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80" windowWidth="17112" windowHeight="11640" tabRatio="713" firstSheet="13" activeTab="13"/>
  </bookViews>
  <sheets>
    <sheet name="ROI" sheetId="15" state="hidden" r:id="rId1"/>
    <sheet name="amort" sheetId="14" state="hidden" r:id="rId2"/>
    <sheet name="commision" sheetId="7" state="hidden" r:id="rId3"/>
    <sheet name="CF" sheetId="3" state="hidden" r:id="rId4"/>
    <sheet name="IJDF" sheetId="6" state="hidden" r:id="rId5"/>
    <sheet name="data" sheetId="1" state="hidden" r:id="rId6"/>
    <sheet name="PKO" sheetId="9" state="hidden" r:id="rId7"/>
    <sheet name="Blad4" sheetId="5" state="hidden" r:id="rId8"/>
    <sheet name="investments" sheetId="4" state="hidden" r:id="rId9"/>
    <sheet name="Summary" sheetId="8" state="hidden" r:id="rId10"/>
    <sheet name="Graphs" sheetId="10" state="hidden" r:id="rId11"/>
    <sheet name="Amortization_example" sheetId="12" state="hidden" r:id="rId12"/>
    <sheet name="AK" sheetId="13" state="hidden" r:id="rId13"/>
    <sheet name="Examples Unsecured" sheetId="11" r:id="rId14"/>
    <sheet name="Examples Secured" sheetId="18" r:id="rId15"/>
    <sheet name="Examples Revaluation" sheetId="17" r:id="rId16"/>
    <sheet name="BPO Treatment" sheetId="16" r:id="rId17"/>
    <sheet name="Intesa in Financial Statements" sheetId="19" r:id="rId18"/>
  </sheets>
  <externalReferences>
    <externalReference r:id="rId19"/>
    <externalReference r:id="rId20"/>
  </externalReferences>
  <definedNames>
    <definedName name="_xlnm.Print_Area" localSheetId="15">'Examples Revaluation'!$B$2:$T$21</definedName>
    <definedName name="_xlnm.Print_Area" localSheetId="14">'Examples Secured'!$B$2:$T$21</definedName>
    <definedName name="_xlnm.Print_Area" localSheetId="13">'Examples Unsecured'!$B$2:$T$21</definedName>
  </definedNames>
  <calcPr calcId="145621"/>
  <pivotCaches>
    <pivotCache cacheId="0" r:id="rId21"/>
    <pivotCache cacheId="1" r:id="rId22"/>
    <pivotCache cacheId="2" r:id="rId23"/>
  </pivotCaches>
</workbook>
</file>

<file path=xl/calcChain.xml><?xml version="1.0" encoding="utf-8"?>
<calcChain xmlns="http://schemas.openxmlformats.org/spreadsheetml/2006/main">
  <c r="N8" i="16" l="1"/>
  <c r="C13" i="16"/>
  <c r="K9" i="16" l="1"/>
  <c r="G9" i="16"/>
  <c r="C9" i="16"/>
  <c r="J9" i="16"/>
  <c r="F9" i="16"/>
  <c r="I9" i="16"/>
  <c r="E9" i="16"/>
  <c r="L9" i="16"/>
  <c r="H9" i="16"/>
  <c r="D9" i="16"/>
  <c r="D13" i="16"/>
  <c r="E13" i="16"/>
  <c r="F13" i="16"/>
  <c r="G13" i="16"/>
  <c r="H13" i="16"/>
  <c r="I13" i="16"/>
  <c r="J13" i="16"/>
  <c r="K13" i="16"/>
  <c r="L13" i="16"/>
  <c r="C18" i="16"/>
  <c r="C19" i="16" s="1"/>
  <c r="H10" i="16" l="1"/>
  <c r="H12" i="16" s="1"/>
  <c r="F10" i="16"/>
  <c r="F14" i="16" s="1"/>
  <c r="F15" i="16" s="1"/>
  <c r="F16" i="16" s="1"/>
  <c r="F12" i="16"/>
  <c r="K10" i="16"/>
  <c r="K12" i="16" s="1"/>
  <c r="L10" i="16"/>
  <c r="L12" i="16"/>
  <c r="J10" i="16"/>
  <c r="J12" i="16" s="1"/>
  <c r="E10" i="16"/>
  <c r="E14" i="16" s="1"/>
  <c r="E15" i="16" s="1"/>
  <c r="E16" i="16" s="1"/>
  <c r="E12" i="16"/>
  <c r="C10" i="16"/>
  <c r="C14" i="16" s="1"/>
  <c r="C12" i="16"/>
  <c r="D10" i="16"/>
  <c r="D12" i="16" s="1"/>
  <c r="I10" i="16"/>
  <c r="I14" i="16" s="1"/>
  <c r="I15" i="16" s="1"/>
  <c r="I16" i="16" s="1"/>
  <c r="I12" i="16"/>
  <c r="G10" i="16"/>
  <c r="G12" i="16" s="1"/>
  <c r="E5" i="18"/>
  <c r="E5" i="11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S29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S25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R16" i="18"/>
  <c r="R12" i="18"/>
  <c r="R13" i="18" s="1"/>
  <c r="Q12" i="18"/>
  <c r="Q13" i="18" s="1"/>
  <c r="P12" i="18"/>
  <c r="P13" i="18" s="1"/>
  <c r="O12" i="18"/>
  <c r="O13" i="18" s="1"/>
  <c r="N12" i="18"/>
  <c r="N13" i="18" s="1"/>
  <c r="M12" i="18"/>
  <c r="M13" i="18" s="1"/>
  <c r="L12" i="18"/>
  <c r="L13" i="18" s="1"/>
  <c r="K12" i="18"/>
  <c r="K13" i="18" s="1"/>
  <c r="J12" i="18"/>
  <c r="J13" i="18" s="1"/>
  <c r="I12" i="18"/>
  <c r="I13" i="18" s="1"/>
  <c r="H12" i="18"/>
  <c r="H13" i="18" s="1"/>
  <c r="G12" i="18"/>
  <c r="G13" i="18" s="1"/>
  <c r="F12" i="18"/>
  <c r="F13" i="18" s="1"/>
  <c r="E12" i="18"/>
  <c r="E13" i="18" s="1"/>
  <c r="D12" i="18"/>
  <c r="C12" i="18"/>
  <c r="C13" i="18" s="1"/>
  <c r="S11" i="18"/>
  <c r="R16" i="17"/>
  <c r="R12" i="17"/>
  <c r="R13" i="17" s="1"/>
  <c r="Q12" i="17"/>
  <c r="Q13" i="17" s="1"/>
  <c r="P12" i="17"/>
  <c r="P13" i="17" s="1"/>
  <c r="O12" i="17"/>
  <c r="O13" i="17" s="1"/>
  <c r="N12" i="17"/>
  <c r="N13" i="17" s="1"/>
  <c r="M12" i="17"/>
  <c r="M13" i="17" s="1"/>
  <c r="L12" i="17"/>
  <c r="L13" i="17" s="1"/>
  <c r="K12" i="17"/>
  <c r="K13" i="17" s="1"/>
  <c r="J12" i="17"/>
  <c r="J13" i="17" s="1"/>
  <c r="I12" i="17"/>
  <c r="I13" i="17" s="1"/>
  <c r="H12" i="17"/>
  <c r="H13" i="17" s="1"/>
  <c r="G12" i="17"/>
  <c r="F12" i="17"/>
  <c r="F13" i="17" s="1"/>
  <c r="E12" i="17"/>
  <c r="E13" i="17" s="1"/>
  <c r="D12" i="17"/>
  <c r="D13" i="17" s="1"/>
  <c r="C12" i="17"/>
  <c r="C13" i="17" s="1"/>
  <c r="S11" i="17"/>
  <c r="J14" i="16" l="1"/>
  <c r="J15" i="16" s="1"/>
  <c r="J16" i="16" s="1"/>
  <c r="G14" i="16"/>
  <c r="G15" i="16" s="1"/>
  <c r="G16" i="16" s="1"/>
  <c r="H14" i="16"/>
  <c r="H15" i="16" s="1"/>
  <c r="H16" i="16" s="1"/>
  <c r="D14" i="16"/>
  <c r="D15" i="16" s="1"/>
  <c r="D16" i="16" s="1"/>
  <c r="S12" i="18"/>
  <c r="D13" i="18"/>
  <c r="S13" i="18" s="1"/>
  <c r="S12" i="17"/>
  <c r="G13" i="17"/>
  <c r="S13" i="17" s="1"/>
  <c r="S31" i="11"/>
  <c r="S28" i="11"/>
  <c r="S25" i="11"/>
  <c r="D6" i="18" l="1"/>
  <c r="F15" i="18" s="1"/>
  <c r="D6" i="17"/>
  <c r="Q15" i="17" s="1"/>
  <c r="D12" i="11"/>
  <c r="D13" i="11" s="1"/>
  <c r="D15" i="18" l="1"/>
  <c r="M15" i="18"/>
  <c r="L16" i="18" s="1"/>
  <c r="P15" i="18"/>
  <c r="J15" i="18"/>
  <c r="I16" i="18" s="1"/>
  <c r="H15" i="18"/>
  <c r="G16" i="18" s="1"/>
  <c r="G15" i="18"/>
  <c r="F16" i="18" s="1"/>
  <c r="F19" i="18" s="1"/>
  <c r="I15" i="18"/>
  <c r="H16" i="18" s="1"/>
  <c r="N15" i="18"/>
  <c r="M16" i="18" s="1"/>
  <c r="L15" i="18"/>
  <c r="K16" i="18" s="1"/>
  <c r="K15" i="18"/>
  <c r="J16" i="18" s="1"/>
  <c r="Q15" i="18"/>
  <c r="P16" i="18" s="1"/>
  <c r="R15" i="18"/>
  <c r="R19" i="18" s="1"/>
  <c r="E15" i="18"/>
  <c r="D16" i="18" s="1"/>
  <c r="D19" i="18" s="1"/>
  <c r="O15" i="18"/>
  <c r="N16" i="18" s="1"/>
  <c r="E16" i="18"/>
  <c r="O16" i="18"/>
  <c r="D15" i="17"/>
  <c r="F15" i="17"/>
  <c r="E16" i="17" s="1"/>
  <c r="E15" i="17"/>
  <c r="D16" i="17" s="1"/>
  <c r="G15" i="17"/>
  <c r="F16" i="17" s="1"/>
  <c r="H15" i="17"/>
  <c r="G16" i="17" s="1"/>
  <c r="J15" i="17"/>
  <c r="I16" i="17" s="1"/>
  <c r="I15" i="17"/>
  <c r="H16" i="17" s="1"/>
  <c r="K15" i="17"/>
  <c r="J16" i="17" s="1"/>
  <c r="L15" i="17"/>
  <c r="K16" i="17" s="1"/>
  <c r="N15" i="17"/>
  <c r="M16" i="17" s="1"/>
  <c r="M15" i="17"/>
  <c r="L16" i="17" s="1"/>
  <c r="O15" i="17"/>
  <c r="N16" i="17" s="1"/>
  <c r="P15" i="17"/>
  <c r="O16" i="17" s="1"/>
  <c r="R15" i="17"/>
  <c r="Q16" i="17" s="1"/>
  <c r="Q19" i="17" s="1"/>
  <c r="P16" i="17"/>
  <c r="E13771" i="1"/>
  <c r="F13771" i="1"/>
  <c r="E13772" i="1"/>
  <c r="F13772" i="1"/>
  <c r="E13773" i="1"/>
  <c r="F13773" i="1"/>
  <c r="E13774" i="1"/>
  <c r="F13774" i="1"/>
  <c r="E13775" i="1"/>
  <c r="F13775" i="1"/>
  <c r="E13776" i="1"/>
  <c r="F13776" i="1"/>
  <c r="E13777" i="1"/>
  <c r="F13777" i="1"/>
  <c r="E13778" i="1"/>
  <c r="F13778" i="1"/>
  <c r="E13779" i="1"/>
  <c r="F13779" i="1"/>
  <c r="E13780" i="1"/>
  <c r="F13780" i="1"/>
  <c r="E13781" i="1"/>
  <c r="F13781" i="1"/>
  <c r="E13782" i="1"/>
  <c r="F13782" i="1"/>
  <c r="E13783" i="1"/>
  <c r="F13783" i="1"/>
  <c r="E13784" i="1"/>
  <c r="F13784" i="1"/>
  <c r="E13785" i="1"/>
  <c r="F13785" i="1"/>
  <c r="E13786" i="1"/>
  <c r="F13786" i="1"/>
  <c r="E13787" i="1"/>
  <c r="F13787" i="1"/>
  <c r="E13788" i="1"/>
  <c r="F13788" i="1"/>
  <c r="E13789" i="1"/>
  <c r="F13789" i="1"/>
  <c r="E13790" i="1"/>
  <c r="F13790" i="1"/>
  <c r="E13791" i="1"/>
  <c r="F13791" i="1"/>
  <c r="E13792" i="1"/>
  <c r="F13792" i="1"/>
  <c r="E13793" i="1"/>
  <c r="F13793" i="1"/>
  <c r="E13794" i="1"/>
  <c r="F13794" i="1"/>
  <c r="E13795" i="1"/>
  <c r="F13795" i="1"/>
  <c r="E13796" i="1"/>
  <c r="F13796" i="1"/>
  <c r="E13797" i="1"/>
  <c r="F13797" i="1"/>
  <c r="E13798" i="1"/>
  <c r="F13798" i="1"/>
  <c r="E13799" i="1"/>
  <c r="F13799" i="1"/>
  <c r="E13800" i="1"/>
  <c r="F13800" i="1"/>
  <c r="E13801" i="1"/>
  <c r="F13801" i="1"/>
  <c r="E13802" i="1"/>
  <c r="F13802" i="1"/>
  <c r="E13803" i="1"/>
  <c r="F13803" i="1"/>
  <c r="E13804" i="1"/>
  <c r="F13804" i="1"/>
  <c r="E13805" i="1"/>
  <c r="F13805" i="1"/>
  <c r="E13806" i="1"/>
  <c r="F13806" i="1"/>
  <c r="E13807" i="1"/>
  <c r="F13807" i="1"/>
  <c r="E13808" i="1"/>
  <c r="F13808" i="1"/>
  <c r="E13809" i="1"/>
  <c r="F13809" i="1"/>
  <c r="E13810" i="1"/>
  <c r="F13810" i="1"/>
  <c r="E13811" i="1"/>
  <c r="F13811" i="1"/>
  <c r="E13812" i="1"/>
  <c r="F13812" i="1"/>
  <c r="E13813" i="1"/>
  <c r="F13813" i="1"/>
  <c r="E13814" i="1"/>
  <c r="F13814" i="1"/>
  <c r="E13815" i="1"/>
  <c r="F13815" i="1"/>
  <c r="E13816" i="1"/>
  <c r="F13816" i="1"/>
  <c r="E13817" i="1"/>
  <c r="F13817" i="1"/>
  <c r="E13818" i="1"/>
  <c r="F13818" i="1"/>
  <c r="E13819" i="1"/>
  <c r="F13819" i="1"/>
  <c r="E13820" i="1"/>
  <c r="F13820" i="1"/>
  <c r="E13821" i="1"/>
  <c r="F13821" i="1"/>
  <c r="E13822" i="1"/>
  <c r="F13822" i="1"/>
  <c r="E13823" i="1"/>
  <c r="F13823" i="1"/>
  <c r="E13824" i="1"/>
  <c r="F13824" i="1"/>
  <c r="E13825" i="1"/>
  <c r="F13825" i="1"/>
  <c r="E13826" i="1"/>
  <c r="F13826" i="1"/>
  <c r="E13827" i="1"/>
  <c r="F13827" i="1"/>
  <c r="E13828" i="1"/>
  <c r="F13828" i="1"/>
  <c r="E13829" i="1"/>
  <c r="F13829" i="1"/>
  <c r="E13830" i="1"/>
  <c r="F13830" i="1"/>
  <c r="E13831" i="1"/>
  <c r="F13831" i="1"/>
  <c r="E13832" i="1"/>
  <c r="F13832" i="1"/>
  <c r="E13833" i="1"/>
  <c r="F13833" i="1"/>
  <c r="E13834" i="1"/>
  <c r="F13834" i="1"/>
  <c r="E13835" i="1"/>
  <c r="F13835" i="1"/>
  <c r="E13836" i="1"/>
  <c r="F13836" i="1"/>
  <c r="E13837" i="1"/>
  <c r="F13837" i="1"/>
  <c r="E13838" i="1"/>
  <c r="F13838" i="1"/>
  <c r="E13839" i="1"/>
  <c r="F13839" i="1"/>
  <c r="E13840" i="1"/>
  <c r="F13840" i="1"/>
  <c r="E13841" i="1"/>
  <c r="F13841" i="1"/>
  <c r="E13842" i="1"/>
  <c r="F13842" i="1"/>
  <c r="E13843" i="1"/>
  <c r="F13843" i="1"/>
  <c r="E13844" i="1"/>
  <c r="F13844" i="1"/>
  <c r="E13845" i="1"/>
  <c r="F13845" i="1"/>
  <c r="E13846" i="1"/>
  <c r="F13846" i="1"/>
  <c r="E13847" i="1"/>
  <c r="F13847" i="1"/>
  <c r="E13848" i="1"/>
  <c r="F13848" i="1"/>
  <c r="E13849" i="1"/>
  <c r="F13849" i="1"/>
  <c r="E13850" i="1"/>
  <c r="F13850" i="1"/>
  <c r="E13851" i="1"/>
  <c r="F13851" i="1"/>
  <c r="E13852" i="1"/>
  <c r="F13852" i="1"/>
  <c r="E13853" i="1"/>
  <c r="F13853" i="1"/>
  <c r="E13854" i="1"/>
  <c r="F13854" i="1"/>
  <c r="E13855" i="1"/>
  <c r="F13855" i="1"/>
  <c r="E13856" i="1"/>
  <c r="F13856" i="1"/>
  <c r="E13857" i="1"/>
  <c r="F13857" i="1"/>
  <c r="E13858" i="1"/>
  <c r="F13858" i="1"/>
  <c r="E13859" i="1"/>
  <c r="F13859" i="1"/>
  <c r="E13860" i="1"/>
  <c r="F13860" i="1"/>
  <c r="E13861" i="1"/>
  <c r="F13861" i="1"/>
  <c r="E13862" i="1"/>
  <c r="F13862" i="1"/>
  <c r="E13863" i="1"/>
  <c r="F13863" i="1"/>
  <c r="E13864" i="1"/>
  <c r="F13864" i="1"/>
  <c r="E13865" i="1"/>
  <c r="F13865" i="1"/>
  <c r="E13866" i="1"/>
  <c r="F13866" i="1"/>
  <c r="E13867" i="1"/>
  <c r="F13867" i="1"/>
  <c r="E13868" i="1"/>
  <c r="F13868" i="1"/>
  <c r="E13869" i="1"/>
  <c r="F13869" i="1"/>
  <c r="E13870" i="1"/>
  <c r="F13870" i="1"/>
  <c r="E13871" i="1"/>
  <c r="F13871" i="1"/>
  <c r="E13872" i="1"/>
  <c r="F13872" i="1"/>
  <c r="E13873" i="1"/>
  <c r="F13873" i="1"/>
  <c r="E13874" i="1"/>
  <c r="F13874" i="1"/>
  <c r="E13875" i="1"/>
  <c r="F13875" i="1"/>
  <c r="E13876" i="1"/>
  <c r="F13876" i="1"/>
  <c r="E13877" i="1"/>
  <c r="F13877" i="1"/>
  <c r="E13878" i="1"/>
  <c r="F13878" i="1"/>
  <c r="E13879" i="1"/>
  <c r="F13879" i="1"/>
  <c r="E13880" i="1"/>
  <c r="F13880" i="1"/>
  <c r="E13881" i="1"/>
  <c r="F13881" i="1"/>
  <c r="E13882" i="1"/>
  <c r="F13882" i="1"/>
  <c r="E13883" i="1"/>
  <c r="F13883" i="1"/>
  <c r="E13884" i="1"/>
  <c r="F13884" i="1"/>
  <c r="E13885" i="1"/>
  <c r="F13885" i="1"/>
  <c r="E13886" i="1"/>
  <c r="F13886" i="1"/>
  <c r="E13887" i="1"/>
  <c r="F13887" i="1"/>
  <c r="E13888" i="1"/>
  <c r="F13888" i="1"/>
  <c r="E13889" i="1"/>
  <c r="F13889" i="1"/>
  <c r="E13890" i="1"/>
  <c r="F13890" i="1"/>
  <c r="E13891" i="1"/>
  <c r="F13891" i="1"/>
  <c r="E13892" i="1"/>
  <c r="F13892" i="1"/>
  <c r="E13893" i="1"/>
  <c r="F13893" i="1"/>
  <c r="E13894" i="1"/>
  <c r="F13894" i="1"/>
  <c r="E13895" i="1"/>
  <c r="F13895" i="1"/>
  <c r="E13896" i="1"/>
  <c r="F13896" i="1"/>
  <c r="E13897" i="1"/>
  <c r="F13897" i="1"/>
  <c r="E13898" i="1"/>
  <c r="F13898" i="1"/>
  <c r="E13899" i="1"/>
  <c r="F13899" i="1"/>
  <c r="E13900" i="1"/>
  <c r="F13900" i="1"/>
  <c r="E13901" i="1"/>
  <c r="F13901" i="1"/>
  <c r="E13902" i="1"/>
  <c r="F13902" i="1"/>
  <c r="E13903" i="1"/>
  <c r="F13903" i="1"/>
  <c r="E13904" i="1"/>
  <c r="F13904" i="1"/>
  <c r="E13905" i="1"/>
  <c r="F13905" i="1"/>
  <c r="E13906" i="1"/>
  <c r="F13906" i="1"/>
  <c r="E13907" i="1"/>
  <c r="F13907" i="1"/>
  <c r="E13908" i="1"/>
  <c r="F13908" i="1"/>
  <c r="E13909" i="1"/>
  <c r="F13909" i="1"/>
  <c r="E13910" i="1"/>
  <c r="F13910" i="1"/>
  <c r="E13911" i="1"/>
  <c r="F13911" i="1"/>
  <c r="E13912" i="1"/>
  <c r="F13912" i="1"/>
  <c r="E13913" i="1"/>
  <c r="F13913" i="1"/>
  <c r="E13914" i="1"/>
  <c r="F13914" i="1"/>
  <c r="E13915" i="1"/>
  <c r="F13915" i="1"/>
  <c r="E13916" i="1"/>
  <c r="F13916" i="1"/>
  <c r="E13917" i="1"/>
  <c r="F13917" i="1"/>
  <c r="E13918" i="1"/>
  <c r="F13918" i="1"/>
  <c r="E13919" i="1"/>
  <c r="F13919" i="1"/>
  <c r="E13920" i="1"/>
  <c r="F13920" i="1"/>
  <c r="E13921" i="1"/>
  <c r="F13921" i="1"/>
  <c r="E13922" i="1"/>
  <c r="F13922" i="1"/>
  <c r="E13923" i="1"/>
  <c r="F13923" i="1"/>
  <c r="E13924" i="1"/>
  <c r="F13924" i="1"/>
  <c r="E13925" i="1"/>
  <c r="F13925" i="1"/>
  <c r="E13926" i="1"/>
  <c r="F13926" i="1"/>
  <c r="E13927" i="1"/>
  <c r="F13927" i="1"/>
  <c r="E13928" i="1"/>
  <c r="F13928" i="1"/>
  <c r="E13929" i="1"/>
  <c r="F13929" i="1"/>
  <c r="E13930" i="1"/>
  <c r="F13930" i="1"/>
  <c r="E13931" i="1"/>
  <c r="F13931" i="1"/>
  <c r="E13932" i="1"/>
  <c r="F13932" i="1"/>
  <c r="E13933" i="1"/>
  <c r="F13933" i="1"/>
  <c r="E13934" i="1"/>
  <c r="F13934" i="1"/>
  <c r="E13935" i="1"/>
  <c r="F13935" i="1"/>
  <c r="E13936" i="1"/>
  <c r="F13936" i="1"/>
  <c r="E13937" i="1"/>
  <c r="F13937" i="1"/>
  <c r="E13938" i="1"/>
  <c r="F13938" i="1"/>
  <c r="E13939" i="1"/>
  <c r="F13939" i="1"/>
  <c r="E13940" i="1"/>
  <c r="F13940" i="1"/>
  <c r="E13941" i="1"/>
  <c r="F13941" i="1"/>
  <c r="E13942" i="1"/>
  <c r="F13942" i="1"/>
  <c r="E13943" i="1"/>
  <c r="F13943" i="1"/>
  <c r="E13944" i="1"/>
  <c r="F13944" i="1"/>
  <c r="E13945" i="1"/>
  <c r="F13945" i="1"/>
  <c r="E13946" i="1"/>
  <c r="F13946" i="1"/>
  <c r="E13947" i="1"/>
  <c r="F13947" i="1"/>
  <c r="E13948" i="1"/>
  <c r="F13948" i="1"/>
  <c r="E13949" i="1"/>
  <c r="F13949" i="1"/>
  <c r="E13950" i="1"/>
  <c r="F13950" i="1"/>
  <c r="E13951" i="1"/>
  <c r="F13951" i="1"/>
  <c r="E13952" i="1"/>
  <c r="F13952" i="1"/>
  <c r="E13953" i="1"/>
  <c r="F13953" i="1"/>
  <c r="E13954" i="1"/>
  <c r="F13954" i="1"/>
  <c r="E13955" i="1"/>
  <c r="F13955" i="1"/>
  <c r="E13956" i="1"/>
  <c r="F13956" i="1"/>
  <c r="E13957" i="1"/>
  <c r="F13957" i="1"/>
  <c r="E13958" i="1"/>
  <c r="F13958" i="1"/>
  <c r="E13959" i="1"/>
  <c r="F13959" i="1"/>
  <c r="E13960" i="1"/>
  <c r="F13960" i="1"/>
  <c r="E13961" i="1"/>
  <c r="F13961" i="1"/>
  <c r="E13962" i="1"/>
  <c r="F13962" i="1"/>
  <c r="E13963" i="1"/>
  <c r="F13963" i="1"/>
  <c r="E13964" i="1"/>
  <c r="F13964" i="1"/>
  <c r="E13965" i="1"/>
  <c r="F13965" i="1"/>
  <c r="E13966" i="1"/>
  <c r="F13966" i="1"/>
  <c r="E13967" i="1"/>
  <c r="F13967" i="1"/>
  <c r="E13968" i="1"/>
  <c r="F13968" i="1"/>
  <c r="E13969" i="1"/>
  <c r="F13969" i="1"/>
  <c r="E13970" i="1"/>
  <c r="F13970" i="1"/>
  <c r="E13971" i="1"/>
  <c r="F13971" i="1"/>
  <c r="E13972" i="1"/>
  <c r="F13972" i="1"/>
  <c r="E13973" i="1"/>
  <c r="F13973" i="1"/>
  <c r="E13974" i="1"/>
  <c r="F13974" i="1"/>
  <c r="E13975" i="1"/>
  <c r="F13975" i="1"/>
  <c r="E13976" i="1"/>
  <c r="F13976" i="1"/>
  <c r="E13977" i="1"/>
  <c r="F13977" i="1"/>
  <c r="E13978" i="1"/>
  <c r="F13978" i="1"/>
  <c r="E13979" i="1"/>
  <c r="F13979" i="1"/>
  <c r="E13980" i="1"/>
  <c r="F13980" i="1"/>
  <c r="E13981" i="1"/>
  <c r="F13981" i="1"/>
  <c r="E13982" i="1"/>
  <c r="F13982" i="1"/>
  <c r="E13983" i="1"/>
  <c r="F13983" i="1"/>
  <c r="E13984" i="1"/>
  <c r="F13984" i="1"/>
  <c r="E13985" i="1"/>
  <c r="F13985" i="1"/>
  <c r="E13986" i="1"/>
  <c r="F13986" i="1"/>
  <c r="E13987" i="1"/>
  <c r="F13987" i="1"/>
  <c r="E13988" i="1"/>
  <c r="F13988" i="1"/>
  <c r="E13989" i="1"/>
  <c r="F13989" i="1"/>
  <c r="E13990" i="1"/>
  <c r="F13990" i="1"/>
  <c r="E13991" i="1"/>
  <c r="F13991" i="1"/>
  <c r="E13992" i="1"/>
  <c r="F13992" i="1"/>
  <c r="E13993" i="1"/>
  <c r="F13993" i="1"/>
  <c r="E13994" i="1"/>
  <c r="F13994" i="1"/>
  <c r="E13995" i="1"/>
  <c r="F13995" i="1"/>
  <c r="E13996" i="1"/>
  <c r="F13996" i="1"/>
  <c r="E13997" i="1"/>
  <c r="F13997" i="1"/>
  <c r="E13998" i="1"/>
  <c r="F13998" i="1"/>
  <c r="E13999" i="1"/>
  <c r="F13999" i="1"/>
  <c r="E14000" i="1"/>
  <c r="F14000" i="1"/>
  <c r="E14001" i="1"/>
  <c r="F14001" i="1"/>
  <c r="E14002" i="1"/>
  <c r="F14002" i="1"/>
  <c r="E14003" i="1"/>
  <c r="F14003" i="1"/>
  <c r="E14004" i="1"/>
  <c r="F14004" i="1"/>
  <c r="E14005" i="1"/>
  <c r="F14005" i="1"/>
  <c r="E14006" i="1"/>
  <c r="F14006" i="1"/>
  <c r="E14007" i="1"/>
  <c r="F14007" i="1"/>
  <c r="E14008" i="1"/>
  <c r="F14008" i="1"/>
  <c r="E14009" i="1"/>
  <c r="F14009" i="1"/>
  <c r="E14010" i="1"/>
  <c r="F14010" i="1"/>
  <c r="E14011" i="1"/>
  <c r="F14011" i="1"/>
  <c r="E14012" i="1"/>
  <c r="F14012" i="1"/>
  <c r="E14013" i="1"/>
  <c r="F14013" i="1"/>
  <c r="E14014" i="1"/>
  <c r="F14014" i="1"/>
  <c r="E14015" i="1"/>
  <c r="F14015" i="1"/>
  <c r="E14016" i="1"/>
  <c r="F14016" i="1"/>
  <c r="E14017" i="1"/>
  <c r="F14017" i="1"/>
  <c r="E14018" i="1"/>
  <c r="F14018" i="1"/>
  <c r="E14019" i="1"/>
  <c r="F14019" i="1"/>
  <c r="E14020" i="1"/>
  <c r="F14020" i="1"/>
  <c r="E14021" i="1"/>
  <c r="F14021" i="1"/>
  <c r="E14022" i="1"/>
  <c r="F14022" i="1"/>
  <c r="E14023" i="1"/>
  <c r="F14023" i="1"/>
  <c r="E14024" i="1"/>
  <c r="F14024" i="1"/>
  <c r="E14025" i="1"/>
  <c r="F14025" i="1"/>
  <c r="E14026" i="1"/>
  <c r="F14026" i="1"/>
  <c r="E14027" i="1"/>
  <c r="F14027" i="1"/>
  <c r="E14028" i="1"/>
  <c r="F14028" i="1"/>
  <c r="E14029" i="1"/>
  <c r="F14029" i="1"/>
  <c r="E14030" i="1"/>
  <c r="F14030" i="1"/>
  <c r="E14031" i="1"/>
  <c r="F14031" i="1"/>
  <c r="E14032" i="1"/>
  <c r="F14032" i="1"/>
  <c r="E14033" i="1"/>
  <c r="F14033" i="1"/>
  <c r="E14034" i="1"/>
  <c r="F14034" i="1"/>
  <c r="E14035" i="1"/>
  <c r="F14035" i="1"/>
  <c r="E14036" i="1"/>
  <c r="F14036" i="1"/>
  <c r="E14037" i="1"/>
  <c r="F14037" i="1"/>
  <c r="E14038" i="1"/>
  <c r="F14038" i="1"/>
  <c r="E14039" i="1"/>
  <c r="F14039" i="1"/>
  <c r="E14040" i="1"/>
  <c r="F14040" i="1"/>
  <c r="E14041" i="1"/>
  <c r="F14041" i="1"/>
  <c r="E14042" i="1"/>
  <c r="F14042" i="1"/>
  <c r="E14043" i="1"/>
  <c r="F14043" i="1"/>
  <c r="E14044" i="1"/>
  <c r="F14044" i="1"/>
  <c r="E14045" i="1"/>
  <c r="F14045" i="1"/>
  <c r="E14046" i="1"/>
  <c r="F14046" i="1"/>
  <c r="E14047" i="1"/>
  <c r="F14047" i="1"/>
  <c r="E14048" i="1"/>
  <c r="F14048" i="1"/>
  <c r="E14049" i="1"/>
  <c r="F14049" i="1"/>
  <c r="E14050" i="1"/>
  <c r="F14050" i="1"/>
  <c r="E14051" i="1"/>
  <c r="F14051" i="1"/>
  <c r="E14052" i="1"/>
  <c r="F14052" i="1"/>
  <c r="E14053" i="1"/>
  <c r="F14053" i="1"/>
  <c r="E14054" i="1"/>
  <c r="F14054" i="1"/>
  <c r="E14055" i="1"/>
  <c r="F14055" i="1"/>
  <c r="E14056" i="1"/>
  <c r="F14056" i="1"/>
  <c r="E14057" i="1"/>
  <c r="F14057" i="1"/>
  <c r="E14058" i="1"/>
  <c r="F14058" i="1"/>
  <c r="E14059" i="1"/>
  <c r="F14059" i="1"/>
  <c r="E14060" i="1"/>
  <c r="F14060" i="1"/>
  <c r="E14061" i="1"/>
  <c r="F14061" i="1"/>
  <c r="E14062" i="1"/>
  <c r="F14062" i="1"/>
  <c r="E14063" i="1"/>
  <c r="F14063" i="1"/>
  <c r="E14064" i="1"/>
  <c r="F14064" i="1"/>
  <c r="E14065" i="1"/>
  <c r="F14065" i="1"/>
  <c r="E14066" i="1"/>
  <c r="F14066" i="1"/>
  <c r="E14067" i="1"/>
  <c r="F14067" i="1"/>
  <c r="E14068" i="1"/>
  <c r="F14068" i="1"/>
  <c r="E14069" i="1"/>
  <c r="F14069" i="1"/>
  <c r="E14070" i="1"/>
  <c r="F14070" i="1"/>
  <c r="E14071" i="1"/>
  <c r="F14071" i="1"/>
  <c r="E14072" i="1"/>
  <c r="F14072" i="1"/>
  <c r="E14073" i="1"/>
  <c r="F14073" i="1"/>
  <c r="E14074" i="1"/>
  <c r="F14074" i="1"/>
  <c r="E14075" i="1"/>
  <c r="F14075" i="1"/>
  <c r="E14076" i="1"/>
  <c r="F14076" i="1"/>
  <c r="E14077" i="1"/>
  <c r="F14077" i="1"/>
  <c r="E14078" i="1"/>
  <c r="F14078" i="1"/>
  <c r="E14079" i="1"/>
  <c r="F14079" i="1"/>
  <c r="E14080" i="1"/>
  <c r="F14080" i="1"/>
  <c r="E14081" i="1"/>
  <c r="F14081" i="1"/>
  <c r="E14082" i="1"/>
  <c r="F14082" i="1"/>
  <c r="E14083" i="1"/>
  <c r="F14083" i="1"/>
  <c r="E14084" i="1"/>
  <c r="F14084" i="1"/>
  <c r="E14085" i="1"/>
  <c r="F14085" i="1"/>
  <c r="E14086" i="1"/>
  <c r="F14086" i="1"/>
  <c r="E14087" i="1"/>
  <c r="F14087" i="1"/>
  <c r="E14088" i="1"/>
  <c r="F14088" i="1"/>
  <c r="E14089" i="1"/>
  <c r="F14089" i="1"/>
  <c r="E14090" i="1"/>
  <c r="F14090" i="1"/>
  <c r="E14091" i="1"/>
  <c r="F14091" i="1"/>
  <c r="E14092" i="1"/>
  <c r="F14092" i="1"/>
  <c r="E14093" i="1"/>
  <c r="F14093" i="1"/>
  <c r="E14094" i="1"/>
  <c r="F14094" i="1"/>
  <c r="E14095" i="1"/>
  <c r="F14095" i="1"/>
  <c r="E14096" i="1"/>
  <c r="F14096" i="1"/>
  <c r="E14097" i="1"/>
  <c r="F14097" i="1"/>
  <c r="E14098" i="1"/>
  <c r="F14098" i="1"/>
  <c r="E14099" i="1"/>
  <c r="F14099" i="1"/>
  <c r="E14100" i="1"/>
  <c r="F14100" i="1"/>
  <c r="E14101" i="1"/>
  <c r="F14101" i="1"/>
  <c r="E14102" i="1"/>
  <c r="F14102" i="1"/>
  <c r="E14103" i="1"/>
  <c r="F14103" i="1"/>
  <c r="E14104" i="1"/>
  <c r="F14104" i="1"/>
  <c r="E14105" i="1"/>
  <c r="F14105" i="1"/>
  <c r="E14106" i="1"/>
  <c r="F14106" i="1"/>
  <c r="E14107" i="1"/>
  <c r="F14107" i="1"/>
  <c r="E14108" i="1"/>
  <c r="F14108" i="1"/>
  <c r="E14109" i="1"/>
  <c r="F14109" i="1"/>
  <c r="E14110" i="1"/>
  <c r="F14110" i="1"/>
  <c r="E14111" i="1"/>
  <c r="F14111" i="1"/>
  <c r="E14112" i="1"/>
  <c r="F14112" i="1"/>
  <c r="E14113" i="1"/>
  <c r="F14113" i="1"/>
  <c r="E14114" i="1"/>
  <c r="F14114" i="1"/>
  <c r="E14115" i="1"/>
  <c r="F14115" i="1"/>
  <c r="E14116" i="1"/>
  <c r="F14116" i="1"/>
  <c r="E14117" i="1"/>
  <c r="F14117" i="1"/>
  <c r="E14118" i="1"/>
  <c r="F14118" i="1"/>
  <c r="E14119" i="1"/>
  <c r="F14119" i="1"/>
  <c r="E14120" i="1"/>
  <c r="F14120" i="1"/>
  <c r="E14121" i="1"/>
  <c r="F14121" i="1"/>
  <c r="E14122" i="1"/>
  <c r="F14122" i="1"/>
  <c r="E14123" i="1"/>
  <c r="F14123" i="1"/>
  <c r="E14124" i="1"/>
  <c r="F14124" i="1"/>
  <c r="E14125" i="1"/>
  <c r="F14125" i="1"/>
  <c r="E14126" i="1"/>
  <c r="F14126" i="1"/>
  <c r="E14127" i="1"/>
  <c r="F14127" i="1"/>
  <c r="E14128" i="1"/>
  <c r="F14128" i="1"/>
  <c r="E14129" i="1"/>
  <c r="F14129" i="1"/>
  <c r="E14130" i="1"/>
  <c r="F14130" i="1"/>
  <c r="E14131" i="1"/>
  <c r="F14131" i="1"/>
  <c r="E14132" i="1"/>
  <c r="F14132" i="1"/>
  <c r="E14133" i="1"/>
  <c r="F14133" i="1"/>
  <c r="E14134" i="1"/>
  <c r="F14134" i="1"/>
  <c r="E14135" i="1"/>
  <c r="F14135" i="1"/>
  <c r="E14136" i="1"/>
  <c r="F14136" i="1"/>
  <c r="E14137" i="1"/>
  <c r="F14137" i="1"/>
  <c r="E14138" i="1"/>
  <c r="F14138" i="1"/>
  <c r="E14139" i="1"/>
  <c r="F14139" i="1"/>
  <c r="E14140" i="1"/>
  <c r="F14140" i="1"/>
  <c r="E14141" i="1"/>
  <c r="F14141" i="1"/>
  <c r="E14142" i="1"/>
  <c r="F14142" i="1"/>
  <c r="E14143" i="1"/>
  <c r="F14143" i="1"/>
  <c r="E14144" i="1"/>
  <c r="F14144" i="1"/>
  <c r="E14145" i="1"/>
  <c r="F14145" i="1"/>
  <c r="E14146" i="1"/>
  <c r="F14146" i="1"/>
  <c r="E14147" i="1"/>
  <c r="F14147" i="1"/>
  <c r="E14148" i="1"/>
  <c r="F14148" i="1"/>
  <c r="E14149" i="1"/>
  <c r="F14149" i="1"/>
  <c r="E14150" i="1"/>
  <c r="F14150" i="1"/>
  <c r="E14151" i="1"/>
  <c r="F14151" i="1"/>
  <c r="E14152" i="1"/>
  <c r="F14152" i="1"/>
  <c r="E14153" i="1"/>
  <c r="F14153" i="1"/>
  <c r="E14154" i="1"/>
  <c r="F14154" i="1"/>
  <c r="E14155" i="1"/>
  <c r="F14155" i="1"/>
  <c r="E14156" i="1"/>
  <c r="F14156" i="1"/>
  <c r="E14157" i="1"/>
  <c r="F14157" i="1"/>
  <c r="E14158" i="1"/>
  <c r="F14158" i="1"/>
  <c r="E14159" i="1"/>
  <c r="F14159" i="1"/>
  <c r="E14160" i="1"/>
  <c r="F14160" i="1"/>
  <c r="E14161" i="1"/>
  <c r="F14161" i="1"/>
  <c r="E14162" i="1"/>
  <c r="F14162" i="1"/>
  <c r="E14163" i="1"/>
  <c r="F14163" i="1"/>
  <c r="E14164" i="1"/>
  <c r="F14164" i="1"/>
  <c r="E14165" i="1"/>
  <c r="F14165" i="1"/>
  <c r="E14166" i="1"/>
  <c r="F14166" i="1"/>
  <c r="E14167" i="1"/>
  <c r="F14167" i="1"/>
  <c r="E14168" i="1"/>
  <c r="F14168" i="1"/>
  <c r="E14169" i="1"/>
  <c r="F14169" i="1"/>
  <c r="E14170" i="1"/>
  <c r="F14170" i="1"/>
  <c r="E14171" i="1"/>
  <c r="F14171" i="1"/>
  <c r="E14172" i="1"/>
  <c r="F14172" i="1"/>
  <c r="E14173" i="1"/>
  <c r="F14173" i="1"/>
  <c r="E14174" i="1"/>
  <c r="F14174" i="1"/>
  <c r="E14175" i="1"/>
  <c r="F14175" i="1"/>
  <c r="E14176" i="1"/>
  <c r="F14176" i="1"/>
  <c r="E14177" i="1"/>
  <c r="F14177" i="1"/>
  <c r="E14178" i="1"/>
  <c r="F14178" i="1"/>
  <c r="E14179" i="1"/>
  <c r="F14179" i="1"/>
  <c r="E14180" i="1"/>
  <c r="F14180" i="1"/>
  <c r="E14181" i="1"/>
  <c r="F14181" i="1"/>
  <c r="E14182" i="1"/>
  <c r="F14182" i="1"/>
  <c r="E14183" i="1"/>
  <c r="F14183" i="1"/>
  <c r="E14184" i="1"/>
  <c r="F14184" i="1"/>
  <c r="E14185" i="1"/>
  <c r="F14185" i="1"/>
  <c r="E14186" i="1"/>
  <c r="F14186" i="1"/>
  <c r="E14187" i="1"/>
  <c r="F14187" i="1"/>
  <c r="E14188" i="1"/>
  <c r="F14188" i="1"/>
  <c r="E14189" i="1"/>
  <c r="F14189" i="1"/>
  <c r="E14190" i="1"/>
  <c r="F14190" i="1"/>
  <c r="E14191" i="1"/>
  <c r="F14191" i="1"/>
  <c r="E14192" i="1"/>
  <c r="F14192" i="1"/>
  <c r="E14193" i="1"/>
  <c r="F14193" i="1"/>
  <c r="E14194" i="1"/>
  <c r="F14194" i="1"/>
  <c r="E14195" i="1"/>
  <c r="F14195" i="1"/>
  <c r="E14196" i="1"/>
  <c r="F14196" i="1"/>
  <c r="E14197" i="1"/>
  <c r="F14197" i="1"/>
  <c r="E14198" i="1"/>
  <c r="F14198" i="1"/>
  <c r="E14199" i="1"/>
  <c r="F14199" i="1"/>
  <c r="E14200" i="1"/>
  <c r="F14200" i="1"/>
  <c r="E14201" i="1"/>
  <c r="F14201" i="1"/>
  <c r="E14202" i="1"/>
  <c r="F14202" i="1"/>
  <c r="E14203" i="1"/>
  <c r="F14203" i="1"/>
  <c r="E14204" i="1"/>
  <c r="F14204" i="1"/>
  <c r="E14205" i="1"/>
  <c r="F14205" i="1"/>
  <c r="E14206" i="1"/>
  <c r="F14206" i="1"/>
  <c r="E14207" i="1"/>
  <c r="F14207" i="1"/>
  <c r="E14208" i="1"/>
  <c r="F14208" i="1"/>
  <c r="E14209" i="1"/>
  <c r="F14209" i="1"/>
  <c r="E14210" i="1"/>
  <c r="F14210" i="1"/>
  <c r="E14211" i="1"/>
  <c r="F14211" i="1"/>
  <c r="E14212" i="1"/>
  <c r="F14212" i="1"/>
  <c r="E14213" i="1"/>
  <c r="F14213" i="1"/>
  <c r="E14214" i="1"/>
  <c r="F14214" i="1"/>
  <c r="E14215" i="1"/>
  <c r="F14215" i="1"/>
  <c r="E14216" i="1"/>
  <c r="F14216" i="1"/>
  <c r="E14217" i="1"/>
  <c r="F14217" i="1"/>
  <c r="E14218" i="1"/>
  <c r="F14218" i="1"/>
  <c r="E14219" i="1"/>
  <c r="F14219" i="1"/>
  <c r="E14220" i="1"/>
  <c r="F14220" i="1"/>
  <c r="E14221" i="1"/>
  <c r="F14221" i="1"/>
  <c r="E14222" i="1"/>
  <c r="F14222" i="1"/>
  <c r="E14223" i="1"/>
  <c r="F14223" i="1"/>
  <c r="E14224" i="1"/>
  <c r="F14224" i="1"/>
  <c r="E14225" i="1"/>
  <c r="F14225" i="1"/>
  <c r="E14226" i="1"/>
  <c r="F14226" i="1"/>
  <c r="E14227" i="1"/>
  <c r="F14227" i="1"/>
  <c r="E14228" i="1"/>
  <c r="F14228" i="1"/>
  <c r="E14229" i="1"/>
  <c r="F14229" i="1"/>
  <c r="E14230" i="1"/>
  <c r="F14230" i="1"/>
  <c r="E14231" i="1"/>
  <c r="F14231" i="1"/>
  <c r="E14232" i="1"/>
  <c r="F14232" i="1"/>
  <c r="E14233" i="1"/>
  <c r="F14233" i="1"/>
  <c r="E14234" i="1"/>
  <c r="F14234" i="1"/>
  <c r="E14235" i="1"/>
  <c r="F14235" i="1"/>
  <c r="E14236" i="1"/>
  <c r="F14236" i="1"/>
  <c r="E14237" i="1"/>
  <c r="F14237" i="1"/>
  <c r="E14238" i="1"/>
  <c r="F14238" i="1"/>
  <c r="E14239" i="1"/>
  <c r="F14239" i="1"/>
  <c r="E14240" i="1"/>
  <c r="F14240" i="1"/>
  <c r="E14241" i="1"/>
  <c r="F14241" i="1"/>
  <c r="E14242" i="1"/>
  <c r="F14242" i="1"/>
  <c r="E14243" i="1"/>
  <c r="F14243" i="1"/>
  <c r="E14244" i="1"/>
  <c r="F14244" i="1"/>
  <c r="E14245" i="1"/>
  <c r="F14245" i="1"/>
  <c r="E14246" i="1"/>
  <c r="F14246" i="1"/>
  <c r="E14247" i="1"/>
  <c r="F14247" i="1"/>
  <c r="E14248" i="1"/>
  <c r="F14248" i="1"/>
  <c r="E14249" i="1"/>
  <c r="F14249" i="1"/>
  <c r="E14250" i="1"/>
  <c r="F14250" i="1"/>
  <c r="E14251" i="1"/>
  <c r="F14251" i="1"/>
  <c r="E14252" i="1"/>
  <c r="F14252" i="1"/>
  <c r="E14253" i="1"/>
  <c r="F14253" i="1"/>
  <c r="E14254" i="1"/>
  <c r="F14254" i="1"/>
  <c r="E14255" i="1"/>
  <c r="F14255" i="1"/>
  <c r="E14256" i="1"/>
  <c r="F14256" i="1"/>
  <c r="E14257" i="1"/>
  <c r="F14257" i="1"/>
  <c r="E14258" i="1"/>
  <c r="F14258" i="1"/>
  <c r="E14259" i="1"/>
  <c r="F14259" i="1"/>
  <c r="E14260" i="1"/>
  <c r="F14260" i="1"/>
  <c r="E14261" i="1"/>
  <c r="F14261" i="1"/>
  <c r="E14262" i="1"/>
  <c r="F14262" i="1"/>
  <c r="E14263" i="1"/>
  <c r="F14263" i="1"/>
  <c r="E14264" i="1"/>
  <c r="F14264" i="1"/>
  <c r="E14265" i="1"/>
  <c r="F14265" i="1"/>
  <c r="E14266" i="1"/>
  <c r="F14266" i="1"/>
  <c r="E14267" i="1"/>
  <c r="F14267" i="1"/>
  <c r="E14268" i="1"/>
  <c r="F14268" i="1"/>
  <c r="E14269" i="1"/>
  <c r="F14269" i="1"/>
  <c r="E14270" i="1"/>
  <c r="F14270" i="1"/>
  <c r="E14271" i="1"/>
  <c r="F14271" i="1"/>
  <c r="E14272" i="1"/>
  <c r="F14272" i="1"/>
  <c r="E14273" i="1"/>
  <c r="F14273" i="1"/>
  <c r="E14274" i="1"/>
  <c r="F14274" i="1"/>
  <c r="E14275" i="1"/>
  <c r="F14275" i="1"/>
  <c r="E14276" i="1"/>
  <c r="F14276" i="1"/>
  <c r="E14277" i="1"/>
  <c r="F14277" i="1"/>
  <c r="E14278" i="1"/>
  <c r="F14278" i="1"/>
  <c r="E14279" i="1"/>
  <c r="F14279" i="1"/>
  <c r="E14280" i="1"/>
  <c r="F14280" i="1"/>
  <c r="E14281" i="1"/>
  <c r="F14281" i="1"/>
  <c r="E14282" i="1"/>
  <c r="F14282" i="1"/>
  <c r="E14283" i="1"/>
  <c r="F14283" i="1"/>
  <c r="E14284" i="1"/>
  <c r="F14284" i="1"/>
  <c r="E14285" i="1"/>
  <c r="F14285" i="1"/>
  <c r="E14286" i="1"/>
  <c r="F14286" i="1"/>
  <c r="E14287" i="1"/>
  <c r="F14287" i="1"/>
  <c r="E14288" i="1"/>
  <c r="F14288" i="1"/>
  <c r="E14289" i="1"/>
  <c r="F14289" i="1"/>
  <c r="E14290" i="1"/>
  <c r="F14290" i="1"/>
  <c r="E14291" i="1"/>
  <c r="F14291" i="1"/>
  <c r="E14292" i="1"/>
  <c r="F14292" i="1"/>
  <c r="E14293" i="1"/>
  <c r="F14293" i="1"/>
  <c r="E14294" i="1"/>
  <c r="F14294" i="1"/>
  <c r="E14295" i="1"/>
  <c r="F14295" i="1"/>
  <c r="E14296" i="1"/>
  <c r="F14296" i="1"/>
  <c r="E14297" i="1"/>
  <c r="F14297" i="1"/>
  <c r="E14298" i="1"/>
  <c r="F14298" i="1"/>
  <c r="E14299" i="1"/>
  <c r="F14299" i="1"/>
  <c r="E14300" i="1"/>
  <c r="F14300" i="1"/>
  <c r="E14301" i="1"/>
  <c r="F14301" i="1"/>
  <c r="E14302" i="1"/>
  <c r="F14302" i="1"/>
  <c r="E14303" i="1"/>
  <c r="F14303" i="1"/>
  <c r="E14304" i="1"/>
  <c r="F14304" i="1"/>
  <c r="E14305" i="1"/>
  <c r="F14305" i="1"/>
  <c r="E14306" i="1"/>
  <c r="F14306" i="1"/>
  <c r="E14307" i="1"/>
  <c r="F14307" i="1"/>
  <c r="E14308" i="1"/>
  <c r="F14308" i="1"/>
  <c r="E14309" i="1"/>
  <c r="F14309" i="1"/>
  <c r="E14310" i="1"/>
  <c r="F14310" i="1"/>
  <c r="E14311" i="1"/>
  <c r="F14311" i="1"/>
  <c r="E14312" i="1"/>
  <c r="F14312" i="1"/>
  <c r="E14313" i="1"/>
  <c r="F14313" i="1"/>
  <c r="E14314" i="1"/>
  <c r="F14314" i="1"/>
  <c r="E14315" i="1"/>
  <c r="F14315" i="1"/>
  <c r="E14316" i="1"/>
  <c r="F14316" i="1"/>
  <c r="E14317" i="1"/>
  <c r="F14317" i="1"/>
  <c r="E14318" i="1"/>
  <c r="F14318" i="1"/>
  <c r="E14319" i="1"/>
  <c r="F14319" i="1"/>
  <c r="E14320" i="1"/>
  <c r="F14320" i="1"/>
  <c r="E14321" i="1"/>
  <c r="F14321" i="1"/>
  <c r="E14322" i="1"/>
  <c r="F14322" i="1"/>
  <c r="E14323" i="1"/>
  <c r="F14323" i="1"/>
  <c r="E14324" i="1"/>
  <c r="F14324" i="1"/>
  <c r="E14325" i="1"/>
  <c r="F14325" i="1"/>
  <c r="E14326" i="1"/>
  <c r="F14326" i="1"/>
  <c r="E14327" i="1"/>
  <c r="F14327" i="1"/>
  <c r="E14328" i="1"/>
  <c r="F14328" i="1"/>
  <c r="E14329" i="1"/>
  <c r="F14329" i="1"/>
  <c r="E14330" i="1"/>
  <c r="F14330" i="1"/>
  <c r="E14331" i="1"/>
  <c r="F14331" i="1"/>
  <c r="E14332" i="1"/>
  <c r="F14332" i="1"/>
  <c r="E14333" i="1"/>
  <c r="F14333" i="1"/>
  <c r="E14334" i="1"/>
  <c r="F14334" i="1"/>
  <c r="E14335" i="1"/>
  <c r="F14335" i="1"/>
  <c r="E14336" i="1"/>
  <c r="F14336" i="1"/>
  <c r="E14337" i="1"/>
  <c r="F14337" i="1"/>
  <c r="E14338" i="1"/>
  <c r="F14338" i="1"/>
  <c r="E14339" i="1"/>
  <c r="F14339" i="1"/>
  <c r="E14340" i="1"/>
  <c r="F14340" i="1"/>
  <c r="E14341" i="1"/>
  <c r="F14341" i="1"/>
  <c r="E14342" i="1"/>
  <c r="F14342" i="1"/>
  <c r="E14343" i="1"/>
  <c r="F14343" i="1"/>
  <c r="E14344" i="1"/>
  <c r="F14344" i="1"/>
  <c r="E14345" i="1"/>
  <c r="F14345" i="1"/>
  <c r="E14346" i="1"/>
  <c r="F14346" i="1"/>
  <c r="E14347" i="1"/>
  <c r="F14347" i="1"/>
  <c r="E14348" i="1"/>
  <c r="F14348" i="1"/>
  <c r="E14349" i="1"/>
  <c r="F14349" i="1"/>
  <c r="E14350" i="1"/>
  <c r="F14350" i="1"/>
  <c r="E14351" i="1"/>
  <c r="F14351" i="1"/>
  <c r="E14352" i="1"/>
  <c r="F14352" i="1"/>
  <c r="E14353" i="1"/>
  <c r="F14353" i="1"/>
  <c r="E14354" i="1"/>
  <c r="F14354" i="1"/>
  <c r="E14355" i="1"/>
  <c r="F14355" i="1"/>
  <c r="E14356" i="1"/>
  <c r="F14356" i="1"/>
  <c r="E14357" i="1"/>
  <c r="F14357" i="1"/>
  <c r="E14358" i="1"/>
  <c r="F14358" i="1"/>
  <c r="E14359" i="1"/>
  <c r="F14359" i="1"/>
  <c r="E14360" i="1"/>
  <c r="F14360" i="1"/>
  <c r="E14361" i="1"/>
  <c r="F14361" i="1"/>
  <c r="E14362" i="1"/>
  <c r="F14362" i="1"/>
  <c r="E14363" i="1"/>
  <c r="F14363" i="1"/>
  <c r="E14364" i="1"/>
  <c r="F14364" i="1"/>
  <c r="E14365" i="1"/>
  <c r="F14365" i="1"/>
  <c r="E14366" i="1"/>
  <c r="F14366" i="1"/>
  <c r="E14367" i="1"/>
  <c r="F14367" i="1"/>
  <c r="E14368" i="1"/>
  <c r="F14368" i="1"/>
  <c r="E14369" i="1"/>
  <c r="F14369" i="1"/>
  <c r="E14370" i="1"/>
  <c r="F14370" i="1"/>
  <c r="E14371" i="1"/>
  <c r="F14371" i="1"/>
  <c r="E14372" i="1"/>
  <c r="F14372" i="1"/>
  <c r="E14373" i="1"/>
  <c r="F14373" i="1"/>
  <c r="E14374" i="1"/>
  <c r="F14374" i="1"/>
  <c r="E14375" i="1"/>
  <c r="F14375" i="1"/>
  <c r="E14376" i="1"/>
  <c r="F14376" i="1"/>
  <c r="E14377" i="1"/>
  <c r="F14377" i="1"/>
  <c r="E14378" i="1"/>
  <c r="F14378" i="1"/>
  <c r="E14379" i="1"/>
  <c r="F14379" i="1"/>
  <c r="E14380" i="1"/>
  <c r="F14380" i="1"/>
  <c r="E14381" i="1"/>
  <c r="F14381" i="1"/>
  <c r="E14382" i="1"/>
  <c r="F14382" i="1"/>
  <c r="E14383" i="1"/>
  <c r="F14383" i="1"/>
  <c r="E14384" i="1"/>
  <c r="F14384" i="1"/>
  <c r="E14385" i="1"/>
  <c r="F14385" i="1"/>
  <c r="E14386" i="1"/>
  <c r="F14386" i="1"/>
  <c r="E14387" i="1"/>
  <c r="F14387" i="1"/>
  <c r="E14388" i="1"/>
  <c r="F14388" i="1"/>
  <c r="E14389" i="1"/>
  <c r="F14389" i="1"/>
  <c r="E14390" i="1"/>
  <c r="F14390" i="1"/>
  <c r="E14391" i="1"/>
  <c r="F14391" i="1"/>
  <c r="E14392" i="1"/>
  <c r="F14392" i="1"/>
  <c r="E14393" i="1"/>
  <c r="F14393" i="1"/>
  <c r="E14394" i="1"/>
  <c r="F14394" i="1"/>
  <c r="E14395" i="1"/>
  <c r="F14395" i="1"/>
  <c r="E14396" i="1"/>
  <c r="F14396" i="1"/>
  <c r="E14397" i="1"/>
  <c r="F14397" i="1"/>
  <c r="E14398" i="1"/>
  <c r="F14398" i="1"/>
  <c r="E14399" i="1"/>
  <c r="F14399" i="1"/>
  <c r="E14400" i="1"/>
  <c r="F14400" i="1"/>
  <c r="E14401" i="1"/>
  <c r="F14401" i="1"/>
  <c r="E14402" i="1"/>
  <c r="F14402" i="1"/>
  <c r="E14403" i="1"/>
  <c r="F14403" i="1"/>
  <c r="E14404" i="1"/>
  <c r="F14404" i="1"/>
  <c r="E14405" i="1"/>
  <c r="F14405" i="1"/>
  <c r="E14406" i="1"/>
  <c r="F14406" i="1"/>
  <c r="E14407" i="1"/>
  <c r="F14407" i="1"/>
  <c r="E14408" i="1"/>
  <c r="F14408" i="1"/>
  <c r="E14409" i="1"/>
  <c r="F14409" i="1"/>
  <c r="E14410" i="1"/>
  <c r="F14410" i="1"/>
  <c r="E14411" i="1"/>
  <c r="F14411" i="1"/>
  <c r="E14412" i="1"/>
  <c r="F14412" i="1"/>
  <c r="E14413" i="1"/>
  <c r="F14413" i="1"/>
  <c r="E14414" i="1"/>
  <c r="F14414" i="1"/>
  <c r="E14415" i="1"/>
  <c r="F14415" i="1"/>
  <c r="E14416" i="1"/>
  <c r="F14416" i="1"/>
  <c r="E14417" i="1"/>
  <c r="F14417" i="1"/>
  <c r="E14418" i="1"/>
  <c r="F14418" i="1"/>
  <c r="E14419" i="1"/>
  <c r="F14419" i="1"/>
  <c r="E14420" i="1"/>
  <c r="F14420" i="1"/>
  <c r="E14421" i="1"/>
  <c r="F14421" i="1"/>
  <c r="E14422" i="1"/>
  <c r="F14422" i="1"/>
  <c r="E14423" i="1"/>
  <c r="F14423" i="1"/>
  <c r="E14424" i="1"/>
  <c r="F14424" i="1"/>
  <c r="E14425" i="1"/>
  <c r="F14425" i="1"/>
  <c r="E14426" i="1"/>
  <c r="F14426" i="1"/>
  <c r="E14427" i="1"/>
  <c r="F14427" i="1"/>
  <c r="E14428" i="1"/>
  <c r="F14428" i="1"/>
  <c r="E14429" i="1"/>
  <c r="F14429" i="1"/>
  <c r="E14430" i="1"/>
  <c r="F14430" i="1"/>
  <c r="E14431" i="1"/>
  <c r="F14431" i="1"/>
  <c r="E14432" i="1"/>
  <c r="F14432" i="1"/>
  <c r="E14433" i="1"/>
  <c r="F14433" i="1"/>
  <c r="E14434" i="1"/>
  <c r="F14434" i="1"/>
  <c r="E14435" i="1"/>
  <c r="F14435" i="1"/>
  <c r="E14436" i="1"/>
  <c r="F14436" i="1"/>
  <c r="E14437" i="1"/>
  <c r="F14437" i="1"/>
  <c r="E14438" i="1"/>
  <c r="F14438" i="1"/>
  <c r="E14439" i="1"/>
  <c r="F14439" i="1"/>
  <c r="E14440" i="1"/>
  <c r="F14440" i="1"/>
  <c r="E14441" i="1"/>
  <c r="F14441" i="1"/>
  <c r="E14442" i="1"/>
  <c r="F14442" i="1"/>
  <c r="E14443" i="1"/>
  <c r="F14443" i="1"/>
  <c r="E14444" i="1"/>
  <c r="F14444" i="1"/>
  <c r="E14445" i="1"/>
  <c r="F14445" i="1"/>
  <c r="E14446" i="1"/>
  <c r="F14446" i="1"/>
  <c r="E14447" i="1"/>
  <c r="F14447" i="1"/>
  <c r="E14448" i="1"/>
  <c r="F14448" i="1"/>
  <c r="E14449" i="1"/>
  <c r="F14449" i="1"/>
  <c r="E14450" i="1"/>
  <c r="F14450" i="1"/>
  <c r="E14451" i="1"/>
  <c r="F14451" i="1"/>
  <c r="E14452" i="1"/>
  <c r="F14452" i="1"/>
  <c r="E14453" i="1"/>
  <c r="F14453" i="1"/>
  <c r="E14454" i="1"/>
  <c r="F14454" i="1"/>
  <c r="E14455" i="1"/>
  <c r="F14455" i="1"/>
  <c r="E14456" i="1"/>
  <c r="F14456" i="1"/>
  <c r="E14457" i="1"/>
  <c r="F14457" i="1"/>
  <c r="E14458" i="1"/>
  <c r="F14458" i="1"/>
  <c r="E14459" i="1"/>
  <c r="F14459" i="1"/>
  <c r="E14460" i="1"/>
  <c r="F14460" i="1"/>
  <c r="E14461" i="1"/>
  <c r="F14461" i="1"/>
  <c r="E14462" i="1"/>
  <c r="F14462" i="1"/>
  <c r="E14463" i="1"/>
  <c r="F14463" i="1"/>
  <c r="E14464" i="1"/>
  <c r="F14464" i="1"/>
  <c r="E14465" i="1"/>
  <c r="F14465" i="1"/>
  <c r="E14466" i="1"/>
  <c r="F14466" i="1"/>
  <c r="E14467" i="1"/>
  <c r="F14467" i="1"/>
  <c r="E14468" i="1"/>
  <c r="F14468" i="1"/>
  <c r="E14469" i="1"/>
  <c r="F14469" i="1"/>
  <c r="E14470" i="1"/>
  <c r="F14470" i="1"/>
  <c r="E14471" i="1"/>
  <c r="F14471" i="1"/>
  <c r="E14472" i="1"/>
  <c r="F14472" i="1"/>
  <c r="E14473" i="1"/>
  <c r="F14473" i="1"/>
  <c r="E14474" i="1"/>
  <c r="F14474" i="1"/>
  <c r="E14475" i="1"/>
  <c r="F14475" i="1"/>
  <c r="E14476" i="1"/>
  <c r="F14476" i="1"/>
  <c r="E14477" i="1"/>
  <c r="F14477" i="1"/>
  <c r="E14478" i="1"/>
  <c r="F14478" i="1"/>
  <c r="E14479" i="1"/>
  <c r="F14479" i="1"/>
  <c r="E14480" i="1"/>
  <c r="F14480" i="1"/>
  <c r="E14481" i="1"/>
  <c r="F14481" i="1"/>
  <c r="E14482" i="1"/>
  <c r="F14482" i="1"/>
  <c r="E14483" i="1"/>
  <c r="F14483" i="1"/>
  <c r="E14484" i="1"/>
  <c r="F14484" i="1"/>
  <c r="E14485" i="1"/>
  <c r="F14485" i="1"/>
  <c r="E14486" i="1"/>
  <c r="F14486" i="1"/>
  <c r="E14487" i="1"/>
  <c r="F14487" i="1"/>
  <c r="E14488" i="1"/>
  <c r="F14488" i="1"/>
  <c r="E14489" i="1"/>
  <c r="F14489" i="1"/>
  <c r="E14490" i="1"/>
  <c r="F14490" i="1"/>
  <c r="E14491" i="1"/>
  <c r="F14491" i="1"/>
  <c r="E14492" i="1"/>
  <c r="F14492" i="1"/>
  <c r="E14493" i="1"/>
  <c r="F14493" i="1"/>
  <c r="E14494" i="1"/>
  <c r="F14494" i="1"/>
  <c r="E14495" i="1"/>
  <c r="F14495" i="1"/>
  <c r="E14496" i="1"/>
  <c r="F14496" i="1"/>
  <c r="E14497" i="1"/>
  <c r="F14497" i="1"/>
  <c r="E14498" i="1"/>
  <c r="F14498" i="1"/>
  <c r="E14499" i="1"/>
  <c r="F14499" i="1"/>
  <c r="E14500" i="1"/>
  <c r="F14500" i="1"/>
  <c r="E14501" i="1"/>
  <c r="F14501" i="1"/>
  <c r="E14502" i="1"/>
  <c r="F14502" i="1"/>
  <c r="E14503" i="1"/>
  <c r="F14503" i="1"/>
  <c r="E14504" i="1"/>
  <c r="F14504" i="1"/>
  <c r="E14505" i="1"/>
  <c r="F14505" i="1"/>
  <c r="E14506" i="1"/>
  <c r="F14506" i="1"/>
  <c r="E14507" i="1"/>
  <c r="F14507" i="1"/>
  <c r="E14508" i="1"/>
  <c r="F14508" i="1"/>
  <c r="E14509" i="1"/>
  <c r="F14509" i="1"/>
  <c r="E14510" i="1"/>
  <c r="F14510" i="1"/>
  <c r="E14511" i="1"/>
  <c r="F14511" i="1"/>
  <c r="E14512" i="1"/>
  <c r="F14512" i="1"/>
  <c r="E14513" i="1"/>
  <c r="F14513" i="1"/>
  <c r="E14514" i="1"/>
  <c r="F14514" i="1"/>
  <c r="E14515" i="1"/>
  <c r="F14515" i="1"/>
  <c r="E14516" i="1"/>
  <c r="F14516" i="1"/>
  <c r="E14517" i="1"/>
  <c r="F14517" i="1"/>
  <c r="E14518" i="1"/>
  <c r="F14518" i="1"/>
  <c r="E14519" i="1"/>
  <c r="F14519" i="1"/>
  <c r="E14520" i="1"/>
  <c r="F14520" i="1"/>
  <c r="E14521" i="1"/>
  <c r="F14521" i="1"/>
  <c r="E14522" i="1"/>
  <c r="F14522" i="1"/>
  <c r="E14523" i="1"/>
  <c r="F14523" i="1"/>
  <c r="E14524" i="1"/>
  <c r="F14524" i="1"/>
  <c r="E14525" i="1"/>
  <c r="F14525" i="1"/>
  <c r="E14526" i="1"/>
  <c r="F14526" i="1"/>
  <c r="E14527" i="1"/>
  <c r="F14527" i="1"/>
  <c r="E14528" i="1"/>
  <c r="F14528" i="1"/>
  <c r="E14529" i="1"/>
  <c r="F14529" i="1"/>
  <c r="E14530" i="1"/>
  <c r="F14530" i="1"/>
  <c r="E14531" i="1"/>
  <c r="F14531" i="1"/>
  <c r="E14532" i="1"/>
  <c r="F14532" i="1"/>
  <c r="E14533" i="1"/>
  <c r="F14533" i="1"/>
  <c r="E14534" i="1"/>
  <c r="F14534" i="1"/>
  <c r="E14535" i="1"/>
  <c r="F14535" i="1"/>
  <c r="E14536" i="1"/>
  <c r="F14536" i="1"/>
  <c r="E14537" i="1"/>
  <c r="F14537" i="1"/>
  <c r="E14538" i="1"/>
  <c r="F14538" i="1"/>
  <c r="E14539" i="1"/>
  <c r="F14539" i="1"/>
  <c r="E14540" i="1"/>
  <c r="F14540" i="1"/>
  <c r="E14541" i="1"/>
  <c r="F14541" i="1"/>
  <c r="E14542" i="1"/>
  <c r="F14542" i="1"/>
  <c r="E14543" i="1"/>
  <c r="F14543" i="1"/>
  <c r="E14544" i="1"/>
  <c r="F14544" i="1"/>
  <c r="E14545" i="1"/>
  <c r="F14545" i="1"/>
  <c r="E14546" i="1"/>
  <c r="F14546" i="1"/>
  <c r="E14547" i="1"/>
  <c r="F14547" i="1"/>
  <c r="E14548" i="1"/>
  <c r="F14548" i="1"/>
  <c r="E14549" i="1"/>
  <c r="F14549" i="1"/>
  <c r="E14550" i="1"/>
  <c r="F14550" i="1"/>
  <c r="E14551" i="1"/>
  <c r="F14551" i="1"/>
  <c r="E14552" i="1"/>
  <c r="F14552" i="1"/>
  <c r="E14553" i="1"/>
  <c r="F14553" i="1"/>
  <c r="E14554" i="1"/>
  <c r="F14554" i="1"/>
  <c r="E14555" i="1"/>
  <c r="F14555" i="1"/>
  <c r="E14556" i="1"/>
  <c r="F14556" i="1"/>
  <c r="E14557" i="1"/>
  <c r="F14557" i="1"/>
  <c r="E14558" i="1"/>
  <c r="F14558" i="1"/>
  <c r="E14559" i="1"/>
  <c r="F14559" i="1"/>
  <c r="E14560" i="1"/>
  <c r="F14560" i="1"/>
  <c r="E14561" i="1"/>
  <c r="F14561" i="1"/>
  <c r="E14562" i="1"/>
  <c r="F14562" i="1"/>
  <c r="E14563" i="1"/>
  <c r="F14563" i="1"/>
  <c r="E14564" i="1"/>
  <c r="F14564" i="1"/>
  <c r="E14565" i="1"/>
  <c r="F14565" i="1"/>
  <c r="E14566" i="1"/>
  <c r="F14566" i="1"/>
  <c r="E14567" i="1"/>
  <c r="F14567" i="1"/>
  <c r="E14568" i="1"/>
  <c r="F14568" i="1"/>
  <c r="E14569" i="1"/>
  <c r="F14569" i="1"/>
  <c r="E14570" i="1"/>
  <c r="F14570" i="1"/>
  <c r="E14571" i="1"/>
  <c r="F14571" i="1"/>
  <c r="E14572" i="1"/>
  <c r="F14572" i="1"/>
  <c r="E14573" i="1"/>
  <c r="F14573" i="1"/>
  <c r="E14574" i="1"/>
  <c r="F14574" i="1"/>
  <c r="E14575" i="1"/>
  <c r="F14575" i="1"/>
  <c r="E14576" i="1"/>
  <c r="F14576" i="1"/>
  <c r="E14577" i="1"/>
  <c r="F14577" i="1"/>
  <c r="E14578" i="1"/>
  <c r="F14578" i="1"/>
  <c r="E14579" i="1"/>
  <c r="F14579" i="1"/>
  <c r="E14580" i="1"/>
  <c r="F14580" i="1"/>
  <c r="E14581" i="1"/>
  <c r="F14581" i="1"/>
  <c r="E14582" i="1"/>
  <c r="F14582" i="1"/>
  <c r="E14583" i="1"/>
  <c r="F14583" i="1"/>
  <c r="E14584" i="1"/>
  <c r="F14584" i="1"/>
  <c r="E14585" i="1"/>
  <c r="F14585" i="1"/>
  <c r="E14586" i="1"/>
  <c r="F14586" i="1"/>
  <c r="E14587" i="1"/>
  <c r="F14587" i="1"/>
  <c r="E14588" i="1"/>
  <c r="F14588" i="1"/>
  <c r="E14589" i="1"/>
  <c r="F14589" i="1"/>
  <c r="E14590" i="1"/>
  <c r="F14590" i="1"/>
  <c r="E14591" i="1"/>
  <c r="F14591" i="1"/>
  <c r="E14592" i="1"/>
  <c r="F14592" i="1"/>
  <c r="E14593" i="1"/>
  <c r="F14593" i="1"/>
  <c r="E14594" i="1"/>
  <c r="F14594" i="1"/>
  <c r="E14595" i="1"/>
  <c r="F14595" i="1"/>
  <c r="E14596" i="1"/>
  <c r="F14596" i="1"/>
  <c r="E14597" i="1"/>
  <c r="F14597" i="1"/>
  <c r="E14598" i="1"/>
  <c r="F14598" i="1"/>
  <c r="E14599" i="1"/>
  <c r="F14599" i="1"/>
  <c r="E14600" i="1"/>
  <c r="F14600" i="1"/>
  <c r="E14601" i="1"/>
  <c r="F14601" i="1"/>
  <c r="E14602" i="1"/>
  <c r="F14602" i="1"/>
  <c r="E14603" i="1"/>
  <c r="F14603" i="1"/>
  <c r="E14604" i="1"/>
  <c r="F14604" i="1"/>
  <c r="E14605" i="1"/>
  <c r="F14605" i="1"/>
  <c r="E14606" i="1"/>
  <c r="F14606" i="1"/>
  <c r="E14607" i="1"/>
  <c r="F14607" i="1"/>
  <c r="E14608" i="1"/>
  <c r="F14608" i="1"/>
  <c r="E14609" i="1"/>
  <c r="F14609" i="1"/>
  <c r="E14610" i="1"/>
  <c r="F14610" i="1"/>
  <c r="E14611" i="1"/>
  <c r="F14611" i="1"/>
  <c r="E14612" i="1"/>
  <c r="F14612" i="1"/>
  <c r="E14613" i="1"/>
  <c r="F14613" i="1"/>
  <c r="E14614" i="1"/>
  <c r="F14614" i="1"/>
  <c r="E14615" i="1"/>
  <c r="F14615" i="1"/>
  <c r="E14616" i="1"/>
  <c r="F14616" i="1"/>
  <c r="E14617" i="1"/>
  <c r="F14617" i="1"/>
  <c r="E14618" i="1"/>
  <c r="F14618" i="1"/>
  <c r="E14619" i="1"/>
  <c r="F14619" i="1"/>
  <c r="E14620" i="1"/>
  <c r="F14620" i="1"/>
  <c r="E14621" i="1"/>
  <c r="F14621" i="1"/>
  <c r="E14622" i="1"/>
  <c r="F14622" i="1"/>
  <c r="E14623" i="1"/>
  <c r="F14623" i="1"/>
  <c r="E14624" i="1"/>
  <c r="F14624" i="1"/>
  <c r="E14625" i="1"/>
  <c r="F14625" i="1"/>
  <c r="E14626" i="1"/>
  <c r="F14626" i="1"/>
  <c r="E14627" i="1"/>
  <c r="F14627" i="1"/>
  <c r="E14628" i="1"/>
  <c r="F14628" i="1"/>
  <c r="E14629" i="1"/>
  <c r="F14629" i="1"/>
  <c r="E14630" i="1"/>
  <c r="F14630" i="1"/>
  <c r="E14631" i="1"/>
  <c r="F14631" i="1"/>
  <c r="E14632" i="1"/>
  <c r="F14632" i="1"/>
  <c r="E14633" i="1"/>
  <c r="F14633" i="1"/>
  <c r="E14634" i="1"/>
  <c r="F14634" i="1"/>
  <c r="E14635" i="1"/>
  <c r="F14635" i="1"/>
  <c r="E14636" i="1"/>
  <c r="F14636" i="1"/>
  <c r="E14637" i="1"/>
  <c r="F14637" i="1"/>
  <c r="E14638" i="1"/>
  <c r="F14638" i="1"/>
  <c r="E14639" i="1"/>
  <c r="F14639" i="1"/>
  <c r="E14640" i="1"/>
  <c r="F14640" i="1"/>
  <c r="E14641" i="1"/>
  <c r="F14641" i="1"/>
  <c r="E14642" i="1"/>
  <c r="F14642" i="1"/>
  <c r="E14643" i="1"/>
  <c r="F14643" i="1"/>
  <c r="E14644" i="1"/>
  <c r="F14644" i="1"/>
  <c r="E14645" i="1"/>
  <c r="F14645" i="1"/>
  <c r="E14646" i="1"/>
  <c r="F14646" i="1"/>
  <c r="E14647" i="1"/>
  <c r="F14647" i="1"/>
  <c r="E14648" i="1"/>
  <c r="F14648" i="1"/>
  <c r="E14649" i="1"/>
  <c r="F14649" i="1"/>
  <c r="E14650" i="1"/>
  <c r="F14650" i="1"/>
  <c r="E14651" i="1"/>
  <c r="F14651" i="1"/>
  <c r="E14652" i="1"/>
  <c r="F14652" i="1"/>
  <c r="E14653" i="1"/>
  <c r="F14653" i="1"/>
  <c r="E14654" i="1"/>
  <c r="F14654" i="1"/>
  <c r="E14655" i="1"/>
  <c r="F14655" i="1"/>
  <c r="E14656" i="1"/>
  <c r="F14656" i="1"/>
  <c r="E14657" i="1"/>
  <c r="F14657" i="1"/>
  <c r="E14658" i="1"/>
  <c r="F14658" i="1"/>
  <c r="E14659" i="1"/>
  <c r="F14659" i="1"/>
  <c r="E14660" i="1"/>
  <c r="F14660" i="1"/>
  <c r="E14661" i="1"/>
  <c r="F14661" i="1"/>
  <c r="E14662" i="1"/>
  <c r="F14662" i="1"/>
  <c r="E14663" i="1"/>
  <c r="F14663" i="1"/>
  <c r="E14664" i="1"/>
  <c r="F14664" i="1"/>
  <c r="E14665" i="1"/>
  <c r="F14665" i="1"/>
  <c r="E14666" i="1"/>
  <c r="F14666" i="1"/>
  <c r="E14667" i="1"/>
  <c r="F14667" i="1"/>
  <c r="E14668" i="1"/>
  <c r="F14668" i="1"/>
  <c r="E14669" i="1"/>
  <c r="F14669" i="1"/>
  <c r="E14670" i="1"/>
  <c r="F14670" i="1"/>
  <c r="E14671" i="1"/>
  <c r="F14671" i="1"/>
  <c r="E14672" i="1"/>
  <c r="F14672" i="1"/>
  <c r="E14673" i="1"/>
  <c r="F14673" i="1"/>
  <c r="E14674" i="1"/>
  <c r="F14674" i="1"/>
  <c r="E14675" i="1"/>
  <c r="F14675" i="1"/>
  <c r="E14676" i="1"/>
  <c r="F14676" i="1"/>
  <c r="E14677" i="1"/>
  <c r="F14677" i="1"/>
  <c r="E14678" i="1"/>
  <c r="F14678" i="1"/>
  <c r="E14679" i="1"/>
  <c r="F14679" i="1"/>
  <c r="E14680" i="1"/>
  <c r="F14680" i="1"/>
  <c r="E14681" i="1"/>
  <c r="F14681" i="1"/>
  <c r="E14682" i="1"/>
  <c r="F14682" i="1"/>
  <c r="E14683" i="1"/>
  <c r="F14683" i="1"/>
  <c r="E14684" i="1"/>
  <c r="F14684" i="1"/>
  <c r="E14685" i="1"/>
  <c r="F14685" i="1"/>
  <c r="E14686" i="1"/>
  <c r="F14686" i="1"/>
  <c r="E14687" i="1"/>
  <c r="F14687" i="1"/>
  <c r="E14688" i="1"/>
  <c r="F14688" i="1"/>
  <c r="E14689" i="1"/>
  <c r="F14689" i="1"/>
  <c r="E14690" i="1"/>
  <c r="F14690" i="1"/>
  <c r="E14691" i="1"/>
  <c r="F14691" i="1"/>
  <c r="E14692" i="1"/>
  <c r="F14692" i="1"/>
  <c r="E14693" i="1"/>
  <c r="F14693" i="1"/>
  <c r="E14694" i="1"/>
  <c r="F14694" i="1"/>
  <c r="E14695" i="1"/>
  <c r="F14695" i="1"/>
  <c r="E14696" i="1"/>
  <c r="F14696" i="1"/>
  <c r="E14697" i="1"/>
  <c r="F14697" i="1"/>
  <c r="E14698" i="1"/>
  <c r="F14698" i="1"/>
  <c r="E14699" i="1"/>
  <c r="F14699" i="1"/>
  <c r="E14700" i="1"/>
  <c r="F14700" i="1"/>
  <c r="E14701" i="1"/>
  <c r="F14701" i="1"/>
  <c r="E14702" i="1"/>
  <c r="F14702" i="1"/>
  <c r="E14703" i="1"/>
  <c r="F14703" i="1"/>
  <c r="E14704" i="1"/>
  <c r="F14704" i="1"/>
  <c r="E14705" i="1"/>
  <c r="F14705" i="1"/>
  <c r="E14706" i="1"/>
  <c r="F14706" i="1"/>
  <c r="E14707" i="1"/>
  <c r="F14707" i="1"/>
  <c r="E14708" i="1"/>
  <c r="F14708" i="1"/>
  <c r="E14709" i="1"/>
  <c r="F14709" i="1"/>
  <c r="E14710" i="1"/>
  <c r="F14710" i="1"/>
  <c r="E14711" i="1"/>
  <c r="F14711" i="1"/>
  <c r="E14712" i="1"/>
  <c r="F14712" i="1"/>
  <c r="E14713" i="1"/>
  <c r="F14713" i="1"/>
  <c r="E14714" i="1"/>
  <c r="F14714" i="1"/>
  <c r="E14715" i="1"/>
  <c r="F14715" i="1"/>
  <c r="E14716" i="1"/>
  <c r="F14716" i="1"/>
  <c r="E14717" i="1"/>
  <c r="F14717" i="1"/>
  <c r="E14718" i="1"/>
  <c r="F14718" i="1"/>
  <c r="E14719" i="1"/>
  <c r="F14719" i="1"/>
  <c r="E14720" i="1"/>
  <c r="F14720" i="1"/>
  <c r="E14721" i="1"/>
  <c r="F14721" i="1"/>
  <c r="E14722" i="1"/>
  <c r="F14722" i="1"/>
  <c r="E14723" i="1"/>
  <c r="F14723" i="1"/>
  <c r="E14724" i="1"/>
  <c r="F14724" i="1"/>
  <c r="E14725" i="1"/>
  <c r="F14725" i="1"/>
  <c r="E14726" i="1"/>
  <c r="F14726" i="1"/>
  <c r="E14727" i="1"/>
  <c r="F14727" i="1"/>
  <c r="E14728" i="1"/>
  <c r="F14728" i="1"/>
  <c r="E14729" i="1"/>
  <c r="F14729" i="1"/>
  <c r="E14730" i="1"/>
  <c r="F14730" i="1"/>
  <c r="E14731" i="1"/>
  <c r="F14731" i="1"/>
  <c r="E14732" i="1"/>
  <c r="F14732" i="1"/>
  <c r="E14733" i="1"/>
  <c r="F14733" i="1"/>
  <c r="E14734" i="1"/>
  <c r="F14734" i="1"/>
  <c r="E14735" i="1"/>
  <c r="F14735" i="1"/>
  <c r="E14736" i="1"/>
  <c r="F14736" i="1"/>
  <c r="E14737" i="1"/>
  <c r="F14737" i="1"/>
  <c r="E14738" i="1"/>
  <c r="F14738" i="1"/>
  <c r="E14739" i="1"/>
  <c r="F14739" i="1"/>
  <c r="E14740" i="1"/>
  <c r="F14740" i="1"/>
  <c r="E14741" i="1"/>
  <c r="F14741" i="1"/>
  <c r="E14742" i="1"/>
  <c r="F14742" i="1"/>
  <c r="E14743" i="1"/>
  <c r="F14743" i="1"/>
  <c r="E14744" i="1"/>
  <c r="F14744" i="1"/>
  <c r="E14745" i="1"/>
  <c r="F14745" i="1"/>
  <c r="E14746" i="1"/>
  <c r="F14746" i="1"/>
  <c r="E14747" i="1"/>
  <c r="F14747" i="1"/>
  <c r="E14748" i="1"/>
  <c r="F14748" i="1"/>
  <c r="E14749" i="1"/>
  <c r="F14749" i="1"/>
  <c r="E14750" i="1"/>
  <c r="F14750" i="1"/>
  <c r="E14751" i="1"/>
  <c r="F14751" i="1"/>
  <c r="E14752" i="1"/>
  <c r="F14752" i="1"/>
  <c r="E14753" i="1"/>
  <c r="F14753" i="1"/>
  <c r="E14754" i="1"/>
  <c r="F14754" i="1"/>
  <c r="E14755" i="1"/>
  <c r="F14755" i="1"/>
  <c r="E14756" i="1"/>
  <c r="F14756" i="1"/>
  <c r="E14757" i="1"/>
  <c r="F14757" i="1"/>
  <c r="E14758" i="1"/>
  <c r="F14758" i="1"/>
  <c r="E14759" i="1"/>
  <c r="F14759" i="1"/>
  <c r="E14760" i="1"/>
  <c r="F14760" i="1"/>
  <c r="E14761" i="1"/>
  <c r="F14761" i="1"/>
  <c r="E14762" i="1"/>
  <c r="F14762" i="1"/>
  <c r="E14763" i="1"/>
  <c r="F14763" i="1"/>
  <c r="E14764" i="1"/>
  <c r="F14764" i="1"/>
  <c r="E14765" i="1"/>
  <c r="F14765" i="1"/>
  <c r="E14766" i="1"/>
  <c r="F14766" i="1"/>
  <c r="E14767" i="1"/>
  <c r="F14767" i="1"/>
  <c r="E14768" i="1"/>
  <c r="F14768" i="1"/>
  <c r="E14769" i="1"/>
  <c r="F14769" i="1"/>
  <c r="E14770" i="1"/>
  <c r="F14770" i="1"/>
  <c r="E14771" i="1"/>
  <c r="F14771" i="1"/>
  <c r="E14772" i="1"/>
  <c r="F14772" i="1"/>
  <c r="E14773" i="1"/>
  <c r="F14773" i="1"/>
  <c r="E14774" i="1"/>
  <c r="F14774" i="1"/>
  <c r="E14775" i="1"/>
  <c r="F14775" i="1"/>
  <c r="E14776" i="1"/>
  <c r="F14776" i="1"/>
  <c r="E14777" i="1"/>
  <c r="F14777" i="1"/>
  <c r="E14778" i="1"/>
  <c r="F14778" i="1"/>
  <c r="E14779" i="1"/>
  <c r="F14779" i="1"/>
  <c r="E14780" i="1"/>
  <c r="F14780" i="1"/>
  <c r="E14781" i="1"/>
  <c r="F14781" i="1"/>
  <c r="E14782" i="1"/>
  <c r="F14782" i="1"/>
  <c r="E14783" i="1"/>
  <c r="F14783" i="1"/>
  <c r="E14784" i="1"/>
  <c r="F14784" i="1"/>
  <c r="E14785" i="1"/>
  <c r="F14785" i="1"/>
  <c r="E14786" i="1"/>
  <c r="F14786" i="1"/>
  <c r="E14787" i="1"/>
  <c r="F14787" i="1"/>
  <c r="E14788" i="1"/>
  <c r="F14788" i="1"/>
  <c r="E14789" i="1"/>
  <c r="F14789" i="1"/>
  <c r="E14790" i="1"/>
  <c r="F14790" i="1"/>
  <c r="E14791" i="1"/>
  <c r="F14791" i="1"/>
  <c r="E14792" i="1"/>
  <c r="F14792" i="1"/>
  <c r="E14793" i="1"/>
  <c r="F14793" i="1"/>
  <c r="E14794" i="1"/>
  <c r="F14794" i="1"/>
  <c r="E14795" i="1"/>
  <c r="F14795" i="1"/>
  <c r="E14796" i="1"/>
  <c r="F14796" i="1"/>
  <c r="E14797" i="1"/>
  <c r="F14797" i="1"/>
  <c r="E14798" i="1"/>
  <c r="F14798" i="1"/>
  <c r="E14799" i="1"/>
  <c r="F14799" i="1"/>
  <c r="E14800" i="1"/>
  <c r="F14800" i="1"/>
  <c r="E14801" i="1"/>
  <c r="F14801" i="1"/>
  <c r="E14802" i="1"/>
  <c r="F14802" i="1"/>
  <c r="E14803" i="1"/>
  <c r="F14803" i="1"/>
  <c r="E14804" i="1"/>
  <c r="F14804" i="1"/>
  <c r="E14805" i="1"/>
  <c r="F14805" i="1"/>
  <c r="E14806" i="1"/>
  <c r="F14806" i="1"/>
  <c r="E14807" i="1"/>
  <c r="F14807" i="1"/>
  <c r="E14808" i="1"/>
  <c r="F14808" i="1"/>
  <c r="E14809" i="1"/>
  <c r="F14809" i="1"/>
  <c r="E14810" i="1"/>
  <c r="F14810" i="1"/>
  <c r="E14811" i="1"/>
  <c r="F14811" i="1"/>
  <c r="E14812" i="1"/>
  <c r="F14812" i="1"/>
  <c r="E14813" i="1"/>
  <c r="F14813" i="1"/>
  <c r="E14814" i="1"/>
  <c r="F14814" i="1"/>
  <c r="E14815" i="1"/>
  <c r="F14815" i="1"/>
  <c r="E14816" i="1"/>
  <c r="F14816" i="1"/>
  <c r="E14817" i="1"/>
  <c r="F14817" i="1"/>
  <c r="E14818" i="1"/>
  <c r="F14818" i="1"/>
  <c r="E14819" i="1"/>
  <c r="F14819" i="1"/>
  <c r="E14820" i="1"/>
  <c r="F14820" i="1"/>
  <c r="E14821" i="1"/>
  <c r="F14821" i="1"/>
  <c r="E14822" i="1"/>
  <c r="F14822" i="1"/>
  <c r="E14823" i="1"/>
  <c r="F14823" i="1"/>
  <c r="E14824" i="1"/>
  <c r="F14824" i="1"/>
  <c r="E14825" i="1"/>
  <c r="F14825" i="1"/>
  <c r="E14826" i="1"/>
  <c r="F14826" i="1"/>
  <c r="E14827" i="1"/>
  <c r="F14827" i="1"/>
  <c r="E14828" i="1"/>
  <c r="F14828" i="1"/>
  <c r="E14829" i="1"/>
  <c r="F14829" i="1"/>
  <c r="E14830" i="1"/>
  <c r="F14830" i="1"/>
  <c r="E14831" i="1"/>
  <c r="F14831" i="1"/>
  <c r="E14832" i="1"/>
  <c r="F14832" i="1"/>
  <c r="E14833" i="1"/>
  <c r="F14833" i="1"/>
  <c r="E14834" i="1"/>
  <c r="F14834" i="1"/>
  <c r="E14835" i="1"/>
  <c r="F14835" i="1"/>
  <c r="E14836" i="1"/>
  <c r="F14836" i="1"/>
  <c r="E14837" i="1"/>
  <c r="F14837" i="1"/>
  <c r="E14838" i="1"/>
  <c r="F14838" i="1"/>
  <c r="E14839" i="1"/>
  <c r="F14839" i="1"/>
  <c r="E14840" i="1"/>
  <c r="F14840" i="1"/>
  <c r="E14841" i="1"/>
  <c r="F14841" i="1"/>
  <c r="E14842" i="1"/>
  <c r="F14842" i="1"/>
  <c r="E14843" i="1"/>
  <c r="F14843" i="1"/>
  <c r="E14844" i="1"/>
  <c r="F14844" i="1"/>
  <c r="E14845" i="1"/>
  <c r="F14845" i="1"/>
  <c r="E14846" i="1"/>
  <c r="F14846" i="1"/>
  <c r="E14847" i="1"/>
  <c r="F14847" i="1"/>
  <c r="E14848" i="1"/>
  <c r="F14848" i="1"/>
  <c r="E14849" i="1"/>
  <c r="F14849" i="1"/>
  <c r="E14850" i="1"/>
  <c r="F14850" i="1"/>
  <c r="E14851" i="1"/>
  <c r="F14851" i="1"/>
  <c r="E14852" i="1"/>
  <c r="F14852" i="1"/>
  <c r="E14853" i="1"/>
  <c r="F14853" i="1"/>
  <c r="E14854" i="1"/>
  <c r="F14854" i="1"/>
  <c r="E14855" i="1"/>
  <c r="F14855" i="1"/>
  <c r="E14856" i="1"/>
  <c r="F14856" i="1"/>
  <c r="E14857" i="1"/>
  <c r="F14857" i="1"/>
  <c r="E14858" i="1"/>
  <c r="F14858" i="1"/>
  <c r="E14859" i="1"/>
  <c r="F14859" i="1"/>
  <c r="E14860" i="1"/>
  <c r="F14860" i="1"/>
  <c r="E14861" i="1"/>
  <c r="F14861" i="1"/>
  <c r="E14862" i="1"/>
  <c r="F14862" i="1"/>
  <c r="E14863" i="1"/>
  <c r="F14863" i="1"/>
  <c r="E14864" i="1"/>
  <c r="F14864" i="1"/>
  <c r="E14865" i="1"/>
  <c r="F14865" i="1"/>
  <c r="E14866" i="1"/>
  <c r="F14866" i="1"/>
  <c r="E14867" i="1"/>
  <c r="F14867" i="1"/>
  <c r="E14868" i="1"/>
  <c r="F14868" i="1"/>
  <c r="E14869" i="1"/>
  <c r="F14869" i="1"/>
  <c r="E14870" i="1"/>
  <c r="F14870" i="1"/>
  <c r="E14871" i="1"/>
  <c r="F14871" i="1"/>
  <c r="E14872" i="1"/>
  <c r="F14872" i="1"/>
  <c r="E14873" i="1"/>
  <c r="F14873" i="1"/>
  <c r="E14874" i="1"/>
  <c r="F14874" i="1"/>
  <c r="E14875" i="1"/>
  <c r="F14875" i="1"/>
  <c r="E14876" i="1"/>
  <c r="F14876" i="1"/>
  <c r="E14877" i="1"/>
  <c r="F14877" i="1"/>
  <c r="E14878" i="1"/>
  <c r="F14878" i="1"/>
  <c r="E14879" i="1"/>
  <c r="F14879" i="1"/>
  <c r="E14880" i="1"/>
  <c r="F14880" i="1"/>
  <c r="E14881" i="1"/>
  <c r="F14881" i="1"/>
  <c r="E14882" i="1"/>
  <c r="F14882" i="1"/>
  <c r="E14883" i="1"/>
  <c r="F14883" i="1"/>
  <c r="E14884" i="1"/>
  <c r="F14884" i="1"/>
  <c r="E14885" i="1"/>
  <c r="F14885" i="1"/>
  <c r="E14886" i="1"/>
  <c r="F14886" i="1"/>
  <c r="E14887" i="1"/>
  <c r="F14887" i="1"/>
  <c r="E14888" i="1"/>
  <c r="F14888" i="1"/>
  <c r="E14889" i="1"/>
  <c r="F14889" i="1"/>
  <c r="E14890" i="1"/>
  <c r="F14890" i="1"/>
  <c r="E14891" i="1"/>
  <c r="F14891" i="1"/>
  <c r="E14892" i="1"/>
  <c r="F14892" i="1"/>
  <c r="E14893" i="1"/>
  <c r="F14893" i="1"/>
  <c r="E14894" i="1"/>
  <c r="F14894" i="1"/>
  <c r="E14895" i="1"/>
  <c r="F14895" i="1"/>
  <c r="E14896" i="1"/>
  <c r="F14896" i="1"/>
  <c r="E14897" i="1"/>
  <c r="F14897" i="1"/>
  <c r="E14898" i="1"/>
  <c r="F14898" i="1"/>
  <c r="E14899" i="1"/>
  <c r="F14899" i="1"/>
  <c r="E14900" i="1"/>
  <c r="F14900" i="1"/>
  <c r="E14901" i="1"/>
  <c r="F14901" i="1"/>
  <c r="E14902" i="1"/>
  <c r="F14902" i="1"/>
  <c r="E14903" i="1"/>
  <c r="F14903" i="1"/>
  <c r="E14904" i="1"/>
  <c r="F14904" i="1"/>
  <c r="E14905" i="1"/>
  <c r="F14905" i="1"/>
  <c r="E14906" i="1"/>
  <c r="F14906" i="1"/>
  <c r="E14907" i="1"/>
  <c r="F14907" i="1"/>
  <c r="E14908" i="1"/>
  <c r="F14908" i="1"/>
  <c r="E14909" i="1"/>
  <c r="F14909" i="1"/>
  <c r="E14910" i="1"/>
  <c r="F14910" i="1"/>
  <c r="E14911" i="1"/>
  <c r="F14911" i="1"/>
  <c r="E14912" i="1"/>
  <c r="F14912" i="1"/>
  <c r="E14913" i="1"/>
  <c r="F14913" i="1"/>
  <c r="E14914" i="1"/>
  <c r="F14914" i="1"/>
  <c r="E14915" i="1"/>
  <c r="F14915" i="1"/>
  <c r="E14916" i="1"/>
  <c r="F14916" i="1"/>
  <c r="E14917" i="1"/>
  <c r="F14917" i="1"/>
  <c r="E14918" i="1"/>
  <c r="F14918" i="1"/>
  <c r="E14919" i="1"/>
  <c r="F14919" i="1"/>
  <c r="E14920" i="1"/>
  <c r="F14920" i="1"/>
  <c r="E14921" i="1"/>
  <c r="F14921" i="1"/>
  <c r="E14922" i="1"/>
  <c r="F14922" i="1"/>
  <c r="E14923" i="1"/>
  <c r="F14923" i="1"/>
  <c r="E14924" i="1"/>
  <c r="F14924" i="1"/>
  <c r="E14925" i="1"/>
  <c r="F14925" i="1"/>
  <c r="E14926" i="1"/>
  <c r="F14926" i="1"/>
  <c r="E14927" i="1"/>
  <c r="F14927" i="1"/>
  <c r="E14928" i="1"/>
  <c r="F14928" i="1"/>
  <c r="E14929" i="1"/>
  <c r="F14929" i="1"/>
  <c r="E14930" i="1"/>
  <c r="F14930" i="1"/>
  <c r="E14931" i="1"/>
  <c r="F14931" i="1"/>
  <c r="E14932" i="1"/>
  <c r="F14932" i="1"/>
  <c r="E14933" i="1"/>
  <c r="F14933" i="1"/>
  <c r="E14934" i="1"/>
  <c r="F14934" i="1"/>
  <c r="E14935" i="1"/>
  <c r="F14935" i="1"/>
  <c r="E14936" i="1"/>
  <c r="F14936" i="1"/>
  <c r="E14937" i="1"/>
  <c r="F14937" i="1"/>
  <c r="E14938" i="1"/>
  <c r="F14938" i="1"/>
  <c r="E14939" i="1"/>
  <c r="F14939" i="1"/>
  <c r="E14940" i="1"/>
  <c r="F14940" i="1"/>
  <c r="E14941" i="1"/>
  <c r="F14941" i="1"/>
  <c r="E14942" i="1"/>
  <c r="F14942" i="1"/>
  <c r="E14943" i="1"/>
  <c r="F14943" i="1"/>
  <c r="E14944" i="1"/>
  <c r="F14944" i="1"/>
  <c r="E14945" i="1"/>
  <c r="F14945" i="1"/>
  <c r="E14946" i="1"/>
  <c r="F14946" i="1"/>
  <c r="E14947" i="1"/>
  <c r="F14947" i="1"/>
  <c r="E14948" i="1"/>
  <c r="F14948" i="1"/>
  <c r="E14949" i="1"/>
  <c r="F14949" i="1"/>
  <c r="E14950" i="1"/>
  <c r="F14950" i="1"/>
  <c r="E14951" i="1"/>
  <c r="F14951" i="1"/>
  <c r="E14952" i="1"/>
  <c r="F14952" i="1"/>
  <c r="E14953" i="1"/>
  <c r="F14953" i="1"/>
  <c r="E14954" i="1"/>
  <c r="F14954" i="1"/>
  <c r="E14955" i="1"/>
  <c r="F14955" i="1"/>
  <c r="E14956" i="1"/>
  <c r="F14956" i="1"/>
  <c r="E14957" i="1"/>
  <c r="F14957" i="1"/>
  <c r="E14958" i="1"/>
  <c r="F14958" i="1"/>
  <c r="E14959" i="1"/>
  <c r="F14959" i="1"/>
  <c r="E14960" i="1"/>
  <c r="F14960" i="1"/>
  <c r="E14961" i="1"/>
  <c r="F14961" i="1"/>
  <c r="E14962" i="1"/>
  <c r="F14962" i="1"/>
  <c r="E14963" i="1"/>
  <c r="F14963" i="1"/>
  <c r="E14964" i="1"/>
  <c r="F14964" i="1"/>
  <c r="E14965" i="1"/>
  <c r="F14965" i="1"/>
  <c r="E14966" i="1"/>
  <c r="F14966" i="1"/>
  <c r="E14967" i="1"/>
  <c r="F14967" i="1"/>
  <c r="E14968" i="1"/>
  <c r="F14968" i="1"/>
  <c r="E14969" i="1"/>
  <c r="F14969" i="1"/>
  <c r="E14970" i="1"/>
  <c r="F14970" i="1"/>
  <c r="E14971" i="1"/>
  <c r="F14971" i="1"/>
  <c r="E14972" i="1"/>
  <c r="F14972" i="1"/>
  <c r="E14973" i="1"/>
  <c r="F14973" i="1"/>
  <c r="E14974" i="1"/>
  <c r="F14974" i="1"/>
  <c r="E14975" i="1"/>
  <c r="F14975" i="1"/>
  <c r="E14976" i="1"/>
  <c r="F14976" i="1"/>
  <c r="E14977" i="1"/>
  <c r="F14977" i="1"/>
  <c r="E14978" i="1"/>
  <c r="F14978" i="1"/>
  <c r="E14979" i="1"/>
  <c r="F14979" i="1"/>
  <c r="E14980" i="1"/>
  <c r="F14980" i="1"/>
  <c r="E14981" i="1"/>
  <c r="F14981" i="1"/>
  <c r="E14982" i="1"/>
  <c r="F14982" i="1"/>
  <c r="E14983" i="1"/>
  <c r="F14983" i="1"/>
  <c r="E14984" i="1"/>
  <c r="F14984" i="1"/>
  <c r="E14985" i="1"/>
  <c r="F14985" i="1"/>
  <c r="E14986" i="1"/>
  <c r="F14986" i="1"/>
  <c r="E14987" i="1"/>
  <c r="F14987" i="1"/>
  <c r="E14988" i="1"/>
  <c r="F14988" i="1"/>
  <c r="E14989" i="1"/>
  <c r="F14989" i="1"/>
  <c r="E14990" i="1"/>
  <c r="F14990" i="1"/>
  <c r="E14991" i="1"/>
  <c r="F14991" i="1"/>
  <c r="E14992" i="1"/>
  <c r="F14992" i="1"/>
  <c r="E14993" i="1"/>
  <c r="F14993" i="1"/>
  <c r="E14994" i="1"/>
  <c r="F14994" i="1"/>
  <c r="E14995" i="1"/>
  <c r="F14995" i="1"/>
  <c r="E14996" i="1"/>
  <c r="F14996" i="1"/>
  <c r="E14997" i="1"/>
  <c r="F14997" i="1"/>
  <c r="E14998" i="1"/>
  <c r="F14998" i="1"/>
  <c r="E14999" i="1"/>
  <c r="F14999" i="1"/>
  <c r="E15000" i="1"/>
  <c r="F15000" i="1"/>
  <c r="E15001" i="1"/>
  <c r="F15001" i="1"/>
  <c r="E15002" i="1"/>
  <c r="F15002" i="1"/>
  <c r="E15003" i="1"/>
  <c r="F15003" i="1"/>
  <c r="E15004" i="1"/>
  <c r="F15004" i="1"/>
  <c r="E15005" i="1"/>
  <c r="F15005" i="1"/>
  <c r="E15006" i="1"/>
  <c r="F15006" i="1"/>
  <c r="E15007" i="1"/>
  <c r="F15007" i="1"/>
  <c r="E15008" i="1"/>
  <c r="F15008" i="1"/>
  <c r="E15009" i="1"/>
  <c r="F15009" i="1"/>
  <c r="E15010" i="1"/>
  <c r="F15010" i="1"/>
  <c r="E15011" i="1"/>
  <c r="F15011" i="1"/>
  <c r="E15012" i="1"/>
  <c r="F15012" i="1"/>
  <c r="E15013" i="1"/>
  <c r="F15013" i="1"/>
  <c r="E15014" i="1"/>
  <c r="F15014" i="1"/>
  <c r="E15015" i="1"/>
  <c r="F15015" i="1"/>
  <c r="E15016" i="1"/>
  <c r="F15016" i="1"/>
  <c r="E15017" i="1"/>
  <c r="F15017" i="1"/>
  <c r="E15018" i="1"/>
  <c r="F15018" i="1"/>
  <c r="E15019" i="1"/>
  <c r="F15019" i="1"/>
  <c r="E15020" i="1"/>
  <c r="F15020" i="1"/>
  <c r="E15021" i="1"/>
  <c r="F15021" i="1"/>
  <c r="E15022" i="1"/>
  <c r="F15022" i="1"/>
  <c r="E15023" i="1"/>
  <c r="F15023" i="1"/>
  <c r="E15024" i="1"/>
  <c r="F15024" i="1"/>
  <c r="E15025" i="1"/>
  <c r="F15025" i="1"/>
  <c r="E15026" i="1"/>
  <c r="F15026" i="1"/>
  <c r="E15027" i="1"/>
  <c r="F15027" i="1"/>
  <c r="E15028" i="1"/>
  <c r="F15028" i="1"/>
  <c r="E15029" i="1"/>
  <c r="F15029" i="1"/>
  <c r="E15030" i="1"/>
  <c r="F15030" i="1"/>
  <c r="E15031" i="1"/>
  <c r="F15031" i="1"/>
  <c r="E15032" i="1"/>
  <c r="F15032" i="1"/>
  <c r="E15033" i="1"/>
  <c r="F15033" i="1"/>
  <c r="E15034" i="1"/>
  <c r="F15034" i="1"/>
  <c r="E15035" i="1"/>
  <c r="F15035" i="1"/>
  <c r="E15036" i="1"/>
  <c r="F15036" i="1"/>
  <c r="E15037" i="1"/>
  <c r="F15037" i="1"/>
  <c r="E15038" i="1"/>
  <c r="F15038" i="1"/>
  <c r="E15039" i="1"/>
  <c r="F15039" i="1"/>
  <c r="E15040" i="1"/>
  <c r="F15040" i="1"/>
  <c r="E15041" i="1"/>
  <c r="F15041" i="1"/>
  <c r="E15042" i="1"/>
  <c r="F15042" i="1"/>
  <c r="E15043" i="1"/>
  <c r="F15043" i="1"/>
  <c r="E15044" i="1"/>
  <c r="F15044" i="1"/>
  <c r="E15045" i="1"/>
  <c r="F15045" i="1"/>
  <c r="E15046" i="1"/>
  <c r="F15046" i="1"/>
  <c r="E15047" i="1"/>
  <c r="F15047" i="1"/>
  <c r="E15048" i="1"/>
  <c r="F15048" i="1"/>
  <c r="E15049" i="1"/>
  <c r="F15049" i="1"/>
  <c r="E15050" i="1"/>
  <c r="F15050" i="1"/>
  <c r="E15051" i="1"/>
  <c r="F15051" i="1"/>
  <c r="E15052" i="1"/>
  <c r="F15052" i="1"/>
  <c r="E15053" i="1"/>
  <c r="F15053" i="1"/>
  <c r="E15054" i="1"/>
  <c r="F15054" i="1"/>
  <c r="E15055" i="1"/>
  <c r="F15055" i="1"/>
  <c r="E15056" i="1"/>
  <c r="F15056" i="1"/>
  <c r="E15057" i="1"/>
  <c r="F15057" i="1"/>
  <c r="E15058" i="1"/>
  <c r="F15058" i="1"/>
  <c r="E15059" i="1"/>
  <c r="F15059" i="1"/>
  <c r="E15060" i="1"/>
  <c r="F15060" i="1"/>
  <c r="E15061" i="1"/>
  <c r="F15061" i="1"/>
  <c r="E15062" i="1"/>
  <c r="F15062" i="1"/>
  <c r="E15063" i="1"/>
  <c r="F15063" i="1"/>
  <c r="E15064" i="1"/>
  <c r="F15064" i="1"/>
  <c r="E15065" i="1"/>
  <c r="F15065" i="1"/>
  <c r="E15066" i="1"/>
  <c r="F15066" i="1"/>
  <c r="E15067" i="1"/>
  <c r="F15067" i="1"/>
  <c r="E15068" i="1"/>
  <c r="F15068" i="1"/>
  <c r="E15069" i="1"/>
  <c r="F15069" i="1"/>
  <c r="E15070" i="1"/>
  <c r="F15070" i="1"/>
  <c r="E15071" i="1"/>
  <c r="F15071" i="1"/>
  <c r="E15072" i="1"/>
  <c r="F15072" i="1"/>
  <c r="E15073" i="1"/>
  <c r="F15073" i="1"/>
  <c r="E15074" i="1"/>
  <c r="F15074" i="1"/>
  <c r="E15075" i="1"/>
  <c r="F15075" i="1"/>
  <c r="E15076" i="1"/>
  <c r="F15076" i="1"/>
  <c r="E15077" i="1"/>
  <c r="F15077" i="1"/>
  <c r="E15078" i="1"/>
  <c r="F15078" i="1"/>
  <c r="E15079" i="1"/>
  <c r="F15079" i="1"/>
  <c r="E15080" i="1"/>
  <c r="F15080" i="1"/>
  <c r="E15081" i="1"/>
  <c r="F15081" i="1"/>
  <c r="E15082" i="1"/>
  <c r="F15082" i="1"/>
  <c r="E15083" i="1"/>
  <c r="F15083" i="1"/>
  <c r="E15084" i="1"/>
  <c r="F15084" i="1"/>
  <c r="E15085" i="1"/>
  <c r="F15085" i="1"/>
  <c r="E15086" i="1"/>
  <c r="F15086" i="1"/>
  <c r="E15087" i="1"/>
  <c r="F15087" i="1"/>
  <c r="E15088" i="1"/>
  <c r="F15088" i="1"/>
  <c r="E15089" i="1"/>
  <c r="F15089" i="1"/>
  <c r="E15090" i="1"/>
  <c r="F15090" i="1"/>
  <c r="E15091" i="1"/>
  <c r="F15091" i="1"/>
  <c r="E15092" i="1"/>
  <c r="F15092" i="1"/>
  <c r="E15093" i="1"/>
  <c r="F15093" i="1"/>
  <c r="E15094" i="1"/>
  <c r="F15094" i="1"/>
  <c r="E15095" i="1"/>
  <c r="F15095" i="1"/>
  <c r="E15096" i="1"/>
  <c r="F15096" i="1"/>
  <c r="E15097" i="1"/>
  <c r="F15097" i="1"/>
  <c r="E15098" i="1"/>
  <c r="F15098" i="1"/>
  <c r="E15099" i="1"/>
  <c r="F15099" i="1"/>
  <c r="E15100" i="1"/>
  <c r="F15100" i="1"/>
  <c r="E15101" i="1"/>
  <c r="F15101" i="1"/>
  <c r="E15102" i="1"/>
  <c r="F15102" i="1"/>
  <c r="E15103" i="1"/>
  <c r="F15103" i="1"/>
  <c r="E15104" i="1"/>
  <c r="F15104" i="1"/>
  <c r="E15105" i="1"/>
  <c r="F15105" i="1"/>
  <c r="E15106" i="1"/>
  <c r="F15106" i="1"/>
  <c r="E15107" i="1"/>
  <c r="F15107" i="1"/>
  <c r="E15108" i="1"/>
  <c r="F15108" i="1"/>
  <c r="E15109" i="1"/>
  <c r="F15109" i="1"/>
  <c r="E15110" i="1"/>
  <c r="F15110" i="1"/>
  <c r="E15111" i="1"/>
  <c r="F15111" i="1"/>
  <c r="E15112" i="1"/>
  <c r="F15112" i="1"/>
  <c r="E15113" i="1"/>
  <c r="F15113" i="1"/>
  <c r="E15114" i="1"/>
  <c r="F15114" i="1"/>
  <c r="E15115" i="1"/>
  <c r="F15115" i="1"/>
  <c r="E15116" i="1"/>
  <c r="F15116" i="1"/>
  <c r="E15117" i="1"/>
  <c r="F15117" i="1"/>
  <c r="E15118" i="1"/>
  <c r="F15118" i="1"/>
  <c r="E15119" i="1"/>
  <c r="F15119" i="1"/>
  <c r="E15120" i="1"/>
  <c r="F15120" i="1"/>
  <c r="E15121" i="1"/>
  <c r="F15121" i="1"/>
  <c r="E15122" i="1"/>
  <c r="F15122" i="1"/>
  <c r="E15123" i="1"/>
  <c r="F15123" i="1"/>
  <c r="E15124" i="1"/>
  <c r="F15124" i="1"/>
  <c r="E15125" i="1"/>
  <c r="F15125" i="1"/>
  <c r="E15126" i="1"/>
  <c r="F15126" i="1"/>
  <c r="E15127" i="1"/>
  <c r="F15127" i="1"/>
  <c r="E15128" i="1"/>
  <c r="F15128" i="1"/>
  <c r="E15129" i="1"/>
  <c r="F15129" i="1"/>
  <c r="E15130" i="1"/>
  <c r="F15130" i="1"/>
  <c r="E15131" i="1"/>
  <c r="F15131" i="1"/>
  <c r="E15132" i="1"/>
  <c r="F15132" i="1"/>
  <c r="E15133" i="1"/>
  <c r="F15133" i="1"/>
  <c r="E15134" i="1"/>
  <c r="F15134" i="1"/>
  <c r="E15135" i="1"/>
  <c r="F15135" i="1"/>
  <c r="E15136" i="1"/>
  <c r="F15136" i="1"/>
  <c r="E15137" i="1"/>
  <c r="F15137" i="1"/>
  <c r="E15138" i="1"/>
  <c r="F15138" i="1"/>
  <c r="E15139" i="1"/>
  <c r="F15139" i="1"/>
  <c r="E15140" i="1"/>
  <c r="F15140" i="1"/>
  <c r="E15141" i="1"/>
  <c r="F15141" i="1"/>
  <c r="E15142" i="1"/>
  <c r="F15142" i="1"/>
  <c r="E15143" i="1"/>
  <c r="F15143" i="1"/>
  <c r="E15144" i="1"/>
  <c r="F15144" i="1"/>
  <c r="E15145" i="1"/>
  <c r="F15145" i="1"/>
  <c r="E15146" i="1"/>
  <c r="F15146" i="1"/>
  <c r="E15147" i="1"/>
  <c r="F15147" i="1"/>
  <c r="E15148" i="1"/>
  <c r="F15148" i="1"/>
  <c r="E15149" i="1"/>
  <c r="F15149" i="1"/>
  <c r="E15150" i="1"/>
  <c r="F15150" i="1"/>
  <c r="E15151" i="1"/>
  <c r="F15151" i="1"/>
  <c r="E15152" i="1"/>
  <c r="F15152" i="1"/>
  <c r="E15153" i="1"/>
  <c r="F15153" i="1"/>
  <c r="E15154" i="1"/>
  <c r="F15154" i="1"/>
  <c r="E15155" i="1"/>
  <c r="F15155" i="1"/>
  <c r="E15156" i="1"/>
  <c r="F15156" i="1"/>
  <c r="E15157" i="1"/>
  <c r="F15157" i="1"/>
  <c r="E15158" i="1"/>
  <c r="F15158" i="1"/>
  <c r="E15159" i="1"/>
  <c r="F15159" i="1"/>
  <c r="E15160" i="1"/>
  <c r="F15160" i="1"/>
  <c r="E15161" i="1"/>
  <c r="F15161" i="1"/>
  <c r="E15162" i="1"/>
  <c r="F15162" i="1"/>
  <c r="E15163" i="1"/>
  <c r="F15163" i="1"/>
  <c r="E15164" i="1"/>
  <c r="F15164" i="1"/>
  <c r="E15165" i="1"/>
  <c r="F15165" i="1"/>
  <c r="E15166" i="1"/>
  <c r="F15166" i="1"/>
  <c r="E15167" i="1"/>
  <c r="F15167" i="1"/>
  <c r="E15168" i="1"/>
  <c r="F15168" i="1"/>
  <c r="E15169" i="1"/>
  <c r="F15169" i="1"/>
  <c r="E15170" i="1"/>
  <c r="F15170" i="1"/>
  <c r="E15171" i="1"/>
  <c r="F15171" i="1"/>
  <c r="E15172" i="1"/>
  <c r="F15172" i="1"/>
  <c r="E15173" i="1"/>
  <c r="F15173" i="1"/>
  <c r="E15174" i="1"/>
  <c r="F15174" i="1"/>
  <c r="E15175" i="1"/>
  <c r="F15175" i="1"/>
  <c r="E15176" i="1"/>
  <c r="F15176" i="1"/>
  <c r="E15177" i="1"/>
  <c r="F15177" i="1"/>
  <c r="E15178" i="1"/>
  <c r="F15178" i="1"/>
  <c r="E15179" i="1"/>
  <c r="F15179" i="1"/>
  <c r="E15180" i="1"/>
  <c r="F15180" i="1"/>
  <c r="E15181" i="1"/>
  <c r="F15181" i="1"/>
  <c r="E15182" i="1"/>
  <c r="F15182" i="1"/>
  <c r="E15183" i="1"/>
  <c r="F15183" i="1"/>
  <c r="E15184" i="1"/>
  <c r="F15184" i="1"/>
  <c r="E15185" i="1"/>
  <c r="F15185" i="1"/>
  <c r="E15186" i="1"/>
  <c r="F15186" i="1"/>
  <c r="E15187" i="1"/>
  <c r="F15187" i="1"/>
  <c r="E15188" i="1"/>
  <c r="F15188" i="1"/>
  <c r="E15189" i="1"/>
  <c r="F15189" i="1"/>
  <c r="E15190" i="1"/>
  <c r="F15190" i="1"/>
  <c r="E15191" i="1"/>
  <c r="F15191" i="1"/>
  <c r="E15192" i="1"/>
  <c r="F15192" i="1"/>
  <c r="E15193" i="1"/>
  <c r="F15193" i="1"/>
  <c r="E15194" i="1"/>
  <c r="F15194" i="1"/>
  <c r="E15195" i="1"/>
  <c r="F15195" i="1"/>
  <c r="E15196" i="1"/>
  <c r="F15196" i="1"/>
  <c r="E15197" i="1"/>
  <c r="F15197" i="1"/>
  <c r="E15198" i="1"/>
  <c r="F15198" i="1"/>
  <c r="E15199" i="1"/>
  <c r="F15199" i="1"/>
  <c r="E15200" i="1"/>
  <c r="F15200" i="1"/>
  <c r="E15201" i="1"/>
  <c r="F15201" i="1"/>
  <c r="E15202" i="1"/>
  <c r="F15202" i="1"/>
  <c r="E15203" i="1"/>
  <c r="F15203" i="1"/>
  <c r="E15204" i="1"/>
  <c r="F15204" i="1"/>
  <c r="E15205" i="1"/>
  <c r="F15205" i="1"/>
  <c r="E15206" i="1"/>
  <c r="F15206" i="1"/>
  <c r="E15207" i="1"/>
  <c r="F15207" i="1"/>
  <c r="E15208" i="1"/>
  <c r="F15208" i="1"/>
  <c r="E15209" i="1"/>
  <c r="F15209" i="1"/>
  <c r="E15210" i="1"/>
  <c r="F15210" i="1"/>
  <c r="E15211" i="1"/>
  <c r="F15211" i="1"/>
  <c r="E15212" i="1"/>
  <c r="F15212" i="1"/>
  <c r="E15213" i="1"/>
  <c r="F15213" i="1"/>
  <c r="E15214" i="1"/>
  <c r="F15214" i="1"/>
  <c r="E15215" i="1"/>
  <c r="F15215" i="1"/>
  <c r="E15216" i="1"/>
  <c r="F15216" i="1"/>
  <c r="E15217" i="1"/>
  <c r="F15217" i="1"/>
  <c r="E15218" i="1"/>
  <c r="F15218" i="1"/>
  <c r="E15219" i="1"/>
  <c r="F15219" i="1"/>
  <c r="E15220" i="1"/>
  <c r="F15220" i="1"/>
  <c r="E15221" i="1"/>
  <c r="F15221" i="1"/>
  <c r="E15222" i="1"/>
  <c r="F15222" i="1"/>
  <c r="E15223" i="1"/>
  <c r="F15223" i="1"/>
  <c r="E15224" i="1"/>
  <c r="F15224" i="1"/>
  <c r="E15225" i="1"/>
  <c r="F15225" i="1"/>
  <c r="E15226" i="1"/>
  <c r="F15226" i="1"/>
  <c r="E15227" i="1"/>
  <c r="F15227" i="1"/>
  <c r="E15228" i="1"/>
  <c r="F15228" i="1"/>
  <c r="E15229" i="1"/>
  <c r="F15229" i="1"/>
  <c r="E15230" i="1"/>
  <c r="F15230" i="1"/>
  <c r="E15231" i="1"/>
  <c r="F15231" i="1"/>
  <c r="E15232" i="1"/>
  <c r="F15232" i="1"/>
  <c r="E15233" i="1"/>
  <c r="F15233" i="1"/>
  <c r="E15234" i="1"/>
  <c r="F15234" i="1"/>
  <c r="E15235" i="1"/>
  <c r="F15235" i="1"/>
  <c r="E15236" i="1"/>
  <c r="F15236" i="1"/>
  <c r="E15237" i="1"/>
  <c r="F15237" i="1"/>
  <c r="E15238" i="1"/>
  <c r="F15238" i="1"/>
  <c r="E15239" i="1"/>
  <c r="F15239" i="1"/>
  <c r="E15240" i="1"/>
  <c r="F15240" i="1"/>
  <c r="E15241" i="1"/>
  <c r="F15241" i="1"/>
  <c r="E15242" i="1"/>
  <c r="F15242" i="1"/>
  <c r="E15243" i="1"/>
  <c r="F15243" i="1"/>
  <c r="E15244" i="1"/>
  <c r="F15244" i="1"/>
  <c r="E15245" i="1"/>
  <c r="F15245" i="1"/>
  <c r="E15246" i="1"/>
  <c r="F15246" i="1"/>
  <c r="E15247" i="1"/>
  <c r="F15247" i="1"/>
  <c r="E15248" i="1"/>
  <c r="F15248" i="1"/>
  <c r="E15249" i="1"/>
  <c r="F15249" i="1"/>
  <c r="E15250" i="1"/>
  <c r="F15250" i="1"/>
  <c r="E15251" i="1"/>
  <c r="F15251" i="1"/>
  <c r="E15252" i="1"/>
  <c r="F15252" i="1"/>
  <c r="E15253" i="1"/>
  <c r="F15253" i="1"/>
  <c r="E15254" i="1"/>
  <c r="F15254" i="1"/>
  <c r="E15255" i="1"/>
  <c r="F15255" i="1"/>
  <c r="E15256" i="1"/>
  <c r="F15256" i="1"/>
  <c r="E15257" i="1"/>
  <c r="F15257" i="1"/>
  <c r="E15258" i="1"/>
  <c r="F15258" i="1"/>
  <c r="E15259" i="1"/>
  <c r="F15259" i="1"/>
  <c r="E15260" i="1"/>
  <c r="F15260" i="1"/>
  <c r="E15261" i="1"/>
  <c r="F15261" i="1"/>
  <c r="E15262" i="1"/>
  <c r="F15262" i="1"/>
  <c r="E15263" i="1"/>
  <c r="F15263" i="1"/>
  <c r="E15264" i="1"/>
  <c r="F15264" i="1"/>
  <c r="E15265" i="1"/>
  <c r="F15265" i="1"/>
  <c r="E15266" i="1"/>
  <c r="F15266" i="1"/>
  <c r="E15267" i="1"/>
  <c r="F15267" i="1"/>
  <c r="E15268" i="1"/>
  <c r="F15268" i="1"/>
  <c r="E15269" i="1"/>
  <c r="F15269" i="1"/>
  <c r="E15270" i="1"/>
  <c r="F15270" i="1"/>
  <c r="E15271" i="1"/>
  <c r="F15271" i="1"/>
  <c r="E15272" i="1"/>
  <c r="F15272" i="1"/>
  <c r="E15273" i="1"/>
  <c r="F15273" i="1"/>
  <c r="E15274" i="1"/>
  <c r="F15274" i="1"/>
  <c r="E15275" i="1"/>
  <c r="F15275" i="1"/>
  <c r="E15276" i="1"/>
  <c r="F15276" i="1"/>
  <c r="E15277" i="1"/>
  <c r="F15277" i="1"/>
  <c r="E15278" i="1"/>
  <c r="F15278" i="1"/>
  <c r="E15279" i="1"/>
  <c r="F15279" i="1"/>
  <c r="E15280" i="1"/>
  <c r="F15280" i="1"/>
  <c r="E15281" i="1"/>
  <c r="F15281" i="1"/>
  <c r="E15282" i="1"/>
  <c r="F15282" i="1"/>
  <c r="E15283" i="1"/>
  <c r="F15283" i="1"/>
  <c r="E15284" i="1"/>
  <c r="F15284" i="1"/>
  <c r="E15285" i="1"/>
  <c r="F15285" i="1"/>
  <c r="E15286" i="1"/>
  <c r="F15286" i="1"/>
  <c r="E15287" i="1"/>
  <c r="F15287" i="1"/>
  <c r="E15288" i="1"/>
  <c r="F15288" i="1"/>
  <c r="E15289" i="1"/>
  <c r="F15289" i="1"/>
  <c r="E15290" i="1"/>
  <c r="F15290" i="1"/>
  <c r="E15291" i="1"/>
  <c r="F15291" i="1"/>
  <c r="E15292" i="1"/>
  <c r="F15292" i="1"/>
  <c r="E15293" i="1"/>
  <c r="F15293" i="1"/>
  <c r="E15294" i="1"/>
  <c r="F15294" i="1"/>
  <c r="E15295" i="1"/>
  <c r="F15295" i="1"/>
  <c r="E15296" i="1"/>
  <c r="F15296" i="1"/>
  <c r="E15297" i="1"/>
  <c r="F15297" i="1"/>
  <c r="E15298" i="1"/>
  <c r="F15298" i="1"/>
  <c r="E15299" i="1"/>
  <c r="F15299" i="1"/>
  <c r="E15300" i="1"/>
  <c r="F15300" i="1"/>
  <c r="E15301" i="1"/>
  <c r="F15301" i="1"/>
  <c r="E15302" i="1"/>
  <c r="F15302" i="1"/>
  <c r="E15303" i="1"/>
  <c r="F15303" i="1"/>
  <c r="E15304" i="1"/>
  <c r="F15304" i="1"/>
  <c r="E15305" i="1"/>
  <c r="F15305" i="1"/>
  <c r="E15306" i="1"/>
  <c r="F15306" i="1"/>
  <c r="E15307" i="1"/>
  <c r="F15307" i="1"/>
  <c r="E15308" i="1"/>
  <c r="F15308" i="1"/>
  <c r="E15309" i="1"/>
  <c r="F15309" i="1"/>
  <c r="E15310" i="1"/>
  <c r="F15310" i="1"/>
  <c r="E15311" i="1"/>
  <c r="F15311" i="1"/>
  <c r="E15312" i="1"/>
  <c r="F15312" i="1"/>
  <c r="E15313" i="1"/>
  <c r="F15313" i="1"/>
  <c r="E15314" i="1"/>
  <c r="F15314" i="1"/>
  <c r="E15315" i="1"/>
  <c r="F15315" i="1"/>
  <c r="E15316" i="1"/>
  <c r="F15316" i="1"/>
  <c r="E15317" i="1"/>
  <c r="F15317" i="1"/>
  <c r="E15318" i="1"/>
  <c r="F15318" i="1"/>
  <c r="E15319" i="1"/>
  <c r="F15319" i="1"/>
  <c r="E15320" i="1"/>
  <c r="F15320" i="1"/>
  <c r="E15321" i="1"/>
  <c r="F15321" i="1"/>
  <c r="E15322" i="1"/>
  <c r="F15322" i="1"/>
  <c r="E15323" i="1"/>
  <c r="F15323" i="1"/>
  <c r="E15324" i="1"/>
  <c r="F15324" i="1"/>
  <c r="E15325" i="1"/>
  <c r="F15325" i="1"/>
  <c r="E15326" i="1"/>
  <c r="F15326" i="1"/>
  <c r="E15327" i="1"/>
  <c r="F15327" i="1"/>
  <c r="E15328" i="1"/>
  <c r="F15328" i="1"/>
  <c r="E15329" i="1"/>
  <c r="F15329" i="1"/>
  <c r="E15330" i="1"/>
  <c r="F15330" i="1"/>
  <c r="E15331" i="1"/>
  <c r="F15331" i="1"/>
  <c r="E15332" i="1"/>
  <c r="F15332" i="1"/>
  <c r="E15333" i="1"/>
  <c r="F15333" i="1"/>
  <c r="E15334" i="1"/>
  <c r="F15334" i="1"/>
  <c r="E15335" i="1"/>
  <c r="F15335" i="1"/>
  <c r="E15336" i="1"/>
  <c r="F15336" i="1"/>
  <c r="E15337" i="1"/>
  <c r="F15337" i="1"/>
  <c r="E15338" i="1"/>
  <c r="F15338" i="1"/>
  <c r="E15339" i="1"/>
  <c r="F15339" i="1"/>
  <c r="E15340" i="1"/>
  <c r="F15340" i="1"/>
  <c r="E15341" i="1"/>
  <c r="F15341" i="1"/>
  <c r="E15342" i="1"/>
  <c r="F15342" i="1"/>
  <c r="E15343" i="1"/>
  <c r="F15343" i="1"/>
  <c r="E15344" i="1"/>
  <c r="F15344" i="1"/>
  <c r="E15345" i="1"/>
  <c r="F15345" i="1"/>
  <c r="E15346" i="1"/>
  <c r="F15346" i="1"/>
  <c r="E15347" i="1"/>
  <c r="F15347" i="1"/>
  <c r="E15348" i="1"/>
  <c r="F15348" i="1"/>
  <c r="E15349" i="1"/>
  <c r="F15349" i="1"/>
  <c r="E15350" i="1"/>
  <c r="F15350" i="1"/>
  <c r="E15351" i="1"/>
  <c r="F15351" i="1"/>
  <c r="E15352" i="1"/>
  <c r="F15352" i="1"/>
  <c r="E15353" i="1"/>
  <c r="F15353" i="1"/>
  <c r="E15354" i="1"/>
  <c r="F15354" i="1"/>
  <c r="E15355" i="1"/>
  <c r="F15355" i="1"/>
  <c r="E15356" i="1"/>
  <c r="F15356" i="1"/>
  <c r="E15357" i="1"/>
  <c r="F15357" i="1"/>
  <c r="E15358" i="1"/>
  <c r="F15358" i="1"/>
  <c r="E15359" i="1"/>
  <c r="F15359" i="1"/>
  <c r="E15360" i="1"/>
  <c r="F15360" i="1"/>
  <c r="E15361" i="1"/>
  <c r="F15361" i="1"/>
  <c r="E15362" i="1"/>
  <c r="F15362" i="1"/>
  <c r="E15363" i="1"/>
  <c r="F15363" i="1"/>
  <c r="E15364" i="1"/>
  <c r="F15364" i="1"/>
  <c r="E15365" i="1"/>
  <c r="F15365" i="1"/>
  <c r="E15366" i="1"/>
  <c r="F15366" i="1"/>
  <c r="E15367" i="1"/>
  <c r="F15367" i="1"/>
  <c r="E15368" i="1"/>
  <c r="F15368" i="1"/>
  <c r="E15369" i="1"/>
  <c r="F15369" i="1"/>
  <c r="E15370" i="1"/>
  <c r="F15370" i="1"/>
  <c r="E15371" i="1"/>
  <c r="F15371" i="1"/>
  <c r="E15372" i="1"/>
  <c r="F15372" i="1"/>
  <c r="E15373" i="1"/>
  <c r="F15373" i="1"/>
  <c r="E15374" i="1"/>
  <c r="F15374" i="1"/>
  <c r="E15375" i="1"/>
  <c r="F15375" i="1"/>
  <c r="E15376" i="1"/>
  <c r="F15376" i="1"/>
  <c r="E15377" i="1"/>
  <c r="F15377" i="1"/>
  <c r="E15378" i="1"/>
  <c r="F15378" i="1"/>
  <c r="E15379" i="1"/>
  <c r="F15379" i="1"/>
  <c r="E15380" i="1"/>
  <c r="F15380" i="1"/>
  <c r="E15381" i="1"/>
  <c r="F15381" i="1"/>
  <c r="E15382" i="1"/>
  <c r="F15382" i="1"/>
  <c r="E15383" i="1"/>
  <c r="F15383" i="1"/>
  <c r="E15384" i="1"/>
  <c r="F15384" i="1"/>
  <c r="E15385" i="1"/>
  <c r="F15385" i="1"/>
  <c r="E15386" i="1"/>
  <c r="F15386" i="1"/>
  <c r="E15387" i="1"/>
  <c r="F15387" i="1"/>
  <c r="E15388" i="1"/>
  <c r="F15388" i="1"/>
  <c r="E15389" i="1"/>
  <c r="F15389" i="1"/>
  <c r="E15390" i="1"/>
  <c r="F15390" i="1"/>
  <c r="E15391" i="1"/>
  <c r="F15391" i="1"/>
  <c r="E15392" i="1"/>
  <c r="F15392" i="1"/>
  <c r="E15393" i="1"/>
  <c r="F15393" i="1"/>
  <c r="E15394" i="1"/>
  <c r="F15394" i="1"/>
  <c r="E15395" i="1"/>
  <c r="F15395" i="1"/>
  <c r="E15396" i="1"/>
  <c r="F15396" i="1"/>
  <c r="E15397" i="1"/>
  <c r="F15397" i="1"/>
  <c r="E15398" i="1"/>
  <c r="F15398" i="1"/>
  <c r="E15399" i="1"/>
  <c r="F15399" i="1"/>
  <c r="E15400" i="1"/>
  <c r="F15400" i="1"/>
  <c r="E15401" i="1"/>
  <c r="F15401" i="1"/>
  <c r="E15402" i="1"/>
  <c r="F15402" i="1"/>
  <c r="E15403" i="1"/>
  <c r="F15403" i="1"/>
  <c r="E15404" i="1"/>
  <c r="F15404" i="1"/>
  <c r="E15405" i="1"/>
  <c r="F15405" i="1"/>
  <c r="E15406" i="1"/>
  <c r="F15406" i="1"/>
  <c r="E15407" i="1"/>
  <c r="F15407" i="1"/>
  <c r="E15408" i="1"/>
  <c r="F15408" i="1"/>
  <c r="E15409" i="1"/>
  <c r="F15409" i="1"/>
  <c r="E15410" i="1"/>
  <c r="F15410" i="1"/>
  <c r="E15411" i="1"/>
  <c r="F15411" i="1"/>
  <c r="E15412" i="1"/>
  <c r="F15412" i="1"/>
  <c r="E15413" i="1"/>
  <c r="F15413" i="1"/>
  <c r="E15414" i="1"/>
  <c r="F15414" i="1"/>
  <c r="E15415" i="1"/>
  <c r="F15415" i="1"/>
  <c r="E15416" i="1"/>
  <c r="F15416" i="1"/>
  <c r="E15417" i="1"/>
  <c r="F15417" i="1"/>
  <c r="E15418" i="1"/>
  <c r="F15418" i="1"/>
  <c r="E15419" i="1"/>
  <c r="F15419" i="1"/>
  <c r="E15420" i="1"/>
  <c r="F15420" i="1"/>
  <c r="E15421" i="1"/>
  <c r="F15421" i="1"/>
  <c r="E15422" i="1"/>
  <c r="F15422" i="1"/>
  <c r="E15423" i="1"/>
  <c r="F15423" i="1"/>
  <c r="E15424" i="1"/>
  <c r="F15424" i="1"/>
  <c r="E15425" i="1"/>
  <c r="F15425" i="1"/>
  <c r="E15426" i="1"/>
  <c r="F15426" i="1"/>
  <c r="E15427" i="1"/>
  <c r="F15427" i="1"/>
  <c r="E15428" i="1"/>
  <c r="F15428" i="1"/>
  <c r="E15429" i="1"/>
  <c r="F15429" i="1"/>
  <c r="E15430" i="1"/>
  <c r="F15430" i="1"/>
  <c r="E15431" i="1"/>
  <c r="F15431" i="1"/>
  <c r="E15432" i="1"/>
  <c r="F15432" i="1"/>
  <c r="E15433" i="1"/>
  <c r="F15433" i="1"/>
  <c r="E15434" i="1"/>
  <c r="F15434" i="1"/>
  <c r="E15435" i="1"/>
  <c r="F15435" i="1"/>
  <c r="E15436" i="1"/>
  <c r="F15436" i="1"/>
  <c r="E15437" i="1"/>
  <c r="F15437" i="1"/>
  <c r="E15438" i="1"/>
  <c r="F15438" i="1"/>
  <c r="E15439" i="1"/>
  <c r="F15439" i="1"/>
  <c r="E15440" i="1"/>
  <c r="F15440" i="1"/>
  <c r="E15441" i="1"/>
  <c r="F15441" i="1"/>
  <c r="E15442" i="1"/>
  <c r="F15442" i="1"/>
  <c r="E15443" i="1"/>
  <c r="F15443" i="1"/>
  <c r="E15444" i="1"/>
  <c r="F15444" i="1"/>
  <c r="E15445" i="1"/>
  <c r="F15445" i="1"/>
  <c r="E15446" i="1"/>
  <c r="F15446" i="1"/>
  <c r="E15447" i="1"/>
  <c r="F15447" i="1"/>
  <c r="E15448" i="1"/>
  <c r="F15448" i="1"/>
  <c r="E15449" i="1"/>
  <c r="F15449" i="1"/>
  <c r="E15450" i="1"/>
  <c r="F15450" i="1"/>
  <c r="E15451" i="1"/>
  <c r="F15451" i="1"/>
  <c r="E15452" i="1"/>
  <c r="F15452" i="1"/>
  <c r="E15453" i="1"/>
  <c r="F15453" i="1"/>
  <c r="E15454" i="1"/>
  <c r="F15454" i="1"/>
  <c r="E15455" i="1"/>
  <c r="F15455" i="1"/>
  <c r="E15456" i="1"/>
  <c r="F15456" i="1"/>
  <c r="E15457" i="1"/>
  <c r="F15457" i="1"/>
  <c r="E15458" i="1"/>
  <c r="F15458" i="1"/>
  <c r="E15459" i="1"/>
  <c r="F15459" i="1"/>
  <c r="E15460" i="1"/>
  <c r="F15460" i="1"/>
  <c r="E15461" i="1"/>
  <c r="F15461" i="1"/>
  <c r="E15462" i="1"/>
  <c r="F15462" i="1"/>
  <c r="E15463" i="1"/>
  <c r="F15463" i="1"/>
  <c r="E15464" i="1"/>
  <c r="F15464" i="1"/>
  <c r="E15465" i="1"/>
  <c r="F15465" i="1"/>
  <c r="E15466" i="1"/>
  <c r="F15466" i="1"/>
  <c r="E15467" i="1"/>
  <c r="F15467" i="1"/>
  <c r="E15468" i="1"/>
  <c r="F15468" i="1"/>
  <c r="E15469" i="1"/>
  <c r="F15469" i="1"/>
  <c r="E15470" i="1"/>
  <c r="F15470" i="1"/>
  <c r="E15471" i="1"/>
  <c r="F15471" i="1"/>
  <c r="E15472" i="1"/>
  <c r="F15472" i="1"/>
  <c r="E15473" i="1"/>
  <c r="F15473" i="1"/>
  <c r="E15474" i="1"/>
  <c r="F15474" i="1"/>
  <c r="E15475" i="1"/>
  <c r="F15475" i="1"/>
  <c r="E15476" i="1"/>
  <c r="F15476" i="1"/>
  <c r="E15477" i="1"/>
  <c r="F15477" i="1"/>
  <c r="E15478" i="1"/>
  <c r="F15478" i="1"/>
  <c r="E15479" i="1"/>
  <c r="F15479" i="1"/>
  <c r="E15480" i="1"/>
  <c r="F15480" i="1"/>
  <c r="E15481" i="1"/>
  <c r="F15481" i="1"/>
  <c r="E15482" i="1"/>
  <c r="F15482" i="1"/>
  <c r="E15483" i="1"/>
  <c r="F15483" i="1"/>
  <c r="E15484" i="1"/>
  <c r="F15484" i="1"/>
  <c r="E15485" i="1"/>
  <c r="F15485" i="1"/>
  <c r="E15486" i="1"/>
  <c r="F15486" i="1"/>
  <c r="E15487" i="1"/>
  <c r="F15487" i="1"/>
  <c r="E15488" i="1"/>
  <c r="F15488" i="1"/>
  <c r="E15489" i="1"/>
  <c r="F15489" i="1"/>
  <c r="E15490" i="1"/>
  <c r="F15490" i="1"/>
  <c r="E15491" i="1"/>
  <c r="F15491" i="1"/>
  <c r="E15492" i="1"/>
  <c r="F15492" i="1"/>
  <c r="E15493" i="1"/>
  <c r="F15493" i="1"/>
  <c r="E15494" i="1"/>
  <c r="F15494" i="1"/>
  <c r="E15495" i="1"/>
  <c r="F15495" i="1"/>
  <c r="E15496" i="1"/>
  <c r="F15496" i="1"/>
  <c r="E15497" i="1"/>
  <c r="F15497" i="1"/>
  <c r="E15498" i="1"/>
  <c r="F15498" i="1"/>
  <c r="E15499" i="1"/>
  <c r="F15499" i="1"/>
  <c r="E15500" i="1"/>
  <c r="F15500" i="1"/>
  <c r="E15501" i="1"/>
  <c r="F15501" i="1"/>
  <c r="E15502" i="1"/>
  <c r="F15502" i="1"/>
  <c r="E15503" i="1"/>
  <c r="F15503" i="1"/>
  <c r="E15504" i="1"/>
  <c r="F15504" i="1"/>
  <c r="E15505" i="1"/>
  <c r="F15505" i="1"/>
  <c r="E15506" i="1"/>
  <c r="F15506" i="1"/>
  <c r="E15507" i="1"/>
  <c r="F15507" i="1"/>
  <c r="E15508" i="1"/>
  <c r="F15508" i="1"/>
  <c r="E15509" i="1"/>
  <c r="F15509" i="1"/>
  <c r="E15510" i="1"/>
  <c r="F15510" i="1"/>
  <c r="E15511" i="1"/>
  <c r="F15511" i="1"/>
  <c r="E15512" i="1"/>
  <c r="F15512" i="1"/>
  <c r="E15513" i="1"/>
  <c r="F15513" i="1"/>
  <c r="E15514" i="1"/>
  <c r="F15514" i="1"/>
  <c r="E15515" i="1"/>
  <c r="F15515" i="1"/>
  <c r="E15516" i="1"/>
  <c r="F15516" i="1"/>
  <c r="E15517" i="1"/>
  <c r="F15517" i="1"/>
  <c r="E15518" i="1"/>
  <c r="F15518" i="1"/>
  <c r="E15519" i="1"/>
  <c r="F15519" i="1"/>
  <c r="E15520" i="1"/>
  <c r="F15520" i="1"/>
  <c r="E15521" i="1"/>
  <c r="F15521" i="1"/>
  <c r="E15522" i="1"/>
  <c r="F15522" i="1"/>
  <c r="E15523" i="1"/>
  <c r="F15523" i="1"/>
  <c r="E15524" i="1"/>
  <c r="F15524" i="1"/>
  <c r="E15525" i="1"/>
  <c r="F15525" i="1"/>
  <c r="E15526" i="1"/>
  <c r="F15526" i="1"/>
  <c r="E15527" i="1"/>
  <c r="F15527" i="1"/>
  <c r="E15528" i="1"/>
  <c r="F15528" i="1"/>
  <c r="E15529" i="1"/>
  <c r="F15529" i="1"/>
  <c r="E15530" i="1"/>
  <c r="F15530" i="1"/>
  <c r="E15531" i="1"/>
  <c r="F15531" i="1"/>
  <c r="E15532" i="1"/>
  <c r="F15532" i="1"/>
  <c r="E15533" i="1"/>
  <c r="F15533" i="1"/>
  <c r="E15534" i="1"/>
  <c r="F15534" i="1"/>
  <c r="E15535" i="1"/>
  <c r="F15535" i="1"/>
  <c r="E15536" i="1"/>
  <c r="F15536" i="1"/>
  <c r="E15537" i="1"/>
  <c r="F15537" i="1"/>
  <c r="E15538" i="1"/>
  <c r="F15538" i="1"/>
  <c r="E15539" i="1"/>
  <c r="F15539" i="1"/>
  <c r="E15540" i="1"/>
  <c r="F15540" i="1"/>
  <c r="E15541" i="1"/>
  <c r="F15541" i="1"/>
  <c r="E15542" i="1"/>
  <c r="F15542" i="1"/>
  <c r="E15543" i="1"/>
  <c r="F15543" i="1"/>
  <c r="E15544" i="1"/>
  <c r="F15544" i="1"/>
  <c r="E15545" i="1"/>
  <c r="F15545" i="1"/>
  <c r="E15546" i="1"/>
  <c r="F15546" i="1"/>
  <c r="E15547" i="1"/>
  <c r="F15547" i="1"/>
  <c r="E15548" i="1"/>
  <c r="F15548" i="1"/>
  <c r="E15549" i="1"/>
  <c r="F15549" i="1"/>
  <c r="E15550" i="1"/>
  <c r="F15550" i="1"/>
  <c r="E15551" i="1"/>
  <c r="F15551" i="1"/>
  <c r="E15552" i="1"/>
  <c r="F15552" i="1"/>
  <c r="E15553" i="1"/>
  <c r="F15553" i="1"/>
  <c r="E15554" i="1"/>
  <c r="F15554" i="1"/>
  <c r="E15555" i="1"/>
  <c r="F15555" i="1"/>
  <c r="E15556" i="1"/>
  <c r="F15556" i="1"/>
  <c r="E15557" i="1"/>
  <c r="F15557" i="1"/>
  <c r="E15558" i="1"/>
  <c r="F15558" i="1"/>
  <c r="E15559" i="1"/>
  <c r="F15559" i="1"/>
  <c r="E15560" i="1"/>
  <c r="F15560" i="1"/>
  <c r="E15561" i="1"/>
  <c r="F15561" i="1"/>
  <c r="E15562" i="1"/>
  <c r="F15562" i="1"/>
  <c r="E15563" i="1"/>
  <c r="F15563" i="1"/>
  <c r="E15564" i="1"/>
  <c r="F15564" i="1"/>
  <c r="E15565" i="1"/>
  <c r="F15565" i="1"/>
  <c r="E15566" i="1"/>
  <c r="F15566" i="1"/>
  <c r="E15567" i="1"/>
  <c r="F15567" i="1"/>
  <c r="E15568" i="1"/>
  <c r="F15568" i="1"/>
  <c r="E15569" i="1"/>
  <c r="F15569" i="1"/>
  <c r="E15570" i="1"/>
  <c r="F15570" i="1"/>
  <c r="E15571" i="1"/>
  <c r="F15571" i="1"/>
  <c r="E15572" i="1"/>
  <c r="F15572" i="1"/>
  <c r="E15573" i="1"/>
  <c r="F15573" i="1"/>
  <c r="E15574" i="1"/>
  <c r="F15574" i="1"/>
  <c r="E15575" i="1"/>
  <c r="F15575" i="1"/>
  <c r="E15576" i="1"/>
  <c r="F15576" i="1"/>
  <c r="E15577" i="1"/>
  <c r="F15577" i="1"/>
  <c r="E15578" i="1"/>
  <c r="F15578" i="1"/>
  <c r="E15579" i="1"/>
  <c r="F15579" i="1"/>
  <c r="E15580" i="1"/>
  <c r="F15580" i="1"/>
  <c r="E15581" i="1"/>
  <c r="F15581" i="1"/>
  <c r="E15582" i="1"/>
  <c r="F15582" i="1"/>
  <c r="E15583" i="1"/>
  <c r="F15583" i="1"/>
  <c r="E15584" i="1"/>
  <c r="F15584" i="1"/>
  <c r="E15585" i="1"/>
  <c r="F15585" i="1"/>
  <c r="E15586" i="1"/>
  <c r="F15586" i="1"/>
  <c r="E15587" i="1"/>
  <c r="F15587" i="1"/>
  <c r="E15588" i="1"/>
  <c r="F15588" i="1"/>
  <c r="E15589" i="1"/>
  <c r="F15589" i="1"/>
  <c r="E15590" i="1"/>
  <c r="F15590" i="1"/>
  <c r="E15591" i="1"/>
  <c r="F15591" i="1"/>
  <c r="E15592" i="1"/>
  <c r="F15592" i="1"/>
  <c r="E15593" i="1"/>
  <c r="F15593" i="1"/>
  <c r="E15594" i="1"/>
  <c r="F15594" i="1"/>
  <c r="E15595" i="1"/>
  <c r="F15595" i="1"/>
  <c r="E15596" i="1"/>
  <c r="F15596" i="1"/>
  <c r="E15597" i="1"/>
  <c r="F15597" i="1"/>
  <c r="E15598" i="1"/>
  <c r="F15598" i="1"/>
  <c r="E15599" i="1"/>
  <c r="F15599" i="1"/>
  <c r="E15600" i="1"/>
  <c r="F15600" i="1"/>
  <c r="E15601" i="1"/>
  <c r="F15601" i="1"/>
  <c r="E15602" i="1"/>
  <c r="F15602" i="1"/>
  <c r="E15603" i="1"/>
  <c r="F15603" i="1"/>
  <c r="E15604" i="1"/>
  <c r="F15604" i="1"/>
  <c r="E15605" i="1"/>
  <c r="F15605" i="1"/>
  <c r="E15606" i="1"/>
  <c r="F15606" i="1"/>
  <c r="E15607" i="1"/>
  <c r="F15607" i="1"/>
  <c r="E15608" i="1"/>
  <c r="F15608" i="1"/>
  <c r="E15609" i="1"/>
  <c r="F15609" i="1"/>
  <c r="E15610" i="1"/>
  <c r="F15610" i="1"/>
  <c r="E15611" i="1"/>
  <c r="F15611" i="1"/>
  <c r="E15612" i="1"/>
  <c r="F15612" i="1"/>
  <c r="E15613" i="1"/>
  <c r="F15613" i="1"/>
  <c r="E15614" i="1"/>
  <c r="F15614" i="1"/>
  <c r="E15615" i="1"/>
  <c r="F15615" i="1"/>
  <c r="E15616" i="1"/>
  <c r="F15616" i="1"/>
  <c r="E15617" i="1"/>
  <c r="F15617" i="1"/>
  <c r="E15618" i="1"/>
  <c r="F15618" i="1"/>
  <c r="E15619" i="1"/>
  <c r="F15619" i="1"/>
  <c r="E15620" i="1"/>
  <c r="F15620" i="1"/>
  <c r="E15621" i="1"/>
  <c r="F15621" i="1"/>
  <c r="E15622" i="1"/>
  <c r="F15622" i="1"/>
  <c r="E15623" i="1"/>
  <c r="F15623" i="1"/>
  <c r="E15624" i="1"/>
  <c r="F15624" i="1"/>
  <c r="E15625" i="1"/>
  <c r="F15625" i="1"/>
  <c r="E15626" i="1"/>
  <c r="F15626" i="1"/>
  <c r="E15627" i="1"/>
  <c r="F15627" i="1"/>
  <c r="E15628" i="1"/>
  <c r="F15628" i="1"/>
  <c r="E15629" i="1"/>
  <c r="F15629" i="1"/>
  <c r="E15630" i="1"/>
  <c r="F15630" i="1"/>
  <c r="E15631" i="1"/>
  <c r="F15631" i="1"/>
  <c r="E15632" i="1"/>
  <c r="F15632" i="1"/>
  <c r="E15633" i="1"/>
  <c r="F15633" i="1"/>
  <c r="E15634" i="1"/>
  <c r="F15634" i="1"/>
  <c r="E15635" i="1"/>
  <c r="F15635" i="1"/>
  <c r="E15636" i="1"/>
  <c r="F15636" i="1"/>
  <c r="E15637" i="1"/>
  <c r="F15637" i="1"/>
  <c r="E15638" i="1"/>
  <c r="F15638" i="1"/>
  <c r="E15639" i="1"/>
  <c r="F15639" i="1"/>
  <c r="E15640" i="1"/>
  <c r="F15640" i="1"/>
  <c r="E15641" i="1"/>
  <c r="F15641" i="1"/>
  <c r="E15642" i="1"/>
  <c r="F15642" i="1"/>
  <c r="E15643" i="1"/>
  <c r="F15643" i="1"/>
  <c r="E15644" i="1"/>
  <c r="F15644" i="1"/>
  <c r="E15645" i="1"/>
  <c r="F15645" i="1"/>
  <c r="E15646" i="1"/>
  <c r="F15646" i="1"/>
  <c r="E15647" i="1"/>
  <c r="F15647" i="1"/>
  <c r="E15648" i="1"/>
  <c r="F15648" i="1"/>
  <c r="E15649" i="1"/>
  <c r="F15649" i="1"/>
  <c r="E15650" i="1"/>
  <c r="F15650" i="1"/>
  <c r="E15651" i="1"/>
  <c r="F15651" i="1"/>
  <c r="E15652" i="1"/>
  <c r="F15652" i="1"/>
  <c r="E15653" i="1"/>
  <c r="F15653" i="1"/>
  <c r="E15654" i="1"/>
  <c r="F15654" i="1"/>
  <c r="E15655" i="1"/>
  <c r="F15655" i="1"/>
  <c r="E15656" i="1"/>
  <c r="F15656" i="1"/>
  <c r="E15657" i="1"/>
  <c r="F15657" i="1"/>
  <c r="E15658" i="1"/>
  <c r="F15658" i="1"/>
  <c r="E15659" i="1"/>
  <c r="F15659" i="1"/>
  <c r="E15660" i="1"/>
  <c r="F15660" i="1"/>
  <c r="E15661" i="1"/>
  <c r="F15661" i="1"/>
  <c r="E15662" i="1"/>
  <c r="F15662" i="1"/>
  <c r="E15663" i="1"/>
  <c r="F15663" i="1"/>
  <c r="E15664" i="1"/>
  <c r="F15664" i="1"/>
  <c r="E15665" i="1"/>
  <c r="F15665" i="1"/>
  <c r="E15666" i="1"/>
  <c r="F15666" i="1"/>
  <c r="E15667" i="1"/>
  <c r="F15667" i="1"/>
  <c r="E15668" i="1"/>
  <c r="F15668" i="1"/>
  <c r="E15669" i="1"/>
  <c r="F15669" i="1"/>
  <c r="E15670" i="1"/>
  <c r="F15670" i="1"/>
  <c r="E15671" i="1"/>
  <c r="F15671" i="1"/>
  <c r="E15672" i="1"/>
  <c r="F15672" i="1"/>
  <c r="E15673" i="1"/>
  <c r="F15673" i="1"/>
  <c r="E15674" i="1"/>
  <c r="F15674" i="1"/>
  <c r="E15675" i="1"/>
  <c r="F15675" i="1"/>
  <c r="E15676" i="1"/>
  <c r="F15676" i="1"/>
  <c r="E15677" i="1"/>
  <c r="F15677" i="1"/>
  <c r="E15678" i="1"/>
  <c r="F15678" i="1"/>
  <c r="E15679" i="1"/>
  <c r="F15679" i="1"/>
  <c r="E15680" i="1"/>
  <c r="F15680" i="1"/>
  <c r="E15681" i="1"/>
  <c r="F15681" i="1"/>
  <c r="E15682" i="1"/>
  <c r="F15682" i="1"/>
  <c r="E15683" i="1"/>
  <c r="F15683" i="1"/>
  <c r="E15684" i="1"/>
  <c r="F15684" i="1"/>
  <c r="E15685" i="1"/>
  <c r="F15685" i="1"/>
  <c r="E15686" i="1"/>
  <c r="F15686" i="1"/>
  <c r="E15687" i="1"/>
  <c r="F15687" i="1"/>
  <c r="E15688" i="1"/>
  <c r="F15688" i="1"/>
  <c r="E15689" i="1"/>
  <c r="F15689" i="1"/>
  <c r="E15690" i="1"/>
  <c r="F15690" i="1"/>
  <c r="E15691" i="1"/>
  <c r="F15691" i="1"/>
  <c r="E15692" i="1"/>
  <c r="F15692" i="1"/>
  <c r="E15693" i="1"/>
  <c r="F15693" i="1"/>
  <c r="E15694" i="1"/>
  <c r="F15694" i="1"/>
  <c r="E15695" i="1"/>
  <c r="F15695" i="1"/>
  <c r="E15696" i="1"/>
  <c r="F15696" i="1"/>
  <c r="E15697" i="1"/>
  <c r="F15697" i="1"/>
  <c r="E15698" i="1"/>
  <c r="F15698" i="1"/>
  <c r="E15699" i="1"/>
  <c r="F15699" i="1"/>
  <c r="E15700" i="1"/>
  <c r="F15700" i="1"/>
  <c r="E15701" i="1"/>
  <c r="F15701" i="1"/>
  <c r="E15702" i="1"/>
  <c r="F15702" i="1"/>
  <c r="E15703" i="1"/>
  <c r="F15703" i="1"/>
  <c r="E15704" i="1"/>
  <c r="F15704" i="1"/>
  <c r="E15705" i="1"/>
  <c r="F15705" i="1"/>
  <c r="E15706" i="1"/>
  <c r="F15706" i="1"/>
  <c r="E15707" i="1"/>
  <c r="F15707" i="1"/>
  <c r="E15708" i="1"/>
  <c r="F15708" i="1"/>
  <c r="E15709" i="1"/>
  <c r="F15709" i="1"/>
  <c r="E15710" i="1"/>
  <c r="F15710" i="1"/>
  <c r="E15711" i="1"/>
  <c r="F15711" i="1"/>
  <c r="E15712" i="1"/>
  <c r="F15712" i="1"/>
  <c r="E15713" i="1"/>
  <c r="F15713" i="1"/>
  <c r="E15714" i="1"/>
  <c r="F15714" i="1"/>
  <c r="E15715" i="1"/>
  <c r="F15715" i="1"/>
  <c r="E15716" i="1"/>
  <c r="F15716" i="1"/>
  <c r="E15717" i="1"/>
  <c r="F15717" i="1"/>
  <c r="E15718" i="1"/>
  <c r="F15718" i="1"/>
  <c r="E15719" i="1"/>
  <c r="F15719" i="1"/>
  <c r="E15720" i="1"/>
  <c r="F15720" i="1"/>
  <c r="E15721" i="1"/>
  <c r="F15721" i="1"/>
  <c r="E15722" i="1"/>
  <c r="F15722" i="1"/>
  <c r="E15723" i="1"/>
  <c r="F15723" i="1"/>
  <c r="E15724" i="1"/>
  <c r="F15724" i="1"/>
  <c r="E15725" i="1"/>
  <c r="F15725" i="1"/>
  <c r="E15726" i="1"/>
  <c r="F15726" i="1"/>
  <c r="E15727" i="1"/>
  <c r="F15727" i="1"/>
  <c r="E15728" i="1"/>
  <c r="F15728" i="1"/>
  <c r="E15729" i="1"/>
  <c r="F15729" i="1"/>
  <c r="E15730" i="1"/>
  <c r="F15730" i="1"/>
  <c r="E15731" i="1"/>
  <c r="F15731" i="1"/>
  <c r="E15732" i="1"/>
  <c r="F15732" i="1"/>
  <c r="E15733" i="1"/>
  <c r="F15733" i="1"/>
  <c r="E15734" i="1"/>
  <c r="F15734" i="1"/>
  <c r="E15735" i="1"/>
  <c r="F15735" i="1"/>
  <c r="E15736" i="1"/>
  <c r="F15736" i="1"/>
  <c r="E15737" i="1"/>
  <c r="F15737" i="1"/>
  <c r="E15738" i="1"/>
  <c r="F15738" i="1"/>
  <c r="E15739" i="1"/>
  <c r="F15739" i="1"/>
  <c r="E15740" i="1"/>
  <c r="F15740" i="1"/>
  <c r="E15741" i="1"/>
  <c r="F15741" i="1"/>
  <c r="E15742" i="1"/>
  <c r="F15742" i="1"/>
  <c r="E15743" i="1"/>
  <c r="F15743" i="1"/>
  <c r="E15744" i="1"/>
  <c r="F15744" i="1"/>
  <c r="E15745" i="1"/>
  <c r="F15745" i="1"/>
  <c r="E15746" i="1"/>
  <c r="F15746" i="1"/>
  <c r="E15747" i="1"/>
  <c r="F15747" i="1"/>
  <c r="E15748" i="1"/>
  <c r="F15748" i="1"/>
  <c r="E15749" i="1"/>
  <c r="F15749" i="1"/>
  <c r="E15750" i="1"/>
  <c r="F15750" i="1"/>
  <c r="E15751" i="1"/>
  <c r="F15751" i="1"/>
  <c r="E15752" i="1"/>
  <c r="F15752" i="1"/>
  <c r="E15753" i="1"/>
  <c r="F15753" i="1"/>
  <c r="E15754" i="1"/>
  <c r="F15754" i="1"/>
  <c r="E15755" i="1"/>
  <c r="F15755" i="1"/>
  <c r="E15756" i="1"/>
  <c r="F15756" i="1"/>
  <c r="E15757" i="1"/>
  <c r="F15757" i="1"/>
  <c r="E15758" i="1"/>
  <c r="F15758" i="1"/>
  <c r="E15759" i="1"/>
  <c r="F15759" i="1"/>
  <c r="E15760" i="1"/>
  <c r="F15760" i="1"/>
  <c r="E15761" i="1"/>
  <c r="F15761" i="1"/>
  <c r="E15762" i="1"/>
  <c r="F15762" i="1"/>
  <c r="E15763" i="1"/>
  <c r="F15763" i="1"/>
  <c r="E15764" i="1"/>
  <c r="F15764" i="1"/>
  <c r="E15765" i="1"/>
  <c r="F15765" i="1"/>
  <c r="E15766" i="1"/>
  <c r="F15766" i="1"/>
  <c r="E15767" i="1"/>
  <c r="F15767" i="1"/>
  <c r="E15768" i="1"/>
  <c r="F15768" i="1"/>
  <c r="E15769" i="1"/>
  <c r="F15769" i="1"/>
  <c r="E15770" i="1"/>
  <c r="F15770" i="1"/>
  <c r="E15771" i="1"/>
  <c r="F15771" i="1"/>
  <c r="E15772" i="1"/>
  <c r="F15772" i="1"/>
  <c r="E15773" i="1"/>
  <c r="F15773" i="1"/>
  <c r="E15774" i="1"/>
  <c r="F15774" i="1"/>
  <c r="E15775" i="1"/>
  <c r="F15775" i="1"/>
  <c r="E15776" i="1"/>
  <c r="F15776" i="1"/>
  <c r="E15777" i="1"/>
  <c r="F15777" i="1"/>
  <c r="E15778" i="1"/>
  <c r="F15778" i="1"/>
  <c r="E15779" i="1"/>
  <c r="F15779" i="1"/>
  <c r="E15780" i="1"/>
  <c r="F15780" i="1"/>
  <c r="E15781" i="1"/>
  <c r="F15781" i="1"/>
  <c r="E15782" i="1"/>
  <c r="F15782" i="1"/>
  <c r="E15783" i="1"/>
  <c r="F15783" i="1"/>
  <c r="E15784" i="1"/>
  <c r="F15784" i="1"/>
  <c r="E15785" i="1"/>
  <c r="F15785" i="1"/>
  <c r="E15786" i="1"/>
  <c r="F15786" i="1"/>
  <c r="E15787" i="1"/>
  <c r="F15787" i="1"/>
  <c r="E15788" i="1"/>
  <c r="F15788" i="1"/>
  <c r="E15789" i="1"/>
  <c r="F15789" i="1"/>
  <c r="E15790" i="1"/>
  <c r="F15790" i="1"/>
  <c r="E15791" i="1"/>
  <c r="F15791" i="1"/>
  <c r="E15792" i="1"/>
  <c r="F15792" i="1"/>
  <c r="E15793" i="1"/>
  <c r="F15793" i="1"/>
  <c r="E15794" i="1"/>
  <c r="F15794" i="1"/>
  <c r="E15795" i="1"/>
  <c r="F15795" i="1"/>
  <c r="E15796" i="1"/>
  <c r="F15796" i="1"/>
  <c r="E15797" i="1"/>
  <c r="F15797" i="1"/>
  <c r="E15798" i="1"/>
  <c r="F15798" i="1"/>
  <c r="E15799" i="1"/>
  <c r="F15799" i="1"/>
  <c r="E15800" i="1"/>
  <c r="F15800" i="1"/>
  <c r="E15801" i="1"/>
  <c r="F15801" i="1"/>
  <c r="E15802" i="1"/>
  <c r="F15802" i="1"/>
  <c r="E15803" i="1"/>
  <c r="F15803" i="1"/>
  <c r="E15804" i="1"/>
  <c r="F15804" i="1"/>
  <c r="E15805" i="1"/>
  <c r="F15805" i="1"/>
  <c r="E15806" i="1"/>
  <c r="F15806" i="1"/>
  <c r="E15807" i="1"/>
  <c r="F15807" i="1"/>
  <c r="E15808" i="1"/>
  <c r="F15808" i="1"/>
  <c r="E15809" i="1"/>
  <c r="F15809" i="1"/>
  <c r="E15810" i="1"/>
  <c r="F15810" i="1"/>
  <c r="E15811" i="1"/>
  <c r="F15811" i="1"/>
  <c r="E15812" i="1"/>
  <c r="F15812" i="1"/>
  <c r="E15813" i="1"/>
  <c r="F15813" i="1"/>
  <c r="E15814" i="1"/>
  <c r="F15814" i="1"/>
  <c r="E15815" i="1"/>
  <c r="F15815" i="1"/>
  <c r="E15816" i="1"/>
  <c r="F15816" i="1"/>
  <c r="E15817" i="1"/>
  <c r="F15817" i="1"/>
  <c r="E15818" i="1"/>
  <c r="F15818" i="1"/>
  <c r="E15819" i="1"/>
  <c r="F15819" i="1"/>
  <c r="E15820" i="1"/>
  <c r="F15820" i="1"/>
  <c r="E15821" i="1"/>
  <c r="F15821" i="1"/>
  <c r="E15822" i="1"/>
  <c r="F15822" i="1"/>
  <c r="E15823" i="1"/>
  <c r="F15823" i="1"/>
  <c r="E15824" i="1"/>
  <c r="F15824" i="1"/>
  <c r="E15825" i="1"/>
  <c r="F15825" i="1"/>
  <c r="E15826" i="1"/>
  <c r="F15826" i="1"/>
  <c r="E15827" i="1"/>
  <c r="F15827" i="1"/>
  <c r="E15828" i="1"/>
  <c r="F15828" i="1"/>
  <c r="E15829" i="1"/>
  <c r="F15829" i="1"/>
  <c r="E15830" i="1"/>
  <c r="F15830" i="1"/>
  <c r="E15831" i="1"/>
  <c r="F15831" i="1"/>
  <c r="E15832" i="1"/>
  <c r="F15832" i="1"/>
  <c r="E15833" i="1"/>
  <c r="F15833" i="1"/>
  <c r="E15834" i="1"/>
  <c r="F15834" i="1"/>
  <c r="E15835" i="1"/>
  <c r="F15835" i="1"/>
  <c r="E15836" i="1"/>
  <c r="F15836" i="1"/>
  <c r="E15837" i="1"/>
  <c r="F15837" i="1"/>
  <c r="E15838" i="1"/>
  <c r="F15838" i="1"/>
  <c r="E15839" i="1"/>
  <c r="F15839" i="1"/>
  <c r="E15840" i="1"/>
  <c r="F15840" i="1"/>
  <c r="E15841" i="1"/>
  <c r="F15841" i="1"/>
  <c r="E15842" i="1"/>
  <c r="F15842" i="1"/>
  <c r="E15843" i="1"/>
  <c r="F15843" i="1"/>
  <c r="E15844" i="1"/>
  <c r="F15844" i="1"/>
  <c r="E15845" i="1"/>
  <c r="F15845" i="1"/>
  <c r="E15846" i="1"/>
  <c r="F15846" i="1"/>
  <c r="E15847" i="1"/>
  <c r="F15847" i="1"/>
  <c r="E15848" i="1"/>
  <c r="F15848" i="1"/>
  <c r="E15849" i="1"/>
  <c r="F15849" i="1"/>
  <c r="E15850" i="1"/>
  <c r="F15850" i="1"/>
  <c r="E15851" i="1"/>
  <c r="F15851" i="1"/>
  <c r="E15852" i="1"/>
  <c r="F15852" i="1"/>
  <c r="E15853" i="1"/>
  <c r="F15853" i="1"/>
  <c r="E15854" i="1"/>
  <c r="F15854" i="1"/>
  <c r="E15855" i="1"/>
  <c r="F15855" i="1"/>
  <c r="E15856" i="1"/>
  <c r="F15856" i="1"/>
  <c r="E15857" i="1"/>
  <c r="F15857" i="1"/>
  <c r="E15858" i="1"/>
  <c r="F15858" i="1"/>
  <c r="E15859" i="1"/>
  <c r="F15859" i="1"/>
  <c r="E15860" i="1"/>
  <c r="F15860" i="1"/>
  <c r="E15861" i="1"/>
  <c r="F15861" i="1"/>
  <c r="E15862" i="1"/>
  <c r="F15862" i="1"/>
  <c r="E15863" i="1"/>
  <c r="F15863" i="1"/>
  <c r="E15864" i="1"/>
  <c r="F15864" i="1"/>
  <c r="E15865" i="1"/>
  <c r="F15865" i="1"/>
  <c r="E15866" i="1"/>
  <c r="F15866" i="1"/>
  <c r="E15867" i="1"/>
  <c r="F15867" i="1"/>
  <c r="E15868" i="1"/>
  <c r="F15868" i="1"/>
  <c r="E15869" i="1"/>
  <c r="F15869" i="1"/>
  <c r="E15870" i="1"/>
  <c r="F15870" i="1"/>
  <c r="E15871" i="1"/>
  <c r="F15871" i="1"/>
  <c r="E15872" i="1"/>
  <c r="F15872" i="1"/>
  <c r="E15873" i="1"/>
  <c r="F15873" i="1"/>
  <c r="E15874" i="1"/>
  <c r="F15874" i="1"/>
  <c r="E15875" i="1"/>
  <c r="F15875" i="1"/>
  <c r="E15876" i="1"/>
  <c r="F15876" i="1"/>
  <c r="E15877" i="1"/>
  <c r="F15877" i="1"/>
  <c r="E15878" i="1"/>
  <c r="F15878" i="1"/>
  <c r="E15879" i="1"/>
  <c r="F15879" i="1"/>
  <c r="E15880" i="1"/>
  <c r="F15880" i="1"/>
  <c r="E15881" i="1"/>
  <c r="F15881" i="1"/>
  <c r="E15882" i="1"/>
  <c r="F15882" i="1"/>
  <c r="E15883" i="1"/>
  <c r="F15883" i="1"/>
  <c r="E15884" i="1"/>
  <c r="F15884" i="1"/>
  <c r="E15885" i="1"/>
  <c r="F15885" i="1"/>
  <c r="E15886" i="1"/>
  <c r="F15886" i="1"/>
  <c r="E15887" i="1"/>
  <c r="F15887" i="1"/>
  <c r="E15888" i="1"/>
  <c r="F15888" i="1"/>
  <c r="E15889" i="1"/>
  <c r="F15889" i="1"/>
  <c r="E15890" i="1"/>
  <c r="F15890" i="1"/>
  <c r="E15891" i="1"/>
  <c r="F15891" i="1"/>
  <c r="E15892" i="1"/>
  <c r="F15892" i="1"/>
  <c r="E15893" i="1"/>
  <c r="F15893" i="1"/>
  <c r="E15894" i="1"/>
  <c r="F15894" i="1"/>
  <c r="E15895" i="1"/>
  <c r="F15895" i="1"/>
  <c r="E15896" i="1"/>
  <c r="F15896" i="1"/>
  <c r="E15897" i="1"/>
  <c r="F15897" i="1"/>
  <c r="E15898" i="1"/>
  <c r="F15898" i="1"/>
  <c r="E15899" i="1"/>
  <c r="F15899" i="1"/>
  <c r="E15900" i="1"/>
  <c r="F15900" i="1"/>
  <c r="E15901" i="1"/>
  <c r="F15901" i="1"/>
  <c r="E15902" i="1"/>
  <c r="F15902" i="1"/>
  <c r="E15903" i="1"/>
  <c r="F15903" i="1"/>
  <c r="E15904" i="1"/>
  <c r="F15904" i="1"/>
  <c r="E15905" i="1"/>
  <c r="F15905" i="1"/>
  <c r="E15906" i="1"/>
  <c r="F15906" i="1"/>
  <c r="E15907" i="1"/>
  <c r="F15907" i="1"/>
  <c r="E15908" i="1"/>
  <c r="F15908" i="1"/>
  <c r="E15909" i="1"/>
  <c r="F15909" i="1"/>
  <c r="E15910" i="1"/>
  <c r="F15910" i="1"/>
  <c r="E15911" i="1"/>
  <c r="F15911" i="1"/>
  <c r="E15912" i="1"/>
  <c r="F15912" i="1"/>
  <c r="E15913" i="1"/>
  <c r="F15913" i="1"/>
  <c r="E15914" i="1"/>
  <c r="F15914" i="1"/>
  <c r="E15915" i="1"/>
  <c r="F15915" i="1"/>
  <c r="E15916" i="1"/>
  <c r="F15916" i="1"/>
  <c r="E15917" i="1"/>
  <c r="F15917" i="1"/>
  <c r="E15918" i="1"/>
  <c r="F15918" i="1"/>
  <c r="E15919" i="1"/>
  <c r="F15919" i="1"/>
  <c r="E15920" i="1"/>
  <c r="F15920" i="1"/>
  <c r="E15921" i="1"/>
  <c r="F15921" i="1"/>
  <c r="E15922" i="1"/>
  <c r="F15922" i="1"/>
  <c r="E15923" i="1"/>
  <c r="F15923" i="1"/>
  <c r="E15924" i="1"/>
  <c r="F15924" i="1"/>
  <c r="E15925" i="1"/>
  <c r="F15925" i="1"/>
  <c r="E15926" i="1"/>
  <c r="F15926" i="1"/>
  <c r="E15927" i="1"/>
  <c r="F15927" i="1"/>
  <c r="E15928" i="1"/>
  <c r="F15928" i="1"/>
  <c r="E15929" i="1"/>
  <c r="F15929" i="1"/>
  <c r="E15930" i="1"/>
  <c r="F15930" i="1"/>
  <c r="E15931" i="1"/>
  <c r="F15931" i="1"/>
  <c r="E15932" i="1"/>
  <c r="F15932" i="1"/>
  <c r="E15933" i="1"/>
  <c r="F15933" i="1"/>
  <c r="E15934" i="1"/>
  <c r="F15934" i="1"/>
  <c r="E15935" i="1"/>
  <c r="F15935" i="1"/>
  <c r="E15936" i="1"/>
  <c r="F15936" i="1"/>
  <c r="E15937" i="1"/>
  <c r="F15937" i="1"/>
  <c r="E15938" i="1"/>
  <c r="F15938" i="1"/>
  <c r="E15939" i="1"/>
  <c r="F15939" i="1"/>
  <c r="E15940" i="1"/>
  <c r="F15940" i="1"/>
  <c r="E15941" i="1"/>
  <c r="F15941" i="1"/>
  <c r="E15942" i="1"/>
  <c r="F15942" i="1"/>
  <c r="E15943" i="1"/>
  <c r="F15943" i="1"/>
  <c r="E15944" i="1"/>
  <c r="F15944" i="1"/>
  <c r="E15945" i="1"/>
  <c r="F15945" i="1"/>
  <c r="E15946" i="1"/>
  <c r="F15946" i="1"/>
  <c r="E15947" i="1"/>
  <c r="F15947" i="1"/>
  <c r="E15948" i="1"/>
  <c r="F15948" i="1"/>
  <c r="E15949" i="1"/>
  <c r="F15949" i="1"/>
  <c r="E15950" i="1"/>
  <c r="F15950" i="1"/>
  <c r="E15951" i="1"/>
  <c r="F15951" i="1"/>
  <c r="E15952" i="1"/>
  <c r="F15952" i="1"/>
  <c r="E15953" i="1"/>
  <c r="F15953" i="1"/>
  <c r="E15954" i="1"/>
  <c r="F15954" i="1"/>
  <c r="E15955" i="1"/>
  <c r="F15955" i="1"/>
  <c r="E15956" i="1"/>
  <c r="F15956" i="1"/>
  <c r="E15957" i="1"/>
  <c r="F15957" i="1"/>
  <c r="E15958" i="1"/>
  <c r="F15958" i="1"/>
  <c r="E15959" i="1"/>
  <c r="F15959" i="1"/>
  <c r="E15960" i="1"/>
  <c r="F15960" i="1"/>
  <c r="E15961" i="1"/>
  <c r="F15961" i="1"/>
  <c r="E15962" i="1"/>
  <c r="F15962" i="1"/>
  <c r="E15963" i="1"/>
  <c r="F15963" i="1"/>
  <c r="E15964" i="1"/>
  <c r="F15964" i="1"/>
  <c r="E15965" i="1"/>
  <c r="F15965" i="1"/>
  <c r="E15966" i="1"/>
  <c r="F15966" i="1"/>
  <c r="E15967" i="1"/>
  <c r="F15967" i="1"/>
  <c r="E15968" i="1"/>
  <c r="F15968" i="1"/>
  <c r="E15969" i="1"/>
  <c r="F15969" i="1"/>
  <c r="E15970" i="1"/>
  <c r="F15970" i="1"/>
  <c r="E15971" i="1"/>
  <c r="F15971" i="1"/>
  <c r="E15972" i="1"/>
  <c r="F15972" i="1"/>
  <c r="E15973" i="1"/>
  <c r="F15973" i="1"/>
  <c r="E15974" i="1"/>
  <c r="F15974" i="1"/>
  <c r="E15975" i="1"/>
  <c r="F15975" i="1"/>
  <c r="E15976" i="1"/>
  <c r="F15976" i="1"/>
  <c r="E15977" i="1"/>
  <c r="F15977" i="1"/>
  <c r="E15978" i="1"/>
  <c r="F15978" i="1"/>
  <c r="E15979" i="1"/>
  <c r="F15979" i="1"/>
  <c r="E15980" i="1"/>
  <c r="F15980" i="1"/>
  <c r="E15981" i="1"/>
  <c r="F15981" i="1"/>
  <c r="E15982" i="1"/>
  <c r="F15982" i="1"/>
  <c r="E15983" i="1"/>
  <c r="F15983" i="1"/>
  <c r="E15984" i="1"/>
  <c r="F15984" i="1"/>
  <c r="E15985" i="1"/>
  <c r="F15985" i="1"/>
  <c r="E15986" i="1"/>
  <c r="F15986" i="1"/>
  <c r="E15987" i="1"/>
  <c r="F15987" i="1"/>
  <c r="E15988" i="1"/>
  <c r="F15988" i="1"/>
  <c r="E15989" i="1"/>
  <c r="F15989" i="1"/>
  <c r="E15990" i="1"/>
  <c r="F15990" i="1"/>
  <c r="E15991" i="1"/>
  <c r="F15991" i="1"/>
  <c r="E15992" i="1"/>
  <c r="F15992" i="1"/>
  <c r="E15993" i="1"/>
  <c r="F15993" i="1"/>
  <c r="E15994" i="1"/>
  <c r="F15994" i="1"/>
  <c r="E15995" i="1"/>
  <c r="F15995" i="1"/>
  <c r="E15996" i="1"/>
  <c r="F15996" i="1"/>
  <c r="E15997" i="1"/>
  <c r="F15997" i="1"/>
  <c r="E15998" i="1"/>
  <c r="F15998" i="1"/>
  <c r="E15999" i="1"/>
  <c r="F15999" i="1"/>
  <c r="E16000" i="1"/>
  <c r="F16000" i="1"/>
  <c r="E16001" i="1"/>
  <c r="F16001" i="1"/>
  <c r="E16002" i="1"/>
  <c r="F16002" i="1"/>
  <c r="E16003" i="1"/>
  <c r="F16003" i="1"/>
  <c r="E16004" i="1"/>
  <c r="F16004" i="1"/>
  <c r="E16005" i="1"/>
  <c r="F16005" i="1"/>
  <c r="E16006" i="1"/>
  <c r="F16006" i="1"/>
  <c r="E16007" i="1"/>
  <c r="F16007" i="1"/>
  <c r="E16008" i="1"/>
  <c r="F16008" i="1"/>
  <c r="E16009" i="1"/>
  <c r="F16009" i="1"/>
  <c r="E16010" i="1"/>
  <c r="F16010" i="1"/>
  <c r="E16011" i="1"/>
  <c r="F16011" i="1"/>
  <c r="E16012" i="1"/>
  <c r="F16012" i="1"/>
  <c r="E16013" i="1"/>
  <c r="F16013" i="1"/>
  <c r="E16014" i="1"/>
  <c r="F16014" i="1"/>
  <c r="E16015" i="1"/>
  <c r="F16015" i="1"/>
  <c r="E16016" i="1"/>
  <c r="F16016" i="1"/>
  <c r="E16017" i="1"/>
  <c r="F16017" i="1"/>
  <c r="E16018" i="1"/>
  <c r="F16018" i="1"/>
  <c r="E16019" i="1"/>
  <c r="F16019" i="1"/>
  <c r="E16020" i="1"/>
  <c r="F16020" i="1"/>
  <c r="E16021" i="1"/>
  <c r="F16021" i="1"/>
  <c r="E16022" i="1"/>
  <c r="F16022" i="1"/>
  <c r="E16023" i="1"/>
  <c r="F16023" i="1"/>
  <c r="E16024" i="1"/>
  <c r="F16024" i="1"/>
  <c r="E16025" i="1"/>
  <c r="F16025" i="1"/>
  <c r="E16026" i="1"/>
  <c r="F16026" i="1"/>
  <c r="E16027" i="1"/>
  <c r="F16027" i="1"/>
  <c r="E16028" i="1"/>
  <c r="F16028" i="1"/>
  <c r="E16029" i="1"/>
  <c r="F16029" i="1"/>
  <c r="E16030" i="1"/>
  <c r="F16030" i="1"/>
  <c r="E16031" i="1"/>
  <c r="F16031" i="1"/>
  <c r="E16032" i="1"/>
  <c r="F16032" i="1"/>
  <c r="E16033" i="1"/>
  <c r="F16033" i="1"/>
  <c r="E16034" i="1"/>
  <c r="F16034" i="1"/>
  <c r="E16035" i="1"/>
  <c r="F16035" i="1"/>
  <c r="E16036" i="1"/>
  <c r="F16036" i="1"/>
  <c r="E16037" i="1"/>
  <c r="F16037" i="1"/>
  <c r="E16038" i="1"/>
  <c r="F16038" i="1"/>
  <c r="E16039" i="1"/>
  <c r="F16039" i="1"/>
  <c r="E16040" i="1"/>
  <c r="F16040" i="1"/>
  <c r="E16041" i="1"/>
  <c r="F16041" i="1"/>
  <c r="E16042" i="1"/>
  <c r="F16042" i="1"/>
  <c r="E16043" i="1"/>
  <c r="F16043" i="1"/>
  <c r="E16044" i="1"/>
  <c r="F16044" i="1"/>
  <c r="E16045" i="1"/>
  <c r="F16045" i="1"/>
  <c r="E16046" i="1"/>
  <c r="F16046" i="1"/>
  <c r="E16047" i="1"/>
  <c r="F16047" i="1"/>
  <c r="E16048" i="1"/>
  <c r="F16048" i="1"/>
  <c r="E16049" i="1"/>
  <c r="F16049" i="1"/>
  <c r="E16050" i="1"/>
  <c r="F16050" i="1"/>
  <c r="E16051" i="1"/>
  <c r="F16051" i="1"/>
  <c r="E16052" i="1"/>
  <c r="F16052" i="1"/>
  <c r="E16053" i="1"/>
  <c r="F16053" i="1"/>
  <c r="E16054" i="1"/>
  <c r="F16054" i="1"/>
  <c r="E16055" i="1"/>
  <c r="F16055" i="1"/>
  <c r="E16056" i="1"/>
  <c r="F16056" i="1"/>
  <c r="E16057" i="1"/>
  <c r="F16057" i="1"/>
  <c r="E16058" i="1"/>
  <c r="F16058" i="1"/>
  <c r="E16059" i="1"/>
  <c r="F16059" i="1"/>
  <c r="E16060" i="1"/>
  <c r="F16060" i="1"/>
  <c r="E16061" i="1"/>
  <c r="F16061" i="1"/>
  <c r="E16062" i="1"/>
  <c r="F16062" i="1"/>
  <c r="E16063" i="1"/>
  <c r="F16063" i="1"/>
  <c r="E16064" i="1"/>
  <c r="F16064" i="1"/>
  <c r="E16065" i="1"/>
  <c r="F16065" i="1"/>
  <c r="E16066" i="1"/>
  <c r="F16066" i="1"/>
  <c r="E16067" i="1"/>
  <c r="F16067" i="1"/>
  <c r="E16068" i="1"/>
  <c r="F16068" i="1"/>
  <c r="E16069" i="1"/>
  <c r="F16069" i="1"/>
  <c r="E16070" i="1"/>
  <c r="F16070" i="1"/>
  <c r="E16071" i="1"/>
  <c r="F16071" i="1"/>
  <c r="E16072" i="1"/>
  <c r="F16072" i="1"/>
  <c r="E16073" i="1"/>
  <c r="F16073" i="1"/>
  <c r="E16074" i="1"/>
  <c r="F16074" i="1"/>
  <c r="E16075" i="1"/>
  <c r="F16075" i="1"/>
  <c r="E16076" i="1"/>
  <c r="F16076" i="1"/>
  <c r="E16077" i="1"/>
  <c r="F16077" i="1"/>
  <c r="E16078" i="1"/>
  <c r="F16078" i="1"/>
  <c r="E16079" i="1"/>
  <c r="F16079" i="1"/>
  <c r="E16080" i="1"/>
  <c r="F16080" i="1"/>
  <c r="E16081" i="1"/>
  <c r="F16081" i="1"/>
  <c r="E16082" i="1"/>
  <c r="F16082" i="1"/>
  <c r="E16083" i="1"/>
  <c r="F16083" i="1"/>
  <c r="E16084" i="1"/>
  <c r="F16084" i="1"/>
  <c r="E16085" i="1"/>
  <c r="F16085" i="1"/>
  <c r="E16086" i="1"/>
  <c r="F16086" i="1"/>
  <c r="E16087" i="1"/>
  <c r="F16087" i="1"/>
  <c r="E16088" i="1"/>
  <c r="F16088" i="1"/>
  <c r="E16089" i="1"/>
  <c r="F16089" i="1"/>
  <c r="E16090" i="1"/>
  <c r="F16090" i="1"/>
  <c r="E16091" i="1"/>
  <c r="F16091" i="1"/>
  <c r="E16092" i="1"/>
  <c r="F16092" i="1"/>
  <c r="E16093" i="1"/>
  <c r="F16093" i="1"/>
  <c r="E16094" i="1"/>
  <c r="F16094" i="1"/>
  <c r="E16095" i="1"/>
  <c r="F16095" i="1"/>
  <c r="E16096" i="1"/>
  <c r="F16096" i="1"/>
  <c r="E16097" i="1"/>
  <c r="F16097" i="1"/>
  <c r="E16098" i="1"/>
  <c r="F16098" i="1"/>
  <c r="E16099" i="1"/>
  <c r="F16099" i="1"/>
  <c r="E16100" i="1"/>
  <c r="F16100" i="1"/>
  <c r="E16101" i="1"/>
  <c r="F16101" i="1"/>
  <c r="E16102" i="1"/>
  <c r="F16102" i="1"/>
  <c r="E16103" i="1"/>
  <c r="F16103" i="1"/>
  <c r="E16104" i="1"/>
  <c r="F16104" i="1"/>
  <c r="E16105" i="1"/>
  <c r="F16105" i="1"/>
  <c r="E16106" i="1"/>
  <c r="F16106" i="1"/>
  <c r="E16107" i="1"/>
  <c r="F16107" i="1"/>
  <c r="E16108" i="1"/>
  <c r="F16108" i="1"/>
  <c r="E16109" i="1"/>
  <c r="F16109" i="1"/>
  <c r="E16110" i="1"/>
  <c r="F16110" i="1"/>
  <c r="E16111" i="1"/>
  <c r="F16111" i="1"/>
  <c r="E16112" i="1"/>
  <c r="F16112" i="1"/>
  <c r="E16113" i="1"/>
  <c r="F16113" i="1"/>
  <c r="E16114" i="1"/>
  <c r="F16114" i="1"/>
  <c r="E16115" i="1"/>
  <c r="F16115" i="1"/>
  <c r="E16116" i="1"/>
  <c r="F16116" i="1"/>
  <c r="E16117" i="1"/>
  <c r="F16117" i="1"/>
  <c r="E16118" i="1"/>
  <c r="F16118" i="1"/>
  <c r="E16119" i="1"/>
  <c r="F16119" i="1"/>
  <c r="E16120" i="1"/>
  <c r="F16120" i="1"/>
  <c r="E16121" i="1"/>
  <c r="F16121" i="1"/>
  <c r="E16122" i="1"/>
  <c r="F16122" i="1"/>
  <c r="E16123" i="1"/>
  <c r="F16123" i="1"/>
  <c r="E16124" i="1"/>
  <c r="F16124" i="1"/>
  <c r="E16125" i="1"/>
  <c r="F16125" i="1"/>
  <c r="E16126" i="1"/>
  <c r="F16126" i="1"/>
  <c r="E16127" i="1"/>
  <c r="F16127" i="1"/>
  <c r="E16128" i="1"/>
  <c r="F16128" i="1"/>
  <c r="E16129" i="1"/>
  <c r="F16129" i="1"/>
  <c r="E16130" i="1"/>
  <c r="F16130" i="1"/>
  <c r="E16131" i="1"/>
  <c r="F16131" i="1"/>
  <c r="E16132" i="1"/>
  <c r="F16132" i="1"/>
  <c r="E16133" i="1"/>
  <c r="F16133" i="1"/>
  <c r="E16134" i="1"/>
  <c r="F16134" i="1"/>
  <c r="E16135" i="1"/>
  <c r="F16135" i="1"/>
  <c r="E16136" i="1"/>
  <c r="F16136" i="1"/>
  <c r="E16137" i="1"/>
  <c r="F16137" i="1"/>
  <c r="E16138" i="1"/>
  <c r="F16138" i="1"/>
  <c r="E16139" i="1"/>
  <c r="F16139" i="1"/>
  <c r="E16140" i="1"/>
  <c r="F16140" i="1"/>
  <c r="E16141" i="1"/>
  <c r="F16141" i="1"/>
  <c r="E16142" i="1"/>
  <c r="F16142" i="1"/>
  <c r="E16143" i="1"/>
  <c r="F16143" i="1"/>
  <c r="E16144" i="1"/>
  <c r="F16144" i="1"/>
  <c r="E16145" i="1"/>
  <c r="F16145" i="1"/>
  <c r="E16146" i="1"/>
  <c r="F16146" i="1"/>
  <c r="E16147" i="1"/>
  <c r="F16147" i="1"/>
  <c r="E16148" i="1"/>
  <c r="F16148" i="1"/>
  <c r="E16149" i="1"/>
  <c r="F16149" i="1"/>
  <c r="E16150" i="1"/>
  <c r="F16150" i="1"/>
  <c r="E16151" i="1"/>
  <c r="F16151" i="1"/>
  <c r="E16152" i="1"/>
  <c r="F16152" i="1"/>
  <c r="E16153" i="1"/>
  <c r="F16153" i="1"/>
  <c r="E16154" i="1"/>
  <c r="F16154" i="1"/>
  <c r="E16155" i="1"/>
  <c r="F16155" i="1"/>
  <c r="E16156" i="1"/>
  <c r="F16156" i="1"/>
  <c r="E16157" i="1"/>
  <c r="F16157" i="1"/>
  <c r="E16158" i="1"/>
  <c r="F16158" i="1"/>
  <c r="E16159" i="1"/>
  <c r="F16159" i="1"/>
  <c r="E16160" i="1"/>
  <c r="F16160" i="1"/>
  <c r="E16161" i="1"/>
  <c r="F16161" i="1"/>
  <c r="E16162" i="1"/>
  <c r="F16162" i="1"/>
  <c r="E16163" i="1"/>
  <c r="F16163" i="1"/>
  <c r="E16164" i="1"/>
  <c r="F16164" i="1"/>
  <c r="E16165" i="1"/>
  <c r="F16165" i="1"/>
  <c r="E16166" i="1"/>
  <c r="F16166" i="1"/>
  <c r="E16167" i="1"/>
  <c r="F16167" i="1"/>
  <c r="E16168" i="1"/>
  <c r="F16168" i="1"/>
  <c r="E16169" i="1"/>
  <c r="F16169" i="1"/>
  <c r="E16170" i="1"/>
  <c r="F16170" i="1"/>
  <c r="E16171" i="1"/>
  <c r="F16171" i="1"/>
  <c r="E16172" i="1"/>
  <c r="F16172" i="1"/>
  <c r="E16173" i="1"/>
  <c r="F16173" i="1"/>
  <c r="E16174" i="1"/>
  <c r="F16174" i="1"/>
  <c r="E16175" i="1"/>
  <c r="F16175" i="1"/>
  <c r="E16176" i="1"/>
  <c r="F16176" i="1"/>
  <c r="E16177" i="1"/>
  <c r="F16177" i="1"/>
  <c r="E16178" i="1"/>
  <c r="F16178" i="1"/>
  <c r="E16179" i="1"/>
  <c r="F16179" i="1"/>
  <c r="E16180" i="1"/>
  <c r="F16180" i="1"/>
  <c r="E16181" i="1"/>
  <c r="F16181" i="1"/>
  <c r="E16182" i="1"/>
  <c r="F16182" i="1"/>
  <c r="E16183" i="1"/>
  <c r="F16183" i="1"/>
  <c r="E16184" i="1"/>
  <c r="F16184" i="1"/>
  <c r="E16185" i="1"/>
  <c r="F16185" i="1"/>
  <c r="E16186" i="1"/>
  <c r="F16186" i="1"/>
  <c r="E16187" i="1"/>
  <c r="F16187" i="1"/>
  <c r="E16188" i="1"/>
  <c r="F16188" i="1"/>
  <c r="E16189" i="1"/>
  <c r="F16189" i="1"/>
  <c r="E16190" i="1"/>
  <c r="F16190" i="1"/>
  <c r="E16191" i="1"/>
  <c r="F16191" i="1"/>
  <c r="E16192" i="1"/>
  <c r="F16192" i="1"/>
  <c r="E16193" i="1"/>
  <c r="F16193" i="1"/>
  <c r="E16194" i="1"/>
  <c r="F16194" i="1"/>
  <c r="E16195" i="1"/>
  <c r="F16195" i="1"/>
  <c r="E16196" i="1"/>
  <c r="F16196" i="1"/>
  <c r="E16197" i="1"/>
  <c r="F16197" i="1"/>
  <c r="E16198" i="1"/>
  <c r="F16198" i="1"/>
  <c r="E16199" i="1"/>
  <c r="F16199" i="1"/>
  <c r="E16200" i="1"/>
  <c r="F16200" i="1"/>
  <c r="E16201" i="1"/>
  <c r="F16201" i="1"/>
  <c r="E16202" i="1"/>
  <c r="F16202" i="1"/>
  <c r="E16203" i="1"/>
  <c r="F16203" i="1"/>
  <c r="E16204" i="1"/>
  <c r="F16204" i="1"/>
  <c r="E16205" i="1"/>
  <c r="F16205" i="1"/>
  <c r="E16206" i="1"/>
  <c r="F16206" i="1"/>
  <c r="E16207" i="1"/>
  <c r="F16207" i="1"/>
  <c r="E16208" i="1"/>
  <c r="F16208" i="1"/>
  <c r="E16209" i="1"/>
  <c r="F16209" i="1"/>
  <c r="E16210" i="1"/>
  <c r="F16210" i="1"/>
  <c r="E16211" i="1"/>
  <c r="F16211" i="1"/>
  <c r="E16212" i="1"/>
  <c r="F16212" i="1"/>
  <c r="E16213" i="1"/>
  <c r="F16213" i="1"/>
  <c r="E16214" i="1"/>
  <c r="F16214" i="1"/>
  <c r="E16215" i="1"/>
  <c r="F16215" i="1"/>
  <c r="E16216" i="1"/>
  <c r="F16216" i="1"/>
  <c r="E16217" i="1"/>
  <c r="F16217" i="1"/>
  <c r="E16218" i="1"/>
  <c r="F16218" i="1"/>
  <c r="E16219" i="1"/>
  <c r="F16219" i="1"/>
  <c r="E16220" i="1"/>
  <c r="F16220" i="1"/>
  <c r="E16221" i="1"/>
  <c r="F16221" i="1"/>
  <c r="E16222" i="1"/>
  <c r="F16222" i="1"/>
  <c r="E16223" i="1"/>
  <c r="F16223" i="1"/>
  <c r="E16224" i="1"/>
  <c r="F16224" i="1"/>
  <c r="E16225" i="1"/>
  <c r="F16225" i="1"/>
  <c r="E16226" i="1"/>
  <c r="F16226" i="1"/>
  <c r="E16227" i="1"/>
  <c r="F16227" i="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I28" i="11"/>
  <c r="FZ56" i="14"/>
  <c r="FY56" i="14"/>
  <c r="FX56" i="14"/>
  <c r="FW56" i="14"/>
  <c r="FV56" i="14"/>
  <c r="FU56" i="14"/>
  <c r="FT56" i="14"/>
  <c r="FS56" i="14"/>
  <c r="FR56" i="14"/>
  <c r="FQ56" i="14"/>
  <c r="FP56" i="14"/>
  <c r="FO56" i="14"/>
  <c r="FN56" i="14"/>
  <c r="FM56" i="14"/>
  <c r="FL56" i="14"/>
  <c r="FK56" i="14"/>
  <c r="FJ56" i="14"/>
  <c r="FI56" i="14"/>
  <c r="FH56" i="14"/>
  <c r="FG56" i="14"/>
  <c r="FF56" i="14"/>
  <c r="FE56" i="14"/>
  <c r="FD56" i="14"/>
  <c r="FC56" i="14"/>
  <c r="FB56" i="14"/>
  <c r="FA56" i="14"/>
  <c r="EZ56" i="14"/>
  <c r="EY56" i="14"/>
  <c r="EX56" i="14"/>
  <c r="EW56" i="14"/>
  <c r="EV56" i="14"/>
  <c r="EU56" i="14"/>
  <c r="ET56" i="14"/>
  <c r="ES56" i="14"/>
  <c r="ER56" i="14"/>
  <c r="EQ56" i="14"/>
  <c r="EP56" i="14"/>
  <c r="EO56" i="14"/>
  <c r="EN56" i="14"/>
  <c r="EM56" i="14"/>
  <c r="EL56" i="14"/>
  <c r="EK56" i="14"/>
  <c r="EJ56" i="14"/>
  <c r="EI56" i="14"/>
  <c r="EH56" i="14"/>
  <c r="EG56" i="14"/>
  <c r="EF56" i="14"/>
  <c r="EE56" i="14"/>
  <c r="ED56" i="14"/>
  <c r="EC56" i="14"/>
  <c r="EB56" i="14"/>
  <c r="EA56" i="14"/>
  <c r="DZ56" i="14"/>
  <c r="DY56" i="14"/>
  <c r="DX56" i="14"/>
  <c r="DW56" i="14"/>
  <c r="DV56" i="14"/>
  <c r="DU56" i="14"/>
  <c r="DT56" i="14"/>
  <c r="DS56" i="14"/>
  <c r="DR56" i="14"/>
  <c r="DQ56" i="14"/>
  <c r="DP56" i="14"/>
  <c r="DO56" i="14"/>
  <c r="DN56" i="14"/>
  <c r="DM56" i="14"/>
  <c r="DL56" i="14"/>
  <c r="DK56" i="14"/>
  <c r="DJ56" i="14"/>
  <c r="DI56" i="14"/>
  <c r="DH56" i="14"/>
  <c r="DG56" i="14"/>
  <c r="DF56" i="14"/>
  <c r="DE56" i="14"/>
  <c r="DD56" i="14"/>
  <c r="DC56" i="14"/>
  <c r="DB56" i="14"/>
  <c r="DA56" i="14"/>
  <c r="CZ56" i="14"/>
  <c r="CY56" i="14"/>
  <c r="CX56" i="14"/>
  <c r="CW56" i="14"/>
  <c r="CV56" i="14"/>
  <c r="CU56" i="14"/>
  <c r="CT56" i="14"/>
  <c r="CS56" i="14"/>
  <c r="CR56" i="14"/>
  <c r="CQ56" i="14"/>
  <c r="CP56" i="14"/>
  <c r="CO56" i="14"/>
  <c r="CN56" i="14"/>
  <c r="CM56" i="14"/>
  <c r="CL56" i="14"/>
  <c r="CK56" i="14"/>
  <c r="CJ56" i="14"/>
  <c r="CI56" i="14"/>
  <c r="CH56" i="14"/>
  <c r="CG56" i="14"/>
  <c r="CF56" i="14"/>
  <c r="CE56" i="14"/>
  <c r="CD56" i="14"/>
  <c r="CC56" i="14"/>
  <c r="CB56" i="14"/>
  <c r="CA56" i="14"/>
  <c r="BZ56" i="14"/>
  <c r="BY56" i="14"/>
  <c r="BX56" i="14"/>
  <c r="BW56" i="14"/>
  <c r="BV56" i="14"/>
  <c r="BU56" i="14"/>
  <c r="BT56" i="14"/>
  <c r="BS56" i="14"/>
  <c r="BR56" i="14"/>
  <c r="BQ56" i="14"/>
  <c r="BP56" i="14"/>
  <c r="BO56" i="14"/>
  <c r="BN56" i="14"/>
  <c r="BM56" i="14"/>
  <c r="BL56" i="14"/>
  <c r="BK56" i="14"/>
  <c r="BJ56" i="14"/>
  <c r="BI56" i="14"/>
  <c r="BH56" i="14"/>
  <c r="BG56" i="14"/>
  <c r="BF56" i="14"/>
  <c r="BE56" i="14"/>
  <c r="BD56" i="14"/>
  <c r="BC56" i="14"/>
  <c r="BB56" i="14"/>
  <c r="BA56" i="14"/>
  <c r="AZ56" i="14"/>
  <c r="AY56" i="14"/>
  <c r="AX56" i="14"/>
  <c r="AW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GN52" i="14"/>
  <c r="GM52" i="14"/>
  <c r="GL52" i="14"/>
  <c r="GK52" i="14"/>
  <c r="GJ52" i="14"/>
  <c r="GI52" i="14"/>
  <c r="GH52" i="14"/>
  <c r="GG52" i="14"/>
  <c r="GF52" i="14"/>
  <c r="GE52" i="14"/>
  <c r="GD52" i="14"/>
  <c r="GC52" i="14"/>
  <c r="GB52" i="14"/>
  <c r="GA52" i="14"/>
  <c r="FZ52" i="14"/>
  <c r="FY52" i="14"/>
  <c r="FX52" i="14"/>
  <c r="FW52" i="14"/>
  <c r="FV52" i="14"/>
  <c r="FU52" i="14"/>
  <c r="FT52" i="14"/>
  <c r="FS52" i="14"/>
  <c r="FR52" i="14"/>
  <c r="FQ52" i="14"/>
  <c r="FP52" i="14"/>
  <c r="FO52" i="14"/>
  <c r="FN52" i="14"/>
  <c r="FM52" i="14"/>
  <c r="FL52" i="14"/>
  <c r="FK52" i="14"/>
  <c r="FJ52" i="14"/>
  <c r="FI52" i="14"/>
  <c r="FH52" i="14"/>
  <c r="FG52" i="14"/>
  <c r="FF52" i="14"/>
  <c r="FE52" i="14"/>
  <c r="FD52" i="14"/>
  <c r="FC52" i="14"/>
  <c r="FB52" i="14"/>
  <c r="FA52" i="14"/>
  <c r="EZ52" i="14"/>
  <c r="EY52" i="14"/>
  <c r="EX52" i="14"/>
  <c r="EW52" i="14"/>
  <c r="EV52" i="14"/>
  <c r="EU52" i="14"/>
  <c r="ET52" i="14"/>
  <c r="ES52" i="14"/>
  <c r="ER52" i="14"/>
  <c r="EQ52" i="14"/>
  <c r="EP52" i="14"/>
  <c r="EO52" i="14"/>
  <c r="EN52" i="14"/>
  <c r="EM52" i="14"/>
  <c r="EL52" i="14"/>
  <c r="EK52" i="14"/>
  <c r="EJ52" i="14"/>
  <c r="EI52" i="14"/>
  <c r="EH52" i="14"/>
  <c r="EG52" i="14"/>
  <c r="EF52" i="14"/>
  <c r="EE52" i="14"/>
  <c r="ED52" i="14"/>
  <c r="EC52" i="14"/>
  <c r="EB52" i="14"/>
  <c r="EA52" i="14"/>
  <c r="DZ52" i="14"/>
  <c r="DY52" i="14"/>
  <c r="DX52" i="14"/>
  <c r="DW52" i="14"/>
  <c r="DV52" i="14"/>
  <c r="DU52" i="14"/>
  <c r="DT52" i="14"/>
  <c r="DS52" i="14"/>
  <c r="DR52" i="14"/>
  <c r="DQ52" i="14"/>
  <c r="DP52" i="14"/>
  <c r="DO52" i="14"/>
  <c r="DN52" i="14"/>
  <c r="DM52" i="14"/>
  <c r="DL52" i="14"/>
  <c r="DK52" i="14"/>
  <c r="DJ52" i="14"/>
  <c r="DI52" i="14"/>
  <c r="DH52" i="14"/>
  <c r="DG52" i="14"/>
  <c r="DF52" i="14"/>
  <c r="DE52" i="14"/>
  <c r="DD52" i="14"/>
  <c r="DC52" i="14"/>
  <c r="DB52" i="14"/>
  <c r="DA52" i="14"/>
  <c r="CZ52" i="14"/>
  <c r="CY52" i="14"/>
  <c r="CX52" i="14"/>
  <c r="CW52" i="14"/>
  <c r="CV52" i="14"/>
  <c r="CU52" i="14"/>
  <c r="CT52" i="14"/>
  <c r="CS52" i="14"/>
  <c r="CR52" i="14"/>
  <c r="CQ52" i="14"/>
  <c r="CP52" i="14"/>
  <c r="CO52" i="14"/>
  <c r="CN52" i="14"/>
  <c r="CM52" i="14"/>
  <c r="CL52" i="14"/>
  <c r="CK52" i="14"/>
  <c r="CJ52" i="14"/>
  <c r="CI52" i="14"/>
  <c r="CH52" i="14"/>
  <c r="CG52" i="14"/>
  <c r="CF52" i="14"/>
  <c r="CE52" i="14"/>
  <c r="CD52" i="14"/>
  <c r="CC52" i="14"/>
  <c r="CB52" i="14"/>
  <c r="CA52" i="14"/>
  <c r="BZ52" i="14"/>
  <c r="BY52" i="14"/>
  <c r="BX52" i="14"/>
  <c r="BW52" i="14"/>
  <c r="BV52" i="14"/>
  <c r="BU52" i="14"/>
  <c r="BT52" i="14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52" i="14"/>
  <c r="GN51" i="14"/>
  <c r="GM51" i="14"/>
  <c r="GL51" i="14"/>
  <c r="GK51" i="14"/>
  <c r="GJ51" i="14"/>
  <c r="GI51" i="14"/>
  <c r="GH51" i="14"/>
  <c r="GG51" i="14"/>
  <c r="GF51" i="14"/>
  <c r="GE51" i="14"/>
  <c r="GD51" i="14"/>
  <c r="GC51" i="14"/>
  <c r="GB51" i="14"/>
  <c r="GA51" i="14"/>
  <c r="FZ51" i="14"/>
  <c r="FY51" i="14"/>
  <c r="FX51" i="14"/>
  <c r="FW51" i="14"/>
  <c r="FV51" i="14"/>
  <c r="FU51" i="14"/>
  <c r="FT51" i="14"/>
  <c r="FS51" i="14"/>
  <c r="FR51" i="14"/>
  <c r="FQ51" i="14"/>
  <c r="FP51" i="14"/>
  <c r="FO51" i="14"/>
  <c r="FN51" i="14"/>
  <c r="FM51" i="14"/>
  <c r="FL51" i="14"/>
  <c r="FK51" i="14"/>
  <c r="FJ51" i="14"/>
  <c r="FI51" i="14"/>
  <c r="FH51" i="14"/>
  <c r="FG51" i="14"/>
  <c r="FF51" i="14"/>
  <c r="FE51" i="14"/>
  <c r="FD51" i="14"/>
  <c r="FC51" i="14"/>
  <c r="FB51" i="14"/>
  <c r="FA51" i="14"/>
  <c r="EZ51" i="14"/>
  <c r="EY51" i="14"/>
  <c r="EX51" i="14"/>
  <c r="EW51" i="14"/>
  <c r="EV51" i="14"/>
  <c r="EU51" i="14"/>
  <c r="ET51" i="14"/>
  <c r="ES51" i="14"/>
  <c r="ER51" i="14"/>
  <c r="EQ51" i="14"/>
  <c r="EP51" i="14"/>
  <c r="EO51" i="14"/>
  <c r="EN51" i="14"/>
  <c r="EM51" i="14"/>
  <c r="EL51" i="14"/>
  <c r="EK51" i="14"/>
  <c r="EJ51" i="14"/>
  <c r="EI51" i="14"/>
  <c r="EH51" i="14"/>
  <c r="EG51" i="14"/>
  <c r="EF51" i="14"/>
  <c r="EE51" i="14"/>
  <c r="ED51" i="14"/>
  <c r="EC51" i="14"/>
  <c r="EB51" i="14"/>
  <c r="EA51" i="14"/>
  <c r="DZ51" i="14"/>
  <c r="DY51" i="14"/>
  <c r="DX51" i="14"/>
  <c r="DW51" i="14"/>
  <c r="DV51" i="14"/>
  <c r="DU51" i="14"/>
  <c r="DT51" i="14"/>
  <c r="DS51" i="14"/>
  <c r="DR51" i="14"/>
  <c r="DQ51" i="14"/>
  <c r="DP51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DA51" i="14"/>
  <c r="CZ51" i="14"/>
  <c r="CY51" i="14"/>
  <c r="CX51" i="14"/>
  <c r="CW51" i="14"/>
  <c r="CV51" i="14"/>
  <c r="CU51" i="14"/>
  <c r="CT51" i="14"/>
  <c r="CS51" i="14"/>
  <c r="CR51" i="14"/>
  <c r="CQ51" i="14"/>
  <c r="CP51" i="14"/>
  <c r="CO51" i="14"/>
  <c r="CN51" i="14"/>
  <c r="CM51" i="14"/>
  <c r="CL51" i="14"/>
  <c r="CK51" i="14"/>
  <c r="CJ51" i="14"/>
  <c r="CI51" i="14"/>
  <c r="CH51" i="14"/>
  <c r="CG51" i="14"/>
  <c r="CF51" i="14"/>
  <c r="CE51" i="14"/>
  <c r="CD51" i="14"/>
  <c r="CC51" i="14"/>
  <c r="CB51" i="14"/>
  <c r="CA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B51" i="14"/>
  <c r="GN50" i="14"/>
  <c r="GM50" i="14"/>
  <c r="GL50" i="14"/>
  <c r="GK50" i="14"/>
  <c r="GJ50" i="14"/>
  <c r="GI50" i="14"/>
  <c r="GH50" i="14"/>
  <c r="GG50" i="14"/>
  <c r="GF50" i="14"/>
  <c r="GE50" i="14"/>
  <c r="GD50" i="14"/>
  <c r="GC50" i="14"/>
  <c r="GB50" i="14"/>
  <c r="GA50" i="14"/>
  <c r="FZ50" i="14"/>
  <c r="FY50" i="14"/>
  <c r="FX50" i="14"/>
  <c r="FW50" i="14"/>
  <c r="FV50" i="14"/>
  <c r="FU50" i="14"/>
  <c r="FT50" i="14"/>
  <c r="FS50" i="14"/>
  <c r="FR50" i="14"/>
  <c r="FQ50" i="14"/>
  <c r="FP50" i="14"/>
  <c r="FO50" i="14"/>
  <c r="FN50" i="14"/>
  <c r="FM50" i="14"/>
  <c r="FL50" i="14"/>
  <c r="FK50" i="14"/>
  <c r="FJ50" i="14"/>
  <c r="FI50" i="14"/>
  <c r="FH50" i="14"/>
  <c r="FG50" i="14"/>
  <c r="FF50" i="14"/>
  <c r="FE50" i="14"/>
  <c r="FD50" i="14"/>
  <c r="FC50" i="14"/>
  <c r="FB50" i="14"/>
  <c r="FA50" i="14"/>
  <c r="EZ50" i="14"/>
  <c r="EY50" i="14"/>
  <c r="EX50" i="14"/>
  <c r="EW50" i="14"/>
  <c r="EV50" i="14"/>
  <c r="EU50" i="14"/>
  <c r="ET50" i="14"/>
  <c r="ES50" i="14"/>
  <c r="ER50" i="14"/>
  <c r="EQ50" i="14"/>
  <c r="EP50" i="14"/>
  <c r="EO50" i="14"/>
  <c r="EN50" i="14"/>
  <c r="EM50" i="14"/>
  <c r="EL50" i="14"/>
  <c r="EK50" i="14"/>
  <c r="EJ50" i="14"/>
  <c r="EI50" i="14"/>
  <c r="EH50" i="14"/>
  <c r="EG50" i="14"/>
  <c r="EF50" i="14"/>
  <c r="EE50" i="14"/>
  <c r="ED50" i="14"/>
  <c r="EC50" i="14"/>
  <c r="EB50" i="14"/>
  <c r="EA50" i="14"/>
  <c r="DZ50" i="14"/>
  <c r="DY50" i="14"/>
  <c r="DX50" i="14"/>
  <c r="DW50" i="14"/>
  <c r="DV50" i="14"/>
  <c r="DU50" i="14"/>
  <c r="DT50" i="14"/>
  <c r="DS50" i="14"/>
  <c r="DR50" i="14"/>
  <c r="DQ50" i="14"/>
  <c r="DP50" i="14"/>
  <c r="DO50" i="14"/>
  <c r="DN50" i="14"/>
  <c r="DM50" i="14"/>
  <c r="DL50" i="14"/>
  <c r="DK50" i="14"/>
  <c r="DJ50" i="14"/>
  <c r="DI50" i="14"/>
  <c r="DH50" i="14"/>
  <c r="DG50" i="14"/>
  <c r="DF50" i="14"/>
  <c r="DE50" i="14"/>
  <c r="DD50" i="14"/>
  <c r="DC50" i="14"/>
  <c r="DB50" i="14"/>
  <c r="DA50" i="14"/>
  <c r="CZ50" i="14"/>
  <c r="CY50" i="14"/>
  <c r="CX50" i="14"/>
  <c r="CW50" i="14"/>
  <c r="CV50" i="14"/>
  <c r="CU50" i="14"/>
  <c r="CT50" i="14"/>
  <c r="CS50" i="14"/>
  <c r="CR50" i="14"/>
  <c r="CQ50" i="14"/>
  <c r="CP50" i="14"/>
  <c r="CO50" i="14"/>
  <c r="CN50" i="14"/>
  <c r="CM50" i="14"/>
  <c r="CL50" i="14"/>
  <c r="CK50" i="14"/>
  <c r="CJ50" i="14"/>
  <c r="CI50" i="14"/>
  <c r="CH50" i="14"/>
  <c r="CG50" i="14"/>
  <c r="CF50" i="14"/>
  <c r="CE50" i="14"/>
  <c r="CD50" i="14"/>
  <c r="CC50" i="14"/>
  <c r="CB50" i="14"/>
  <c r="CA50" i="14"/>
  <c r="BZ50" i="14"/>
  <c r="BY50" i="14"/>
  <c r="BX50" i="14"/>
  <c r="BW50" i="14"/>
  <c r="BV50" i="14"/>
  <c r="BU50" i="14"/>
  <c r="BT50" i="14"/>
  <c r="BS50" i="14"/>
  <c r="BR50" i="14"/>
  <c r="BQ50" i="14"/>
  <c r="BP50" i="14"/>
  <c r="BO50" i="14"/>
  <c r="BN50" i="14"/>
  <c r="BM50" i="14"/>
  <c r="BL50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50" i="14"/>
  <c r="GN49" i="14"/>
  <c r="GM49" i="14"/>
  <c r="GL49" i="14"/>
  <c r="GK49" i="14"/>
  <c r="GJ49" i="14"/>
  <c r="GI49" i="14"/>
  <c r="GH49" i="14"/>
  <c r="GG49" i="14"/>
  <c r="GF49" i="14"/>
  <c r="GE49" i="14"/>
  <c r="GD49" i="14"/>
  <c r="GC49" i="14"/>
  <c r="GB49" i="14"/>
  <c r="GA49" i="14"/>
  <c r="FZ49" i="14"/>
  <c r="FY49" i="14"/>
  <c r="FX49" i="14"/>
  <c r="FW49" i="14"/>
  <c r="FV49" i="14"/>
  <c r="FU49" i="14"/>
  <c r="FT49" i="14"/>
  <c r="FS49" i="14"/>
  <c r="FR49" i="14"/>
  <c r="FQ49" i="14"/>
  <c r="FP49" i="14"/>
  <c r="FO49" i="14"/>
  <c r="FN49" i="14"/>
  <c r="FM49" i="14"/>
  <c r="FL49" i="14"/>
  <c r="FK49" i="14"/>
  <c r="FJ49" i="14"/>
  <c r="FI49" i="14"/>
  <c r="FH49" i="14"/>
  <c r="FG49" i="14"/>
  <c r="FF49" i="14"/>
  <c r="FE49" i="14"/>
  <c r="FD49" i="14"/>
  <c r="FC49" i="14"/>
  <c r="FB49" i="14"/>
  <c r="FA49" i="14"/>
  <c r="EZ49" i="14"/>
  <c r="EY49" i="14"/>
  <c r="EX49" i="14"/>
  <c r="EW49" i="14"/>
  <c r="EV49" i="14"/>
  <c r="EU49" i="14"/>
  <c r="ET49" i="14"/>
  <c r="ES49" i="14"/>
  <c r="ER49" i="14"/>
  <c r="EQ49" i="14"/>
  <c r="EP49" i="14"/>
  <c r="EO49" i="14"/>
  <c r="EN49" i="14"/>
  <c r="EM49" i="14"/>
  <c r="EL49" i="14"/>
  <c r="EK49" i="14"/>
  <c r="EJ49" i="14"/>
  <c r="EI49" i="14"/>
  <c r="EH49" i="14"/>
  <c r="EG49" i="14"/>
  <c r="EF49" i="14"/>
  <c r="EE49" i="14"/>
  <c r="ED49" i="14"/>
  <c r="EC49" i="14"/>
  <c r="EB49" i="14"/>
  <c r="EA49" i="14"/>
  <c r="DZ49" i="14"/>
  <c r="DY49" i="14"/>
  <c r="DX49" i="14"/>
  <c r="DW49" i="14"/>
  <c r="DV49" i="14"/>
  <c r="DU49" i="14"/>
  <c r="DT49" i="14"/>
  <c r="DS49" i="14"/>
  <c r="DR49" i="14"/>
  <c r="DQ49" i="14"/>
  <c r="DP49" i="14"/>
  <c r="DO49" i="14"/>
  <c r="DN49" i="14"/>
  <c r="DM49" i="14"/>
  <c r="DL49" i="14"/>
  <c r="DK49" i="14"/>
  <c r="DJ49" i="14"/>
  <c r="DI49" i="14"/>
  <c r="DH49" i="14"/>
  <c r="DG49" i="14"/>
  <c r="DF49" i="14"/>
  <c r="DE49" i="14"/>
  <c r="DD49" i="14"/>
  <c r="DC49" i="14"/>
  <c r="DB49" i="14"/>
  <c r="DA49" i="14"/>
  <c r="CZ49" i="14"/>
  <c r="CY49" i="14"/>
  <c r="CX49" i="14"/>
  <c r="CW49" i="14"/>
  <c r="CV49" i="14"/>
  <c r="CU49" i="14"/>
  <c r="CT49" i="14"/>
  <c r="CS49" i="14"/>
  <c r="CR49" i="14"/>
  <c r="CQ49" i="14"/>
  <c r="CP49" i="14"/>
  <c r="CO49" i="14"/>
  <c r="CN49" i="14"/>
  <c r="CM49" i="14"/>
  <c r="CL49" i="14"/>
  <c r="CK49" i="14"/>
  <c r="CJ49" i="14"/>
  <c r="CI49" i="14"/>
  <c r="CH49" i="14"/>
  <c r="CG49" i="14"/>
  <c r="CF49" i="14"/>
  <c r="CE49" i="14"/>
  <c r="CD49" i="14"/>
  <c r="CC49" i="14"/>
  <c r="CB49" i="14"/>
  <c r="CA49" i="14"/>
  <c r="BZ49" i="14"/>
  <c r="BY49" i="14"/>
  <c r="BX49" i="14"/>
  <c r="BW49" i="14"/>
  <c r="BV49" i="14"/>
  <c r="BU49" i="14"/>
  <c r="BT49" i="14"/>
  <c r="BS49" i="14"/>
  <c r="BR49" i="14"/>
  <c r="BQ49" i="14"/>
  <c r="BP49" i="14"/>
  <c r="BO49" i="14"/>
  <c r="BN49" i="14"/>
  <c r="BM49" i="14"/>
  <c r="BL49" i="14"/>
  <c r="BK49" i="14"/>
  <c r="BJ49" i="14"/>
  <c r="BI49" i="14"/>
  <c r="BH49" i="14"/>
  <c r="BG49" i="14"/>
  <c r="BF49" i="14"/>
  <c r="BE49" i="14"/>
  <c r="BD49" i="14"/>
  <c r="BC49" i="14"/>
  <c r="BB49" i="14"/>
  <c r="BA49" i="14"/>
  <c r="AZ49" i="14"/>
  <c r="AY49" i="14"/>
  <c r="AX49" i="14"/>
  <c r="AW49" i="14"/>
  <c r="AV49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B49" i="14"/>
  <c r="GN48" i="14"/>
  <c r="GM48" i="14"/>
  <c r="GL48" i="14"/>
  <c r="GK48" i="14"/>
  <c r="GJ48" i="14"/>
  <c r="GI48" i="14"/>
  <c r="GH48" i="14"/>
  <c r="GG48" i="14"/>
  <c r="GF48" i="14"/>
  <c r="GE48" i="14"/>
  <c r="GD48" i="14"/>
  <c r="GC48" i="14"/>
  <c r="GB48" i="14"/>
  <c r="GA48" i="14"/>
  <c r="FZ48" i="14"/>
  <c r="FY48" i="14"/>
  <c r="FX48" i="14"/>
  <c r="FW48" i="14"/>
  <c r="FV48" i="14"/>
  <c r="FU48" i="14"/>
  <c r="FT48" i="14"/>
  <c r="FS48" i="14"/>
  <c r="FR48" i="14"/>
  <c r="FQ48" i="14"/>
  <c r="FP48" i="14"/>
  <c r="FO48" i="14"/>
  <c r="FN48" i="14"/>
  <c r="FM48" i="14"/>
  <c r="FL48" i="14"/>
  <c r="FK48" i="14"/>
  <c r="FJ48" i="14"/>
  <c r="FI48" i="14"/>
  <c r="FH48" i="14"/>
  <c r="FG48" i="14"/>
  <c r="FF48" i="14"/>
  <c r="FE48" i="14"/>
  <c r="FD48" i="14"/>
  <c r="FC48" i="14"/>
  <c r="FB48" i="14"/>
  <c r="FA48" i="14"/>
  <c r="EZ48" i="14"/>
  <c r="EY48" i="14"/>
  <c r="EX48" i="14"/>
  <c r="EW48" i="14"/>
  <c r="EV48" i="14"/>
  <c r="EU48" i="14"/>
  <c r="ET48" i="14"/>
  <c r="ES48" i="14"/>
  <c r="ER48" i="14"/>
  <c r="EQ48" i="14"/>
  <c r="EP48" i="14"/>
  <c r="EO48" i="14"/>
  <c r="EN48" i="14"/>
  <c r="EM48" i="14"/>
  <c r="EL48" i="14"/>
  <c r="EK48" i="14"/>
  <c r="EJ48" i="14"/>
  <c r="EI48" i="14"/>
  <c r="EH48" i="14"/>
  <c r="EG48" i="14"/>
  <c r="EF48" i="14"/>
  <c r="EE48" i="14"/>
  <c r="ED48" i="14"/>
  <c r="EC48" i="14"/>
  <c r="EB48" i="14"/>
  <c r="EA48" i="14"/>
  <c r="DZ48" i="14"/>
  <c r="DY48" i="14"/>
  <c r="DX48" i="14"/>
  <c r="DW48" i="14"/>
  <c r="DV48" i="14"/>
  <c r="DU48" i="14"/>
  <c r="DT48" i="14"/>
  <c r="DS48" i="14"/>
  <c r="DR48" i="14"/>
  <c r="DQ48" i="14"/>
  <c r="DP48" i="14"/>
  <c r="DO48" i="14"/>
  <c r="DN48" i="14"/>
  <c r="DM48" i="14"/>
  <c r="DL48" i="14"/>
  <c r="DK48" i="14"/>
  <c r="DJ48" i="14"/>
  <c r="DI48" i="14"/>
  <c r="DH48" i="14"/>
  <c r="DG48" i="14"/>
  <c r="DF48" i="14"/>
  <c r="DE48" i="14"/>
  <c r="DD48" i="14"/>
  <c r="DC48" i="14"/>
  <c r="DB48" i="14"/>
  <c r="DA48" i="14"/>
  <c r="CZ48" i="14"/>
  <c r="CY48" i="14"/>
  <c r="CX48" i="14"/>
  <c r="CW48" i="14"/>
  <c r="CV48" i="14"/>
  <c r="CU48" i="14"/>
  <c r="CT48" i="14"/>
  <c r="CS48" i="14"/>
  <c r="CR48" i="14"/>
  <c r="CQ48" i="14"/>
  <c r="CP48" i="14"/>
  <c r="CO48" i="14"/>
  <c r="CN48" i="14"/>
  <c r="CM48" i="14"/>
  <c r="CL48" i="14"/>
  <c r="CK48" i="14"/>
  <c r="CJ48" i="14"/>
  <c r="CI48" i="14"/>
  <c r="CH48" i="14"/>
  <c r="CG48" i="14"/>
  <c r="CF48" i="14"/>
  <c r="CE48" i="14"/>
  <c r="CD48" i="14"/>
  <c r="CC48" i="14"/>
  <c r="CB48" i="14"/>
  <c r="CA48" i="14"/>
  <c r="BZ48" i="14"/>
  <c r="BY48" i="14"/>
  <c r="BX48" i="14"/>
  <c r="BW48" i="14"/>
  <c r="BV48" i="14"/>
  <c r="BU48" i="14"/>
  <c r="BT48" i="14"/>
  <c r="BS48" i="14"/>
  <c r="BR48" i="14"/>
  <c r="BQ48" i="14"/>
  <c r="BP48" i="14"/>
  <c r="BO48" i="14"/>
  <c r="BN48" i="14"/>
  <c r="BM48" i="14"/>
  <c r="BL48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B48" i="14"/>
  <c r="GN47" i="14"/>
  <c r="GM47" i="14"/>
  <c r="GL47" i="14"/>
  <c r="GK47" i="14"/>
  <c r="GJ47" i="14"/>
  <c r="GI47" i="14"/>
  <c r="GH47" i="14"/>
  <c r="GG47" i="14"/>
  <c r="GF47" i="14"/>
  <c r="GE47" i="14"/>
  <c r="GD47" i="14"/>
  <c r="GC47" i="14"/>
  <c r="GB47" i="14"/>
  <c r="GA47" i="14"/>
  <c r="FZ47" i="14"/>
  <c r="FY47" i="14"/>
  <c r="FX47" i="14"/>
  <c r="FW47" i="14"/>
  <c r="FV47" i="14"/>
  <c r="FU47" i="14"/>
  <c r="FT47" i="14"/>
  <c r="FS47" i="14"/>
  <c r="FR47" i="14"/>
  <c r="FQ47" i="14"/>
  <c r="FP47" i="14"/>
  <c r="FO47" i="14"/>
  <c r="FN47" i="14"/>
  <c r="FM47" i="14"/>
  <c r="FL47" i="14"/>
  <c r="FK47" i="14"/>
  <c r="FJ47" i="14"/>
  <c r="FI47" i="14"/>
  <c r="FH47" i="14"/>
  <c r="FG47" i="14"/>
  <c r="FF47" i="14"/>
  <c r="FE47" i="14"/>
  <c r="FD47" i="14"/>
  <c r="FC47" i="14"/>
  <c r="FB47" i="14"/>
  <c r="FA47" i="14"/>
  <c r="EZ47" i="14"/>
  <c r="EY47" i="14"/>
  <c r="EX47" i="14"/>
  <c r="EW47" i="14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EJ47" i="14"/>
  <c r="EI47" i="14"/>
  <c r="EH47" i="14"/>
  <c r="EG47" i="14"/>
  <c r="EF47" i="14"/>
  <c r="EE47" i="14"/>
  <c r="ED47" i="14"/>
  <c r="EC47" i="14"/>
  <c r="EB47" i="14"/>
  <c r="EA47" i="14"/>
  <c r="DZ47" i="14"/>
  <c r="DY47" i="14"/>
  <c r="DX47" i="14"/>
  <c r="DW47" i="14"/>
  <c r="DV47" i="14"/>
  <c r="DU47" i="14"/>
  <c r="DT47" i="14"/>
  <c r="DS47" i="14"/>
  <c r="DR47" i="14"/>
  <c r="DQ47" i="14"/>
  <c r="DP47" i="14"/>
  <c r="DO47" i="14"/>
  <c r="DN47" i="14"/>
  <c r="DM47" i="14"/>
  <c r="DL47" i="14"/>
  <c r="DK47" i="14"/>
  <c r="DJ47" i="14"/>
  <c r="DI47" i="14"/>
  <c r="DH47" i="14"/>
  <c r="DG47" i="14"/>
  <c r="DF47" i="14"/>
  <c r="DE47" i="14"/>
  <c r="DD47" i="14"/>
  <c r="DC47" i="14"/>
  <c r="DB47" i="14"/>
  <c r="DA47" i="14"/>
  <c r="CZ47" i="14"/>
  <c r="CY47" i="14"/>
  <c r="CX47" i="14"/>
  <c r="CW47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CH47" i="14"/>
  <c r="CG47" i="14"/>
  <c r="CF47" i="14"/>
  <c r="CE47" i="14"/>
  <c r="CD47" i="14"/>
  <c r="CC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B47" i="14"/>
  <c r="GN46" i="14"/>
  <c r="GM46" i="14"/>
  <c r="GL46" i="14"/>
  <c r="GK46" i="14"/>
  <c r="GJ46" i="14"/>
  <c r="GI46" i="14"/>
  <c r="GH46" i="14"/>
  <c r="GG46" i="14"/>
  <c r="GF46" i="14"/>
  <c r="GE46" i="14"/>
  <c r="GD46" i="14"/>
  <c r="GC46" i="14"/>
  <c r="GB46" i="14"/>
  <c r="GA46" i="14"/>
  <c r="FZ46" i="14"/>
  <c r="FY46" i="14"/>
  <c r="FX46" i="14"/>
  <c r="FW46" i="14"/>
  <c r="FV46" i="14"/>
  <c r="FU46" i="14"/>
  <c r="FT46" i="14"/>
  <c r="FS46" i="14"/>
  <c r="FR46" i="14"/>
  <c r="FQ46" i="14"/>
  <c r="FP46" i="14"/>
  <c r="FO46" i="14"/>
  <c r="FN46" i="14"/>
  <c r="FM46" i="14"/>
  <c r="FL46" i="14"/>
  <c r="FK46" i="14"/>
  <c r="FJ46" i="14"/>
  <c r="FI46" i="14"/>
  <c r="FH46" i="14"/>
  <c r="FG46" i="14"/>
  <c r="FF46" i="14"/>
  <c r="FE46" i="14"/>
  <c r="FD46" i="14"/>
  <c r="FC46" i="14"/>
  <c r="FB46" i="14"/>
  <c r="FA46" i="14"/>
  <c r="EZ46" i="14"/>
  <c r="EY46" i="14"/>
  <c r="EX46" i="14"/>
  <c r="EW46" i="14"/>
  <c r="EV46" i="14"/>
  <c r="EU46" i="14"/>
  <c r="ET46" i="14"/>
  <c r="ES46" i="14"/>
  <c r="ER46" i="14"/>
  <c r="EQ46" i="14"/>
  <c r="EP46" i="14"/>
  <c r="EO46" i="14"/>
  <c r="EN46" i="14"/>
  <c r="EM46" i="14"/>
  <c r="EL46" i="14"/>
  <c r="EK46" i="14"/>
  <c r="EJ46" i="14"/>
  <c r="EI46" i="14"/>
  <c r="EH46" i="14"/>
  <c r="EG46" i="14"/>
  <c r="EF46" i="14"/>
  <c r="EE46" i="14"/>
  <c r="ED46" i="14"/>
  <c r="EC46" i="14"/>
  <c r="EB46" i="14"/>
  <c r="EA46" i="14"/>
  <c r="DZ46" i="14"/>
  <c r="DY46" i="14"/>
  <c r="DX46" i="14"/>
  <c r="DW46" i="14"/>
  <c r="DV46" i="14"/>
  <c r="DU46" i="14"/>
  <c r="DT46" i="14"/>
  <c r="DS46" i="14"/>
  <c r="DR46" i="14"/>
  <c r="DQ46" i="14"/>
  <c r="DP46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DA46" i="14"/>
  <c r="CZ46" i="14"/>
  <c r="CY46" i="14"/>
  <c r="CX46" i="14"/>
  <c r="CW46" i="14"/>
  <c r="CV46" i="14"/>
  <c r="CU46" i="14"/>
  <c r="CT46" i="14"/>
  <c r="CS46" i="14"/>
  <c r="CR46" i="14"/>
  <c r="CQ46" i="14"/>
  <c r="CP46" i="14"/>
  <c r="CO46" i="14"/>
  <c r="CN46" i="14"/>
  <c r="CM46" i="14"/>
  <c r="CL46" i="14"/>
  <c r="CK46" i="14"/>
  <c r="CJ46" i="14"/>
  <c r="CI46" i="14"/>
  <c r="CH46" i="14"/>
  <c r="CG46" i="14"/>
  <c r="CF46" i="14"/>
  <c r="CE46" i="14"/>
  <c r="CD46" i="14"/>
  <c r="CC46" i="14"/>
  <c r="CB46" i="14"/>
  <c r="CA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B46" i="14"/>
  <c r="GN45" i="14"/>
  <c r="GM45" i="14"/>
  <c r="GL45" i="14"/>
  <c r="GK45" i="14"/>
  <c r="GJ45" i="14"/>
  <c r="GI45" i="14"/>
  <c r="GH45" i="14"/>
  <c r="GG45" i="14"/>
  <c r="GF45" i="14"/>
  <c r="GE45" i="14"/>
  <c r="GD45" i="14"/>
  <c r="GC45" i="14"/>
  <c r="GB45" i="14"/>
  <c r="GA45" i="14"/>
  <c r="FZ45" i="14"/>
  <c r="FY45" i="14"/>
  <c r="FX45" i="14"/>
  <c r="FW45" i="14"/>
  <c r="FV45" i="14"/>
  <c r="FU45" i="14"/>
  <c r="FT45" i="14"/>
  <c r="FS45" i="14"/>
  <c r="FR45" i="14"/>
  <c r="FQ45" i="14"/>
  <c r="FP45" i="14"/>
  <c r="FO45" i="14"/>
  <c r="FN45" i="14"/>
  <c r="FM45" i="14"/>
  <c r="FL45" i="14"/>
  <c r="FK45" i="14"/>
  <c r="FJ45" i="14"/>
  <c r="FI45" i="14"/>
  <c r="FH45" i="14"/>
  <c r="FG45" i="14"/>
  <c r="FF45" i="14"/>
  <c r="FE45" i="14"/>
  <c r="FD45" i="14"/>
  <c r="FC45" i="14"/>
  <c r="FB45" i="14"/>
  <c r="FA45" i="14"/>
  <c r="EZ45" i="14"/>
  <c r="EY45" i="14"/>
  <c r="EX45" i="14"/>
  <c r="EW45" i="14"/>
  <c r="EV45" i="14"/>
  <c r="EU45" i="14"/>
  <c r="ET45" i="14"/>
  <c r="ES45" i="14"/>
  <c r="ER45" i="14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EE45" i="14"/>
  <c r="ED45" i="14"/>
  <c r="EC45" i="14"/>
  <c r="EB45" i="14"/>
  <c r="EA45" i="14"/>
  <c r="DZ45" i="14"/>
  <c r="DY45" i="14"/>
  <c r="DX45" i="14"/>
  <c r="DW45" i="14"/>
  <c r="DV45" i="14"/>
  <c r="DU45" i="14"/>
  <c r="DT45" i="14"/>
  <c r="DS45" i="14"/>
  <c r="DR45" i="14"/>
  <c r="DQ45" i="14"/>
  <c r="DP45" i="14"/>
  <c r="DO45" i="14"/>
  <c r="DN45" i="14"/>
  <c r="DM45" i="14"/>
  <c r="DL45" i="14"/>
  <c r="DK45" i="14"/>
  <c r="DJ45" i="14"/>
  <c r="DI45" i="14"/>
  <c r="DH45" i="14"/>
  <c r="DG45" i="14"/>
  <c r="DF45" i="14"/>
  <c r="DE45" i="14"/>
  <c r="DD45" i="14"/>
  <c r="DC45" i="14"/>
  <c r="DB45" i="14"/>
  <c r="DA45" i="14"/>
  <c r="CZ45" i="14"/>
  <c r="CY45" i="14"/>
  <c r="CX45" i="14"/>
  <c r="CW45" i="14"/>
  <c r="CV45" i="14"/>
  <c r="CU45" i="14"/>
  <c r="CT45" i="14"/>
  <c r="CS45" i="14"/>
  <c r="CR45" i="14"/>
  <c r="CQ45" i="14"/>
  <c r="CP45" i="14"/>
  <c r="CO45" i="14"/>
  <c r="CN45" i="14"/>
  <c r="CM45" i="14"/>
  <c r="CL45" i="14"/>
  <c r="CK45" i="14"/>
  <c r="CJ45" i="14"/>
  <c r="CI45" i="14"/>
  <c r="CH45" i="14"/>
  <c r="CG45" i="14"/>
  <c r="CF45" i="14"/>
  <c r="CE45" i="14"/>
  <c r="CD45" i="14"/>
  <c r="CC45" i="14"/>
  <c r="CB45" i="14"/>
  <c r="CA45" i="14"/>
  <c r="BZ45" i="14"/>
  <c r="BY45" i="14"/>
  <c r="BX45" i="14"/>
  <c r="BW45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B45" i="14"/>
  <c r="GN44" i="14"/>
  <c r="GM44" i="14"/>
  <c r="GL44" i="14"/>
  <c r="GK44" i="14"/>
  <c r="GJ44" i="14"/>
  <c r="GI44" i="14"/>
  <c r="GH44" i="14"/>
  <c r="GG44" i="14"/>
  <c r="GF44" i="14"/>
  <c r="GE44" i="14"/>
  <c r="GD44" i="14"/>
  <c r="GC44" i="14"/>
  <c r="GB44" i="14"/>
  <c r="GA44" i="14"/>
  <c r="FZ44" i="14"/>
  <c r="FY44" i="14"/>
  <c r="FX44" i="14"/>
  <c r="FW44" i="14"/>
  <c r="FV44" i="14"/>
  <c r="FU44" i="14"/>
  <c r="FT44" i="14"/>
  <c r="FS44" i="14"/>
  <c r="FR44" i="14"/>
  <c r="FQ44" i="14"/>
  <c r="FP44" i="14"/>
  <c r="FO44" i="14"/>
  <c r="FN44" i="14"/>
  <c r="FM44" i="14"/>
  <c r="FL44" i="14"/>
  <c r="FK44" i="14"/>
  <c r="FJ44" i="14"/>
  <c r="FI44" i="14"/>
  <c r="FH44" i="14"/>
  <c r="FG44" i="14"/>
  <c r="FF44" i="14"/>
  <c r="FE44" i="14"/>
  <c r="FD44" i="14"/>
  <c r="FC44" i="14"/>
  <c r="FB44" i="14"/>
  <c r="FA44" i="14"/>
  <c r="EZ44" i="14"/>
  <c r="EY44" i="14"/>
  <c r="EX44" i="14"/>
  <c r="EW44" i="14"/>
  <c r="EV44" i="14"/>
  <c r="EU44" i="14"/>
  <c r="ET44" i="14"/>
  <c r="ES44" i="14"/>
  <c r="ER44" i="14"/>
  <c r="EQ44" i="14"/>
  <c r="EP44" i="14"/>
  <c r="EO44" i="14"/>
  <c r="EN44" i="14"/>
  <c r="EM44" i="14"/>
  <c r="EL44" i="14"/>
  <c r="EK44" i="14"/>
  <c r="EJ44" i="14"/>
  <c r="EI44" i="14"/>
  <c r="EH44" i="14"/>
  <c r="EG44" i="14"/>
  <c r="EF44" i="14"/>
  <c r="EE44" i="14"/>
  <c r="ED44" i="14"/>
  <c r="EC44" i="14"/>
  <c r="EB44" i="14"/>
  <c r="EA44" i="14"/>
  <c r="DZ44" i="14"/>
  <c r="DY44" i="14"/>
  <c r="DX44" i="14"/>
  <c r="DW44" i="14"/>
  <c r="DV44" i="14"/>
  <c r="DU44" i="14"/>
  <c r="DT44" i="14"/>
  <c r="DS44" i="14"/>
  <c r="DR44" i="14"/>
  <c r="DQ44" i="14"/>
  <c r="DP44" i="14"/>
  <c r="DO44" i="14"/>
  <c r="DN44" i="14"/>
  <c r="DM44" i="14"/>
  <c r="DL44" i="14"/>
  <c r="DK44" i="14"/>
  <c r="DJ44" i="14"/>
  <c r="DI44" i="14"/>
  <c r="DH44" i="14"/>
  <c r="DG44" i="14"/>
  <c r="DF44" i="14"/>
  <c r="DE44" i="14"/>
  <c r="DD44" i="14"/>
  <c r="DC44" i="14"/>
  <c r="DB44" i="14"/>
  <c r="DA44" i="14"/>
  <c r="CZ44" i="14"/>
  <c r="CY44" i="14"/>
  <c r="CX44" i="14"/>
  <c r="CW44" i="14"/>
  <c r="CV44" i="14"/>
  <c r="CU44" i="14"/>
  <c r="CT44" i="14"/>
  <c r="CS44" i="14"/>
  <c r="CR44" i="14"/>
  <c r="CQ44" i="14"/>
  <c r="CP44" i="14"/>
  <c r="CO44" i="14"/>
  <c r="CN44" i="14"/>
  <c r="CM44" i="14"/>
  <c r="CL44" i="14"/>
  <c r="CK44" i="14"/>
  <c r="CJ44" i="14"/>
  <c r="CI44" i="14"/>
  <c r="CH44" i="14"/>
  <c r="CG44" i="14"/>
  <c r="CF44" i="14"/>
  <c r="CE44" i="14"/>
  <c r="CD44" i="14"/>
  <c r="CC44" i="14"/>
  <c r="CB44" i="14"/>
  <c r="CA44" i="14"/>
  <c r="BZ44" i="14"/>
  <c r="BY44" i="14"/>
  <c r="BX44" i="14"/>
  <c r="BW44" i="14"/>
  <c r="BV44" i="14"/>
  <c r="BU44" i="14"/>
  <c r="BT44" i="14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AW44" i="14"/>
  <c r="AV44" i="14"/>
  <c r="AU44" i="14"/>
  <c r="AT44" i="14"/>
  <c r="AS44" i="14"/>
  <c r="AR44" i="14"/>
  <c r="AQ44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B44" i="14"/>
  <c r="GN43" i="14"/>
  <c r="GM43" i="14"/>
  <c r="GL43" i="14"/>
  <c r="GK43" i="14"/>
  <c r="GJ43" i="14"/>
  <c r="GI43" i="14"/>
  <c r="GH43" i="14"/>
  <c r="GG43" i="14"/>
  <c r="GF43" i="14"/>
  <c r="GE43" i="14"/>
  <c r="GD43" i="14"/>
  <c r="GC43" i="14"/>
  <c r="GB43" i="14"/>
  <c r="GA43" i="14"/>
  <c r="FZ43" i="14"/>
  <c r="FY43" i="14"/>
  <c r="FX43" i="14"/>
  <c r="FW43" i="14"/>
  <c r="FV43" i="14"/>
  <c r="FU43" i="14"/>
  <c r="FT43" i="14"/>
  <c r="FS43" i="14"/>
  <c r="FR43" i="14"/>
  <c r="FQ43" i="14"/>
  <c r="FP43" i="14"/>
  <c r="FO43" i="14"/>
  <c r="FN43" i="14"/>
  <c r="FM43" i="14"/>
  <c r="FL43" i="14"/>
  <c r="FK43" i="14"/>
  <c r="FJ43" i="14"/>
  <c r="FI43" i="14"/>
  <c r="FH43" i="14"/>
  <c r="FG43" i="14"/>
  <c r="FF43" i="14"/>
  <c r="FE43" i="14"/>
  <c r="FD43" i="14"/>
  <c r="FC43" i="14"/>
  <c r="FB43" i="14"/>
  <c r="FA43" i="14"/>
  <c r="EZ43" i="14"/>
  <c r="EY43" i="14"/>
  <c r="EX43" i="14"/>
  <c r="EW43" i="14"/>
  <c r="EV43" i="14"/>
  <c r="EU43" i="14"/>
  <c r="ET43" i="14"/>
  <c r="ES43" i="14"/>
  <c r="ER43" i="14"/>
  <c r="EQ43" i="14"/>
  <c r="EP43" i="14"/>
  <c r="EO43" i="14"/>
  <c r="EN43" i="14"/>
  <c r="EM43" i="14"/>
  <c r="EL43" i="14"/>
  <c r="EK43" i="14"/>
  <c r="EJ43" i="14"/>
  <c r="EI43" i="14"/>
  <c r="EH43" i="14"/>
  <c r="EG43" i="14"/>
  <c r="EF43" i="14"/>
  <c r="EE43" i="14"/>
  <c r="ED43" i="14"/>
  <c r="EC43" i="14"/>
  <c r="EB43" i="14"/>
  <c r="EA43" i="14"/>
  <c r="DZ43" i="14"/>
  <c r="DY43" i="14"/>
  <c r="DX43" i="14"/>
  <c r="DW43" i="14"/>
  <c r="DV43" i="14"/>
  <c r="DU43" i="14"/>
  <c r="DT43" i="14"/>
  <c r="DS43" i="14"/>
  <c r="DR43" i="14"/>
  <c r="DQ43" i="14"/>
  <c r="DP43" i="14"/>
  <c r="DO43" i="14"/>
  <c r="DN43" i="14"/>
  <c r="DM43" i="14"/>
  <c r="DL43" i="14"/>
  <c r="DK43" i="14"/>
  <c r="DJ43" i="14"/>
  <c r="DI43" i="14"/>
  <c r="DH43" i="14"/>
  <c r="DG43" i="14"/>
  <c r="DF43" i="14"/>
  <c r="DE43" i="14"/>
  <c r="DD43" i="14"/>
  <c r="DC43" i="14"/>
  <c r="DB43" i="14"/>
  <c r="DA43" i="14"/>
  <c r="CZ43" i="14"/>
  <c r="CY43" i="14"/>
  <c r="CX43" i="14"/>
  <c r="CW43" i="14"/>
  <c r="CV43" i="14"/>
  <c r="CU43" i="14"/>
  <c r="CT43" i="14"/>
  <c r="CS43" i="14"/>
  <c r="CR43" i="14"/>
  <c r="CQ43" i="14"/>
  <c r="CP43" i="14"/>
  <c r="CO43" i="14"/>
  <c r="CN43" i="14"/>
  <c r="CM43" i="14"/>
  <c r="CL43" i="14"/>
  <c r="CK43" i="14"/>
  <c r="CJ43" i="14"/>
  <c r="CI43" i="14"/>
  <c r="CH43" i="14"/>
  <c r="CG43" i="14"/>
  <c r="CF43" i="14"/>
  <c r="CE43" i="14"/>
  <c r="CD43" i="14"/>
  <c r="CC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43" i="14"/>
  <c r="GN42" i="14"/>
  <c r="GM42" i="14"/>
  <c r="GL42" i="14"/>
  <c r="GK42" i="14"/>
  <c r="GJ42" i="14"/>
  <c r="GI42" i="14"/>
  <c r="GH42" i="14"/>
  <c r="GG42" i="14"/>
  <c r="GF42" i="14"/>
  <c r="GE42" i="14"/>
  <c r="GD42" i="14"/>
  <c r="GC42" i="14"/>
  <c r="GB42" i="14"/>
  <c r="GA42" i="14"/>
  <c r="FZ42" i="14"/>
  <c r="FY42" i="14"/>
  <c r="FX42" i="14"/>
  <c r="FW42" i="14"/>
  <c r="FV42" i="14"/>
  <c r="FU42" i="14"/>
  <c r="FT42" i="14"/>
  <c r="FS42" i="14"/>
  <c r="FR42" i="14"/>
  <c r="FQ42" i="14"/>
  <c r="FP42" i="14"/>
  <c r="FO42" i="14"/>
  <c r="FN42" i="14"/>
  <c r="FM42" i="14"/>
  <c r="FL42" i="14"/>
  <c r="FK42" i="14"/>
  <c r="FJ42" i="14"/>
  <c r="FI42" i="14"/>
  <c r="FH42" i="14"/>
  <c r="FG42" i="14"/>
  <c r="FF42" i="14"/>
  <c r="FE42" i="14"/>
  <c r="FD42" i="14"/>
  <c r="FC42" i="14"/>
  <c r="FB42" i="14"/>
  <c r="FA42" i="14"/>
  <c r="EZ42" i="14"/>
  <c r="EY42" i="14"/>
  <c r="EX42" i="14"/>
  <c r="EW42" i="14"/>
  <c r="EV42" i="14"/>
  <c r="EU42" i="14"/>
  <c r="ET42" i="14"/>
  <c r="ES42" i="14"/>
  <c r="ER42" i="14"/>
  <c r="EQ42" i="14"/>
  <c r="EP42" i="14"/>
  <c r="EO42" i="14"/>
  <c r="EN42" i="14"/>
  <c r="EM42" i="14"/>
  <c r="EL42" i="14"/>
  <c r="EK42" i="14"/>
  <c r="EJ42" i="14"/>
  <c r="EI42" i="14"/>
  <c r="EH42" i="14"/>
  <c r="EG42" i="14"/>
  <c r="EF42" i="14"/>
  <c r="EE42" i="14"/>
  <c r="ED42" i="14"/>
  <c r="EC42" i="14"/>
  <c r="EB42" i="14"/>
  <c r="EA42" i="14"/>
  <c r="DZ42" i="14"/>
  <c r="DY42" i="14"/>
  <c r="DX42" i="14"/>
  <c r="DW42" i="14"/>
  <c r="DV42" i="14"/>
  <c r="DU42" i="14"/>
  <c r="DT42" i="14"/>
  <c r="DS42" i="14"/>
  <c r="DR42" i="14"/>
  <c r="DQ42" i="14"/>
  <c r="DP42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DA42" i="14"/>
  <c r="CZ42" i="14"/>
  <c r="CY42" i="14"/>
  <c r="CX42" i="14"/>
  <c r="CW42" i="14"/>
  <c r="CV42" i="14"/>
  <c r="CU42" i="14"/>
  <c r="CT42" i="14"/>
  <c r="CS42" i="14"/>
  <c r="CR42" i="14"/>
  <c r="CQ42" i="14"/>
  <c r="CP42" i="14"/>
  <c r="CO42" i="14"/>
  <c r="CN42" i="14"/>
  <c r="CM42" i="14"/>
  <c r="CL42" i="14"/>
  <c r="CK42" i="14"/>
  <c r="CJ42" i="14"/>
  <c r="CI42" i="14"/>
  <c r="CH42" i="14"/>
  <c r="CG42" i="14"/>
  <c r="CF42" i="14"/>
  <c r="CE42" i="14"/>
  <c r="CD42" i="14"/>
  <c r="CC42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BL42" i="14"/>
  <c r="BK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AR42" i="14"/>
  <c r="AQ42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B42" i="14"/>
  <c r="GN41" i="14"/>
  <c r="GM41" i="14"/>
  <c r="GL41" i="14"/>
  <c r="GK41" i="14"/>
  <c r="GJ41" i="14"/>
  <c r="GI41" i="14"/>
  <c r="GH41" i="14"/>
  <c r="GG41" i="14"/>
  <c r="GF41" i="14"/>
  <c r="GE41" i="14"/>
  <c r="GD41" i="14"/>
  <c r="GC41" i="14"/>
  <c r="GB41" i="14"/>
  <c r="GA41" i="14"/>
  <c r="FZ41" i="14"/>
  <c r="FY41" i="14"/>
  <c r="FX41" i="14"/>
  <c r="FW41" i="14"/>
  <c r="FV41" i="14"/>
  <c r="FU41" i="14"/>
  <c r="FT41" i="14"/>
  <c r="FS41" i="14"/>
  <c r="FR41" i="14"/>
  <c r="FQ41" i="14"/>
  <c r="FP41" i="14"/>
  <c r="FO41" i="14"/>
  <c r="FN41" i="14"/>
  <c r="FM41" i="14"/>
  <c r="FL41" i="14"/>
  <c r="FK41" i="14"/>
  <c r="FJ41" i="14"/>
  <c r="FI41" i="14"/>
  <c r="FH41" i="14"/>
  <c r="FG41" i="14"/>
  <c r="FF41" i="14"/>
  <c r="FE41" i="14"/>
  <c r="FD41" i="14"/>
  <c r="FC41" i="14"/>
  <c r="FB41" i="14"/>
  <c r="FA41" i="14"/>
  <c r="EZ41" i="14"/>
  <c r="EY41" i="14"/>
  <c r="EX41" i="14"/>
  <c r="EW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CG41" i="14"/>
  <c r="CF41" i="14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41" i="14"/>
  <c r="GN40" i="14"/>
  <c r="GM40" i="14"/>
  <c r="GL40" i="14"/>
  <c r="GK40" i="14"/>
  <c r="GJ40" i="14"/>
  <c r="GI40" i="14"/>
  <c r="GH40" i="14"/>
  <c r="GG40" i="14"/>
  <c r="GF40" i="14"/>
  <c r="GE40" i="14"/>
  <c r="GD40" i="14"/>
  <c r="GC40" i="14"/>
  <c r="GB40" i="14"/>
  <c r="GA40" i="14"/>
  <c r="FZ40" i="14"/>
  <c r="FY40" i="14"/>
  <c r="FX40" i="14"/>
  <c r="FW40" i="14"/>
  <c r="FV40" i="14"/>
  <c r="FU40" i="14"/>
  <c r="FT40" i="14"/>
  <c r="FS40" i="14"/>
  <c r="FR40" i="14"/>
  <c r="FQ40" i="14"/>
  <c r="FP40" i="14"/>
  <c r="FO40" i="14"/>
  <c r="FN40" i="14"/>
  <c r="FM40" i="14"/>
  <c r="FL40" i="14"/>
  <c r="FK40" i="14"/>
  <c r="FJ40" i="14"/>
  <c r="FI40" i="14"/>
  <c r="FH40" i="14"/>
  <c r="FG40" i="14"/>
  <c r="FF40" i="14"/>
  <c r="FE40" i="14"/>
  <c r="FD40" i="14"/>
  <c r="FC40" i="14"/>
  <c r="FB40" i="14"/>
  <c r="FA40" i="14"/>
  <c r="EZ40" i="14"/>
  <c r="EY40" i="14"/>
  <c r="EX40" i="14"/>
  <c r="EW40" i="14"/>
  <c r="EV40" i="14"/>
  <c r="EU40" i="14"/>
  <c r="ET40" i="14"/>
  <c r="ES40" i="14"/>
  <c r="ER40" i="14"/>
  <c r="EQ40" i="14"/>
  <c r="EP40" i="14"/>
  <c r="EO40" i="14"/>
  <c r="EN40" i="14"/>
  <c r="EM40" i="14"/>
  <c r="EL40" i="14"/>
  <c r="EK40" i="14"/>
  <c r="EJ40" i="14"/>
  <c r="EI40" i="14"/>
  <c r="EH40" i="14"/>
  <c r="EG40" i="14"/>
  <c r="EF40" i="14"/>
  <c r="EE40" i="14"/>
  <c r="ED40" i="14"/>
  <c r="EC40" i="14"/>
  <c r="EB40" i="14"/>
  <c r="EA40" i="14"/>
  <c r="DZ40" i="14"/>
  <c r="DY40" i="14"/>
  <c r="DX40" i="14"/>
  <c r="DW40" i="14"/>
  <c r="DV40" i="14"/>
  <c r="DU40" i="14"/>
  <c r="DT40" i="14"/>
  <c r="DS40" i="14"/>
  <c r="DR40" i="14"/>
  <c r="DQ40" i="14"/>
  <c r="DP40" i="14"/>
  <c r="DO40" i="14"/>
  <c r="DN40" i="14"/>
  <c r="DM40" i="14"/>
  <c r="DL40" i="14"/>
  <c r="DK40" i="14"/>
  <c r="DJ40" i="14"/>
  <c r="DI40" i="14"/>
  <c r="DH40" i="14"/>
  <c r="DG40" i="14"/>
  <c r="DF40" i="14"/>
  <c r="DE40" i="14"/>
  <c r="DD40" i="14"/>
  <c r="DC40" i="14"/>
  <c r="DB40" i="14"/>
  <c r="DA40" i="14"/>
  <c r="CZ40" i="14"/>
  <c r="CY40" i="14"/>
  <c r="CX40" i="14"/>
  <c r="CW40" i="14"/>
  <c r="CV40" i="14"/>
  <c r="CU40" i="14"/>
  <c r="CT40" i="14"/>
  <c r="CS40" i="14"/>
  <c r="CR40" i="14"/>
  <c r="CQ40" i="14"/>
  <c r="CP40" i="14"/>
  <c r="CO40" i="14"/>
  <c r="CN40" i="14"/>
  <c r="CM40" i="14"/>
  <c r="CL40" i="14"/>
  <c r="CK40" i="14"/>
  <c r="CJ40" i="14"/>
  <c r="CI40" i="14"/>
  <c r="CH40" i="14"/>
  <c r="CG40" i="14"/>
  <c r="CF40" i="14"/>
  <c r="CE40" i="14"/>
  <c r="CD40" i="14"/>
  <c r="CC40" i="14"/>
  <c r="CB40" i="14"/>
  <c r="CA40" i="14"/>
  <c r="BZ40" i="14"/>
  <c r="BY40" i="14"/>
  <c r="BX40" i="14"/>
  <c r="BW40" i="14"/>
  <c r="BV40" i="14"/>
  <c r="BU40" i="14"/>
  <c r="BT40" i="14"/>
  <c r="BS40" i="14"/>
  <c r="BR40" i="14"/>
  <c r="BQ40" i="14"/>
  <c r="BP40" i="14"/>
  <c r="BO40" i="14"/>
  <c r="BN40" i="14"/>
  <c r="BM40" i="14"/>
  <c r="BL40" i="14"/>
  <c r="BK40" i="14"/>
  <c r="BJ40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AR40" i="14"/>
  <c r="AQ40" i="14"/>
  <c r="AP40" i="14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B40" i="14"/>
  <c r="GN39" i="14"/>
  <c r="GM39" i="14"/>
  <c r="GL39" i="14"/>
  <c r="GK39" i="14"/>
  <c r="GJ39" i="14"/>
  <c r="GI39" i="14"/>
  <c r="GH39" i="14"/>
  <c r="GG39" i="14"/>
  <c r="GF39" i="14"/>
  <c r="GE39" i="14"/>
  <c r="GD39" i="14"/>
  <c r="GC39" i="14"/>
  <c r="GB39" i="14"/>
  <c r="GA39" i="14"/>
  <c r="FZ39" i="14"/>
  <c r="FY39" i="14"/>
  <c r="FX39" i="14"/>
  <c r="FW39" i="14"/>
  <c r="FV39" i="14"/>
  <c r="FU39" i="14"/>
  <c r="FT39" i="14"/>
  <c r="FS39" i="14"/>
  <c r="FR39" i="14"/>
  <c r="FQ39" i="14"/>
  <c r="FP39" i="14"/>
  <c r="FO39" i="14"/>
  <c r="FN39" i="14"/>
  <c r="FM39" i="14"/>
  <c r="FL39" i="14"/>
  <c r="FK39" i="14"/>
  <c r="FJ39" i="14"/>
  <c r="FI39" i="14"/>
  <c r="FH39" i="14"/>
  <c r="FG39" i="14"/>
  <c r="FF39" i="14"/>
  <c r="FE39" i="14"/>
  <c r="FD39" i="14"/>
  <c r="FC39" i="14"/>
  <c r="FB39" i="14"/>
  <c r="FA39" i="14"/>
  <c r="EZ39" i="14"/>
  <c r="EY39" i="14"/>
  <c r="EX39" i="14"/>
  <c r="EW39" i="14"/>
  <c r="EV39" i="14"/>
  <c r="EU39" i="14"/>
  <c r="ET39" i="14"/>
  <c r="ES39" i="14"/>
  <c r="ER39" i="14"/>
  <c r="EQ39" i="14"/>
  <c r="EP39" i="14"/>
  <c r="EO39" i="14"/>
  <c r="EN39" i="14"/>
  <c r="EM39" i="14"/>
  <c r="EL39" i="14"/>
  <c r="EK39" i="14"/>
  <c r="EJ39" i="14"/>
  <c r="EI39" i="14"/>
  <c r="EH39" i="14"/>
  <c r="EG39" i="14"/>
  <c r="EF39" i="14"/>
  <c r="EE39" i="14"/>
  <c r="ED39" i="14"/>
  <c r="EC39" i="14"/>
  <c r="EB39" i="14"/>
  <c r="EA39" i="14"/>
  <c r="DZ39" i="14"/>
  <c r="DY39" i="14"/>
  <c r="DX39" i="14"/>
  <c r="DW39" i="14"/>
  <c r="DV39" i="14"/>
  <c r="DU39" i="14"/>
  <c r="DT39" i="14"/>
  <c r="DS39" i="14"/>
  <c r="DR39" i="14"/>
  <c r="DQ39" i="14"/>
  <c r="DP39" i="14"/>
  <c r="DO39" i="14"/>
  <c r="DN39" i="14"/>
  <c r="DM39" i="14"/>
  <c r="DL39" i="14"/>
  <c r="DK39" i="14"/>
  <c r="DJ39" i="14"/>
  <c r="DI39" i="14"/>
  <c r="DH39" i="14"/>
  <c r="DG39" i="14"/>
  <c r="DF39" i="14"/>
  <c r="DE39" i="14"/>
  <c r="DD39" i="14"/>
  <c r="DC39" i="14"/>
  <c r="DB39" i="14"/>
  <c r="DA39" i="14"/>
  <c r="CZ39" i="14"/>
  <c r="CY39" i="14"/>
  <c r="CX39" i="14"/>
  <c r="CW39" i="14"/>
  <c r="CV39" i="14"/>
  <c r="CU39" i="14"/>
  <c r="CT39" i="14"/>
  <c r="CS39" i="14"/>
  <c r="CR39" i="14"/>
  <c r="CQ39" i="14"/>
  <c r="CP39" i="14"/>
  <c r="CO39" i="14"/>
  <c r="CN39" i="14"/>
  <c r="CM39" i="14"/>
  <c r="CL39" i="14"/>
  <c r="CK39" i="14"/>
  <c r="CJ39" i="14"/>
  <c r="CI39" i="14"/>
  <c r="CH39" i="14"/>
  <c r="CG39" i="14"/>
  <c r="CF39" i="14"/>
  <c r="CE39" i="14"/>
  <c r="CD39" i="14"/>
  <c r="CC39" i="14"/>
  <c r="CB39" i="14"/>
  <c r="CA39" i="14"/>
  <c r="BZ39" i="14"/>
  <c r="BY39" i="14"/>
  <c r="BX39" i="14"/>
  <c r="BW39" i="14"/>
  <c r="BV39" i="14"/>
  <c r="BU39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B39" i="14"/>
  <c r="GN38" i="14"/>
  <c r="GM38" i="14"/>
  <c r="GL38" i="14"/>
  <c r="GK38" i="14"/>
  <c r="GJ38" i="14"/>
  <c r="GI38" i="14"/>
  <c r="GH38" i="14"/>
  <c r="GG38" i="14"/>
  <c r="GF38" i="14"/>
  <c r="GE38" i="14"/>
  <c r="GD38" i="14"/>
  <c r="GC38" i="14"/>
  <c r="GB38" i="14"/>
  <c r="GA38" i="14"/>
  <c r="FZ38" i="14"/>
  <c r="FY38" i="14"/>
  <c r="FX38" i="14"/>
  <c r="FW38" i="14"/>
  <c r="FV38" i="14"/>
  <c r="FU38" i="14"/>
  <c r="FT38" i="14"/>
  <c r="FS38" i="14"/>
  <c r="FR38" i="14"/>
  <c r="FQ38" i="14"/>
  <c r="FP38" i="14"/>
  <c r="FO38" i="14"/>
  <c r="FN38" i="14"/>
  <c r="FM38" i="14"/>
  <c r="FL38" i="14"/>
  <c r="FK38" i="14"/>
  <c r="FJ38" i="14"/>
  <c r="FI38" i="14"/>
  <c r="FH38" i="14"/>
  <c r="FG38" i="14"/>
  <c r="FF38" i="14"/>
  <c r="FE38" i="14"/>
  <c r="FD38" i="14"/>
  <c r="FC38" i="14"/>
  <c r="FB38" i="14"/>
  <c r="FA38" i="14"/>
  <c r="EZ38" i="14"/>
  <c r="EY38" i="14"/>
  <c r="EX38" i="14"/>
  <c r="EW38" i="14"/>
  <c r="EV38" i="14"/>
  <c r="EU38" i="14"/>
  <c r="ET38" i="14"/>
  <c r="ES38" i="14"/>
  <c r="ER38" i="14"/>
  <c r="EQ38" i="14"/>
  <c r="EP38" i="14"/>
  <c r="EO38" i="14"/>
  <c r="EN38" i="14"/>
  <c r="EM38" i="14"/>
  <c r="EL38" i="14"/>
  <c r="EK38" i="14"/>
  <c r="EJ38" i="14"/>
  <c r="EI38" i="14"/>
  <c r="EH38" i="14"/>
  <c r="EG38" i="14"/>
  <c r="EF38" i="14"/>
  <c r="EE38" i="14"/>
  <c r="ED38" i="14"/>
  <c r="EC38" i="14"/>
  <c r="EB38" i="14"/>
  <c r="EA38" i="14"/>
  <c r="DZ38" i="14"/>
  <c r="DY38" i="14"/>
  <c r="DX38" i="14"/>
  <c r="DW38" i="14"/>
  <c r="DV38" i="14"/>
  <c r="DU38" i="14"/>
  <c r="DT38" i="14"/>
  <c r="DS38" i="14"/>
  <c r="DR38" i="14"/>
  <c r="DQ38" i="14"/>
  <c r="DP38" i="14"/>
  <c r="DO38" i="14"/>
  <c r="DN38" i="14"/>
  <c r="DM38" i="14"/>
  <c r="DL38" i="14"/>
  <c r="DK38" i="14"/>
  <c r="DJ38" i="14"/>
  <c r="DI38" i="14"/>
  <c r="DH38" i="14"/>
  <c r="DG38" i="14"/>
  <c r="DF38" i="14"/>
  <c r="DE38" i="14"/>
  <c r="DD38" i="14"/>
  <c r="DC38" i="14"/>
  <c r="DB38" i="14"/>
  <c r="DA38" i="14"/>
  <c r="CZ38" i="14"/>
  <c r="CY38" i="14"/>
  <c r="CX38" i="14"/>
  <c r="CW38" i="14"/>
  <c r="CV38" i="14"/>
  <c r="CU38" i="14"/>
  <c r="CT38" i="14"/>
  <c r="CS38" i="14"/>
  <c r="CR38" i="14"/>
  <c r="CQ38" i="14"/>
  <c r="CP38" i="14"/>
  <c r="CO38" i="14"/>
  <c r="CN38" i="14"/>
  <c r="CM38" i="14"/>
  <c r="CL38" i="14"/>
  <c r="CK38" i="14"/>
  <c r="CJ38" i="14"/>
  <c r="CI38" i="14"/>
  <c r="CH38" i="14"/>
  <c r="CG38" i="14"/>
  <c r="CF38" i="14"/>
  <c r="CE38" i="14"/>
  <c r="CD38" i="14"/>
  <c r="CC38" i="14"/>
  <c r="CB38" i="14"/>
  <c r="CA38" i="14"/>
  <c r="BZ38" i="14"/>
  <c r="BY38" i="14"/>
  <c r="BX38" i="14"/>
  <c r="BW38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B38" i="14"/>
  <c r="GN37" i="14"/>
  <c r="GM37" i="14"/>
  <c r="GL37" i="14"/>
  <c r="GK37" i="14"/>
  <c r="GJ37" i="14"/>
  <c r="GI37" i="14"/>
  <c r="GH37" i="14"/>
  <c r="GG37" i="14"/>
  <c r="GF37" i="14"/>
  <c r="GE37" i="14"/>
  <c r="GD37" i="14"/>
  <c r="GC37" i="14"/>
  <c r="GB37" i="14"/>
  <c r="GA37" i="14"/>
  <c r="FZ37" i="14"/>
  <c r="FY37" i="14"/>
  <c r="FX37" i="14"/>
  <c r="FW37" i="14"/>
  <c r="FV37" i="14"/>
  <c r="FU37" i="14"/>
  <c r="FT37" i="14"/>
  <c r="FS37" i="14"/>
  <c r="FR37" i="14"/>
  <c r="FQ37" i="14"/>
  <c r="FP37" i="14"/>
  <c r="FO37" i="14"/>
  <c r="FN37" i="14"/>
  <c r="FM37" i="14"/>
  <c r="FL37" i="14"/>
  <c r="FK37" i="14"/>
  <c r="FJ37" i="14"/>
  <c r="FI37" i="14"/>
  <c r="FH37" i="14"/>
  <c r="FG37" i="14"/>
  <c r="FF37" i="14"/>
  <c r="FE37" i="14"/>
  <c r="FD37" i="14"/>
  <c r="FC37" i="14"/>
  <c r="FB37" i="14"/>
  <c r="FA37" i="14"/>
  <c r="EZ37" i="14"/>
  <c r="EY37" i="14"/>
  <c r="EX37" i="14"/>
  <c r="EW37" i="14"/>
  <c r="EV37" i="14"/>
  <c r="EU37" i="14"/>
  <c r="ET37" i="14"/>
  <c r="ES37" i="14"/>
  <c r="ER37" i="14"/>
  <c r="EQ37" i="14"/>
  <c r="EP37" i="14"/>
  <c r="EO37" i="14"/>
  <c r="EN37" i="14"/>
  <c r="EM37" i="14"/>
  <c r="EL37" i="14"/>
  <c r="EK37" i="14"/>
  <c r="EJ37" i="14"/>
  <c r="EI37" i="14"/>
  <c r="EH37" i="14"/>
  <c r="EG37" i="14"/>
  <c r="EF37" i="14"/>
  <c r="EE37" i="14"/>
  <c r="ED37" i="14"/>
  <c r="EC37" i="14"/>
  <c r="EB37" i="14"/>
  <c r="EA37" i="14"/>
  <c r="DZ37" i="14"/>
  <c r="DY37" i="14"/>
  <c r="DX37" i="14"/>
  <c r="DW37" i="14"/>
  <c r="DV37" i="14"/>
  <c r="DU37" i="14"/>
  <c r="DT37" i="14"/>
  <c r="DS37" i="14"/>
  <c r="DR37" i="14"/>
  <c r="DQ37" i="14"/>
  <c r="DP37" i="14"/>
  <c r="DO37" i="14"/>
  <c r="DN37" i="14"/>
  <c r="DM37" i="14"/>
  <c r="DL37" i="14"/>
  <c r="DK37" i="14"/>
  <c r="DJ37" i="14"/>
  <c r="DI37" i="14"/>
  <c r="DH37" i="14"/>
  <c r="DG37" i="14"/>
  <c r="DF37" i="14"/>
  <c r="DE37" i="14"/>
  <c r="DD37" i="14"/>
  <c r="DC37" i="14"/>
  <c r="DB37" i="14"/>
  <c r="DA37" i="14"/>
  <c r="CZ37" i="14"/>
  <c r="CY37" i="14"/>
  <c r="CX37" i="14"/>
  <c r="CW37" i="14"/>
  <c r="CV37" i="14"/>
  <c r="CU37" i="14"/>
  <c r="CT37" i="14"/>
  <c r="CS37" i="14"/>
  <c r="CR37" i="14"/>
  <c r="CQ37" i="14"/>
  <c r="CP37" i="14"/>
  <c r="CO37" i="14"/>
  <c r="CN37" i="14"/>
  <c r="CM37" i="14"/>
  <c r="CL37" i="14"/>
  <c r="CK37" i="14"/>
  <c r="CJ37" i="14"/>
  <c r="CI37" i="14"/>
  <c r="CH37" i="14"/>
  <c r="CG37" i="14"/>
  <c r="CF37" i="14"/>
  <c r="CE37" i="14"/>
  <c r="CD37" i="14"/>
  <c r="CC37" i="14"/>
  <c r="CB37" i="14"/>
  <c r="CA37" i="14"/>
  <c r="BZ37" i="14"/>
  <c r="BY37" i="14"/>
  <c r="BX37" i="14"/>
  <c r="BW37" i="14"/>
  <c r="BV37" i="14"/>
  <c r="BU37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GN36" i="14"/>
  <c r="GM36" i="14"/>
  <c r="GL36" i="14"/>
  <c r="GK36" i="14"/>
  <c r="GJ36" i="14"/>
  <c r="GI36" i="14"/>
  <c r="GH36" i="14"/>
  <c r="GG36" i="14"/>
  <c r="GF36" i="14"/>
  <c r="GE36" i="14"/>
  <c r="GD36" i="14"/>
  <c r="GC36" i="14"/>
  <c r="GB36" i="14"/>
  <c r="GA36" i="14"/>
  <c r="FZ36" i="14"/>
  <c r="FY36" i="14"/>
  <c r="FX36" i="14"/>
  <c r="FW36" i="14"/>
  <c r="FV36" i="14"/>
  <c r="FU36" i="14"/>
  <c r="FT36" i="14"/>
  <c r="FS36" i="14"/>
  <c r="FR36" i="14"/>
  <c r="FQ36" i="14"/>
  <c r="FP36" i="14"/>
  <c r="FO36" i="14"/>
  <c r="FN36" i="14"/>
  <c r="FM36" i="14"/>
  <c r="FL36" i="14"/>
  <c r="FK36" i="14"/>
  <c r="FJ36" i="14"/>
  <c r="FI36" i="14"/>
  <c r="FH36" i="14"/>
  <c r="FG36" i="14"/>
  <c r="FF36" i="14"/>
  <c r="FE36" i="14"/>
  <c r="FD36" i="14"/>
  <c r="FC36" i="14"/>
  <c r="FB36" i="14"/>
  <c r="FA36" i="14"/>
  <c r="EZ36" i="14"/>
  <c r="EY36" i="14"/>
  <c r="EX36" i="14"/>
  <c r="EW36" i="14"/>
  <c r="EV36" i="14"/>
  <c r="EU36" i="14"/>
  <c r="ET36" i="14"/>
  <c r="ES36" i="14"/>
  <c r="ER36" i="14"/>
  <c r="EQ36" i="14"/>
  <c r="EP36" i="14"/>
  <c r="EO36" i="14"/>
  <c r="EN36" i="14"/>
  <c r="EM36" i="14"/>
  <c r="EL36" i="14"/>
  <c r="EK36" i="14"/>
  <c r="EJ36" i="14"/>
  <c r="EI36" i="14"/>
  <c r="EH36" i="14"/>
  <c r="EG36" i="14"/>
  <c r="EF36" i="14"/>
  <c r="EE36" i="14"/>
  <c r="ED36" i="14"/>
  <c r="EC36" i="14"/>
  <c r="EB36" i="14"/>
  <c r="EA36" i="14"/>
  <c r="DZ36" i="14"/>
  <c r="DY36" i="14"/>
  <c r="DX36" i="14"/>
  <c r="DW36" i="14"/>
  <c r="DV36" i="14"/>
  <c r="DU36" i="14"/>
  <c r="DT36" i="14"/>
  <c r="DS36" i="14"/>
  <c r="DR36" i="14"/>
  <c r="DQ36" i="14"/>
  <c r="DP36" i="14"/>
  <c r="DO36" i="14"/>
  <c r="DN36" i="14"/>
  <c r="DM36" i="14"/>
  <c r="DL36" i="14"/>
  <c r="DK36" i="14"/>
  <c r="DJ36" i="14"/>
  <c r="DI36" i="14"/>
  <c r="DH36" i="14"/>
  <c r="DG36" i="14"/>
  <c r="DF36" i="14"/>
  <c r="DE36" i="14"/>
  <c r="DD36" i="14"/>
  <c r="DC36" i="14"/>
  <c r="DB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O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36" i="14"/>
  <c r="GN35" i="14"/>
  <c r="GM35" i="14"/>
  <c r="GL35" i="14"/>
  <c r="GK35" i="14"/>
  <c r="GJ35" i="14"/>
  <c r="GI35" i="14"/>
  <c r="GH35" i="14"/>
  <c r="GG35" i="14"/>
  <c r="GF35" i="14"/>
  <c r="GE35" i="14"/>
  <c r="GD35" i="14"/>
  <c r="GC35" i="14"/>
  <c r="GB35" i="14"/>
  <c r="GA35" i="14"/>
  <c r="FZ35" i="14"/>
  <c r="FY35" i="14"/>
  <c r="FX35" i="14"/>
  <c r="FW35" i="14"/>
  <c r="FV35" i="14"/>
  <c r="FU35" i="14"/>
  <c r="FT35" i="14"/>
  <c r="FS35" i="14"/>
  <c r="FR35" i="14"/>
  <c r="FQ35" i="14"/>
  <c r="FP35" i="14"/>
  <c r="FO35" i="14"/>
  <c r="FN35" i="14"/>
  <c r="FM35" i="14"/>
  <c r="FL35" i="14"/>
  <c r="FK35" i="14"/>
  <c r="FJ35" i="14"/>
  <c r="FI35" i="14"/>
  <c r="FH35" i="14"/>
  <c r="FG35" i="14"/>
  <c r="FF35" i="14"/>
  <c r="FE35" i="14"/>
  <c r="FD35" i="14"/>
  <c r="FC35" i="14"/>
  <c r="FB35" i="14"/>
  <c r="FA35" i="14"/>
  <c r="EZ35" i="14"/>
  <c r="EY35" i="14"/>
  <c r="EX35" i="14"/>
  <c r="EW35" i="14"/>
  <c r="EV35" i="14"/>
  <c r="EU35" i="14"/>
  <c r="ET35" i="14"/>
  <c r="ES35" i="14"/>
  <c r="ER35" i="14"/>
  <c r="EQ35" i="14"/>
  <c r="EP35" i="14"/>
  <c r="EO35" i="14"/>
  <c r="EN35" i="14"/>
  <c r="EM35" i="14"/>
  <c r="EL35" i="14"/>
  <c r="EK35" i="14"/>
  <c r="EJ35" i="14"/>
  <c r="EI35" i="14"/>
  <c r="EH35" i="14"/>
  <c r="EG35" i="14"/>
  <c r="EF35" i="14"/>
  <c r="EE35" i="14"/>
  <c r="ED35" i="14"/>
  <c r="EC35" i="14"/>
  <c r="EB35" i="14"/>
  <c r="EA35" i="14"/>
  <c r="DZ35" i="14"/>
  <c r="DY35" i="14"/>
  <c r="DX35" i="14"/>
  <c r="DW35" i="14"/>
  <c r="DV35" i="14"/>
  <c r="DU35" i="14"/>
  <c r="DT35" i="14"/>
  <c r="DS35" i="14"/>
  <c r="DR35" i="14"/>
  <c r="DQ35" i="14"/>
  <c r="DP35" i="14"/>
  <c r="DO35" i="14"/>
  <c r="DN35" i="14"/>
  <c r="DM35" i="14"/>
  <c r="DL35" i="14"/>
  <c r="DK35" i="14"/>
  <c r="DJ35" i="14"/>
  <c r="DI35" i="14"/>
  <c r="DH35" i="14"/>
  <c r="DG35" i="14"/>
  <c r="DF35" i="14"/>
  <c r="DE35" i="14"/>
  <c r="DD35" i="14"/>
  <c r="DC35" i="14"/>
  <c r="DB35" i="14"/>
  <c r="DA35" i="14"/>
  <c r="CZ35" i="14"/>
  <c r="CY35" i="14"/>
  <c r="CX35" i="14"/>
  <c r="CW35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CJ35" i="14"/>
  <c r="CI35" i="14"/>
  <c r="CH35" i="14"/>
  <c r="CG35" i="14"/>
  <c r="CF35" i="14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B35" i="14"/>
  <c r="GN34" i="14"/>
  <c r="GM34" i="14"/>
  <c r="GL34" i="14"/>
  <c r="GK34" i="14"/>
  <c r="GJ34" i="14"/>
  <c r="GI34" i="14"/>
  <c r="GH34" i="14"/>
  <c r="GG34" i="14"/>
  <c r="GF34" i="14"/>
  <c r="GE34" i="14"/>
  <c r="GD34" i="14"/>
  <c r="GC34" i="14"/>
  <c r="GB34" i="14"/>
  <c r="GA34" i="14"/>
  <c r="FZ34" i="14"/>
  <c r="FY34" i="14"/>
  <c r="FX34" i="14"/>
  <c r="FW34" i="14"/>
  <c r="FV34" i="14"/>
  <c r="FU34" i="14"/>
  <c r="FT34" i="14"/>
  <c r="FS34" i="14"/>
  <c r="FR34" i="14"/>
  <c r="FQ34" i="14"/>
  <c r="FP34" i="14"/>
  <c r="FO34" i="14"/>
  <c r="FN34" i="14"/>
  <c r="FM34" i="14"/>
  <c r="FL34" i="14"/>
  <c r="FK34" i="14"/>
  <c r="FJ34" i="14"/>
  <c r="FI34" i="14"/>
  <c r="FH34" i="14"/>
  <c r="FG34" i="14"/>
  <c r="FF34" i="14"/>
  <c r="FE34" i="14"/>
  <c r="FD34" i="14"/>
  <c r="FC34" i="14"/>
  <c r="FB34" i="14"/>
  <c r="FA34" i="14"/>
  <c r="EZ34" i="14"/>
  <c r="EY34" i="14"/>
  <c r="EX34" i="14"/>
  <c r="EW34" i="14"/>
  <c r="EV34" i="14"/>
  <c r="EU34" i="14"/>
  <c r="ET34" i="14"/>
  <c r="ES34" i="14"/>
  <c r="ER34" i="14"/>
  <c r="EQ34" i="14"/>
  <c r="EP34" i="14"/>
  <c r="EO34" i="14"/>
  <c r="EN34" i="14"/>
  <c r="EM34" i="14"/>
  <c r="EL34" i="14"/>
  <c r="EK34" i="14"/>
  <c r="EJ34" i="14"/>
  <c r="EI34" i="14"/>
  <c r="EH34" i="14"/>
  <c r="EG34" i="14"/>
  <c r="EF34" i="14"/>
  <c r="EE34" i="14"/>
  <c r="ED34" i="14"/>
  <c r="EC34" i="14"/>
  <c r="EB34" i="14"/>
  <c r="EA34" i="14"/>
  <c r="DZ34" i="14"/>
  <c r="DY34" i="14"/>
  <c r="DX34" i="14"/>
  <c r="DW34" i="14"/>
  <c r="DV34" i="14"/>
  <c r="DU34" i="14"/>
  <c r="DT34" i="14"/>
  <c r="DS34" i="14"/>
  <c r="DR34" i="14"/>
  <c r="DQ34" i="14"/>
  <c r="DP34" i="14"/>
  <c r="DO34" i="14"/>
  <c r="DN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DA34" i="14"/>
  <c r="CZ34" i="14"/>
  <c r="CY34" i="14"/>
  <c r="CX34" i="14"/>
  <c r="CW34" i="14"/>
  <c r="CV34" i="14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CH34" i="14"/>
  <c r="CG34" i="14"/>
  <c r="CF34" i="14"/>
  <c r="CE34" i="14"/>
  <c r="CD34" i="14"/>
  <c r="CC34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B34" i="14"/>
  <c r="GN33" i="14"/>
  <c r="GM33" i="14"/>
  <c r="GL33" i="14"/>
  <c r="GK33" i="14"/>
  <c r="GJ33" i="14"/>
  <c r="GI33" i="14"/>
  <c r="GH33" i="14"/>
  <c r="GG33" i="14"/>
  <c r="GF33" i="14"/>
  <c r="GE33" i="14"/>
  <c r="GD33" i="14"/>
  <c r="GC33" i="14"/>
  <c r="GB33" i="14"/>
  <c r="GA33" i="14"/>
  <c r="FZ33" i="14"/>
  <c r="FY33" i="14"/>
  <c r="FX33" i="14"/>
  <c r="FW33" i="14"/>
  <c r="FV33" i="14"/>
  <c r="FU33" i="14"/>
  <c r="FT33" i="14"/>
  <c r="FS33" i="14"/>
  <c r="FR33" i="14"/>
  <c r="FQ33" i="14"/>
  <c r="FP33" i="14"/>
  <c r="FO33" i="14"/>
  <c r="FN33" i="14"/>
  <c r="FM33" i="14"/>
  <c r="FL33" i="14"/>
  <c r="FK33" i="14"/>
  <c r="FJ33" i="14"/>
  <c r="FI33" i="14"/>
  <c r="FH33" i="14"/>
  <c r="FG33" i="14"/>
  <c r="FF33" i="14"/>
  <c r="FE33" i="14"/>
  <c r="FD33" i="14"/>
  <c r="FC33" i="14"/>
  <c r="FB33" i="14"/>
  <c r="FA33" i="14"/>
  <c r="EZ33" i="14"/>
  <c r="EY33" i="14"/>
  <c r="EX33" i="14"/>
  <c r="EW33" i="14"/>
  <c r="EV33" i="14"/>
  <c r="EU33" i="14"/>
  <c r="ET33" i="14"/>
  <c r="ES33" i="14"/>
  <c r="ER33" i="14"/>
  <c r="EQ33" i="14"/>
  <c r="EP33" i="14"/>
  <c r="EO33" i="14"/>
  <c r="EN33" i="14"/>
  <c r="EM33" i="14"/>
  <c r="EL33" i="14"/>
  <c r="EK33" i="14"/>
  <c r="EJ33" i="14"/>
  <c r="EI33" i="14"/>
  <c r="EH33" i="14"/>
  <c r="EG33" i="14"/>
  <c r="EF33" i="14"/>
  <c r="EE33" i="14"/>
  <c r="ED33" i="14"/>
  <c r="EC33" i="14"/>
  <c r="EB33" i="14"/>
  <c r="EA33" i="14"/>
  <c r="DZ33" i="14"/>
  <c r="DY33" i="14"/>
  <c r="DX33" i="14"/>
  <c r="DW33" i="14"/>
  <c r="DV33" i="14"/>
  <c r="DU33" i="14"/>
  <c r="DT33" i="14"/>
  <c r="DS33" i="14"/>
  <c r="DR33" i="14"/>
  <c r="DQ33" i="14"/>
  <c r="DP33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DA33" i="14"/>
  <c r="CZ33" i="14"/>
  <c r="CY33" i="14"/>
  <c r="CX33" i="14"/>
  <c r="CW33" i="14"/>
  <c r="CV33" i="14"/>
  <c r="CU33" i="14"/>
  <c r="CT33" i="14"/>
  <c r="CS33" i="14"/>
  <c r="CR33" i="14"/>
  <c r="CQ33" i="14"/>
  <c r="CP33" i="14"/>
  <c r="CO33" i="14"/>
  <c r="CN33" i="14"/>
  <c r="CM33" i="14"/>
  <c r="CL33" i="14"/>
  <c r="CK33" i="14"/>
  <c r="CJ33" i="14"/>
  <c r="CI33" i="14"/>
  <c r="CH33" i="14"/>
  <c r="CG33" i="14"/>
  <c r="CF33" i="14"/>
  <c r="CE33" i="14"/>
  <c r="CD33" i="14"/>
  <c r="CC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GN32" i="14"/>
  <c r="GM32" i="14"/>
  <c r="GL32" i="14"/>
  <c r="GK32" i="14"/>
  <c r="GJ32" i="14"/>
  <c r="GI32" i="14"/>
  <c r="GH32" i="14"/>
  <c r="GG32" i="14"/>
  <c r="GF32" i="14"/>
  <c r="GE32" i="14"/>
  <c r="GD32" i="14"/>
  <c r="GC32" i="14"/>
  <c r="GB32" i="14"/>
  <c r="GA32" i="14"/>
  <c r="FZ32" i="14"/>
  <c r="FY32" i="14"/>
  <c r="FX32" i="14"/>
  <c r="FW32" i="14"/>
  <c r="FV32" i="14"/>
  <c r="FU32" i="14"/>
  <c r="FT32" i="14"/>
  <c r="FS32" i="14"/>
  <c r="FR32" i="14"/>
  <c r="FQ32" i="14"/>
  <c r="FP32" i="14"/>
  <c r="FO32" i="14"/>
  <c r="FN32" i="14"/>
  <c r="FM32" i="14"/>
  <c r="FL32" i="14"/>
  <c r="FK32" i="14"/>
  <c r="FJ32" i="14"/>
  <c r="FI32" i="14"/>
  <c r="FH32" i="14"/>
  <c r="FG32" i="14"/>
  <c r="FF32" i="14"/>
  <c r="FE32" i="14"/>
  <c r="FD32" i="14"/>
  <c r="FC32" i="14"/>
  <c r="FB32" i="14"/>
  <c r="FA32" i="14"/>
  <c r="EZ32" i="14"/>
  <c r="EY32" i="14"/>
  <c r="EX32" i="14"/>
  <c r="EW32" i="14"/>
  <c r="EV32" i="14"/>
  <c r="EU32" i="14"/>
  <c r="ET32" i="14"/>
  <c r="ES32" i="14"/>
  <c r="ER32" i="14"/>
  <c r="EQ32" i="14"/>
  <c r="EP32" i="14"/>
  <c r="EO32" i="14"/>
  <c r="EN32" i="14"/>
  <c r="EM32" i="14"/>
  <c r="EL32" i="14"/>
  <c r="EK32" i="14"/>
  <c r="EJ32" i="14"/>
  <c r="EI32" i="14"/>
  <c r="EH32" i="14"/>
  <c r="EG32" i="14"/>
  <c r="EF32" i="14"/>
  <c r="EE32" i="14"/>
  <c r="ED32" i="14"/>
  <c r="EC32" i="14"/>
  <c r="EB32" i="14"/>
  <c r="EA32" i="14"/>
  <c r="DZ32" i="14"/>
  <c r="DY32" i="14"/>
  <c r="DX32" i="14"/>
  <c r="DW32" i="14"/>
  <c r="DV32" i="14"/>
  <c r="DU32" i="14"/>
  <c r="DT32" i="14"/>
  <c r="DS32" i="14"/>
  <c r="DR32" i="14"/>
  <c r="DQ32" i="14"/>
  <c r="DP32" i="14"/>
  <c r="DO32" i="14"/>
  <c r="DN32" i="14"/>
  <c r="DM32" i="14"/>
  <c r="DL32" i="14"/>
  <c r="DK32" i="14"/>
  <c r="DJ32" i="14"/>
  <c r="DI32" i="14"/>
  <c r="DH32" i="14"/>
  <c r="DG32" i="14"/>
  <c r="DF32" i="14"/>
  <c r="DE32" i="14"/>
  <c r="DD32" i="14"/>
  <c r="DC32" i="14"/>
  <c r="DB32" i="14"/>
  <c r="DA32" i="14"/>
  <c r="CZ32" i="14"/>
  <c r="CY32" i="14"/>
  <c r="CX32" i="14"/>
  <c r="CW32" i="14"/>
  <c r="CV32" i="14"/>
  <c r="CU32" i="14"/>
  <c r="CT32" i="14"/>
  <c r="CS32" i="14"/>
  <c r="CR32" i="14"/>
  <c r="CQ32" i="14"/>
  <c r="CP32" i="14"/>
  <c r="CO32" i="14"/>
  <c r="CN32" i="14"/>
  <c r="CM32" i="14"/>
  <c r="CL32" i="14"/>
  <c r="CK32" i="14"/>
  <c r="CJ32" i="14"/>
  <c r="CI32" i="14"/>
  <c r="CH32" i="14"/>
  <c r="CG32" i="14"/>
  <c r="CF32" i="14"/>
  <c r="CE32" i="14"/>
  <c r="CD32" i="14"/>
  <c r="CC32" i="14"/>
  <c r="CB32" i="14"/>
  <c r="CA32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GN31" i="14"/>
  <c r="GM31" i="14"/>
  <c r="GL31" i="14"/>
  <c r="GK31" i="14"/>
  <c r="GJ31" i="14"/>
  <c r="GI31" i="14"/>
  <c r="GH31" i="14"/>
  <c r="GG31" i="14"/>
  <c r="GF31" i="14"/>
  <c r="GE31" i="14"/>
  <c r="GD31" i="14"/>
  <c r="GC31" i="14"/>
  <c r="GB31" i="14"/>
  <c r="GA31" i="14"/>
  <c r="FZ31" i="14"/>
  <c r="FY31" i="14"/>
  <c r="FX31" i="14"/>
  <c r="FW31" i="14"/>
  <c r="FV31" i="14"/>
  <c r="FU31" i="14"/>
  <c r="FT31" i="14"/>
  <c r="FS31" i="14"/>
  <c r="FR31" i="14"/>
  <c r="FQ31" i="14"/>
  <c r="FP31" i="14"/>
  <c r="FO31" i="14"/>
  <c r="FN31" i="14"/>
  <c r="FM31" i="14"/>
  <c r="FL31" i="14"/>
  <c r="FK31" i="14"/>
  <c r="FJ31" i="14"/>
  <c r="FI31" i="14"/>
  <c r="FH31" i="14"/>
  <c r="FG31" i="14"/>
  <c r="FF31" i="14"/>
  <c r="FE31" i="14"/>
  <c r="FD31" i="14"/>
  <c r="FC31" i="14"/>
  <c r="FB31" i="14"/>
  <c r="FA31" i="14"/>
  <c r="EZ31" i="14"/>
  <c r="EY31" i="14"/>
  <c r="EX31" i="14"/>
  <c r="EW31" i="14"/>
  <c r="EV31" i="14"/>
  <c r="EU31" i="14"/>
  <c r="ET31" i="14"/>
  <c r="ES31" i="14"/>
  <c r="ER31" i="14"/>
  <c r="EQ31" i="14"/>
  <c r="EP31" i="14"/>
  <c r="EO31" i="14"/>
  <c r="EN31" i="14"/>
  <c r="EM31" i="14"/>
  <c r="EL31" i="14"/>
  <c r="EK31" i="14"/>
  <c r="EJ31" i="14"/>
  <c r="EI31" i="14"/>
  <c r="EH31" i="14"/>
  <c r="EG31" i="14"/>
  <c r="EF31" i="14"/>
  <c r="EE31" i="14"/>
  <c r="ED31" i="14"/>
  <c r="EC31" i="14"/>
  <c r="EB31" i="14"/>
  <c r="EA31" i="14"/>
  <c r="DZ31" i="14"/>
  <c r="DY31" i="14"/>
  <c r="DX31" i="14"/>
  <c r="DW31" i="14"/>
  <c r="DV31" i="14"/>
  <c r="DU31" i="14"/>
  <c r="DT31" i="14"/>
  <c r="DS31" i="14"/>
  <c r="DR31" i="14"/>
  <c r="DQ31" i="14"/>
  <c r="DP31" i="14"/>
  <c r="DO31" i="14"/>
  <c r="DN31" i="14"/>
  <c r="DM31" i="14"/>
  <c r="DL31" i="14"/>
  <c r="DK31" i="14"/>
  <c r="DJ31" i="14"/>
  <c r="DI31" i="14"/>
  <c r="DH31" i="14"/>
  <c r="DG31" i="14"/>
  <c r="DF31" i="14"/>
  <c r="DE31" i="14"/>
  <c r="DD31" i="14"/>
  <c r="DC31" i="14"/>
  <c r="DB31" i="14"/>
  <c r="DA31" i="14"/>
  <c r="CZ31" i="14"/>
  <c r="CY31" i="14"/>
  <c r="CX31" i="14"/>
  <c r="CW31" i="14"/>
  <c r="CV31" i="14"/>
  <c r="CU31" i="14"/>
  <c r="CT31" i="14"/>
  <c r="CS31" i="14"/>
  <c r="CR31" i="14"/>
  <c r="CQ31" i="14"/>
  <c r="CP31" i="14"/>
  <c r="CO31" i="14"/>
  <c r="CN31" i="14"/>
  <c r="CM31" i="14"/>
  <c r="CL31" i="14"/>
  <c r="CK31" i="14"/>
  <c r="CJ31" i="14"/>
  <c r="CI31" i="14"/>
  <c r="CH31" i="14"/>
  <c r="CG31" i="14"/>
  <c r="CF31" i="14"/>
  <c r="CE31" i="14"/>
  <c r="CD31" i="14"/>
  <c r="CC31" i="14"/>
  <c r="CB31" i="14"/>
  <c r="CA31" i="14"/>
  <c r="BZ31" i="14"/>
  <c r="BY31" i="14"/>
  <c r="BX31" i="14"/>
  <c r="BW31" i="14"/>
  <c r="BV31" i="14"/>
  <c r="BU31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E12091" i="1"/>
  <c r="F12091" i="1"/>
  <c r="E12092" i="1"/>
  <c r="F12092" i="1"/>
  <c r="E12093" i="1"/>
  <c r="F12093" i="1"/>
  <c r="E12094" i="1"/>
  <c r="F12094" i="1"/>
  <c r="E12095" i="1"/>
  <c r="F12095" i="1"/>
  <c r="E12096" i="1"/>
  <c r="F12096" i="1"/>
  <c r="E12097" i="1"/>
  <c r="F12097" i="1"/>
  <c r="E12098" i="1"/>
  <c r="F12098" i="1"/>
  <c r="E12099" i="1"/>
  <c r="F12099" i="1"/>
  <c r="E12100" i="1"/>
  <c r="F12100" i="1"/>
  <c r="E12101" i="1"/>
  <c r="F12101" i="1"/>
  <c r="E12102" i="1"/>
  <c r="F12102" i="1"/>
  <c r="E12103" i="1"/>
  <c r="F12103" i="1"/>
  <c r="E12104" i="1"/>
  <c r="F12104" i="1"/>
  <c r="E12105" i="1"/>
  <c r="F12105" i="1"/>
  <c r="E12106" i="1"/>
  <c r="F12106" i="1"/>
  <c r="E12107" i="1"/>
  <c r="F12107" i="1"/>
  <c r="E12108" i="1"/>
  <c r="F12108" i="1"/>
  <c r="E12109" i="1"/>
  <c r="F12109" i="1"/>
  <c r="E12110" i="1"/>
  <c r="F12110" i="1"/>
  <c r="E12111" i="1"/>
  <c r="F12111" i="1"/>
  <c r="E12112" i="1"/>
  <c r="F12112" i="1"/>
  <c r="E12113" i="1"/>
  <c r="F12113" i="1"/>
  <c r="E12114" i="1"/>
  <c r="F12114" i="1"/>
  <c r="E12115" i="1"/>
  <c r="F12115" i="1"/>
  <c r="E12116" i="1"/>
  <c r="F12116" i="1"/>
  <c r="E12117" i="1"/>
  <c r="F12117" i="1"/>
  <c r="E12118" i="1"/>
  <c r="F12118" i="1"/>
  <c r="E12119" i="1"/>
  <c r="F12119" i="1"/>
  <c r="E12120" i="1"/>
  <c r="F12120" i="1"/>
  <c r="E12121" i="1"/>
  <c r="F12121" i="1"/>
  <c r="E12122" i="1"/>
  <c r="F12122" i="1"/>
  <c r="E12123" i="1"/>
  <c r="F12123" i="1"/>
  <c r="E12124" i="1"/>
  <c r="F12124" i="1"/>
  <c r="E12125" i="1"/>
  <c r="F12125" i="1"/>
  <c r="E12126" i="1"/>
  <c r="F12126" i="1"/>
  <c r="E12127" i="1"/>
  <c r="F12127" i="1"/>
  <c r="E12128" i="1"/>
  <c r="F12128" i="1"/>
  <c r="E12129" i="1"/>
  <c r="F12129" i="1"/>
  <c r="E12130" i="1"/>
  <c r="F12130" i="1"/>
  <c r="E12131" i="1"/>
  <c r="F12131" i="1"/>
  <c r="E12132" i="1"/>
  <c r="F12132" i="1"/>
  <c r="E12133" i="1"/>
  <c r="F12133" i="1"/>
  <c r="E12134" i="1"/>
  <c r="F12134" i="1"/>
  <c r="E12135" i="1"/>
  <c r="F12135" i="1"/>
  <c r="E12136" i="1"/>
  <c r="F12136" i="1"/>
  <c r="E12137" i="1"/>
  <c r="F12137" i="1"/>
  <c r="E12138" i="1"/>
  <c r="F12138" i="1"/>
  <c r="E12139" i="1"/>
  <c r="F12139" i="1"/>
  <c r="E12140" i="1"/>
  <c r="F12140" i="1"/>
  <c r="E12141" i="1"/>
  <c r="F12141" i="1"/>
  <c r="E12142" i="1"/>
  <c r="F12142" i="1"/>
  <c r="E12143" i="1"/>
  <c r="F12143" i="1"/>
  <c r="E12144" i="1"/>
  <c r="F12144" i="1"/>
  <c r="E12145" i="1"/>
  <c r="F12145" i="1"/>
  <c r="E12146" i="1"/>
  <c r="F12146" i="1"/>
  <c r="E12147" i="1"/>
  <c r="F12147" i="1"/>
  <c r="E12148" i="1"/>
  <c r="F12148" i="1"/>
  <c r="E12149" i="1"/>
  <c r="F12149" i="1"/>
  <c r="E12150" i="1"/>
  <c r="F12150" i="1"/>
  <c r="E12151" i="1"/>
  <c r="F12151" i="1"/>
  <c r="E12152" i="1"/>
  <c r="F12152" i="1"/>
  <c r="E12153" i="1"/>
  <c r="F12153" i="1"/>
  <c r="E12154" i="1"/>
  <c r="F12154" i="1"/>
  <c r="E12155" i="1"/>
  <c r="F12155" i="1"/>
  <c r="E12156" i="1"/>
  <c r="F12156" i="1"/>
  <c r="E12157" i="1"/>
  <c r="F12157" i="1"/>
  <c r="E12158" i="1"/>
  <c r="F12158" i="1"/>
  <c r="E12159" i="1"/>
  <c r="F12159" i="1"/>
  <c r="E12160" i="1"/>
  <c r="F12160" i="1"/>
  <c r="E12161" i="1"/>
  <c r="F12161" i="1"/>
  <c r="E12162" i="1"/>
  <c r="F12162" i="1"/>
  <c r="E12163" i="1"/>
  <c r="F12163" i="1"/>
  <c r="E12164" i="1"/>
  <c r="F12164" i="1"/>
  <c r="E12165" i="1"/>
  <c r="F12165" i="1"/>
  <c r="E12166" i="1"/>
  <c r="F12166" i="1"/>
  <c r="E12167" i="1"/>
  <c r="F12167" i="1"/>
  <c r="E12168" i="1"/>
  <c r="F12168" i="1"/>
  <c r="E12169" i="1"/>
  <c r="F12169" i="1"/>
  <c r="E12170" i="1"/>
  <c r="F12170" i="1"/>
  <c r="E12171" i="1"/>
  <c r="F12171" i="1"/>
  <c r="E12172" i="1"/>
  <c r="F12172" i="1"/>
  <c r="E12173" i="1"/>
  <c r="F12173" i="1"/>
  <c r="E12174" i="1"/>
  <c r="F12174" i="1"/>
  <c r="E12175" i="1"/>
  <c r="F12175" i="1"/>
  <c r="E12176" i="1"/>
  <c r="F12176" i="1"/>
  <c r="E12177" i="1"/>
  <c r="F12177" i="1"/>
  <c r="E12178" i="1"/>
  <c r="F12178" i="1"/>
  <c r="E12179" i="1"/>
  <c r="F12179" i="1"/>
  <c r="E12180" i="1"/>
  <c r="F12180" i="1"/>
  <c r="E12181" i="1"/>
  <c r="F12181" i="1"/>
  <c r="E12182" i="1"/>
  <c r="F12182" i="1"/>
  <c r="E12183" i="1"/>
  <c r="F12183" i="1"/>
  <c r="E12184" i="1"/>
  <c r="F12184" i="1"/>
  <c r="E12185" i="1"/>
  <c r="F12185" i="1"/>
  <c r="E12186" i="1"/>
  <c r="F12186" i="1"/>
  <c r="E12187" i="1"/>
  <c r="F12187" i="1"/>
  <c r="E12188" i="1"/>
  <c r="F12188" i="1"/>
  <c r="E12189" i="1"/>
  <c r="F12189" i="1"/>
  <c r="E12190" i="1"/>
  <c r="F12190" i="1"/>
  <c r="E12191" i="1"/>
  <c r="F12191" i="1"/>
  <c r="E12192" i="1"/>
  <c r="F12192" i="1"/>
  <c r="E12193" i="1"/>
  <c r="F12193" i="1"/>
  <c r="E12194" i="1"/>
  <c r="F12194" i="1"/>
  <c r="E12195" i="1"/>
  <c r="F12195" i="1"/>
  <c r="E12196" i="1"/>
  <c r="F12196" i="1"/>
  <c r="E12197" i="1"/>
  <c r="F12197" i="1"/>
  <c r="E12198" i="1"/>
  <c r="F12198" i="1"/>
  <c r="E12199" i="1"/>
  <c r="F12199" i="1"/>
  <c r="E12200" i="1"/>
  <c r="F12200" i="1"/>
  <c r="E12201" i="1"/>
  <c r="F12201" i="1"/>
  <c r="E12202" i="1"/>
  <c r="F12202" i="1"/>
  <c r="E12203" i="1"/>
  <c r="F12203" i="1"/>
  <c r="E12204" i="1"/>
  <c r="F12204" i="1"/>
  <c r="E12205" i="1"/>
  <c r="F12205" i="1"/>
  <c r="E12206" i="1"/>
  <c r="F12206" i="1"/>
  <c r="E12207" i="1"/>
  <c r="F12207" i="1"/>
  <c r="E12208" i="1"/>
  <c r="F12208" i="1"/>
  <c r="E12209" i="1"/>
  <c r="F12209" i="1"/>
  <c r="E12210" i="1"/>
  <c r="F12210" i="1"/>
  <c r="E12211" i="1"/>
  <c r="F12211" i="1"/>
  <c r="E12212" i="1"/>
  <c r="F12212" i="1"/>
  <c r="E12213" i="1"/>
  <c r="F12213" i="1"/>
  <c r="E12214" i="1"/>
  <c r="F12214" i="1"/>
  <c r="E12215" i="1"/>
  <c r="F12215" i="1"/>
  <c r="E12216" i="1"/>
  <c r="F12216" i="1"/>
  <c r="E12217" i="1"/>
  <c r="F12217" i="1"/>
  <c r="E12218" i="1"/>
  <c r="F12218" i="1"/>
  <c r="E12219" i="1"/>
  <c r="F12219" i="1"/>
  <c r="E12220" i="1"/>
  <c r="F12220" i="1"/>
  <c r="E12221" i="1"/>
  <c r="F12221" i="1"/>
  <c r="E12222" i="1"/>
  <c r="F12222" i="1"/>
  <c r="E12223" i="1"/>
  <c r="F12223" i="1"/>
  <c r="E12224" i="1"/>
  <c r="F12224" i="1"/>
  <c r="E12225" i="1"/>
  <c r="F12225" i="1"/>
  <c r="E12226" i="1"/>
  <c r="F12226" i="1"/>
  <c r="E12227" i="1"/>
  <c r="F12227" i="1"/>
  <c r="E12228" i="1"/>
  <c r="F12228" i="1"/>
  <c r="E12229" i="1"/>
  <c r="F12229" i="1"/>
  <c r="E12230" i="1"/>
  <c r="F12230" i="1"/>
  <c r="E12231" i="1"/>
  <c r="F12231" i="1"/>
  <c r="E12232" i="1"/>
  <c r="F12232" i="1"/>
  <c r="E12233" i="1"/>
  <c r="F12233" i="1"/>
  <c r="E12234" i="1"/>
  <c r="F12234" i="1"/>
  <c r="E12235" i="1"/>
  <c r="F12235" i="1"/>
  <c r="E12236" i="1"/>
  <c r="F12236" i="1"/>
  <c r="E12237" i="1"/>
  <c r="F12237" i="1"/>
  <c r="E12238" i="1"/>
  <c r="F12238" i="1"/>
  <c r="E12239" i="1"/>
  <c r="F12239" i="1"/>
  <c r="E12240" i="1"/>
  <c r="F12240" i="1"/>
  <c r="E12241" i="1"/>
  <c r="F12241" i="1"/>
  <c r="E12242" i="1"/>
  <c r="F12242" i="1"/>
  <c r="E12243" i="1"/>
  <c r="F12243" i="1"/>
  <c r="E12244" i="1"/>
  <c r="F12244" i="1"/>
  <c r="E12245" i="1"/>
  <c r="F12245" i="1"/>
  <c r="E12246" i="1"/>
  <c r="F12246" i="1"/>
  <c r="E12247" i="1"/>
  <c r="F12247" i="1"/>
  <c r="E12248" i="1"/>
  <c r="F12248" i="1"/>
  <c r="E12249" i="1"/>
  <c r="F12249" i="1"/>
  <c r="E12250" i="1"/>
  <c r="F12250" i="1"/>
  <c r="E12251" i="1"/>
  <c r="F12251" i="1"/>
  <c r="E12252" i="1"/>
  <c r="F12252" i="1"/>
  <c r="E12253" i="1"/>
  <c r="F12253" i="1"/>
  <c r="E12254" i="1"/>
  <c r="F12254" i="1"/>
  <c r="E12255" i="1"/>
  <c r="F12255" i="1"/>
  <c r="E12256" i="1"/>
  <c r="F12256" i="1"/>
  <c r="E12257" i="1"/>
  <c r="F12257" i="1"/>
  <c r="E12258" i="1"/>
  <c r="F12258" i="1"/>
  <c r="E12259" i="1"/>
  <c r="F12259" i="1"/>
  <c r="E12260" i="1"/>
  <c r="F12260" i="1"/>
  <c r="E12261" i="1"/>
  <c r="F12261" i="1"/>
  <c r="E12262" i="1"/>
  <c r="F12262" i="1"/>
  <c r="E12263" i="1"/>
  <c r="F12263" i="1"/>
  <c r="E12264" i="1"/>
  <c r="F12264" i="1"/>
  <c r="E12265" i="1"/>
  <c r="F12265" i="1"/>
  <c r="E12266" i="1"/>
  <c r="F12266" i="1"/>
  <c r="E12267" i="1"/>
  <c r="F12267" i="1"/>
  <c r="E12268" i="1"/>
  <c r="F12268" i="1"/>
  <c r="E12269" i="1"/>
  <c r="F12269" i="1"/>
  <c r="E12270" i="1"/>
  <c r="F12270" i="1"/>
  <c r="E12271" i="1"/>
  <c r="F12271" i="1"/>
  <c r="E12272" i="1"/>
  <c r="F12272" i="1"/>
  <c r="E12273" i="1"/>
  <c r="F12273" i="1"/>
  <c r="E12274" i="1"/>
  <c r="F12274" i="1"/>
  <c r="E12275" i="1"/>
  <c r="F12275" i="1"/>
  <c r="E12276" i="1"/>
  <c r="F12276" i="1"/>
  <c r="E12277" i="1"/>
  <c r="F12277" i="1"/>
  <c r="E12278" i="1"/>
  <c r="F12278" i="1"/>
  <c r="E12279" i="1"/>
  <c r="F12279" i="1"/>
  <c r="E12280" i="1"/>
  <c r="F12280" i="1"/>
  <c r="E12281" i="1"/>
  <c r="F12281" i="1"/>
  <c r="E12282" i="1"/>
  <c r="F12282" i="1"/>
  <c r="E12283" i="1"/>
  <c r="F12283" i="1"/>
  <c r="E12284" i="1"/>
  <c r="F12284" i="1"/>
  <c r="E12285" i="1"/>
  <c r="F12285" i="1"/>
  <c r="E12286" i="1"/>
  <c r="F12286" i="1"/>
  <c r="E12287" i="1"/>
  <c r="F12287" i="1"/>
  <c r="E12288" i="1"/>
  <c r="F12288" i="1"/>
  <c r="E12289" i="1"/>
  <c r="F12289" i="1"/>
  <c r="E12290" i="1"/>
  <c r="F12290" i="1"/>
  <c r="E12291" i="1"/>
  <c r="F12291" i="1"/>
  <c r="E12292" i="1"/>
  <c r="F12292" i="1"/>
  <c r="E12293" i="1"/>
  <c r="F12293" i="1"/>
  <c r="E12294" i="1"/>
  <c r="F12294" i="1"/>
  <c r="E12295" i="1"/>
  <c r="F12295" i="1"/>
  <c r="E12296" i="1"/>
  <c r="F12296" i="1"/>
  <c r="E12297" i="1"/>
  <c r="F12297" i="1"/>
  <c r="E12298" i="1"/>
  <c r="F12298" i="1"/>
  <c r="E12299" i="1"/>
  <c r="F12299" i="1"/>
  <c r="E12300" i="1"/>
  <c r="F12300" i="1"/>
  <c r="E12301" i="1"/>
  <c r="F12301" i="1"/>
  <c r="E12302" i="1"/>
  <c r="F12302" i="1"/>
  <c r="E12303" i="1"/>
  <c r="F12303" i="1"/>
  <c r="E12304" i="1"/>
  <c r="F12304" i="1"/>
  <c r="E12305" i="1"/>
  <c r="F12305" i="1"/>
  <c r="E12306" i="1"/>
  <c r="F12306" i="1"/>
  <c r="E12307" i="1"/>
  <c r="F12307" i="1"/>
  <c r="E12308" i="1"/>
  <c r="F12308" i="1"/>
  <c r="E12309" i="1"/>
  <c r="F12309" i="1"/>
  <c r="E12310" i="1"/>
  <c r="F12310" i="1"/>
  <c r="E12311" i="1"/>
  <c r="F12311" i="1"/>
  <c r="E12312" i="1"/>
  <c r="F12312" i="1"/>
  <c r="E12313" i="1"/>
  <c r="F12313" i="1"/>
  <c r="E12314" i="1"/>
  <c r="F12314" i="1"/>
  <c r="E12315" i="1"/>
  <c r="F12315" i="1"/>
  <c r="E12316" i="1"/>
  <c r="F12316" i="1"/>
  <c r="E12317" i="1"/>
  <c r="F12317" i="1"/>
  <c r="E12318" i="1"/>
  <c r="F12318" i="1"/>
  <c r="E12319" i="1"/>
  <c r="F12319" i="1"/>
  <c r="E12320" i="1"/>
  <c r="F12320" i="1"/>
  <c r="E12321" i="1"/>
  <c r="F12321" i="1"/>
  <c r="E12322" i="1"/>
  <c r="F12322" i="1"/>
  <c r="E12323" i="1"/>
  <c r="F12323" i="1"/>
  <c r="E12324" i="1"/>
  <c r="F12324" i="1"/>
  <c r="E12325" i="1"/>
  <c r="F12325" i="1"/>
  <c r="E12326" i="1"/>
  <c r="F12326" i="1"/>
  <c r="E12327" i="1"/>
  <c r="F12327" i="1"/>
  <c r="E12328" i="1"/>
  <c r="F12328" i="1"/>
  <c r="E12329" i="1"/>
  <c r="F12329" i="1"/>
  <c r="E12330" i="1"/>
  <c r="F12330" i="1"/>
  <c r="E12331" i="1"/>
  <c r="F12331" i="1"/>
  <c r="E12332" i="1"/>
  <c r="F12332" i="1"/>
  <c r="E12333" i="1"/>
  <c r="F12333" i="1"/>
  <c r="E12334" i="1"/>
  <c r="F12334" i="1"/>
  <c r="E12335" i="1"/>
  <c r="F12335" i="1"/>
  <c r="E12336" i="1"/>
  <c r="F12336" i="1"/>
  <c r="E12337" i="1"/>
  <c r="F12337" i="1"/>
  <c r="E12338" i="1"/>
  <c r="F12338" i="1"/>
  <c r="E12339" i="1"/>
  <c r="F12339" i="1"/>
  <c r="E12340" i="1"/>
  <c r="F12340" i="1"/>
  <c r="E12341" i="1"/>
  <c r="F12341" i="1"/>
  <c r="E12342" i="1"/>
  <c r="F12342" i="1"/>
  <c r="E12343" i="1"/>
  <c r="F12343" i="1"/>
  <c r="E12344" i="1"/>
  <c r="F12344" i="1"/>
  <c r="E12345" i="1"/>
  <c r="F12345" i="1"/>
  <c r="E12346" i="1"/>
  <c r="F12346" i="1"/>
  <c r="E12347" i="1"/>
  <c r="F12347" i="1"/>
  <c r="E12348" i="1"/>
  <c r="F12348" i="1"/>
  <c r="E12349" i="1"/>
  <c r="F12349" i="1"/>
  <c r="E12350" i="1"/>
  <c r="F12350" i="1"/>
  <c r="E12351" i="1"/>
  <c r="F12351" i="1"/>
  <c r="E12352" i="1"/>
  <c r="F12352" i="1"/>
  <c r="E12353" i="1"/>
  <c r="F12353" i="1"/>
  <c r="E12354" i="1"/>
  <c r="F12354" i="1"/>
  <c r="E12355" i="1"/>
  <c r="F12355" i="1"/>
  <c r="E12356" i="1"/>
  <c r="F12356" i="1"/>
  <c r="E12357" i="1"/>
  <c r="F12357" i="1"/>
  <c r="E12358" i="1"/>
  <c r="F12358" i="1"/>
  <c r="E12359" i="1"/>
  <c r="F12359" i="1"/>
  <c r="E12360" i="1"/>
  <c r="F12360" i="1"/>
  <c r="E12361" i="1"/>
  <c r="F12361" i="1"/>
  <c r="E12362" i="1"/>
  <c r="F12362" i="1"/>
  <c r="E12363" i="1"/>
  <c r="F12363" i="1"/>
  <c r="E12364" i="1"/>
  <c r="F12364" i="1"/>
  <c r="E12365" i="1"/>
  <c r="F12365" i="1"/>
  <c r="E12366" i="1"/>
  <c r="F12366" i="1"/>
  <c r="E12367" i="1"/>
  <c r="F12367" i="1"/>
  <c r="E12368" i="1"/>
  <c r="F12368" i="1"/>
  <c r="E12369" i="1"/>
  <c r="F12369" i="1"/>
  <c r="E12370" i="1"/>
  <c r="F12370" i="1"/>
  <c r="E12371" i="1"/>
  <c r="F12371" i="1"/>
  <c r="E12372" i="1"/>
  <c r="F12372" i="1"/>
  <c r="E12373" i="1"/>
  <c r="F12373" i="1"/>
  <c r="E12374" i="1"/>
  <c r="F12374" i="1"/>
  <c r="E12375" i="1"/>
  <c r="F12375" i="1"/>
  <c r="E12376" i="1"/>
  <c r="F12376" i="1"/>
  <c r="E12377" i="1"/>
  <c r="F12377" i="1"/>
  <c r="E12378" i="1"/>
  <c r="F12378" i="1"/>
  <c r="E12379" i="1"/>
  <c r="F12379" i="1"/>
  <c r="E12380" i="1"/>
  <c r="F12380" i="1"/>
  <c r="E12381" i="1"/>
  <c r="F12381" i="1"/>
  <c r="E12382" i="1"/>
  <c r="F12382" i="1"/>
  <c r="E12383" i="1"/>
  <c r="F12383" i="1"/>
  <c r="E12384" i="1"/>
  <c r="F12384" i="1"/>
  <c r="E12385" i="1"/>
  <c r="F12385" i="1"/>
  <c r="E12386" i="1"/>
  <c r="F12386" i="1"/>
  <c r="E12387" i="1"/>
  <c r="F12387" i="1"/>
  <c r="E12388" i="1"/>
  <c r="F12388" i="1"/>
  <c r="E12389" i="1"/>
  <c r="F12389" i="1"/>
  <c r="E12390" i="1"/>
  <c r="F12390" i="1"/>
  <c r="E12391" i="1"/>
  <c r="F12391" i="1"/>
  <c r="E12392" i="1"/>
  <c r="F12392" i="1"/>
  <c r="E12393" i="1"/>
  <c r="F12393" i="1"/>
  <c r="E12394" i="1"/>
  <c r="F12394" i="1"/>
  <c r="E12395" i="1"/>
  <c r="F12395" i="1"/>
  <c r="E12396" i="1"/>
  <c r="F12396" i="1"/>
  <c r="E12397" i="1"/>
  <c r="F12397" i="1"/>
  <c r="E12398" i="1"/>
  <c r="F12398" i="1"/>
  <c r="E12399" i="1"/>
  <c r="F12399" i="1"/>
  <c r="E12400" i="1"/>
  <c r="F12400" i="1"/>
  <c r="E12401" i="1"/>
  <c r="F12401" i="1"/>
  <c r="E12402" i="1"/>
  <c r="F12402" i="1"/>
  <c r="E12403" i="1"/>
  <c r="F12403" i="1"/>
  <c r="E12404" i="1"/>
  <c r="F12404" i="1"/>
  <c r="E12405" i="1"/>
  <c r="F12405" i="1"/>
  <c r="E12406" i="1"/>
  <c r="F12406" i="1"/>
  <c r="E12407" i="1"/>
  <c r="F12407" i="1"/>
  <c r="E12408" i="1"/>
  <c r="F12408" i="1"/>
  <c r="E12409" i="1"/>
  <c r="F12409" i="1"/>
  <c r="E12410" i="1"/>
  <c r="F12410" i="1"/>
  <c r="E12411" i="1"/>
  <c r="F12411" i="1"/>
  <c r="E12412" i="1"/>
  <c r="F12412" i="1"/>
  <c r="E12413" i="1"/>
  <c r="F12413" i="1"/>
  <c r="E12414" i="1"/>
  <c r="F12414" i="1"/>
  <c r="E12415" i="1"/>
  <c r="F12415" i="1"/>
  <c r="E12416" i="1"/>
  <c r="F12416" i="1"/>
  <c r="E12417" i="1"/>
  <c r="F12417" i="1"/>
  <c r="E12418" i="1"/>
  <c r="F12418" i="1"/>
  <c r="E12419" i="1"/>
  <c r="F12419" i="1"/>
  <c r="E12420" i="1"/>
  <c r="F12420" i="1"/>
  <c r="E12421" i="1"/>
  <c r="F12421" i="1"/>
  <c r="E12422" i="1"/>
  <c r="F12422" i="1"/>
  <c r="E12423" i="1"/>
  <c r="F12423" i="1"/>
  <c r="E12424" i="1"/>
  <c r="F12424" i="1"/>
  <c r="E12425" i="1"/>
  <c r="F12425" i="1"/>
  <c r="E12426" i="1"/>
  <c r="F12426" i="1"/>
  <c r="E12427" i="1"/>
  <c r="F12427" i="1"/>
  <c r="E12428" i="1"/>
  <c r="F12428" i="1"/>
  <c r="E12429" i="1"/>
  <c r="F12429" i="1"/>
  <c r="E12430" i="1"/>
  <c r="F12430" i="1"/>
  <c r="E12431" i="1"/>
  <c r="F12431" i="1"/>
  <c r="E12432" i="1"/>
  <c r="F12432" i="1"/>
  <c r="E12433" i="1"/>
  <c r="F12433" i="1"/>
  <c r="E12434" i="1"/>
  <c r="F12434" i="1"/>
  <c r="E12435" i="1"/>
  <c r="F12435" i="1"/>
  <c r="E12436" i="1"/>
  <c r="F12436" i="1"/>
  <c r="E12437" i="1"/>
  <c r="F12437" i="1"/>
  <c r="E12438" i="1"/>
  <c r="F12438" i="1"/>
  <c r="E12439" i="1"/>
  <c r="F12439" i="1"/>
  <c r="E12440" i="1"/>
  <c r="F12440" i="1"/>
  <c r="E12441" i="1"/>
  <c r="F12441" i="1"/>
  <c r="E12442" i="1"/>
  <c r="F12442" i="1"/>
  <c r="E12443" i="1"/>
  <c r="F12443" i="1"/>
  <c r="E12444" i="1"/>
  <c r="F12444" i="1"/>
  <c r="E12445" i="1"/>
  <c r="F12445" i="1"/>
  <c r="E12446" i="1"/>
  <c r="F12446" i="1"/>
  <c r="E12447" i="1"/>
  <c r="F12447" i="1"/>
  <c r="E12448" i="1"/>
  <c r="F12448" i="1"/>
  <c r="E12449" i="1"/>
  <c r="F12449" i="1"/>
  <c r="E12450" i="1"/>
  <c r="F12450" i="1"/>
  <c r="E12451" i="1"/>
  <c r="F12451" i="1"/>
  <c r="E12452" i="1"/>
  <c r="F12452" i="1"/>
  <c r="E12453" i="1"/>
  <c r="F12453" i="1"/>
  <c r="E12454" i="1"/>
  <c r="F12454" i="1"/>
  <c r="E12455" i="1"/>
  <c r="F12455" i="1"/>
  <c r="E12456" i="1"/>
  <c r="F12456" i="1"/>
  <c r="E12457" i="1"/>
  <c r="F12457" i="1"/>
  <c r="E12458" i="1"/>
  <c r="F12458" i="1"/>
  <c r="E12459" i="1"/>
  <c r="F12459" i="1"/>
  <c r="E12460" i="1"/>
  <c r="F12460" i="1"/>
  <c r="E12461" i="1"/>
  <c r="F12461" i="1"/>
  <c r="E12462" i="1"/>
  <c r="F12462" i="1"/>
  <c r="E12463" i="1"/>
  <c r="F12463" i="1"/>
  <c r="E12464" i="1"/>
  <c r="F12464" i="1"/>
  <c r="E12465" i="1"/>
  <c r="F12465" i="1"/>
  <c r="E12466" i="1"/>
  <c r="F12466" i="1"/>
  <c r="E12467" i="1"/>
  <c r="F12467" i="1"/>
  <c r="E12468" i="1"/>
  <c r="F12468" i="1"/>
  <c r="E12469" i="1"/>
  <c r="F12469" i="1"/>
  <c r="E12470" i="1"/>
  <c r="F12470" i="1"/>
  <c r="E12471" i="1"/>
  <c r="F12471" i="1"/>
  <c r="E12472" i="1"/>
  <c r="F12472" i="1"/>
  <c r="E12473" i="1"/>
  <c r="F12473" i="1"/>
  <c r="E12474" i="1"/>
  <c r="F12474" i="1"/>
  <c r="E12475" i="1"/>
  <c r="F12475" i="1"/>
  <c r="E12476" i="1"/>
  <c r="F12476" i="1"/>
  <c r="E12477" i="1"/>
  <c r="F12477" i="1"/>
  <c r="E12478" i="1"/>
  <c r="F12478" i="1"/>
  <c r="E12479" i="1"/>
  <c r="F12479" i="1"/>
  <c r="E12480" i="1"/>
  <c r="F12480" i="1"/>
  <c r="E12481" i="1"/>
  <c r="F12481" i="1"/>
  <c r="E12482" i="1"/>
  <c r="F12482" i="1"/>
  <c r="E12483" i="1"/>
  <c r="F12483" i="1"/>
  <c r="E12484" i="1"/>
  <c r="F12484" i="1"/>
  <c r="E12485" i="1"/>
  <c r="F12485" i="1"/>
  <c r="E12486" i="1"/>
  <c r="F12486" i="1"/>
  <c r="E12487" i="1"/>
  <c r="F12487" i="1"/>
  <c r="E12488" i="1"/>
  <c r="F12488" i="1"/>
  <c r="E12489" i="1"/>
  <c r="F12489" i="1"/>
  <c r="E12490" i="1"/>
  <c r="F12490" i="1"/>
  <c r="E12491" i="1"/>
  <c r="F12491" i="1"/>
  <c r="E12492" i="1"/>
  <c r="F12492" i="1"/>
  <c r="E12493" i="1"/>
  <c r="F12493" i="1"/>
  <c r="E12494" i="1"/>
  <c r="F12494" i="1"/>
  <c r="E12495" i="1"/>
  <c r="F12495" i="1"/>
  <c r="E12496" i="1"/>
  <c r="F12496" i="1"/>
  <c r="E12497" i="1"/>
  <c r="F12497" i="1"/>
  <c r="E12498" i="1"/>
  <c r="F12498" i="1"/>
  <c r="E12499" i="1"/>
  <c r="F12499" i="1"/>
  <c r="E12500" i="1"/>
  <c r="F12500" i="1"/>
  <c r="E12501" i="1"/>
  <c r="F12501" i="1"/>
  <c r="E12502" i="1"/>
  <c r="F12502" i="1"/>
  <c r="E12503" i="1"/>
  <c r="F12503" i="1"/>
  <c r="E12504" i="1"/>
  <c r="F12504" i="1"/>
  <c r="E12505" i="1"/>
  <c r="F12505" i="1"/>
  <c r="E12506" i="1"/>
  <c r="F12506" i="1"/>
  <c r="E12507" i="1"/>
  <c r="F12507" i="1"/>
  <c r="E12508" i="1"/>
  <c r="F12508" i="1"/>
  <c r="E12509" i="1"/>
  <c r="F12509" i="1"/>
  <c r="E12510" i="1"/>
  <c r="F12510" i="1"/>
  <c r="E12511" i="1"/>
  <c r="F12511" i="1"/>
  <c r="E12512" i="1"/>
  <c r="F12512" i="1"/>
  <c r="E12513" i="1"/>
  <c r="F12513" i="1"/>
  <c r="E12514" i="1"/>
  <c r="F12514" i="1"/>
  <c r="E12515" i="1"/>
  <c r="F12515" i="1"/>
  <c r="E12516" i="1"/>
  <c r="F12516" i="1"/>
  <c r="E12517" i="1"/>
  <c r="F12517" i="1"/>
  <c r="E12518" i="1"/>
  <c r="F12518" i="1"/>
  <c r="E12519" i="1"/>
  <c r="F12519" i="1"/>
  <c r="E12520" i="1"/>
  <c r="F12520" i="1"/>
  <c r="E12521" i="1"/>
  <c r="F12521" i="1"/>
  <c r="E12522" i="1"/>
  <c r="F12522" i="1"/>
  <c r="E12523" i="1"/>
  <c r="F12523" i="1"/>
  <c r="E12524" i="1"/>
  <c r="F12524" i="1"/>
  <c r="E12525" i="1"/>
  <c r="F12525" i="1"/>
  <c r="E12526" i="1"/>
  <c r="F12526" i="1"/>
  <c r="E12527" i="1"/>
  <c r="F12527" i="1"/>
  <c r="E12528" i="1"/>
  <c r="F12528" i="1"/>
  <c r="E12529" i="1"/>
  <c r="F12529" i="1"/>
  <c r="E12530" i="1"/>
  <c r="F12530" i="1"/>
  <c r="E12531" i="1"/>
  <c r="F12531" i="1"/>
  <c r="E12532" i="1"/>
  <c r="F12532" i="1"/>
  <c r="E12533" i="1"/>
  <c r="F12533" i="1"/>
  <c r="E12534" i="1"/>
  <c r="F12534" i="1"/>
  <c r="E12535" i="1"/>
  <c r="F12535" i="1"/>
  <c r="E12536" i="1"/>
  <c r="F12536" i="1"/>
  <c r="E12537" i="1"/>
  <c r="F12537" i="1"/>
  <c r="E12538" i="1"/>
  <c r="F12538" i="1"/>
  <c r="E12539" i="1"/>
  <c r="F12539" i="1"/>
  <c r="E12540" i="1"/>
  <c r="F12540" i="1"/>
  <c r="E12541" i="1"/>
  <c r="F12541" i="1"/>
  <c r="E12542" i="1"/>
  <c r="F12542" i="1"/>
  <c r="E12543" i="1"/>
  <c r="F12543" i="1"/>
  <c r="E12544" i="1"/>
  <c r="F12544" i="1"/>
  <c r="E12545" i="1"/>
  <c r="F12545" i="1"/>
  <c r="E12546" i="1"/>
  <c r="F12546" i="1"/>
  <c r="E12547" i="1"/>
  <c r="F12547" i="1"/>
  <c r="E12548" i="1"/>
  <c r="F12548" i="1"/>
  <c r="E12549" i="1"/>
  <c r="F12549" i="1"/>
  <c r="E12550" i="1"/>
  <c r="F12550" i="1"/>
  <c r="E12551" i="1"/>
  <c r="F12551" i="1"/>
  <c r="E12552" i="1"/>
  <c r="F12552" i="1"/>
  <c r="E12553" i="1"/>
  <c r="F12553" i="1"/>
  <c r="E12554" i="1"/>
  <c r="F12554" i="1"/>
  <c r="E12555" i="1"/>
  <c r="F12555" i="1"/>
  <c r="E12556" i="1"/>
  <c r="F12556" i="1"/>
  <c r="E12557" i="1"/>
  <c r="F12557" i="1"/>
  <c r="E12558" i="1"/>
  <c r="F12558" i="1"/>
  <c r="E12559" i="1"/>
  <c r="F12559" i="1"/>
  <c r="E12560" i="1"/>
  <c r="F12560" i="1"/>
  <c r="E12561" i="1"/>
  <c r="F12561" i="1"/>
  <c r="E12562" i="1"/>
  <c r="F12562" i="1"/>
  <c r="E12563" i="1"/>
  <c r="F12563" i="1"/>
  <c r="E12564" i="1"/>
  <c r="F12564" i="1"/>
  <c r="E12565" i="1"/>
  <c r="F12565" i="1"/>
  <c r="E12566" i="1"/>
  <c r="F12566" i="1"/>
  <c r="E12567" i="1"/>
  <c r="F12567" i="1"/>
  <c r="E12568" i="1"/>
  <c r="F12568" i="1"/>
  <c r="E12569" i="1"/>
  <c r="F12569" i="1"/>
  <c r="E12570" i="1"/>
  <c r="F12570" i="1"/>
  <c r="E12571" i="1"/>
  <c r="F12571" i="1"/>
  <c r="E12572" i="1"/>
  <c r="F12572" i="1"/>
  <c r="E12573" i="1"/>
  <c r="F12573" i="1"/>
  <c r="E12574" i="1"/>
  <c r="F12574" i="1"/>
  <c r="E12575" i="1"/>
  <c r="F12575" i="1"/>
  <c r="E12576" i="1"/>
  <c r="F12576" i="1"/>
  <c r="E12577" i="1"/>
  <c r="F12577" i="1"/>
  <c r="E12578" i="1"/>
  <c r="F12578" i="1"/>
  <c r="E12579" i="1"/>
  <c r="F12579" i="1"/>
  <c r="E12580" i="1"/>
  <c r="F12580" i="1"/>
  <c r="E12581" i="1"/>
  <c r="F12581" i="1"/>
  <c r="E12582" i="1"/>
  <c r="F12582" i="1"/>
  <c r="E12583" i="1"/>
  <c r="F12583" i="1"/>
  <c r="E12584" i="1"/>
  <c r="F12584" i="1"/>
  <c r="E12585" i="1"/>
  <c r="F12585" i="1"/>
  <c r="E12586" i="1"/>
  <c r="F12586" i="1"/>
  <c r="E12587" i="1"/>
  <c r="F12587" i="1"/>
  <c r="E12588" i="1"/>
  <c r="F12588" i="1"/>
  <c r="E12589" i="1"/>
  <c r="F12589" i="1"/>
  <c r="E12590" i="1"/>
  <c r="F12590" i="1"/>
  <c r="E12591" i="1"/>
  <c r="F12591" i="1"/>
  <c r="E12592" i="1"/>
  <c r="F12592" i="1"/>
  <c r="E12593" i="1"/>
  <c r="F12593" i="1"/>
  <c r="E12594" i="1"/>
  <c r="F12594" i="1"/>
  <c r="E12595" i="1"/>
  <c r="F12595" i="1"/>
  <c r="E12596" i="1"/>
  <c r="F12596" i="1"/>
  <c r="E12597" i="1"/>
  <c r="F12597" i="1"/>
  <c r="E12598" i="1"/>
  <c r="F12598" i="1"/>
  <c r="E12599" i="1"/>
  <c r="F12599" i="1"/>
  <c r="E12600" i="1"/>
  <c r="F12600" i="1"/>
  <c r="E12601" i="1"/>
  <c r="F12601" i="1"/>
  <c r="E12602" i="1"/>
  <c r="F12602" i="1"/>
  <c r="E12603" i="1"/>
  <c r="F12603" i="1"/>
  <c r="E12604" i="1"/>
  <c r="F12604" i="1"/>
  <c r="E12605" i="1"/>
  <c r="F12605" i="1"/>
  <c r="E12606" i="1"/>
  <c r="F12606" i="1"/>
  <c r="E12607" i="1"/>
  <c r="F12607" i="1"/>
  <c r="E12608" i="1"/>
  <c r="F12608" i="1"/>
  <c r="E12609" i="1"/>
  <c r="F12609" i="1"/>
  <c r="E12610" i="1"/>
  <c r="F12610" i="1"/>
  <c r="E12611" i="1"/>
  <c r="F12611" i="1"/>
  <c r="E12612" i="1"/>
  <c r="F12612" i="1"/>
  <c r="E12613" i="1"/>
  <c r="F12613" i="1"/>
  <c r="E12614" i="1"/>
  <c r="F12614" i="1"/>
  <c r="E12615" i="1"/>
  <c r="F12615" i="1"/>
  <c r="E12616" i="1"/>
  <c r="F12616" i="1"/>
  <c r="E12617" i="1"/>
  <c r="F12617" i="1"/>
  <c r="E12618" i="1"/>
  <c r="F12618" i="1"/>
  <c r="E12619" i="1"/>
  <c r="F12619" i="1"/>
  <c r="E12620" i="1"/>
  <c r="F12620" i="1"/>
  <c r="E12621" i="1"/>
  <c r="F12621" i="1"/>
  <c r="E12622" i="1"/>
  <c r="F12622" i="1"/>
  <c r="E12623" i="1"/>
  <c r="F12623" i="1"/>
  <c r="E12624" i="1"/>
  <c r="F12624" i="1"/>
  <c r="E12625" i="1"/>
  <c r="F12625" i="1"/>
  <c r="E12626" i="1"/>
  <c r="F12626" i="1"/>
  <c r="E12627" i="1"/>
  <c r="F12627" i="1"/>
  <c r="E12628" i="1"/>
  <c r="F12628" i="1"/>
  <c r="E12629" i="1"/>
  <c r="F12629" i="1"/>
  <c r="E12630" i="1"/>
  <c r="F12630" i="1"/>
  <c r="E12631" i="1"/>
  <c r="F12631" i="1"/>
  <c r="E12632" i="1"/>
  <c r="F12632" i="1"/>
  <c r="E12633" i="1"/>
  <c r="F12633" i="1"/>
  <c r="E12634" i="1"/>
  <c r="F12634" i="1"/>
  <c r="E12635" i="1"/>
  <c r="F12635" i="1"/>
  <c r="E12636" i="1"/>
  <c r="F12636" i="1"/>
  <c r="E12637" i="1"/>
  <c r="F12637" i="1"/>
  <c r="E12638" i="1"/>
  <c r="F12638" i="1"/>
  <c r="E12639" i="1"/>
  <c r="F12639" i="1"/>
  <c r="E12640" i="1"/>
  <c r="F12640" i="1"/>
  <c r="E12641" i="1"/>
  <c r="F12641" i="1"/>
  <c r="E12642" i="1"/>
  <c r="F12642" i="1"/>
  <c r="E12643" i="1"/>
  <c r="F12643" i="1"/>
  <c r="E12644" i="1"/>
  <c r="F12644" i="1"/>
  <c r="E12645" i="1"/>
  <c r="F12645" i="1"/>
  <c r="E12646" i="1"/>
  <c r="F12646" i="1"/>
  <c r="E12647" i="1"/>
  <c r="F12647" i="1"/>
  <c r="E12648" i="1"/>
  <c r="F12648" i="1"/>
  <c r="E12649" i="1"/>
  <c r="F12649" i="1"/>
  <c r="E12650" i="1"/>
  <c r="F12650" i="1"/>
  <c r="E12651" i="1"/>
  <c r="F12651" i="1"/>
  <c r="E12652" i="1"/>
  <c r="F12652" i="1"/>
  <c r="E12653" i="1"/>
  <c r="F12653" i="1"/>
  <c r="E12654" i="1"/>
  <c r="F12654" i="1"/>
  <c r="E12655" i="1"/>
  <c r="F12655" i="1"/>
  <c r="E12656" i="1"/>
  <c r="F12656" i="1"/>
  <c r="E12657" i="1"/>
  <c r="F12657" i="1"/>
  <c r="E12658" i="1"/>
  <c r="F12658" i="1"/>
  <c r="E12659" i="1"/>
  <c r="F12659" i="1"/>
  <c r="E12660" i="1"/>
  <c r="F12660" i="1"/>
  <c r="E12661" i="1"/>
  <c r="F12661" i="1"/>
  <c r="E12662" i="1"/>
  <c r="F12662" i="1"/>
  <c r="E12663" i="1"/>
  <c r="F12663" i="1"/>
  <c r="E12664" i="1"/>
  <c r="F12664" i="1"/>
  <c r="E12665" i="1"/>
  <c r="F12665" i="1"/>
  <c r="E12666" i="1"/>
  <c r="F12666" i="1"/>
  <c r="E12667" i="1"/>
  <c r="F12667" i="1"/>
  <c r="E12668" i="1"/>
  <c r="F12668" i="1"/>
  <c r="E12669" i="1"/>
  <c r="F12669" i="1"/>
  <c r="E12670" i="1"/>
  <c r="F12670" i="1"/>
  <c r="E12671" i="1"/>
  <c r="F12671" i="1"/>
  <c r="E12672" i="1"/>
  <c r="F12672" i="1"/>
  <c r="E12673" i="1"/>
  <c r="F12673" i="1"/>
  <c r="E12674" i="1"/>
  <c r="F12674" i="1"/>
  <c r="E12675" i="1"/>
  <c r="F12675" i="1"/>
  <c r="E12676" i="1"/>
  <c r="F12676" i="1"/>
  <c r="E12677" i="1"/>
  <c r="F12677" i="1"/>
  <c r="E12678" i="1"/>
  <c r="F12678" i="1"/>
  <c r="E12679" i="1"/>
  <c r="F12679" i="1"/>
  <c r="E12680" i="1"/>
  <c r="F12680" i="1"/>
  <c r="E12681" i="1"/>
  <c r="F12681" i="1"/>
  <c r="E12682" i="1"/>
  <c r="F12682" i="1"/>
  <c r="E12683" i="1"/>
  <c r="F12683" i="1"/>
  <c r="E12684" i="1"/>
  <c r="F12684" i="1"/>
  <c r="E12685" i="1"/>
  <c r="F12685" i="1"/>
  <c r="E12686" i="1"/>
  <c r="F12686" i="1"/>
  <c r="E12687" i="1"/>
  <c r="F12687" i="1"/>
  <c r="E12688" i="1"/>
  <c r="F12688" i="1"/>
  <c r="E12689" i="1"/>
  <c r="F12689" i="1"/>
  <c r="E12690" i="1"/>
  <c r="F12690" i="1"/>
  <c r="E12691" i="1"/>
  <c r="F12691" i="1"/>
  <c r="E12692" i="1"/>
  <c r="F12692" i="1"/>
  <c r="E12693" i="1"/>
  <c r="F12693" i="1"/>
  <c r="E12694" i="1"/>
  <c r="F12694" i="1"/>
  <c r="E12695" i="1"/>
  <c r="F12695" i="1"/>
  <c r="E12696" i="1"/>
  <c r="F12696" i="1"/>
  <c r="E12697" i="1"/>
  <c r="F12697" i="1"/>
  <c r="E12698" i="1"/>
  <c r="F12698" i="1"/>
  <c r="E12699" i="1"/>
  <c r="F12699" i="1"/>
  <c r="E12700" i="1"/>
  <c r="F12700" i="1"/>
  <c r="E12701" i="1"/>
  <c r="F12701" i="1"/>
  <c r="E12702" i="1"/>
  <c r="F12702" i="1"/>
  <c r="E12703" i="1"/>
  <c r="F12703" i="1"/>
  <c r="E12704" i="1"/>
  <c r="F12704" i="1"/>
  <c r="E12705" i="1"/>
  <c r="F12705" i="1"/>
  <c r="E12706" i="1"/>
  <c r="F12706" i="1"/>
  <c r="E12707" i="1"/>
  <c r="F12707" i="1"/>
  <c r="E12708" i="1"/>
  <c r="F12708" i="1"/>
  <c r="E12709" i="1"/>
  <c r="F12709" i="1"/>
  <c r="E12710" i="1"/>
  <c r="F12710" i="1"/>
  <c r="E12711" i="1"/>
  <c r="F12711" i="1"/>
  <c r="E12712" i="1"/>
  <c r="F12712" i="1"/>
  <c r="E12713" i="1"/>
  <c r="F12713" i="1"/>
  <c r="E12714" i="1"/>
  <c r="F12714" i="1"/>
  <c r="E12715" i="1"/>
  <c r="F12715" i="1"/>
  <c r="E12716" i="1"/>
  <c r="F12716" i="1"/>
  <c r="E12717" i="1"/>
  <c r="F12717" i="1"/>
  <c r="E12718" i="1"/>
  <c r="F12718" i="1"/>
  <c r="E12719" i="1"/>
  <c r="F12719" i="1"/>
  <c r="E12720" i="1"/>
  <c r="F12720" i="1"/>
  <c r="E12721" i="1"/>
  <c r="F12721" i="1"/>
  <c r="E12722" i="1"/>
  <c r="F12722" i="1"/>
  <c r="E12723" i="1"/>
  <c r="F12723" i="1"/>
  <c r="E12724" i="1"/>
  <c r="F12724" i="1"/>
  <c r="E12725" i="1"/>
  <c r="F12725" i="1"/>
  <c r="E12726" i="1"/>
  <c r="F12726" i="1"/>
  <c r="E12727" i="1"/>
  <c r="F12727" i="1"/>
  <c r="E12728" i="1"/>
  <c r="F12728" i="1"/>
  <c r="E12729" i="1"/>
  <c r="F12729" i="1"/>
  <c r="E12730" i="1"/>
  <c r="F12730" i="1"/>
  <c r="E12731" i="1"/>
  <c r="F12731" i="1"/>
  <c r="E12732" i="1"/>
  <c r="F12732" i="1"/>
  <c r="E12733" i="1"/>
  <c r="F12733" i="1"/>
  <c r="E12734" i="1"/>
  <c r="F12734" i="1"/>
  <c r="E12735" i="1"/>
  <c r="F12735" i="1"/>
  <c r="E12736" i="1"/>
  <c r="F12736" i="1"/>
  <c r="E12737" i="1"/>
  <c r="F12737" i="1"/>
  <c r="E12738" i="1"/>
  <c r="F12738" i="1"/>
  <c r="E12739" i="1"/>
  <c r="F12739" i="1"/>
  <c r="E12740" i="1"/>
  <c r="F12740" i="1"/>
  <c r="E12741" i="1"/>
  <c r="F12741" i="1"/>
  <c r="E12742" i="1"/>
  <c r="F12742" i="1"/>
  <c r="E12743" i="1"/>
  <c r="F12743" i="1"/>
  <c r="E12744" i="1"/>
  <c r="F12744" i="1"/>
  <c r="E12745" i="1"/>
  <c r="F12745" i="1"/>
  <c r="E12746" i="1"/>
  <c r="F12746" i="1"/>
  <c r="E12747" i="1"/>
  <c r="F12747" i="1"/>
  <c r="E12748" i="1"/>
  <c r="F12748" i="1"/>
  <c r="E12749" i="1"/>
  <c r="F12749" i="1"/>
  <c r="E12750" i="1"/>
  <c r="F12750" i="1"/>
  <c r="E12751" i="1"/>
  <c r="F12751" i="1"/>
  <c r="E12752" i="1"/>
  <c r="F12752" i="1"/>
  <c r="E12753" i="1"/>
  <c r="F12753" i="1"/>
  <c r="E12754" i="1"/>
  <c r="F12754" i="1"/>
  <c r="E12755" i="1"/>
  <c r="F12755" i="1"/>
  <c r="E12756" i="1"/>
  <c r="F12756" i="1"/>
  <c r="E12757" i="1"/>
  <c r="F12757" i="1"/>
  <c r="E12758" i="1"/>
  <c r="F12758" i="1"/>
  <c r="E12759" i="1"/>
  <c r="F12759" i="1"/>
  <c r="E12760" i="1"/>
  <c r="F12760" i="1"/>
  <c r="E12761" i="1"/>
  <c r="F12761" i="1"/>
  <c r="E12762" i="1"/>
  <c r="F12762" i="1"/>
  <c r="E12763" i="1"/>
  <c r="F12763" i="1"/>
  <c r="E12764" i="1"/>
  <c r="F12764" i="1"/>
  <c r="E12765" i="1"/>
  <c r="F12765" i="1"/>
  <c r="E12766" i="1"/>
  <c r="F12766" i="1"/>
  <c r="E12767" i="1"/>
  <c r="F12767" i="1"/>
  <c r="E12768" i="1"/>
  <c r="F12768" i="1"/>
  <c r="E12769" i="1"/>
  <c r="F12769" i="1"/>
  <c r="E12770" i="1"/>
  <c r="F12770" i="1"/>
  <c r="E12771" i="1"/>
  <c r="F12771" i="1"/>
  <c r="E12772" i="1"/>
  <c r="F12772" i="1"/>
  <c r="E12773" i="1"/>
  <c r="F12773" i="1"/>
  <c r="E12774" i="1"/>
  <c r="F12774" i="1"/>
  <c r="E12775" i="1"/>
  <c r="F12775" i="1"/>
  <c r="E12776" i="1"/>
  <c r="F12776" i="1"/>
  <c r="E12777" i="1"/>
  <c r="F12777" i="1"/>
  <c r="E12778" i="1"/>
  <c r="F12778" i="1"/>
  <c r="E12779" i="1"/>
  <c r="F12779" i="1"/>
  <c r="E12780" i="1"/>
  <c r="F12780" i="1"/>
  <c r="E12781" i="1"/>
  <c r="F12781" i="1"/>
  <c r="E12782" i="1"/>
  <c r="F12782" i="1"/>
  <c r="E12783" i="1"/>
  <c r="F12783" i="1"/>
  <c r="E12784" i="1"/>
  <c r="F12784" i="1"/>
  <c r="E12785" i="1"/>
  <c r="F12785" i="1"/>
  <c r="E12786" i="1"/>
  <c r="F12786" i="1"/>
  <c r="E12787" i="1"/>
  <c r="F12787" i="1"/>
  <c r="E12788" i="1"/>
  <c r="F12788" i="1"/>
  <c r="E12789" i="1"/>
  <c r="F12789" i="1"/>
  <c r="E12790" i="1"/>
  <c r="F12790" i="1"/>
  <c r="E12791" i="1"/>
  <c r="F12791" i="1"/>
  <c r="E12792" i="1"/>
  <c r="F12792" i="1"/>
  <c r="E12793" i="1"/>
  <c r="F12793" i="1"/>
  <c r="E12794" i="1"/>
  <c r="F12794" i="1"/>
  <c r="E12795" i="1"/>
  <c r="F12795" i="1"/>
  <c r="E12796" i="1"/>
  <c r="F12796" i="1"/>
  <c r="E12797" i="1"/>
  <c r="F12797" i="1"/>
  <c r="E12798" i="1"/>
  <c r="F12798" i="1"/>
  <c r="E12799" i="1"/>
  <c r="F12799" i="1"/>
  <c r="E12800" i="1"/>
  <c r="F12800" i="1"/>
  <c r="E12801" i="1"/>
  <c r="F12801" i="1"/>
  <c r="E12802" i="1"/>
  <c r="F12802" i="1"/>
  <c r="E12803" i="1"/>
  <c r="F12803" i="1"/>
  <c r="E12804" i="1"/>
  <c r="F12804" i="1"/>
  <c r="E12805" i="1"/>
  <c r="F12805" i="1"/>
  <c r="E12806" i="1"/>
  <c r="F12806" i="1"/>
  <c r="E12807" i="1"/>
  <c r="F12807" i="1"/>
  <c r="E12808" i="1"/>
  <c r="F12808" i="1"/>
  <c r="E12809" i="1"/>
  <c r="F12809" i="1"/>
  <c r="E12810" i="1"/>
  <c r="F12810" i="1"/>
  <c r="E12811" i="1"/>
  <c r="F12811" i="1"/>
  <c r="E12812" i="1"/>
  <c r="F12812" i="1"/>
  <c r="E12813" i="1"/>
  <c r="F12813" i="1"/>
  <c r="E12814" i="1"/>
  <c r="F12814" i="1"/>
  <c r="E12815" i="1"/>
  <c r="F12815" i="1"/>
  <c r="E12816" i="1"/>
  <c r="F12816" i="1"/>
  <c r="E12817" i="1"/>
  <c r="F12817" i="1"/>
  <c r="E12818" i="1"/>
  <c r="F12818" i="1"/>
  <c r="E12819" i="1"/>
  <c r="F12819" i="1"/>
  <c r="E12820" i="1"/>
  <c r="F12820" i="1"/>
  <c r="E12821" i="1"/>
  <c r="F12821" i="1"/>
  <c r="E12822" i="1"/>
  <c r="F12822" i="1"/>
  <c r="E12823" i="1"/>
  <c r="F12823" i="1"/>
  <c r="E12824" i="1"/>
  <c r="F12824" i="1"/>
  <c r="E12825" i="1"/>
  <c r="F12825" i="1"/>
  <c r="E12826" i="1"/>
  <c r="F12826" i="1"/>
  <c r="E12827" i="1"/>
  <c r="F12827" i="1"/>
  <c r="E12828" i="1"/>
  <c r="F12828" i="1"/>
  <c r="E12829" i="1"/>
  <c r="F12829" i="1"/>
  <c r="E12830" i="1"/>
  <c r="F12830" i="1"/>
  <c r="E12831" i="1"/>
  <c r="F12831" i="1"/>
  <c r="E12832" i="1"/>
  <c r="F12832" i="1"/>
  <c r="E12833" i="1"/>
  <c r="F12833" i="1"/>
  <c r="E12834" i="1"/>
  <c r="F12834" i="1"/>
  <c r="E12835" i="1"/>
  <c r="F12835" i="1"/>
  <c r="E12836" i="1"/>
  <c r="F12836" i="1"/>
  <c r="E12837" i="1"/>
  <c r="F12837" i="1"/>
  <c r="E12838" i="1"/>
  <c r="F12838" i="1"/>
  <c r="E12839" i="1"/>
  <c r="F12839" i="1"/>
  <c r="E12840" i="1"/>
  <c r="F12840" i="1"/>
  <c r="E12841" i="1"/>
  <c r="F12841" i="1"/>
  <c r="E12842" i="1"/>
  <c r="F12842" i="1"/>
  <c r="E12843" i="1"/>
  <c r="F12843" i="1"/>
  <c r="E12844" i="1"/>
  <c r="F12844" i="1"/>
  <c r="E12845" i="1"/>
  <c r="F12845" i="1"/>
  <c r="E12846" i="1"/>
  <c r="F12846" i="1"/>
  <c r="E12847" i="1"/>
  <c r="F12847" i="1"/>
  <c r="E12848" i="1"/>
  <c r="F12848" i="1"/>
  <c r="E12849" i="1"/>
  <c r="F12849" i="1"/>
  <c r="E12850" i="1"/>
  <c r="F12850" i="1"/>
  <c r="E12851" i="1"/>
  <c r="F12851" i="1"/>
  <c r="E12852" i="1"/>
  <c r="F12852" i="1"/>
  <c r="E12853" i="1"/>
  <c r="F12853" i="1"/>
  <c r="E12854" i="1"/>
  <c r="F12854" i="1"/>
  <c r="E12855" i="1"/>
  <c r="F12855" i="1"/>
  <c r="E12856" i="1"/>
  <c r="F12856" i="1"/>
  <c r="E12857" i="1"/>
  <c r="F12857" i="1"/>
  <c r="E12858" i="1"/>
  <c r="F12858" i="1"/>
  <c r="E12859" i="1"/>
  <c r="F12859" i="1"/>
  <c r="E12860" i="1"/>
  <c r="F12860" i="1"/>
  <c r="E12861" i="1"/>
  <c r="F12861" i="1"/>
  <c r="E12862" i="1"/>
  <c r="F12862" i="1"/>
  <c r="E12863" i="1"/>
  <c r="F12863" i="1"/>
  <c r="E12864" i="1"/>
  <c r="F12864" i="1"/>
  <c r="E12865" i="1"/>
  <c r="F12865" i="1"/>
  <c r="E12866" i="1"/>
  <c r="F12866" i="1"/>
  <c r="E12867" i="1"/>
  <c r="F12867" i="1"/>
  <c r="E12868" i="1"/>
  <c r="F12868" i="1"/>
  <c r="E12869" i="1"/>
  <c r="F12869" i="1"/>
  <c r="E12870" i="1"/>
  <c r="F12870" i="1"/>
  <c r="E12871" i="1"/>
  <c r="F12871" i="1"/>
  <c r="E12872" i="1"/>
  <c r="F12872" i="1"/>
  <c r="E12873" i="1"/>
  <c r="F12873" i="1"/>
  <c r="E12874" i="1"/>
  <c r="F12874" i="1"/>
  <c r="E12875" i="1"/>
  <c r="F12875" i="1"/>
  <c r="E12876" i="1"/>
  <c r="F12876" i="1"/>
  <c r="E12877" i="1"/>
  <c r="F12877" i="1"/>
  <c r="E12878" i="1"/>
  <c r="F12878" i="1"/>
  <c r="E12879" i="1"/>
  <c r="F12879" i="1"/>
  <c r="E12880" i="1"/>
  <c r="F12880" i="1"/>
  <c r="E12881" i="1"/>
  <c r="F12881" i="1"/>
  <c r="E12882" i="1"/>
  <c r="F12882" i="1"/>
  <c r="E12883" i="1"/>
  <c r="F12883" i="1"/>
  <c r="E12884" i="1"/>
  <c r="F12884" i="1"/>
  <c r="E12885" i="1"/>
  <c r="F12885" i="1"/>
  <c r="E12886" i="1"/>
  <c r="F12886" i="1"/>
  <c r="E12887" i="1"/>
  <c r="F12887" i="1"/>
  <c r="E12888" i="1"/>
  <c r="F12888" i="1"/>
  <c r="E12889" i="1"/>
  <c r="F12889" i="1"/>
  <c r="E12890" i="1"/>
  <c r="F12890" i="1"/>
  <c r="E12891" i="1"/>
  <c r="F12891" i="1"/>
  <c r="E12892" i="1"/>
  <c r="F12892" i="1"/>
  <c r="E12893" i="1"/>
  <c r="F12893" i="1"/>
  <c r="E12894" i="1"/>
  <c r="F12894" i="1"/>
  <c r="E12895" i="1"/>
  <c r="F12895" i="1"/>
  <c r="E12896" i="1"/>
  <c r="F12896" i="1"/>
  <c r="E12897" i="1"/>
  <c r="F12897" i="1"/>
  <c r="E12898" i="1"/>
  <c r="F12898" i="1"/>
  <c r="E12899" i="1"/>
  <c r="F12899" i="1"/>
  <c r="E12900" i="1"/>
  <c r="F12900" i="1"/>
  <c r="E12901" i="1"/>
  <c r="F12901" i="1"/>
  <c r="E12902" i="1"/>
  <c r="F12902" i="1"/>
  <c r="E12903" i="1"/>
  <c r="F12903" i="1"/>
  <c r="E12904" i="1"/>
  <c r="F12904" i="1"/>
  <c r="E12905" i="1"/>
  <c r="F12905" i="1"/>
  <c r="E12906" i="1"/>
  <c r="F12906" i="1"/>
  <c r="E12907" i="1"/>
  <c r="F12907" i="1"/>
  <c r="E12908" i="1"/>
  <c r="F12908" i="1"/>
  <c r="E12909" i="1"/>
  <c r="F12909" i="1"/>
  <c r="E12910" i="1"/>
  <c r="F12910" i="1"/>
  <c r="E12911" i="1"/>
  <c r="F12911" i="1"/>
  <c r="E12912" i="1"/>
  <c r="F12912" i="1"/>
  <c r="E12913" i="1"/>
  <c r="F12913" i="1"/>
  <c r="E12914" i="1"/>
  <c r="F12914" i="1"/>
  <c r="E12915" i="1"/>
  <c r="F12915" i="1"/>
  <c r="E12916" i="1"/>
  <c r="F12916" i="1"/>
  <c r="E12917" i="1"/>
  <c r="F12917" i="1"/>
  <c r="E12918" i="1"/>
  <c r="F12918" i="1"/>
  <c r="E12919" i="1"/>
  <c r="F12919" i="1"/>
  <c r="E12920" i="1"/>
  <c r="F12920" i="1"/>
  <c r="E12921" i="1"/>
  <c r="F12921" i="1"/>
  <c r="E12922" i="1"/>
  <c r="F12922" i="1"/>
  <c r="E12923" i="1"/>
  <c r="F12923" i="1"/>
  <c r="E12924" i="1"/>
  <c r="F12924" i="1"/>
  <c r="E12925" i="1"/>
  <c r="F12925" i="1"/>
  <c r="E12926" i="1"/>
  <c r="F12926" i="1"/>
  <c r="E12927" i="1"/>
  <c r="F12927" i="1"/>
  <c r="E12928" i="1"/>
  <c r="F12928" i="1"/>
  <c r="E12929" i="1"/>
  <c r="F12929" i="1"/>
  <c r="E12930" i="1"/>
  <c r="F12930" i="1"/>
  <c r="E12931" i="1"/>
  <c r="F12931" i="1"/>
  <c r="E12932" i="1"/>
  <c r="F12932" i="1"/>
  <c r="E12933" i="1"/>
  <c r="F12933" i="1"/>
  <c r="E12934" i="1"/>
  <c r="F12934" i="1"/>
  <c r="E12935" i="1"/>
  <c r="F12935" i="1"/>
  <c r="E12936" i="1"/>
  <c r="F12936" i="1"/>
  <c r="E12937" i="1"/>
  <c r="F12937" i="1"/>
  <c r="E12938" i="1"/>
  <c r="F12938" i="1"/>
  <c r="E12939" i="1"/>
  <c r="F12939" i="1"/>
  <c r="E12940" i="1"/>
  <c r="F12940" i="1"/>
  <c r="E12941" i="1"/>
  <c r="F12941" i="1"/>
  <c r="E12942" i="1"/>
  <c r="F12942" i="1"/>
  <c r="E12943" i="1"/>
  <c r="F12943" i="1"/>
  <c r="E12944" i="1"/>
  <c r="F12944" i="1"/>
  <c r="E12945" i="1"/>
  <c r="F12945" i="1"/>
  <c r="E12946" i="1"/>
  <c r="F12946" i="1"/>
  <c r="E12947" i="1"/>
  <c r="F12947" i="1"/>
  <c r="E12948" i="1"/>
  <c r="F12948" i="1"/>
  <c r="E12949" i="1"/>
  <c r="F12949" i="1"/>
  <c r="E12950" i="1"/>
  <c r="F12950" i="1"/>
  <c r="E12951" i="1"/>
  <c r="F12951" i="1"/>
  <c r="E12952" i="1"/>
  <c r="F12952" i="1"/>
  <c r="E12953" i="1"/>
  <c r="F12953" i="1"/>
  <c r="E12954" i="1"/>
  <c r="F12954" i="1"/>
  <c r="E12955" i="1"/>
  <c r="F12955" i="1"/>
  <c r="E12956" i="1"/>
  <c r="F12956" i="1"/>
  <c r="E12957" i="1"/>
  <c r="F12957" i="1"/>
  <c r="E12958" i="1"/>
  <c r="F12958" i="1"/>
  <c r="E12959" i="1"/>
  <c r="F12959" i="1"/>
  <c r="E12960" i="1"/>
  <c r="F12960" i="1"/>
  <c r="E12961" i="1"/>
  <c r="F12961" i="1"/>
  <c r="E12962" i="1"/>
  <c r="F12962" i="1"/>
  <c r="E12963" i="1"/>
  <c r="F12963" i="1"/>
  <c r="E12964" i="1"/>
  <c r="F12964" i="1"/>
  <c r="E12965" i="1"/>
  <c r="F12965" i="1"/>
  <c r="E12966" i="1"/>
  <c r="F12966" i="1"/>
  <c r="E12967" i="1"/>
  <c r="F12967" i="1"/>
  <c r="E12968" i="1"/>
  <c r="F12968" i="1"/>
  <c r="E12969" i="1"/>
  <c r="F12969" i="1"/>
  <c r="E12970" i="1"/>
  <c r="F12970" i="1"/>
  <c r="E12971" i="1"/>
  <c r="F12971" i="1"/>
  <c r="E12972" i="1"/>
  <c r="F12972" i="1"/>
  <c r="E12973" i="1"/>
  <c r="F12973" i="1"/>
  <c r="E12974" i="1"/>
  <c r="F12974" i="1"/>
  <c r="E12975" i="1"/>
  <c r="F12975" i="1"/>
  <c r="E12976" i="1"/>
  <c r="F12976" i="1"/>
  <c r="E12977" i="1"/>
  <c r="F12977" i="1"/>
  <c r="E12978" i="1"/>
  <c r="F12978" i="1"/>
  <c r="E12979" i="1"/>
  <c r="F12979" i="1"/>
  <c r="E12980" i="1"/>
  <c r="F12980" i="1"/>
  <c r="E12981" i="1"/>
  <c r="F12981" i="1"/>
  <c r="E12982" i="1"/>
  <c r="F12982" i="1"/>
  <c r="E12983" i="1"/>
  <c r="F12983" i="1"/>
  <c r="E12984" i="1"/>
  <c r="F12984" i="1"/>
  <c r="E12985" i="1"/>
  <c r="F12985" i="1"/>
  <c r="E12986" i="1"/>
  <c r="F12986" i="1"/>
  <c r="E12987" i="1"/>
  <c r="F12987" i="1"/>
  <c r="E12988" i="1"/>
  <c r="F12988" i="1"/>
  <c r="E12989" i="1"/>
  <c r="F12989" i="1"/>
  <c r="E12990" i="1"/>
  <c r="F12990" i="1"/>
  <c r="E12991" i="1"/>
  <c r="F12991" i="1"/>
  <c r="E12992" i="1"/>
  <c r="F12992" i="1"/>
  <c r="E12993" i="1"/>
  <c r="F12993" i="1"/>
  <c r="E12994" i="1"/>
  <c r="F12994" i="1"/>
  <c r="E12995" i="1"/>
  <c r="F12995" i="1"/>
  <c r="E12996" i="1"/>
  <c r="F12996" i="1"/>
  <c r="E12997" i="1"/>
  <c r="F12997" i="1"/>
  <c r="E12998" i="1"/>
  <c r="F12998" i="1"/>
  <c r="E12999" i="1"/>
  <c r="F12999" i="1"/>
  <c r="E13000" i="1"/>
  <c r="F13000" i="1"/>
  <c r="E13001" i="1"/>
  <c r="F13001" i="1"/>
  <c r="E13002" i="1"/>
  <c r="F13002" i="1"/>
  <c r="E13003" i="1"/>
  <c r="F13003" i="1"/>
  <c r="E13004" i="1"/>
  <c r="F13004" i="1"/>
  <c r="E13005" i="1"/>
  <c r="F13005" i="1"/>
  <c r="E13006" i="1"/>
  <c r="F13006" i="1"/>
  <c r="E13007" i="1"/>
  <c r="F13007" i="1"/>
  <c r="E13008" i="1"/>
  <c r="F13008" i="1"/>
  <c r="E13009" i="1"/>
  <c r="F13009" i="1"/>
  <c r="E13010" i="1"/>
  <c r="F13010" i="1"/>
  <c r="E13011" i="1"/>
  <c r="F13011" i="1"/>
  <c r="E13012" i="1"/>
  <c r="F13012" i="1"/>
  <c r="E13013" i="1"/>
  <c r="F13013" i="1"/>
  <c r="E13014" i="1"/>
  <c r="F13014" i="1"/>
  <c r="E13015" i="1"/>
  <c r="F13015" i="1"/>
  <c r="E13016" i="1"/>
  <c r="F13016" i="1"/>
  <c r="E13017" i="1"/>
  <c r="F13017" i="1"/>
  <c r="E13018" i="1"/>
  <c r="F13018" i="1"/>
  <c r="E13019" i="1"/>
  <c r="F13019" i="1"/>
  <c r="E13020" i="1"/>
  <c r="F13020" i="1"/>
  <c r="E13021" i="1"/>
  <c r="F13021" i="1"/>
  <c r="E13022" i="1"/>
  <c r="F13022" i="1"/>
  <c r="E13023" i="1"/>
  <c r="F13023" i="1"/>
  <c r="E13024" i="1"/>
  <c r="F13024" i="1"/>
  <c r="E13025" i="1"/>
  <c r="F13025" i="1"/>
  <c r="E13026" i="1"/>
  <c r="F13026" i="1"/>
  <c r="E13027" i="1"/>
  <c r="F13027" i="1"/>
  <c r="E13028" i="1"/>
  <c r="F13028" i="1"/>
  <c r="E13029" i="1"/>
  <c r="F13029" i="1"/>
  <c r="E13030" i="1"/>
  <c r="F13030" i="1"/>
  <c r="E13031" i="1"/>
  <c r="F13031" i="1"/>
  <c r="E13032" i="1"/>
  <c r="F13032" i="1"/>
  <c r="E13033" i="1"/>
  <c r="F13033" i="1"/>
  <c r="E13034" i="1"/>
  <c r="F13034" i="1"/>
  <c r="E13035" i="1"/>
  <c r="F13035" i="1"/>
  <c r="E13036" i="1"/>
  <c r="F13036" i="1"/>
  <c r="E13037" i="1"/>
  <c r="F13037" i="1"/>
  <c r="E13038" i="1"/>
  <c r="F13038" i="1"/>
  <c r="E13039" i="1"/>
  <c r="F13039" i="1"/>
  <c r="E13040" i="1"/>
  <c r="F13040" i="1"/>
  <c r="E13041" i="1"/>
  <c r="F13041" i="1"/>
  <c r="E13042" i="1"/>
  <c r="F13042" i="1"/>
  <c r="E13043" i="1"/>
  <c r="F13043" i="1"/>
  <c r="E13044" i="1"/>
  <c r="F13044" i="1"/>
  <c r="E13045" i="1"/>
  <c r="F13045" i="1"/>
  <c r="E13046" i="1"/>
  <c r="F13046" i="1"/>
  <c r="E13047" i="1"/>
  <c r="F13047" i="1"/>
  <c r="E13048" i="1"/>
  <c r="F13048" i="1"/>
  <c r="E13049" i="1"/>
  <c r="F13049" i="1"/>
  <c r="E13050" i="1"/>
  <c r="F13050" i="1"/>
  <c r="E13051" i="1"/>
  <c r="F13051" i="1"/>
  <c r="E13052" i="1"/>
  <c r="F13052" i="1"/>
  <c r="E13053" i="1"/>
  <c r="F13053" i="1"/>
  <c r="E13054" i="1"/>
  <c r="F13054" i="1"/>
  <c r="E13055" i="1"/>
  <c r="F13055" i="1"/>
  <c r="E13056" i="1"/>
  <c r="F13056" i="1"/>
  <c r="E13057" i="1"/>
  <c r="F13057" i="1"/>
  <c r="E13058" i="1"/>
  <c r="F13058" i="1"/>
  <c r="E13059" i="1"/>
  <c r="F13059" i="1"/>
  <c r="E13060" i="1"/>
  <c r="F13060" i="1"/>
  <c r="E13061" i="1"/>
  <c r="F13061" i="1"/>
  <c r="E13062" i="1"/>
  <c r="F13062" i="1"/>
  <c r="E13063" i="1"/>
  <c r="F13063" i="1"/>
  <c r="E13064" i="1"/>
  <c r="F13064" i="1"/>
  <c r="E13065" i="1"/>
  <c r="F13065" i="1"/>
  <c r="E13066" i="1"/>
  <c r="F13066" i="1"/>
  <c r="E13067" i="1"/>
  <c r="F13067" i="1"/>
  <c r="E13068" i="1"/>
  <c r="F13068" i="1"/>
  <c r="E13069" i="1"/>
  <c r="F13069" i="1"/>
  <c r="E13070" i="1"/>
  <c r="F13070" i="1"/>
  <c r="E13071" i="1"/>
  <c r="F13071" i="1"/>
  <c r="E13072" i="1"/>
  <c r="F13072" i="1"/>
  <c r="E13073" i="1"/>
  <c r="F13073" i="1"/>
  <c r="E13074" i="1"/>
  <c r="F13074" i="1"/>
  <c r="E13075" i="1"/>
  <c r="F13075" i="1"/>
  <c r="E13076" i="1"/>
  <c r="F13076" i="1"/>
  <c r="E13077" i="1"/>
  <c r="F13077" i="1"/>
  <c r="E13078" i="1"/>
  <c r="F13078" i="1"/>
  <c r="E13079" i="1"/>
  <c r="F13079" i="1"/>
  <c r="E13080" i="1"/>
  <c r="F13080" i="1"/>
  <c r="E13081" i="1"/>
  <c r="F13081" i="1"/>
  <c r="E13082" i="1"/>
  <c r="F13082" i="1"/>
  <c r="E13083" i="1"/>
  <c r="F13083" i="1"/>
  <c r="E13084" i="1"/>
  <c r="F13084" i="1"/>
  <c r="E13085" i="1"/>
  <c r="F13085" i="1"/>
  <c r="E13086" i="1"/>
  <c r="F13086" i="1"/>
  <c r="E13087" i="1"/>
  <c r="F13087" i="1"/>
  <c r="E13088" i="1"/>
  <c r="F13088" i="1"/>
  <c r="E13089" i="1"/>
  <c r="F13089" i="1"/>
  <c r="E13090" i="1"/>
  <c r="F13090" i="1"/>
  <c r="E13091" i="1"/>
  <c r="F13091" i="1"/>
  <c r="E13092" i="1"/>
  <c r="F13092" i="1"/>
  <c r="E13093" i="1"/>
  <c r="F13093" i="1"/>
  <c r="E13094" i="1"/>
  <c r="F13094" i="1"/>
  <c r="E13095" i="1"/>
  <c r="F13095" i="1"/>
  <c r="E13096" i="1"/>
  <c r="F13096" i="1"/>
  <c r="E13097" i="1"/>
  <c r="F13097" i="1"/>
  <c r="E13098" i="1"/>
  <c r="F13098" i="1"/>
  <c r="E13099" i="1"/>
  <c r="F13099" i="1"/>
  <c r="E13100" i="1"/>
  <c r="F13100" i="1"/>
  <c r="E13101" i="1"/>
  <c r="F13101" i="1"/>
  <c r="E13102" i="1"/>
  <c r="F13102" i="1"/>
  <c r="E13103" i="1"/>
  <c r="F13103" i="1"/>
  <c r="E13104" i="1"/>
  <c r="F13104" i="1"/>
  <c r="E13105" i="1"/>
  <c r="F13105" i="1"/>
  <c r="E13106" i="1"/>
  <c r="F13106" i="1"/>
  <c r="E13107" i="1"/>
  <c r="F13107" i="1"/>
  <c r="E13108" i="1"/>
  <c r="F13108" i="1"/>
  <c r="E13109" i="1"/>
  <c r="F13109" i="1"/>
  <c r="E13110" i="1"/>
  <c r="F13110" i="1"/>
  <c r="E13111" i="1"/>
  <c r="F13111" i="1"/>
  <c r="E13112" i="1"/>
  <c r="F13112" i="1"/>
  <c r="E13113" i="1"/>
  <c r="F13113" i="1"/>
  <c r="E13114" i="1"/>
  <c r="F13114" i="1"/>
  <c r="E13115" i="1"/>
  <c r="F13115" i="1"/>
  <c r="E13116" i="1"/>
  <c r="F13116" i="1"/>
  <c r="E13117" i="1"/>
  <c r="F13117" i="1"/>
  <c r="E13118" i="1"/>
  <c r="F13118" i="1"/>
  <c r="E13119" i="1"/>
  <c r="F13119" i="1"/>
  <c r="E13120" i="1"/>
  <c r="F13120" i="1"/>
  <c r="E13121" i="1"/>
  <c r="F13121" i="1"/>
  <c r="E13122" i="1"/>
  <c r="F13122" i="1"/>
  <c r="E13123" i="1"/>
  <c r="F13123" i="1"/>
  <c r="E13124" i="1"/>
  <c r="F13124" i="1"/>
  <c r="E13125" i="1"/>
  <c r="F13125" i="1"/>
  <c r="E13126" i="1"/>
  <c r="F13126" i="1"/>
  <c r="E13127" i="1"/>
  <c r="F13127" i="1"/>
  <c r="E13128" i="1"/>
  <c r="F13128" i="1"/>
  <c r="E13129" i="1"/>
  <c r="F13129" i="1"/>
  <c r="E13130" i="1"/>
  <c r="F13130" i="1"/>
  <c r="E13131" i="1"/>
  <c r="F13131" i="1"/>
  <c r="E13132" i="1"/>
  <c r="F13132" i="1"/>
  <c r="E13133" i="1"/>
  <c r="F13133" i="1"/>
  <c r="E13134" i="1"/>
  <c r="F13134" i="1"/>
  <c r="E13135" i="1"/>
  <c r="F13135" i="1"/>
  <c r="E13136" i="1"/>
  <c r="F13136" i="1"/>
  <c r="E13137" i="1"/>
  <c r="F13137" i="1"/>
  <c r="E13138" i="1"/>
  <c r="F13138" i="1"/>
  <c r="E13139" i="1"/>
  <c r="F13139" i="1"/>
  <c r="E13140" i="1"/>
  <c r="F13140" i="1"/>
  <c r="E13141" i="1"/>
  <c r="F13141" i="1"/>
  <c r="E13142" i="1"/>
  <c r="F13142" i="1"/>
  <c r="E13143" i="1"/>
  <c r="F13143" i="1"/>
  <c r="E13144" i="1"/>
  <c r="F13144" i="1"/>
  <c r="E13145" i="1"/>
  <c r="F13145" i="1"/>
  <c r="E13146" i="1"/>
  <c r="F13146" i="1"/>
  <c r="E13147" i="1"/>
  <c r="F13147" i="1"/>
  <c r="E13148" i="1"/>
  <c r="F13148" i="1"/>
  <c r="E13149" i="1"/>
  <c r="F13149" i="1"/>
  <c r="E13150" i="1"/>
  <c r="F13150" i="1"/>
  <c r="E13151" i="1"/>
  <c r="F13151" i="1"/>
  <c r="E13152" i="1"/>
  <c r="F13152" i="1"/>
  <c r="E13153" i="1"/>
  <c r="F13153" i="1"/>
  <c r="E13154" i="1"/>
  <c r="F13154" i="1"/>
  <c r="E13155" i="1"/>
  <c r="F13155" i="1"/>
  <c r="E13156" i="1"/>
  <c r="F13156" i="1"/>
  <c r="E13157" i="1"/>
  <c r="F13157" i="1"/>
  <c r="E13158" i="1"/>
  <c r="F13158" i="1"/>
  <c r="E13159" i="1"/>
  <c r="F13159" i="1"/>
  <c r="E13160" i="1"/>
  <c r="F13160" i="1"/>
  <c r="E13161" i="1"/>
  <c r="F13161" i="1"/>
  <c r="E13162" i="1"/>
  <c r="F13162" i="1"/>
  <c r="E13163" i="1"/>
  <c r="F13163" i="1"/>
  <c r="E13164" i="1"/>
  <c r="F13164" i="1"/>
  <c r="E13165" i="1"/>
  <c r="F13165" i="1"/>
  <c r="E13166" i="1"/>
  <c r="F13166" i="1"/>
  <c r="E13167" i="1"/>
  <c r="F13167" i="1"/>
  <c r="E13168" i="1"/>
  <c r="F13168" i="1"/>
  <c r="E13169" i="1"/>
  <c r="F13169" i="1"/>
  <c r="E13170" i="1"/>
  <c r="F13170" i="1"/>
  <c r="E13171" i="1"/>
  <c r="F13171" i="1"/>
  <c r="E13172" i="1"/>
  <c r="F13172" i="1"/>
  <c r="E13173" i="1"/>
  <c r="F13173" i="1"/>
  <c r="E13174" i="1"/>
  <c r="F13174" i="1"/>
  <c r="E13175" i="1"/>
  <c r="F13175" i="1"/>
  <c r="E13176" i="1"/>
  <c r="F13176" i="1"/>
  <c r="E13177" i="1"/>
  <c r="F13177" i="1"/>
  <c r="E13178" i="1"/>
  <c r="F13178" i="1"/>
  <c r="E13179" i="1"/>
  <c r="F13179" i="1"/>
  <c r="E13180" i="1"/>
  <c r="F13180" i="1"/>
  <c r="E13181" i="1"/>
  <c r="F13181" i="1"/>
  <c r="E13182" i="1"/>
  <c r="F13182" i="1"/>
  <c r="E13183" i="1"/>
  <c r="F13183" i="1"/>
  <c r="E13184" i="1"/>
  <c r="F13184" i="1"/>
  <c r="E13185" i="1"/>
  <c r="F13185" i="1"/>
  <c r="E13186" i="1"/>
  <c r="F13186" i="1"/>
  <c r="E13187" i="1"/>
  <c r="F13187" i="1"/>
  <c r="E13188" i="1"/>
  <c r="F13188" i="1"/>
  <c r="E13189" i="1"/>
  <c r="F13189" i="1"/>
  <c r="E13190" i="1"/>
  <c r="F13190" i="1"/>
  <c r="E13191" i="1"/>
  <c r="F13191" i="1"/>
  <c r="E13192" i="1"/>
  <c r="F13192" i="1"/>
  <c r="E13193" i="1"/>
  <c r="F13193" i="1"/>
  <c r="E13194" i="1"/>
  <c r="F13194" i="1"/>
  <c r="E13195" i="1"/>
  <c r="F13195" i="1"/>
  <c r="E13196" i="1"/>
  <c r="F13196" i="1"/>
  <c r="E13197" i="1"/>
  <c r="F13197" i="1"/>
  <c r="E13198" i="1"/>
  <c r="F13198" i="1"/>
  <c r="E13199" i="1"/>
  <c r="F13199" i="1"/>
  <c r="E13200" i="1"/>
  <c r="F13200" i="1"/>
  <c r="E13201" i="1"/>
  <c r="F13201" i="1"/>
  <c r="E13202" i="1"/>
  <c r="F13202" i="1"/>
  <c r="E13203" i="1"/>
  <c r="F13203" i="1"/>
  <c r="E13204" i="1"/>
  <c r="F13204" i="1"/>
  <c r="E13205" i="1"/>
  <c r="F13205" i="1"/>
  <c r="E13206" i="1"/>
  <c r="F13206" i="1"/>
  <c r="E13207" i="1"/>
  <c r="F13207" i="1"/>
  <c r="E13208" i="1"/>
  <c r="F13208" i="1"/>
  <c r="E13209" i="1"/>
  <c r="F13209" i="1"/>
  <c r="E13210" i="1"/>
  <c r="F13210" i="1"/>
  <c r="E13211" i="1"/>
  <c r="F13211" i="1"/>
  <c r="E13212" i="1"/>
  <c r="F13212" i="1"/>
  <c r="E13213" i="1"/>
  <c r="F13213" i="1"/>
  <c r="E13214" i="1"/>
  <c r="F13214" i="1"/>
  <c r="E13215" i="1"/>
  <c r="F13215" i="1"/>
  <c r="E13216" i="1"/>
  <c r="F13216" i="1"/>
  <c r="E13217" i="1"/>
  <c r="F13217" i="1"/>
  <c r="E13218" i="1"/>
  <c r="F13218" i="1"/>
  <c r="E13219" i="1"/>
  <c r="F13219" i="1"/>
  <c r="E13220" i="1"/>
  <c r="F13220" i="1"/>
  <c r="E13221" i="1"/>
  <c r="F13221" i="1"/>
  <c r="E13222" i="1"/>
  <c r="F13222" i="1"/>
  <c r="E13223" i="1"/>
  <c r="F13223" i="1"/>
  <c r="E13224" i="1"/>
  <c r="F13224" i="1"/>
  <c r="E13225" i="1"/>
  <c r="F13225" i="1"/>
  <c r="E13226" i="1"/>
  <c r="F13226" i="1"/>
  <c r="E13227" i="1"/>
  <c r="F13227" i="1"/>
  <c r="E13228" i="1"/>
  <c r="F13228" i="1"/>
  <c r="E13229" i="1"/>
  <c r="F13229" i="1"/>
  <c r="E13230" i="1"/>
  <c r="F13230" i="1"/>
  <c r="E13231" i="1"/>
  <c r="F13231" i="1"/>
  <c r="E13232" i="1"/>
  <c r="F13232" i="1"/>
  <c r="E13233" i="1"/>
  <c r="F13233" i="1"/>
  <c r="E13234" i="1"/>
  <c r="F13234" i="1"/>
  <c r="E13235" i="1"/>
  <c r="F13235" i="1"/>
  <c r="E13236" i="1"/>
  <c r="F13236" i="1"/>
  <c r="E13237" i="1"/>
  <c r="F13237" i="1"/>
  <c r="E13238" i="1"/>
  <c r="F13238" i="1"/>
  <c r="E13239" i="1"/>
  <c r="F13239" i="1"/>
  <c r="E13240" i="1"/>
  <c r="F13240" i="1"/>
  <c r="E13241" i="1"/>
  <c r="F13241" i="1"/>
  <c r="E13242" i="1"/>
  <c r="F13242" i="1"/>
  <c r="E13243" i="1"/>
  <c r="F13243" i="1"/>
  <c r="E13244" i="1"/>
  <c r="F13244" i="1"/>
  <c r="E13245" i="1"/>
  <c r="F13245" i="1"/>
  <c r="E13246" i="1"/>
  <c r="F13246" i="1"/>
  <c r="E13247" i="1"/>
  <c r="F13247" i="1"/>
  <c r="E13248" i="1"/>
  <c r="F13248" i="1"/>
  <c r="E13249" i="1"/>
  <c r="F13249" i="1"/>
  <c r="E13250" i="1"/>
  <c r="F13250" i="1"/>
  <c r="E13251" i="1"/>
  <c r="F13251" i="1"/>
  <c r="E13252" i="1"/>
  <c r="F13252" i="1"/>
  <c r="E13253" i="1"/>
  <c r="F13253" i="1"/>
  <c r="E13254" i="1"/>
  <c r="F13254" i="1"/>
  <c r="E13255" i="1"/>
  <c r="F13255" i="1"/>
  <c r="E13256" i="1"/>
  <c r="F13256" i="1"/>
  <c r="E13257" i="1"/>
  <c r="F13257" i="1"/>
  <c r="E13258" i="1"/>
  <c r="F13258" i="1"/>
  <c r="E13259" i="1"/>
  <c r="F13259" i="1"/>
  <c r="E13260" i="1"/>
  <c r="F13260" i="1"/>
  <c r="E13261" i="1"/>
  <c r="F13261" i="1"/>
  <c r="E13262" i="1"/>
  <c r="F13262" i="1"/>
  <c r="E13263" i="1"/>
  <c r="F13263" i="1"/>
  <c r="E13264" i="1"/>
  <c r="F13264" i="1"/>
  <c r="E13265" i="1"/>
  <c r="F13265" i="1"/>
  <c r="E13266" i="1"/>
  <c r="F13266" i="1"/>
  <c r="E13267" i="1"/>
  <c r="F13267" i="1"/>
  <c r="E13268" i="1"/>
  <c r="F13268" i="1"/>
  <c r="E13269" i="1"/>
  <c r="F13269" i="1"/>
  <c r="E13270" i="1"/>
  <c r="F13270" i="1"/>
  <c r="E13271" i="1"/>
  <c r="F13271" i="1"/>
  <c r="E13272" i="1"/>
  <c r="F13272" i="1"/>
  <c r="E13273" i="1"/>
  <c r="F13273" i="1"/>
  <c r="E13274" i="1"/>
  <c r="F13274" i="1"/>
  <c r="E13275" i="1"/>
  <c r="F13275" i="1"/>
  <c r="E13276" i="1"/>
  <c r="F13276" i="1"/>
  <c r="E13277" i="1"/>
  <c r="F13277" i="1"/>
  <c r="E13278" i="1"/>
  <c r="F13278" i="1"/>
  <c r="E13279" i="1"/>
  <c r="F13279" i="1"/>
  <c r="E13280" i="1"/>
  <c r="F13280" i="1"/>
  <c r="E13281" i="1"/>
  <c r="F13281" i="1"/>
  <c r="E13282" i="1"/>
  <c r="F13282" i="1"/>
  <c r="E13283" i="1"/>
  <c r="F13283" i="1"/>
  <c r="E13284" i="1"/>
  <c r="F13284" i="1"/>
  <c r="E13285" i="1"/>
  <c r="F13285" i="1"/>
  <c r="E13286" i="1"/>
  <c r="F13286" i="1"/>
  <c r="E13287" i="1"/>
  <c r="F13287" i="1"/>
  <c r="E13288" i="1"/>
  <c r="F13288" i="1"/>
  <c r="E13289" i="1"/>
  <c r="F13289" i="1"/>
  <c r="E13290" i="1"/>
  <c r="F13290" i="1"/>
  <c r="E13291" i="1"/>
  <c r="F13291" i="1"/>
  <c r="E13292" i="1"/>
  <c r="F13292" i="1"/>
  <c r="E13293" i="1"/>
  <c r="F13293" i="1"/>
  <c r="E13294" i="1"/>
  <c r="F13294" i="1"/>
  <c r="E13295" i="1"/>
  <c r="F13295" i="1"/>
  <c r="E13296" i="1"/>
  <c r="F13296" i="1"/>
  <c r="E13297" i="1"/>
  <c r="F13297" i="1"/>
  <c r="E13298" i="1"/>
  <c r="F13298" i="1"/>
  <c r="E13299" i="1"/>
  <c r="F13299" i="1"/>
  <c r="E13300" i="1"/>
  <c r="F13300" i="1"/>
  <c r="E13301" i="1"/>
  <c r="F13301" i="1"/>
  <c r="E13302" i="1"/>
  <c r="F13302" i="1"/>
  <c r="E13303" i="1"/>
  <c r="F13303" i="1"/>
  <c r="E13304" i="1"/>
  <c r="F13304" i="1"/>
  <c r="E13305" i="1"/>
  <c r="F13305" i="1"/>
  <c r="E13306" i="1"/>
  <c r="F13306" i="1"/>
  <c r="E13307" i="1"/>
  <c r="F13307" i="1"/>
  <c r="E13308" i="1"/>
  <c r="F13308" i="1"/>
  <c r="E13309" i="1"/>
  <c r="F13309" i="1"/>
  <c r="E13310" i="1"/>
  <c r="F13310" i="1"/>
  <c r="E13311" i="1"/>
  <c r="F13311" i="1"/>
  <c r="E13312" i="1"/>
  <c r="F13312" i="1"/>
  <c r="E13313" i="1"/>
  <c r="F13313" i="1"/>
  <c r="E13314" i="1"/>
  <c r="F13314" i="1"/>
  <c r="E13315" i="1"/>
  <c r="F13315" i="1"/>
  <c r="E13316" i="1"/>
  <c r="F13316" i="1"/>
  <c r="E13317" i="1"/>
  <c r="F13317" i="1"/>
  <c r="E13318" i="1"/>
  <c r="F13318" i="1"/>
  <c r="E13319" i="1"/>
  <c r="F13319" i="1"/>
  <c r="E13320" i="1"/>
  <c r="F13320" i="1"/>
  <c r="E13321" i="1"/>
  <c r="F13321" i="1"/>
  <c r="E13322" i="1"/>
  <c r="F13322" i="1"/>
  <c r="E13323" i="1"/>
  <c r="F13323" i="1"/>
  <c r="E13324" i="1"/>
  <c r="F13324" i="1"/>
  <c r="E13325" i="1"/>
  <c r="F13325" i="1"/>
  <c r="E13326" i="1"/>
  <c r="F13326" i="1"/>
  <c r="E13327" i="1"/>
  <c r="F13327" i="1"/>
  <c r="E13328" i="1"/>
  <c r="F13328" i="1"/>
  <c r="E13329" i="1"/>
  <c r="F13329" i="1"/>
  <c r="E13330" i="1"/>
  <c r="F13330" i="1"/>
  <c r="E13331" i="1"/>
  <c r="F13331" i="1"/>
  <c r="E13332" i="1"/>
  <c r="F13332" i="1"/>
  <c r="E13333" i="1"/>
  <c r="F13333" i="1"/>
  <c r="E13334" i="1"/>
  <c r="F13334" i="1"/>
  <c r="E13335" i="1"/>
  <c r="F13335" i="1"/>
  <c r="E13336" i="1"/>
  <c r="F13336" i="1"/>
  <c r="E13337" i="1"/>
  <c r="F13337" i="1"/>
  <c r="E13338" i="1"/>
  <c r="F13338" i="1"/>
  <c r="E13339" i="1"/>
  <c r="F13339" i="1"/>
  <c r="E13340" i="1"/>
  <c r="F13340" i="1"/>
  <c r="E13341" i="1"/>
  <c r="F13341" i="1"/>
  <c r="E13342" i="1"/>
  <c r="F13342" i="1"/>
  <c r="E13343" i="1"/>
  <c r="F13343" i="1"/>
  <c r="E13344" i="1"/>
  <c r="F13344" i="1"/>
  <c r="E13345" i="1"/>
  <c r="F13345" i="1"/>
  <c r="E13346" i="1"/>
  <c r="F13346" i="1"/>
  <c r="E13347" i="1"/>
  <c r="F13347" i="1"/>
  <c r="E13348" i="1"/>
  <c r="F13348" i="1"/>
  <c r="E13349" i="1"/>
  <c r="F13349" i="1"/>
  <c r="E13350" i="1"/>
  <c r="F13350" i="1"/>
  <c r="E13351" i="1"/>
  <c r="F13351" i="1"/>
  <c r="E13352" i="1"/>
  <c r="F13352" i="1"/>
  <c r="E13353" i="1"/>
  <c r="F13353" i="1"/>
  <c r="E13354" i="1"/>
  <c r="F13354" i="1"/>
  <c r="E13355" i="1"/>
  <c r="F13355" i="1"/>
  <c r="E13356" i="1"/>
  <c r="F13356" i="1"/>
  <c r="E13357" i="1"/>
  <c r="F13357" i="1"/>
  <c r="E13358" i="1"/>
  <c r="F13358" i="1"/>
  <c r="E13359" i="1"/>
  <c r="F13359" i="1"/>
  <c r="E13360" i="1"/>
  <c r="F13360" i="1"/>
  <c r="E13361" i="1"/>
  <c r="F13361" i="1"/>
  <c r="E13362" i="1"/>
  <c r="F13362" i="1"/>
  <c r="E13363" i="1"/>
  <c r="F13363" i="1"/>
  <c r="E13364" i="1"/>
  <c r="F13364" i="1"/>
  <c r="E13365" i="1"/>
  <c r="F13365" i="1"/>
  <c r="E13366" i="1"/>
  <c r="F13366" i="1"/>
  <c r="E13367" i="1"/>
  <c r="F13367" i="1"/>
  <c r="E13368" i="1"/>
  <c r="F13368" i="1"/>
  <c r="E13369" i="1"/>
  <c r="F13369" i="1"/>
  <c r="E13370" i="1"/>
  <c r="F13370" i="1"/>
  <c r="E13371" i="1"/>
  <c r="F13371" i="1"/>
  <c r="E13372" i="1"/>
  <c r="F13372" i="1"/>
  <c r="E13373" i="1"/>
  <c r="F13373" i="1"/>
  <c r="E13374" i="1"/>
  <c r="F13374" i="1"/>
  <c r="E13375" i="1"/>
  <c r="F13375" i="1"/>
  <c r="E13376" i="1"/>
  <c r="F13376" i="1"/>
  <c r="E13377" i="1"/>
  <c r="F13377" i="1"/>
  <c r="E13378" i="1"/>
  <c r="F13378" i="1"/>
  <c r="E13379" i="1"/>
  <c r="F13379" i="1"/>
  <c r="E13380" i="1"/>
  <c r="F13380" i="1"/>
  <c r="E13381" i="1"/>
  <c r="F13381" i="1"/>
  <c r="E13382" i="1"/>
  <c r="F13382" i="1"/>
  <c r="E13383" i="1"/>
  <c r="F13383" i="1"/>
  <c r="E13384" i="1"/>
  <c r="F13384" i="1"/>
  <c r="E13385" i="1"/>
  <c r="F13385" i="1"/>
  <c r="E13386" i="1"/>
  <c r="F13386" i="1"/>
  <c r="E13387" i="1"/>
  <c r="F13387" i="1"/>
  <c r="E13388" i="1"/>
  <c r="F13388" i="1"/>
  <c r="E13389" i="1"/>
  <c r="F13389" i="1"/>
  <c r="E13390" i="1"/>
  <c r="F13390" i="1"/>
  <c r="E13391" i="1"/>
  <c r="F13391" i="1"/>
  <c r="E13392" i="1"/>
  <c r="F13392" i="1"/>
  <c r="E13393" i="1"/>
  <c r="F13393" i="1"/>
  <c r="E13394" i="1"/>
  <c r="F13394" i="1"/>
  <c r="E13395" i="1"/>
  <c r="F13395" i="1"/>
  <c r="E13396" i="1"/>
  <c r="F13396" i="1"/>
  <c r="E13397" i="1"/>
  <c r="F13397" i="1"/>
  <c r="E13398" i="1"/>
  <c r="F13398" i="1"/>
  <c r="E13399" i="1"/>
  <c r="F13399" i="1"/>
  <c r="E13400" i="1"/>
  <c r="F13400" i="1"/>
  <c r="E13401" i="1"/>
  <c r="F13401" i="1"/>
  <c r="E13402" i="1"/>
  <c r="F13402" i="1"/>
  <c r="E13403" i="1"/>
  <c r="F13403" i="1"/>
  <c r="E13404" i="1"/>
  <c r="F13404" i="1"/>
  <c r="E13405" i="1"/>
  <c r="F13405" i="1"/>
  <c r="E13406" i="1"/>
  <c r="F13406" i="1"/>
  <c r="E13407" i="1"/>
  <c r="F13407" i="1"/>
  <c r="E13408" i="1"/>
  <c r="F13408" i="1"/>
  <c r="E13409" i="1"/>
  <c r="F13409" i="1"/>
  <c r="E13410" i="1"/>
  <c r="F13410" i="1"/>
  <c r="E13411" i="1"/>
  <c r="F13411" i="1"/>
  <c r="E13412" i="1"/>
  <c r="F13412" i="1"/>
  <c r="E13413" i="1"/>
  <c r="F13413" i="1"/>
  <c r="E13414" i="1"/>
  <c r="F13414" i="1"/>
  <c r="E13415" i="1"/>
  <c r="F13415" i="1"/>
  <c r="E13416" i="1"/>
  <c r="F13416" i="1"/>
  <c r="E13417" i="1"/>
  <c r="F13417" i="1"/>
  <c r="E13418" i="1"/>
  <c r="F13418" i="1"/>
  <c r="E13419" i="1"/>
  <c r="F13419" i="1"/>
  <c r="E13420" i="1"/>
  <c r="F13420" i="1"/>
  <c r="E13421" i="1"/>
  <c r="F13421" i="1"/>
  <c r="E13422" i="1"/>
  <c r="F13422" i="1"/>
  <c r="E13423" i="1"/>
  <c r="F13423" i="1"/>
  <c r="E13424" i="1"/>
  <c r="F13424" i="1"/>
  <c r="E13425" i="1"/>
  <c r="F13425" i="1"/>
  <c r="E13426" i="1"/>
  <c r="F13426" i="1"/>
  <c r="E13427" i="1"/>
  <c r="F13427" i="1"/>
  <c r="E13428" i="1"/>
  <c r="F13428" i="1"/>
  <c r="E13429" i="1"/>
  <c r="F13429" i="1"/>
  <c r="E13430" i="1"/>
  <c r="F13430" i="1"/>
  <c r="E13431" i="1"/>
  <c r="F13431" i="1"/>
  <c r="E13432" i="1"/>
  <c r="F13432" i="1"/>
  <c r="E13433" i="1"/>
  <c r="F13433" i="1"/>
  <c r="E13434" i="1"/>
  <c r="F13434" i="1"/>
  <c r="E13435" i="1"/>
  <c r="F13435" i="1"/>
  <c r="E13436" i="1"/>
  <c r="F13436" i="1"/>
  <c r="E13437" i="1"/>
  <c r="F13437" i="1"/>
  <c r="E13438" i="1"/>
  <c r="F13438" i="1"/>
  <c r="E13439" i="1"/>
  <c r="F13439" i="1"/>
  <c r="E13440" i="1"/>
  <c r="F13440" i="1"/>
  <c r="E13441" i="1"/>
  <c r="F13441" i="1"/>
  <c r="E13442" i="1"/>
  <c r="F13442" i="1"/>
  <c r="E13443" i="1"/>
  <c r="F13443" i="1"/>
  <c r="E13444" i="1"/>
  <c r="F13444" i="1"/>
  <c r="E13445" i="1"/>
  <c r="F13445" i="1"/>
  <c r="E13446" i="1"/>
  <c r="F13446" i="1"/>
  <c r="E13447" i="1"/>
  <c r="F13447" i="1"/>
  <c r="E13448" i="1"/>
  <c r="F13448" i="1"/>
  <c r="E13449" i="1"/>
  <c r="F13449" i="1"/>
  <c r="E13450" i="1"/>
  <c r="F13450" i="1"/>
  <c r="E13451" i="1"/>
  <c r="F13451" i="1"/>
  <c r="E13452" i="1"/>
  <c r="F13452" i="1"/>
  <c r="E13453" i="1"/>
  <c r="F13453" i="1"/>
  <c r="E13454" i="1"/>
  <c r="F13454" i="1"/>
  <c r="E13455" i="1"/>
  <c r="F13455" i="1"/>
  <c r="E13456" i="1"/>
  <c r="F13456" i="1"/>
  <c r="E13457" i="1"/>
  <c r="F13457" i="1"/>
  <c r="E13458" i="1"/>
  <c r="F13458" i="1"/>
  <c r="E13459" i="1"/>
  <c r="F13459" i="1"/>
  <c r="E13460" i="1"/>
  <c r="F13460" i="1"/>
  <c r="E13461" i="1"/>
  <c r="F13461" i="1"/>
  <c r="E13462" i="1"/>
  <c r="F13462" i="1"/>
  <c r="E13463" i="1"/>
  <c r="F13463" i="1"/>
  <c r="E13464" i="1"/>
  <c r="F13464" i="1"/>
  <c r="E13465" i="1"/>
  <c r="F13465" i="1"/>
  <c r="E13466" i="1"/>
  <c r="F13466" i="1"/>
  <c r="E13467" i="1"/>
  <c r="F13467" i="1"/>
  <c r="E13468" i="1"/>
  <c r="F13468" i="1"/>
  <c r="E13469" i="1"/>
  <c r="F13469" i="1"/>
  <c r="E13470" i="1"/>
  <c r="F13470" i="1"/>
  <c r="E13471" i="1"/>
  <c r="F13471" i="1"/>
  <c r="E13472" i="1"/>
  <c r="F13472" i="1"/>
  <c r="E13473" i="1"/>
  <c r="F13473" i="1"/>
  <c r="E13474" i="1"/>
  <c r="F13474" i="1"/>
  <c r="E13475" i="1"/>
  <c r="F13475" i="1"/>
  <c r="E13476" i="1"/>
  <c r="F13476" i="1"/>
  <c r="E13477" i="1"/>
  <c r="F13477" i="1"/>
  <c r="E13478" i="1"/>
  <c r="F13478" i="1"/>
  <c r="E13479" i="1"/>
  <c r="F13479" i="1"/>
  <c r="E13480" i="1"/>
  <c r="F13480" i="1"/>
  <c r="E13481" i="1"/>
  <c r="F13481" i="1"/>
  <c r="E13482" i="1"/>
  <c r="F13482" i="1"/>
  <c r="E13483" i="1"/>
  <c r="F13483" i="1"/>
  <c r="E13484" i="1"/>
  <c r="F13484" i="1"/>
  <c r="E13485" i="1"/>
  <c r="F13485" i="1"/>
  <c r="E13486" i="1"/>
  <c r="F13486" i="1"/>
  <c r="E13487" i="1"/>
  <c r="F13487" i="1"/>
  <c r="E13488" i="1"/>
  <c r="F13488" i="1"/>
  <c r="E13489" i="1"/>
  <c r="F13489" i="1"/>
  <c r="E13490" i="1"/>
  <c r="F13490" i="1"/>
  <c r="E13491" i="1"/>
  <c r="F13491" i="1"/>
  <c r="E13492" i="1"/>
  <c r="F13492" i="1"/>
  <c r="E13493" i="1"/>
  <c r="F13493" i="1"/>
  <c r="E13494" i="1"/>
  <c r="F13494" i="1"/>
  <c r="E13495" i="1"/>
  <c r="F13495" i="1"/>
  <c r="E13496" i="1"/>
  <c r="F13496" i="1"/>
  <c r="E13497" i="1"/>
  <c r="F13497" i="1"/>
  <c r="E13498" i="1"/>
  <c r="F13498" i="1"/>
  <c r="E13499" i="1"/>
  <c r="F13499" i="1"/>
  <c r="E13500" i="1"/>
  <c r="F13500" i="1"/>
  <c r="E13501" i="1"/>
  <c r="F13501" i="1"/>
  <c r="E13502" i="1"/>
  <c r="F13502" i="1"/>
  <c r="E13503" i="1"/>
  <c r="F13503" i="1"/>
  <c r="E13504" i="1"/>
  <c r="F13504" i="1"/>
  <c r="E13505" i="1"/>
  <c r="F13505" i="1"/>
  <c r="E13506" i="1"/>
  <c r="F13506" i="1"/>
  <c r="E13507" i="1"/>
  <c r="F13507" i="1"/>
  <c r="E13508" i="1"/>
  <c r="F13508" i="1"/>
  <c r="E13509" i="1"/>
  <c r="F13509" i="1"/>
  <c r="E13510" i="1"/>
  <c r="F13510" i="1"/>
  <c r="E13511" i="1"/>
  <c r="F13511" i="1"/>
  <c r="E13512" i="1"/>
  <c r="F13512" i="1"/>
  <c r="E13513" i="1"/>
  <c r="F13513" i="1"/>
  <c r="E13514" i="1"/>
  <c r="F13514" i="1"/>
  <c r="E13515" i="1"/>
  <c r="F13515" i="1"/>
  <c r="E13516" i="1"/>
  <c r="F13516" i="1"/>
  <c r="E13517" i="1"/>
  <c r="F13517" i="1"/>
  <c r="E13518" i="1"/>
  <c r="F13518" i="1"/>
  <c r="E13519" i="1"/>
  <c r="F13519" i="1"/>
  <c r="E13520" i="1"/>
  <c r="F13520" i="1"/>
  <c r="E13521" i="1"/>
  <c r="F13521" i="1"/>
  <c r="E13522" i="1"/>
  <c r="F13522" i="1"/>
  <c r="E13523" i="1"/>
  <c r="F13523" i="1"/>
  <c r="E13524" i="1"/>
  <c r="F13524" i="1"/>
  <c r="E13525" i="1"/>
  <c r="F13525" i="1"/>
  <c r="E13526" i="1"/>
  <c r="F13526" i="1"/>
  <c r="E13527" i="1"/>
  <c r="F13527" i="1"/>
  <c r="E13528" i="1"/>
  <c r="F13528" i="1"/>
  <c r="E13529" i="1"/>
  <c r="F13529" i="1"/>
  <c r="E13530" i="1"/>
  <c r="F13530" i="1"/>
  <c r="E13531" i="1"/>
  <c r="F13531" i="1"/>
  <c r="E13532" i="1"/>
  <c r="F13532" i="1"/>
  <c r="E13533" i="1"/>
  <c r="F13533" i="1"/>
  <c r="E13534" i="1"/>
  <c r="F13534" i="1"/>
  <c r="E13535" i="1"/>
  <c r="F13535" i="1"/>
  <c r="E13536" i="1"/>
  <c r="F13536" i="1"/>
  <c r="E13537" i="1"/>
  <c r="F13537" i="1"/>
  <c r="E13538" i="1"/>
  <c r="F13538" i="1"/>
  <c r="E13539" i="1"/>
  <c r="F13539" i="1"/>
  <c r="E13540" i="1"/>
  <c r="F13540" i="1"/>
  <c r="E13541" i="1"/>
  <c r="F13541" i="1"/>
  <c r="E13542" i="1"/>
  <c r="F13542" i="1"/>
  <c r="E13543" i="1"/>
  <c r="F13543" i="1"/>
  <c r="E13544" i="1"/>
  <c r="F13544" i="1"/>
  <c r="E13545" i="1"/>
  <c r="F13545" i="1"/>
  <c r="E13546" i="1"/>
  <c r="F13546" i="1"/>
  <c r="E13547" i="1"/>
  <c r="F13547" i="1"/>
  <c r="E13548" i="1"/>
  <c r="F13548" i="1"/>
  <c r="E13549" i="1"/>
  <c r="F13549" i="1"/>
  <c r="E13550" i="1"/>
  <c r="F13550" i="1"/>
  <c r="E13551" i="1"/>
  <c r="F13551" i="1"/>
  <c r="E13552" i="1"/>
  <c r="F13552" i="1"/>
  <c r="E13553" i="1"/>
  <c r="F13553" i="1"/>
  <c r="E13554" i="1"/>
  <c r="F13554" i="1"/>
  <c r="E13555" i="1"/>
  <c r="F13555" i="1"/>
  <c r="E13556" i="1"/>
  <c r="F13556" i="1"/>
  <c r="E13557" i="1"/>
  <c r="F13557" i="1"/>
  <c r="E13558" i="1"/>
  <c r="F13558" i="1"/>
  <c r="E13559" i="1"/>
  <c r="F13559" i="1"/>
  <c r="E13560" i="1"/>
  <c r="F13560" i="1"/>
  <c r="E13561" i="1"/>
  <c r="F13561" i="1"/>
  <c r="E13562" i="1"/>
  <c r="F13562" i="1"/>
  <c r="E13563" i="1"/>
  <c r="F13563" i="1"/>
  <c r="E13564" i="1"/>
  <c r="F13564" i="1"/>
  <c r="E13565" i="1"/>
  <c r="F13565" i="1"/>
  <c r="E13566" i="1"/>
  <c r="F13566" i="1"/>
  <c r="E13567" i="1"/>
  <c r="F13567" i="1"/>
  <c r="E13568" i="1"/>
  <c r="F13568" i="1"/>
  <c r="E13569" i="1"/>
  <c r="F13569" i="1"/>
  <c r="E13570" i="1"/>
  <c r="F13570" i="1"/>
  <c r="E13571" i="1"/>
  <c r="F13571" i="1"/>
  <c r="E13572" i="1"/>
  <c r="F13572" i="1"/>
  <c r="E13573" i="1"/>
  <c r="F13573" i="1"/>
  <c r="E13574" i="1"/>
  <c r="F13574" i="1"/>
  <c r="E13575" i="1"/>
  <c r="F13575" i="1"/>
  <c r="E13576" i="1"/>
  <c r="F13576" i="1"/>
  <c r="E13577" i="1"/>
  <c r="F13577" i="1"/>
  <c r="E13578" i="1"/>
  <c r="F13578" i="1"/>
  <c r="E13579" i="1"/>
  <c r="F13579" i="1"/>
  <c r="E13580" i="1"/>
  <c r="F13580" i="1"/>
  <c r="E13581" i="1"/>
  <c r="F13581" i="1"/>
  <c r="E13582" i="1"/>
  <c r="F13582" i="1"/>
  <c r="E13583" i="1"/>
  <c r="F13583" i="1"/>
  <c r="E13584" i="1"/>
  <c r="F13584" i="1"/>
  <c r="E13585" i="1"/>
  <c r="F13585" i="1"/>
  <c r="E13586" i="1"/>
  <c r="F13586" i="1"/>
  <c r="E13587" i="1"/>
  <c r="F13587" i="1"/>
  <c r="E13588" i="1"/>
  <c r="F13588" i="1"/>
  <c r="E13589" i="1"/>
  <c r="F13589" i="1"/>
  <c r="E13590" i="1"/>
  <c r="F13590" i="1"/>
  <c r="E13591" i="1"/>
  <c r="F13591" i="1"/>
  <c r="E13592" i="1"/>
  <c r="F13592" i="1"/>
  <c r="E13593" i="1"/>
  <c r="F13593" i="1"/>
  <c r="E13594" i="1"/>
  <c r="F13594" i="1"/>
  <c r="E13595" i="1"/>
  <c r="F13595" i="1"/>
  <c r="E13596" i="1"/>
  <c r="F13596" i="1"/>
  <c r="E13597" i="1"/>
  <c r="F13597" i="1"/>
  <c r="E13598" i="1"/>
  <c r="F13598" i="1"/>
  <c r="E13599" i="1"/>
  <c r="F13599" i="1"/>
  <c r="E13600" i="1"/>
  <c r="F13600" i="1"/>
  <c r="E13601" i="1"/>
  <c r="F13601" i="1"/>
  <c r="E13602" i="1"/>
  <c r="F13602" i="1"/>
  <c r="E13603" i="1"/>
  <c r="F13603" i="1"/>
  <c r="E13604" i="1"/>
  <c r="F13604" i="1"/>
  <c r="E13605" i="1"/>
  <c r="F13605" i="1"/>
  <c r="E13606" i="1"/>
  <c r="F13606" i="1"/>
  <c r="E13607" i="1"/>
  <c r="F13607" i="1"/>
  <c r="E13608" i="1"/>
  <c r="F13608" i="1"/>
  <c r="E13609" i="1"/>
  <c r="F13609" i="1"/>
  <c r="E13610" i="1"/>
  <c r="F13610" i="1"/>
  <c r="E13611" i="1"/>
  <c r="F13611" i="1"/>
  <c r="E13612" i="1"/>
  <c r="F13612" i="1"/>
  <c r="E13613" i="1"/>
  <c r="F13613" i="1"/>
  <c r="E13614" i="1"/>
  <c r="F13614" i="1"/>
  <c r="E13615" i="1"/>
  <c r="F13615" i="1"/>
  <c r="E13616" i="1"/>
  <c r="F13616" i="1"/>
  <c r="E13617" i="1"/>
  <c r="F13617" i="1"/>
  <c r="E13618" i="1"/>
  <c r="F13618" i="1"/>
  <c r="E13619" i="1"/>
  <c r="F13619" i="1"/>
  <c r="E13620" i="1"/>
  <c r="F13620" i="1"/>
  <c r="E13621" i="1"/>
  <c r="F13621" i="1"/>
  <c r="E13622" i="1"/>
  <c r="F13622" i="1"/>
  <c r="E13623" i="1"/>
  <c r="F13623" i="1"/>
  <c r="E13624" i="1"/>
  <c r="F13624" i="1"/>
  <c r="E13625" i="1"/>
  <c r="F13625" i="1"/>
  <c r="E13626" i="1"/>
  <c r="F13626" i="1"/>
  <c r="E13627" i="1"/>
  <c r="F13627" i="1"/>
  <c r="E13628" i="1"/>
  <c r="F13628" i="1"/>
  <c r="E13629" i="1"/>
  <c r="F13629" i="1"/>
  <c r="E13630" i="1"/>
  <c r="F13630" i="1"/>
  <c r="E13631" i="1"/>
  <c r="F13631" i="1"/>
  <c r="E13632" i="1"/>
  <c r="F13632" i="1"/>
  <c r="E13633" i="1"/>
  <c r="F13633" i="1"/>
  <c r="E13634" i="1"/>
  <c r="F13634" i="1"/>
  <c r="E13635" i="1"/>
  <c r="F13635" i="1"/>
  <c r="E13636" i="1"/>
  <c r="F13636" i="1"/>
  <c r="E13637" i="1"/>
  <c r="F13637" i="1"/>
  <c r="E13638" i="1"/>
  <c r="F13638" i="1"/>
  <c r="E13639" i="1"/>
  <c r="F13639" i="1"/>
  <c r="E13640" i="1"/>
  <c r="F13640" i="1"/>
  <c r="E13641" i="1"/>
  <c r="F13641" i="1"/>
  <c r="E13642" i="1"/>
  <c r="F13642" i="1"/>
  <c r="E13643" i="1"/>
  <c r="F13643" i="1"/>
  <c r="E13644" i="1"/>
  <c r="F13644" i="1"/>
  <c r="E13645" i="1"/>
  <c r="F13645" i="1"/>
  <c r="E13646" i="1"/>
  <c r="F13646" i="1"/>
  <c r="E13647" i="1"/>
  <c r="F13647" i="1"/>
  <c r="E13648" i="1"/>
  <c r="F13648" i="1"/>
  <c r="E13649" i="1"/>
  <c r="F13649" i="1"/>
  <c r="E13650" i="1"/>
  <c r="F13650" i="1"/>
  <c r="E13651" i="1"/>
  <c r="F13651" i="1"/>
  <c r="E13652" i="1"/>
  <c r="F13652" i="1"/>
  <c r="E13653" i="1"/>
  <c r="F13653" i="1"/>
  <c r="E13654" i="1"/>
  <c r="F13654" i="1"/>
  <c r="E13655" i="1"/>
  <c r="F13655" i="1"/>
  <c r="E13656" i="1"/>
  <c r="F13656" i="1"/>
  <c r="E13657" i="1"/>
  <c r="F13657" i="1"/>
  <c r="E13658" i="1"/>
  <c r="F13658" i="1"/>
  <c r="E13659" i="1"/>
  <c r="F13659" i="1"/>
  <c r="E13660" i="1"/>
  <c r="F13660" i="1"/>
  <c r="E13661" i="1"/>
  <c r="F13661" i="1"/>
  <c r="E13662" i="1"/>
  <c r="F13662" i="1"/>
  <c r="E13663" i="1"/>
  <c r="F13663" i="1"/>
  <c r="E13664" i="1"/>
  <c r="F13664" i="1"/>
  <c r="E13665" i="1"/>
  <c r="F13665" i="1"/>
  <c r="E13666" i="1"/>
  <c r="F13666" i="1"/>
  <c r="E13667" i="1"/>
  <c r="F13667" i="1"/>
  <c r="E13668" i="1"/>
  <c r="F13668" i="1"/>
  <c r="E13669" i="1"/>
  <c r="F13669" i="1"/>
  <c r="E13670" i="1"/>
  <c r="F13670" i="1"/>
  <c r="E13671" i="1"/>
  <c r="F13671" i="1"/>
  <c r="E13672" i="1"/>
  <c r="F13672" i="1"/>
  <c r="E13673" i="1"/>
  <c r="F13673" i="1"/>
  <c r="E13674" i="1"/>
  <c r="F13674" i="1"/>
  <c r="E13675" i="1"/>
  <c r="F13675" i="1"/>
  <c r="E13676" i="1"/>
  <c r="F13676" i="1"/>
  <c r="E13677" i="1"/>
  <c r="F13677" i="1"/>
  <c r="E13678" i="1"/>
  <c r="F13678" i="1"/>
  <c r="E13679" i="1"/>
  <c r="F13679" i="1"/>
  <c r="E13680" i="1"/>
  <c r="F13680" i="1"/>
  <c r="E13681" i="1"/>
  <c r="F13681" i="1"/>
  <c r="E13682" i="1"/>
  <c r="F13682" i="1"/>
  <c r="E13683" i="1"/>
  <c r="F13683" i="1"/>
  <c r="E13684" i="1"/>
  <c r="F13684" i="1"/>
  <c r="E13685" i="1"/>
  <c r="F13685" i="1"/>
  <c r="E13686" i="1"/>
  <c r="F13686" i="1"/>
  <c r="E13687" i="1"/>
  <c r="F13687" i="1"/>
  <c r="E13688" i="1"/>
  <c r="F13688" i="1"/>
  <c r="E13689" i="1"/>
  <c r="F13689" i="1"/>
  <c r="E13690" i="1"/>
  <c r="F13690" i="1"/>
  <c r="E13691" i="1"/>
  <c r="F13691" i="1"/>
  <c r="E13692" i="1"/>
  <c r="F13692" i="1"/>
  <c r="E13693" i="1"/>
  <c r="F13693" i="1"/>
  <c r="E13694" i="1"/>
  <c r="F13694" i="1"/>
  <c r="E13695" i="1"/>
  <c r="F13695" i="1"/>
  <c r="E13696" i="1"/>
  <c r="F13696" i="1"/>
  <c r="E13697" i="1"/>
  <c r="F13697" i="1"/>
  <c r="E13698" i="1"/>
  <c r="F13698" i="1"/>
  <c r="E13699" i="1"/>
  <c r="F13699" i="1"/>
  <c r="E13700" i="1"/>
  <c r="F13700" i="1"/>
  <c r="E13701" i="1"/>
  <c r="F13701" i="1"/>
  <c r="E13702" i="1"/>
  <c r="F13702" i="1"/>
  <c r="E13703" i="1"/>
  <c r="F13703" i="1"/>
  <c r="E13704" i="1"/>
  <c r="F13704" i="1"/>
  <c r="E13705" i="1"/>
  <c r="F13705" i="1"/>
  <c r="E13706" i="1"/>
  <c r="F13706" i="1"/>
  <c r="E13707" i="1"/>
  <c r="F13707" i="1"/>
  <c r="E13708" i="1"/>
  <c r="F13708" i="1"/>
  <c r="E13709" i="1"/>
  <c r="F13709" i="1"/>
  <c r="E13710" i="1"/>
  <c r="F13710" i="1"/>
  <c r="E13711" i="1"/>
  <c r="F13711" i="1"/>
  <c r="E13712" i="1"/>
  <c r="F13712" i="1"/>
  <c r="E13713" i="1"/>
  <c r="F13713" i="1"/>
  <c r="E13714" i="1"/>
  <c r="F13714" i="1"/>
  <c r="E13715" i="1"/>
  <c r="F13715" i="1"/>
  <c r="E13716" i="1"/>
  <c r="F13716" i="1"/>
  <c r="E13717" i="1"/>
  <c r="F13717" i="1"/>
  <c r="E13718" i="1"/>
  <c r="F13718" i="1"/>
  <c r="E13719" i="1"/>
  <c r="F13719" i="1"/>
  <c r="E13720" i="1"/>
  <c r="F13720" i="1"/>
  <c r="E13721" i="1"/>
  <c r="F13721" i="1"/>
  <c r="E13722" i="1"/>
  <c r="F13722" i="1"/>
  <c r="E13723" i="1"/>
  <c r="F13723" i="1"/>
  <c r="E13724" i="1"/>
  <c r="F13724" i="1"/>
  <c r="E13725" i="1"/>
  <c r="F13725" i="1"/>
  <c r="E13726" i="1"/>
  <c r="F13726" i="1"/>
  <c r="E13727" i="1"/>
  <c r="F13727" i="1"/>
  <c r="E13728" i="1"/>
  <c r="F13728" i="1"/>
  <c r="E13729" i="1"/>
  <c r="F13729" i="1"/>
  <c r="E13730" i="1"/>
  <c r="F13730" i="1"/>
  <c r="E13731" i="1"/>
  <c r="F13731" i="1"/>
  <c r="E13732" i="1"/>
  <c r="F13732" i="1"/>
  <c r="E13733" i="1"/>
  <c r="F13733" i="1"/>
  <c r="E13734" i="1"/>
  <c r="F13734" i="1"/>
  <c r="E13735" i="1"/>
  <c r="F13735" i="1"/>
  <c r="E13736" i="1"/>
  <c r="F13736" i="1"/>
  <c r="E13737" i="1"/>
  <c r="F13737" i="1"/>
  <c r="E13738" i="1"/>
  <c r="F13738" i="1"/>
  <c r="E13739" i="1"/>
  <c r="F13739" i="1"/>
  <c r="E13740" i="1"/>
  <c r="F13740" i="1"/>
  <c r="E13741" i="1"/>
  <c r="F13741" i="1"/>
  <c r="E13742" i="1"/>
  <c r="F13742" i="1"/>
  <c r="E13743" i="1"/>
  <c r="F13743" i="1"/>
  <c r="E13744" i="1"/>
  <c r="F13744" i="1"/>
  <c r="E13745" i="1"/>
  <c r="F13745" i="1"/>
  <c r="E13746" i="1"/>
  <c r="F13746" i="1"/>
  <c r="E13747" i="1"/>
  <c r="F13747" i="1"/>
  <c r="E13748" i="1"/>
  <c r="F13748" i="1"/>
  <c r="E13749" i="1"/>
  <c r="F13749" i="1"/>
  <c r="E13750" i="1"/>
  <c r="F13750" i="1"/>
  <c r="E13751" i="1"/>
  <c r="F13751" i="1"/>
  <c r="E13752" i="1"/>
  <c r="F13752" i="1"/>
  <c r="E13753" i="1"/>
  <c r="F13753" i="1"/>
  <c r="E13754" i="1"/>
  <c r="F13754" i="1"/>
  <c r="E13755" i="1"/>
  <c r="F13755" i="1"/>
  <c r="E13756" i="1"/>
  <c r="F13756" i="1"/>
  <c r="E13757" i="1"/>
  <c r="F13757" i="1"/>
  <c r="E13758" i="1"/>
  <c r="F13758" i="1"/>
  <c r="E13759" i="1"/>
  <c r="F13759" i="1"/>
  <c r="E13760" i="1"/>
  <c r="F13760" i="1"/>
  <c r="E13761" i="1"/>
  <c r="F13761" i="1"/>
  <c r="E13762" i="1"/>
  <c r="F13762" i="1"/>
  <c r="E13763" i="1"/>
  <c r="F13763" i="1"/>
  <c r="E13764" i="1"/>
  <c r="F13764" i="1"/>
  <c r="E13765" i="1"/>
  <c r="F13765" i="1"/>
  <c r="E13766" i="1"/>
  <c r="F13766" i="1"/>
  <c r="E13767" i="1"/>
  <c r="F13767" i="1"/>
  <c r="E13768" i="1"/>
  <c r="F13768" i="1"/>
  <c r="E13769" i="1"/>
  <c r="F13769" i="1"/>
  <c r="E13770" i="1"/>
  <c r="F13770" i="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K27" i="11"/>
  <c r="AJ27" i="11"/>
  <c r="AI27" i="11"/>
  <c r="R28" i="13"/>
  <c r="R29" i="13" s="1"/>
  <c r="Q15" i="13"/>
  <c r="P12" i="13"/>
  <c r="D12" i="13"/>
  <c r="Q11" i="13"/>
  <c r="P11" i="13"/>
  <c r="P22" i="13" s="1"/>
  <c r="O11" i="13"/>
  <c r="N11" i="13"/>
  <c r="N22" i="13" s="1"/>
  <c r="M11" i="13"/>
  <c r="L11" i="13"/>
  <c r="L22" i="13" s="1"/>
  <c r="K11" i="13"/>
  <c r="J11" i="13"/>
  <c r="J22" i="13" s="1"/>
  <c r="I11" i="13"/>
  <c r="J33" i="13" s="1"/>
  <c r="H11" i="13"/>
  <c r="H12" i="13" s="1"/>
  <c r="G11" i="13"/>
  <c r="G33" i="13"/>
  <c r="F11" i="13"/>
  <c r="F22" i="13" s="1"/>
  <c r="E11" i="13"/>
  <c r="E12" i="13" s="1"/>
  <c r="D11" i="13"/>
  <c r="D22" i="13" s="1"/>
  <c r="C11" i="13"/>
  <c r="B11" i="13"/>
  <c r="B12" i="13" s="1"/>
  <c r="R10" i="13"/>
  <c r="C12" i="13"/>
  <c r="R16" i="11"/>
  <c r="C12" i="11"/>
  <c r="C13" i="11" s="1"/>
  <c r="C32" i="8"/>
  <c r="D32" i="8"/>
  <c r="E32" i="8"/>
  <c r="F32" i="8"/>
  <c r="F38" i="8" s="1"/>
  <c r="G32" i="8"/>
  <c r="G38" i="8" s="1"/>
  <c r="H32" i="8"/>
  <c r="I32" i="8"/>
  <c r="J32" i="8"/>
  <c r="K32" i="8"/>
  <c r="L32" i="8"/>
  <c r="M32" i="8"/>
  <c r="N32" i="8"/>
  <c r="O32" i="8"/>
  <c r="O38" i="8" s="1"/>
  <c r="P32" i="8"/>
  <c r="Q32" i="8"/>
  <c r="C33" i="8"/>
  <c r="D33" i="8"/>
  <c r="E33" i="8"/>
  <c r="F33" i="8"/>
  <c r="G33" i="8"/>
  <c r="H33" i="8"/>
  <c r="H38" i="8" s="1"/>
  <c r="I33" i="8"/>
  <c r="I38" i="8" s="1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L38" i="8" s="1"/>
  <c r="M34" i="8"/>
  <c r="N34" i="8"/>
  <c r="O34" i="8"/>
  <c r="P34" i="8"/>
  <c r="P38" i="8" s="1"/>
  <c r="Q34" i="8"/>
  <c r="D31" i="8"/>
  <c r="E31" i="8"/>
  <c r="E35" i="8" s="1"/>
  <c r="F31" i="8"/>
  <c r="G31" i="8"/>
  <c r="H31" i="8"/>
  <c r="I31" i="8"/>
  <c r="J31" i="8"/>
  <c r="K31" i="8"/>
  <c r="L31" i="8"/>
  <c r="M31" i="8"/>
  <c r="N31" i="8"/>
  <c r="O31" i="8"/>
  <c r="P31" i="8"/>
  <c r="Q31" i="8"/>
  <c r="C31" i="8"/>
  <c r="C35" i="8" s="1"/>
  <c r="D35" i="8" s="1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J22" i="8"/>
  <c r="K22" i="8"/>
  <c r="L22" i="8"/>
  <c r="M22" i="8"/>
  <c r="N22" i="8"/>
  <c r="O22" i="8"/>
  <c r="P22" i="8"/>
  <c r="Q22" i="8"/>
  <c r="M20" i="8"/>
  <c r="N20" i="8"/>
  <c r="O20" i="8"/>
  <c r="P20" i="8"/>
  <c r="Q20" i="8"/>
  <c r="H20" i="8"/>
  <c r="I20" i="8"/>
  <c r="J20" i="8"/>
  <c r="K20" i="8"/>
  <c r="L20" i="8"/>
  <c r="D20" i="8"/>
  <c r="E20" i="8"/>
  <c r="F20" i="8"/>
  <c r="G20" i="8"/>
  <c r="C20" i="8"/>
  <c r="E22" i="8"/>
  <c r="F22" i="8"/>
  <c r="G22" i="8"/>
  <c r="H22" i="8"/>
  <c r="I22" i="8"/>
  <c r="D22" i="8"/>
  <c r="C22" i="8"/>
  <c r="C21" i="8"/>
  <c r="FZ56" i="7"/>
  <c r="FY56" i="7"/>
  <c r="FX56" i="7"/>
  <c r="FW56" i="7"/>
  <c r="FV56" i="7"/>
  <c r="FU56" i="7"/>
  <c r="FT56" i="7"/>
  <c r="FS56" i="7"/>
  <c r="FR56" i="7"/>
  <c r="FQ56" i="7"/>
  <c r="FP56" i="7"/>
  <c r="FO56" i="7"/>
  <c r="FN56" i="7"/>
  <c r="FM56" i="7"/>
  <c r="FL56" i="7"/>
  <c r="FK56" i="7"/>
  <c r="FJ56" i="7"/>
  <c r="FI56" i="7"/>
  <c r="FH56" i="7"/>
  <c r="FG56" i="7"/>
  <c r="FF56" i="7"/>
  <c r="FE56" i="7"/>
  <c r="FD56" i="7"/>
  <c r="FC56" i="7"/>
  <c r="FB56" i="7"/>
  <c r="FA56" i="7"/>
  <c r="EZ56" i="7"/>
  <c r="EY56" i="7"/>
  <c r="EX56" i="7"/>
  <c r="EW56" i="7"/>
  <c r="EV56" i="7"/>
  <c r="EU56" i="7"/>
  <c r="ET56" i="7"/>
  <c r="ES56" i="7"/>
  <c r="ER56" i="7"/>
  <c r="EQ56" i="7"/>
  <c r="EP56" i="7"/>
  <c r="EO56" i="7"/>
  <c r="EN56" i="7"/>
  <c r="EM56" i="7"/>
  <c r="EL56" i="7"/>
  <c r="EK56" i="7"/>
  <c r="EJ56" i="7"/>
  <c r="EI56" i="7"/>
  <c r="EH56" i="7"/>
  <c r="EG56" i="7"/>
  <c r="EF56" i="7"/>
  <c r="EE56" i="7"/>
  <c r="ED56" i="7"/>
  <c r="EC56" i="7"/>
  <c r="EB56" i="7"/>
  <c r="EA56" i="7"/>
  <c r="DZ56" i="7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GN52" i="7"/>
  <c r="GM52" i="7"/>
  <c r="GL52" i="7"/>
  <c r="GK52" i="7"/>
  <c r="GJ52" i="7"/>
  <c r="GI52" i="7"/>
  <c r="GH52" i="7"/>
  <c r="GG52" i="7"/>
  <c r="GF52" i="7"/>
  <c r="GE52" i="7"/>
  <c r="GD52" i="7"/>
  <c r="GC52" i="7"/>
  <c r="GB52" i="7"/>
  <c r="GA52" i="7"/>
  <c r="FZ52" i="7"/>
  <c r="FY52" i="7"/>
  <c r="FX52" i="7"/>
  <c r="FW52" i="7"/>
  <c r="FV52" i="7"/>
  <c r="FU52" i="7"/>
  <c r="FT52" i="7"/>
  <c r="FS52" i="7"/>
  <c r="FR52" i="7"/>
  <c r="FQ52" i="7"/>
  <c r="FP52" i="7"/>
  <c r="FO52" i="7"/>
  <c r="FN52" i="7"/>
  <c r="FM52" i="7"/>
  <c r="FL52" i="7"/>
  <c r="FK52" i="7"/>
  <c r="FJ52" i="7"/>
  <c r="FI52" i="7"/>
  <c r="FH52" i="7"/>
  <c r="FG52" i="7"/>
  <c r="FF52" i="7"/>
  <c r="FE52" i="7"/>
  <c r="FD52" i="7"/>
  <c r="FC52" i="7"/>
  <c r="FB52" i="7"/>
  <c r="FA52" i="7"/>
  <c r="EZ52" i="7"/>
  <c r="EY52" i="7"/>
  <c r="EX52" i="7"/>
  <c r="EW52" i="7"/>
  <c r="EV52" i="7"/>
  <c r="EU52" i="7"/>
  <c r="ET52" i="7"/>
  <c r="ES52" i="7"/>
  <c r="ER52" i="7"/>
  <c r="EQ52" i="7"/>
  <c r="EP52" i="7"/>
  <c r="EO52" i="7"/>
  <c r="EN52" i="7"/>
  <c r="EM52" i="7"/>
  <c r="EL52" i="7"/>
  <c r="EK52" i="7"/>
  <c r="EJ52" i="7"/>
  <c r="EI52" i="7"/>
  <c r="EH52" i="7"/>
  <c r="EG52" i="7"/>
  <c r="EF52" i="7"/>
  <c r="EE52" i="7"/>
  <c r="ED52" i="7"/>
  <c r="EC52" i="7"/>
  <c r="EB52" i="7"/>
  <c r="EA52" i="7"/>
  <c r="DZ52" i="7"/>
  <c r="DY52" i="7"/>
  <c r="DX52" i="7"/>
  <c r="DW52" i="7"/>
  <c r="DV52" i="7"/>
  <c r="DU52" i="7"/>
  <c r="DT52" i="7"/>
  <c r="DS52" i="7"/>
  <c r="DR52" i="7"/>
  <c r="DQ52" i="7"/>
  <c r="DP52" i="7"/>
  <c r="DO52" i="7"/>
  <c r="DN52" i="7"/>
  <c r="DM52" i="7"/>
  <c r="DL52" i="7"/>
  <c r="DK52" i="7"/>
  <c r="DJ52" i="7"/>
  <c r="DI52" i="7"/>
  <c r="DH52" i="7"/>
  <c r="DG52" i="7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GN51" i="7"/>
  <c r="GM51" i="7"/>
  <c r="GL51" i="7"/>
  <c r="GK51" i="7"/>
  <c r="GJ51" i="7"/>
  <c r="GI51" i="7"/>
  <c r="GH51" i="7"/>
  <c r="GG51" i="7"/>
  <c r="GF51" i="7"/>
  <c r="GE51" i="7"/>
  <c r="GD51" i="7"/>
  <c r="GC51" i="7"/>
  <c r="GB51" i="7"/>
  <c r="GA51" i="7"/>
  <c r="FZ51" i="7"/>
  <c r="FY51" i="7"/>
  <c r="FX51" i="7"/>
  <c r="FW51" i="7"/>
  <c r="FV51" i="7"/>
  <c r="FU51" i="7"/>
  <c r="FT51" i="7"/>
  <c r="FS51" i="7"/>
  <c r="FR51" i="7"/>
  <c r="FQ51" i="7"/>
  <c r="FP51" i="7"/>
  <c r="FO51" i="7"/>
  <c r="FN51" i="7"/>
  <c r="FM51" i="7"/>
  <c r="FL51" i="7"/>
  <c r="FK51" i="7"/>
  <c r="FJ51" i="7"/>
  <c r="FI51" i="7"/>
  <c r="FH51" i="7"/>
  <c r="FG51" i="7"/>
  <c r="FF51" i="7"/>
  <c r="FE51" i="7"/>
  <c r="FD51" i="7"/>
  <c r="FC51" i="7"/>
  <c r="FB51" i="7"/>
  <c r="FA51" i="7"/>
  <c r="EZ51" i="7"/>
  <c r="EY51" i="7"/>
  <c r="EX51" i="7"/>
  <c r="EW51" i="7"/>
  <c r="EV51" i="7"/>
  <c r="EU51" i="7"/>
  <c r="ET51" i="7"/>
  <c r="ES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GN50" i="7"/>
  <c r="GM50" i="7"/>
  <c r="GL50" i="7"/>
  <c r="GK50" i="7"/>
  <c r="GJ50" i="7"/>
  <c r="GI50" i="7"/>
  <c r="GH50" i="7"/>
  <c r="GG50" i="7"/>
  <c r="GF50" i="7"/>
  <c r="GE50" i="7"/>
  <c r="GD50" i="7"/>
  <c r="GC50" i="7"/>
  <c r="GB50" i="7"/>
  <c r="GA50" i="7"/>
  <c r="FZ50" i="7"/>
  <c r="FY50" i="7"/>
  <c r="FX50" i="7"/>
  <c r="FW50" i="7"/>
  <c r="FV50" i="7"/>
  <c r="FU50" i="7"/>
  <c r="FT50" i="7"/>
  <c r="FS50" i="7"/>
  <c r="FR50" i="7"/>
  <c r="FQ50" i="7"/>
  <c r="FP50" i="7"/>
  <c r="FO50" i="7"/>
  <c r="FN50" i="7"/>
  <c r="FM50" i="7"/>
  <c r="FL50" i="7"/>
  <c r="FK50" i="7"/>
  <c r="FJ50" i="7"/>
  <c r="FI50" i="7"/>
  <c r="FH50" i="7"/>
  <c r="FG50" i="7"/>
  <c r="FF50" i="7"/>
  <c r="FE50" i="7"/>
  <c r="FD50" i="7"/>
  <c r="FC50" i="7"/>
  <c r="FB50" i="7"/>
  <c r="FA50" i="7"/>
  <c r="EZ50" i="7"/>
  <c r="EY50" i="7"/>
  <c r="EX50" i="7"/>
  <c r="EW50" i="7"/>
  <c r="EV50" i="7"/>
  <c r="EU50" i="7"/>
  <c r="ET50" i="7"/>
  <c r="ES50" i="7"/>
  <c r="ER50" i="7"/>
  <c r="EQ50" i="7"/>
  <c r="EP50" i="7"/>
  <c r="EO50" i="7"/>
  <c r="EN50" i="7"/>
  <c r="EM50" i="7"/>
  <c r="EL50" i="7"/>
  <c r="EK50" i="7"/>
  <c r="EJ50" i="7"/>
  <c r="EI50" i="7"/>
  <c r="EH50" i="7"/>
  <c r="EG50" i="7"/>
  <c r="EF50" i="7"/>
  <c r="EE50" i="7"/>
  <c r="ED50" i="7"/>
  <c r="EC50" i="7"/>
  <c r="EB50" i="7"/>
  <c r="EA50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GN49" i="7"/>
  <c r="GM49" i="7"/>
  <c r="GL49" i="7"/>
  <c r="GK49" i="7"/>
  <c r="GJ49" i="7"/>
  <c r="GI49" i="7"/>
  <c r="GH49" i="7"/>
  <c r="GG49" i="7"/>
  <c r="GF49" i="7"/>
  <c r="GE49" i="7"/>
  <c r="GD49" i="7"/>
  <c r="GC49" i="7"/>
  <c r="GB49" i="7"/>
  <c r="GA49" i="7"/>
  <c r="FZ49" i="7"/>
  <c r="FY49" i="7"/>
  <c r="FX49" i="7"/>
  <c r="FW49" i="7"/>
  <c r="FV49" i="7"/>
  <c r="FU49" i="7"/>
  <c r="FT49" i="7"/>
  <c r="FS49" i="7"/>
  <c r="FR49" i="7"/>
  <c r="FQ49" i="7"/>
  <c r="FP49" i="7"/>
  <c r="FO49" i="7"/>
  <c r="FN49" i="7"/>
  <c r="FM49" i="7"/>
  <c r="FL49" i="7"/>
  <c r="FK49" i="7"/>
  <c r="FJ49" i="7"/>
  <c r="FI49" i="7"/>
  <c r="FH49" i="7"/>
  <c r="FG49" i="7"/>
  <c r="FF49" i="7"/>
  <c r="FE49" i="7"/>
  <c r="FD49" i="7"/>
  <c r="FC49" i="7"/>
  <c r="FB49" i="7"/>
  <c r="FA49" i="7"/>
  <c r="EZ49" i="7"/>
  <c r="EY49" i="7"/>
  <c r="EX49" i="7"/>
  <c r="EW49" i="7"/>
  <c r="EV49" i="7"/>
  <c r="EU49" i="7"/>
  <c r="ET49" i="7"/>
  <c r="ES49" i="7"/>
  <c r="ER49" i="7"/>
  <c r="EQ49" i="7"/>
  <c r="EP49" i="7"/>
  <c r="EO49" i="7"/>
  <c r="EN49" i="7"/>
  <c r="EM49" i="7"/>
  <c r="EL49" i="7"/>
  <c r="EK49" i="7"/>
  <c r="EJ49" i="7"/>
  <c r="EI49" i="7"/>
  <c r="EH49" i="7"/>
  <c r="EG49" i="7"/>
  <c r="EF49" i="7"/>
  <c r="EE49" i="7"/>
  <c r="ED49" i="7"/>
  <c r="EC49" i="7"/>
  <c r="EB49" i="7"/>
  <c r="EA49" i="7"/>
  <c r="DZ49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GN48" i="7"/>
  <c r="GM48" i="7"/>
  <c r="GL48" i="7"/>
  <c r="GK48" i="7"/>
  <c r="GJ48" i="7"/>
  <c r="GI48" i="7"/>
  <c r="GH48" i="7"/>
  <c r="GG48" i="7"/>
  <c r="GF48" i="7"/>
  <c r="GE48" i="7"/>
  <c r="GD48" i="7"/>
  <c r="GC48" i="7"/>
  <c r="GB48" i="7"/>
  <c r="GA48" i="7"/>
  <c r="FZ48" i="7"/>
  <c r="FY48" i="7"/>
  <c r="FX48" i="7"/>
  <c r="FW48" i="7"/>
  <c r="FV48" i="7"/>
  <c r="FU48" i="7"/>
  <c r="FT48" i="7"/>
  <c r="FS48" i="7"/>
  <c r="FR48" i="7"/>
  <c r="FQ48" i="7"/>
  <c r="FP48" i="7"/>
  <c r="FO48" i="7"/>
  <c r="FN48" i="7"/>
  <c r="FM48" i="7"/>
  <c r="FL48" i="7"/>
  <c r="FK48" i="7"/>
  <c r="FJ48" i="7"/>
  <c r="FI48" i="7"/>
  <c r="FH48" i="7"/>
  <c r="FG48" i="7"/>
  <c r="FF48" i="7"/>
  <c r="FE48" i="7"/>
  <c r="FD48" i="7"/>
  <c r="FC48" i="7"/>
  <c r="FB48" i="7"/>
  <c r="FA48" i="7"/>
  <c r="EZ48" i="7"/>
  <c r="EY48" i="7"/>
  <c r="EX48" i="7"/>
  <c r="EW48" i="7"/>
  <c r="EV48" i="7"/>
  <c r="EU48" i="7"/>
  <c r="ET48" i="7"/>
  <c r="ES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48" i="7"/>
  <c r="GN47" i="7"/>
  <c r="GM47" i="7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FB47" i="7"/>
  <c r="FA47" i="7"/>
  <c r="EZ47" i="7"/>
  <c r="EY47" i="7"/>
  <c r="EX47" i="7"/>
  <c r="EW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GN46" i="7"/>
  <c r="GM46" i="7"/>
  <c r="GL46" i="7"/>
  <c r="GK46" i="7"/>
  <c r="GJ46" i="7"/>
  <c r="GI46" i="7"/>
  <c r="GH46" i="7"/>
  <c r="GG46" i="7"/>
  <c r="GF46" i="7"/>
  <c r="GE46" i="7"/>
  <c r="GD46" i="7"/>
  <c r="GC46" i="7"/>
  <c r="GB46" i="7"/>
  <c r="GA46" i="7"/>
  <c r="FZ46" i="7"/>
  <c r="FY46" i="7"/>
  <c r="FX46" i="7"/>
  <c r="FW46" i="7"/>
  <c r="FV46" i="7"/>
  <c r="FU46" i="7"/>
  <c r="FT46" i="7"/>
  <c r="FS46" i="7"/>
  <c r="FR46" i="7"/>
  <c r="FQ46" i="7"/>
  <c r="FP46" i="7"/>
  <c r="FO46" i="7"/>
  <c r="FN46" i="7"/>
  <c r="FM46" i="7"/>
  <c r="FL46" i="7"/>
  <c r="FK46" i="7"/>
  <c r="FJ46" i="7"/>
  <c r="FI46" i="7"/>
  <c r="FH46" i="7"/>
  <c r="FG46" i="7"/>
  <c r="FF46" i="7"/>
  <c r="FE46" i="7"/>
  <c r="FD46" i="7"/>
  <c r="FC46" i="7"/>
  <c r="FB46" i="7"/>
  <c r="FA46" i="7"/>
  <c r="EZ46" i="7"/>
  <c r="EY46" i="7"/>
  <c r="EX46" i="7"/>
  <c r="EW46" i="7"/>
  <c r="EV46" i="7"/>
  <c r="EU46" i="7"/>
  <c r="ET46" i="7"/>
  <c r="ES46" i="7"/>
  <c r="ER46" i="7"/>
  <c r="EQ46" i="7"/>
  <c r="EP46" i="7"/>
  <c r="EO46" i="7"/>
  <c r="EN46" i="7"/>
  <c r="EM46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GN45" i="7"/>
  <c r="GM45" i="7"/>
  <c r="GL45" i="7"/>
  <c r="GK45" i="7"/>
  <c r="GJ45" i="7"/>
  <c r="GI45" i="7"/>
  <c r="GH45" i="7"/>
  <c r="GG45" i="7"/>
  <c r="GF45" i="7"/>
  <c r="GE45" i="7"/>
  <c r="GD45" i="7"/>
  <c r="GC45" i="7"/>
  <c r="GB45" i="7"/>
  <c r="GA45" i="7"/>
  <c r="FZ45" i="7"/>
  <c r="FY45" i="7"/>
  <c r="FX45" i="7"/>
  <c r="FW45" i="7"/>
  <c r="FV45" i="7"/>
  <c r="FU45" i="7"/>
  <c r="FT45" i="7"/>
  <c r="FS45" i="7"/>
  <c r="FR45" i="7"/>
  <c r="FQ45" i="7"/>
  <c r="FP45" i="7"/>
  <c r="FO45" i="7"/>
  <c r="FN45" i="7"/>
  <c r="FM45" i="7"/>
  <c r="FL45" i="7"/>
  <c r="FK45" i="7"/>
  <c r="FJ45" i="7"/>
  <c r="FI45" i="7"/>
  <c r="FH45" i="7"/>
  <c r="FG45" i="7"/>
  <c r="FF45" i="7"/>
  <c r="FE45" i="7"/>
  <c r="FD45" i="7"/>
  <c r="FC45" i="7"/>
  <c r="FB45" i="7"/>
  <c r="FA45" i="7"/>
  <c r="EZ45" i="7"/>
  <c r="EY45" i="7"/>
  <c r="EX45" i="7"/>
  <c r="EW45" i="7"/>
  <c r="EV45" i="7"/>
  <c r="EU45" i="7"/>
  <c r="ET45" i="7"/>
  <c r="ES45" i="7"/>
  <c r="ER45" i="7"/>
  <c r="EQ45" i="7"/>
  <c r="EP45" i="7"/>
  <c r="EO45" i="7"/>
  <c r="EN45" i="7"/>
  <c r="EM45" i="7"/>
  <c r="EL45" i="7"/>
  <c r="EK45" i="7"/>
  <c r="EJ45" i="7"/>
  <c r="EI45" i="7"/>
  <c r="EH45" i="7"/>
  <c r="EG45" i="7"/>
  <c r="EF45" i="7"/>
  <c r="EE45" i="7"/>
  <c r="ED45" i="7"/>
  <c r="EC45" i="7"/>
  <c r="EB45" i="7"/>
  <c r="EA45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GN44" i="7"/>
  <c r="GM44" i="7"/>
  <c r="GL44" i="7"/>
  <c r="GK44" i="7"/>
  <c r="GJ44" i="7"/>
  <c r="GI44" i="7"/>
  <c r="GH44" i="7"/>
  <c r="GG44" i="7"/>
  <c r="GF44" i="7"/>
  <c r="GE44" i="7"/>
  <c r="GD44" i="7"/>
  <c r="GC44" i="7"/>
  <c r="GB44" i="7"/>
  <c r="GA44" i="7"/>
  <c r="FZ44" i="7"/>
  <c r="FY44" i="7"/>
  <c r="FX44" i="7"/>
  <c r="FW44" i="7"/>
  <c r="FV44" i="7"/>
  <c r="FU44" i="7"/>
  <c r="FT44" i="7"/>
  <c r="FS44" i="7"/>
  <c r="FR44" i="7"/>
  <c r="FQ44" i="7"/>
  <c r="FP44" i="7"/>
  <c r="FO44" i="7"/>
  <c r="FN44" i="7"/>
  <c r="FM44" i="7"/>
  <c r="FL44" i="7"/>
  <c r="FK44" i="7"/>
  <c r="FJ44" i="7"/>
  <c r="FI44" i="7"/>
  <c r="FH44" i="7"/>
  <c r="FG44" i="7"/>
  <c r="FF44" i="7"/>
  <c r="FE44" i="7"/>
  <c r="FD44" i="7"/>
  <c r="FC44" i="7"/>
  <c r="FB44" i="7"/>
  <c r="FA44" i="7"/>
  <c r="EZ44" i="7"/>
  <c r="EY44" i="7"/>
  <c r="EX44" i="7"/>
  <c r="EW44" i="7"/>
  <c r="EV44" i="7"/>
  <c r="EU44" i="7"/>
  <c r="ET44" i="7"/>
  <c r="ES44" i="7"/>
  <c r="ER44" i="7"/>
  <c r="EQ44" i="7"/>
  <c r="EP44" i="7"/>
  <c r="EO44" i="7"/>
  <c r="EN44" i="7"/>
  <c r="EM44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GN43" i="7"/>
  <c r="GM43" i="7"/>
  <c r="GL43" i="7"/>
  <c r="GK43" i="7"/>
  <c r="GJ43" i="7"/>
  <c r="GI43" i="7"/>
  <c r="GH43" i="7"/>
  <c r="GG43" i="7"/>
  <c r="GF43" i="7"/>
  <c r="GE43" i="7"/>
  <c r="GD43" i="7"/>
  <c r="GC43" i="7"/>
  <c r="GB43" i="7"/>
  <c r="GA43" i="7"/>
  <c r="FZ43" i="7"/>
  <c r="FY43" i="7"/>
  <c r="FX43" i="7"/>
  <c r="FW43" i="7"/>
  <c r="FV43" i="7"/>
  <c r="FU43" i="7"/>
  <c r="FT43" i="7"/>
  <c r="FS43" i="7"/>
  <c r="FR43" i="7"/>
  <c r="FQ43" i="7"/>
  <c r="FP43" i="7"/>
  <c r="FO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B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GN42" i="7"/>
  <c r="GM42" i="7"/>
  <c r="GL42" i="7"/>
  <c r="GK42" i="7"/>
  <c r="GJ42" i="7"/>
  <c r="GI42" i="7"/>
  <c r="GH42" i="7"/>
  <c r="GG42" i="7"/>
  <c r="GF42" i="7"/>
  <c r="GE42" i="7"/>
  <c r="GD42" i="7"/>
  <c r="GC42" i="7"/>
  <c r="GB42" i="7"/>
  <c r="GA42" i="7"/>
  <c r="FZ42" i="7"/>
  <c r="FY42" i="7"/>
  <c r="FX42" i="7"/>
  <c r="FW42" i="7"/>
  <c r="FV42" i="7"/>
  <c r="FU42" i="7"/>
  <c r="FT42" i="7"/>
  <c r="FS42" i="7"/>
  <c r="FR42" i="7"/>
  <c r="FQ42" i="7"/>
  <c r="FP42" i="7"/>
  <c r="FO42" i="7"/>
  <c r="FN42" i="7"/>
  <c r="FM42" i="7"/>
  <c r="FL42" i="7"/>
  <c r="FK42" i="7"/>
  <c r="FJ42" i="7"/>
  <c r="FI42" i="7"/>
  <c r="FH42" i="7"/>
  <c r="FG42" i="7"/>
  <c r="FF42" i="7"/>
  <c r="FE42" i="7"/>
  <c r="FD42" i="7"/>
  <c r="FC42" i="7"/>
  <c r="FB42" i="7"/>
  <c r="FA42" i="7"/>
  <c r="EZ42" i="7"/>
  <c r="EY42" i="7"/>
  <c r="EX42" i="7"/>
  <c r="EW42" i="7"/>
  <c r="EV42" i="7"/>
  <c r="EU42" i="7"/>
  <c r="ET42" i="7"/>
  <c r="ES42" i="7"/>
  <c r="ER42" i="7"/>
  <c r="EQ42" i="7"/>
  <c r="EP42" i="7"/>
  <c r="EO42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GN41" i="7"/>
  <c r="GM41" i="7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Y41" i="7"/>
  <c r="EX41" i="7"/>
  <c r="EW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GN40" i="7"/>
  <c r="GM40" i="7"/>
  <c r="GL40" i="7"/>
  <c r="GK40" i="7"/>
  <c r="GJ40" i="7"/>
  <c r="GI40" i="7"/>
  <c r="GH40" i="7"/>
  <c r="GG40" i="7"/>
  <c r="GF40" i="7"/>
  <c r="GE40" i="7"/>
  <c r="GD40" i="7"/>
  <c r="GC40" i="7"/>
  <c r="GB40" i="7"/>
  <c r="GA40" i="7"/>
  <c r="FZ40" i="7"/>
  <c r="FY40" i="7"/>
  <c r="FX40" i="7"/>
  <c r="FW40" i="7"/>
  <c r="FV40" i="7"/>
  <c r="FU40" i="7"/>
  <c r="FT40" i="7"/>
  <c r="FS40" i="7"/>
  <c r="FR40" i="7"/>
  <c r="FQ40" i="7"/>
  <c r="FP40" i="7"/>
  <c r="FO40" i="7"/>
  <c r="FN40" i="7"/>
  <c r="FM40" i="7"/>
  <c r="FL40" i="7"/>
  <c r="FK40" i="7"/>
  <c r="FJ40" i="7"/>
  <c r="FI40" i="7"/>
  <c r="FH40" i="7"/>
  <c r="FG40" i="7"/>
  <c r="FF40" i="7"/>
  <c r="FE40" i="7"/>
  <c r="FD40" i="7"/>
  <c r="FC40" i="7"/>
  <c r="FB40" i="7"/>
  <c r="FA40" i="7"/>
  <c r="EZ40" i="7"/>
  <c r="EY40" i="7"/>
  <c r="EX40" i="7"/>
  <c r="EW40" i="7"/>
  <c r="EV40" i="7"/>
  <c r="EU40" i="7"/>
  <c r="ET40" i="7"/>
  <c r="ES40" i="7"/>
  <c r="ER40" i="7"/>
  <c r="EQ40" i="7"/>
  <c r="EP40" i="7"/>
  <c r="EO40" i="7"/>
  <c r="EN40" i="7"/>
  <c r="EM40" i="7"/>
  <c r="EL40" i="7"/>
  <c r="EK40" i="7"/>
  <c r="EJ40" i="7"/>
  <c r="EI40" i="7"/>
  <c r="EH40" i="7"/>
  <c r="EG40" i="7"/>
  <c r="EF40" i="7"/>
  <c r="EE40" i="7"/>
  <c r="ED40" i="7"/>
  <c r="EC40" i="7"/>
  <c r="EB40" i="7"/>
  <c r="EA40" i="7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GN39" i="7"/>
  <c r="GM39" i="7"/>
  <c r="GL39" i="7"/>
  <c r="GK39" i="7"/>
  <c r="GJ39" i="7"/>
  <c r="GI39" i="7"/>
  <c r="GH39" i="7"/>
  <c r="GG39" i="7"/>
  <c r="GF39" i="7"/>
  <c r="GE39" i="7"/>
  <c r="GD39" i="7"/>
  <c r="GC39" i="7"/>
  <c r="GB39" i="7"/>
  <c r="GA39" i="7"/>
  <c r="FZ39" i="7"/>
  <c r="FY39" i="7"/>
  <c r="FX39" i="7"/>
  <c r="FW39" i="7"/>
  <c r="FV39" i="7"/>
  <c r="FU39" i="7"/>
  <c r="FT39" i="7"/>
  <c r="FS39" i="7"/>
  <c r="FR39" i="7"/>
  <c r="FQ39" i="7"/>
  <c r="FP39" i="7"/>
  <c r="FO39" i="7"/>
  <c r="FN39" i="7"/>
  <c r="FM39" i="7"/>
  <c r="FL39" i="7"/>
  <c r="FK39" i="7"/>
  <c r="FJ39" i="7"/>
  <c r="FI39" i="7"/>
  <c r="FH39" i="7"/>
  <c r="FG39" i="7"/>
  <c r="FF39" i="7"/>
  <c r="FE39" i="7"/>
  <c r="FD39" i="7"/>
  <c r="FC39" i="7"/>
  <c r="FB39" i="7"/>
  <c r="FA39" i="7"/>
  <c r="EZ39" i="7"/>
  <c r="EY39" i="7"/>
  <c r="EX39" i="7"/>
  <c r="EW39" i="7"/>
  <c r="EV39" i="7"/>
  <c r="EU39" i="7"/>
  <c r="ET39" i="7"/>
  <c r="ES39" i="7"/>
  <c r="ER39" i="7"/>
  <c r="EQ39" i="7"/>
  <c r="EP39" i="7"/>
  <c r="EO39" i="7"/>
  <c r="EN39" i="7"/>
  <c r="EM39" i="7"/>
  <c r="EL39" i="7"/>
  <c r="EK39" i="7"/>
  <c r="EJ39" i="7"/>
  <c r="EI39" i="7"/>
  <c r="EH39" i="7"/>
  <c r="EG39" i="7"/>
  <c r="EF39" i="7"/>
  <c r="EE39" i="7"/>
  <c r="ED39" i="7"/>
  <c r="EC39" i="7"/>
  <c r="EB39" i="7"/>
  <c r="EA39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GN38" i="7"/>
  <c r="GM38" i="7"/>
  <c r="GL38" i="7"/>
  <c r="GK38" i="7"/>
  <c r="GJ38" i="7"/>
  <c r="GI38" i="7"/>
  <c r="GH38" i="7"/>
  <c r="GG38" i="7"/>
  <c r="GF38" i="7"/>
  <c r="GE38" i="7"/>
  <c r="GD38" i="7"/>
  <c r="GC38" i="7"/>
  <c r="GB38" i="7"/>
  <c r="GA38" i="7"/>
  <c r="FZ38" i="7"/>
  <c r="FY38" i="7"/>
  <c r="FX38" i="7"/>
  <c r="FW38" i="7"/>
  <c r="FV38" i="7"/>
  <c r="FU38" i="7"/>
  <c r="FT38" i="7"/>
  <c r="FS38" i="7"/>
  <c r="FR38" i="7"/>
  <c r="FQ38" i="7"/>
  <c r="FP38" i="7"/>
  <c r="FO38" i="7"/>
  <c r="FN38" i="7"/>
  <c r="FM38" i="7"/>
  <c r="FL38" i="7"/>
  <c r="FK38" i="7"/>
  <c r="FJ38" i="7"/>
  <c r="FI38" i="7"/>
  <c r="FH38" i="7"/>
  <c r="FG38" i="7"/>
  <c r="FF38" i="7"/>
  <c r="FE38" i="7"/>
  <c r="FD38" i="7"/>
  <c r="FC38" i="7"/>
  <c r="FB38" i="7"/>
  <c r="FA38" i="7"/>
  <c r="EZ38" i="7"/>
  <c r="EY38" i="7"/>
  <c r="EX38" i="7"/>
  <c r="EW38" i="7"/>
  <c r="EV38" i="7"/>
  <c r="EU38" i="7"/>
  <c r="ET38" i="7"/>
  <c r="ES38" i="7"/>
  <c r="ER38" i="7"/>
  <c r="EQ38" i="7"/>
  <c r="EP38" i="7"/>
  <c r="EO38" i="7"/>
  <c r="EN38" i="7"/>
  <c r="EM38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GN37" i="7"/>
  <c r="GM37" i="7"/>
  <c r="GL37" i="7"/>
  <c r="GK37" i="7"/>
  <c r="GJ37" i="7"/>
  <c r="GI37" i="7"/>
  <c r="GH37" i="7"/>
  <c r="GG37" i="7"/>
  <c r="GF37" i="7"/>
  <c r="GE37" i="7"/>
  <c r="GD37" i="7"/>
  <c r="GC37" i="7"/>
  <c r="GB37" i="7"/>
  <c r="GA37" i="7"/>
  <c r="FZ37" i="7"/>
  <c r="FY37" i="7"/>
  <c r="FX37" i="7"/>
  <c r="FW37" i="7"/>
  <c r="FV37" i="7"/>
  <c r="FU37" i="7"/>
  <c r="FT37" i="7"/>
  <c r="FS37" i="7"/>
  <c r="FR37" i="7"/>
  <c r="FQ37" i="7"/>
  <c r="FP37" i="7"/>
  <c r="FO37" i="7"/>
  <c r="FN37" i="7"/>
  <c r="FM37" i="7"/>
  <c r="FL37" i="7"/>
  <c r="FK37" i="7"/>
  <c r="FJ37" i="7"/>
  <c r="FI37" i="7"/>
  <c r="FH37" i="7"/>
  <c r="FG37" i="7"/>
  <c r="FF37" i="7"/>
  <c r="FE37" i="7"/>
  <c r="FD37" i="7"/>
  <c r="FC37" i="7"/>
  <c r="FB37" i="7"/>
  <c r="FA37" i="7"/>
  <c r="EZ37" i="7"/>
  <c r="EY37" i="7"/>
  <c r="EX37" i="7"/>
  <c r="EW37" i="7"/>
  <c r="EW53" i="7" s="1"/>
  <c r="EV37" i="7"/>
  <c r="EU37" i="7"/>
  <c r="ET37" i="7"/>
  <c r="ES37" i="7"/>
  <c r="ER37" i="7"/>
  <c r="EQ37" i="7"/>
  <c r="EP37" i="7"/>
  <c r="EO37" i="7"/>
  <c r="EN37" i="7"/>
  <c r="EM37" i="7"/>
  <c r="EL37" i="7"/>
  <c r="EK37" i="7"/>
  <c r="EK53" i="7" s="1"/>
  <c r="EJ37" i="7"/>
  <c r="EI37" i="7"/>
  <c r="EH37" i="7"/>
  <c r="EG37" i="7"/>
  <c r="EF37" i="7"/>
  <c r="EE37" i="7"/>
  <c r="ED37" i="7"/>
  <c r="EC37" i="7"/>
  <c r="EC53" i="7" s="1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C53" i="7" s="1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S53" i="7" s="1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GN36" i="7"/>
  <c r="GN53" i="7" s="1"/>
  <c r="GM36" i="7"/>
  <c r="GL36" i="7"/>
  <c r="GK36" i="7"/>
  <c r="GJ36" i="7"/>
  <c r="GI36" i="7"/>
  <c r="GH36" i="7"/>
  <c r="GG36" i="7"/>
  <c r="GF36" i="7"/>
  <c r="GE36" i="7"/>
  <c r="GD36" i="7"/>
  <c r="GC36" i="7"/>
  <c r="GB36" i="7"/>
  <c r="GA36" i="7"/>
  <c r="FZ36" i="7"/>
  <c r="FY36" i="7"/>
  <c r="FX36" i="7"/>
  <c r="FW36" i="7"/>
  <c r="FV36" i="7"/>
  <c r="FU36" i="7"/>
  <c r="FT36" i="7"/>
  <c r="FS36" i="7"/>
  <c r="FR36" i="7"/>
  <c r="FQ36" i="7"/>
  <c r="FP36" i="7"/>
  <c r="FO36" i="7"/>
  <c r="FN36" i="7"/>
  <c r="FM36" i="7"/>
  <c r="FL36" i="7"/>
  <c r="FK36" i="7"/>
  <c r="FJ36" i="7"/>
  <c r="FI36" i="7"/>
  <c r="FH36" i="7"/>
  <c r="FG36" i="7"/>
  <c r="FF36" i="7"/>
  <c r="FE36" i="7"/>
  <c r="FD36" i="7"/>
  <c r="FC36" i="7"/>
  <c r="FB36" i="7"/>
  <c r="FA36" i="7"/>
  <c r="EZ36" i="7"/>
  <c r="EY36" i="7"/>
  <c r="EX36" i="7"/>
  <c r="EW36" i="7"/>
  <c r="EV36" i="7"/>
  <c r="EU36" i="7"/>
  <c r="ET36" i="7"/>
  <c r="ES36" i="7"/>
  <c r="ER36" i="7"/>
  <c r="EQ36" i="7"/>
  <c r="EP36" i="7"/>
  <c r="EO36" i="7"/>
  <c r="EN36" i="7"/>
  <c r="EN53" i="7" s="1"/>
  <c r="EM36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N53" i="7" s="1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L53" i="7" s="1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T53" i="7" s="1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GN35" i="7"/>
  <c r="GM35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FB35" i="7"/>
  <c r="FA35" i="7"/>
  <c r="EZ35" i="7"/>
  <c r="EY35" i="7"/>
  <c r="EX35" i="7"/>
  <c r="EW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GN34" i="7"/>
  <c r="GM34" i="7"/>
  <c r="GL34" i="7"/>
  <c r="GK34" i="7"/>
  <c r="GJ34" i="7"/>
  <c r="GI34" i="7"/>
  <c r="GH34" i="7"/>
  <c r="GG34" i="7"/>
  <c r="GF34" i="7"/>
  <c r="GE34" i="7"/>
  <c r="GD34" i="7"/>
  <c r="GC34" i="7"/>
  <c r="GB34" i="7"/>
  <c r="GA34" i="7"/>
  <c r="FZ34" i="7"/>
  <c r="FY34" i="7"/>
  <c r="FX34" i="7"/>
  <c r="FW34" i="7"/>
  <c r="FV34" i="7"/>
  <c r="FU34" i="7"/>
  <c r="FT34" i="7"/>
  <c r="FS34" i="7"/>
  <c r="FR34" i="7"/>
  <c r="FQ34" i="7"/>
  <c r="FP34" i="7"/>
  <c r="FO34" i="7"/>
  <c r="FN34" i="7"/>
  <c r="FM34" i="7"/>
  <c r="FL34" i="7"/>
  <c r="FK34" i="7"/>
  <c r="FJ34" i="7"/>
  <c r="FI34" i="7"/>
  <c r="FH34" i="7"/>
  <c r="FG34" i="7"/>
  <c r="FF34" i="7"/>
  <c r="FE34" i="7"/>
  <c r="FD34" i="7"/>
  <c r="FC34" i="7"/>
  <c r="FB34" i="7"/>
  <c r="FA34" i="7"/>
  <c r="EZ34" i="7"/>
  <c r="EY34" i="7"/>
  <c r="EX34" i="7"/>
  <c r="EW34" i="7"/>
  <c r="EV34" i="7"/>
  <c r="EU34" i="7"/>
  <c r="ET34" i="7"/>
  <c r="ES34" i="7"/>
  <c r="ER34" i="7"/>
  <c r="EQ34" i="7"/>
  <c r="EP34" i="7"/>
  <c r="EO34" i="7"/>
  <c r="EN34" i="7"/>
  <c r="EM34" i="7"/>
  <c r="EL34" i="7"/>
  <c r="EK34" i="7"/>
  <c r="EJ34" i="7"/>
  <c r="EI34" i="7"/>
  <c r="EH34" i="7"/>
  <c r="EG34" i="7"/>
  <c r="EF34" i="7"/>
  <c r="EE34" i="7"/>
  <c r="ED34" i="7"/>
  <c r="EC34" i="7"/>
  <c r="EB34" i="7"/>
  <c r="EA34" i="7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X53" i="7" s="1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GN33" i="7"/>
  <c r="GM33" i="7"/>
  <c r="GL33" i="7"/>
  <c r="GK33" i="7"/>
  <c r="GJ33" i="7"/>
  <c r="GI33" i="7"/>
  <c r="GH33" i="7"/>
  <c r="GG33" i="7"/>
  <c r="GF33" i="7"/>
  <c r="GE33" i="7"/>
  <c r="GD33" i="7"/>
  <c r="GC33" i="7"/>
  <c r="GB33" i="7"/>
  <c r="GA33" i="7"/>
  <c r="FZ33" i="7"/>
  <c r="FY33" i="7"/>
  <c r="FX33" i="7"/>
  <c r="FW33" i="7"/>
  <c r="FV33" i="7"/>
  <c r="FU33" i="7"/>
  <c r="FT33" i="7"/>
  <c r="FS33" i="7"/>
  <c r="FR33" i="7"/>
  <c r="FQ33" i="7"/>
  <c r="FP33" i="7"/>
  <c r="FO33" i="7"/>
  <c r="FN33" i="7"/>
  <c r="FM33" i="7"/>
  <c r="FL33" i="7"/>
  <c r="FK33" i="7"/>
  <c r="FJ33" i="7"/>
  <c r="FI33" i="7"/>
  <c r="FH33" i="7"/>
  <c r="FG33" i="7"/>
  <c r="FF33" i="7"/>
  <c r="FE33" i="7"/>
  <c r="FD33" i="7"/>
  <c r="FC33" i="7"/>
  <c r="FB33" i="7"/>
  <c r="FA33" i="7"/>
  <c r="EZ33" i="7"/>
  <c r="EY33" i="7"/>
  <c r="EX33" i="7"/>
  <c r="EW33" i="7"/>
  <c r="EV33" i="7"/>
  <c r="EU33" i="7"/>
  <c r="ET33" i="7"/>
  <c r="ES33" i="7"/>
  <c r="ER33" i="7"/>
  <c r="EQ33" i="7"/>
  <c r="EP33" i="7"/>
  <c r="EO33" i="7"/>
  <c r="EN33" i="7"/>
  <c r="EM33" i="7"/>
  <c r="EL33" i="7"/>
  <c r="EK33" i="7"/>
  <c r="EJ33" i="7"/>
  <c r="EI33" i="7"/>
  <c r="EH33" i="7"/>
  <c r="EG33" i="7"/>
  <c r="EF33" i="7"/>
  <c r="EE33" i="7"/>
  <c r="ED33" i="7"/>
  <c r="EC33" i="7"/>
  <c r="EB33" i="7"/>
  <c r="EA33" i="7"/>
  <c r="DZ33" i="7"/>
  <c r="DY33" i="7"/>
  <c r="DX33" i="7"/>
  <c r="DW33" i="7"/>
  <c r="DV33" i="7"/>
  <c r="DU33" i="7"/>
  <c r="DT33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G33" i="7"/>
  <c r="DF33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D53" i="7" s="1"/>
  <c r="CC33" i="7"/>
  <c r="CB33" i="7"/>
  <c r="CA33" i="7"/>
  <c r="CA5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I53" i="7" s="1"/>
  <c r="BH33" i="7"/>
  <c r="BG33" i="7"/>
  <c r="BF33" i="7"/>
  <c r="BE33" i="7"/>
  <c r="BD33" i="7"/>
  <c r="BC33" i="7"/>
  <c r="BB33" i="7"/>
  <c r="BA33" i="7"/>
  <c r="AZ33" i="7"/>
  <c r="AY33" i="7"/>
  <c r="AY53" i="7" s="1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GN32" i="7"/>
  <c r="GM32" i="7"/>
  <c r="GL32" i="7"/>
  <c r="GK32" i="7"/>
  <c r="GJ32" i="7"/>
  <c r="GI32" i="7"/>
  <c r="GH32" i="7"/>
  <c r="GG32" i="7"/>
  <c r="GF32" i="7"/>
  <c r="GE32" i="7"/>
  <c r="GD32" i="7"/>
  <c r="GC32" i="7"/>
  <c r="GB32" i="7"/>
  <c r="GA32" i="7"/>
  <c r="FZ32" i="7"/>
  <c r="FY32" i="7"/>
  <c r="FX32" i="7"/>
  <c r="FW32" i="7"/>
  <c r="FV32" i="7"/>
  <c r="FU32" i="7"/>
  <c r="FT32" i="7"/>
  <c r="FS32" i="7"/>
  <c r="FR32" i="7"/>
  <c r="FQ32" i="7"/>
  <c r="FP32" i="7"/>
  <c r="FO32" i="7"/>
  <c r="FN32" i="7"/>
  <c r="FM32" i="7"/>
  <c r="FL32" i="7"/>
  <c r="FK32" i="7"/>
  <c r="FJ32" i="7"/>
  <c r="FI32" i="7"/>
  <c r="FH32" i="7"/>
  <c r="FG32" i="7"/>
  <c r="FF32" i="7"/>
  <c r="FE32" i="7"/>
  <c r="FD32" i="7"/>
  <c r="FC32" i="7"/>
  <c r="FB32" i="7"/>
  <c r="FA32" i="7"/>
  <c r="EZ32" i="7"/>
  <c r="EZ53" i="7" s="1"/>
  <c r="EY32" i="7"/>
  <c r="EX32" i="7"/>
  <c r="EW32" i="7"/>
  <c r="EV32" i="7"/>
  <c r="EU32" i="7"/>
  <c r="ET32" i="7"/>
  <c r="ES32" i="7"/>
  <c r="ER32" i="7"/>
  <c r="EQ32" i="7"/>
  <c r="EP32" i="7"/>
  <c r="EO32" i="7"/>
  <c r="EN32" i="7"/>
  <c r="EM32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GN31" i="7"/>
  <c r="GM31" i="7"/>
  <c r="GL31" i="7"/>
  <c r="GK31" i="7"/>
  <c r="GJ31" i="7"/>
  <c r="GI31" i="7"/>
  <c r="GH31" i="7"/>
  <c r="GG31" i="7"/>
  <c r="GF31" i="7"/>
  <c r="GE31" i="7"/>
  <c r="GD31" i="7"/>
  <c r="GC31" i="7"/>
  <c r="GB31" i="7"/>
  <c r="GA31" i="7"/>
  <c r="FZ31" i="7"/>
  <c r="FY31" i="7"/>
  <c r="FX31" i="7"/>
  <c r="FW31" i="7"/>
  <c r="FV31" i="7"/>
  <c r="FU31" i="7"/>
  <c r="FT31" i="7"/>
  <c r="FS31" i="7"/>
  <c r="FR31" i="7"/>
  <c r="FQ31" i="7"/>
  <c r="FP31" i="7"/>
  <c r="FO31" i="7"/>
  <c r="FN31" i="7"/>
  <c r="FM31" i="7"/>
  <c r="FL31" i="7"/>
  <c r="FK31" i="7"/>
  <c r="FJ31" i="7"/>
  <c r="FI31" i="7"/>
  <c r="FH31" i="7"/>
  <c r="FG31" i="7"/>
  <c r="FF31" i="7"/>
  <c r="FE31" i="7"/>
  <c r="FD31" i="7"/>
  <c r="FC31" i="7"/>
  <c r="FB31" i="7"/>
  <c r="FA31" i="7"/>
  <c r="EZ31" i="7"/>
  <c r="EY31" i="7"/>
  <c r="EX31" i="7"/>
  <c r="EW31" i="7"/>
  <c r="EV31" i="7"/>
  <c r="EU31" i="7"/>
  <c r="ET31" i="7"/>
  <c r="ET53" i="7" s="1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W53" i="7" s="1"/>
  <c r="DV31" i="7"/>
  <c r="DU31" i="7"/>
  <c r="DU53" i="7" s="1"/>
  <c r="DT31" i="7"/>
  <c r="DS31" i="7"/>
  <c r="DR31" i="7"/>
  <c r="DQ31" i="7"/>
  <c r="DP31" i="7"/>
  <c r="DO31" i="7"/>
  <c r="DN31" i="7"/>
  <c r="DM31" i="7"/>
  <c r="DL31" i="7"/>
  <c r="DK31" i="7"/>
  <c r="DK53" i="7" s="1"/>
  <c r="DJ31" i="7"/>
  <c r="DI31" i="7"/>
  <c r="DH31" i="7"/>
  <c r="DG31" i="7"/>
  <c r="DF31" i="7"/>
  <c r="DE31" i="7"/>
  <c r="DD31" i="7"/>
  <c r="DC31" i="7"/>
  <c r="DC53" i="7" s="1"/>
  <c r="DB31" i="7"/>
  <c r="DA31" i="7"/>
  <c r="CZ31" i="7"/>
  <c r="CZ53" i="7"/>
  <c r="CY31" i="7"/>
  <c r="CX31" i="7"/>
  <c r="CX53" i="7" s="1"/>
  <c r="CW31" i="7"/>
  <c r="CV31" i="7"/>
  <c r="CV53" i="7" s="1"/>
  <c r="CU31" i="7"/>
  <c r="CT31" i="7"/>
  <c r="CT53" i="7" s="1"/>
  <c r="CS31" i="7"/>
  <c r="CR31" i="7"/>
  <c r="CR53" i="7" s="1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E53" i="7" s="1"/>
  <c r="CD31" i="7"/>
  <c r="CC31" i="7"/>
  <c r="CB31" i="7"/>
  <c r="CA31" i="7"/>
  <c r="BZ31" i="7"/>
  <c r="BY31" i="7"/>
  <c r="BX31" i="7"/>
  <c r="BX53" i="7"/>
  <c r="BW31" i="7"/>
  <c r="BV31" i="7"/>
  <c r="BU31" i="7"/>
  <c r="BT31" i="7"/>
  <c r="BT53" i="7" s="1"/>
  <c r="BS31" i="7"/>
  <c r="BR31" i="7"/>
  <c r="BQ31" i="7"/>
  <c r="BP31" i="7"/>
  <c r="BP53" i="7" s="1"/>
  <c r="BO31" i="7"/>
  <c r="BN31" i="7"/>
  <c r="BM31" i="7"/>
  <c r="BL31" i="7"/>
  <c r="BK31" i="7"/>
  <c r="BK53" i="7" s="1"/>
  <c r="BJ31" i="7"/>
  <c r="BI31" i="7"/>
  <c r="BH31" i="7"/>
  <c r="BG31" i="7"/>
  <c r="BF31" i="7"/>
  <c r="BE31" i="7"/>
  <c r="BD31" i="7"/>
  <c r="BC31" i="7"/>
  <c r="BC53" i="7" s="1"/>
  <c r="BB31" i="7"/>
  <c r="BA31" i="7"/>
  <c r="AZ31" i="7"/>
  <c r="AY31" i="7"/>
  <c r="AX31" i="7"/>
  <c r="AW31" i="7"/>
  <c r="AV31" i="7"/>
  <c r="AV53" i="7"/>
  <c r="AU31" i="7"/>
  <c r="AT31" i="7"/>
  <c r="AS31" i="7"/>
  <c r="AR31" i="7"/>
  <c r="AR53" i="7" s="1"/>
  <c r="AQ31" i="7"/>
  <c r="AP31" i="7"/>
  <c r="AO31" i="7"/>
  <c r="AN31" i="7"/>
  <c r="AN53" i="7" s="1"/>
  <c r="AM31" i="7"/>
  <c r="AL31" i="7"/>
  <c r="AL53" i="7" s="1"/>
  <c r="AK31" i="7"/>
  <c r="AJ31" i="7"/>
  <c r="AJ53" i="7" s="1"/>
  <c r="AI31" i="7"/>
  <c r="AH31" i="7"/>
  <c r="AG31" i="7"/>
  <c r="AF31" i="7"/>
  <c r="AF53" i="7" s="1"/>
  <c r="AE31" i="7"/>
  <c r="AD31" i="7"/>
  <c r="AC31" i="7"/>
  <c r="AB31" i="7"/>
  <c r="AA31" i="7"/>
  <c r="Z31" i="7"/>
  <c r="Y31" i="7"/>
  <c r="X31" i="7"/>
  <c r="W31" i="7"/>
  <c r="V31" i="7"/>
  <c r="V53" i="7" s="1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FZ56" i="6"/>
  <c r="FY56" i="6"/>
  <c r="FX56" i="6"/>
  <c r="FW56" i="6"/>
  <c r="FV56" i="6"/>
  <c r="FU56" i="6"/>
  <c r="FT56" i="6"/>
  <c r="FS56" i="6"/>
  <c r="FR56" i="6"/>
  <c r="FQ56" i="6"/>
  <c r="FP56" i="6"/>
  <c r="FO56" i="6"/>
  <c r="FN56" i="6"/>
  <c r="FM56" i="6"/>
  <c r="FL56" i="6"/>
  <c r="FK56" i="6"/>
  <c r="FJ56" i="6"/>
  <c r="FI56" i="6"/>
  <c r="FH56" i="6"/>
  <c r="FG56" i="6"/>
  <c r="FF56" i="6"/>
  <c r="FE56" i="6"/>
  <c r="FD56" i="6"/>
  <c r="FC56" i="6"/>
  <c r="FB56" i="6"/>
  <c r="FA56" i="6"/>
  <c r="EZ56" i="6"/>
  <c r="EY56" i="6"/>
  <c r="EX56" i="6"/>
  <c r="EW56" i="6"/>
  <c r="EV56" i="6"/>
  <c r="EU56" i="6"/>
  <c r="ET56" i="6"/>
  <c r="ES56" i="6"/>
  <c r="ER56" i="6"/>
  <c r="EQ56" i="6"/>
  <c r="EP56" i="6"/>
  <c r="EO56" i="6"/>
  <c r="EN56" i="6"/>
  <c r="EM56" i="6"/>
  <c r="EL56" i="6"/>
  <c r="EK56" i="6"/>
  <c r="EJ56" i="6"/>
  <c r="EI56" i="6"/>
  <c r="EH56" i="6"/>
  <c r="EG56" i="6"/>
  <c r="EF56" i="6"/>
  <c r="EE56" i="6"/>
  <c r="ED56" i="6"/>
  <c r="EC56" i="6"/>
  <c r="EB56" i="6"/>
  <c r="EA56" i="6"/>
  <c r="DZ56" i="6"/>
  <c r="DY56" i="6"/>
  <c r="DX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DE56" i="6"/>
  <c r="DD56" i="6"/>
  <c r="DC56" i="6"/>
  <c r="DB56" i="6"/>
  <c r="DA56" i="6"/>
  <c r="CZ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GN52" i="6"/>
  <c r="GM52" i="6"/>
  <c r="GL52" i="6"/>
  <c r="GK52" i="6"/>
  <c r="GJ52" i="6"/>
  <c r="GI52" i="6"/>
  <c r="GH52" i="6"/>
  <c r="GG52" i="6"/>
  <c r="GF52" i="6"/>
  <c r="GE52" i="6"/>
  <c r="GD52" i="6"/>
  <c r="GC52" i="6"/>
  <c r="GB52" i="6"/>
  <c r="GA52" i="6"/>
  <c r="FZ52" i="6"/>
  <c r="FY52" i="6"/>
  <c r="FX52" i="6"/>
  <c r="FW52" i="6"/>
  <c r="FV52" i="6"/>
  <c r="FU52" i="6"/>
  <c r="FT52" i="6"/>
  <c r="FS52" i="6"/>
  <c r="FR52" i="6"/>
  <c r="FQ52" i="6"/>
  <c r="FP52" i="6"/>
  <c r="FO52" i="6"/>
  <c r="FN52" i="6"/>
  <c r="FM52" i="6"/>
  <c r="FL52" i="6"/>
  <c r="FK52" i="6"/>
  <c r="FJ52" i="6"/>
  <c r="FI52" i="6"/>
  <c r="FH52" i="6"/>
  <c r="FG52" i="6"/>
  <c r="FF52" i="6"/>
  <c r="FE52" i="6"/>
  <c r="FD52" i="6"/>
  <c r="FC52" i="6"/>
  <c r="FB52" i="6"/>
  <c r="FA52" i="6"/>
  <c r="EZ52" i="6"/>
  <c r="EY52" i="6"/>
  <c r="EX52" i="6"/>
  <c r="EW52" i="6"/>
  <c r="EV52" i="6"/>
  <c r="EU52" i="6"/>
  <c r="ET52" i="6"/>
  <c r="ES52" i="6"/>
  <c r="ER52" i="6"/>
  <c r="EQ52" i="6"/>
  <c r="EP52" i="6"/>
  <c r="EO52" i="6"/>
  <c r="EN52" i="6"/>
  <c r="EM52" i="6"/>
  <c r="EL52" i="6"/>
  <c r="EK52" i="6"/>
  <c r="EJ52" i="6"/>
  <c r="EI52" i="6"/>
  <c r="EH52" i="6"/>
  <c r="EG52" i="6"/>
  <c r="EF52" i="6"/>
  <c r="EE52" i="6"/>
  <c r="ED52" i="6"/>
  <c r="EC52" i="6"/>
  <c r="EB52" i="6"/>
  <c r="EA52" i="6"/>
  <c r="DZ52" i="6"/>
  <c r="DY52" i="6"/>
  <c r="DX52" i="6"/>
  <c r="DW52" i="6"/>
  <c r="DV52" i="6"/>
  <c r="DU52" i="6"/>
  <c r="DT52" i="6"/>
  <c r="DS52" i="6"/>
  <c r="DR52" i="6"/>
  <c r="DQ52" i="6"/>
  <c r="DP52" i="6"/>
  <c r="DO52" i="6"/>
  <c r="DN52" i="6"/>
  <c r="DM52" i="6"/>
  <c r="DL52" i="6"/>
  <c r="DK52" i="6"/>
  <c r="DJ52" i="6"/>
  <c r="DI52" i="6"/>
  <c r="DH52" i="6"/>
  <c r="DG52" i="6"/>
  <c r="DF52" i="6"/>
  <c r="DE52" i="6"/>
  <c r="DD52" i="6"/>
  <c r="DC52" i="6"/>
  <c r="DB52" i="6"/>
  <c r="DA52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GN51" i="6"/>
  <c r="GM51" i="6"/>
  <c r="GL51" i="6"/>
  <c r="GK51" i="6"/>
  <c r="GJ51" i="6"/>
  <c r="GI51" i="6"/>
  <c r="GH51" i="6"/>
  <c r="GG51" i="6"/>
  <c r="GF51" i="6"/>
  <c r="GE51" i="6"/>
  <c r="GD51" i="6"/>
  <c r="GC51" i="6"/>
  <c r="GB51" i="6"/>
  <c r="GA51" i="6"/>
  <c r="FZ51" i="6"/>
  <c r="FY51" i="6"/>
  <c r="FX51" i="6"/>
  <c r="FW51" i="6"/>
  <c r="FV51" i="6"/>
  <c r="FU51" i="6"/>
  <c r="FT51" i="6"/>
  <c r="FS51" i="6"/>
  <c r="FR51" i="6"/>
  <c r="FQ51" i="6"/>
  <c r="FP51" i="6"/>
  <c r="FO51" i="6"/>
  <c r="FN51" i="6"/>
  <c r="FM51" i="6"/>
  <c r="FL51" i="6"/>
  <c r="FK51" i="6"/>
  <c r="FJ51" i="6"/>
  <c r="FI51" i="6"/>
  <c r="FH51" i="6"/>
  <c r="FG51" i="6"/>
  <c r="FF51" i="6"/>
  <c r="FE51" i="6"/>
  <c r="FD51" i="6"/>
  <c r="FC51" i="6"/>
  <c r="FB51" i="6"/>
  <c r="FA51" i="6"/>
  <c r="EZ51" i="6"/>
  <c r="EY51" i="6"/>
  <c r="EX51" i="6"/>
  <c r="EW51" i="6"/>
  <c r="EV51" i="6"/>
  <c r="EU51" i="6"/>
  <c r="ET51" i="6"/>
  <c r="ES51" i="6"/>
  <c r="ER51" i="6"/>
  <c r="EQ51" i="6"/>
  <c r="EP51" i="6"/>
  <c r="EO51" i="6"/>
  <c r="EN51" i="6"/>
  <c r="EM51" i="6"/>
  <c r="EL51" i="6"/>
  <c r="EK51" i="6"/>
  <c r="EJ51" i="6"/>
  <c r="EI51" i="6"/>
  <c r="EH51" i="6"/>
  <c r="EG51" i="6"/>
  <c r="EF51" i="6"/>
  <c r="EE51" i="6"/>
  <c r="ED51" i="6"/>
  <c r="EC51" i="6"/>
  <c r="EB51" i="6"/>
  <c r="EA51" i="6"/>
  <c r="DZ51" i="6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GN50" i="6"/>
  <c r="GM50" i="6"/>
  <c r="GL50" i="6"/>
  <c r="GK50" i="6"/>
  <c r="GJ50" i="6"/>
  <c r="GI50" i="6"/>
  <c r="GH50" i="6"/>
  <c r="GG50" i="6"/>
  <c r="GF50" i="6"/>
  <c r="GE50" i="6"/>
  <c r="GD50" i="6"/>
  <c r="GC50" i="6"/>
  <c r="GB50" i="6"/>
  <c r="GA50" i="6"/>
  <c r="FZ50" i="6"/>
  <c r="FY50" i="6"/>
  <c r="FX50" i="6"/>
  <c r="FW50" i="6"/>
  <c r="FV50" i="6"/>
  <c r="FU50" i="6"/>
  <c r="FT50" i="6"/>
  <c r="FS50" i="6"/>
  <c r="FR50" i="6"/>
  <c r="FQ50" i="6"/>
  <c r="FP50" i="6"/>
  <c r="FO50" i="6"/>
  <c r="FN50" i="6"/>
  <c r="FM50" i="6"/>
  <c r="FL50" i="6"/>
  <c r="FK50" i="6"/>
  <c r="FJ50" i="6"/>
  <c r="FI50" i="6"/>
  <c r="FH50" i="6"/>
  <c r="FG50" i="6"/>
  <c r="FF50" i="6"/>
  <c r="FE50" i="6"/>
  <c r="FD50" i="6"/>
  <c r="FC50" i="6"/>
  <c r="FB50" i="6"/>
  <c r="FA50" i="6"/>
  <c r="EZ50" i="6"/>
  <c r="EY50" i="6"/>
  <c r="EX50" i="6"/>
  <c r="EW50" i="6"/>
  <c r="EV50" i="6"/>
  <c r="EU50" i="6"/>
  <c r="ET50" i="6"/>
  <c r="ES50" i="6"/>
  <c r="ER50" i="6"/>
  <c r="EQ50" i="6"/>
  <c r="EP50" i="6"/>
  <c r="EO50" i="6"/>
  <c r="EN50" i="6"/>
  <c r="EM50" i="6"/>
  <c r="EL50" i="6"/>
  <c r="EK50" i="6"/>
  <c r="EJ50" i="6"/>
  <c r="EI50" i="6"/>
  <c r="EH50" i="6"/>
  <c r="EG50" i="6"/>
  <c r="EF50" i="6"/>
  <c r="EE50" i="6"/>
  <c r="ED50" i="6"/>
  <c r="EC50" i="6"/>
  <c r="EB50" i="6"/>
  <c r="EA50" i="6"/>
  <c r="DZ50" i="6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GN49" i="6"/>
  <c r="GM49" i="6"/>
  <c r="GL49" i="6"/>
  <c r="GK49" i="6"/>
  <c r="GJ49" i="6"/>
  <c r="GI49" i="6"/>
  <c r="GH49" i="6"/>
  <c r="GG49" i="6"/>
  <c r="GF49" i="6"/>
  <c r="GE49" i="6"/>
  <c r="GD49" i="6"/>
  <c r="GC49" i="6"/>
  <c r="GB49" i="6"/>
  <c r="GA49" i="6"/>
  <c r="FZ49" i="6"/>
  <c r="FY49" i="6"/>
  <c r="FX49" i="6"/>
  <c r="FW49" i="6"/>
  <c r="FV49" i="6"/>
  <c r="FU49" i="6"/>
  <c r="FT49" i="6"/>
  <c r="FS49" i="6"/>
  <c r="FR49" i="6"/>
  <c r="FQ49" i="6"/>
  <c r="FP49" i="6"/>
  <c r="FO49" i="6"/>
  <c r="FN49" i="6"/>
  <c r="FM49" i="6"/>
  <c r="FL49" i="6"/>
  <c r="FK49" i="6"/>
  <c r="FJ49" i="6"/>
  <c r="FI49" i="6"/>
  <c r="FH49" i="6"/>
  <c r="FG49" i="6"/>
  <c r="FF49" i="6"/>
  <c r="FE49" i="6"/>
  <c r="FD49" i="6"/>
  <c r="FC49" i="6"/>
  <c r="FB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O49" i="6"/>
  <c r="EN49" i="6"/>
  <c r="EM49" i="6"/>
  <c r="EL49" i="6"/>
  <c r="EK49" i="6"/>
  <c r="EJ49" i="6"/>
  <c r="EI49" i="6"/>
  <c r="EH49" i="6"/>
  <c r="EG49" i="6"/>
  <c r="EF49" i="6"/>
  <c r="EE49" i="6"/>
  <c r="ED49" i="6"/>
  <c r="EC49" i="6"/>
  <c r="EB49" i="6"/>
  <c r="EA49" i="6"/>
  <c r="DZ49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GN48" i="6"/>
  <c r="GM48" i="6"/>
  <c r="GL48" i="6"/>
  <c r="GK48" i="6"/>
  <c r="GJ48" i="6"/>
  <c r="GI48" i="6"/>
  <c r="GH48" i="6"/>
  <c r="GG48" i="6"/>
  <c r="GF48" i="6"/>
  <c r="GE48" i="6"/>
  <c r="GD48" i="6"/>
  <c r="GC48" i="6"/>
  <c r="GB48" i="6"/>
  <c r="GA48" i="6"/>
  <c r="FZ48" i="6"/>
  <c r="FY48" i="6"/>
  <c r="FX48" i="6"/>
  <c r="FW48" i="6"/>
  <c r="FV48" i="6"/>
  <c r="FU48" i="6"/>
  <c r="FT48" i="6"/>
  <c r="FS48" i="6"/>
  <c r="FR48" i="6"/>
  <c r="FQ48" i="6"/>
  <c r="FP48" i="6"/>
  <c r="FO48" i="6"/>
  <c r="FN48" i="6"/>
  <c r="FM48" i="6"/>
  <c r="FL48" i="6"/>
  <c r="FK48" i="6"/>
  <c r="FJ48" i="6"/>
  <c r="FI48" i="6"/>
  <c r="FH48" i="6"/>
  <c r="FG48" i="6"/>
  <c r="FF48" i="6"/>
  <c r="FE48" i="6"/>
  <c r="FD48" i="6"/>
  <c r="FC48" i="6"/>
  <c r="FB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O48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GN47" i="6"/>
  <c r="GM47" i="6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FB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GN46" i="6"/>
  <c r="GM46" i="6"/>
  <c r="GL46" i="6"/>
  <c r="GK46" i="6"/>
  <c r="GJ46" i="6"/>
  <c r="GI46" i="6"/>
  <c r="GH46" i="6"/>
  <c r="GG46" i="6"/>
  <c r="GF46" i="6"/>
  <c r="GE46" i="6"/>
  <c r="GD46" i="6"/>
  <c r="GC46" i="6"/>
  <c r="GB46" i="6"/>
  <c r="GA46" i="6"/>
  <c r="FZ46" i="6"/>
  <c r="FY46" i="6"/>
  <c r="FX46" i="6"/>
  <c r="FW46" i="6"/>
  <c r="FV46" i="6"/>
  <c r="FU46" i="6"/>
  <c r="FT46" i="6"/>
  <c r="FS46" i="6"/>
  <c r="FR46" i="6"/>
  <c r="FQ46" i="6"/>
  <c r="FP46" i="6"/>
  <c r="FO46" i="6"/>
  <c r="FN46" i="6"/>
  <c r="FM46" i="6"/>
  <c r="FL46" i="6"/>
  <c r="FK46" i="6"/>
  <c r="FJ46" i="6"/>
  <c r="FI46" i="6"/>
  <c r="FH46" i="6"/>
  <c r="FG46" i="6"/>
  <c r="FF46" i="6"/>
  <c r="FE46" i="6"/>
  <c r="FD46" i="6"/>
  <c r="FC46" i="6"/>
  <c r="FB46" i="6"/>
  <c r="FA46" i="6"/>
  <c r="EZ46" i="6"/>
  <c r="EY46" i="6"/>
  <c r="EX46" i="6"/>
  <c r="EW46" i="6"/>
  <c r="EV46" i="6"/>
  <c r="EU46" i="6"/>
  <c r="ET46" i="6"/>
  <c r="ES46" i="6"/>
  <c r="ER46" i="6"/>
  <c r="EQ46" i="6"/>
  <c r="EP46" i="6"/>
  <c r="EO46" i="6"/>
  <c r="EN46" i="6"/>
  <c r="EM46" i="6"/>
  <c r="EL46" i="6"/>
  <c r="EK46" i="6"/>
  <c r="EJ46" i="6"/>
  <c r="EI46" i="6"/>
  <c r="EH46" i="6"/>
  <c r="EG46" i="6"/>
  <c r="EF46" i="6"/>
  <c r="EE46" i="6"/>
  <c r="ED46" i="6"/>
  <c r="EC46" i="6"/>
  <c r="EB46" i="6"/>
  <c r="EA46" i="6"/>
  <c r="DZ46" i="6"/>
  <c r="DY46" i="6"/>
  <c r="DX46" i="6"/>
  <c r="DW46" i="6"/>
  <c r="DV46" i="6"/>
  <c r="DU46" i="6"/>
  <c r="DT46" i="6"/>
  <c r="DS46" i="6"/>
  <c r="DR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DE46" i="6"/>
  <c r="DD46" i="6"/>
  <c r="DC46" i="6"/>
  <c r="DB46" i="6"/>
  <c r="DA46" i="6"/>
  <c r="CZ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GN45" i="6"/>
  <c r="GM45" i="6"/>
  <c r="GL45" i="6"/>
  <c r="GK45" i="6"/>
  <c r="GJ45" i="6"/>
  <c r="GI45" i="6"/>
  <c r="GH45" i="6"/>
  <c r="GG45" i="6"/>
  <c r="GF45" i="6"/>
  <c r="GE45" i="6"/>
  <c r="GD45" i="6"/>
  <c r="GC45" i="6"/>
  <c r="GB45" i="6"/>
  <c r="GA45" i="6"/>
  <c r="FZ45" i="6"/>
  <c r="FY45" i="6"/>
  <c r="FX45" i="6"/>
  <c r="FW45" i="6"/>
  <c r="FV45" i="6"/>
  <c r="FU45" i="6"/>
  <c r="FT45" i="6"/>
  <c r="FS45" i="6"/>
  <c r="FR45" i="6"/>
  <c r="FQ45" i="6"/>
  <c r="FP45" i="6"/>
  <c r="FO45" i="6"/>
  <c r="FN45" i="6"/>
  <c r="FM45" i="6"/>
  <c r="FL45" i="6"/>
  <c r="FK45" i="6"/>
  <c r="FJ45" i="6"/>
  <c r="FI45" i="6"/>
  <c r="FH45" i="6"/>
  <c r="FG45" i="6"/>
  <c r="FF45" i="6"/>
  <c r="FE45" i="6"/>
  <c r="FD45" i="6"/>
  <c r="FC45" i="6"/>
  <c r="FB45" i="6"/>
  <c r="FA45" i="6"/>
  <c r="EZ45" i="6"/>
  <c r="EY45" i="6"/>
  <c r="EX45" i="6"/>
  <c r="EW45" i="6"/>
  <c r="EV45" i="6"/>
  <c r="EU45" i="6"/>
  <c r="ET45" i="6"/>
  <c r="ES45" i="6"/>
  <c r="ER45" i="6"/>
  <c r="EQ45" i="6"/>
  <c r="EP45" i="6"/>
  <c r="EO45" i="6"/>
  <c r="EN45" i="6"/>
  <c r="EM45" i="6"/>
  <c r="EL45" i="6"/>
  <c r="EK45" i="6"/>
  <c r="EJ45" i="6"/>
  <c r="EI45" i="6"/>
  <c r="EH45" i="6"/>
  <c r="EG45" i="6"/>
  <c r="EF45" i="6"/>
  <c r="EE45" i="6"/>
  <c r="ED45" i="6"/>
  <c r="EC45" i="6"/>
  <c r="EB45" i="6"/>
  <c r="EA45" i="6"/>
  <c r="DZ45" i="6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GN44" i="6"/>
  <c r="GM44" i="6"/>
  <c r="GL44" i="6"/>
  <c r="GK44" i="6"/>
  <c r="GJ44" i="6"/>
  <c r="GI44" i="6"/>
  <c r="GH44" i="6"/>
  <c r="GG44" i="6"/>
  <c r="GF44" i="6"/>
  <c r="GE44" i="6"/>
  <c r="GD44" i="6"/>
  <c r="GC44" i="6"/>
  <c r="GB44" i="6"/>
  <c r="GA44" i="6"/>
  <c r="FZ44" i="6"/>
  <c r="FY44" i="6"/>
  <c r="FX44" i="6"/>
  <c r="FW44" i="6"/>
  <c r="FV44" i="6"/>
  <c r="FU44" i="6"/>
  <c r="FT44" i="6"/>
  <c r="FS44" i="6"/>
  <c r="FR44" i="6"/>
  <c r="FQ44" i="6"/>
  <c r="FP44" i="6"/>
  <c r="FO44" i="6"/>
  <c r="FN44" i="6"/>
  <c r="FM44" i="6"/>
  <c r="FL44" i="6"/>
  <c r="FK44" i="6"/>
  <c r="FJ44" i="6"/>
  <c r="FI44" i="6"/>
  <c r="FH44" i="6"/>
  <c r="FG44" i="6"/>
  <c r="FF44" i="6"/>
  <c r="FE44" i="6"/>
  <c r="FD44" i="6"/>
  <c r="FC44" i="6"/>
  <c r="FB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O44" i="6"/>
  <c r="EN44" i="6"/>
  <c r="EM44" i="6"/>
  <c r="EL44" i="6"/>
  <c r="EK44" i="6"/>
  <c r="EJ44" i="6"/>
  <c r="EI44" i="6"/>
  <c r="EH44" i="6"/>
  <c r="EG44" i="6"/>
  <c r="EF44" i="6"/>
  <c r="EE44" i="6"/>
  <c r="ED44" i="6"/>
  <c r="EC44" i="6"/>
  <c r="EB44" i="6"/>
  <c r="EA44" i="6"/>
  <c r="DZ44" i="6"/>
  <c r="DY44" i="6"/>
  <c r="DX44" i="6"/>
  <c r="DW44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DE44" i="6"/>
  <c r="DD44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GN43" i="6"/>
  <c r="GM43" i="6"/>
  <c r="GL43" i="6"/>
  <c r="GK43" i="6"/>
  <c r="GJ43" i="6"/>
  <c r="GI43" i="6"/>
  <c r="GH43" i="6"/>
  <c r="GG43" i="6"/>
  <c r="GF43" i="6"/>
  <c r="GE43" i="6"/>
  <c r="GD43" i="6"/>
  <c r="GC43" i="6"/>
  <c r="GB43" i="6"/>
  <c r="GA43" i="6"/>
  <c r="FZ43" i="6"/>
  <c r="FY43" i="6"/>
  <c r="FX43" i="6"/>
  <c r="FW43" i="6"/>
  <c r="FV43" i="6"/>
  <c r="FU43" i="6"/>
  <c r="FT43" i="6"/>
  <c r="FS43" i="6"/>
  <c r="FR43" i="6"/>
  <c r="FQ43" i="6"/>
  <c r="FP43" i="6"/>
  <c r="FO43" i="6"/>
  <c r="FN43" i="6"/>
  <c r="FM43" i="6"/>
  <c r="FL43" i="6"/>
  <c r="FK43" i="6"/>
  <c r="FJ43" i="6"/>
  <c r="FI43" i="6"/>
  <c r="FH43" i="6"/>
  <c r="FG43" i="6"/>
  <c r="FF43" i="6"/>
  <c r="FE43" i="6"/>
  <c r="FD43" i="6"/>
  <c r="FC43" i="6"/>
  <c r="FB43" i="6"/>
  <c r="FA43" i="6"/>
  <c r="EZ43" i="6"/>
  <c r="EY43" i="6"/>
  <c r="EX43" i="6"/>
  <c r="EW43" i="6"/>
  <c r="EV43" i="6"/>
  <c r="EU43" i="6"/>
  <c r="ET43" i="6"/>
  <c r="ES43" i="6"/>
  <c r="ER43" i="6"/>
  <c r="EQ43" i="6"/>
  <c r="EP43" i="6"/>
  <c r="EO43" i="6"/>
  <c r="EN43" i="6"/>
  <c r="EM43" i="6"/>
  <c r="EL43" i="6"/>
  <c r="EK43" i="6"/>
  <c r="EJ43" i="6"/>
  <c r="EI43" i="6"/>
  <c r="EH43" i="6"/>
  <c r="EG43" i="6"/>
  <c r="EF43" i="6"/>
  <c r="EE43" i="6"/>
  <c r="ED43" i="6"/>
  <c r="EC43" i="6"/>
  <c r="EB43" i="6"/>
  <c r="EA43" i="6"/>
  <c r="DZ43" i="6"/>
  <c r="DY43" i="6"/>
  <c r="DX43" i="6"/>
  <c r="DW43" i="6"/>
  <c r="DV43" i="6"/>
  <c r="DU43" i="6"/>
  <c r="DT43" i="6"/>
  <c r="DS43" i="6"/>
  <c r="DR43" i="6"/>
  <c r="DQ43" i="6"/>
  <c r="DP43" i="6"/>
  <c r="DO43" i="6"/>
  <c r="DN43" i="6"/>
  <c r="DM43" i="6"/>
  <c r="DL43" i="6"/>
  <c r="DK43" i="6"/>
  <c r="DJ43" i="6"/>
  <c r="DI43" i="6"/>
  <c r="DH43" i="6"/>
  <c r="DG43" i="6"/>
  <c r="DF43" i="6"/>
  <c r="DE43" i="6"/>
  <c r="DD43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GN42" i="6"/>
  <c r="GM42" i="6"/>
  <c r="GL42" i="6"/>
  <c r="GK42" i="6"/>
  <c r="GJ42" i="6"/>
  <c r="GI42" i="6"/>
  <c r="GH42" i="6"/>
  <c r="GG42" i="6"/>
  <c r="GF42" i="6"/>
  <c r="GE42" i="6"/>
  <c r="GD42" i="6"/>
  <c r="GC42" i="6"/>
  <c r="GB42" i="6"/>
  <c r="GA42" i="6"/>
  <c r="FZ42" i="6"/>
  <c r="FY42" i="6"/>
  <c r="FX42" i="6"/>
  <c r="FW42" i="6"/>
  <c r="FV42" i="6"/>
  <c r="FU42" i="6"/>
  <c r="FT42" i="6"/>
  <c r="FS42" i="6"/>
  <c r="FR42" i="6"/>
  <c r="FQ42" i="6"/>
  <c r="FP42" i="6"/>
  <c r="FO42" i="6"/>
  <c r="FN42" i="6"/>
  <c r="FM42" i="6"/>
  <c r="FL42" i="6"/>
  <c r="FK42" i="6"/>
  <c r="FJ42" i="6"/>
  <c r="FI42" i="6"/>
  <c r="FH42" i="6"/>
  <c r="FG42" i="6"/>
  <c r="FF42" i="6"/>
  <c r="FE42" i="6"/>
  <c r="FD42" i="6"/>
  <c r="FC42" i="6"/>
  <c r="FB42" i="6"/>
  <c r="FA42" i="6"/>
  <c r="EZ42" i="6"/>
  <c r="EY42" i="6"/>
  <c r="EX42" i="6"/>
  <c r="EW42" i="6"/>
  <c r="EV42" i="6"/>
  <c r="EU42" i="6"/>
  <c r="ET42" i="6"/>
  <c r="ES42" i="6"/>
  <c r="ER42" i="6"/>
  <c r="EQ42" i="6"/>
  <c r="EP42" i="6"/>
  <c r="EO42" i="6"/>
  <c r="EN42" i="6"/>
  <c r="EM42" i="6"/>
  <c r="EL42" i="6"/>
  <c r="EK42" i="6"/>
  <c r="EJ42" i="6"/>
  <c r="EI42" i="6"/>
  <c r="EH42" i="6"/>
  <c r="EG42" i="6"/>
  <c r="EF42" i="6"/>
  <c r="EE42" i="6"/>
  <c r="ED42" i="6"/>
  <c r="EC42" i="6"/>
  <c r="EB42" i="6"/>
  <c r="EA42" i="6"/>
  <c r="DZ42" i="6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DE42" i="6"/>
  <c r="DD42" i="6"/>
  <c r="DC42" i="6"/>
  <c r="DB42" i="6"/>
  <c r="DA42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GN41" i="6"/>
  <c r="GM41" i="6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GN40" i="6"/>
  <c r="GM40" i="6"/>
  <c r="GL40" i="6"/>
  <c r="GK40" i="6"/>
  <c r="GJ40" i="6"/>
  <c r="GI40" i="6"/>
  <c r="GH40" i="6"/>
  <c r="GG40" i="6"/>
  <c r="GF40" i="6"/>
  <c r="GE40" i="6"/>
  <c r="GD40" i="6"/>
  <c r="GC40" i="6"/>
  <c r="GB40" i="6"/>
  <c r="GA40" i="6"/>
  <c r="FZ40" i="6"/>
  <c r="FY40" i="6"/>
  <c r="FX40" i="6"/>
  <c r="FW40" i="6"/>
  <c r="FV40" i="6"/>
  <c r="FU40" i="6"/>
  <c r="FT40" i="6"/>
  <c r="FS40" i="6"/>
  <c r="FR40" i="6"/>
  <c r="FQ40" i="6"/>
  <c r="FP40" i="6"/>
  <c r="FO40" i="6"/>
  <c r="FN40" i="6"/>
  <c r="FM40" i="6"/>
  <c r="FL40" i="6"/>
  <c r="FK40" i="6"/>
  <c r="FJ40" i="6"/>
  <c r="FI40" i="6"/>
  <c r="FH40" i="6"/>
  <c r="FG40" i="6"/>
  <c r="FF40" i="6"/>
  <c r="FE40" i="6"/>
  <c r="FD40" i="6"/>
  <c r="FC40" i="6"/>
  <c r="FB40" i="6"/>
  <c r="FA40" i="6"/>
  <c r="EZ40" i="6"/>
  <c r="EY40" i="6"/>
  <c r="EX40" i="6"/>
  <c r="EW40" i="6"/>
  <c r="EV40" i="6"/>
  <c r="EU40" i="6"/>
  <c r="ET40" i="6"/>
  <c r="ES40" i="6"/>
  <c r="ER40" i="6"/>
  <c r="EQ40" i="6"/>
  <c r="EP40" i="6"/>
  <c r="EO40" i="6"/>
  <c r="EN40" i="6"/>
  <c r="EM40" i="6"/>
  <c r="EL40" i="6"/>
  <c r="EK40" i="6"/>
  <c r="EJ40" i="6"/>
  <c r="EI40" i="6"/>
  <c r="EH40" i="6"/>
  <c r="EG40" i="6"/>
  <c r="EF40" i="6"/>
  <c r="EE40" i="6"/>
  <c r="ED40" i="6"/>
  <c r="EC40" i="6"/>
  <c r="EB40" i="6"/>
  <c r="EA40" i="6"/>
  <c r="DZ40" i="6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E40" i="6"/>
  <c r="DD40" i="6"/>
  <c r="DC40" i="6"/>
  <c r="DB40" i="6"/>
  <c r="DA40" i="6"/>
  <c r="CZ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GN39" i="6"/>
  <c r="GM39" i="6"/>
  <c r="GL39" i="6"/>
  <c r="GK39" i="6"/>
  <c r="GJ39" i="6"/>
  <c r="GI39" i="6"/>
  <c r="GH39" i="6"/>
  <c r="GG39" i="6"/>
  <c r="GF39" i="6"/>
  <c r="GE39" i="6"/>
  <c r="GD39" i="6"/>
  <c r="GC39" i="6"/>
  <c r="GB39" i="6"/>
  <c r="GA39" i="6"/>
  <c r="FZ39" i="6"/>
  <c r="FY39" i="6"/>
  <c r="FX39" i="6"/>
  <c r="FW39" i="6"/>
  <c r="FV39" i="6"/>
  <c r="FU39" i="6"/>
  <c r="FT39" i="6"/>
  <c r="FS39" i="6"/>
  <c r="FR39" i="6"/>
  <c r="FQ39" i="6"/>
  <c r="FP39" i="6"/>
  <c r="FO39" i="6"/>
  <c r="FN39" i="6"/>
  <c r="FM39" i="6"/>
  <c r="FL39" i="6"/>
  <c r="FK39" i="6"/>
  <c r="FJ39" i="6"/>
  <c r="FI39" i="6"/>
  <c r="FH39" i="6"/>
  <c r="FG39" i="6"/>
  <c r="FF39" i="6"/>
  <c r="FE39" i="6"/>
  <c r="FD39" i="6"/>
  <c r="FC39" i="6"/>
  <c r="FB39" i="6"/>
  <c r="FA39" i="6"/>
  <c r="EZ39" i="6"/>
  <c r="EY39" i="6"/>
  <c r="EX39" i="6"/>
  <c r="EW39" i="6"/>
  <c r="EV39" i="6"/>
  <c r="EU39" i="6"/>
  <c r="ET39" i="6"/>
  <c r="ES39" i="6"/>
  <c r="ER39" i="6"/>
  <c r="EQ39" i="6"/>
  <c r="EP39" i="6"/>
  <c r="EO39" i="6"/>
  <c r="EN39" i="6"/>
  <c r="EM39" i="6"/>
  <c r="EL39" i="6"/>
  <c r="EK39" i="6"/>
  <c r="EJ39" i="6"/>
  <c r="EI39" i="6"/>
  <c r="EH39" i="6"/>
  <c r="EG39" i="6"/>
  <c r="EF39" i="6"/>
  <c r="EE39" i="6"/>
  <c r="ED39" i="6"/>
  <c r="EC39" i="6"/>
  <c r="EB39" i="6"/>
  <c r="EA39" i="6"/>
  <c r="DZ39" i="6"/>
  <c r="DY39" i="6"/>
  <c r="DX39" i="6"/>
  <c r="DW39" i="6"/>
  <c r="DV39" i="6"/>
  <c r="DU39" i="6"/>
  <c r="DT39" i="6"/>
  <c r="DS39" i="6"/>
  <c r="DR39" i="6"/>
  <c r="DQ39" i="6"/>
  <c r="DQ53" i="6" s="1"/>
  <c r="DP39" i="6"/>
  <c r="DO39" i="6"/>
  <c r="DN39" i="6"/>
  <c r="DM39" i="6"/>
  <c r="DL39" i="6"/>
  <c r="DK39" i="6"/>
  <c r="DJ39" i="6"/>
  <c r="DI39" i="6"/>
  <c r="DH39" i="6"/>
  <c r="DG39" i="6"/>
  <c r="DF39" i="6"/>
  <c r="DE39" i="6"/>
  <c r="DD39" i="6"/>
  <c r="DC39" i="6"/>
  <c r="DB39" i="6"/>
  <c r="DA39" i="6"/>
  <c r="CZ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E53" i="6" s="1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GN38" i="6"/>
  <c r="GM38" i="6"/>
  <c r="GL38" i="6"/>
  <c r="GK38" i="6"/>
  <c r="GJ38" i="6"/>
  <c r="GJ53" i="6" s="1"/>
  <c r="GI38" i="6"/>
  <c r="GH38" i="6"/>
  <c r="GG38" i="6"/>
  <c r="GF38" i="6"/>
  <c r="GE38" i="6"/>
  <c r="GD38" i="6"/>
  <c r="GC38" i="6"/>
  <c r="GB38" i="6"/>
  <c r="GA38" i="6"/>
  <c r="FZ38" i="6"/>
  <c r="FY38" i="6"/>
  <c r="FX38" i="6"/>
  <c r="FW38" i="6"/>
  <c r="FV38" i="6"/>
  <c r="FU38" i="6"/>
  <c r="FT38" i="6"/>
  <c r="FS38" i="6"/>
  <c r="FR38" i="6"/>
  <c r="FQ38" i="6"/>
  <c r="FP38" i="6"/>
  <c r="FO38" i="6"/>
  <c r="FN38" i="6"/>
  <c r="FM38" i="6"/>
  <c r="FL38" i="6"/>
  <c r="FK38" i="6"/>
  <c r="FJ38" i="6"/>
  <c r="FI38" i="6"/>
  <c r="FH38" i="6"/>
  <c r="FG38" i="6"/>
  <c r="FF38" i="6"/>
  <c r="FE38" i="6"/>
  <c r="FD38" i="6"/>
  <c r="FC38" i="6"/>
  <c r="FB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O38" i="6"/>
  <c r="EN38" i="6"/>
  <c r="EM38" i="6"/>
  <c r="EL38" i="6"/>
  <c r="EK38" i="6"/>
  <c r="EJ38" i="6"/>
  <c r="EI38" i="6"/>
  <c r="EH38" i="6"/>
  <c r="EG38" i="6"/>
  <c r="EF38" i="6"/>
  <c r="EE38" i="6"/>
  <c r="ED38" i="6"/>
  <c r="EC38" i="6"/>
  <c r="EB38" i="6"/>
  <c r="EA38" i="6"/>
  <c r="DZ38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DE38" i="6"/>
  <c r="DD38" i="6"/>
  <c r="DC38" i="6"/>
  <c r="DB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GN37" i="6"/>
  <c r="GM37" i="6"/>
  <c r="GL37" i="6"/>
  <c r="GK37" i="6"/>
  <c r="GJ37" i="6"/>
  <c r="GI37" i="6"/>
  <c r="GH37" i="6"/>
  <c r="GG37" i="6"/>
  <c r="GF37" i="6"/>
  <c r="GE37" i="6"/>
  <c r="GD37" i="6"/>
  <c r="GC37" i="6"/>
  <c r="GB37" i="6"/>
  <c r="GA37" i="6"/>
  <c r="FZ37" i="6"/>
  <c r="FY37" i="6"/>
  <c r="FX37" i="6"/>
  <c r="FW37" i="6"/>
  <c r="FV37" i="6"/>
  <c r="FU37" i="6"/>
  <c r="FT37" i="6"/>
  <c r="FS37" i="6"/>
  <c r="FR37" i="6"/>
  <c r="FQ37" i="6"/>
  <c r="FP37" i="6"/>
  <c r="FO37" i="6"/>
  <c r="FN37" i="6"/>
  <c r="FM37" i="6"/>
  <c r="FL37" i="6"/>
  <c r="FK37" i="6"/>
  <c r="FJ37" i="6"/>
  <c r="FI37" i="6"/>
  <c r="FH37" i="6"/>
  <c r="FG37" i="6"/>
  <c r="FF37" i="6"/>
  <c r="FE37" i="6"/>
  <c r="FD37" i="6"/>
  <c r="FC37" i="6"/>
  <c r="FB37" i="6"/>
  <c r="FA37" i="6"/>
  <c r="EZ37" i="6"/>
  <c r="EY37" i="6"/>
  <c r="EX37" i="6"/>
  <c r="EW37" i="6"/>
  <c r="EV37" i="6"/>
  <c r="EU37" i="6"/>
  <c r="ET37" i="6"/>
  <c r="ES37" i="6"/>
  <c r="ER37" i="6"/>
  <c r="EQ37" i="6"/>
  <c r="EP37" i="6"/>
  <c r="EO37" i="6"/>
  <c r="EN37" i="6"/>
  <c r="EM37" i="6"/>
  <c r="EL37" i="6"/>
  <c r="EK37" i="6"/>
  <c r="EJ37" i="6"/>
  <c r="EI37" i="6"/>
  <c r="EH37" i="6"/>
  <c r="EG37" i="6"/>
  <c r="EF37" i="6"/>
  <c r="EE37" i="6"/>
  <c r="ED37" i="6"/>
  <c r="EC37" i="6"/>
  <c r="EB37" i="6"/>
  <c r="EA37" i="6"/>
  <c r="DZ37" i="6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DK37" i="6"/>
  <c r="DJ37" i="6"/>
  <c r="DI37" i="6"/>
  <c r="DH37" i="6"/>
  <c r="DG37" i="6"/>
  <c r="DF37" i="6"/>
  <c r="DE37" i="6"/>
  <c r="DD37" i="6"/>
  <c r="DC37" i="6"/>
  <c r="DB37" i="6"/>
  <c r="DA37" i="6"/>
  <c r="CZ37" i="6"/>
  <c r="CY37" i="6"/>
  <c r="CX37" i="6"/>
  <c r="CW37" i="6"/>
  <c r="CV37" i="6"/>
  <c r="CU37" i="6"/>
  <c r="CU53" i="6" s="1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GN36" i="6"/>
  <c r="GM36" i="6"/>
  <c r="GL36" i="6"/>
  <c r="GK36" i="6"/>
  <c r="GJ36" i="6"/>
  <c r="GI36" i="6"/>
  <c r="GH36" i="6"/>
  <c r="GG36" i="6"/>
  <c r="GF36" i="6"/>
  <c r="GE36" i="6"/>
  <c r="GD36" i="6"/>
  <c r="GC36" i="6"/>
  <c r="GB36" i="6"/>
  <c r="GA36" i="6"/>
  <c r="FZ36" i="6"/>
  <c r="FY36" i="6"/>
  <c r="FX36" i="6"/>
  <c r="FW36" i="6"/>
  <c r="FV36" i="6"/>
  <c r="FU36" i="6"/>
  <c r="FT36" i="6"/>
  <c r="FS36" i="6"/>
  <c r="FR36" i="6"/>
  <c r="FQ36" i="6"/>
  <c r="FP36" i="6"/>
  <c r="FO36" i="6"/>
  <c r="FN36" i="6"/>
  <c r="FM36" i="6"/>
  <c r="FL36" i="6"/>
  <c r="FK36" i="6"/>
  <c r="FJ36" i="6"/>
  <c r="FI36" i="6"/>
  <c r="FH36" i="6"/>
  <c r="FG36" i="6"/>
  <c r="FF36" i="6"/>
  <c r="FE36" i="6"/>
  <c r="FD36" i="6"/>
  <c r="FC36" i="6"/>
  <c r="FB36" i="6"/>
  <c r="FA36" i="6"/>
  <c r="EZ36" i="6"/>
  <c r="EY36" i="6"/>
  <c r="EX36" i="6"/>
  <c r="EW36" i="6"/>
  <c r="EV36" i="6"/>
  <c r="EU36" i="6"/>
  <c r="ET36" i="6"/>
  <c r="ES36" i="6"/>
  <c r="ER36" i="6"/>
  <c r="EQ36" i="6"/>
  <c r="EP36" i="6"/>
  <c r="EO36" i="6"/>
  <c r="EN36" i="6"/>
  <c r="EM36" i="6"/>
  <c r="EL36" i="6"/>
  <c r="EK36" i="6"/>
  <c r="EJ36" i="6"/>
  <c r="EI36" i="6"/>
  <c r="EH36" i="6"/>
  <c r="EG36" i="6"/>
  <c r="EF36" i="6"/>
  <c r="EE36" i="6"/>
  <c r="ED36" i="6"/>
  <c r="EC36" i="6"/>
  <c r="EB36" i="6"/>
  <c r="EA36" i="6"/>
  <c r="DZ36" i="6"/>
  <c r="DY36" i="6"/>
  <c r="DX36" i="6"/>
  <c r="DW36" i="6"/>
  <c r="DV36" i="6"/>
  <c r="DU36" i="6"/>
  <c r="DT36" i="6"/>
  <c r="DS36" i="6"/>
  <c r="DR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N53" i="6" s="1"/>
  <c r="M36" i="6"/>
  <c r="L36" i="6"/>
  <c r="K36" i="6"/>
  <c r="J36" i="6"/>
  <c r="I36" i="6"/>
  <c r="H36" i="6"/>
  <c r="G36" i="6"/>
  <c r="F36" i="6"/>
  <c r="E36" i="6"/>
  <c r="D36" i="6"/>
  <c r="C36" i="6"/>
  <c r="B36" i="6"/>
  <c r="GN35" i="6"/>
  <c r="GM35" i="6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G53" i="6" s="1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R53" i="6" s="1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B53" i="6" s="1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GN34" i="6"/>
  <c r="GM34" i="6"/>
  <c r="GL34" i="6"/>
  <c r="GK34" i="6"/>
  <c r="GJ34" i="6"/>
  <c r="GI34" i="6"/>
  <c r="GH34" i="6"/>
  <c r="GG34" i="6"/>
  <c r="GF34" i="6"/>
  <c r="GE34" i="6"/>
  <c r="GD34" i="6"/>
  <c r="GC34" i="6"/>
  <c r="GB34" i="6"/>
  <c r="GA34" i="6"/>
  <c r="FZ34" i="6"/>
  <c r="FY34" i="6"/>
  <c r="FX34" i="6"/>
  <c r="FW34" i="6"/>
  <c r="FV34" i="6"/>
  <c r="FU34" i="6"/>
  <c r="FT34" i="6"/>
  <c r="FS34" i="6"/>
  <c r="FR34" i="6"/>
  <c r="FQ34" i="6"/>
  <c r="FP34" i="6"/>
  <c r="FO34" i="6"/>
  <c r="FN34" i="6"/>
  <c r="FM34" i="6"/>
  <c r="FL34" i="6"/>
  <c r="FK34" i="6"/>
  <c r="FJ34" i="6"/>
  <c r="FI34" i="6"/>
  <c r="FH34" i="6"/>
  <c r="FG34" i="6"/>
  <c r="FF34" i="6"/>
  <c r="FE34" i="6"/>
  <c r="FE53" i="6"/>
  <c r="FD34" i="6"/>
  <c r="FC34" i="6"/>
  <c r="FB34" i="6"/>
  <c r="FA34" i="6"/>
  <c r="EZ34" i="6"/>
  <c r="EY34" i="6"/>
  <c r="EX34" i="6"/>
  <c r="EW34" i="6"/>
  <c r="EV34" i="6"/>
  <c r="EU34" i="6"/>
  <c r="ET34" i="6"/>
  <c r="ES34" i="6"/>
  <c r="ER34" i="6"/>
  <c r="EQ34" i="6"/>
  <c r="EP34" i="6"/>
  <c r="EO34" i="6"/>
  <c r="EN34" i="6"/>
  <c r="EM34" i="6"/>
  <c r="EL34" i="6"/>
  <c r="EK34" i="6"/>
  <c r="EJ34" i="6"/>
  <c r="EI34" i="6"/>
  <c r="EH34" i="6"/>
  <c r="EG34" i="6"/>
  <c r="EF34" i="6"/>
  <c r="EE34" i="6"/>
  <c r="ED34" i="6"/>
  <c r="EC34" i="6"/>
  <c r="EB34" i="6"/>
  <c r="EA34" i="6"/>
  <c r="DZ34" i="6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O53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U53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GN33" i="6"/>
  <c r="GM33" i="6"/>
  <c r="GL33" i="6"/>
  <c r="GK33" i="6"/>
  <c r="GJ33" i="6"/>
  <c r="GI33" i="6"/>
  <c r="GH33" i="6"/>
  <c r="GG33" i="6"/>
  <c r="GF33" i="6"/>
  <c r="GE33" i="6"/>
  <c r="GD33" i="6"/>
  <c r="GC33" i="6"/>
  <c r="GB33" i="6"/>
  <c r="GA33" i="6"/>
  <c r="FZ33" i="6"/>
  <c r="FY33" i="6"/>
  <c r="FX33" i="6"/>
  <c r="FW33" i="6"/>
  <c r="FV33" i="6"/>
  <c r="FU33" i="6"/>
  <c r="FT33" i="6"/>
  <c r="FS33" i="6"/>
  <c r="FR33" i="6"/>
  <c r="FQ33" i="6"/>
  <c r="FP33" i="6"/>
  <c r="FO33" i="6"/>
  <c r="FN33" i="6"/>
  <c r="FM33" i="6"/>
  <c r="FL33" i="6"/>
  <c r="FK33" i="6"/>
  <c r="FJ33" i="6"/>
  <c r="FI33" i="6"/>
  <c r="FH33" i="6"/>
  <c r="FG33" i="6"/>
  <c r="FF33" i="6"/>
  <c r="FE33" i="6"/>
  <c r="FD33" i="6"/>
  <c r="FC33" i="6"/>
  <c r="FC53" i="6" s="1"/>
  <c r="FB33" i="6"/>
  <c r="FA33" i="6"/>
  <c r="EZ33" i="6"/>
  <c r="EZ53" i="6"/>
  <c r="EY33" i="6"/>
  <c r="EX33" i="6"/>
  <c r="EW33" i="6"/>
  <c r="EV33" i="6"/>
  <c r="EU33" i="6"/>
  <c r="ET33" i="6"/>
  <c r="ES33" i="6"/>
  <c r="ER33" i="6"/>
  <c r="EQ33" i="6"/>
  <c r="EP33" i="6"/>
  <c r="EO33" i="6"/>
  <c r="EN33" i="6"/>
  <c r="EM33" i="6"/>
  <c r="EL33" i="6"/>
  <c r="EK33" i="6"/>
  <c r="EJ33" i="6"/>
  <c r="EI33" i="6"/>
  <c r="EH33" i="6"/>
  <c r="EG33" i="6"/>
  <c r="EF33" i="6"/>
  <c r="EE33" i="6"/>
  <c r="ED33" i="6"/>
  <c r="EC33" i="6"/>
  <c r="EB33" i="6"/>
  <c r="EA33" i="6"/>
  <c r="DZ33" i="6"/>
  <c r="DY33" i="6"/>
  <c r="DX33" i="6"/>
  <c r="DW33" i="6"/>
  <c r="DV33" i="6"/>
  <c r="DU33" i="6"/>
  <c r="DT33" i="6"/>
  <c r="DT53" i="6" s="1"/>
  <c r="DS33" i="6"/>
  <c r="DR33" i="6"/>
  <c r="DR53" i="6" s="1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H5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I53" i="6" s="1"/>
  <c r="H33" i="6"/>
  <c r="G33" i="6"/>
  <c r="F33" i="6"/>
  <c r="E33" i="6"/>
  <c r="D33" i="6"/>
  <c r="C33" i="6"/>
  <c r="B33" i="6"/>
  <c r="GN32" i="6"/>
  <c r="GM32" i="6"/>
  <c r="GL32" i="6"/>
  <c r="GK32" i="6"/>
  <c r="GJ32" i="6"/>
  <c r="GI32" i="6"/>
  <c r="GH32" i="6"/>
  <c r="GG32" i="6"/>
  <c r="GF32" i="6"/>
  <c r="GE32" i="6"/>
  <c r="GD32" i="6"/>
  <c r="GD53" i="6" s="1"/>
  <c r="GC32" i="6"/>
  <c r="GB32" i="6"/>
  <c r="GA32" i="6"/>
  <c r="GA53" i="6"/>
  <c r="FZ32" i="6"/>
  <c r="FY32" i="6"/>
  <c r="FX32" i="6"/>
  <c r="FW32" i="6"/>
  <c r="FV32" i="6"/>
  <c r="FU32" i="6"/>
  <c r="FT32" i="6"/>
  <c r="FS32" i="6"/>
  <c r="FS53" i="6" s="1"/>
  <c r="FR32" i="6"/>
  <c r="FQ32" i="6"/>
  <c r="FP32" i="6"/>
  <c r="FO32" i="6"/>
  <c r="FN32" i="6"/>
  <c r="FM32" i="6"/>
  <c r="FM53" i="6" s="1"/>
  <c r="FL32" i="6"/>
  <c r="FK32" i="6"/>
  <c r="FJ32" i="6"/>
  <c r="FI32" i="6"/>
  <c r="FH32" i="6"/>
  <c r="FG32" i="6"/>
  <c r="FF32" i="6"/>
  <c r="FE32" i="6"/>
  <c r="FD32" i="6"/>
  <c r="FC32" i="6"/>
  <c r="FB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O32" i="6"/>
  <c r="EN32" i="6"/>
  <c r="EM32" i="6"/>
  <c r="EL32" i="6"/>
  <c r="EK32" i="6"/>
  <c r="EJ32" i="6"/>
  <c r="EI32" i="6"/>
  <c r="EH32" i="6"/>
  <c r="EG32" i="6"/>
  <c r="EF32" i="6"/>
  <c r="EE32" i="6"/>
  <c r="ED32" i="6"/>
  <c r="EC32" i="6"/>
  <c r="EB32" i="6"/>
  <c r="EA32" i="6"/>
  <c r="EA53" i="6"/>
  <c r="DZ32" i="6"/>
  <c r="DY32" i="6"/>
  <c r="DX32" i="6"/>
  <c r="DW32" i="6"/>
  <c r="DV32" i="6"/>
  <c r="DU32" i="6"/>
  <c r="DT32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Z53" i="6" s="1"/>
  <c r="BY32" i="6"/>
  <c r="BX32" i="6"/>
  <c r="BW32" i="6"/>
  <c r="BV32" i="6"/>
  <c r="BU32" i="6"/>
  <c r="BT32" i="6"/>
  <c r="BS32" i="6"/>
  <c r="BS53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S53" i="6"/>
  <c r="R32" i="6"/>
  <c r="Q32" i="6"/>
  <c r="P32" i="6"/>
  <c r="O32" i="6"/>
  <c r="N32" i="6"/>
  <c r="M32" i="6"/>
  <c r="L32" i="6"/>
  <c r="K32" i="6"/>
  <c r="J32" i="6"/>
  <c r="I32" i="6"/>
  <c r="H32" i="6"/>
  <c r="G32" i="6"/>
  <c r="G53" i="6" s="1"/>
  <c r="F32" i="6"/>
  <c r="E32" i="6"/>
  <c r="D32" i="6"/>
  <c r="C32" i="6"/>
  <c r="C53" i="6" s="1"/>
  <c r="B32" i="6"/>
  <c r="GN31" i="6"/>
  <c r="GN53" i="6" s="1"/>
  <c r="GM31" i="6"/>
  <c r="GL31" i="6"/>
  <c r="GL53" i="6" s="1"/>
  <c r="GK31" i="6"/>
  <c r="GK53" i="6" s="1"/>
  <c r="GJ31" i="6"/>
  <c r="GI31" i="6"/>
  <c r="GH31" i="6"/>
  <c r="GG31" i="6"/>
  <c r="GF31" i="6"/>
  <c r="GF53" i="6" s="1"/>
  <c r="GE31" i="6"/>
  <c r="GD31" i="6"/>
  <c r="GC31" i="6"/>
  <c r="GB31" i="6"/>
  <c r="GA31" i="6"/>
  <c r="FZ31" i="6"/>
  <c r="FY31" i="6"/>
  <c r="FX31" i="6"/>
  <c r="FW31" i="6"/>
  <c r="FV31" i="6"/>
  <c r="FU31" i="6"/>
  <c r="FT31" i="6"/>
  <c r="FS31" i="6"/>
  <c r="FR31" i="6"/>
  <c r="FQ31" i="6"/>
  <c r="FP31" i="6"/>
  <c r="FP53" i="6" s="1"/>
  <c r="FO31" i="6"/>
  <c r="FN31" i="6"/>
  <c r="FM31" i="6"/>
  <c r="FL31" i="6"/>
  <c r="FK31" i="6"/>
  <c r="FJ31" i="6"/>
  <c r="FI31" i="6"/>
  <c r="FH31" i="6"/>
  <c r="FG31" i="6"/>
  <c r="FF31" i="6"/>
  <c r="FE31" i="6"/>
  <c r="FD31" i="6"/>
  <c r="FC31" i="6"/>
  <c r="FB31" i="6"/>
  <c r="FA31" i="6"/>
  <c r="EZ31" i="6"/>
  <c r="EY31" i="6"/>
  <c r="EX31" i="6"/>
  <c r="EW31" i="6"/>
  <c r="EV31" i="6"/>
  <c r="EU31" i="6"/>
  <c r="ET31" i="6"/>
  <c r="ES31" i="6"/>
  <c r="ER31" i="6"/>
  <c r="EQ31" i="6"/>
  <c r="EP31" i="6"/>
  <c r="EO31" i="6"/>
  <c r="EN31" i="6"/>
  <c r="EM31" i="6"/>
  <c r="EL31" i="6"/>
  <c r="EK31" i="6"/>
  <c r="EJ31" i="6"/>
  <c r="EI31" i="6"/>
  <c r="EH31" i="6"/>
  <c r="EH53" i="6" s="1"/>
  <c r="EG31" i="6"/>
  <c r="EF31" i="6"/>
  <c r="EF53" i="6" s="1"/>
  <c r="EE31" i="6"/>
  <c r="ED31" i="6"/>
  <c r="EC31" i="6"/>
  <c r="EB31" i="6"/>
  <c r="EA31" i="6"/>
  <c r="DZ31" i="6"/>
  <c r="DY31" i="6"/>
  <c r="DX31" i="6"/>
  <c r="DW31" i="6"/>
  <c r="DV31" i="6"/>
  <c r="DU31" i="6"/>
  <c r="DT31" i="6"/>
  <c r="DS31" i="6"/>
  <c r="DR31" i="6"/>
  <c r="DQ31" i="6"/>
  <c r="DP31" i="6"/>
  <c r="DP53" i="6" s="1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B53" i="6" s="1"/>
  <c r="DA31" i="6"/>
  <c r="CZ31" i="6"/>
  <c r="CY31" i="6"/>
  <c r="CX31" i="6"/>
  <c r="CX53" i="6" s="1"/>
  <c r="CW31" i="6"/>
  <c r="CV31" i="6"/>
  <c r="CU31" i="6"/>
  <c r="CT31" i="6"/>
  <c r="CS31" i="6"/>
  <c r="CR31" i="6"/>
  <c r="CQ31" i="6"/>
  <c r="CP31" i="6"/>
  <c r="CO31" i="6"/>
  <c r="CN31" i="6"/>
  <c r="CN53" i="6" s="1"/>
  <c r="CM31" i="6"/>
  <c r="CL31" i="6"/>
  <c r="CK31" i="6"/>
  <c r="CJ31" i="6"/>
  <c r="CI31" i="6"/>
  <c r="CH31" i="6"/>
  <c r="CH53" i="6" s="1"/>
  <c r="CG31" i="6"/>
  <c r="CF31" i="6"/>
  <c r="CE31" i="6"/>
  <c r="CD31" i="6"/>
  <c r="CC31" i="6"/>
  <c r="CB31" i="6"/>
  <c r="CA31" i="6"/>
  <c r="BZ31" i="6"/>
  <c r="BY31" i="6"/>
  <c r="BX31" i="6"/>
  <c r="BX53" i="6" s="1"/>
  <c r="BW31" i="6"/>
  <c r="BV31" i="6"/>
  <c r="BU31" i="6"/>
  <c r="BT31" i="6"/>
  <c r="BT53" i="6" s="1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U53" i="6" s="1"/>
  <c r="AT31" i="6"/>
  <c r="AS31" i="6"/>
  <c r="AR31" i="6"/>
  <c r="AQ31" i="6"/>
  <c r="AP31" i="6"/>
  <c r="AO31" i="6"/>
  <c r="AN31" i="6"/>
  <c r="AM31" i="6"/>
  <c r="AL31" i="6"/>
  <c r="AL53" i="6" s="1"/>
  <c r="AK31" i="6"/>
  <c r="AJ31" i="6"/>
  <c r="AI31" i="6"/>
  <c r="AH31" i="6"/>
  <c r="AG31" i="6"/>
  <c r="AF31" i="6"/>
  <c r="AE31" i="6"/>
  <c r="AD31" i="6"/>
  <c r="AC31" i="6"/>
  <c r="AB31" i="6"/>
  <c r="AA31" i="6"/>
  <c r="Z31" i="6"/>
  <c r="Z53" i="6" s="1"/>
  <c r="Y31" i="6"/>
  <c r="X31" i="6"/>
  <c r="W31" i="6"/>
  <c r="V31" i="6"/>
  <c r="U31" i="6"/>
  <c r="T31" i="6"/>
  <c r="T53" i="6" s="1"/>
  <c r="S31" i="6"/>
  <c r="R31" i="6"/>
  <c r="R53" i="6" s="1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E53" i="6" s="1"/>
  <c r="D31" i="6"/>
  <c r="C31" i="6"/>
  <c r="B31" i="6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C56" i="3"/>
  <c r="X53" i="3"/>
  <c r="BE53" i="3"/>
  <c r="CO53" i="3"/>
  <c r="EG53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I31" i="3"/>
  <c r="J31" i="3"/>
  <c r="K31" i="3"/>
  <c r="L31" i="3"/>
  <c r="M31" i="3"/>
  <c r="N31" i="3"/>
  <c r="O31" i="3"/>
  <c r="P31" i="3"/>
  <c r="Q31" i="3"/>
  <c r="R31" i="3"/>
  <c r="S31" i="3"/>
  <c r="T31" i="3"/>
  <c r="T53" i="3" s="1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J53" i="3" s="1"/>
  <c r="AK31" i="3"/>
  <c r="AL31" i="3"/>
  <c r="AM31" i="3"/>
  <c r="AN31" i="3"/>
  <c r="AN53" i="3" s="1"/>
  <c r="AO31" i="3"/>
  <c r="AO53" i="3" s="1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D53" i="3" s="1"/>
  <c r="BE31" i="3"/>
  <c r="BF31" i="3"/>
  <c r="BG31" i="3"/>
  <c r="BH31" i="3"/>
  <c r="BI31" i="3"/>
  <c r="BJ31" i="3"/>
  <c r="BK31" i="3"/>
  <c r="BL31" i="3"/>
  <c r="BM31" i="3"/>
  <c r="BN31" i="3"/>
  <c r="BO31" i="3"/>
  <c r="BP31" i="3"/>
  <c r="BP53" i="3" s="1"/>
  <c r="BQ31" i="3"/>
  <c r="BR31" i="3"/>
  <c r="BS31" i="3"/>
  <c r="BT31" i="3"/>
  <c r="BT53" i="3" s="1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J53" i="3" s="1"/>
  <c r="CK31" i="3"/>
  <c r="CL31" i="3"/>
  <c r="CM31" i="3"/>
  <c r="CN31" i="3"/>
  <c r="CO31" i="3"/>
  <c r="CP31" i="3"/>
  <c r="CQ31" i="3"/>
  <c r="CR31" i="3"/>
  <c r="CS31" i="3"/>
  <c r="CT31" i="3"/>
  <c r="CU31" i="3"/>
  <c r="CV31" i="3"/>
  <c r="CV53" i="3" s="1"/>
  <c r="CW31" i="3"/>
  <c r="CX31" i="3"/>
  <c r="CY31" i="3"/>
  <c r="CZ31" i="3"/>
  <c r="CZ53" i="3" s="1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B53" i="3" s="1"/>
  <c r="EC31" i="3"/>
  <c r="ED31" i="3"/>
  <c r="EE31" i="3"/>
  <c r="EF31" i="3"/>
  <c r="EF53" i="3"/>
  <c r="EG31" i="3"/>
  <c r="EH31" i="3"/>
  <c r="EI31" i="3"/>
  <c r="EJ31" i="3"/>
  <c r="EK31" i="3"/>
  <c r="EK53" i="3" s="1"/>
  <c r="EL31" i="3"/>
  <c r="EM31" i="3"/>
  <c r="EN31" i="3"/>
  <c r="EO31" i="3"/>
  <c r="EO53" i="3" s="1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E53" i="3" s="1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U53" i="3" s="1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AZ53" i="3" s="1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F53" i="3" s="1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X53" i="3" s="1"/>
  <c r="EY45" i="3"/>
  <c r="EZ45" i="3"/>
  <c r="FA45" i="3"/>
  <c r="FB45" i="3"/>
  <c r="FC45" i="3"/>
  <c r="FD45" i="3"/>
  <c r="FE45" i="3"/>
  <c r="FF45" i="3"/>
  <c r="FG45" i="3"/>
  <c r="FH45" i="3"/>
  <c r="FI45" i="3"/>
  <c r="FJ45" i="3"/>
  <c r="FJ53" i="3" s="1"/>
  <c r="FK45" i="3"/>
  <c r="FL45" i="3"/>
  <c r="FM45" i="3"/>
  <c r="FN45" i="3"/>
  <c r="FO45" i="3"/>
  <c r="FP45" i="3"/>
  <c r="FQ45" i="3"/>
  <c r="FR45" i="3"/>
  <c r="FS45" i="3"/>
  <c r="FT45" i="3"/>
  <c r="FU45" i="3"/>
  <c r="FV45" i="3"/>
  <c r="FV53" i="3" s="1"/>
  <c r="FW45" i="3"/>
  <c r="FX45" i="3"/>
  <c r="FY45" i="3"/>
  <c r="FZ45" i="3"/>
  <c r="FZ53" i="3" s="1"/>
  <c r="GA45" i="3"/>
  <c r="GB45" i="3"/>
  <c r="GC45" i="3"/>
  <c r="GD45" i="3"/>
  <c r="GE45" i="3"/>
  <c r="GF45" i="3"/>
  <c r="GG45" i="3"/>
  <c r="GH45" i="3"/>
  <c r="GI45" i="3"/>
  <c r="GJ45" i="3"/>
  <c r="GK45" i="3"/>
  <c r="GL45" i="3"/>
  <c r="GL53" i="3" s="1"/>
  <c r="GM45" i="3"/>
  <c r="GN45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G53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M53" i="3" s="1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Y53" i="3" s="1"/>
  <c r="DZ46" i="3"/>
  <c r="EA46" i="3"/>
  <c r="EB46" i="3"/>
  <c r="EC46" i="3"/>
  <c r="EC53" i="3" s="1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A53" i="3" s="1"/>
  <c r="FB46" i="3"/>
  <c r="FC46" i="3"/>
  <c r="FD46" i="3"/>
  <c r="FE46" i="3"/>
  <c r="FF46" i="3"/>
  <c r="FG46" i="3"/>
  <c r="FH46" i="3"/>
  <c r="FI46" i="3"/>
  <c r="FI53" i="3" s="1"/>
  <c r="FJ46" i="3"/>
  <c r="FK46" i="3"/>
  <c r="FL46" i="3"/>
  <c r="FM46" i="3"/>
  <c r="FM53" i="3" s="1"/>
  <c r="FN46" i="3"/>
  <c r="FO46" i="3"/>
  <c r="FP46" i="3"/>
  <c r="FQ46" i="3"/>
  <c r="FQ53" i="3" s="1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G53" i="3" s="1"/>
  <c r="GH46" i="3"/>
  <c r="GI46" i="3"/>
  <c r="GJ46" i="3"/>
  <c r="GK46" i="3"/>
  <c r="GL46" i="3"/>
  <c r="GM46" i="3"/>
  <c r="GN46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Y53" i="3" s="1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S53" i="3" s="1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L53" i="3" s="1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S53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G53" i="3" s="1"/>
  <c r="FH47" i="3"/>
  <c r="FI47" i="3"/>
  <c r="FJ47" i="3"/>
  <c r="FK47" i="3"/>
  <c r="FL47" i="3"/>
  <c r="FM47" i="3"/>
  <c r="FN47" i="3"/>
  <c r="FO47" i="3"/>
  <c r="FP47" i="3"/>
  <c r="FQ47" i="3"/>
  <c r="FR47" i="3"/>
  <c r="FS47" i="3"/>
  <c r="FS53" i="3" s="1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I53" i="3" s="1"/>
  <c r="GJ47" i="3"/>
  <c r="GK47" i="3"/>
  <c r="GL47" i="3"/>
  <c r="GM47" i="3"/>
  <c r="GN47" i="3"/>
  <c r="I48" i="3"/>
  <c r="J48" i="3"/>
  <c r="K48" i="3"/>
  <c r="L48" i="3"/>
  <c r="M48" i="3"/>
  <c r="N48" i="3"/>
  <c r="O48" i="3"/>
  <c r="O53" i="3" s="1"/>
  <c r="P48" i="3"/>
  <c r="Q48" i="3"/>
  <c r="R48" i="3"/>
  <c r="S48" i="3"/>
  <c r="T48" i="3"/>
  <c r="U48" i="3"/>
  <c r="V48" i="3"/>
  <c r="W48" i="3"/>
  <c r="W53" i="3" s="1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M53" i="3" s="1"/>
  <c r="AN48" i="3"/>
  <c r="AO48" i="3"/>
  <c r="AP48" i="3"/>
  <c r="AQ48" i="3"/>
  <c r="AR48" i="3"/>
  <c r="AS48" i="3"/>
  <c r="AT48" i="3"/>
  <c r="AU48" i="3"/>
  <c r="AU53" i="3" s="1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A53" i="3" s="1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Y53" i="3" s="1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S53" i="3" s="1"/>
  <c r="DT48" i="3"/>
  <c r="DU48" i="3"/>
  <c r="DV48" i="3"/>
  <c r="DW48" i="3"/>
  <c r="DW53" i="3" s="1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Q53" i="3" s="1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Y53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D31" i="3"/>
  <c r="E31" i="3"/>
  <c r="F31" i="3"/>
  <c r="G31" i="3"/>
  <c r="H31" i="3"/>
  <c r="D32" i="3"/>
  <c r="E32" i="3"/>
  <c r="F32" i="3"/>
  <c r="G32" i="3"/>
  <c r="H32" i="3"/>
  <c r="D33" i="3"/>
  <c r="E33" i="3"/>
  <c r="F33" i="3"/>
  <c r="G33" i="3"/>
  <c r="H33" i="3"/>
  <c r="D34" i="3"/>
  <c r="E34" i="3"/>
  <c r="F34" i="3"/>
  <c r="G34" i="3"/>
  <c r="H34" i="3"/>
  <c r="D35" i="3"/>
  <c r="E35" i="3"/>
  <c r="F35" i="3"/>
  <c r="G35" i="3"/>
  <c r="H35" i="3"/>
  <c r="D36" i="3"/>
  <c r="E36" i="3"/>
  <c r="F36" i="3"/>
  <c r="G36" i="3"/>
  <c r="H36" i="3"/>
  <c r="D37" i="3"/>
  <c r="E37" i="3"/>
  <c r="F37" i="3"/>
  <c r="G37" i="3"/>
  <c r="H37" i="3"/>
  <c r="D38" i="3"/>
  <c r="E38" i="3"/>
  <c r="F38" i="3"/>
  <c r="G38" i="3"/>
  <c r="H38" i="3"/>
  <c r="D39" i="3"/>
  <c r="E39" i="3"/>
  <c r="F39" i="3"/>
  <c r="G39" i="3"/>
  <c r="H39" i="3"/>
  <c r="D40" i="3"/>
  <c r="E40" i="3"/>
  <c r="F40" i="3"/>
  <c r="G40" i="3"/>
  <c r="H40" i="3"/>
  <c r="D41" i="3"/>
  <c r="E41" i="3"/>
  <c r="F41" i="3"/>
  <c r="G41" i="3"/>
  <c r="H41" i="3"/>
  <c r="D42" i="3"/>
  <c r="E42" i="3"/>
  <c r="F42" i="3"/>
  <c r="G42" i="3"/>
  <c r="H42" i="3"/>
  <c r="D43" i="3"/>
  <c r="E43" i="3"/>
  <c r="F43" i="3"/>
  <c r="G43" i="3"/>
  <c r="H43" i="3"/>
  <c r="D44" i="3"/>
  <c r="E44" i="3"/>
  <c r="F44" i="3"/>
  <c r="G44" i="3"/>
  <c r="H44" i="3"/>
  <c r="D45" i="3"/>
  <c r="E45" i="3"/>
  <c r="F45" i="3"/>
  <c r="G45" i="3"/>
  <c r="H45" i="3"/>
  <c r="D46" i="3"/>
  <c r="E46" i="3"/>
  <c r="F46" i="3"/>
  <c r="G46" i="3"/>
  <c r="H46" i="3"/>
  <c r="D47" i="3"/>
  <c r="E47" i="3"/>
  <c r="F47" i="3"/>
  <c r="G47" i="3"/>
  <c r="H47" i="3"/>
  <c r="D48" i="3"/>
  <c r="E48" i="3"/>
  <c r="F48" i="3"/>
  <c r="G48" i="3"/>
  <c r="H48" i="3"/>
  <c r="D49" i="3"/>
  <c r="E49" i="3"/>
  <c r="F49" i="3"/>
  <c r="G49" i="3"/>
  <c r="H49" i="3"/>
  <c r="D50" i="3"/>
  <c r="E50" i="3"/>
  <c r="F50" i="3"/>
  <c r="G50" i="3"/>
  <c r="H50" i="3"/>
  <c r="D51" i="3"/>
  <c r="E51" i="3"/>
  <c r="F51" i="3"/>
  <c r="G51" i="3"/>
  <c r="H51" i="3"/>
  <c r="D52" i="3"/>
  <c r="E52" i="3"/>
  <c r="F52" i="3"/>
  <c r="G52" i="3"/>
  <c r="H52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2" i="1"/>
  <c r="M53" i="7"/>
  <c r="BY53" i="7"/>
  <c r="DE53" i="7"/>
  <c r="FE53" i="7"/>
  <c r="FU53" i="7"/>
  <c r="R53" i="7"/>
  <c r="BN53" i="7"/>
  <c r="FJ53" i="7"/>
  <c r="Q53" i="7"/>
  <c r="AW53" i="7"/>
  <c r="DI53" i="7"/>
  <c r="F53" i="7"/>
  <c r="AH53" i="7"/>
  <c r="BR53" i="7"/>
  <c r="DJ53" i="7"/>
  <c r="DZ53" i="7"/>
  <c r="EP53" i="7"/>
  <c r="I53" i="7"/>
  <c r="Y53" i="7"/>
  <c r="AO53" i="7"/>
  <c r="BE53" i="7"/>
  <c r="BQ53" i="7"/>
  <c r="CK53" i="7"/>
  <c r="DA53" i="7"/>
  <c r="DQ53" i="7"/>
  <c r="ES53" i="7"/>
  <c r="FM53" i="7"/>
  <c r="FY53" i="7"/>
  <c r="GG53" i="7"/>
  <c r="FV53" i="7"/>
  <c r="J53" i="7"/>
  <c r="N53" i="7"/>
  <c r="Z53" i="7"/>
  <c r="AD53" i="7"/>
  <c r="AP53" i="7"/>
  <c r="AT53" i="7"/>
  <c r="BF53" i="7"/>
  <c r="BJ53" i="7"/>
  <c r="BV53" i="7"/>
  <c r="BZ53" i="7"/>
  <c r="CL53" i="7"/>
  <c r="CP53" i="7"/>
  <c r="DB53" i="7"/>
  <c r="DF53" i="7"/>
  <c r="DR53" i="7"/>
  <c r="DV53" i="7"/>
  <c r="EH53" i="7"/>
  <c r="EL53" i="7"/>
  <c r="EX53" i="7"/>
  <c r="FB53" i="7"/>
  <c r="FN53" i="7"/>
  <c r="FR53" i="7"/>
  <c r="E53" i="7"/>
  <c r="U53" i="7"/>
  <c r="AK53" i="7"/>
  <c r="BA53" i="7"/>
  <c r="BU53" i="7"/>
  <c r="CG53" i="7"/>
  <c r="CW53" i="7"/>
  <c r="DM53" i="7"/>
  <c r="EG53" i="7"/>
  <c r="FI53" i="7"/>
  <c r="FQ53" i="7"/>
  <c r="GC53" i="7"/>
  <c r="GK53" i="7"/>
  <c r="FF53" i="7"/>
  <c r="FZ53" i="7"/>
  <c r="GD53" i="7"/>
  <c r="GH53" i="7"/>
  <c r="GL53" i="7"/>
  <c r="C53" i="7"/>
  <c r="G53" i="7"/>
  <c r="K53" i="7"/>
  <c r="O53" i="7"/>
  <c r="S53" i="7"/>
  <c r="AI53" i="7"/>
  <c r="BG53" i="7"/>
  <c r="BW53" i="7"/>
  <c r="CI53" i="7"/>
  <c r="CM53" i="7"/>
  <c r="CQ53" i="7"/>
  <c r="CU53" i="7"/>
  <c r="CY53" i="7"/>
  <c r="DG53" i="7"/>
  <c r="DO53" i="7"/>
  <c r="DS53" i="7"/>
  <c r="EA53" i="7"/>
  <c r="EE53" i="7"/>
  <c r="EI53" i="7"/>
  <c r="EM53" i="7"/>
  <c r="EQ53" i="7"/>
  <c r="EU53" i="7"/>
  <c r="EY53" i="7"/>
  <c r="FC53" i="7"/>
  <c r="FG53" i="7"/>
  <c r="FO53" i="7"/>
  <c r="FS53" i="7"/>
  <c r="GA53" i="7"/>
  <c r="GE53" i="7"/>
  <c r="GI53" i="7"/>
  <c r="GM53" i="7"/>
  <c r="Y53" i="6"/>
  <c r="AO53" i="6"/>
  <c r="BM53" i="6"/>
  <c r="CK53" i="6"/>
  <c r="CS53" i="6"/>
  <c r="DY53" i="6"/>
  <c r="EG53" i="6"/>
  <c r="EW53" i="6"/>
  <c r="F53" i="6"/>
  <c r="J53" i="6"/>
  <c r="V53" i="6"/>
  <c r="AD53" i="6"/>
  <c r="AP53" i="6"/>
  <c r="AT53" i="6"/>
  <c r="BJ53" i="6"/>
  <c r="BV53" i="6"/>
  <c r="CL53" i="6"/>
  <c r="CP53" i="6"/>
  <c r="DN53" i="6"/>
  <c r="DV53" i="6"/>
  <c r="ED53" i="6"/>
  <c r="ET53" i="6"/>
  <c r="EX53" i="6"/>
  <c r="FB53" i="6"/>
  <c r="FR53" i="6"/>
  <c r="FZ53" i="6"/>
  <c r="GH53" i="6"/>
  <c r="M53" i="6"/>
  <c r="AK53" i="6"/>
  <c r="BY53" i="6"/>
  <c r="CW53" i="6"/>
  <c r="EC53" i="6"/>
  <c r="EK53" i="6"/>
  <c r="GC53" i="6"/>
  <c r="K53" i="6"/>
  <c r="O53" i="6"/>
  <c r="AE53" i="6"/>
  <c r="AM53" i="6"/>
  <c r="AQ53" i="6"/>
  <c r="BK53" i="6"/>
  <c r="BW53" i="6"/>
  <c r="CI53" i="6"/>
  <c r="CQ53" i="6"/>
  <c r="CY53" i="6"/>
  <c r="DO53" i="6"/>
  <c r="DS53" i="6"/>
  <c r="DW53" i="6"/>
  <c r="EM53" i="6"/>
  <c r="EY53" i="6"/>
  <c r="FG53" i="6"/>
  <c r="FW53" i="6"/>
  <c r="GM53" i="6"/>
  <c r="EU53" i="6"/>
  <c r="FQ53" i="6"/>
  <c r="GG53" i="6"/>
  <c r="K26" i="8"/>
  <c r="J38" i="8"/>
  <c r="H26" i="8"/>
  <c r="J26" i="8"/>
  <c r="Q26" i="8"/>
  <c r="D26" i="8"/>
  <c r="O26" i="8"/>
  <c r="M26" i="8"/>
  <c r="N26" i="8"/>
  <c r="M38" i="8"/>
  <c r="I26" i="8"/>
  <c r="L26" i="8"/>
  <c r="F26" i="8"/>
  <c r="N38" i="8"/>
  <c r="G26" i="8"/>
  <c r="S20" i="8"/>
  <c r="E26" i="8"/>
  <c r="P26" i="8"/>
  <c r="G19" i="8"/>
  <c r="K19" i="8"/>
  <c r="B53" i="3"/>
  <c r="B53" i="6"/>
  <c r="C24" i="8"/>
  <c r="D24" i="8" s="1"/>
  <c r="E24" i="8" s="1"/>
  <c r="F24" i="8" s="1"/>
  <c r="G24" i="8" s="1"/>
  <c r="H24" i="8" s="1"/>
  <c r="I24" i="8" s="1"/>
  <c r="J24" i="8" s="1"/>
  <c r="K24" i="8" s="1"/>
  <c r="L24" i="8" s="1"/>
  <c r="M24" i="8" s="1"/>
  <c r="N24" i="8" s="1"/>
  <c r="O24" i="8" s="1"/>
  <c r="P24" i="8" s="1"/>
  <c r="Q24" i="8" s="1"/>
  <c r="C26" i="8"/>
  <c r="X57" i="3"/>
  <c r="DL57" i="3"/>
  <c r="BH57" i="6"/>
  <c r="S57" i="6"/>
  <c r="I57" i="6"/>
  <c r="BK57" i="6"/>
  <c r="AD57" i="6"/>
  <c r="C53" i="14"/>
  <c r="G53" i="14"/>
  <c r="G57" i="14" s="1"/>
  <c r="K53" i="14"/>
  <c r="O53" i="14"/>
  <c r="S53" i="14"/>
  <c r="W53" i="14"/>
  <c r="W57" i="14" s="1"/>
  <c r="AA53" i="14"/>
  <c r="AE53" i="14"/>
  <c r="AI53" i="14"/>
  <c r="AM53" i="14"/>
  <c r="AQ53" i="14"/>
  <c r="AU53" i="14"/>
  <c r="AY53" i="14"/>
  <c r="BC53" i="14"/>
  <c r="BC57" i="14" s="1"/>
  <c r="BG53" i="14"/>
  <c r="BK53" i="14"/>
  <c r="BO53" i="14"/>
  <c r="BS53" i="14"/>
  <c r="BW53" i="14"/>
  <c r="CA53" i="14"/>
  <c r="CE53" i="14"/>
  <c r="CI53" i="14"/>
  <c r="CM53" i="14"/>
  <c r="CQ53" i="14"/>
  <c r="CU53" i="14"/>
  <c r="CY53" i="14"/>
  <c r="CY57" i="14" s="1"/>
  <c r="DC53" i="14"/>
  <c r="DG53" i="14"/>
  <c r="DK53" i="14"/>
  <c r="DO53" i="14"/>
  <c r="DS53" i="14"/>
  <c r="DW53" i="14"/>
  <c r="EA53" i="14"/>
  <c r="EE53" i="14"/>
  <c r="EI53" i="14"/>
  <c r="EM53" i="14"/>
  <c r="EQ53" i="14"/>
  <c r="EU53" i="14"/>
  <c r="EU57" i="14" s="1"/>
  <c r="EY53" i="14"/>
  <c r="FC53" i="14"/>
  <c r="FG53" i="14"/>
  <c r="FK53" i="14"/>
  <c r="FK57" i="14" s="1"/>
  <c r="FO53" i="14"/>
  <c r="FS53" i="14"/>
  <c r="FW53" i="14"/>
  <c r="GA53" i="14"/>
  <c r="GE53" i="14"/>
  <c r="GI53" i="14"/>
  <c r="GM53" i="14"/>
  <c r="E53" i="14"/>
  <c r="E57" i="14" s="1"/>
  <c r="U53" i="14"/>
  <c r="AK53" i="14"/>
  <c r="BA53" i="14"/>
  <c r="BQ53" i="14"/>
  <c r="CG53" i="14"/>
  <c r="CW53" i="14"/>
  <c r="DM53" i="14"/>
  <c r="EC53" i="14"/>
  <c r="EC57" i="14" s="1"/>
  <c r="ES53" i="14"/>
  <c r="FI53" i="14"/>
  <c r="J53" i="14"/>
  <c r="Z53" i="14"/>
  <c r="AP53" i="14"/>
  <c r="BF53" i="14"/>
  <c r="BV53" i="14"/>
  <c r="CL53" i="14"/>
  <c r="CL57" i="14" s="1"/>
  <c r="DB53" i="14"/>
  <c r="DR53" i="14"/>
  <c r="EH53" i="14"/>
  <c r="EX53" i="14"/>
  <c r="FN53" i="14"/>
  <c r="FZ53" i="14"/>
  <c r="GH53" i="14"/>
  <c r="D53" i="14"/>
  <c r="L53" i="14"/>
  <c r="T53" i="14"/>
  <c r="AB53" i="14"/>
  <c r="AJ53" i="14"/>
  <c r="AJ57" i="14" s="1"/>
  <c r="AN53" i="14"/>
  <c r="Q53" i="14"/>
  <c r="AW53" i="14"/>
  <c r="CC53" i="14"/>
  <c r="CC57" i="14" s="1"/>
  <c r="DI53" i="14"/>
  <c r="EO53" i="14"/>
  <c r="FU53" i="14"/>
  <c r="F53" i="14"/>
  <c r="F57" i="14" s="1"/>
  <c r="AL53" i="14"/>
  <c r="BR53" i="14"/>
  <c r="CH53" i="14"/>
  <c r="DN53" i="14"/>
  <c r="DN57" i="14" s="1"/>
  <c r="FJ53" i="14"/>
  <c r="I53" i="14"/>
  <c r="M53" i="14"/>
  <c r="Y53" i="14"/>
  <c r="Y57" i="14" s="1"/>
  <c r="AC53" i="14"/>
  <c r="AO53" i="14"/>
  <c r="AS53" i="14"/>
  <c r="BE53" i="14"/>
  <c r="BE57" i="14" s="1"/>
  <c r="BI53" i="14"/>
  <c r="BU53" i="14"/>
  <c r="BY53" i="14"/>
  <c r="CK53" i="14"/>
  <c r="CK57" i="14" s="1"/>
  <c r="CO53" i="14"/>
  <c r="DA53" i="14"/>
  <c r="DE53" i="14"/>
  <c r="DQ53" i="14"/>
  <c r="DQ57" i="14" s="1"/>
  <c r="DU53" i="14"/>
  <c r="EG53" i="14"/>
  <c r="EK53" i="14"/>
  <c r="EW53" i="14"/>
  <c r="FA53" i="14"/>
  <c r="FM53" i="14"/>
  <c r="FQ53" i="14"/>
  <c r="H53" i="14"/>
  <c r="H57" i="14" s="1"/>
  <c r="P53" i="14"/>
  <c r="X53" i="14"/>
  <c r="AF53" i="14"/>
  <c r="AR53" i="14"/>
  <c r="AR57" i="14" s="1"/>
  <c r="AG53" i="14"/>
  <c r="BM53" i="14"/>
  <c r="CS53" i="14"/>
  <c r="DY53" i="14"/>
  <c r="DY57" i="14" s="1"/>
  <c r="FE53" i="14"/>
  <c r="V53" i="14"/>
  <c r="BB53" i="14"/>
  <c r="CX53" i="14"/>
  <c r="CX57" i="14" s="1"/>
  <c r="ED53" i="14"/>
  <c r="ET53" i="14"/>
  <c r="B53" i="14"/>
  <c r="N53" i="14"/>
  <c r="R53" i="14"/>
  <c r="AD53" i="14"/>
  <c r="AH53" i="14"/>
  <c r="AT53" i="14"/>
  <c r="AX53" i="14"/>
  <c r="BJ53" i="14"/>
  <c r="BN53" i="14"/>
  <c r="BZ53" i="14"/>
  <c r="CD53" i="14"/>
  <c r="CP53" i="14"/>
  <c r="CT53" i="14"/>
  <c r="DF53" i="14"/>
  <c r="DF57" i="14" s="1"/>
  <c r="DJ53" i="14"/>
  <c r="DV53" i="14"/>
  <c r="DZ53" i="14"/>
  <c r="DZ57" i="14" s="1"/>
  <c r="EL53" i="14"/>
  <c r="EP53" i="14"/>
  <c r="FB53" i="14"/>
  <c r="FF53" i="14"/>
  <c r="FR53" i="14"/>
  <c r="FV53" i="14"/>
  <c r="GD53" i="14"/>
  <c r="GL53" i="14"/>
  <c r="AZ53" i="14"/>
  <c r="AZ57" i="14" s="1"/>
  <c r="BH53" i="14"/>
  <c r="BP53" i="14"/>
  <c r="CB53" i="14"/>
  <c r="CJ53" i="14"/>
  <c r="CJ57" i="14" s="1"/>
  <c r="CR53" i="14"/>
  <c r="CZ53" i="14"/>
  <c r="DD53" i="14"/>
  <c r="DD57" i="14"/>
  <c r="DL53" i="14"/>
  <c r="DT53" i="14"/>
  <c r="EB53" i="14"/>
  <c r="EB57" i="14"/>
  <c r="EJ53" i="14"/>
  <c r="EV53" i="14"/>
  <c r="FD53" i="14"/>
  <c r="FL53" i="14"/>
  <c r="FP53" i="14"/>
  <c r="FX53" i="14"/>
  <c r="GF53" i="14"/>
  <c r="GN53" i="14"/>
  <c r="FY53" i="14"/>
  <c r="GC53" i="14"/>
  <c r="GG53" i="14"/>
  <c r="GK53" i="14"/>
  <c r="AV53" i="14"/>
  <c r="BD53" i="14"/>
  <c r="BL53" i="14"/>
  <c r="BT53" i="14"/>
  <c r="BX53" i="14"/>
  <c r="CF53" i="14"/>
  <c r="CN53" i="14"/>
  <c r="CV53" i="14"/>
  <c r="DH53" i="14"/>
  <c r="DP53" i="14"/>
  <c r="DX53" i="14"/>
  <c r="DX57" i="14" s="1"/>
  <c r="EF53" i="14"/>
  <c r="EN53" i="14"/>
  <c r="ER53" i="14"/>
  <c r="EZ53" i="14"/>
  <c r="EZ57" i="14" s="1"/>
  <c r="FH53" i="14"/>
  <c r="FT53" i="14"/>
  <c r="GB53" i="14"/>
  <c r="GJ53" i="14"/>
  <c r="M19" i="8"/>
  <c r="E19" i="8"/>
  <c r="Q19" i="8"/>
  <c r="F19" i="8"/>
  <c r="D19" i="8"/>
  <c r="P19" i="8"/>
  <c r="I19" i="8"/>
  <c r="L19" i="8"/>
  <c r="N19" i="8"/>
  <c r="J19" i="8"/>
  <c r="O19" i="8"/>
  <c r="H19" i="8"/>
  <c r="BM57" i="3"/>
  <c r="CS57" i="3"/>
  <c r="DY57" i="3"/>
  <c r="EG57" i="3"/>
  <c r="EO57" i="3"/>
  <c r="FU57" i="3"/>
  <c r="FZ57" i="3"/>
  <c r="BT57" i="3"/>
  <c r="BY57" i="3"/>
  <c r="AJ57" i="3"/>
  <c r="AG57" i="3"/>
  <c r="FI57" i="3"/>
  <c r="EX57" i="3"/>
  <c r="AO57" i="3"/>
  <c r="AZ57" i="3"/>
  <c r="FA57" i="3"/>
  <c r="CO57" i="3"/>
  <c r="C19" i="8"/>
  <c r="BS57" i="6"/>
  <c r="FP57" i="6"/>
  <c r="ED57" i="6"/>
  <c r="H53" i="3"/>
  <c r="H57" i="3"/>
  <c r="D53" i="3"/>
  <c r="F53" i="3"/>
  <c r="F57" i="3"/>
  <c r="GA53" i="3"/>
  <c r="FW53" i="3"/>
  <c r="FW57" i="3"/>
  <c r="FS57" i="3"/>
  <c r="FO53" i="3"/>
  <c r="FK53" i="3"/>
  <c r="FC53" i="3"/>
  <c r="EU53" i="3"/>
  <c r="EU57" i="3"/>
  <c r="EM53" i="3"/>
  <c r="EM57" i="3"/>
  <c r="EI53" i="3"/>
  <c r="EI57" i="3" s="1"/>
  <c r="EE53" i="3"/>
  <c r="EA53" i="3"/>
  <c r="EA57" i="3"/>
  <c r="DO53" i="3"/>
  <c r="DO57" i="3"/>
  <c r="DK53" i="3"/>
  <c r="DG53" i="3"/>
  <c r="DG57" i="3" s="1"/>
  <c r="DC53" i="3"/>
  <c r="DC57" i="3"/>
  <c r="CU53" i="3"/>
  <c r="CM53" i="3"/>
  <c r="CM57" i="3" s="1"/>
  <c r="CI53" i="3"/>
  <c r="CE53" i="3"/>
  <c r="CE57" i="3"/>
  <c r="CA57" i="3"/>
  <c r="BW53" i="3"/>
  <c r="BS53" i="3"/>
  <c r="BO53" i="3"/>
  <c r="BO57" i="3" s="1"/>
  <c r="BG53" i="3"/>
  <c r="BG57" i="3" s="1"/>
  <c r="BC53" i="3"/>
  <c r="BC57" i="3"/>
  <c r="AY53" i="3"/>
  <c r="AU57" i="3"/>
  <c r="AQ53" i="3"/>
  <c r="AQ57" i="3"/>
  <c r="AI53" i="3"/>
  <c r="AI57" i="3"/>
  <c r="AA53" i="3"/>
  <c r="W57" i="3"/>
  <c r="S53" i="3"/>
  <c r="S57" i="3"/>
  <c r="K53" i="3"/>
  <c r="K57" i="3"/>
  <c r="D53" i="6"/>
  <c r="DU53" i="6"/>
  <c r="DU57" i="6" s="1"/>
  <c r="GB53" i="6"/>
  <c r="GI53" i="6"/>
  <c r="E33" i="13"/>
  <c r="E22" i="13"/>
  <c r="F33" i="13"/>
  <c r="M33" i="13"/>
  <c r="M22" i="13"/>
  <c r="N33" i="13"/>
  <c r="M12" i="13"/>
  <c r="CR53" i="6"/>
  <c r="AR53" i="6"/>
  <c r="AR57" i="6"/>
  <c r="DD53" i="6"/>
  <c r="FT53" i="6"/>
  <c r="AV53" i="6"/>
  <c r="AV57" i="6" s="1"/>
  <c r="BF53" i="6"/>
  <c r="BN53" i="6"/>
  <c r="DL53" i="6"/>
  <c r="EB53" i="6"/>
  <c r="EL53" i="6"/>
  <c r="EL57" i="6"/>
  <c r="EP53" i="6"/>
  <c r="X53" i="6"/>
  <c r="BP53" i="6"/>
  <c r="BP57" i="6" s="1"/>
  <c r="CD53" i="6"/>
  <c r="DH53" i="6"/>
  <c r="DZ53" i="6"/>
  <c r="EV53" i="6"/>
  <c r="C53" i="3"/>
  <c r="G53" i="3"/>
  <c r="G57" i="3"/>
  <c r="GN53" i="3"/>
  <c r="GJ53" i="3"/>
  <c r="GF53" i="3"/>
  <c r="GB53" i="3"/>
  <c r="FX53" i="3"/>
  <c r="FX57" i="3"/>
  <c r="FT53" i="3"/>
  <c r="FT57" i="3"/>
  <c r="FP53" i="3"/>
  <c r="FP57" i="3"/>
  <c r="FL53" i="3"/>
  <c r="FL57" i="3"/>
  <c r="FH53" i="3"/>
  <c r="FH57" i="3"/>
  <c r="FD53" i="3"/>
  <c r="FD57" i="3"/>
  <c r="EZ53" i="3"/>
  <c r="EZ57" i="3"/>
  <c r="EV53" i="3"/>
  <c r="EV57" i="3"/>
  <c r="ER53" i="3"/>
  <c r="ER57" i="3"/>
  <c r="EN53" i="3"/>
  <c r="EN57" i="3"/>
  <c r="EJ53" i="3"/>
  <c r="EJ57" i="3"/>
  <c r="DX53" i="3"/>
  <c r="DX57" i="3"/>
  <c r="DT53" i="3"/>
  <c r="DT57" i="3"/>
  <c r="DH53" i="3"/>
  <c r="DH57" i="3"/>
  <c r="DD53" i="3"/>
  <c r="DD57" i="3"/>
  <c r="CR53" i="3"/>
  <c r="CR57" i="3"/>
  <c r="CN53" i="3"/>
  <c r="CN57" i="3"/>
  <c r="CB53" i="3"/>
  <c r="CB57" i="3"/>
  <c r="BX53" i="3"/>
  <c r="BX57" i="3"/>
  <c r="BL53" i="3"/>
  <c r="BL57" i="3"/>
  <c r="BH53" i="3"/>
  <c r="BH57" i="3"/>
  <c r="AV53" i="3"/>
  <c r="AV57" i="3"/>
  <c r="AR53" i="3"/>
  <c r="AR57" i="3"/>
  <c r="AF53" i="3"/>
  <c r="AF57" i="3"/>
  <c r="AB53" i="3"/>
  <c r="AB57" i="3"/>
  <c r="P53" i="3"/>
  <c r="P57" i="3"/>
  <c r="L53" i="3"/>
  <c r="L57" i="3"/>
  <c r="AF53" i="6"/>
  <c r="BI53" i="6"/>
  <c r="DI53" i="6"/>
  <c r="FD53" i="6"/>
  <c r="AH53" i="6"/>
  <c r="AX53" i="6"/>
  <c r="AX57" i="6"/>
  <c r="CT53" i="6"/>
  <c r="DJ53" i="6"/>
  <c r="FF53" i="6"/>
  <c r="FV53" i="6"/>
  <c r="G22" i="13"/>
  <c r="G12" i="13"/>
  <c r="EL53" i="3"/>
  <c r="EL57" i="3"/>
  <c r="EH53" i="3"/>
  <c r="EH57" i="3" s="1"/>
  <c r="ED53" i="3"/>
  <c r="ED57" i="3"/>
  <c r="DZ53" i="3"/>
  <c r="DZ57" i="3" s="1"/>
  <c r="DV53" i="3"/>
  <c r="DV57" i="3" s="1"/>
  <c r="DR53" i="3"/>
  <c r="DR57" i="3" s="1"/>
  <c r="DN53" i="3"/>
  <c r="DN57" i="3" s="1"/>
  <c r="DJ53" i="3"/>
  <c r="DJ57" i="3" s="1"/>
  <c r="DF53" i="3"/>
  <c r="DF57" i="3" s="1"/>
  <c r="DB53" i="3"/>
  <c r="DB57" i="3" s="1"/>
  <c r="CX53" i="3"/>
  <c r="CX57" i="3"/>
  <c r="CT53" i="3"/>
  <c r="CT57" i="3" s="1"/>
  <c r="CP53" i="3"/>
  <c r="CP57" i="3" s="1"/>
  <c r="CL53" i="3"/>
  <c r="CL57" i="3" s="1"/>
  <c r="CH53" i="3"/>
  <c r="CH57" i="3" s="1"/>
  <c r="CD53" i="3"/>
  <c r="CD57" i="3" s="1"/>
  <c r="BZ53" i="3"/>
  <c r="BZ57" i="3"/>
  <c r="BV53" i="3"/>
  <c r="BV57" i="3" s="1"/>
  <c r="BR53" i="3"/>
  <c r="BR57" i="3"/>
  <c r="BN53" i="3"/>
  <c r="BN57" i="3" s="1"/>
  <c r="BJ53" i="3"/>
  <c r="BJ57" i="3" s="1"/>
  <c r="BF53" i="3"/>
  <c r="BF57" i="3" s="1"/>
  <c r="BB53" i="3"/>
  <c r="BB57" i="3" s="1"/>
  <c r="AX53" i="3"/>
  <c r="AX57" i="3" s="1"/>
  <c r="AT53" i="3"/>
  <c r="AT57" i="3" s="1"/>
  <c r="AP53" i="3"/>
  <c r="AL53" i="3"/>
  <c r="AL57" i="3"/>
  <c r="AH53" i="3"/>
  <c r="AH57" i="3" s="1"/>
  <c r="AD53" i="3"/>
  <c r="AD57" i="3" s="1"/>
  <c r="Z53" i="3"/>
  <c r="Z57" i="3" s="1"/>
  <c r="V53" i="3"/>
  <c r="V57" i="3" s="1"/>
  <c r="R53" i="3"/>
  <c r="R57" i="3" s="1"/>
  <c r="N53" i="3"/>
  <c r="N57" i="3"/>
  <c r="J53" i="3"/>
  <c r="J57" i="3" s="1"/>
  <c r="P53" i="6"/>
  <c r="CB53" i="6"/>
  <c r="EN53" i="6"/>
  <c r="FL53" i="6"/>
  <c r="FX53" i="6"/>
  <c r="CH53" i="7"/>
  <c r="DX53" i="7"/>
  <c r="BL53" i="6"/>
  <c r="DX53" i="6"/>
  <c r="DX57" i="6" s="1"/>
  <c r="Q38" i="8"/>
  <c r="C22" i="13"/>
  <c r="H33" i="13"/>
  <c r="X53" i="7"/>
  <c r="AB53" i="7"/>
  <c r="DP53" i="7"/>
  <c r="DT53" i="7"/>
  <c r="I33" i="13"/>
  <c r="I22" i="13"/>
  <c r="I12" i="13"/>
  <c r="Q33" i="13"/>
  <c r="Q22" i="13"/>
  <c r="Q12" i="13"/>
  <c r="C57" i="14"/>
  <c r="C58" i="14" s="1"/>
  <c r="P61" i="14"/>
  <c r="P63" i="14"/>
  <c r="AV26" i="11" s="1"/>
  <c r="DH57" i="14"/>
  <c r="H61" i="14"/>
  <c r="H63" i="14" s="1"/>
  <c r="AN26" i="11" s="1"/>
  <c r="FG57" i="14"/>
  <c r="DU57" i="14"/>
  <c r="AN57" i="14"/>
  <c r="DR57" i="14"/>
  <c r="DM57" i="14"/>
  <c r="FS57" i="14"/>
  <c r="CN57" i="14"/>
  <c r="BL57" i="14"/>
  <c r="BH57" i="14"/>
  <c r="DV57" i="14"/>
  <c r="N61" i="14"/>
  <c r="N63" i="14"/>
  <c r="EQ57" i="14"/>
  <c r="EW57" i="14"/>
  <c r="D57" i="14"/>
  <c r="BS57" i="14"/>
  <c r="CA57" i="14"/>
  <c r="CG57" i="14"/>
  <c r="DW57" i="14"/>
  <c r="EA57" i="14"/>
  <c r="FA57" i="14"/>
  <c r="FJ57" i="14"/>
  <c r="AQ57" i="14"/>
  <c r="AE57" i="14"/>
  <c r="BD57" i="14"/>
  <c r="FX57" i="14"/>
  <c r="EP57" i="14"/>
  <c r="R57" i="14"/>
  <c r="ET57" i="14"/>
  <c r="FO57" i="14"/>
  <c r="EI57" i="14"/>
  <c r="CI57" i="14"/>
  <c r="BY57" i="14"/>
  <c r="AS57" i="14"/>
  <c r="AW57" i="14"/>
  <c r="AB57" i="14"/>
  <c r="BF57" i="14"/>
  <c r="FW57" i="14"/>
  <c r="EH57" i="14"/>
  <c r="J57" i="14"/>
  <c r="AM57" i="3"/>
  <c r="BW57" i="3"/>
  <c r="EQ57" i="3"/>
  <c r="M61" i="6"/>
  <c r="M63" i="6" s="1"/>
  <c r="CU57" i="3"/>
  <c r="AY57" i="3"/>
  <c r="CI57" i="3"/>
  <c r="DS57" i="3"/>
  <c r="AA57" i="3"/>
  <c r="FC57" i="3"/>
  <c r="C23" i="8"/>
  <c r="D23" i="8" s="1"/>
  <c r="E23" i="8" s="1"/>
  <c r="M19" i="17" l="1"/>
  <c r="AR22" i="17" s="1"/>
  <c r="E19" i="17"/>
  <c r="E20" i="17" s="1"/>
  <c r="L19" i="18"/>
  <c r="L20" i="18" s="1"/>
  <c r="Q16" i="18"/>
  <c r="Q19" i="18" s="1"/>
  <c r="Q20" i="18" s="1"/>
  <c r="J19" i="18"/>
  <c r="J20" i="18" s="1"/>
  <c r="E19" i="18"/>
  <c r="E20" i="18" s="1"/>
  <c r="I17" i="18"/>
  <c r="K19" i="18"/>
  <c r="K20" i="18" s="1"/>
  <c r="N19" i="18"/>
  <c r="AS22" i="18" s="1"/>
  <c r="N17" i="18"/>
  <c r="G19" i="18"/>
  <c r="AL22" i="18" s="1"/>
  <c r="I19" i="18"/>
  <c r="AN22" i="18" s="1"/>
  <c r="L17" i="18"/>
  <c r="H19" i="18"/>
  <c r="H20" i="18" s="1"/>
  <c r="O19" i="18"/>
  <c r="AT22" i="18" s="1"/>
  <c r="M19" i="18"/>
  <c r="AR22" i="18" s="1"/>
  <c r="M17" i="18"/>
  <c r="P19" i="18"/>
  <c r="P20" i="18" s="1"/>
  <c r="P17" i="18"/>
  <c r="R17" i="18"/>
  <c r="J17" i="18"/>
  <c r="H17" i="18"/>
  <c r="O17" i="18"/>
  <c r="K17" i="18"/>
  <c r="G17" i="18"/>
  <c r="J19" i="17"/>
  <c r="AO22" i="17" s="1"/>
  <c r="R19" i="17"/>
  <c r="AW22" i="17" s="1"/>
  <c r="N19" i="17"/>
  <c r="N20" i="17" s="1"/>
  <c r="F19" i="17"/>
  <c r="AK22" i="17" s="1"/>
  <c r="R17" i="17"/>
  <c r="L19" i="17"/>
  <c r="AQ22" i="17" s="1"/>
  <c r="H19" i="17"/>
  <c r="H20" i="17" s="1"/>
  <c r="D19" i="17"/>
  <c r="AI22" i="17" s="1"/>
  <c r="AW22" i="18"/>
  <c r="R20" i="18"/>
  <c r="AP22" i="18"/>
  <c r="D17" i="18"/>
  <c r="AI22" i="18"/>
  <c r="D20" i="18"/>
  <c r="AK22" i="18"/>
  <c r="F20" i="18"/>
  <c r="AQ22" i="18"/>
  <c r="F17" i="18"/>
  <c r="E17" i="18"/>
  <c r="I19" i="17"/>
  <c r="I20" i="17" s="1"/>
  <c r="O19" i="17"/>
  <c r="AT22" i="17" s="1"/>
  <c r="K19" i="17"/>
  <c r="AP22" i="17" s="1"/>
  <c r="G19" i="17"/>
  <c r="AL22" i="17" s="1"/>
  <c r="P19" i="17"/>
  <c r="AU22" i="17" s="1"/>
  <c r="N17" i="17"/>
  <c r="P17" i="17"/>
  <c r="L17" i="17"/>
  <c r="G17" i="17"/>
  <c r="Q17" i="17"/>
  <c r="K17" i="17"/>
  <c r="H17" i="17"/>
  <c r="AN22" i="17"/>
  <c r="J17" i="17"/>
  <c r="F17" i="17"/>
  <c r="AM22" i="17"/>
  <c r="D17" i="17"/>
  <c r="AV22" i="17"/>
  <c r="Q20" i="17"/>
  <c r="M17" i="17"/>
  <c r="I17" i="17"/>
  <c r="E17" i="17"/>
  <c r="O17" i="17"/>
  <c r="F35" i="8"/>
  <c r="G35" i="8" s="1"/>
  <c r="H35" i="8" s="1"/>
  <c r="I35" i="8" s="1"/>
  <c r="J35" i="8" s="1"/>
  <c r="K35" i="8" s="1"/>
  <c r="L35" i="8" s="1"/>
  <c r="M35" i="8" s="1"/>
  <c r="N35" i="8" s="1"/>
  <c r="O35" i="8" s="1"/>
  <c r="P35" i="8" s="1"/>
  <c r="Q35" i="8" s="1"/>
  <c r="E38" i="8"/>
  <c r="D38" i="8"/>
  <c r="CP57" i="6"/>
  <c r="DO57" i="6"/>
  <c r="EU57" i="6"/>
  <c r="AL57" i="6"/>
  <c r="Z57" i="6"/>
  <c r="U57" i="6"/>
  <c r="FE57" i="6"/>
  <c r="DQ57" i="6"/>
  <c r="C57" i="6"/>
  <c r="C58" i="6" s="1"/>
  <c r="EZ57" i="6"/>
  <c r="G57" i="6"/>
  <c r="CX57" i="6"/>
  <c r="DP57" i="6"/>
  <c r="CO57" i="6"/>
  <c r="EY57" i="6"/>
  <c r="BM57" i="6"/>
  <c r="FZ57" i="6"/>
  <c r="FQ57" i="6"/>
  <c r="EH57" i="6"/>
  <c r="DR57" i="6"/>
  <c r="K57" i="6"/>
  <c r="CK57" i="6"/>
  <c r="FG57" i="6"/>
  <c r="FS57" i="6"/>
  <c r="E57" i="6"/>
  <c r="V57" i="6"/>
  <c r="DD57" i="6"/>
  <c r="BX57" i="6"/>
  <c r="CI57" i="6"/>
  <c r="R57" i="6"/>
  <c r="DS57" i="6"/>
  <c r="AE57" i="6"/>
  <c r="CH57" i="6"/>
  <c r="CU57" i="6"/>
  <c r="EF57" i="6"/>
  <c r="BR57" i="6"/>
  <c r="T57" i="6"/>
  <c r="AF57" i="6"/>
  <c r="DI57" i="6"/>
  <c r="AH57" i="6"/>
  <c r="CT57" i="6"/>
  <c r="FF57" i="6"/>
  <c r="EN57" i="6"/>
  <c r="FX57" i="6"/>
  <c r="CB57" i="6"/>
  <c r="DJ57" i="6"/>
  <c r="DH57" i="6"/>
  <c r="X57" i="6"/>
  <c r="N57" i="6"/>
  <c r="J61" i="14"/>
  <c r="J63" i="14" s="1"/>
  <c r="EW57" i="6"/>
  <c r="BY57" i="6"/>
  <c r="EK57" i="6"/>
  <c r="CL57" i="6"/>
  <c r="F57" i="6"/>
  <c r="Y57" i="6"/>
  <c r="S32" i="8"/>
  <c r="C36" i="8"/>
  <c r="D36" i="8" s="1"/>
  <c r="E36" i="8" s="1"/>
  <c r="F36" i="8" s="1"/>
  <c r="G36" i="8" s="1"/>
  <c r="H36" i="8" s="1"/>
  <c r="I36" i="8" s="1"/>
  <c r="J36" i="8" s="1"/>
  <c r="K36" i="8" s="1"/>
  <c r="L36" i="8" s="1"/>
  <c r="M36" i="8" s="1"/>
  <c r="N36" i="8" s="1"/>
  <c r="O36" i="8" s="1"/>
  <c r="P36" i="8" s="1"/>
  <c r="Q36" i="8" s="1"/>
  <c r="K22" i="13"/>
  <c r="K12" i="13"/>
  <c r="R11" i="13"/>
  <c r="D58" i="14"/>
  <c r="E58" i="14" s="1"/>
  <c r="F58" i="14" s="1"/>
  <c r="G58" i="14" s="1"/>
  <c r="H58" i="14" s="1"/>
  <c r="K33" i="13"/>
  <c r="FL57" i="6"/>
  <c r="P57" i="6"/>
  <c r="BI57" i="6"/>
  <c r="M61" i="3"/>
  <c r="M63" i="3" s="1"/>
  <c r="EV57" i="6"/>
  <c r="CD57" i="6"/>
  <c r="EB57" i="6"/>
  <c r="BF57" i="6"/>
  <c r="EE57" i="3"/>
  <c r="Q61" i="3"/>
  <c r="Q63" i="3" s="1"/>
  <c r="FO57" i="3"/>
  <c r="BB57" i="6"/>
  <c r="FC57" i="6"/>
  <c r="FC57" i="14"/>
  <c r="P57" i="14"/>
  <c r="CO57" i="14"/>
  <c r="FD57" i="14"/>
  <c r="DS57" i="14"/>
  <c r="AP57" i="14"/>
  <c r="K57" i="14"/>
  <c r="DC57" i="14"/>
  <c r="BI57" i="14"/>
  <c r="FV57" i="14"/>
  <c r="AX57" i="14"/>
  <c r="AC57" i="14"/>
  <c r="FI57" i="14"/>
  <c r="BW57" i="14"/>
  <c r="DT57" i="14"/>
  <c r="CP57" i="14"/>
  <c r="CM57" i="14"/>
  <c r="DI57" i="14"/>
  <c r="DL57" i="14"/>
  <c r="DJ57" i="14"/>
  <c r="V57" i="14"/>
  <c r="DG57" i="14"/>
  <c r="FP57" i="14"/>
  <c r="FE57" i="14"/>
  <c r="AL57" i="14"/>
  <c r="AK57" i="14"/>
  <c r="CR57" i="14"/>
  <c r="BJ57" i="14"/>
  <c r="FN57" i="14"/>
  <c r="L57" i="14"/>
  <c r="CD57" i="14"/>
  <c r="X57" i="14"/>
  <c r="FZ57" i="14"/>
  <c r="BK57" i="14"/>
  <c r="BG57" i="14"/>
  <c r="BB57" i="14"/>
  <c r="CS57" i="14"/>
  <c r="AF57" i="14"/>
  <c r="Q61" i="14"/>
  <c r="Q63" i="14" s="1"/>
  <c r="FQ57" i="14"/>
  <c r="EK57" i="14"/>
  <c r="DE57" i="14"/>
  <c r="I61" i="14"/>
  <c r="I63" i="14" s="1"/>
  <c r="M57" i="14"/>
  <c r="CH57" i="14"/>
  <c r="FU57" i="14"/>
  <c r="E61" i="14"/>
  <c r="E63" i="14" s="1"/>
  <c r="BV57" i="14"/>
  <c r="BA57" i="14"/>
  <c r="O61" i="14"/>
  <c r="O63" i="14" s="1"/>
  <c r="AU26" i="11" s="1"/>
  <c r="DK57" i="14"/>
  <c r="K61" i="14"/>
  <c r="K63" i="14" s="1"/>
  <c r="CU57" i="14"/>
  <c r="CE57" i="14"/>
  <c r="BO57" i="14"/>
  <c r="AY57" i="14"/>
  <c r="G61" i="14"/>
  <c r="G63" i="14" s="1"/>
  <c r="AI57" i="14"/>
  <c r="S57" i="14"/>
  <c r="D61" i="14"/>
  <c r="D63" i="14" s="1"/>
  <c r="A53" i="14"/>
  <c r="A56" i="14" s="1"/>
  <c r="C61" i="14"/>
  <c r="C63" i="14" s="1"/>
  <c r="AM57" i="6"/>
  <c r="EG57" i="6"/>
  <c r="CY57" i="6"/>
  <c r="P67" i="14"/>
  <c r="H67" i="14"/>
  <c r="BL57" i="6"/>
  <c r="C57" i="3"/>
  <c r="C58" i="3" s="1"/>
  <c r="BN57" i="6"/>
  <c r="FT57" i="6"/>
  <c r="BW57" i="6"/>
  <c r="F61" i="14"/>
  <c r="F63" i="14" s="1"/>
  <c r="AM57" i="14"/>
  <c r="DB57" i="6"/>
  <c r="EA57" i="6"/>
  <c r="DT57" i="6"/>
  <c r="AK57" i="6"/>
  <c r="BZ57" i="6"/>
  <c r="O12" i="13"/>
  <c r="O33" i="13"/>
  <c r="FV57" i="6"/>
  <c r="P33" i="13"/>
  <c r="C38" i="8"/>
  <c r="O22" i="13"/>
  <c r="FD57" i="6"/>
  <c r="EP57" i="6"/>
  <c r="DL57" i="6"/>
  <c r="ER57" i="14"/>
  <c r="DP57" i="14"/>
  <c r="CF57" i="14"/>
  <c r="BJ57" i="6"/>
  <c r="BE57" i="6"/>
  <c r="AU57" i="6"/>
  <c r="AT26" i="11"/>
  <c r="N67" i="14"/>
  <c r="CR57" i="6"/>
  <c r="D57" i="6"/>
  <c r="AV57" i="14"/>
  <c r="EV57" i="14"/>
  <c r="M61" i="14"/>
  <c r="M63" i="14" s="1"/>
  <c r="FB57" i="14"/>
  <c r="AD57" i="14"/>
  <c r="BM57" i="14"/>
  <c r="CW57" i="14"/>
  <c r="EM57" i="14"/>
  <c r="L61" i="14"/>
  <c r="L63" i="14" s="1"/>
  <c r="FV57" i="3"/>
  <c r="BD57" i="3"/>
  <c r="EF57" i="3"/>
  <c r="FQ57" i="3"/>
  <c r="CF57" i="3"/>
  <c r="AN57" i="3"/>
  <c r="EB57" i="3"/>
  <c r="ES57" i="3"/>
  <c r="FM57" i="3"/>
  <c r="CZ57" i="3"/>
  <c r="EK57" i="3"/>
  <c r="EC57" i="3"/>
  <c r="BP57" i="3"/>
  <c r="T57" i="3"/>
  <c r="FJ57" i="3"/>
  <c r="D57" i="3"/>
  <c r="CY57" i="3"/>
  <c r="O57" i="3"/>
  <c r="O57" i="6"/>
  <c r="EC57" i="6"/>
  <c r="AP57" i="3"/>
  <c r="F61" i="3"/>
  <c r="F63" i="3" s="1"/>
  <c r="DZ57" i="6"/>
  <c r="DW57" i="6"/>
  <c r="AQ57" i="6"/>
  <c r="CW57" i="6"/>
  <c r="F23" i="8"/>
  <c r="G23" i="8" s="1"/>
  <c r="H23" i="8" s="1"/>
  <c r="I23" i="8" s="1"/>
  <c r="J23" i="8" s="1"/>
  <c r="K23" i="8" s="1"/>
  <c r="L23" i="8" s="1"/>
  <c r="M23" i="8" s="1"/>
  <c r="N23" i="8" s="1"/>
  <c r="O23" i="8" s="1"/>
  <c r="P23" i="8" s="1"/>
  <c r="Q23" i="8" s="1"/>
  <c r="BS57" i="3"/>
  <c r="DK57" i="3"/>
  <c r="FK57" i="3"/>
  <c r="BT57" i="14"/>
  <c r="ET57" i="6"/>
  <c r="J57" i="6"/>
  <c r="DW57" i="3"/>
  <c r="FE57" i="3"/>
  <c r="CG57" i="6"/>
  <c r="AB53" i="6"/>
  <c r="AB57" i="6" s="1"/>
  <c r="AJ53" i="6"/>
  <c r="AJ57" i="6" s="1"/>
  <c r="AN53" i="6"/>
  <c r="AZ53" i="6"/>
  <c r="AZ57" i="6" s="1"/>
  <c r="BD53" i="6"/>
  <c r="BD57" i="6" s="1"/>
  <c r="CF53" i="6"/>
  <c r="CF57" i="6" s="1"/>
  <c r="CJ53" i="6"/>
  <c r="CV53" i="6"/>
  <c r="CZ53" i="6"/>
  <c r="CZ57" i="6" s="1"/>
  <c r="EJ53" i="6"/>
  <c r="EJ57" i="6" s="1"/>
  <c r="ER53" i="6"/>
  <c r="ER57" i="6" s="1"/>
  <c r="FH53" i="6"/>
  <c r="ER53" i="7"/>
  <c r="O61" i="7" s="1"/>
  <c r="O63" i="7" s="1"/>
  <c r="EV53" i="7"/>
  <c r="FD53" i="7"/>
  <c r="FH53" i="7"/>
  <c r="FH57" i="7" s="1"/>
  <c r="FL53" i="7"/>
  <c r="FL57" i="7" s="1"/>
  <c r="FP53" i="7"/>
  <c r="FT53" i="7"/>
  <c r="GB53" i="7"/>
  <c r="GF53" i="7"/>
  <c r="GJ53" i="7"/>
  <c r="P53" i="7"/>
  <c r="W53" i="7"/>
  <c r="AA53" i="7"/>
  <c r="AE53" i="7"/>
  <c r="GE53" i="3"/>
  <c r="GH53" i="3"/>
  <c r="DP53" i="3"/>
  <c r="DP57" i="3" s="1"/>
  <c r="DF53" i="6"/>
  <c r="DF57" i="6" s="1"/>
  <c r="GK53" i="3"/>
  <c r="GD53" i="3"/>
  <c r="FR53" i="3"/>
  <c r="FR57" i="3" s="1"/>
  <c r="FN53" i="3"/>
  <c r="FN57" i="3" s="1"/>
  <c r="FF53" i="3"/>
  <c r="FB53" i="3"/>
  <c r="FB57" i="3" s="1"/>
  <c r="ET53" i="3"/>
  <c r="O61" i="3" s="1"/>
  <c r="O63" i="3" s="1"/>
  <c r="EP53" i="3"/>
  <c r="EP57" i="3" s="1"/>
  <c r="DU53" i="3"/>
  <c r="DU57" i="3" s="1"/>
  <c r="DQ53" i="3"/>
  <c r="DQ57" i="3" s="1"/>
  <c r="DM53" i="3"/>
  <c r="DI53" i="3"/>
  <c r="DE53" i="3"/>
  <c r="DE57" i="3" s="1"/>
  <c r="DA53" i="3"/>
  <c r="DA57" i="3" s="1"/>
  <c r="CW53" i="3"/>
  <c r="CW57" i="3" s="1"/>
  <c r="CK53" i="3"/>
  <c r="CG53" i="3"/>
  <c r="CC53" i="3"/>
  <c r="CC57" i="3" s="1"/>
  <c r="BU53" i="3"/>
  <c r="BU57" i="3" s="1"/>
  <c r="BQ53" i="3"/>
  <c r="BQ57" i="3" s="1"/>
  <c r="BI53" i="3"/>
  <c r="BI57" i="3" s="1"/>
  <c r="BA53" i="3"/>
  <c r="G61" i="3" s="1"/>
  <c r="G63" i="3" s="1"/>
  <c r="AW53" i="3"/>
  <c r="AW57" i="3" s="1"/>
  <c r="AS53" i="3"/>
  <c r="AS57" i="3" s="1"/>
  <c r="AK53" i="3"/>
  <c r="AK57" i="3" s="1"/>
  <c r="AC53" i="3"/>
  <c r="AC57" i="3" s="1"/>
  <c r="Y53" i="3"/>
  <c r="Y57" i="3" s="1"/>
  <c r="U53" i="3"/>
  <c r="U57" i="3" s="1"/>
  <c r="Q53" i="3"/>
  <c r="M53" i="3"/>
  <c r="M57" i="3" s="1"/>
  <c r="I53" i="3"/>
  <c r="I57" i="3" s="1"/>
  <c r="H53" i="6"/>
  <c r="W53" i="6"/>
  <c r="W57" i="6" s="1"/>
  <c r="AA53" i="6"/>
  <c r="AI53" i="6"/>
  <c r="AI57" i="6" s="1"/>
  <c r="AY53" i="6"/>
  <c r="BC53" i="6"/>
  <c r="BC57" i="6" s="1"/>
  <c r="BG53" i="6"/>
  <c r="BG57" i="6" s="1"/>
  <c r="BO53" i="6"/>
  <c r="BO57" i="6" s="1"/>
  <c r="CA53" i="6"/>
  <c r="CA57" i="6" s="1"/>
  <c r="DC53" i="6"/>
  <c r="DC57" i="6" s="1"/>
  <c r="DG53" i="6"/>
  <c r="DK53" i="6"/>
  <c r="DK57" i="6" s="1"/>
  <c r="EE53" i="6"/>
  <c r="FK53" i="6"/>
  <c r="FK57" i="6" s="1"/>
  <c r="FO53" i="6"/>
  <c r="GE53" i="6"/>
  <c r="EI53" i="6"/>
  <c r="EI57" i="6" s="1"/>
  <c r="EQ53" i="6"/>
  <c r="FJ53" i="6"/>
  <c r="FJ57" i="6" s="1"/>
  <c r="AG53" i="6"/>
  <c r="AG57" i="6" s="1"/>
  <c r="FN53" i="6"/>
  <c r="FN57" i="6" s="1"/>
  <c r="D53" i="7"/>
  <c r="H53" i="7"/>
  <c r="C61" i="7" s="1"/>
  <c r="C63" i="7" s="1"/>
  <c r="L53" i="7"/>
  <c r="AM53" i="7"/>
  <c r="AQ53" i="7"/>
  <c r="AQ57" i="7" s="1"/>
  <c r="AU53" i="7"/>
  <c r="BB53" i="7"/>
  <c r="BM53" i="7"/>
  <c r="CB53" i="7"/>
  <c r="I61" i="7" s="1"/>
  <c r="I63" i="7" s="1"/>
  <c r="CF53" i="7"/>
  <c r="CF57" i="7" s="1"/>
  <c r="CJ53" i="7"/>
  <c r="DN53" i="7"/>
  <c r="ED53" i="7"/>
  <c r="EO53" i="7"/>
  <c r="EO57" i="7" s="1"/>
  <c r="FK53" i="7"/>
  <c r="FW53" i="7"/>
  <c r="FW57" i="7" s="1"/>
  <c r="DY53" i="7"/>
  <c r="E53" i="3"/>
  <c r="C61" i="3" s="1"/>
  <c r="C63" i="3" s="1"/>
  <c r="GC53" i="3"/>
  <c r="EW53" i="3"/>
  <c r="EY53" i="3"/>
  <c r="EY57" i="3" s="1"/>
  <c r="CQ53" i="3"/>
  <c r="CQ57" i="3" s="1"/>
  <c r="BK53" i="3"/>
  <c r="GM53" i="3"/>
  <c r="AE53" i="3"/>
  <c r="AE57" i="3" s="1"/>
  <c r="Q53" i="6"/>
  <c r="AC53" i="6"/>
  <c r="AC57" i="6" s="1"/>
  <c r="AS53" i="6"/>
  <c r="AS57" i="6" s="1"/>
  <c r="AW53" i="6"/>
  <c r="AW57" i="6" s="1"/>
  <c r="BA53" i="6"/>
  <c r="BA57" i="6" s="1"/>
  <c r="BQ53" i="6"/>
  <c r="BQ57" i="6" s="1"/>
  <c r="BU53" i="6"/>
  <c r="BU57" i="6" s="1"/>
  <c r="CC53" i="6"/>
  <c r="CC57" i="6" s="1"/>
  <c r="DA53" i="6"/>
  <c r="DA57" i="6" s="1"/>
  <c r="DE53" i="6"/>
  <c r="DE57" i="6" s="1"/>
  <c r="EO53" i="6"/>
  <c r="EO57" i="6" s="1"/>
  <c r="ES53" i="6"/>
  <c r="ES57" i="6" s="1"/>
  <c r="FA53" i="6"/>
  <c r="FA57" i="6" s="1"/>
  <c r="FI53" i="6"/>
  <c r="FI57" i="6" s="1"/>
  <c r="FU53" i="6"/>
  <c r="FU57" i="6" s="1"/>
  <c r="FY53" i="6"/>
  <c r="FY57" i="6" s="1"/>
  <c r="CE53" i="6"/>
  <c r="CE57" i="6" s="1"/>
  <c r="CM53" i="6"/>
  <c r="CM57" i="6" s="1"/>
  <c r="L53" i="6"/>
  <c r="L57" i="6" s="1"/>
  <c r="DM53" i="6"/>
  <c r="DM57" i="6" s="1"/>
  <c r="AC53" i="7"/>
  <c r="AC57" i="7" s="1"/>
  <c r="AG53" i="7"/>
  <c r="AZ53" i="7"/>
  <c r="BD53" i="7"/>
  <c r="BH53" i="7"/>
  <c r="BH57" i="7" s="1"/>
  <c r="BO53" i="7"/>
  <c r="BS53" i="7"/>
  <c r="CO53" i="7"/>
  <c r="CO57" i="7" s="1"/>
  <c r="CS53" i="7"/>
  <c r="DD53" i="7"/>
  <c r="K61" i="7" s="1"/>
  <c r="K63" i="7" s="1"/>
  <c r="DH53" i="7"/>
  <c r="DL53" i="7"/>
  <c r="DL57" i="7" s="1"/>
  <c r="EB53" i="7"/>
  <c r="EB57" i="7" s="1"/>
  <c r="EF53" i="7"/>
  <c r="N61" i="7" s="1"/>
  <c r="N63" i="7" s="1"/>
  <c r="EJ53" i="7"/>
  <c r="FA53" i="7"/>
  <c r="FA57" i="7" s="1"/>
  <c r="FX53" i="7"/>
  <c r="FX57" i="7" s="1"/>
  <c r="K38" i="8"/>
  <c r="D33" i="13"/>
  <c r="F12" i="13"/>
  <c r="C5" i="13" s="1"/>
  <c r="H22" i="13"/>
  <c r="R22" i="13" s="1"/>
  <c r="L33" i="13"/>
  <c r="N12" i="13"/>
  <c r="J12" i="13"/>
  <c r="B53" i="7"/>
  <c r="FP57" i="7" s="1"/>
  <c r="L12" i="13"/>
  <c r="CV57" i="14"/>
  <c r="BX57" i="14"/>
  <c r="BP57" i="14"/>
  <c r="AA57" i="14"/>
  <c r="FR57" i="14"/>
  <c r="BN57" i="14"/>
  <c r="AT57" i="14"/>
  <c r="D58" i="6"/>
  <c r="E58" i="6" s="1"/>
  <c r="F58" i="6" s="1"/>
  <c r="G58" i="6" s="1"/>
  <c r="Q67" i="14"/>
  <c r="O67" i="14"/>
  <c r="FG57" i="3"/>
  <c r="CJ57" i="3"/>
  <c r="ET57" i="3"/>
  <c r="EW57" i="3"/>
  <c r="CK57" i="3"/>
  <c r="BE57" i="3"/>
  <c r="FL57" i="14"/>
  <c r="CV57" i="3"/>
  <c r="FY57" i="3"/>
  <c r="DM57" i="3"/>
  <c r="AA57" i="7"/>
  <c r="CX57" i="7"/>
  <c r="BR57" i="7"/>
  <c r="AN57" i="7"/>
  <c r="EJ57" i="7"/>
  <c r="ES57" i="7"/>
  <c r="AU57" i="7"/>
  <c r="FG57" i="7"/>
  <c r="DP57" i="7"/>
  <c r="BK57" i="7"/>
  <c r="EK57" i="7"/>
  <c r="DJ57" i="7"/>
  <c r="CB57" i="7"/>
  <c r="CS57" i="7"/>
  <c r="BQ57" i="7"/>
  <c r="AD57" i="7"/>
  <c r="CP57" i="7"/>
  <c r="FB57" i="7"/>
  <c r="BU57" i="7"/>
  <c r="FF57" i="7"/>
  <c r="CE57" i="7"/>
  <c r="EA57" i="7"/>
  <c r="O57" i="7"/>
  <c r="CH57" i="7"/>
  <c r="FT57" i="7"/>
  <c r="M57" i="7"/>
  <c r="Q57" i="7"/>
  <c r="H57" i="7"/>
  <c r="CN57" i="7"/>
  <c r="DN57" i="7"/>
  <c r="CM57" i="7"/>
  <c r="CR57" i="7"/>
  <c r="DU57" i="7"/>
  <c r="CT57" i="7"/>
  <c r="BT57" i="7"/>
  <c r="AG57" i="7"/>
  <c r="BE57" i="7"/>
  <c r="Z57" i="7"/>
  <c r="CL57" i="7"/>
  <c r="EX57" i="7"/>
  <c r="BA57" i="7"/>
  <c r="FZ57" i="7"/>
  <c r="DC57" i="7"/>
  <c r="FK57" i="7"/>
  <c r="BN57" i="7"/>
  <c r="X57" i="7"/>
  <c r="FH57" i="14"/>
  <c r="EN57" i="14"/>
  <c r="FM57" i="14"/>
  <c r="AO57" i="14"/>
  <c r="Q57" i="14"/>
  <c r="DB57" i="14"/>
  <c r="O57" i="14"/>
  <c r="BK57" i="3"/>
  <c r="FH57" i="6"/>
  <c r="FW57" i="6"/>
  <c r="EM57" i="6"/>
  <c r="BV57" i="6"/>
  <c r="AT57" i="6"/>
  <c r="CS57" i="6"/>
  <c r="AO57" i="6"/>
  <c r="BU57" i="14"/>
  <c r="EO57" i="14"/>
  <c r="BQ57" i="14"/>
  <c r="AU57" i="14"/>
  <c r="CG57" i="3"/>
  <c r="FB57" i="6"/>
  <c r="DN57" i="6"/>
  <c r="BT57" i="6"/>
  <c r="AW26" i="11"/>
  <c r="FT57" i="14"/>
  <c r="EF57" i="14"/>
  <c r="FY57" i="14"/>
  <c r="AG57" i="14"/>
  <c r="DO57" i="14"/>
  <c r="DA57" i="14"/>
  <c r="BR57" i="14"/>
  <c r="Z57" i="14"/>
  <c r="CQ57" i="14"/>
  <c r="CQ57" i="6"/>
  <c r="AP57" i="6"/>
  <c r="DY57" i="6"/>
  <c r="CN57" i="6"/>
  <c r="H57" i="6"/>
  <c r="EJ57" i="14"/>
  <c r="CZ57" i="14"/>
  <c r="CB57" i="14"/>
  <c r="FF57" i="14"/>
  <c r="EL57" i="14"/>
  <c r="CT57" i="14"/>
  <c r="BZ57" i="14"/>
  <c r="AH57" i="14"/>
  <c r="N57" i="14"/>
  <c r="ED57" i="14"/>
  <c r="EE57" i="14"/>
  <c r="EG57" i="14"/>
  <c r="I57" i="14"/>
  <c r="I58" i="14" s="1"/>
  <c r="J58" i="14" s="1"/>
  <c r="K58" i="14" s="1"/>
  <c r="L58" i="14" s="1"/>
  <c r="M58" i="14" s="1"/>
  <c r="T57" i="14"/>
  <c r="EY57" i="14"/>
  <c r="ES57" i="14"/>
  <c r="EX57" i="14"/>
  <c r="U57" i="14"/>
  <c r="FM57" i="6"/>
  <c r="M57" i="6"/>
  <c r="FR57" i="6"/>
  <c r="EX57" i="6"/>
  <c r="DV57" i="6"/>
  <c r="M20" i="17" l="1"/>
  <c r="AJ22" i="17"/>
  <c r="J20" i="17"/>
  <c r="AO22" i="18"/>
  <c r="AV22" i="18"/>
  <c r="I20" i="18"/>
  <c r="Q17" i="18"/>
  <c r="S17" i="18" s="1"/>
  <c r="M20" i="18"/>
  <c r="AJ22" i="18"/>
  <c r="G20" i="18"/>
  <c r="N20" i="18"/>
  <c r="O20" i="18"/>
  <c r="S19" i="18"/>
  <c r="S20" i="18" s="1"/>
  <c r="AM22" i="18"/>
  <c r="AU22" i="18"/>
  <c r="K20" i="17"/>
  <c r="P20" i="17"/>
  <c r="AS22" i="17"/>
  <c r="D20" i="17"/>
  <c r="R20" i="17"/>
  <c r="L20" i="17"/>
  <c r="F20" i="17"/>
  <c r="G20" i="17"/>
  <c r="O20" i="17"/>
  <c r="S19" i="17"/>
  <c r="S20" i="17" s="1"/>
  <c r="S17" i="17"/>
  <c r="O8" i="8"/>
  <c r="P14" i="13"/>
  <c r="N14" i="13"/>
  <c r="E14" i="13"/>
  <c r="L14" i="13"/>
  <c r="H14" i="13"/>
  <c r="K14" i="13"/>
  <c r="C14" i="13"/>
  <c r="O14" i="13"/>
  <c r="J14" i="13"/>
  <c r="F14" i="13"/>
  <c r="Q14" i="13"/>
  <c r="D14" i="13"/>
  <c r="G14" i="13"/>
  <c r="I14" i="13"/>
  <c r="M14" i="13"/>
  <c r="C64" i="3"/>
  <c r="D64" i="3" s="1"/>
  <c r="C8" i="8"/>
  <c r="J61" i="3"/>
  <c r="J63" i="3" s="1"/>
  <c r="AJ26" i="11"/>
  <c r="D67" i="14"/>
  <c r="P61" i="6"/>
  <c r="P63" i="6" s="1"/>
  <c r="EN57" i="7"/>
  <c r="M61" i="7"/>
  <c r="M63" i="7" s="1"/>
  <c r="D61" i="3"/>
  <c r="D63" i="3" s="1"/>
  <c r="Q57" i="3"/>
  <c r="FF57" i="3"/>
  <c r="P61" i="3"/>
  <c r="P63" i="3" s="1"/>
  <c r="K61" i="6"/>
  <c r="K63" i="6" s="1"/>
  <c r="CV57" i="6"/>
  <c r="F8" i="8"/>
  <c r="Q61" i="7"/>
  <c r="Q63" i="7" s="1"/>
  <c r="I61" i="3"/>
  <c r="I63" i="3" s="1"/>
  <c r="AL26" i="11"/>
  <c r="F67" i="14"/>
  <c r="H61" i="6"/>
  <c r="H63" i="6" s="1"/>
  <c r="AK26" i="11"/>
  <c r="E67" i="14"/>
  <c r="AO26" i="11"/>
  <c r="I67" i="14"/>
  <c r="E61" i="3"/>
  <c r="E63" i="3" s="1"/>
  <c r="AP26" i="11"/>
  <c r="J67" i="14"/>
  <c r="FO57" i="6"/>
  <c r="Q61" i="6"/>
  <c r="Q63" i="6" s="1"/>
  <c r="Q67" i="6" s="1"/>
  <c r="L61" i="6"/>
  <c r="L63" i="6" s="1"/>
  <c r="DG57" i="6"/>
  <c r="AA57" i="6"/>
  <c r="E61" i="6"/>
  <c r="E63" i="6" s="1"/>
  <c r="E67" i="6" s="1"/>
  <c r="I61" i="6"/>
  <c r="I63" i="6" s="1"/>
  <c r="M8" i="8"/>
  <c r="M9" i="8"/>
  <c r="M67" i="3"/>
  <c r="DX57" i="7"/>
  <c r="EY57" i="7"/>
  <c r="U57" i="7"/>
  <c r="J57" i="7"/>
  <c r="AI57" i="7"/>
  <c r="R57" i="7"/>
  <c r="AE57" i="7"/>
  <c r="DS57" i="7"/>
  <c r="AK57" i="7"/>
  <c r="BZ57" i="7"/>
  <c r="EV57" i="7"/>
  <c r="BI57" i="7"/>
  <c r="S57" i="7"/>
  <c r="AH57" i="7"/>
  <c r="DI57" i="7"/>
  <c r="BA57" i="3"/>
  <c r="EQ57" i="6"/>
  <c r="O61" i="6"/>
  <c r="O63" i="6" s="1"/>
  <c r="DW57" i="7"/>
  <c r="FC57" i="7"/>
  <c r="L61" i="7"/>
  <c r="L63" i="7" s="1"/>
  <c r="H61" i="7"/>
  <c r="H63" i="7" s="1"/>
  <c r="A53" i="6"/>
  <c r="A56" i="6" s="1"/>
  <c r="M67" i="6" s="1"/>
  <c r="C61" i="6"/>
  <c r="C63" i="6" s="1"/>
  <c r="C9" i="8" s="1"/>
  <c r="DI57" i="3"/>
  <c r="L61" i="3"/>
  <c r="L63" i="3" s="1"/>
  <c r="D61" i="7"/>
  <c r="D63" i="7" s="1"/>
  <c r="P61" i="7"/>
  <c r="P63" i="7" s="1"/>
  <c r="P67" i="7" s="1"/>
  <c r="CJ57" i="6"/>
  <c r="J61" i="6"/>
  <c r="J63" i="6" s="1"/>
  <c r="F61" i="6"/>
  <c r="F63" i="6" s="1"/>
  <c r="F67" i="6" s="1"/>
  <c r="AN57" i="6"/>
  <c r="AS26" i="11"/>
  <c r="M67" i="14"/>
  <c r="D58" i="3"/>
  <c r="AI26" i="11"/>
  <c r="C64" i="14"/>
  <c r="D64" i="14" s="1"/>
  <c r="E64" i="14" s="1"/>
  <c r="F64" i="14" s="1"/>
  <c r="G64" i="14" s="1"/>
  <c r="H64" i="14" s="1"/>
  <c r="I64" i="14" s="1"/>
  <c r="J64" i="14" s="1"/>
  <c r="K64" i="14" s="1"/>
  <c r="L64" i="14" s="1"/>
  <c r="M64" i="14" s="1"/>
  <c r="N64" i="14" s="1"/>
  <c r="O64" i="14" s="1"/>
  <c r="P64" i="14" s="1"/>
  <c r="Q64" i="14" s="1"/>
  <c r="C67" i="14"/>
  <c r="N61" i="3"/>
  <c r="N63" i="3" s="1"/>
  <c r="R12" i="13"/>
  <c r="Q57" i="6"/>
  <c r="D61" i="6"/>
  <c r="D63" i="6" s="1"/>
  <c r="G8" i="8"/>
  <c r="E61" i="7"/>
  <c r="E63" i="7" s="1"/>
  <c r="E67" i="7" s="1"/>
  <c r="AR26" i="11"/>
  <c r="L67" i="14"/>
  <c r="AQ26" i="11"/>
  <c r="K67" i="14"/>
  <c r="Q9" i="8"/>
  <c r="Q8" i="8"/>
  <c r="H58" i="6"/>
  <c r="I58" i="6" s="1"/>
  <c r="J58" i="6" s="1"/>
  <c r="K58" i="6" s="1"/>
  <c r="L58" i="6" s="1"/>
  <c r="AM57" i="7"/>
  <c r="BS57" i="7"/>
  <c r="FI57" i="7"/>
  <c r="EH57" i="7"/>
  <c r="BV57" i="7"/>
  <c r="Y57" i="7"/>
  <c r="AR57" i="7"/>
  <c r="BY57" i="7"/>
  <c r="EW57" i="7"/>
  <c r="DG57" i="7"/>
  <c r="BM57" i="7"/>
  <c r="BX57" i="7"/>
  <c r="ED57" i="7"/>
  <c r="AV57" i="7"/>
  <c r="BG57" i="7"/>
  <c r="FQ57" i="7"/>
  <c r="EL57" i="7"/>
  <c r="N57" i="7"/>
  <c r="AO57" i="7"/>
  <c r="BD57" i="7"/>
  <c r="F57" i="7"/>
  <c r="EM57" i="7"/>
  <c r="W57" i="7"/>
  <c r="DD57" i="7"/>
  <c r="P57" i="7"/>
  <c r="DE57" i="7"/>
  <c r="CA57" i="7"/>
  <c r="A53" i="7"/>
  <c r="A56" i="7" s="1"/>
  <c r="K67" i="7" s="1"/>
  <c r="CU57" i="7"/>
  <c r="BC57" i="7"/>
  <c r="DM57" i="7"/>
  <c r="DR57" i="7"/>
  <c r="BF57" i="7"/>
  <c r="DQ57" i="7"/>
  <c r="T57" i="7"/>
  <c r="AS57" i="7"/>
  <c r="FD57" i="7"/>
  <c r="DT57" i="7"/>
  <c r="C57" i="7"/>
  <c r="C58" i="7" s="1"/>
  <c r="FM57" i="7"/>
  <c r="ER57" i="7"/>
  <c r="AZ57" i="7"/>
  <c r="AX57" i="7"/>
  <c r="AL57" i="7"/>
  <c r="CZ57" i="7"/>
  <c r="AY57" i="7"/>
  <c r="FO57" i="7"/>
  <c r="DK57" i="7"/>
  <c r="EG57" i="7"/>
  <c r="E57" i="7"/>
  <c r="DV57" i="7"/>
  <c r="BJ57" i="7"/>
  <c r="FV57" i="7"/>
  <c r="I57" i="7"/>
  <c r="EF57" i="7"/>
  <c r="AJ57" i="7"/>
  <c r="CD57" i="7"/>
  <c r="EE57" i="7"/>
  <c r="CQ57" i="7"/>
  <c r="DY57" i="7"/>
  <c r="EP57" i="7"/>
  <c r="AW57" i="7"/>
  <c r="V57" i="7"/>
  <c r="G61" i="7"/>
  <c r="G63" i="7" s="1"/>
  <c r="F61" i="7"/>
  <c r="F63" i="7" s="1"/>
  <c r="N61" i="6"/>
  <c r="N63" i="6" s="1"/>
  <c r="N67" i="6" s="1"/>
  <c r="EE57" i="6"/>
  <c r="AY57" i="6"/>
  <c r="G61" i="6"/>
  <c r="G63" i="6" s="1"/>
  <c r="G67" i="6" s="1"/>
  <c r="AB57" i="7"/>
  <c r="BW57" i="7"/>
  <c r="FS57" i="7"/>
  <c r="DO57" i="7"/>
  <c r="K57" i="7"/>
  <c r="CG57" i="7"/>
  <c r="FN57" i="7"/>
  <c r="DB57" i="7"/>
  <c r="AP57" i="7"/>
  <c r="CK57" i="7"/>
  <c r="BB57" i="7"/>
  <c r="CJ57" i="7"/>
  <c r="D57" i="7"/>
  <c r="D58" i="7" s="1"/>
  <c r="E58" i="7" s="1"/>
  <c r="F58" i="7" s="1"/>
  <c r="G58" i="7" s="1"/>
  <c r="H58" i="7" s="1"/>
  <c r="I58" i="7" s="1"/>
  <c r="J58" i="7" s="1"/>
  <c r="K58" i="7" s="1"/>
  <c r="L58" i="7" s="1"/>
  <c r="M58" i="7" s="1"/>
  <c r="N58" i="7" s="1"/>
  <c r="O58" i="7" s="1"/>
  <c r="P58" i="7" s="1"/>
  <c r="Q58" i="7" s="1"/>
  <c r="R58" i="7" s="1"/>
  <c r="S58" i="7" s="1"/>
  <c r="T58" i="7" s="1"/>
  <c r="U58" i="7" s="1"/>
  <c r="V58" i="7" s="1"/>
  <c r="W58" i="7" s="1"/>
  <c r="X58" i="7" s="1"/>
  <c r="Y58" i="7" s="1"/>
  <c r="Z58" i="7" s="1"/>
  <c r="AA58" i="7" s="1"/>
  <c r="AB58" i="7" s="1"/>
  <c r="AC58" i="7" s="1"/>
  <c r="AD58" i="7" s="1"/>
  <c r="AE58" i="7" s="1"/>
  <c r="AF58" i="7" s="1"/>
  <c r="AG58" i="7" s="1"/>
  <c r="AH58" i="7" s="1"/>
  <c r="AI58" i="7" s="1"/>
  <c r="AJ58" i="7" s="1"/>
  <c r="AK58" i="7" s="1"/>
  <c r="AL58" i="7" s="1"/>
  <c r="AM58" i="7" s="1"/>
  <c r="AN58" i="7" s="1"/>
  <c r="AO58" i="7" s="1"/>
  <c r="AP58" i="7" s="1"/>
  <c r="AQ58" i="7" s="1"/>
  <c r="AR58" i="7" s="1"/>
  <c r="AS58" i="7" s="1"/>
  <c r="AT58" i="7" s="1"/>
  <c r="AU58" i="7" s="1"/>
  <c r="AV58" i="7" s="1"/>
  <c r="AW58" i="7" s="1"/>
  <c r="AX58" i="7" s="1"/>
  <c r="AY58" i="7" s="1"/>
  <c r="AZ58" i="7" s="1"/>
  <c r="BA58" i="7" s="1"/>
  <c r="BB58" i="7" s="1"/>
  <c r="BC58" i="7" s="1"/>
  <c r="BD58" i="7" s="1"/>
  <c r="BE58" i="7" s="1"/>
  <c r="BF58" i="7" s="1"/>
  <c r="BG58" i="7" s="1"/>
  <c r="BH58" i="7" s="1"/>
  <c r="BI58" i="7" s="1"/>
  <c r="BJ58" i="7" s="1"/>
  <c r="BK58" i="7" s="1"/>
  <c r="BL58" i="7" s="1"/>
  <c r="BM58" i="7" s="1"/>
  <c r="BN58" i="7" s="1"/>
  <c r="BO58" i="7" s="1"/>
  <c r="BP58" i="7" s="1"/>
  <c r="BQ58" i="7" s="1"/>
  <c r="BR58" i="7" s="1"/>
  <c r="BS58" i="7" s="1"/>
  <c r="BT58" i="7" s="1"/>
  <c r="BU58" i="7" s="1"/>
  <c r="BV58" i="7" s="1"/>
  <c r="BW58" i="7" s="1"/>
  <c r="BX58" i="7" s="1"/>
  <c r="BY58" i="7" s="1"/>
  <c r="BZ58" i="7" s="1"/>
  <c r="CA58" i="7" s="1"/>
  <c r="CB58" i="7" s="1"/>
  <c r="CC58" i="7" s="1"/>
  <c r="CD58" i="7" s="1"/>
  <c r="CE58" i="7" s="1"/>
  <c r="CF58" i="7" s="1"/>
  <c r="CG58" i="7" s="1"/>
  <c r="CH58" i="7" s="1"/>
  <c r="CI58" i="7" s="1"/>
  <c r="CJ58" i="7" s="1"/>
  <c r="CK58" i="7" s="1"/>
  <c r="CL58" i="7" s="1"/>
  <c r="CM58" i="7" s="1"/>
  <c r="CN58" i="7" s="1"/>
  <c r="CO58" i="7" s="1"/>
  <c r="CP58" i="7" s="1"/>
  <c r="CQ58" i="7" s="1"/>
  <c r="CR58" i="7" s="1"/>
  <c r="CS58" i="7" s="1"/>
  <c r="CT58" i="7" s="1"/>
  <c r="CU58" i="7" s="1"/>
  <c r="CV58" i="7" s="1"/>
  <c r="CW58" i="7" s="1"/>
  <c r="CX58" i="7" s="1"/>
  <c r="CY58" i="7" s="1"/>
  <c r="CZ58" i="7" s="1"/>
  <c r="DA58" i="7" s="1"/>
  <c r="DB58" i="7" s="1"/>
  <c r="DC58" i="7" s="1"/>
  <c r="DD58" i="7" s="1"/>
  <c r="DE58" i="7" s="1"/>
  <c r="DF58" i="7" s="1"/>
  <c r="DG58" i="7" s="1"/>
  <c r="DH58" i="7" s="1"/>
  <c r="DI58" i="7" s="1"/>
  <c r="DJ58" i="7" s="1"/>
  <c r="DK58" i="7" s="1"/>
  <c r="DL58" i="7" s="1"/>
  <c r="DM58" i="7" s="1"/>
  <c r="DN58" i="7" s="1"/>
  <c r="DO58" i="7" s="1"/>
  <c r="DP58" i="7" s="1"/>
  <c r="DQ58" i="7" s="1"/>
  <c r="DR58" i="7" s="1"/>
  <c r="DS58" i="7" s="1"/>
  <c r="DT58" i="7" s="1"/>
  <c r="DU58" i="7" s="1"/>
  <c r="DV58" i="7" s="1"/>
  <c r="DW58" i="7" s="1"/>
  <c r="DX58" i="7" s="1"/>
  <c r="DY58" i="7" s="1"/>
  <c r="DZ58" i="7" s="1"/>
  <c r="EA58" i="7" s="1"/>
  <c r="EB58" i="7" s="1"/>
  <c r="EC58" i="7" s="1"/>
  <c r="ED58" i="7" s="1"/>
  <c r="EE58" i="7" s="1"/>
  <c r="EF58" i="7" s="1"/>
  <c r="EG58" i="7" s="1"/>
  <c r="EH58" i="7" s="1"/>
  <c r="EI58" i="7" s="1"/>
  <c r="EJ58" i="7" s="1"/>
  <c r="EK58" i="7" s="1"/>
  <c r="EL58" i="7" s="1"/>
  <c r="EM58" i="7" s="1"/>
  <c r="EN58" i="7" s="1"/>
  <c r="EO58" i="7" s="1"/>
  <c r="EP58" i="7" s="1"/>
  <c r="EQ58" i="7" s="1"/>
  <c r="ER58" i="7" s="1"/>
  <c r="ES58" i="7" s="1"/>
  <c r="ET58" i="7" s="1"/>
  <c r="EU58" i="7" s="1"/>
  <c r="EV58" i="7" s="1"/>
  <c r="EW58" i="7" s="1"/>
  <c r="EX58" i="7" s="1"/>
  <c r="EY58" i="7" s="1"/>
  <c r="EZ58" i="7" s="1"/>
  <c r="FA58" i="7" s="1"/>
  <c r="FB58" i="7" s="1"/>
  <c r="FC58" i="7" s="1"/>
  <c r="FD58" i="7" s="1"/>
  <c r="FE58" i="7" s="1"/>
  <c r="FF58" i="7" s="1"/>
  <c r="FG58" i="7" s="1"/>
  <c r="FH58" i="7" s="1"/>
  <c r="FI58" i="7" s="1"/>
  <c r="FJ58" i="7" s="1"/>
  <c r="FK58" i="7" s="1"/>
  <c r="FL58" i="7" s="1"/>
  <c r="FM58" i="7" s="1"/>
  <c r="FN58" i="7" s="1"/>
  <c r="FO58" i="7" s="1"/>
  <c r="FP58" i="7" s="1"/>
  <c r="FQ58" i="7" s="1"/>
  <c r="FR58" i="7" s="1"/>
  <c r="FS58" i="7" s="1"/>
  <c r="FT58" i="7" s="1"/>
  <c r="FU58" i="7" s="1"/>
  <c r="FV58" i="7" s="1"/>
  <c r="FW58" i="7" s="1"/>
  <c r="FX58" i="7" s="1"/>
  <c r="FY58" i="7" s="1"/>
  <c r="FZ58" i="7" s="1"/>
  <c r="FE57" i="7"/>
  <c r="BL57" i="7"/>
  <c r="CI57" i="7"/>
  <c r="EI57" i="7"/>
  <c r="EC57" i="7"/>
  <c r="AF57" i="7"/>
  <c r="CC57" i="7"/>
  <c r="DH57" i="7"/>
  <c r="EU57" i="7"/>
  <c r="CY57" i="7"/>
  <c r="G57" i="7"/>
  <c r="CW57" i="7"/>
  <c r="FR57" i="7"/>
  <c r="DF57" i="7"/>
  <c r="AT57" i="7"/>
  <c r="DA57" i="7"/>
  <c r="ET57" i="7"/>
  <c r="CV57" i="7"/>
  <c r="L57" i="7"/>
  <c r="FU57" i="7"/>
  <c r="BP57" i="7"/>
  <c r="EQ57" i="7"/>
  <c r="BO57" i="7"/>
  <c r="FY57" i="7"/>
  <c r="EZ57" i="7"/>
  <c r="DZ57" i="7"/>
  <c r="FJ57" i="7"/>
  <c r="H61" i="3"/>
  <c r="H63" i="3" s="1"/>
  <c r="J61" i="7"/>
  <c r="J63" i="7" s="1"/>
  <c r="J10" i="8" s="1"/>
  <c r="K61" i="3"/>
  <c r="K63" i="3" s="1"/>
  <c r="E57" i="3"/>
  <c r="A53" i="3"/>
  <c r="A56" i="3" s="1"/>
  <c r="O67" i="3" s="1"/>
  <c r="AM26" i="11"/>
  <c r="G67" i="14"/>
  <c r="E10" i="8"/>
  <c r="N10" i="8"/>
  <c r="Q67" i="7"/>
  <c r="Q10" i="8"/>
  <c r="D10" i="8"/>
  <c r="G67" i="7"/>
  <c r="G10" i="8"/>
  <c r="C10" i="8"/>
  <c r="C64" i="7"/>
  <c r="D64" i="7" s="1"/>
  <c r="E64" i="7" s="1"/>
  <c r="F64" i="7" s="1"/>
  <c r="G64" i="7" s="1"/>
  <c r="H64" i="7" s="1"/>
  <c r="I64" i="7" s="1"/>
  <c r="O10" i="8"/>
  <c r="I67" i="7"/>
  <c r="I10" i="8"/>
  <c r="M58" i="6"/>
  <c r="N58" i="6" s="1"/>
  <c r="O58" i="6" s="1"/>
  <c r="P58" i="6" s="1"/>
  <c r="Q58" i="6" s="1"/>
  <c r="R58" i="6" s="1"/>
  <c r="S58" i="6" s="1"/>
  <c r="T58" i="6" s="1"/>
  <c r="U58" i="6" s="1"/>
  <c r="V58" i="6" s="1"/>
  <c r="W58" i="6" s="1"/>
  <c r="X58" i="6" s="1"/>
  <c r="Y58" i="6" s="1"/>
  <c r="Z58" i="6" s="1"/>
  <c r="AA58" i="6" s="1"/>
  <c r="AB58" i="6" s="1"/>
  <c r="AC58" i="6" s="1"/>
  <c r="AD58" i="6" s="1"/>
  <c r="AE58" i="6" s="1"/>
  <c r="AF58" i="6" s="1"/>
  <c r="AG58" i="6" s="1"/>
  <c r="AH58" i="6" s="1"/>
  <c r="AI58" i="6" s="1"/>
  <c r="AJ58" i="6" s="1"/>
  <c r="AK58" i="6" s="1"/>
  <c r="AL58" i="6" s="1"/>
  <c r="AM58" i="6" s="1"/>
  <c r="L10" i="8"/>
  <c r="K10" i="8"/>
  <c r="F10" i="8"/>
  <c r="F67" i="7"/>
  <c r="H10" i="8"/>
  <c r="M10" i="8"/>
  <c r="M14" i="8" s="1"/>
  <c r="N58" i="14"/>
  <c r="O58" i="14" s="1"/>
  <c r="P58" i="14" s="1"/>
  <c r="Q58" i="14" s="1"/>
  <c r="R58" i="14" s="1"/>
  <c r="S58" i="14" s="1"/>
  <c r="T58" i="14" s="1"/>
  <c r="U58" i="14" s="1"/>
  <c r="V58" i="14" s="1"/>
  <c r="W58" i="14" s="1"/>
  <c r="X58" i="14" s="1"/>
  <c r="Y58" i="14" s="1"/>
  <c r="Z58" i="14" s="1"/>
  <c r="AA58" i="14" s="1"/>
  <c r="AB58" i="14" s="1"/>
  <c r="AC58" i="14" s="1"/>
  <c r="AD58" i="14" s="1"/>
  <c r="AE58" i="14" s="1"/>
  <c r="AF58" i="14" s="1"/>
  <c r="AG58" i="14" s="1"/>
  <c r="AH58" i="14" s="1"/>
  <c r="AI58" i="14" s="1"/>
  <c r="AJ58" i="14" s="1"/>
  <c r="AK58" i="14" s="1"/>
  <c r="AL58" i="14" s="1"/>
  <c r="AM58" i="14" s="1"/>
  <c r="AN58" i="14" s="1"/>
  <c r="AO58" i="14" s="1"/>
  <c r="AP58" i="14" s="1"/>
  <c r="AQ58" i="14" s="1"/>
  <c r="AR58" i="14" s="1"/>
  <c r="AS58" i="14" s="1"/>
  <c r="AT58" i="14" s="1"/>
  <c r="AU58" i="14" s="1"/>
  <c r="AV58" i="14" s="1"/>
  <c r="AW58" i="14" s="1"/>
  <c r="AX58" i="14" s="1"/>
  <c r="AY58" i="14" s="1"/>
  <c r="AZ58" i="14" s="1"/>
  <c r="BA58" i="14" s="1"/>
  <c r="BB58" i="14" s="1"/>
  <c r="BC58" i="14" s="1"/>
  <c r="BD58" i="14" s="1"/>
  <c r="BE58" i="14" s="1"/>
  <c r="BF58" i="14" s="1"/>
  <c r="BG58" i="14" s="1"/>
  <c r="BH58" i="14" s="1"/>
  <c r="BI58" i="14" s="1"/>
  <c r="BJ58" i="14" s="1"/>
  <c r="BK58" i="14" s="1"/>
  <c r="BL58" i="14" s="1"/>
  <c r="BM58" i="14" s="1"/>
  <c r="BN58" i="14" s="1"/>
  <c r="BO58" i="14" s="1"/>
  <c r="BP58" i="14" s="1"/>
  <c r="BQ58" i="14" s="1"/>
  <c r="BR58" i="14" s="1"/>
  <c r="BS58" i="14" s="1"/>
  <c r="BT58" i="14" s="1"/>
  <c r="BU58" i="14" s="1"/>
  <c r="BV58" i="14" s="1"/>
  <c r="BW58" i="14" s="1"/>
  <c r="BX58" i="14" s="1"/>
  <c r="BY58" i="14" s="1"/>
  <c r="BZ58" i="14" s="1"/>
  <c r="CA58" i="14" s="1"/>
  <c r="CB58" i="14" s="1"/>
  <c r="CC58" i="14" s="1"/>
  <c r="CD58" i="14" s="1"/>
  <c r="CE58" i="14" s="1"/>
  <c r="CF58" i="14" s="1"/>
  <c r="CG58" i="14" s="1"/>
  <c r="CH58" i="14" s="1"/>
  <c r="CI58" i="14" s="1"/>
  <c r="CJ58" i="14" s="1"/>
  <c r="CK58" i="14" s="1"/>
  <c r="CL58" i="14" s="1"/>
  <c r="CM58" i="14" s="1"/>
  <c r="CN58" i="14" s="1"/>
  <c r="CO58" i="14" s="1"/>
  <c r="CP58" i="14" s="1"/>
  <c r="CQ58" i="14" s="1"/>
  <c r="CR58" i="14" s="1"/>
  <c r="CS58" i="14" s="1"/>
  <c r="CT58" i="14" s="1"/>
  <c r="CU58" i="14" s="1"/>
  <c r="CV58" i="14" s="1"/>
  <c r="CW58" i="14" s="1"/>
  <c r="CX58" i="14" s="1"/>
  <c r="CY58" i="14" s="1"/>
  <c r="CZ58" i="14" s="1"/>
  <c r="DA58" i="14" s="1"/>
  <c r="DB58" i="14" s="1"/>
  <c r="DC58" i="14" s="1"/>
  <c r="DD58" i="14" s="1"/>
  <c r="DE58" i="14" s="1"/>
  <c r="DF58" i="14" s="1"/>
  <c r="DG58" i="14" s="1"/>
  <c r="DH58" i="14" s="1"/>
  <c r="DI58" i="14" s="1"/>
  <c r="DJ58" i="14" s="1"/>
  <c r="DK58" i="14" s="1"/>
  <c r="DL58" i="14" s="1"/>
  <c r="DM58" i="14" s="1"/>
  <c r="DN58" i="14" s="1"/>
  <c r="DO58" i="14" s="1"/>
  <c r="DP58" i="14" s="1"/>
  <c r="DQ58" i="14" s="1"/>
  <c r="DR58" i="14" s="1"/>
  <c r="DS58" i="14" s="1"/>
  <c r="DT58" i="14" s="1"/>
  <c r="DU58" i="14" s="1"/>
  <c r="DV58" i="14" s="1"/>
  <c r="DW58" i="14" s="1"/>
  <c r="DX58" i="14" s="1"/>
  <c r="DY58" i="14" s="1"/>
  <c r="DZ58" i="14" s="1"/>
  <c r="EA58" i="14" s="1"/>
  <c r="EB58" i="14" s="1"/>
  <c r="EC58" i="14" s="1"/>
  <c r="ED58" i="14" s="1"/>
  <c r="EE58" i="14" s="1"/>
  <c r="EF58" i="14" s="1"/>
  <c r="EG58" i="14" s="1"/>
  <c r="EH58" i="14" s="1"/>
  <c r="EI58" i="14" s="1"/>
  <c r="EJ58" i="14" s="1"/>
  <c r="EK58" i="14" s="1"/>
  <c r="EL58" i="14" s="1"/>
  <c r="EM58" i="14" s="1"/>
  <c r="EN58" i="14" s="1"/>
  <c r="EO58" i="14" s="1"/>
  <c r="EP58" i="14" s="1"/>
  <c r="EQ58" i="14" s="1"/>
  <c r="ER58" i="14" s="1"/>
  <c r="ES58" i="14" s="1"/>
  <c r="ET58" i="14" s="1"/>
  <c r="EU58" i="14" s="1"/>
  <c r="EV58" i="14" s="1"/>
  <c r="EW58" i="14" s="1"/>
  <c r="EX58" i="14" s="1"/>
  <c r="EY58" i="14" s="1"/>
  <c r="EZ58" i="14" s="1"/>
  <c r="FA58" i="14" s="1"/>
  <c r="FB58" i="14" s="1"/>
  <c r="FC58" i="14" s="1"/>
  <c r="FD58" i="14" s="1"/>
  <c r="FE58" i="14" s="1"/>
  <c r="FF58" i="14" s="1"/>
  <c r="FG58" i="14" s="1"/>
  <c r="FH58" i="14" s="1"/>
  <c r="FI58" i="14" s="1"/>
  <c r="FJ58" i="14" s="1"/>
  <c r="FK58" i="14" s="1"/>
  <c r="FL58" i="14" s="1"/>
  <c r="FM58" i="14" s="1"/>
  <c r="FN58" i="14" s="1"/>
  <c r="FO58" i="14" s="1"/>
  <c r="FP58" i="14" s="1"/>
  <c r="FQ58" i="14" s="1"/>
  <c r="FR58" i="14" s="1"/>
  <c r="FS58" i="14" s="1"/>
  <c r="FT58" i="14" s="1"/>
  <c r="FU58" i="14" s="1"/>
  <c r="FV58" i="14" s="1"/>
  <c r="FW58" i="14" s="1"/>
  <c r="FX58" i="14" s="1"/>
  <c r="FY58" i="14" s="1"/>
  <c r="FZ58" i="14" s="1"/>
  <c r="J64" i="7" l="1"/>
  <c r="K64" i="7" s="1"/>
  <c r="L64" i="7" s="1"/>
  <c r="M64" i="7" s="1"/>
  <c r="N64" i="7" s="1"/>
  <c r="O64" i="7" s="1"/>
  <c r="P64" i="7" s="1"/>
  <c r="Q64" i="7" s="1"/>
  <c r="E8" i="8"/>
  <c r="E14" i="8" s="1"/>
  <c r="E9" i="8"/>
  <c r="E67" i="3"/>
  <c r="E64" i="3"/>
  <c r="F64" i="3" s="1"/>
  <c r="G64" i="3" s="1"/>
  <c r="H64" i="3" s="1"/>
  <c r="I64" i="3" s="1"/>
  <c r="J64" i="3" s="1"/>
  <c r="K64" i="3" s="1"/>
  <c r="L64" i="3" s="1"/>
  <c r="M64" i="3" s="1"/>
  <c r="N64" i="3" s="1"/>
  <c r="O64" i="3" s="1"/>
  <c r="P64" i="3" s="1"/>
  <c r="Q64" i="3" s="1"/>
  <c r="I15" i="13"/>
  <c r="I18" i="13" s="1"/>
  <c r="P16" i="13"/>
  <c r="P28" i="13" s="1"/>
  <c r="O15" i="13"/>
  <c r="O18" i="13" s="1"/>
  <c r="L67" i="7"/>
  <c r="O67" i="7"/>
  <c r="J67" i="7"/>
  <c r="D67" i="7"/>
  <c r="P10" i="8"/>
  <c r="D64" i="6"/>
  <c r="E64" i="6" s="1"/>
  <c r="F64" i="6" s="1"/>
  <c r="G64" i="6" s="1"/>
  <c r="H64" i="6" s="1"/>
  <c r="I64" i="6" s="1"/>
  <c r="J64" i="6" s="1"/>
  <c r="K64" i="6" s="1"/>
  <c r="L64" i="6" s="1"/>
  <c r="M64" i="6" s="1"/>
  <c r="N64" i="6" s="1"/>
  <c r="O64" i="6" s="1"/>
  <c r="P64" i="6" s="1"/>
  <c r="Q64" i="6" s="1"/>
  <c r="D67" i="6"/>
  <c r="H67" i="6"/>
  <c r="P67" i="6"/>
  <c r="J8" i="8"/>
  <c r="J67" i="3"/>
  <c r="C67" i="3"/>
  <c r="C15" i="13"/>
  <c r="C18" i="13" s="1"/>
  <c r="N15" i="13"/>
  <c r="N18" i="13" s="1"/>
  <c r="O16" i="13"/>
  <c r="O28" i="13" s="1"/>
  <c r="K15" i="13"/>
  <c r="K18" i="13" s="1"/>
  <c r="L14" i="8"/>
  <c r="N8" i="8"/>
  <c r="N9" i="8"/>
  <c r="N67" i="3"/>
  <c r="I67" i="3"/>
  <c r="I9" i="8"/>
  <c r="I8" i="8"/>
  <c r="F15" i="13"/>
  <c r="F18" i="13" s="1"/>
  <c r="G16" i="13"/>
  <c r="G28" i="13" s="1"/>
  <c r="G15" i="13"/>
  <c r="G18" i="13" s="1"/>
  <c r="M67" i="7"/>
  <c r="C14" i="8"/>
  <c r="N14" i="8"/>
  <c r="AN58" i="6"/>
  <c r="AO58" i="6" s="1"/>
  <c r="AP58" i="6" s="1"/>
  <c r="AQ58" i="6" s="1"/>
  <c r="AR58" i="6" s="1"/>
  <c r="AS58" i="6" s="1"/>
  <c r="AT58" i="6" s="1"/>
  <c r="AU58" i="6" s="1"/>
  <c r="AV58" i="6" s="1"/>
  <c r="AW58" i="6" s="1"/>
  <c r="AX58" i="6" s="1"/>
  <c r="AY58" i="6" s="1"/>
  <c r="AZ58" i="6" s="1"/>
  <c r="BA58" i="6" s="1"/>
  <c r="BB58" i="6" s="1"/>
  <c r="BC58" i="6" s="1"/>
  <c r="BD58" i="6" s="1"/>
  <c r="BE58" i="6" s="1"/>
  <c r="BF58" i="6" s="1"/>
  <c r="BG58" i="6" s="1"/>
  <c r="BH58" i="6" s="1"/>
  <c r="BI58" i="6" s="1"/>
  <c r="BJ58" i="6" s="1"/>
  <c r="BK58" i="6" s="1"/>
  <c r="BL58" i="6" s="1"/>
  <c r="BM58" i="6" s="1"/>
  <c r="BN58" i="6" s="1"/>
  <c r="BO58" i="6" s="1"/>
  <c r="BP58" i="6" s="1"/>
  <c r="BQ58" i="6" s="1"/>
  <c r="BR58" i="6" s="1"/>
  <c r="BS58" i="6" s="1"/>
  <c r="BT58" i="6" s="1"/>
  <c r="BU58" i="6" s="1"/>
  <c r="BV58" i="6" s="1"/>
  <c r="BW58" i="6" s="1"/>
  <c r="BX58" i="6" s="1"/>
  <c r="BY58" i="6" s="1"/>
  <c r="BZ58" i="6" s="1"/>
  <c r="CA58" i="6" s="1"/>
  <c r="CB58" i="6" s="1"/>
  <c r="CC58" i="6" s="1"/>
  <c r="CD58" i="6" s="1"/>
  <c r="CE58" i="6" s="1"/>
  <c r="CF58" i="6" s="1"/>
  <c r="CG58" i="6" s="1"/>
  <c r="CH58" i="6" s="1"/>
  <c r="CI58" i="6" s="1"/>
  <c r="CJ58" i="6" s="1"/>
  <c r="CK58" i="6" s="1"/>
  <c r="CL58" i="6" s="1"/>
  <c r="CM58" i="6" s="1"/>
  <c r="CN58" i="6" s="1"/>
  <c r="CO58" i="6" s="1"/>
  <c r="CP58" i="6" s="1"/>
  <c r="CQ58" i="6" s="1"/>
  <c r="CR58" i="6" s="1"/>
  <c r="CS58" i="6" s="1"/>
  <c r="CT58" i="6" s="1"/>
  <c r="CU58" i="6" s="1"/>
  <c r="CV58" i="6" s="1"/>
  <c r="CW58" i="6" s="1"/>
  <c r="CX58" i="6" s="1"/>
  <c r="CY58" i="6" s="1"/>
  <c r="CZ58" i="6" s="1"/>
  <c r="DA58" i="6" s="1"/>
  <c r="DB58" i="6" s="1"/>
  <c r="DC58" i="6" s="1"/>
  <c r="DD58" i="6" s="1"/>
  <c r="DE58" i="6" s="1"/>
  <c r="DF58" i="6" s="1"/>
  <c r="DG58" i="6" s="1"/>
  <c r="DH58" i="6" s="1"/>
  <c r="DI58" i="6" s="1"/>
  <c r="DJ58" i="6" s="1"/>
  <c r="DK58" i="6" s="1"/>
  <c r="DL58" i="6" s="1"/>
  <c r="DM58" i="6" s="1"/>
  <c r="DN58" i="6" s="1"/>
  <c r="DO58" i="6" s="1"/>
  <c r="DP58" i="6" s="1"/>
  <c r="DQ58" i="6" s="1"/>
  <c r="DR58" i="6" s="1"/>
  <c r="DS58" i="6" s="1"/>
  <c r="DT58" i="6" s="1"/>
  <c r="DU58" i="6" s="1"/>
  <c r="DV58" i="6" s="1"/>
  <c r="DW58" i="6" s="1"/>
  <c r="DX58" i="6" s="1"/>
  <c r="DY58" i="6" s="1"/>
  <c r="DZ58" i="6" s="1"/>
  <c r="EA58" i="6" s="1"/>
  <c r="EB58" i="6" s="1"/>
  <c r="EC58" i="6" s="1"/>
  <c r="ED58" i="6" s="1"/>
  <c r="EE58" i="6" s="1"/>
  <c r="EF58" i="6" s="1"/>
  <c r="EG58" i="6" s="1"/>
  <c r="EH58" i="6" s="1"/>
  <c r="EI58" i="6" s="1"/>
  <c r="EJ58" i="6" s="1"/>
  <c r="EK58" i="6" s="1"/>
  <c r="EL58" i="6" s="1"/>
  <c r="EM58" i="6" s="1"/>
  <c r="EN58" i="6" s="1"/>
  <c r="EO58" i="6" s="1"/>
  <c r="EP58" i="6" s="1"/>
  <c r="EQ58" i="6" s="1"/>
  <c r="ER58" i="6" s="1"/>
  <c r="ES58" i="6" s="1"/>
  <c r="ET58" i="6" s="1"/>
  <c r="EU58" i="6" s="1"/>
  <c r="EV58" i="6" s="1"/>
  <c r="EW58" i="6" s="1"/>
  <c r="EX58" i="6" s="1"/>
  <c r="EY58" i="6" s="1"/>
  <c r="EZ58" i="6" s="1"/>
  <c r="FA58" i="6" s="1"/>
  <c r="FB58" i="6" s="1"/>
  <c r="FC58" i="6" s="1"/>
  <c r="FD58" i="6" s="1"/>
  <c r="FE58" i="6" s="1"/>
  <c r="FF58" i="6" s="1"/>
  <c r="FG58" i="6" s="1"/>
  <c r="FH58" i="6" s="1"/>
  <c r="FI58" i="6" s="1"/>
  <c r="FJ58" i="6" s="1"/>
  <c r="FK58" i="6" s="1"/>
  <c r="FL58" i="6" s="1"/>
  <c r="FM58" i="6" s="1"/>
  <c r="FN58" i="6" s="1"/>
  <c r="FO58" i="6" s="1"/>
  <c r="FP58" i="6" s="1"/>
  <c r="FQ58" i="6" s="1"/>
  <c r="FR58" i="6" s="1"/>
  <c r="FS58" i="6" s="1"/>
  <c r="FT58" i="6" s="1"/>
  <c r="FU58" i="6" s="1"/>
  <c r="FV58" i="6" s="1"/>
  <c r="FW58" i="6" s="1"/>
  <c r="FX58" i="6" s="1"/>
  <c r="FY58" i="6" s="1"/>
  <c r="FZ58" i="6" s="1"/>
  <c r="C67" i="7"/>
  <c r="N67" i="7"/>
  <c r="E58" i="3"/>
  <c r="F58" i="3" s="1"/>
  <c r="G58" i="3" s="1"/>
  <c r="H58" i="3" s="1"/>
  <c r="I58" i="3" s="1"/>
  <c r="J58" i="3" s="1"/>
  <c r="K58" i="3" s="1"/>
  <c r="L58" i="3" s="1"/>
  <c r="M58" i="3" s="1"/>
  <c r="N58" i="3" s="1"/>
  <c r="O58" i="3" s="1"/>
  <c r="P58" i="3" s="1"/>
  <c r="Q58" i="3" s="1"/>
  <c r="R58" i="3" s="1"/>
  <c r="S58" i="3" s="1"/>
  <c r="T58" i="3" s="1"/>
  <c r="U58" i="3" s="1"/>
  <c r="V58" i="3" s="1"/>
  <c r="W58" i="3" s="1"/>
  <c r="X58" i="3" s="1"/>
  <c r="Y58" i="3" s="1"/>
  <c r="Z58" i="3" s="1"/>
  <c r="AA58" i="3" s="1"/>
  <c r="AB58" i="3" s="1"/>
  <c r="AC58" i="3" s="1"/>
  <c r="AD58" i="3" s="1"/>
  <c r="AE58" i="3" s="1"/>
  <c r="AF58" i="3" s="1"/>
  <c r="AG58" i="3" s="1"/>
  <c r="AH58" i="3" s="1"/>
  <c r="AI58" i="3" s="1"/>
  <c r="AJ58" i="3" s="1"/>
  <c r="AK58" i="3" s="1"/>
  <c r="AL58" i="3" s="1"/>
  <c r="AM58" i="3" s="1"/>
  <c r="AN58" i="3" s="1"/>
  <c r="AO58" i="3" s="1"/>
  <c r="AP58" i="3" s="1"/>
  <c r="AQ58" i="3" s="1"/>
  <c r="AR58" i="3" s="1"/>
  <c r="AS58" i="3" s="1"/>
  <c r="AT58" i="3" s="1"/>
  <c r="AU58" i="3" s="1"/>
  <c r="AV58" i="3" s="1"/>
  <c r="AW58" i="3" s="1"/>
  <c r="AX58" i="3" s="1"/>
  <c r="AY58" i="3" s="1"/>
  <c r="AZ58" i="3" s="1"/>
  <c r="BA58" i="3" s="1"/>
  <c r="BB58" i="3" s="1"/>
  <c r="BC58" i="3" s="1"/>
  <c r="BD58" i="3" s="1"/>
  <c r="BE58" i="3" s="1"/>
  <c r="BF58" i="3" s="1"/>
  <c r="BG58" i="3" s="1"/>
  <c r="BH58" i="3" s="1"/>
  <c r="BI58" i="3" s="1"/>
  <c r="BJ58" i="3" s="1"/>
  <c r="BK58" i="3" s="1"/>
  <c r="BL58" i="3" s="1"/>
  <c r="BM58" i="3" s="1"/>
  <c r="BN58" i="3" s="1"/>
  <c r="BO58" i="3" s="1"/>
  <c r="BP58" i="3" s="1"/>
  <c r="BQ58" i="3" s="1"/>
  <c r="BR58" i="3" s="1"/>
  <c r="BS58" i="3" s="1"/>
  <c r="BT58" i="3" s="1"/>
  <c r="BU58" i="3" s="1"/>
  <c r="BV58" i="3" s="1"/>
  <c r="BW58" i="3" s="1"/>
  <c r="BX58" i="3" s="1"/>
  <c r="BY58" i="3" s="1"/>
  <c r="BZ58" i="3" s="1"/>
  <c r="CA58" i="3" s="1"/>
  <c r="CB58" i="3" s="1"/>
  <c r="CC58" i="3" s="1"/>
  <c r="CD58" i="3" s="1"/>
  <c r="CE58" i="3" s="1"/>
  <c r="CF58" i="3" s="1"/>
  <c r="CG58" i="3" s="1"/>
  <c r="CH58" i="3" s="1"/>
  <c r="CI58" i="3" s="1"/>
  <c r="CJ58" i="3" s="1"/>
  <c r="CK58" i="3" s="1"/>
  <c r="CL58" i="3" s="1"/>
  <c r="CM58" i="3" s="1"/>
  <c r="CN58" i="3" s="1"/>
  <c r="CO58" i="3" s="1"/>
  <c r="CP58" i="3" s="1"/>
  <c r="CQ58" i="3" s="1"/>
  <c r="CR58" i="3" s="1"/>
  <c r="CS58" i="3" s="1"/>
  <c r="CT58" i="3" s="1"/>
  <c r="CU58" i="3" s="1"/>
  <c r="CV58" i="3" s="1"/>
  <c r="CW58" i="3" s="1"/>
  <c r="CX58" i="3" s="1"/>
  <c r="CY58" i="3" s="1"/>
  <c r="CZ58" i="3" s="1"/>
  <c r="DA58" i="3" s="1"/>
  <c r="DB58" i="3" s="1"/>
  <c r="DC58" i="3" s="1"/>
  <c r="DD58" i="3" s="1"/>
  <c r="DE58" i="3" s="1"/>
  <c r="DF58" i="3" s="1"/>
  <c r="DG58" i="3" s="1"/>
  <c r="DH58" i="3" s="1"/>
  <c r="DI58" i="3" s="1"/>
  <c r="DJ58" i="3" s="1"/>
  <c r="DK58" i="3" s="1"/>
  <c r="DL58" i="3" s="1"/>
  <c r="DM58" i="3" s="1"/>
  <c r="DN58" i="3" s="1"/>
  <c r="DO58" i="3" s="1"/>
  <c r="DP58" i="3" s="1"/>
  <c r="DQ58" i="3" s="1"/>
  <c r="DR58" i="3" s="1"/>
  <c r="DS58" i="3" s="1"/>
  <c r="DT58" i="3" s="1"/>
  <c r="DU58" i="3" s="1"/>
  <c r="DV58" i="3" s="1"/>
  <c r="DW58" i="3" s="1"/>
  <c r="DX58" i="3" s="1"/>
  <c r="DY58" i="3" s="1"/>
  <c r="DZ58" i="3" s="1"/>
  <c r="EA58" i="3" s="1"/>
  <c r="EB58" i="3" s="1"/>
  <c r="EC58" i="3" s="1"/>
  <c r="ED58" i="3" s="1"/>
  <c r="EE58" i="3" s="1"/>
  <c r="EF58" i="3" s="1"/>
  <c r="EG58" i="3" s="1"/>
  <c r="EH58" i="3" s="1"/>
  <c r="EI58" i="3" s="1"/>
  <c r="EJ58" i="3" s="1"/>
  <c r="EK58" i="3" s="1"/>
  <c r="EL58" i="3" s="1"/>
  <c r="EM58" i="3" s="1"/>
  <c r="EN58" i="3" s="1"/>
  <c r="EO58" i="3" s="1"/>
  <c r="EP58" i="3" s="1"/>
  <c r="EQ58" i="3" s="1"/>
  <c r="ER58" i="3" s="1"/>
  <c r="ES58" i="3" s="1"/>
  <c r="ET58" i="3" s="1"/>
  <c r="EU58" i="3" s="1"/>
  <c r="EV58" i="3" s="1"/>
  <c r="EW58" i="3" s="1"/>
  <c r="EX58" i="3" s="1"/>
  <c r="EY58" i="3" s="1"/>
  <c r="EZ58" i="3" s="1"/>
  <c r="FA58" i="3" s="1"/>
  <c r="FB58" i="3" s="1"/>
  <c r="FC58" i="3" s="1"/>
  <c r="FD58" i="3" s="1"/>
  <c r="FE58" i="3" s="1"/>
  <c r="FF58" i="3" s="1"/>
  <c r="FG58" i="3" s="1"/>
  <c r="FH58" i="3" s="1"/>
  <c r="FI58" i="3" s="1"/>
  <c r="FJ58" i="3" s="1"/>
  <c r="FK58" i="3" s="1"/>
  <c r="FL58" i="3" s="1"/>
  <c r="FM58" i="3" s="1"/>
  <c r="FN58" i="3" s="1"/>
  <c r="FO58" i="3" s="1"/>
  <c r="FP58" i="3" s="1"/>
  <c r="FQ58" i="3" s="1"/>
  <c r="FR58" i="3" s="1"/>
  <c r="FS58" i="3" s="1"/>
  <c r="FT58" i="3" s="1"/>
  <c r="FU58" i="3" s="1"/>
  <c r="FV58" i="3" s="1"/>
  <c r="FW58" i="3" s="1"/>
  <c r="FX58" i="3" s="1"/>
  <c r="FY58" i="3" s="1"/>
  <c r="FZ58" i="3" s="1"/>
  <c r="G9" i="8"/>
  <c r="J9" i="8"/>
  <c r="J67" i="6"/>
  <c r="L9" i="8"/>
  <c r="L8" i="8"/>
  <c r="L67" i="3"/>
  <c r="O67" i="6"/>
  <c r="F9" i="8"/>
  <c r="F14" i="8" s="1"/>
  <c r="K67" i="6"/>
  <c r="D67" i="3"/>
  <c r="D9" i="8"/>
  <c r="D8" i="8"/>
  <c r="L15" i="13"/>
  <c r="L18" i="13" s="1"/>
  <c r="P15" i="13"/>
  <c r="P18" i="13" s="1"/>
  <c r="Q16" i="13"/>
  <c r="Q28" i="13" s="1"/>
  <c r="Q18" i="13"/>
  <c r="C16" i="13"/>
  <c r="C28" i="13" s="1"/>
  <c r="D15" i="13"/>
  <c r="D18" i="13" s="1"/>
  <c r="E16" i="13"/>
  <c r="E28" i="13" s="1"/>
  <c r="O9" i="8"/>
  <c r="O14" i="8" s="1"/>
  <c r="C64" i="6"/>
  <c r="C67" i="6"/>
  <c r="H67" i="3"/>
  <c r="H8" i="8"/>
  <c r="H14" i="8" s="1"/>
  <c r="H9" i="8"/>
  <c r="K14" i="8"/>
  <c r="H67" i="7"/>
  <c r="I14" i="8"/>
  <c r="G14" i="8"/>
  <c r="Q14" i="8"/>
  <c r="K67" i="3"/>
  <c r="K9" i="8"/>
  <c r="K8" i="8"/>
  <c r="Q67" i="3"/>
  <c r="G67" i="3"/>
  <c r="I67" i="6"/>
  <c r="L67" i="6"/>
  <c r="F67" i="3"/>
  <c r="P9" i="8"/>
  <c r="P8" i="8"/>
  <c r="P67" i="3"/>
  <c r="C12" i="8"/>
  <c r="H15" i="13"/>
  <c r="H18" i="13" s="1"/>
  <c r="I16" i="13"/>
  <c r="I28" i="13" s="1"/>
  <c r="F16" i="13"/>
  <c r="F28" i="13" s="1"/>
  <c r="E15" i="13"/>
  <c r="E18" i="13" s="1"/>
  <c r="J15" i="13"/>
  <c r="J18" i="13" s="1"/>
  <c r="K16" i="13"/>
  <c r="K28" i="13" s="1"/>
  <c r="N16" i="13"/>
  <c r="N28" i="13" s="1"/>
  <c r="M15" i="13"/>
  <c r="M18" i="13" s="1"/>
  <c r="D12" i="8" l="1"/>
  <c r="E12" i="8" s="1"/>
  <c r="F12" i="8" s="1"/>
  <c r="G12" i="8" s="1"/>
  <c r="H12" i="8" s="1"/>
  <c r="I12" i="8" s="1"/>
  <c r="J12" i="8" s="1"/>
  <c r="K12" i="8" s="1"/>
  <c r="L12" i="8" s="1"/>
  <c r="M12" i="8" s="1"/>
  <c r="N12" i="8" s="1"/>
  <c r="O12" i="8" s="1"/>
  <c r="P12" i="8" s="1"/>
  <c r="Q12" i="8" s="1"/>
  <c r="F21" i="13"/>
  <c r="F19" i="13"/>
  <c r="F34" i="13"/>
  <c r="J21" i="13"/>
  <c r="J19" i="13"/>
  <c r="J34" i="13"/>
  <c r="H19" i="13"/>
  <c r="H34" i="13"/>
  <c r="H21" i="13"/>
  <c r="K7" i="8"/>
  <c r="D34" i="13"/>
  <c r="D19" i="13"/>
  <c r="D21" i="13"/>
  <c r="P34" i="13"/>
  <c r="P19" i="13"/>
  <c r="P21" i="13"/>
  <c r="L7" i="8"/>
  <c r="D14" i="8"/>
  <c r="H16" i="13"/>
  <c r="H28" i="13" s="1"/>
  <c r="N34" i="13"/>
  <c r="N19" i="13"/>
  <c r="N21" i="13"/>
  <c r="P14" i="8"/>
  <c r="J16" i="13"/>
  <c r="J28" i="13" s="1"/>
  <c r="M21" i="13"/>
  <c r="M19" i="13"/>
  <c r="M34" i="13"/>
  <c r="E19" i="13"/>
  <c r="E21" i="13"/>
  <c r="E34" i="13"/>
  <c r="S8" i="8"/>
  <c r="P7" i="8"/>
  <c r="M16" i="13"/>
  <c r="M28" i="13" s="1"/>
  <c r="G19" i="13"/>
  <c r="G21" i="13"/>
  <c r="G34" i="13"/>
  <c r="N7" i="8"/>
  <c r="K34" i="13"/>
  <c r="K19" i="13"/>
  <c r="K21" i="13"/>
  <c r="D16" i="13"/>
  <c r="D28" i="13" s="1"/>
  <c r="J7" i="8"/>
  <c r="I19" i="13"/>
  <c r="I34" i="13"/>
  <c r="I21" i="13"/>
  <c r="Q19" i="13"/>
  <c r="Q21" i="13"/>
  <c r="Q34" i="13"/>
  <c r="L21" i="13"/>
  <c r="L34" i="13"/>
  <c r="L19" i="13"/>
  <c r="L16" i="13"/>
  <c r="L28" i="13" s="1"/>
  <c r="C21" i="13"/>
  <c r="R18" i="13"/>
  <c r="C19" i="13"/>
  <c r="O19" i="13"/>
  <c r="O34" i="13"/>
  <c r="O21" i="13"/>
  <c r="J14" i="8"/>
  <c r="O35" i="13" l="1"/>
  <c r="O23" i="13"/>
  <c r="Q35" i="13"/>
  <c r="Q23" i="13"/>
  <c r="G35" i="13"/>
  <c r="G23" i="13"/>
  <c r="M35" i="13"/>
  <c r="M23" i="13"/>
  <c r="R21" i="13"/>
  <c r="C23" i="13"/>
  <c r="D23" i="13"/>
  <c r="D35" i="13"/>
  <c r="L35" i="13"/>
  <c r="L23" i="13"/>
  <c r="I35" i="13"/>
  <c r="I23" i="13"/>
  <c r="H7" i="8"/>
  <c r="Q7" i="8"/>
  <c r="M7" i="8"/>
  <c r="F7" i="8"/>
  <c r="O7" i="8"/>
  <c r="G7" i="8"/>
  <c r="C7" i="8"/>
  <c r="I7" i="8"/>
  <c r="P35" i="13"/>
  <c r="P23" i="13"/>
  <c r="H23" i="13"/>
  <c r="H35" i="13"/>
  <c r="F23" i="13"/>
  <c r="F35" i="13"/>
  <c r="E7" i="8"/>
  <c r="K35" i="13"/>
  <c r="K23" i="13"/>
  <c r="N35" i="13"/>
  <c r="N23" i="13"/>
  <c r="J35" i="13"/>
  <c r="J23" i="13"/>
  <c r="D7" i="8"/>
  <c r="E23" i="13"/>
  <c r="E35" i="13"/>
  <c r="P12" i="11" l="1"/>
  <c r="J26" i="13"/>
  <c r="J24" i="13"/>
  <c r="J36" i="13"/>
  <c r="J29" i="13"/>
  <c r="J37" i="13" s="1"/>
  <c r="L26" i="13"/>
  <c r="L36" i="13"/>
  <c r="L29" i="13"/>
  <c r="L24" i="13"/>
  <c r="Q26" i="13"/>
  <c r="Q24" i="13"/>
  <c r="Q29" i="13"/>
  <c r="Q36" i="13"/>
  <c r="E26" i="13"/>
  <c r="E24" i="13"/>
  <c r="E36" i="13"/>
  <c r="E29" i="13"/>
  <c r="N36" i="13"/>
  <c r="N29" i="13"/>
  <c r="N24" i="13"/>
  <c r="N26" i="13"/>
  <c r="H29" i="13"/>
  <c r="H37" i="13" s="1"/>
  <c r="H36" i="13"/>
  <c r="H26" i="13"/>
  <c r="H24" i="13"/>
  <c r="C11" i="8"/>
  <c r="D11" i="8" s="1"/>
  <c r="E11" i="8" s="1"/>
  <c r="F11" i="8" s="1"/>
  <c r="G11" i="8" s="1"/>
  <c r="H11" i="8" s="1"/>
  <c r="I11" i="8" s="1"/>
  <c r="J11" i="8" s="1"/>
  <c r="K11" i="8" s="1"/>
  <c r="L11" i="8" s="1"/>
  <c r="M11" i="8" s="1"/>
  <c r="N11" i="8" s="1"/>
  <c r="O11" i="8" s="1"/>
  <c r="P11" i="8" s="1"/>
  <c r="Q11" i="8" s="1"/>
  <c r="I29" i="13"/>
  <c r="I36" i="13"/>
  <c r="I26" i="13"/>
  <c r="I24" i="13"/>
  <c r="C24" i="13"/>
  <c r="C26" i="13"/>
  <c r="C29" i="13"/>
  <c r="K26" i="13"/>
  <c r="K36" i="13"/>
  <c r="K24" i="13"/>
  <c r="K29" i="13"/>
  <c r="K37" i="13" s="1"/>
  <c r="F24" i="13"/>
  <c r="F26" i="13"/>
  <c r="F36" i="13"/>
  <c r="F29" i="13"/>
  <c r="F37" i="13" s="1"/>
  <c r="J12" i="11"/>
  <c r="I12" i="11"/>
  <c r="N12" i="11"/>
  <c r="F12" i="11"/>
  <c r="M12" i="11"/>
  <c r="G12" i="11"/>
  <c r="H12" i="11"/>
  <c r="O12" i="11"/>
  <c r="L12" i="11"/>
  <c r="R12" i="11"/>
  <c r="Q12" i="11"/>
  <c r="K12" i="11"/>
  <c r="M36" i="13"/>
  <c r="M26" i="13"/>
  <c r="M24" i="13"/>
  <c r="M29" i="13"/>
  <c r="M37" i="13" s="1"/>
  <c r="E12" i="11"/>
  <c r="P24" i="13"/>
  <c r="P36" i="13"/>
  <c r="P29" i="13"/>
  <c r="P26" i="13"/>
  <c r="D36" i="13"/>
  <c r="D26" i="13"/>
  <c r="D29" i="13"/>
  <c r="D24" i="13"/>
  <c r="G24" i="13"/>
  <c r="G26" i="13"/>
  <c r="G36" i="13"/>
  <c r="G29" i="13"/>
  <c r="O29" i="13"/>
  <c r="O24" i="13"/>
  <c r="O36" i="13"/>
  <c r="O26" i="13"/>
  <c r="P13" i="11" l="1"/>
  <c r="S11" i="11"/>
  <c r="K13" i="11"/>
  <c r="J13" i="11"/>
  <c r="O37" i="13"/>
  <c r="O13" i="11"/>
  <c r="G37" i="13"/>
  <c r="E13" i="11"/>
  <c r="H13" i="11"/>
  <c r="N13" i="11"/>
  <c r="E37" i="13"/>
  <c r="L13" i="11"/>
  <c r="Q13" i="11"/>
  <c r="F13" i="11"/>
  <c r="D37" i="13"/>
  <c r="P37" i="13"/>
  <c r="R13" i="11"/>
  <c r="G13" i="11"/>
  <c r="I13" i="11"/>
  <c r="I37" i="13"/>
  <c r="Q37" i="13"/>
  <c r="L37" i="13"/>
  <c r="M13" i="11"/>
  <c r="N37" i="13"/>
  <c r="D6" i="11" l="1"/>
  <c r="D15" i="11" s="1"/>
  <c r="S12" i="11"/>
  <c r="E15" i="11" l="1"/>
  <c r="S13" i="11"/>
  <c r="P15" i="11" l="1"/>
  <c r="R15" i="11"/>
  <c r="O15" i="11"/>
  <c r="H15" i="11"/>
  <c r="N15" i="11"/>
  <c r="M15" i="11"/>
  <c r="Q15" i="11"/>
  <c r="K15" i="11"/>
  <c r="J15" i="11"/>
  <c r="I15" i="11"/>
  <c r="G15" i="11"/>
  <c r="F15" i="11"/>
  <c r="L15" i="11"/>
  <c r="D16" i="11" l="1"/>
  <c r="D17" i="11" s="1"/>
  <c r="K16" i="11"/>
  <c r="K19" i="11" s="1"/>
  <c r="I16" i="11"/>
  <c r="I19" i="11" s="1"/>
  <c r="M16" i="11"/>
  <c r="M19" i="11" s="1"/>
  <c r="R19" i="11"/>
  <c r="R17" i="11"/>
  <c r="Q16" i="11"/>
  <c r="Q19" i="11" s="1"/>
  <c r="N16" i="11"/>
  <c r="N19" i="11" s="1"/>
  <c r="H16" i="11"/>
  <c r="H19" i="11" s="1"/>
  <c r="G16" i="11"/>
  <c r="G19" i="11" s="1"/>
  <c r="L16" i="11"/>
  <c r="L19" i="11" s="1"/>
  <c r="E16" i="11"/>
  <c r="E19" i="11" s="1"/>
  <c r="E20" i="11" s="1"/>
  <c r="J16" i="11"/>
  <c r="J19" i="11" s="1"/>
  <c r="F16" i="11"/>
  <c r="F19" i="11" s="1"/>
  <c r="P16" i="11"/>
  <c r="P19" i="11" s="1"/>
  <c r="O16" i="11"/>
  <c r="O19" i="11" s="1"/>
  <c r="I17" i="11" l="1"/>
  <c r="D19" i="11"/>
  <c r="S19" i="11" s="1"/>
  <c r="S20" i="11" s="1"/>
  <c r="N17" i="11"/>
  <c r="Q17" i="11"/>
  <c r="P17" i="11"/>
  <c r="O17" i="11"/>
  <c r="F17" i="11"/>
  <c r="G17" i="11"/>
  <c r="E17" i="11"/>
  <c r="K17" i="11"/>
  <c r="M17" i="11"/>
  <c r="AJ23" i="11"/>
  <c r="O20" i="11"/>
  <c r="AT22" i="11"/>
  <c r="AN23" i="11"/>
  <c r="AV24" i="11"/>
  <c r="AJ22" i="11"/>
  <c r="AN24" i="11"/>
  <c r="AJ24" i="11"/>
  <c r="AL23" i="11"/>
  <c r="AS24" i="11"/>
  <c r="Q20" i="11"/>
  <c r="AV22" i="11"/>
  <c r="AP24" i="11"/>
  <c r="AR22" i="11"/>
  <c r="M20" i="11"/>
  <c r="AM24" i="11"/>
  <c r="AR23" i="11"/>
  <c r="AK23" i="11"/>
  <c r="AW24" i="11"/>
  <c r="AQ24" i="11"/>
  <c r="AW23" i="11"/>
  <c r="AO22" i="11"/>
  <c r="J20" i="11"/>
  <c r="AQ22" i="11"/>
  <c r="L20" i="11"/>
  <c r="H17" i="11"/>
  <c r="AT24" i="11"/>
  <c r="AO24" i="11"/>
  <c r="AO23" i="11"/>
  <c r="AS23" i="11"/>
  <c r="J17" i="11"/>
  <c r="L17" i="11"/>
  <c r="AI23" i="11"/>
  <c r="AP23" i="11"/>
  <c r="AI24" i="11"/>
  <c r="AQ23" i="11"/>
  <c r="AR24" i="11"/>
  <c r="AM23" i="11"/>
  <c r="AL24" i="11"/>
  <c r="P20" i="11"/>
  <c r="AU22" i="11"/>
  <c r="F20" i="11"/>
  <c r="AK22" i="11"/>
  <c r="AV23" i="11"/>
  <c r="AT23" i="11"/>
  <c r="AU24" i="11"/>
  <c r="G20" i="11"/>
  <c r="AL22" i="11"/>
  <c r="AK24" i="11"/>
  <c r="H20" i="11"/>
  <c r="AM22" i="11"/>
  <c r="AS22" i="11"/>
  <c r="N20" i="11"/>
  <c r="AW22" i="11"/>
  <c r="R20" i="11"/>
  <c r="AU23" i="11"/>
  <c r="I20" i="11"/>
  <c r="AN22" i="11"/>
  <c r="K20" i="11"/>
  <c r="AP22" i="11"/>
  <c r="S17" i="11" l="1"/>
  <c r="D20" i="11"/>
  <c r="AI22" i="11"/>
  <c r="AK33" i="11"/>
  <c r="AJ33" i="11"/>
  <c r="AI31" i="11" l="1"/>
  <c r="AI33" i="11"/>
  <c r="AO31" i="11"/>
  <c r="AM33" i="11"/>
  <c r="AI32" i="11"/>
  <c r="AQ31" i="11"/>
  <c r="AR32" i="11"/>
  <c r="AP31" i="11"/>
  <c r="AK31" i="11"/>
  <c r="AM31" i="11"/>
  <c r="AR31" i="11"/>
  <c r="AQ32" i="11"/>
  <c r="AL33" i="11"/>
  <c r="AL31" i="11"/>
  <c r="AL32" i="11"/>
  <c r="AK32" i="11"/>
  <c r="AP32" i="11"/>
  <c r="AN31" i="11"/>
  <c r="AJ31" i="11"/>
  <c r="AO32" i="11"/>
  <c r="AM32" i="11"/>
  <c r="AN32" i="11"/>
  <c r="AJ32" i="11"/>
  <c r="D18" i="16" l="1"/>
  <c r="D19" i="16" l="1"/>
  <c r="E18" i="16" l="1"/>
  <c r="E19" i="16" l="1"/>
  <c r="F18" i="16" s="1"/>
  <c r="F19" i="16" l="1"/>
  <c r="G18" i="16" s="1"/>
  <c r="G19" i="16" l="1"/>
  <c r="H18" i="16" s="1"/>
  <c r="H19" i="16" l="1"/>
  <c r="I18" i="16" s="1"/>
  <c r="I19" i="16" l="1"/>
  <c r="J18" i="16" s="1"/>
  <c r="J19" i="16" l="1"/>
  <c r="K18" i="16" s="1"/>
  <c r="K19" i="16" l="1"/>
  <c r="L18" i="16" s="1"/>
  <c r="L19" i="16" l="1"/>
  <c r="K14" i="16"/>
  <c r="K15" i="16" s="1"/>
  <c r="K16" i="16" l="1"/>
  <c r="L14" i="16"/>
  <c r="L15" i="16" s="1"/>
  <c r="L16" i="16" l="1"/>
  <c r="C15" i="16"/>
  <c r="C16" i="16" s="1"/>
</calcChain>
</file>

<file path=xl/sharedStrings.xml><?xml version="1.0" encoding="utf-8"?>
<sst xmlns="http://schemas.openxmlformats.org/spreadsheetml/2006/main" count="50846" uniqueCount="469">
  <si>
    <t>Purchase date</t>
  </si>
  <si>
    <t>Month</t>
  </si>
  <si>
    <t>Collections (Total)</t>
  </si>
  <si>
    <t>1/1/2011 12:00:00 AM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</si>
  <si>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</si>
  <si>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</si>
  <si>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</si>
  <si>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</si>
  <si>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</si>
  <si>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</si>
  <si>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</si>
  <si>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</si>
  <si>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</si>
  <si>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</si>
  <si>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</si>
  <si>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</si>
  <si>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</si>
  <si>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</si>
  <si>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</si>
  <si>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</si>
  <si>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</si>
  <si>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 2012</t>
  </si>
  <si>
    <t>Jul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</si>
  <si>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</si>
  <si>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</si>
  <si>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</si>
  <si>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</si>
  <si>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</si>
  <si>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</si>
  <si>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</si>
  <si>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</si>
  <si>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</si>
  <si>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</si>
  <si>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</si>
  <si>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</si>
  <si>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</si>
  <si>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</si>
  <si>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</si>
  <si>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</si>
  <si>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</si>
  <si>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</si>
  <si>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</si>
  <si>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</si>
  <si>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</si>
  <si>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</si>
  <si>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 2014</t>
  </si>
  <si>
    <t>Jul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</si>
  <si>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</si>
  <si>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</si>
  <si>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</si>
  <si>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</si>
  <si>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</si>
  <si>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</si>
  <si>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</si>
  <si>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</si>
  <si>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</si>
  <si>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</si>
  <si>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</si>
  <si>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</si>
  <si>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</si>
  <si>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</si>
  <si>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</si>
  <si>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</si>
  <si>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</si>
  <si>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</si>
  <si>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</si>
  <si>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</si>
  <si>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</si>
  <si>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</si>
  <si>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 2016</t>
  </si>
  <si>
    <t>Jul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</si>
  <si>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</si>
  <si>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</si>
  <si>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</si>
  <si>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</si>
  <si>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</si>
  <si>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</si>
  <si>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</si>
  <si>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</si>
  <si>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</si>
  <si>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</si>
  <si>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 2017</t>
  </si>
  <si>
    <t>Jul 2017</t>
  </si>
  <si>
    <t>Aug 2017</t>
  </si>
  <si>
    <t>Sep 2017</t>
  </si>
  <si>
    <t>Oct 2017</t>
  </si>
  <si>
    <t>Nov 2017</t>
  </si>
  <si>
    <t>Dec 2017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</si>
  <si>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</si>
  <si>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</si>
  <si>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</si>
  <si>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</si>
  <si>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</si>
  <si>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</si>
  <si>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</si>
  <si>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</si>
  <si>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</si>
  <si>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</si>
  <si>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</si>
  <si>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</si>
  <si>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</si>
  <si>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</si>
  <si>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</si>
  <si>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</si>
  <si>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</si>
  <si>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</si>
  <si>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</si>
  <si>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</si>
  <si>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</si>
  <si>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</si>
  <si>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</si>
  <si>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</si>
  <si>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</si>
  <si>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</si>
  <si>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</si>
  <si>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</si>
  <si>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</si>
  <si>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</si>
  <si>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</si>
  <si>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</si>
  <si>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</si>
  <si>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Oct 2020</t>
  </si>
  <si>
    <t>Nov 2020</t>
  </si>
  <si>
    <t>Dec 2020</t>
  </si>
  <si>
    <t>Jan 2021</t>
  </si>
  <si>
    <t>Feb 2021</t>
  </si>
  <si>
    <t>Mar 2021</t>
  </si>
  <si>
    <t>Apr 2021</t>
  </si>
  <si>
    <t>May 2021</t>
  </si>
  <si>
    <t>Jun 2021</t>
  </si>
  <si>
    <t>Jul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</si>
  <si>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</si>
  <si>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</si>
  <si>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</si>
  <si>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</si>
  <si>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</si>
  <si>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</si>
  <si>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</si>
  <si>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</si>
  <si>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</si>
  <si>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</si>
  <si>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 2022</t>
  </si>
  <si>
    <t>Jul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</si>
  <si>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</si>
  <si>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</si>
  <si>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</si>
  <si>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</si>
  <si>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</si>
  <si>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</si>
  <si>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</si>
  <si>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</si>
  <si>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</si>
  <si>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</si>
  <si>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 2023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</si>
  <si>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</si>
  <si>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</si>
  <si>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</si>
  <si>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</si>
  <si>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</si>
  <si>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</si>
  <si>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</si>
  <si>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</si>
  <si>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</si>
  <si>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</si>
  <si>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</si>
  <si>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</si>
  <si>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</si>
  <si>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</si>
  <si>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</si>
  <si>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</si>
  <si>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</si>
  <si>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Dec 2024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</si>
  <si>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</si>
  <si>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</si>
  <si>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</si>
  <si>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</si>
  <si>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</si>
  <si>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</si>
  <si>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</si>
  <si>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</si>
  <si>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</si>
  <si>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</si>
  <si>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</si>
  <si>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</si>
  <si>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Jan 2026</t>
  </si>
  <si>
    <t>Feb 2026</t>
  </si>
  <si>
    <t>Mar 2026</t>
  </si>
  <si>
    <t>Apr 2026</t>
  </si>
  <si>
    <t>2/1/2011 12:00:00 AM</t>
  </si>
  <si>
    <t>May 2026</t>
  </si>
  <si>
    <t>3/1/2011 12:00:00 AM</t>
  </si>
  <si>
    <t>Jun 2026</t>
  </si>
  <si>
    <t>Jul 2026</t>
  </si>
  <si>
    <t>Aug 2026</t>
  </si>
  <si>
    <t>Sep 2026</t>
  </si>
  <si>
    <t>Oct 2026</t>
  </si>
  <si>
    <t>Nov 2026</t>
  </si>
  <si>
    <t>Dec 2026</t>
  </si>
  <si>
    <t>Jan 2027</t>
  </si>
  <si>
    <t>Feb 2027</t>
  </si>
  <si>
    <t>Mar 2027</t>
  </si>
  <si>
    <t>Apr 2027</t>
  </si>
  <si>
    <t>May 2027</t>
  </si>
  <si>
    <t>Jun 2027</t>
  </si>
  <si>
    <t>Jul 2027</t>
  </si>
  <si>
    <t>Aug 2027</t>
  </si>
  <si>
    <t>Sep 2027</t>
  </si>
  <si>
    <t>Oct 2027</t>
  </si>
  <si>
    <t>Nov 2027</t>
  </si>
  <si>
    <t>Dec 2027</t>
  </si>
  <si>
    <t>Jan 2028</t>
  </si>
  <si>
    <t>Feb 2028</t>
  </si>
  <si>
    <t>Mar 2028</t>
  </si>
  <si>
    <t>Apr 2028</t>
  </si>
  <si>
    <t>May 2028</t>
  </si>
  <si>
    <t>Jun 2028</t>
  </si>
  <si>
    <t>Jul 2028</t>
  </si>
  <si>
    <t>Aug 2028</t>
  </si>
  <si>
    <t>Sep 2028</t>
  </si>
  <si>
    <t>Oct 2028</t>
  </si>
  <si>
    <t>Nov 2028</t>
  </si>
  <si>
    <t>Dec 2028</t>
  </si>
  <si>
    <t>Jan 2029</t>
  </si>
  <si>
    <t>Feb 2029</t>
  </si>
  <si>
    <t>Mar 2029</t>
  </si>
  <si>
    <t>Apr 2029</t>
  </si>
  <si>
    <t>May 2029</t>
  </si>
  <si>
    <t>Jun 2029</t>
  </si>
  <si>
    <t>4/1/2011 12:00:00 AM</t>
  </si>
  <si>
    <t>5/1/2011 12:00:00 AM</t>
  </si>
  <si>
    <t>6/1/2011 12:00:00 AM</t>
  </si>
  <si>
    <t>7/1/2011 12:00:00 AM</t>
  </si>
  <si>
    <t>8/1/2011 12:00:00 AM</t>
  </si>
  <si>
    <t>9/1/2011 12:00:00 AM</t>
  </si>
  <si>
    <t>10/1/2011 12:00:00 AM</t>
  </si>
  <si>
    <t>11/1/2011 12:00:00 AM</t>
  </si>
  <si>
    <t>12/1/2011 12:00:00 AM</t>
  </si>
  <si>
    <t>1/1/2012 12:00:00 AM</t>
  </si>
  <si>
    <t>2/1/2012 12:00:00 AM</t>
  </si>
  <si>
    <t>3/1/2012 12:00:00 AM</t>
  </si>
  <si>
    <t>4/1/2012 12:00:00 AM</t>
  </si>
  <si>
    <t>5/1/2012 12:00:00 AM</t>
  </si>
  <si>
    <t>6/1/2012 12:00:00 AM</t>
  </si>
  <si>
    <t>7/1/2012 12:00:00 AM</t>
  </si>
  <si>
    <t>8/1/2012 12:00:00 AM</t>
  </si>
  <si>
    <t>9/1/2012 12:00:00 AM</t>
  </si>
  <si>
    <t>10/1/2012 12:00:00 AM</t>
  </si>
  <si>
    <t>typ</t>
  </si>
  <si>
    <t>Collections total</t>
  </si>
  <si>
    <t>Collections IJDF</t>
  </si>
  <si>
    <t>Commission</t>
  </si>
  <si>
    <t>Totalsumma</t>
  </si>
  <si>
    <t>year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</si>
  <si>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</si>
  <si>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</si>
  <si>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</si>
  <si>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</si>
  <si>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</si>
  <si>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</si>
  <si>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</si>
  <si>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</si>
  <si>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</si>
  <si>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</si>
  <si>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</si>
  <si>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</si>
  <si>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</si>
  <si>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</si>
  <si>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</si>
  <si>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</si>
  <si>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</si>
  <si>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</si>
  <si>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</si>
  <si>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Month2</t>
  </si>
  <si>
    <t>Jan</t>
  </si>
  <si>
    <t>Feb</t>
  </si>
  <si>
    <t>Mar</t>
  </si>
  <si>
    <t>Apr</t>
  </si>
  <si>
    <t>Jun</t>
  </si>
  <si>
    <t>Jul</t>
  </si>
  <si>
    <t>Aug</t>
  </si>
  <si>
    <t>Sep</t>
  </si>
  <si>
    <t>Nov</t>
  </si>
  <si>
    <t>Dec</t>
  </si>
  <si>
    <t>May</t>
  </si>
  <si>
    <t>Oct</t>
  </si>
  <si>
    <t>Summa av Collections (Total)</t>
  </si>
  <si>
    <t>Country</t>
  </si>
  <si>
    <t>Contractual Price</t>
  </si>
  <si>
    <t>Finland</t>
  </si>
  <si>
    <t>France</t>
  </si>
  <si>
    <t>Germany</t>
  </si>
  <si>
    <t>Hungary</t>
  </si>
  <si>
    <t>Netherlands</t>
  </si>
  <si>
    <t>Norway</t>
  </si>
  <si>
    <t>Poland</t>
  </si>
  <si>
    <t>Portugal</t>
  </si>
  <si>
    <t>Spain</t>
  </si>
  <si>
    <t>Sweden</t>
  </si>
  <si>
    <t>Switzerland</t>
  </si>
  <si>
    <t>Denmark</t>
  </si>
  <si>
    <t>Lithuania</t>
  </si>
  <si>
    <t>Belgium</t>
  </si>
  <si>
    <t>Czech Republic</t>
  </si>
  <si>
    <t>Russia</t>
  </si>
  <si>
    <t>Slovak Republic</t>
  </si>
  <si>
    <t>Italy</t>
  </si>
  <si>
    <t>Summa av Contractual Price</t>
  </si>
  <si>
    <t>Summa</t>
  </si>
  <si>
    <t>Investment</t>
  </si>
  <si>
    <t>year acc</t>
  </si>
  <si>
    <t>month</t>
  </si>
  <si>
    <t>month acc</t>
  </si>
  <si>
    <t>Collections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</si>
  <si>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</si>
  <si>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</si>
  <si>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</si>
  <si>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</si>
  <si>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</si>
  <si>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</si>
  <si>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</si>
  <si>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</si>
  <si>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</si>
  <si>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</si>
  <si>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y11</t>
  </si>
  <si>
    <t>y12</t>
  </si>
  <si>
    <t>y13</t>
  </si>
  <si>
    <t>y14</t>
  </si>
  <si>
    <t>y15</t>
  </si>
  <si>
    <t>Unremitted</t>
  </si>
  <si>
    <t>Commission percentage</t>
  </si>
  <si>
    <t>Portfolio</t>
  </si>
  <si>
    <t>Total</t>
  </si>
  <si>
    <t>Original Forecast</t>
  </si>
  <si>
    <t>Active Forecast Total</t>
  </si>
  <si>
    <t>Active Forecast IJDF</t>
  </si>
  <si>
    <t>Total Collections</t>
  </si>
  <si>
    <t>Amortization</t>
  </si>
  <si>
    <t>Normal Amortization</t>
  </si>
  <si>
    <t>Revaluation</t>
  </si>
  <si>
    <t>PD Revenue</t>
  </si>
  <si>
    <t>Unremitted Collections</t>
  </si>
  <si>
    <t>Service Line Costs</t>
  </si>
  <si>
    <t>EBIT</t>
  </si>
  <si>
    <t>EBIT %</t>
  </si>
  <si>
    <t>Open Book Value</t>
  </si>
  <si>
    <t>New Purchases</t>
  </si>
  <si>
    <t>Purchase Price Changes</t>
  </si>
  <si>
    <t>Close Book Value</t>
  </si>
  <si>
    <t>PKO</t>
  </si>
  <si>
    <t>Orig FC Total</t>
  </si>
  <si>
    <t>Original Commission</t>
  </si>
  <si>
    <t>Gross Collection Multiplier</t>
  </si>
  <si>
    <t>Cash flow distribution</t>
  </si>
  <si>
    <t xml:space="preserve">Orange </t>
  </si>
  <si>
    <t>Cash flow distribution Tot</t>
  </si>
  <si>
    <t>Cash flow distribution PKO</t>
  </si>
  <si>
    <t>Cash flow distribution Orange 2011-2012</t>
  </si>
  <si>
    <t>Orange 2011-2012</t>
  </si>
  <si>
    <t>acc CF dist</t>
  </si>
  <si>
    <t>acc collections</t>
  </si>
  <si>
    <t>Collections PKO</t>
  </si>
  <si>
    <t>Invested amount</t>
  </si>
  <si>
    <t>Gross collection</t>
  </si>
  <si>
    <t>Internal Rate of Return</t>
  </si>
  <si>
    <t>Collection cost</t>
  </si>
  <si>
    <t>Year</t>
  </si>
  <si>
    <t>Net collection</t>
  </si>
  <si>
    <t>Opening carrying amount</t>
  </si>
  <si>
    <t>Closing carrying amount</t>
  </si>
  <si>
    <t>Average carrying amount</t>
  </si>
  <si>
    <t>Amortisation</t>
  </si>
  <si>
    <t>Amortisation rate (amortisation/gross collection)</t>
  </si>
  <si>
    <t>Revenues (gross collection less amortisation)</t>
  </si>
  <si>
    <t>Cost</t>
  </si>
  <si>
    <t>Service line earnings</t>
  </si>
  <si>
    <t>ROI (service line earnings/average carrying amount)</t>
  </si>
  <si>
    <t>Orange</t>
  </si>
  <si>
    <t xml:space="preserve">Gross collection </t>
  </si>
  <si>
    <t>Purchased debt  amortisation example</t>
  </si>
  <si>
    <t>Growth in:</t>
  </si>
  <si>
    <t>Gross collections</t>
  </si>
  <si>
    <t>Revenue</t>
  </si>
  <si>
    <t xml:space="preserve">Amortization </t>
  </si>
  <si>
    <t>SL Earnings</t>
  </si>
  <si>
    <t>Cost of capital</t>
  </si>
  <si>
    <t>SL E after CoC</t>
  </si>
  <si>
    <t>SL margin</t>
  </si>
  <si>
    <t>Calculated Amortization</t>
  </si>
  <si>
    <t>Reported Amortization</t>
  </si>
  <si>
    <t>Amort</t>
  </si>
  <si>
    <t>Example</t>
  </si>
  <si>
    <t>Front end</t>
  </si>
  <si>
    <t>Flat</t>
  </si>
  <si>
    <t xml:space="preserve"> </t>
  </si>
  <si>
    <t>CF dist</t>
  </si>
  <si>
    <t>amortiz</t>
  </si>
  <si>
    <t>Insert the cash collection profile from below</t>
  </si>
  <si>
    <t>Insert the profile in row 11 above and..</t>
  </si>
  <si>
    <t>read out the amortization here</t>
  </si>
  <si>
    <t>Flatter Curve</t>
  </si>
  <si>
    <t>IRR</t>
  </si>
  <si>
    <t>Cash Multiple</t>
  </si>
  <si>
    <t>Rapid rise to Peak</t>
  </si>
  <si>
    <t>Gradual Rise</t>
  </si>
  <si>
    <t>Assume Portfolio overperforms</t>
  </si>
  <si>
    <t xml:space="preserve">Increase Gross Collections rises by 10% </t>
  </si>
  <si>
    <t>IRR increase and this is reflected in our reporting systems</t>
  </si>
  <si>
    <t>Amortisation rates change slightly</t>
  </si>
  <si>
    <t>Assume Portfolio overperforms heavily - and IRR would rise above "max" limit</t>
  </si>
  <si>
    <t>Increase gross collections by 50%</t>
  </si>
  <si>
    <t>IRR now needs to come down to "max"</t>
  </si>
  <si>
    <t>Reset Book Value - invested amount in this example to lower IRR</t>
  </si>
  <si>
    <t>This changed book value becomes a revaluation seen in the P&amp;L</t>
  </si>
  <si>
    <t>Amortization also changes in step with  this</t>
  </si>
  <si>
    <t>Called a revaluation within the range and not resulting in any P&amp;L effect</t>
  </si>
  <si>
    <t>All in €m</t>
  </si>
  <si>
    <t>Investment in BPO</t>
  </si>
  <si>
    <t>CtC %</t>
  </si>
  <si>
    <t>SLE</t>
  </si>
  <si>
    <t>Margin</t>
  </si>
  <si>
    <t>BV IB</t>
  </si>
  <si>
    <t>BV OB</t>
  </si>
  <si>
    <t>Straight line amortization IFRS</t>
  </si>
  <si>
    <t>Intesa in the Financial Statements</t>
  </si>
  <si>
    <t>Platform JV</t>
  </si>
  <si>
    <t xml:space="preserve">Minority Equity investment in Portfolio </t>
  </si>
  <si>
    <t>P&amp;L</t>
  </si>
  <si>
    <t>CMS Revenues</t>
  </si>
  <si>
    <t>x</t>
  </si>
  <si>
    <t>CMS Costs</t>
  </si>
  <si>
    <t>CMS SLE</t>
  </si>
  <si>
    <t>Portfolio Revenues</t>
  </si>
  <si>
    <t>Portfolio Costs</t>
  </si>
  <si>
    <t>Participations in associated companies and joint ventures</t>
  </si>
  <si>
    <t>Portfolio SLE</t>
  </si>
  <si>
    <t>Unallocated Cost</t>
  </si>
  <si>
    <t>Interest</t>
  </si>
  <si>
    <t>Interest assoicated with debt to fund initial investments</t>
  </si>
  <si>
    <t xml:space="preserve">Tax </t>
  </si>
  <si>
    <t>Portfolio income will be taxed in Intrum</t>
  </si>
  <si>
    <t>Non-controlling interests</t>
  </si>
  <si>
    <t>49% of Platform SPV paid to Intesa</t>
  </si>
  <si>
    <t>Income</t>
  </si>
  <si>
    <t>BS</t>
  </si>
  <si>
    <t>Goodwill</t>
  </si>
  <si>
    <t>Intangible Assets</t>
  </si>
  <si>
    <t>Value of Intesa servicing contract will be depreciated</t>
  </si>
  <si>
    <t>Shares and participations in associated companies and joint ventures</t>
  </si>
  <si>
    <t>Will be amortized as portfolio is consumed</t>
  </si>
  <si>
    <t>Cash</t>
  </si>
  <si>
    <t>Will increase as cash flows from JV and SPV</t>
  </si>
  <si>
    <t>Assets</t>
  </si>
  <si>
    <t>Retained Earnings</t>
  </si>
  <si>
    <t>Will increase</t>
  </si>
  <si>
    <t>Debt</t>
  </si>
  <si>
    <t>Equity and Liabilities</t>
  </si>
  <si>
    <t>Liability for Shareholders’ equity attributable to non-controlling interests</t>
  </si>
  <si>
    <t>Total Shareholder Equity and Liabilities</t>
  </si>
  <si>
    <t>Production costs</t>
  </si>
  <si>
    <t>Intangibles Depreciation</t>
  </si>
  <si>
    <t>Total Costs</t>
  </si>
  <si>
    <t>Comission</t>
  </si>
  <si>
    <t>Comission distribution</t>
  </si>
  <si>
    <t>EBITDA</t>
  </si>
  <si>
    <t>UNSECURED</t>
  </si>
  <si>
    <t>SECURED</t>
  </si>
  <si>
    <t>REVALUATION</t>
  </si>
  <si>
    <t>BPO treatment</t>
  </si>
  <si>
    <t>INTESA SANPAOLO in 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</si>
</sst>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k_r_-;\-* #,##0.00\ _k_r_-;_-* &quot;-&quot;??\ _k_r_-;_-@_-"/>
    <numFmt numFmtId="164" formatCode="#,##0.00%"/>
    <numFmt numFmtId="165" formatCode="0.0"/>
    <numFmt numFmtId="166" formatCode="#,##0.0"/>
    <numFmt numFmtId="167" formatCode="0.0%"/>
  </numFmts>
  <fonts count="12" x14ac:knownFonts="1">
    <font>
      <sz val="10"/>
      <name val="Arial"/>
    </font>
    <font>
      <sz val="10"/>
      <name val="Arial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6">
    <xf numFmtId="0" fontId="0" fillId="0" borderId="0" xfId="0"/>
    <xf numFmtId="49" fontId="2" fillId="2" borderId="1" xfId="0" applyNumberFormat="1" applyFont="1" applyFill="1" applyBorder="1"/>
    <xf numFmtId="49" fontId="2" fillId="2" borderId="2" xfId="0" applyNumberFormat="1" applyFont="1" applyFill="1" applyBorder="1"/>
    <xf numFmtId="49" fontId="2" fillId="3" borderId="3" xfId="0" applyNumberFormat="1" applyFont="1" applyFill="1" applyBorder="1"/>
    <xf numFmtId="3" fontId="2" fillId="3" borderId="3" xfId="0" applyNumberFormat="1" applyFont="1" applyFill="1" applyBorder="1"/>
    <xf numFmtId="0" fontId="3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4" xfId="0" pivotButton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5" xfId="0" pivotButton="1" applyBorder="1"/>
    <xf numFmtId="0" fontId="0" fillId="0" borderId="4" xfId="0" applyNumberFormat="1" applyBorder="1"/>
    <xf numFmtId="0" fontId="0" fillId="0" borderId="10" xfId="0" applyNumberFormat="1" applyBorder="1"/>
    <xf numFmtId="0" fontId="0" fillId="0" borderId="8" xfId="0" applyNumberFormat="1" applyBorder="1"/>
    <xf numFmtId="0" fontId="0" fillId="0" borderId="0" xfId="0" applyNumberFormat="1"/>
    <xf numFmtId="0" fontId="0" fillId="0" borderId="3" xfId="0" pivotButton="1" applyBorder="1"/>
    <xf numFmtId="0" fontId="0" fillId="0" borderId="3" xfId="0" applyBorder="1"/>
    <xf numFmtId="0" fontId="0" fillId="0" borderId="12" xfId="0" applyBorder="1"/>
    <xf numFmtId="0" fontId="0" fillId="0" borderId="12" xfId="0" applyNumberFormat="1" applyBorder="1"/>
    <xf numFmtId="0" fontId="0" fillId="0" borderId="13" xfId="0" applyNumberFormat="1" applyBorder="1"/>
    <xf numFmtId="0" fontId="0" fillId="0" borderId="14" xfId="0" applyBorder="1"/>
    <xf numFmtId="0" fontId="0" fillId="0" borderId="14" xfId="0" applyNumberFormat="1" applyBorder="1"/>
    <xf numFmtId="0" fontId="0" fillId="0" borderId="15" xfId="0" applyNumberFormat="1" applyBorder="1"/>
    <xf numFmtId="0" fontId="0" fillId="0" borderId="16" xfId="0" applyNumberFormat="1" applyBorder="1"/>
    <xf numFmtId="49" fontId="2" fillId="2" borderId="3" xfId="0" applyNumberFormat="1" applyFont="1" applyFill="1" applyBorder="1"/>
    <xf numFmtId="49" fontId="2" fillId="4" borderId="3" xfId="0" applyNumberFormat="1" applyFont="1" applyFill="1" applyBorder="1"/>
    <xf numFmtId="3" fontId="2" fillId="4" borderId="3" xfId="0" applyNumberFormat="1" applyFont="1" applyFill="1" applyBorder="1"/>
    <xf numFmtId="3" fontId="0" fillId="0" borderId="0" xfId="0" applyNumberFormat="1"/>
    <xf numFmtId="3" fontId="0" fillId="0" borderId="11" xfId="0" applyNumberFormat="1" applyBorder="1"/>
    <xf numFmtId="3" fontId="0" fillId="0" borderId="17" xfId="0" applyNumberFormat="1" applyBorder="1"/>
    <xf numFmtId="3" fontId="0" fillId="0" borderId="3" xfId="0" applyNumberFormat="1" applyBorder="1"/>
    <xf numFmtId="3" fontId="3" fillId="0" borderId="0" xfId="0" applyNumberFormat="1" applyFont="1"/>
    <xf numFmtId="9" fontId="0" fillId="0" borderId="0" xfId="1" applyFont="1"/>
    <xf numFmtId="9" fontId="0" fillId="0" borderId="0" xfId="0" applyNumberFormat="1"/>
    <xf numFmtId="49" fontId="4" fillId="2" borderId="1" xfId="0" applyNumberFormat="1" applyFont="1" applyFill="1" applyBorder="1"/>
    <xf numFmtId="49" fontId="4" fillId="2" borderId="18" xfId="0" applyNumberFormat="1" applyFont="1" applyFill="1" applyBorder="1"/>
    <xf numFmtId="49" fontId="4" fillId="3" borderId="9" xfId="0" applyNumberFormat="1" applyFont="1" applyFill="1" applyBorder="1"/>
    <xf numFmtId="49" fontId="4" fillId="3" borderId="3" xfId="0" applyNumberFormat="1" applyFont="1" applyFill="1" applyBorder="1"/>
    <xf numFmtId="3" fontId="4" fillId="4" borderId="3" xfId="0" applyNumberFormat="1" applyFont="1" applyFill="1" applyBorder="1"/>
    <xf numFmtId="49" fontId="4" fillId="2" borderId="3" xfId="0" applyNumberFormat="1" applyFont="1" applyFill="1" applyBorder="1"/>
    <xf numFmtId="3" fontId="4" fillId="2" borderId="3" xfId="0" applyNumberFormat="1" applyFont="1" applyFill="1" applyBorder="1"/>
    <xf numFmtId="164" fontId="4" fillId="4" borderId="3" xfId="0" applyNumberFormat="1" applyFont="1" applyFill="1" applyBorder="1"/>
    <xf numFmtId="49" fontId="2" fillId="3" borderId="19" xfId="0" applyNumberFormat="1" applyFont="1" applyFill="1" applyBorder="1"/>
    <xf numFmtId="0" fontId="2" fillId="3" borderId="19" xfId="0" applyFont="1" applyFill="1" applyBorder="1"/>
    <xf numFmtId="3" fontId="2" fillId="3" borderId="20" xfId="0" applyNumberFormat="1" applyFont="1" applyFill="1" applyBorder="1"/>
    <xf numFmtId="0" fontId="4" fillId="4" borderId="3" xfId="0" applyFont="1" applyFill="1" applyBorder="1"/>
    <xf numFmtId="9" fontId="3" fillId="0" borderId="0" xfId="1" applyFont="1"/>
    <xf numFmtId="165" fontId="0" fillId="0" borderId="0" xfId="0" applyNumberFormat="1"/>
    <xf numFmtId="166" fontId="0" fillId="0" borderId="0" xfId="0" applyNumberFormat="1"/>
    <xf numFmtId="0" fontId="0" fillId="5" borderId="0" xfId="0" applyFill="1"/>
    <xf numFmtId="167" fontId="5" fillId="5" borderId="0" xfId="1" applyNumberFormat="1" applyFont="1" applyFill="1"/>
    <xf numFmtId="0" fontId="6" fillId="0" borderId="0" xfId="0" applyFont="1"/>
    <xf numFmtId="167" fontId="0" fillId="0" borderId="0" xfId="1" applyNumberFormat="1" applyFont="1"/>
    <xf numFmtId="0" fontId="0" fillId="0" borderId="0" xfId="0" applyAlignment="1">
      <alignment horizontal="right"/>
    </xf>
    <xf numFmtId="167" fontId="0" fillId="0" borderId="0" xfId="0" applyNumberFormat="1"/>
    <xf numFmtId="166" fontId="0" fillId="6" borderId="0" xfId="0" applyNumberFormat="1" applyFill="1"/>
    <xf numFmtId="167" fontId="5" fillId="6" borderId="0" xfId="1" applyNumberFormat="1" applyFont="1" applyFill="1"/>
    <xf numFmtId="167" fontId="0" fillId="6" borderId="0" xfId="0" applyNumberFormat="1" applyFill="1"/>
    <xf numFmtId="165" fontId="5" fillId="5" borderId="0" xfId="2" applyNumberFormat="1" applyFont="1" applyFill="1"/>
    <xf numFmtId="9" fontId="5" fillId="5" borderId="0" xfId="1" applyNumberFormat="1" applyFont="1" applyFill="1"/>
    <xf numFmtId="0" fontId="0" fillId="0" borderId="0" xfId="0" applyFill="1"/>
    <xf numFmtId="0" fontId="6" fillId="0" borderId="0" xfId="0" applyFont="1" applyFill="1"/>
    <xf numFmtId="166" fontId="0" fillId="0" borderId="0" xfId="0" applyNumberFormat="1" applyFill="1"/>
    <xf numFmtId="0" fontId="3" fillId="0" borderId="0" xfId="0" applyFont="1" applyFill="1"/>
    <xf numFmtId="167" fontId="0" fillId="0" borderId="0" xfId="0" applyNumberFormat="1" applyFill="1"/>
    <xf numFmtId="2" fontId="0" fillId="0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center"/>
    </xf>
    <xf numFmtId="166" fontId="0" fillId="0" borderId="0" xfId="0" applyNumberFormat="1" applyFill="1" applyAlignment="1">
      <alignment horizontal="center"/>
    </xf>
    <xf numFmtId="167" fontId="5" fillId="0" borderId="0" xfId="1" applyNumberFormat="1" applyFont="1" applyFill="1" applyAlignment="1">
      <alignment horizontal="center"/>
    </xf>
    <xf numFmtId="167" fontId="0" fillId="0" borderId="0" xfId="0" applyNumberFormat="1" applyFill="1" applyAlignment="1">
      <alignment horizontal="center"/>
    </xf>
    <xf numFmtId="9" fontId="0" fillId="0" borderId="0" xfId="1" applyFont="1" applyFill="1" applyAlignment="1">
      <alignment horizontal="center"/>
    </xf>
    <xf numFmtId="166" fontId="3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7" fontId="7" fillId="0" borderId="0" xfId="0" applyNumberFormat="1" applyFont="1" applyFill="1" applyAlignment="1">
      <alignment horizontal="center"/>
    </xf>
    <xf numFmtId="166" fontId="7" fillId="0" borderId="0" xfId="0" applyNumberFormat="1" applyFont="1" applyFill="1" applyAlignment="1">
      <alignment horizontal="center"/>
    </xf>
    <xf numFmtId="9" fontId="7" fillId="0" borderId="0" xfId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7" fontId="5" fillId="5" borderId="0" xfId="1" applyNumberFormat="1" applyFont="1" applyFill="1" applyAlignment="1">
      <alignment horizontal="center"/>
    </xf>
    <xf numFmtId="166" fontId="0" fillId="5" borderId="0" xfId="0" applyNumberFormat="1" applyFill="1" applyAlignment="1">
      <alignment horizontal="center"/>
    </xf>
    <xf numFmtId="167" fontId="0" fillId="5" borderId="0" xfId="0" applyNumberFormat="1" applyFill="1" applyAlignment="1">
      <alignment horizontal="center"/>
    </xf>
    <xf numFmtId="9" fontId="0" fillId="5" borderId="0" xfId="0" applyNumberFormat="1" applyFill="1" applyAlignment="1">
      <alignment horizontal="center"/>
    </xf>
    <xf numFmtId="10" fontId="0" fillId="5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10" fontId="0" fillId="0" borderId="0" xfId="0" applyNumberFormat="1" applyFill="1" applyAlignment="1">
      <alignment horizontal="center"/>
    </xf>
    <xf numFmtId="167" fontId="7" fillId="0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7" fillId="0" borderId="21" xfId="0" applyFont="1" applyBorder="1"/>
    <xf numFmtId="0" fontId="7" fillId="0" borderId="21" xfId="0" applyFont="1" applyBorder="1" applyAlignment="1">
      <alignment horizontal="center"/>
    </xf>
    <xf numFmtId="1" fontId="7" fillId="0" borderId="21" xfId="0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Font="1"/>
    <xf numFmtId="0" fontId="8" fillId="0" borderId="21" xfId="0" applyFont="1" applyBorder="1"/>
    <xf numFmtId="0" fontId="8" fillId="0" borderId="21" xfId="0" applyFont="1" applyBorder="1" applyAlignment="1">
      <alignment horizontal="center"/>
    </xf>
    <xf numFmtId="0" fontId="0" fillId="0" borderId="22" xfId="0" applyFont="1" applyBorder="1"/>
    <xf numFmtId="0" fontId="0" fillId="0" borderId="22" xfId="0" applyBorder="1" applyAlignment="1">
      <alignment horizontal="center"/>
    </xf>
    <xf numFmtId="1" fontId="0" fillId="0" borderId="0" xfId="0" applyNumberFormat="1"/>
    <xf numFmtId="9" fontId="9" fillId="0" borderId="0" xfId="1" applyFont="1" applyAlignment="1">
      <alignment horizontal="center"/>
    </xf>
    <xf numFmtId="1" fontId="0" fillId="0" borderId="0" xfId="0" applyNumberFormat="1" applyFill="1" applyAlignment="1">
      <alignment horizontal="center"/>
    </xf>
    <xf numFmtId="9" fontId="7" fillId="0" borderId="21" xfId="0" applyNumberFormat="1" applyFont="1" applyBorder="1" applyAlignment="1">
      <alignment horizontal="center"/>
    </xf>
    <xf numFmtId="0" fontId="0" fillId="5" borderId="0" xfId="0" applyFill="1" applyAlignment="1">
      <alignment horizontal="center"/>
    </xf>
    <xf numFmtId="0" fontId="10" fillId="7" borderId="0" xfId="0" applyFont="1" applyFill="1" applyAlignment="1">
      <alignment horizontal="center" wrapText="1"/>
    </xf>
    <xf numFmtId="0" fontId="11" fillId="7" borderId="0" xfId="0" applyFont="1" applyFill="1"/>
  </cellXfs>
  <cellStyles count="3">
    <cellStyle name="Comma" xfId="2" builtinId="3"/>
    <cellStyle name="Normal" xfId="0" builtinId="0"/>
    <cellStyle name="Percent" xfId="1" builtinId="5"/>
  </cellStyles>
  <dxfs count="1">
    <dxf>
      <numFmt numFmtId="3" formatCode="#,##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1E1E1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Average Investment 2011-2012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3279989798846E-2"/>
          <c:y val="0.1928004845548153"/>
          <c:w val="0.96474358974358987"/>
          <c:h val="0.72577990100422463"/>
        </c:manualLayout>
      </c:layout>
      <c:lineChart>
        <c:grouping val="standard"/>
        <c:varyColors val="0"/>
        <c:ser>
          <c:idx val="0"/>
          <c:order val="0"/>
          <c:tx>
            <c:strRef>
              <c:f>'Examples Unsecured'!$B$12</c:f>
              <c:strCache>
                <c:ptCount val="1"/>
                <c:pt idx="0">
                  <c:v>Gross collection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'Examples Unsecured'!$D$12:$R$12</c:f>
              <c:numCache>
                <c:formatCode>#,##0.0</c:formatCode>
                <c:ptCount val="15"/>
                <c:pt idx="0">
                  <c:v>58.242228966366085</c:v>
                </c:pt>
                <c:pt idx="1">
                  <c:v>36.640535639376168</c:v>
                </c:pt>
                <c:pt idx="2">
                  <c:v>24.143292502174205</c:v>
                </c:pt>
                <c:pt idx="3">
                  <c:v>18.648868481168392</c:v>
                </c:pt>
                <c:pt idx="4">
                  <c:v>15.087534338554418</c:v>
                </c:pt>
                <c:pt idx="5">
                  <c:v>11.789249542299238</c:v>
                </c:pt>
                <c:pt idx="6">
                  <c:v>9.3143372295764006</c:v>
                </c:pt>
                <c:pt idx="7">
                  <c:v>7.4642764818179277</c:v>
                </c:pt>
                <c:pt idx="8">
                  <c:v>6.1410528337869499</c:v>
                </c:pt>
                <c:pt idx="9">
                  <c:v>4.2838130788343429</c:v>
                </c:pt>
                <c:pt idx="10">
                  <c:v>2.2546587575215256</c:v>
                </c:pt>
                <c:pt idx="11">
                  <c:v>1.8772360236885894</c:v>
                </c:pt>
                <c:pt idx="12">
                  <c:v>1.5967472093894386</c:v>
                </c:pt>
                <c:pt idx="13">
                  <c:v>1.3586419125212179</c:v>
                </c:pt>
                <c:pt idx="14">
                  <c:v>1.1575270029251084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Examples!#REF!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'Examples Unsecured'!$AI$22:$AW$22</c:f>
              <c:numCache>
                <c:formatCode>#,##0.0</c:formatCode>
                <c:ptCount val="15"/>
                <c:pt idx="0">
                  <c:v>30.706446146488062</c:v>
                </c:pt>
                <c:pt idx="1">
                  <c:v>18.303528073081587</c:v>
                </c:pt>
                <c:pt idx="2">
                  <c:v>11.213676756049736</c:v>
                </c:pt>
                <c:pt idx="3">
                  <c:v>8.599692158552724</c:v>
                </c:pt>
                <c:pt idx="4">
                  <c:v>7.1168869209413259</c:v>
                </c:pt>
                <c:pt idx="5">
                  <c:v>5.6089428948694895</c:v>
                </c:pt>
                <c:pt idx="6">
                  <c:v>4.5201247060289482</c:v>
                </c:pt>
                <c:pt idx="7">
                  <c:v>3.7582035538918142</c:v>
                </c:pt>
                <c:pt idx="8">
                  <c:v>3.2967031002196627</c:v>
                </c:pt>
                <c:pt idx="9">
                  <c:v>2.3346696285560027</c:v>
                </c:pt>
                <c:pt idx="10">
                  <c:v>1.0822630038522258</c:v>
                </c:pt>
                <c:pt idx="11">
                  <c:v>0.95226758772213627</c:v>
                </c:pt>
                <c:pt idx="12">
                  <c:v>0.87916649733935026</c:v>
                </c:pt>
                <c:pt idx="13">
                  <c:v>0.82835840430207341</c:v>
                </c:pt>
                <c:pt idx="14">
                  <c:v>0.79907056810486166</c:v>
                </c:pt>
              </c:numCache>
            </c:numRef>
          </c:val>
          <c:smooth val="0"/>
        </c:ser>
        <c:ser>
          <c:idx val="2"/>
          <c:order val="2"/>
          <c:tx>
            <c:v>Actual Amortization</c:v>
          </c:tx>
          <c:marker>
            <c:symbol val="none"/>
          </c:marker>
          <c:val>
            <c:numRef>
              <c:f>'Examples Unsecured'!$AI$26:$AW$26</c:f>
              <c:numCache>
                <c:formatCode>0.00</c:formatCode>
                <c:ptCount val="15"/>
                <c:pt idx="0">
                  <c:v>30.025313481138348</c:v>
                </c:pt>
                <c:pt idx="1">
                  <c:v>14.891128323527136</c:v>
                </c:pt>
                <c:pt idx="2">
                  <c:v>10.265186326388314</c:v>
                </c:pt>
                <c:pt idx="3">
                  <c:v>8.5219622312613108</c:v>
                </c:pt>
                <c:pt idx="4">
                  <c:v>7.2629012292595743</c:v>
                </c:pt>
                <c:pt idx="5">
                  <c:v>5.7564214142653158</c:v>
                </c:pt>
                <c:pt idx="6">
                  <c:v>4.5632645196482891</c:v>
                </c:pt>
                <c:pt idx="7">
                  <c:v>3.816197600065109</c:v>
                </c:pt>
                <c:pt idx="8">
                  <c:v>3.301214174853583</c:v>
                </c:pt>
                <c:pt idx="9">
                  <c:v>2.8319080315049368</c:v>
                </c:pt>
                <c:pt idx="10">
                  <c:v>1.4296942133957471</c:v>
                </c:pt>
                <c:pt idx="11">
                  <c:v>1.0347806320567958</c:v>
                </c:pt>
                <c:pt idx="12">
                  <c:v>0.91320197450740181</c:v>
                </c:pt>
                <c:pt idx="13">
                  <c:v>0.86144909026213345</c:v>
                </c:pt>
                <c:pt idx="14">
                  <c:v>0.83284291365060925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20480"/>
        <c:axId val="159222016"/>
      </c:lineChart>
      <c:catAx>
        <c:axId val="1592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9222016"/>
        <c:crosses val="autoZero"/>
        <c:auto val="1"/>
        <c:lblAlgn val="ctr"/>
        <c:lblOffset val="100"/>
        <c:noMultiLvlLbl val="0"/>
      </c:catAx>
      <c:valAx>
        <c:axId val="159222016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15922048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PKO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3279989798846E-2"/>
          <c:y val="0.1928004845548153"/>
          <c:w val="0.96474358974358987"/>
          <c:h val="0.72577990100422463"/>
        </c:manualLayout>
      </c:layout>
      <c:lineChart>
        <c:grouping val="standard"/>
        <c:varyColors val="0"/>
        <c:ser>
          <c:idx val="0"/>
          <c:order val="0"/>
          <c:tx>
            <c:strRef>
              <c:f>'Examples Unsecured'!$B$12</c:f>
              <c:strCache>
                <c:ptCount val="1"/>
                <c:pt idx="0">
                  <c:v>Gross collection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Examples!#REF!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Examples!#REF!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'Examples Unsecured'!$AI$23:$AW$23</c:f>
              <c:numCache>
                <c:formatCode>#,##0.0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Actual Amortisation</c:v>
          </c:tx>
          <c:marker>
            <c:symbol val="none"/>
          </c:marker>
          <c:val>
            <c:numRef>
              <c:f>'Examples Unsecured'!$AI$27:$AW$27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12.97108309638943</c:v>
                </c:pt>
                <c:pt idx="3">
                  <c:v>18.499537187206478</c:v>
                </c:pt>
                <c:pt idx="4">
                  <c:v>19.196470519641018</c:v>
                </c:pt>
                <c:pt idx="5">
                  <c:v>14.109071460490854</c:v>
                </c:pt>
                <c:pt idx="6">
                  <c:v>9.1141098611232927</c:v>
                </c:pt>
                <c:pt idx="7">
                  <c:v>6.6029655329023251</c:v>
                </c:pt>
                <c:pt idx="8">
                  <c:v>5.0408344378674679</c:v>
                </c:pt>
                <c:pt idx="9">
                  <c:v>4.0551767733294506</c:v>
                </c:pt>
                <c:pt idx="10">
                  <c:v>3.300132070429981</c:v>
                </c:pt>
                <c:pt idx="11">
                  <c:v>2.7330172449530643</c:v>
                </c:pt>
                <c:pt idx="12">
                  <c:v>2.3188351068248685</c:v>
                </c:pt>
                <c:pt idx="13">
                  <c:v>2.0312977399743568</c:v>
                </c:pt>
                <c:pt idx="14">
                  <c:v>1.8512043409254031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00992"/>
        <c:axId val="173702528"/>
      </c:lineChart>
      <c:catAx>
        <c:axId val="17370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3702528"/>
        <c:crosses val="autoZero"/>
        <c:auto val="1"/>
        <c:lblAlgn val="ctr"/>
        <c:lblOffset val="100"/>
        <c:noMultiLvlLbl val="0"/>
      </c:catAx>
      <c:valAx>
        <c:axId val="173702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737009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Orange 2011-2012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3279989798846E-2"/>
          <c:y val="0.1928004845548153"/>
          <c:w val="0.96474358974358987"/>
          <c:h val="0.72577990100422463"/>
        </c:manualLayout>
      </c:layout>
      <c:lineChart>
        <c:grouping val="standard"/>
        <c:varyColors val="0"/>
        <c:ser>
          <c:idx val="0"/>
          <c:order val="0"/>
          <c:tx>
            <c:strRef>
              <c:f>'Examples Unsecured'!$B$12</c:f>
              <c:strCache>
                <c:ptCount val="1"/>
                <c:pt idx="0">
                  <c:v>Gross collection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Examples!#REF!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Examples!#REF!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'Examples Unsecured'!$AI$24:$AW$24</c:f>
              <c:numCache>
                <c:formatCode>#,##0.0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Actual Amortisation</c:v>
          </c:tx>
          <c:marker>
            <c:symbol val="none"/>
          </c:marker>
          <c:val>
            <c:numRef>
              <c:f>'Examples Unsecured'!$AI$28:$AW$28</c:f>
              <c:numCache>
                <c:formatCode>0.00</c:formatCode>
                <c:ptCount val="15"/>
                <c:pt idx="0">
                  <c:v>62.507610446998527</c:v>
                </c:pt>
                <c:pt idx="1">
                  <c:v>16.721184266222089</c:v>
                </c:pt>
                <c:pt idx="2">
                  <c:v>5.6739051740221953</c:v>
                </c:pt>
                <c:pt idx="3">
                  <c:v>2.4471188815686173</c:v>
                </c:pt>
                <c:pt idx="4">
                  <c:v>1.1359730375407102</c:v>
                </c:pt>
                <c:pt idx="5">
                  <c:v>0.25107761766902514</c:v>
                </c:pt>
                <c:pt idx="6">
                  <c:v>0.15632676292369085</c:v>
                </c:pt>
                <c:pt idx="7">
                  <c:v>9.8732509823723613E-2</c:v>
                </c:pt>
                <c:pt idx="8">
                  <c:v>6.3989867705271694E-2</c:v>
                </c:pt>
                <c:pt idx="9">
                  <c:v>4.3349914511285996E-2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37472"/>
        <c:axId val="173739008"/>
      </c:lineChart>
      <c:catAx>
        <c:axId val="17373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3739008"/>
        <c:crosses val="autoZero"/>
        <c:auto val="1"/>
        <c:lblAlgn val="ctr"/>
        <c:lblOffset val="100"/>
        <c:noMultiLvlLbl val="0"/>
      </c:catAx>
      <c:valAx>
        <c:axId val="173739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737374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ROI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04205876704435E-2"/>
          <c:y val="0.14437553926448846"/>
          <c:w val="0.80403085589911027"/>
          <c:h val="0.82159374905722971"/>
        </c:manualLayout>
      </c:layout>
      <c:lineChart>
        <c:grouping val="standard"/>
        <c:varyColors val="0"/>
        <c:ser>
          <c:idx val="0"/>
          <c:order val="0"/>
          <c:tx>
            <c:strRef>
              <c:f>'Examples Unsecured'!$AH$31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numRef>
              <c:f>'Examples Unsecured'!$AI$30:$AW$30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'Examples Unsecured'!$AI$31:$AW$31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'Examples Unsecured'!$AH$32</c:f>
              <c:strCache>
                <c:ptCount val="1"/>
                <c:pt idx="0">
                  <c:v>PKO</c:v>
                </c:pt>
              </c:strCache>
            </c:strRef>
          </c:tx>
          <c:marker>
            <c:symbol val="none"/>
          </c:marker>
          <c:cat>
            <c:numRef>
              <c:f>'Examples Unsecured'!$AI$30:$AW$30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'Examples Unsecured'!$AI$32:$AW$32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'Examples Unsecured'!$AH$33</c:f>
              <c:strCache>
                <c:ptCount val="1"/>
                <c:pt idx="0">
                  <c:v>Orange</c:v>
                </c:pt>
              </c:strCache>
            </c:strRef>
          </c:tx>
          <c:marker>
            <c:symbol val="none"/>
          </c:marker>
          <c:cat>
            <c:numRef>
              <c:f>'Examples Unsecured'!$AI$30:$AW$30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'Examples Unsecured'!$AI$33:$AW$33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77664"/>
        <c:axId val="173779200"/>
      </c:lineChart>
      <c:catAx>
        <c:axId val="17377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779200"/>
        <c:crosses val="autoZero"/>
        <c:auto val="1"/>
        <c:lblAlgn val="ctr"/>
        <c:lblOffset val="100"/>
        <c:noMultiLvlLbl val="0"/>
      </c:catAx>
      <c:valAx>
        <c:axId val="1737792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73777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PKO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3279989798846E-2"/>
          <c:y val="0.1928004845548153"/>
          <c:w val="0.96474358974358987"/>
          <c:h val="0.72577990100422463"/>
        </c:manualLayout>
      </c:layout>
      <c:lineChart>
        <c:grouping val="standard"/>
        <c:varyColors val="0"/>
        <c:ser>
          <c:idx val="0"/>
          <c:order val="0"/>
          <c:tx>
            <c:strRef>
              <c:f>'Examples Unsecured'!$B$12</c:f>
              <c:strCache>
                <c:ptCount val="1"/>
                <c:pt idx="0">
                  <c:v>Gross collection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Examples!#REF!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Examples!#REF!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'Examples Unsecured'!$AI$23:$AW$23</c:f>
              <c:numCache>
                <c:formatCode>#,##0.0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Actual Amortisation</c:v>
          </c:tx>
          <c:marker>
            <c:symbol val="none"/>
          </c:marker>
          <c:val>
            <c:numRef>
              <c:f>'Examples Unsecured'!$AI$27:$AW$27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12.97108309638943</c:v>
                </c:pt>
                <c:pt idx="3">
                  <c:v>18.499537187206478</c:v>
                </c:pt>
                <c:pt idx="4">
                  <c:v>19.196470519641018</c:v>
                </c:pt>
                <c:pt idx="5">
                  <c:v>14.109071460490854</c:v>
                </c:pt>
                <c:pt idx="6">
                  <c:v>9.1141098611232927</c:v>
                </c:pt>
                <c:pt idx="7">
                  <c:v>6.6029655329023251</c:v>
                </c:pt>
                <c:pt idx="8">
                  <c:v>5.0408344378674679</c:v>
                </c:pt>
                <c:pt idx="9">
                  <c:v>4.0551767733294506</c:v>
                </c:pt>
                <c:pt idx="10">
                  <c:v>3.300132070429981</c:v>
                </c:pt>
                <c:pt idx="11">
                  <c:v>2.7330172449530643</c:v>
                </c:pt>
                <c:pt idx="12">
                  <c:v>2.3188351068248685</c:v>
                </c:pt>
                <c:pt idx="13">
                  <c:v>2.0312977399743568</c:v>
                </c:pt>
                <c:pt idx="14">
                  <c:v>1.8512043409254031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41728"/>
        <c:axId val="164855808"/>
      </c:lineChart>
      <c:catAx>
        <c:axId val="1648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4855808"/>
        <c:crosses val="autoZero"/>
        <c:auto val="1"/>
        <c:lblAlgn val="ctr"/>
        <c:lblOffset val="100"/>
        <c:noMultiLvlLbl val="0"/>
      </c:catAx>
      <c:valAx>
        <c:axId val="16485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48417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Orange 2011-2012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3279989798846E-2"/>
          <c:y val="0.1928004845548153"/>
          <c:w val="0.96474358974358987"/>
          <c:h val="0.72577990100422463"/>
        </c:manualLayout>
      </c:layout>
      <c:lineChart>
        <c:grouping val="standard"/>
        <c:varyColors val="0"/>
        <c:ser>
          <c:idx val="0"/>
          <c:order val="0"/>
          <c:tx>
            <c:strRef>
              <c:f>'Examples Unsecured'!$B$12</c:f>
              <c:strCache>
                <c:ptCount val="1"/>
                <c:pt idx="0">
                  <c:v>Gross collection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Examples!#REF!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Examples!#REF!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'Examples Unsecured'!$AI$24:$AW$24</c:f>
              <c:numCache>
                <c:formatCode>#,##0.0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Actual Amortisation</c:v>
          </c:tx>
          <c:marker>
            <c:symbol val="none"/>
          </c:marker>
          <c:val>
            <c:numRef>
              <c:f>'Examples Unsecured'!$AI$28:$AW$28</c:f>
              <c:numCache>
                <c:formatCode>0.00</c:formatCode>
                <c:ptCount val="15"/>
                <c:pt idx="0">
                  <c:v>62.507610446998527</c:v>
                </c:pt>
                <c:pt idx="1">
                  <c:v>16.721184266222089</c:v>
                </c:pt>
                <c:pt idx="2">
                  <c:v>5.6739051740221953</c:v>
                </c:pt>
                <c:pt idx="3">
                  <c:v>2.4471188815686173</c:v>
                </c:pt>
                <c:pt idx="4">
                  <c:v>1.1359730375407102</c:v>
                </c:pt>
                <c:pt idx="5">
                  <c:v>0.25107761766902514</c:v>
                </c:pt>
                <c:pt idx="6">
                  <c:v>0.15632676292369085</c:v>
                </c:pt>
                <c:pt idx="7">
                  <c:v>9.8732509823723613E-2</c:v>
                </c:pt>
                <c:pt idx="8">
                  <c:v>6.3989867705271694E-2</c:v>
                </c:pt>
                <c:pt idx="9">
                  <c:v>4.3349914511285996E-2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90880"/>
        <c:axId val="164896768"/>
      </c:lineChart>
      <c:catAx>
        <c:axId val="16489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4896768"/>
        <c:crosses val="autoZero"/>
        <c:auto val="1"/>
        <c:lblAlgn val="ctr"/>
        <c:lblOffset val="100"/>
        <c:noMultiLvlLbl val="0"/>
      </c:catAx>
      <c:valAx>
        <c:axId val="164896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489088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Cash flow distribution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230769230769239E-2"/>
          <c:y val="0.19280050545386812"/>
          <c:w val="0.96474358974358987"/>
          <c:h val="0.72577990100422463"/>
        </c:manualLayout>
      </c:layout>
      <c:lineChart>
        <c:grouping val="standard"/>
        <c:varyColors val="0"/>
        <c:ser>
          <c:idx val="0"/>
          <c:order val="0"/>
          <c:tx>
            <c:strRef>
              <c:f>Summary!$B$7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Summary!$C$7:$Q$7</c:f>
              <c:numCache>
                <c:formatCode>0%</c:formatCode>
                <c:ptCount val="15"/>
                <c:pt idx="0">
                  <c:v>0.29121114483183042</c:v>
                </c:pt>
                <c:pt idx="1">
                  <c:v>0.18320267819688082</c:v>
                </c:pt>
                <c:pt idx="2">
                  <c:v>0.12071646251087102</c:v>
                </c:pt>
                <c:pt idx="3">
                  <c:v>9.3244342405841965E-2</c:v>
                </c:pt>
                <c:pt idx="4">
                  <c:v>7.5437671692772088E-2</c:v>
                </c:pt>
                <c:pt idx="5">
                  <c:v>5.8946247711496189E-2</c:v>
                </c:pt>
                <c:pt idx="6">
                  <c:v>4.6571686147882006E-2</c:v>
                </c:pt>
                <c:pt idx="7">
                  <c:v>3.7321382409089637E-2</c:v>
                </c:pt>
                <c:pt idx="8">
                  <c:v>3.0705264168934751E-2</c:v>
                </c:pt>
                <c:pt idx="9">
                  <c:v>2.1419065394171714E-2</c:v>
                </c:pt>
                <c:pt idx="10">
                  <c:v>1.1273293787607629E-2</c:v>
                </c:pt>
                <c:pt idx="11">
                  <c:v>9.3861801184429473E-3</c:v>
                </c:pt>
                <c:pt idx="12">
                  <c:v>7.9837360469471926E-3</c:v>
                </c:pt>
                <c:pt idx="13">
                  <c:v>6.7932095626060899E-3</c:v>
                </c:pt>
                <c:pt idx="14">
                  <c:v>5.7876350146255423E-3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Summary!$B$19</c:f>
              <c:strCache>
                <c:ptCount val="1"/>
                <c:pt idx="0">
                  <c:v>PKO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Summary!$C$19:$Q$19</c:f>
              <c:numCache>
                <c:formatCode>0%</c:formatCode>
                <c:ptCount val="15"/>
                <c:pt idx="0">
                  <c:v>8.843349928942805E-2</c:v>
                </c:pt>
                <c:pt idx="1">
                  <c:v>0.1309510002998589</c:v>
                </c:pt>
                <c:pt idx="2">
                  <c:v>0.14529278464720066</c:v>
                </c:pt>
                <c:pt idx="3">
                  <c:v>0.14674633333398071</c:v>
                </c:pt>
                <c:pt idx="4">
                  <c:v>0.13414196345794188</c:v>
                </c:pt>
                <c:pt idx="5">
                  <c:v>9.9508382271121673E-2</c:v>
                </c:pt>
                <c:pt idx="6">
                  <c:v>6.9528377448926149E-2</c:v>
                </c:pt>
                <c:pt idx="7">
                  <c:v>4.780284307806474E-2</c:v>
                </c:pt>
                <c:pt idx="8">
                  <c:v>3.626696327972205E-2</c:v>
                </c:pt>
                <c:pt idx="9">
                  <c:v>2.8459292604828677E-2</c:v>
                </c:pt>
                <c:pt idx="10">
                  <c:v>2.2332482852778997E-2</c:v>
                </c:pt>
                <c:pt idx="11">
                  <c:v>1.7524672777478163E-2</c:v>
                </c:pt>
                <c:pt idx="12">
                  <c:v>1.3751903805420209E-2</c:v>
                </c:pt>
                <c:pt idx="13">
                  <c:v>1.0791348899511296E-2</c:v>
                </c:pt>
                <c:pt idx="14">
                  <c:v>8.4681519537377955E-3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Summary!$B$31</c:f>
              <c:strCache>
                <c:ptCount val="1"/>
                <c:pt idx="0">
                  <c:v>Orange 2011-2012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Summary!$C$31:$Q$31</c:f>
              <c:numCache>
                <c:formatCode>0%</c:formatCode>
                <c:ptCount val="15"/>
                <c:pt idx="0">
                  <c:v>0.68968203313806853</c:v>
                </c:pt>
                <c:pt idx="1">
                  <c:v>0.19608336843217006</c:v>
                </c:pt>
                <c:pt idx="2">
                  <c:v>6.5213882151080191E-2</c:v>
                </c:pt>
                <c:pt idx="3">
                  <c:v>2.8234604335120882E-2</c:v>
                </c:pt>
                <c:pt idx="4">
                  <c:v>1.2915030515018732E-2</c:v>
                </c:pt>
                <c:pt idx="5">
                  <c:v>3.3365082404793424E-3</c:v>
                </c:pt>
                <c:pt idx="6">
                  <c:v>2.0443111560715984E-3</c:v>
                </c:pt>
                <c:pt idx="7">
                  <c:v>1.2525693915109845E-3</c:v>
                </c:pt>
                <c:pt idx="8">
                  <c:v>7.6746150889603132E-4</c:v>
                </c:pt>
                <c:pt idx="9">
                  <c:v>4.7023113158374568E-4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43072"/>
        <c:axId val="156244608"/>
      </c:lineChart>
      <c:catAx>
        <c:axId val="1562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6244608"/>
        <c:crosses val="autoZero"/>
        <c:auto val="1"/>
        <c:lblAlgn val="ctr"/>
        <c:lblOffset val="100"/>
        <c:noMultiLvlLbl val="0"/>
      </c:catAx>
      <c:valAx>
        <c:axId val="1562446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1562430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% Collected</a:t>
            </a:r>
            <a:r>
              <a:rPr lang="sv-SE" baseline="0"/>
              <a:t> of Investment</a:t>
            </a:r>
          </a:p>
          <a:p>
            <a:pPr>
              <a:defRPr/>
            </a:pPr>
            <a:endParaRPr lang="sv-SE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Summary!$B$8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Summary!$C$8:$Q$8</c:f>
              <c:numCache>
                <c:formatCode>0%</c:formatCode>
                <c:ptCount val="15"/>
                <c:pt idx="0">
                  <c:v>0.59829995122441526</c:v>
                </c:pt>
                <c:pt idx="1">
                  <c:v>0.37639408853213385</c:v>
                </c:pt>
                <c:pt idx="2">
                  <c:v>0.24801473059675178</c:v>
                </c:pt>
                <c:pt idx="3">
                  <c:v>0.19157263210370815</c:v>
                </c:pt>
                <c:pt idx="4">
                  <c:v>0.15498842024172299</c:v>
                </c:pt>
                <c:pt idx="5">
                  <c:v>0.12110641284356367</c:v>
                </c:pt>
                <c:pt idx="6">
                  <c:v>9.5682593352694245E-2</c:v>
                </c:pt>
                <c:pt idx="7">
                  <c:v>7.6677632952134867E-2</c:v>
                </c:pt>
                <c:pt idx="8">
                  <c:v>6.3084666849599347E-2</c:v>
                </c:pt>
                <c:pt idx="9">
                  <c:v>4.4005959277437542E-2</c:v>
                </c:pt>
                <c:pt idx="10">
                  <c:v>2.3161239681122655E-2</c:v>
                </c:pt>
                <c:pt idx="11">
                  <c:v>1.9284121527323395E-2</c:v>
                </c:pt>
                <c:pt idx="12">
                  <c:v>1.6402768136623197E-2</c:v>
                </c:pt>
                <c:pt idx="13">
                  <c:v>1.3956804271043833E-2</c:v>
                </c:pt>
                <c:pt idx="14">
                  <c:v>1.1890828384864376E-2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Summary!$B$20</c:f>
              <c:strCache>
                <c:ptCount val="1"/>
                <c:pt idx="0">
                  <c:v>PKO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Summary!$C$20:$Q$20</c:f>
              <c:numCache>
                <c:formatCode>0%</c:formatCode>
                <c:ptCount val="15"/>
                <c:pt idx="0">
                  <c:v>0.2380639851923852</c:v>
                </c:pt>
                <c:pt idx="1">
                  <c:v>0.35252158115200222</c:v>
                </c:pt>
                <c:pt idx="2">
                  <c:v>0.39112982761891679</c:v>
                </c:pt>
                <c:pt idx="3">
                  <c:v>0.39504279720427143</c:v>
                </c:pt>
                <c:pt idx="4">
                  <c:v>0.36111169024096967</c:v>
                </c:pt>
                <c:pt idx="5">
                  <c:v>0.26787769605247891</c:v>
                </c:pt>
                <c:pt idx="6">
                  <c:v>0.18717118232853291</c:v>
                </c:pt>
                <c:pt idx="7">
                  <c:v>0.12868579687709789</c:v>
                </c:pt>
                <c:pt idx="8">
                  <c:v>9.7631077347050982E-2</c:v>
                </c:pt>
                <c:pt idx="9">
                  <c:v>7.6612739150893672E-2</c:v>
                </c:pt>
                <c:pt idx="10">
                  <c:v>6.0119297663128367E-2</c:v>
                </c:pt>
                <c:pt idx="11">
                  <c:v>4.7176618296475195E-2</c:v>
                </c:pt>
                <c:pt idx="12">
                  <c:v>3.702028134367899E-2</c:v>
                </c:pt>
                <c:pt idx="13">
                  <c:v>2.9050433888306391E-2</c:v>
                </c:pt>
                <c:pt idx="14">
                  <c:v>2.2796361305613341E-2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Summary!$B$32</c:f>
              <c:strCache>
                <c:ptCount val="1"/>
                <c:pt idx="0">
                  <c:v>Orange 2011-2012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Summary!$C$32:$Q$32</c:f>
              <c:numCache>
                <c:formatCode>0%</c:formatCode>
                <c:ptCount val="15"/>
                <c:pt idx="0">
                  <c:v>0.94543198545647655</c:v>
                </c:pt>
                <c:pt idx="1">
                  <c:v>0.26879558901704509</c:v>
                </c:pt>
                <c:pt idx="2">
                  <c:v>8.9396688791336901E-2</c:v>
                </c:pt>
                <c:pt idx="3">
                  <c:v>3.8704644680496531E-2</c:v>
                </c:pt>
                <c:pt idx="4">
                  <c:v>1.7704220721088067E-2</c:v>
                </c:pt>
                <c:pt idx="5">
                  <c:v>4.5737621957984038E-3</c:v>
                </c:pt>
                <c:pt idx="6">
                  <c:v>2.8023887274277806E-3</c:v>
                </c:pt>
                <c:pt idx="7">
                  <c:v>1.7170509159851785E-3</c:v>
                </c:pt>
                <c:pt idx="8">
                  <c:v>1.0520538788223626E-3</c:v>
                </c:pt>
                <c:pt idx="9">
                  <c:v>6.4460364486204744E-4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88896"/>
        <c:axId val="156290432"/>
      </c:lineChart>
      <c:catAx>
        <c:axId val="15628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6290432"/>
        <c:crosses val="autoZero"/>
        <c:auto val="1"/>
        <c:lblAlgn val="ctr"/>
        <c:lblOffset val="100"/>
        <c:noMultiLvlLbl val="0"/>
      </c:catAx>
      <c:valAx>
        <c:axId val="1562904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1562888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Cash flow distribution acc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Summary!$B$7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Summary!$C$11:$Q$11</c:f>
              <c:numCache>
                <c:formatCode>0%</c:formatCode>
                <c:ptCount val="15"/>
                <c:pt idx="0">
                  <c:v>0.29121114483183042</c:v>
                </c:pt>
                <c:pt idx="1">
                  <c:v>0.47441382302871127</c:v>
                </c:pt>
                <c:pt idx="2">
                  <c:v>0.59513028553958225</c:v>
                </c:pt>
                <c:pt idx="3">
                  <c:v>0.68837462794542426</c:v>
                </c:pt>
                <c:pt idx="4">
                  <c:v>0.7638122996381963</c:v>
                </c:pt>
                <c:pt idx="5">
                  <c:v>0.82275854734969245</c:v>
                </c:pt>
                <c:pt idx="6">
                  <c:v>0.86933023349757443</c:v>
                </c:pt>
                <c:pt idx="7">
                  <c:v>0.9066516159066641</c:v>
                </c:pt>
                <c:pt idx="8">
                  <c:v>0.93735688007559881</c:v>
                </c:pt>
                <c:pt idx="9">
                  <c:v>0.95877594546977052</c:v>
                </c:pt>
                <c:pt idx="10">
                  <c:v>0.97004923925737818</c:v>
                </c:pt>
                <c:pt idx="11">
                  <c:v>0.97943541937582113</c:v>
                </c:pt>
                <c:pt idx="12">
                  <c:v>0.98741915542276837</c:v>
                </c:pt>
                <c:pt idx="13">
                  <c:v>0.99421236498537446</c:v>
                </c:pt>
                <c:pt idx="14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Summary!$B$19</c:f>
              <c:strCache>
                <c:ptCount val="1"/>
                <c:pt idx="0">
                  <c:v>PKO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Summary!$C$23:$Q$23</c:f>
              <c:numCache>
                <c:formatCode>0%</c:formatCode>
                <c:ptCount val="15"/>
                <c:pt idx="0">
                  <c:v>8.843349928942805E-2</c:v>
                </c:pt>
                <c:pt idx="1">
                  <c:v>0.21938449958928696</c:v>
                </c:pt>
                <c:pt idx="2">
                  <c:v>0.3646772842364876</c:v>
                </c:pt>
                <c:pt idx="3">
                  <c:v>0.51142361757046828</c:v>
                </c:pt>
                <c:pt idx="4">
                  <c:v>0.64556558102841022</c:v>
                </c:pt>
                <c:pt idx="5">
                  <c:v>0.74507396329953191</c:v>
                </c:pt>
                <c:pt idx="6">
                  <c:v>0.81460234074845805</c:v>
                </c:pt>
                <c:pt idx="7">
                  <c:v>0.86240518382652276</c:v>
                </c:pt>
                <c:pt idx="8">
                  <c:v>0.89867214710624477</c:v>
                </c:pt>
                <c:pt idx="9">
                  <c:v>0.92713143971107348</c:v>
                </c:pt>
                <c:pt idx="10">
                  <c:v>0.94946392256385248</c:v>
                </c:pt>
                <c:pt idx="11">
                  <c:v>0.96698859534133064</c:v>
                </c:pt>
                <c:pt idx="12">
                  <c:v>0.98074049914675088</c:v>
                </c:pt>
                <c:pt idx="13">
                  <c:v>0.99153184804626215</c:v>
                </c:pt>
                <c:pt idx="14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Summary!$B$31</c:f>
              <c:strCache>
                <c:ptCount val="1"/>
                <c:pt idx="0">
                  <c:v>Orange 2011-2012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Summary!$C$35:$Q$35</c:f>
              <c:numCache>
                <c:formatCode>0%</c:formatCode>
                <c:ptCount val="15"/>
                <c:pt idx="0">
                  <c:v>0.68968203313806853</c:v>
                </c:pt>
                <c:pt idx="1">
                  <c:v>0.88576540157023853</c:v>
                </c:pt>
                <c:pt idx="2">
                  <c:v>0.95097928372131868</c:v>
                </c:pt>
                <c:pt idx="3">
                  <c:v>0.97921388805643961</c:v>
                </c:pt>
                <c:pt idx="4">
                  <c:v>0.99212891857145835</c:v>
                </c:pt>
                <c:pt idx="5">
                  <c:v>0.99546542681193773</c:v>
                </c:pt>
                <c:pt idx="6">
                  <c:v>0.99750973796800935</c:v>
                </c:pt>
                <c:pt idx="7">
                  <c:v>0.99876230735952032</c:v>
                </c:pt>
                <c:pt idx="8">
                  <c:v>0.99952976886841638</c:v>
                </c:pt>
                <c:pt idx="9">
                  <c:v>1.0000000000000002</c:v>
                </c:pt>
                <c:pt idx="10">
                  <c:v>1.0000000000000002</c:v>
                </c:pt>
                <c:pt idx="11">
                  <c:v>1.0000000000000002</c:v>
                </c:pt>
                <c:pt idx="12">
                  <c:v>1.0000000000000002</c:v>
                </c:pt>
                <c:pt idx="13">
                  <c:v>1.0000000000000002</c:v>
                </c:pt>
                <c:pt idx="14">
                  <c:v>1.0000000000000002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21952"/>
        <c:axId val="165031936"/>
      </c:lineChart>
      <c:catAx>
        <c:axId val="1650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5031936"/>
        <c:crosses val="autoZero"/>
        <c:auto val="1"/>
        <c:lblAlgn val="ctr"/>
        <c:lblOffset val="100"/>
        <c:noMultiLvlLbl val="0"/>
      </c:catAx>
      <c:valAx>
        <c:axId val="1650319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1650219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% Collected of Investment acc</a:t>
            </a:r>
          </a:p>
          <a:p>
            <a:pPr>
              <a:defRPr/>
            </a:pPr>
            <a:endParaRPr lang="sv-SE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481128327373863E-2"/>
          <c:y val="0.25650954264201131"/>
          <c:w val="0.96503774334525227"/>
          <c:h val="0.65887008467832942"/>
        </c:manualLayout>
      </c:layout>
      <c:lineChart>
        <c:grouping val="standard"/>
        <c:varyColors val="0"/>
        <c:ser>
          <c:idx val="0"/>
          <c:order val="0"/>
          <c:tx>
            <c:strRef>
              <c:f>Summary!$B$8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Summary!$C$12:$Q$12</c:f>
              <c:numCache>
                <c:formatCode>0%</c:formatCode>
                <c:ptCount val="15"/>
                <c:pt idx="0">
                  <c:v>0.59829995122441526</c:v>
                </c:pt>
                <c:pt idx="1">
                  <c:v>0.97469403975654911</c:v>
                </c:pt>
                <c:pt idx="2">
                  <c:v>1.2227087703533008</c:v>
                </c:pt>
                <c:pt idx="3">
                  <c:v>1.414281402457009</c:v>
                </c:pt>
                <c:pt idx="4">
                  <c:v>1.5692698226987321</c:v>
                </c:pt>
                <c:pt idx="5">
                  <c:v>1.6903762355422958</c:v>
                </c:pt>
                <c:pt idx="6">
                  <c:v>1.7860588288949901</c:v>
                </c:pt>
                <c:pt idx="7">
                  <c:v>1.8627364618471249</c:v>
                </c:pt>
                <c:pt idx="8">
                  <c:v>1.9258211286967244</c:v>
                </c:pt>
                <c:pt idx="9">
                  <c:v>1.9698270879741619</c:v>
                </c:pt>
                <c:pt idx="10">
                  <c:v>1.9929883276552847</c:v>
                </c:pt>
                <c:pt idx="11">
                  <c:v>2.0122724491826078</c:v>
                </c:pt>
                <c:pt idx="12">
                  <c:v>2.0286752173192308</c:v>
                </c:pt>
                <c:pt idx="13">
                  <c:v>2.0426320215902747</c:v>
                </c:pt>
                <c:pt idx="14">
                  <c:v>2.0545228499751391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Summary!$B$20</c:f>
              <c:strCache>
                <c:ptCount val="1"/>
                <c:pt idx="0">
                  <c:v>PKO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Summary!$C$24:$Q$24</c:f>
              <c:numCache>
                <c:formatCode>0%</c:formatCode>
                <c:ptCount val="15"/>
                <c:pt idx="0">
                  <c:v>0.2380639851923852</c:v>
                </c:pt>
                <c:pt idx="1">
                  <c:v>0.59058556634438741</c:v>
                </c:pt>
                <c:pt idx="2">
                  <c:v>0.98171539396330421</c:v>
                </c:pt>
                <c:pt idx="3">
                  <c:v>1.3767581911675757</c:v>
                </c:pt>
                <c:pt idx="4">
                  <c:v>1.7378698814085454</c:v>
                </c:pt>
                <c:pt idx="5">
                  <c:v>2.0057475774610243</c:v>
                </c:pt>
                <c:pt idx="6">
                  <c:v>2.1929187597895572</c:v>
                </c:pt>
                <c:pt idx="7">
                  <c:v>2.3216045566666552</c:v>
                </c:pt>
                <c:pt idx="8">
                  <c:v>2.419235634013706</c:v>
                </c:pt>
                <c:pt idx="9">
                  <c:v>2.4958483731645997</c:v>
                </c:pt>
                <c:pt idx="10">
                  <c:v>2.5559676708277279</c:v>
                </c:pt>
                <c:pt idx="11">
                  <c:v>2.6031442891242031</c:v>
                </c:pt>
                <c:pt idx="12">
                  <c:v>2.6401645704678822</c:v>
                </c:pt>
                <c:pt idx="13">
                  <c:v>2.6692150043561886</c:v>
                </c:pt>
                <c:pt idx="14">
                  <c:v>2.6920113656618021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Summary!$B$32</c:f>
              <c:strCache>
                <c:ptCount val="1"/>
                <c:pt idx="0">
                  <c:v>Orange 2011-2012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Summary!$C$36:$Q$36</c:f>
              <c:numCache>
                <c:formatCode>0%</c:formatCode>
                <c:ptCount val="15"/>
                <c:pt idx="0">
                  <c:v>0.94543198545647655</c:v>
                </c:pt>
                <c:pt idx="1">
                  <c:v>1.2142275744735216</c:v>
                </c:pt>
                <c:pt idx="2">
                  <c:v>1.3036242632648585</c:v>
                </c:pt>
                <c:pt idx="3">
                  <c:v>1.3423289079453551</c:v>
                </c:pt>
                <c:pt idx="4">
                  <c:v>1.3600331286664431</c:v>
                </c:pt>
                <c:pt idx="5">
                  <c:v>1.3646068908622415</c:v>
                </c:pt>
                <c:pt idx="6">
                  <c:v>1.3674092795896693</c:v>
                </c:pt>
                <c:pt idx="7">
                  <c:v>1.3691263305056545</c:v>
                </c:pt>
                <c:pt idx="8">
                  <c:v>1.3701783843844768</c:v>
                </c:pt>
                <c:pt idx="9">
                  <c:v>1.3708229880293388</c:v>
                </c:pt>
                <c:pt idx="10">
                  <c:v>1.3708229880293388</c:v>
                </c:pt>
                <c:pt idx="11">
                  <c:v>1.3708229880293388</c:v>
                </c:pt>
                <c:pt idx="12">
                  <c:v>1.3708229880293388</c:v>
                </c:pt>
                <c:pt idx="13">
                  <c:v>1.3708229880293388</c:v>
                </c:pt>
                <c:pt idx="14">
                  <c:v>1.3708229880293388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67392"/>
        <c:axId val="165073280"/>
      </c:lineChart>
      <c:catAx>
        <c:axId val="1650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5073280"/>
        <c:crosses val="autoZero"/>
        <c:auto val="1"/>
        <c:lblAlgn val="ctr"/>
        <c:lblOffset val="100"/>
        <c:noMultiLvlLbl val="0"/>
      </c:catAx>
      <c:valAx>
        <c:axId val="1650732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1650673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b="1"/>
      </a:pPr>
      <a:endParaRPr lang="sv-S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Costs (commission+unremitted </a:t>
            </a:r>
            <a:r>
              <a:rPr lang="sv-SE" baseline="0"/>
              <a:t>items)</a:t>
            </a:r>
          </a:p>
          <a:p>
            <a:pPr>
              <a:defRPr/>
            </a:pPr>
            <a:endParaRPr lang="sv-SE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Summary!$B$8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Summary!$C$26:$Q$26</c:f>
              <c:numCache>
                <c:formatCode>0%</c:formatCode>
                <c:ptCount val="15"/>
                <c:pt idx="0">
                  <c:v>0.45997641726871369</c:v>
                </c:pt>
                <c:pt idx="1">
                  <c:v>0.17215909387902895</c:v>
                </c:pt>
                <c:pt idx="2">
                  <c:v>0.14084063329532895</c:v>
                </c:pt>
                <c:pt idx="3">
                  <c:v>0.1335410513026333</c:v>
                </c:pt>
                <c:pt idx="4">
                  <c:v>0.13820109099268513</c:v>
                </c:pt>
                <c:pt idx="5">
                  <c:v>0.15199761835634834</c:v>
                </c:pt>
                <c:pt idx="6">
                  <c:v>0.17498792383068815</c:v>
                </c:pt>
                <c:pt idx="7">
                  <c:v>0.11272528921262243</c:v>
                </c:pt>
                <c:pt idx="8">
                  <c:v>0.1054412123796442</c:v>
                </c:pt>
                <c:pt idx="9">
                  <c:v>0.10510713822319052</c:v>
                </c:pt>
                <c:pt idx="10">
                  <c:v>0.10510713820915897</c:v>
                </c:pt>
                <c:pt idx="11">
                  <c:v>0.10510713821466076</c:v>
                </c:pt>
                <c:pt idx="12">
                  <c:v>0.10510713820473952</c:v>
                </c:pt>
                <c:pt idx="13">
                  <c:v>0.10510713820909137</c:v>
                </c:pt>
                <c:pt idx="14">
                  <c:v>0.10510713823853832</c:v>
                </c:pt>
              </c:numCache>
            </c:numRef>
          </c:cat>
          <c:val>
            <c:numRef>
              <c:f>Summary!$C$14:$Q$14</c:f>
              <c:numCache>
                <c:formatCode>0%</c:formatCode>
                <c:ptCount val="15"/>
                <c:pt idx="0">
                  <c:v>0.22648701586501477</c:v>
                </c:pt>
                <c:pt idx="1">
                  <c:v>0.28493677126969413</c:v>
                </c:pt>
                <c:pt idx="2">
                  <c:v>0.23964238587145684</c:v>
                </c:pt>
                <c:pt idx="3">
                  <c:v>0.22185095266274296</c:v>
                </c:pt>
                <c:pt idx="4">
                  <c:v>0.20667311415404158</c:v>
                </c:pt>
                <c:pt idx="5">
                  <c:v>0.2093814282219367</c:v>
                </c:pt>
                <c:pt idx="6">
                  <c:v>0.21724827220121762</c:v>
                </c:pt>
                <c:pt idx="7">
                  <c:v>0.21402343514311128</c:v>
                </c:pt>
                <c:pt idx="8">
                  <c:v>0.21860069466061927</c:v>
                </c:pt>
                <c:pt idx="9">
                  <c:v>0.20831291171884309</c:v>
                </c:pt>
                <c:pt idx="10">
                  <c:v>0.196763273023948</c:v>
                </c:pt>
                <c:pt idx="11">
                  <c:v>0.19720042863004469</c:v>
                </c:pt>
                <c:pt idx="12">
                  <c:v>0.19780028999923335</c:v>
                </c:pt>
                <c:pt idx="13">
                  <c:v>0.19790608411569385</c:v>
                </c:pt>
                <c:pt idx="14">
                  <c:v>0.19795388238788406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Summary!$B$20</c:f>
              <c:strCache>
                <c:ptCount val="1"/>
                <c:pt idx="0">
                  <c:v>PKO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Summary!$C$26:$Q$26</c:f>
              <c:numCache>
                <c:formatCode>0%</c:formatCode>
                <c:ptCount val="15"/>
                <c:pt idx="0">
                  <c:v>0.45997641726871369</c:v>
                </c:pt>
                <c:pt idx="1">
                  <c:v>0.17215909387902895</c:v>
                </c:pt>
                <c:pt idx="2">
                  <c:v>0.14084063329532895</c:v>
                </c:pt>
                <c:pt idx="3">
                  <c:v>0.1335410513026333</c:v>
                </c:pt>
                <c:pt idx="4">
                  <c:v>0.13820109099268513</c:v>
                </c:pt>
                <c:pt idx="5">
                  <c:v>0.15199761835634834</c:v>
                </c:pt>
                <c:pt idx="6">
                  <c:v>0.17498792383068815</c:v>
                </c:pt>
                <c:pt idx="7">
                  <c:v>0.11272528921262243</c:v>
                </c:pt>
                <c:pt idx="8">
                  <c:v>0.1054412123796442</c:v>
                </c:pt>
                <c:pt idx="9">
                  <c:v>0.10510713822319052</c:v>
                </c:pt>
                <c:pt idx="10">
                  <c:v>0.10510713820915897</c:v>
                </c:pt>
                <c:pt idx="11">
                  <c:v>0.10510713821466076</c:v>
                </c:pt>
                <c:pt idx="12">
                  <c:v>0.10510713820473952</c:v>
                </c:pt>
                <c:pt idx="13">
                  <c:v>0.10510713820909137</c:v>
                </c:pt>
                <c:pt idx="14">
                  <c:v>0.10510713823853832</c:v>
                </c:pt>
              </c:numCache>
            </c:numRef>
          </c:cat>
          <c:val>
            <c:numRef>
              <c:f>Summary!$C$20:$Q$20</c:f>
              <c:numCache>
                <c:formatCode>0%</c:formatCode>
                <c:ptCount val="15"/>
                <c:pt idx="0">
                  <c:v>0.2380639851923852</c:v>
                </c:pt>
                <c:pt idx="1">
                  <c:v>0.35252158115200222</c:v>
                </c:pt>
                <c:pt idx="2">
                  <c:v>0.39112982761891679</c:v>
                </c:pt>
                <c:pt idx="3">
                  <c:v>0.39504279720427143</c:v>
                </c:pt>
                <c:pt idx="4">
                  <c:v>0.36111169024096967</c:v>
                </c:pt>
                <c:pt idx="5">
                  <c:v>0.26787769605247891</c:v>
                </c:pt>
                <c:pt idx="6">
                  <c:v>0.18717118232853291</c:v>
                </c:pt>
                <c:pt idx="7">
                  <c:v>0.12868579687709789</c:v>
                </c:pt>
                <c:pt idx="8">
                  <c:v>9.7631077347050982E-2</c:v>
                </c:pt>
                <c:pt idx="9">
                  <c:v>7.6612739150893672E-2</c:v>
                </c:pt>
                <c:pt idx="10">
                  <c:v>6.0119297663128367E-2</c:v>
                </c:pt>
                <c:pt idx="11">
                  <c:v>4.7176618296475195E-2</c:v>
                </c:pt>
                <c:pt idx="12">
                  <c:v>3.702028134367899E-2</c:v>
                </c:pt>
                <c:pt idx="13">
                  <c:v>2.9050433888306391E-2</c:v>
                </c:pt>
                <c:pt idx="14">
                  <c:v>2.2796361305613341E-2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Summary!$B$32</c:f>
              <c:strCache>
                <c:ptCount val="1"/>
                <c:pt idx="0">
                  <c:v>Orange 2011-2012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Summary!$C$26:$Q$26</c:f>
              <c:numCache>
                <c:formatCode>0%</c:formatCode>
                <c:ptCount val="15"/>
                <c:pt idx="0">
                  <c:v>0.45997641726871369</c:v>
                </c:pt>
                <c:pt idx="1">
                  <c:v>0.17215909387902895</c:v>
                </c:pt>
                <c:pt idx="2">
                  <c:v>0.14084063329532895</c:v>
                </c:pt>
                <c:pt idx="3">
                  <c:v>0.1335410513026333</c:v>
                </c:pt>
                <c:pt idx="4">
                  <c:v>0.13820109099268513</c:v>
                </c:pt>
                <c:pt idx="5">
                  <c:v>0.15199761835634834</c:v>
                </c:pt>
                <c:pt idx="6">
                  <c:v>0.17498792383068815</c:v>
                </c:pt>
                <c:pt idx="7">
                  <c:v>0.11272528921262243</c:v>
                </c:pt>
                <c:pt idx="8">
                  <c:v>0.1054412123796442</c:v>
                </c:pt>
                <c:pt idx="9">
                  <c:v>0.10510713822319052</c:v>
                </c:pt>
                <c:pt idx="10">
                  <c:v>0.10510713820915897</c:v>
                </c:pt>
                <c:pt idx="11">
                  <c:v>0.10510713821466076</c:v>
                </c:pt>
                <c:pt idx="12">
                  <c:v>0.10510713820473952</c:v>
                </c:pt>
                <c:pt idx="13">
                  <c:v>0.10510713820909137</c:v>
                </c:pt>
                <c:pt idx="14">
                  <c:v>0.10510713823853832</c:v>
                </c:pt>
              </c:numCache>
            </c:numRef>
          </c:cat>
          <c:val>
            <c:numRef>
              <c:f>Summary!$C$38:$Q$38</c:f>
              <c:numCache>
                <c:formatCode>0%</c:formatCode>
                <c:ptCount val="15"/>
                <c:pt idx="0">
                  <c:v>0.16568696517083603</c:v>
                </c:pt>
                <c:pt idx="1">
                  <c:v>0.16819392712892847</c:v>
                </c:pt>
                <c:pt idx="2">
                  <c:v>0.16846434371135618</c:v>
                </c:pt>
                <c:pt idx="3">
                  <c:v>0.17385869230519746</c:v>
                </c:pt>
                <c:pt idx="4">
                  <c:v>0.18043087151436338</c:v>
                </c:pt>
                <c:pt idx="5">
                  <c:v>0.21599999692952007</c:v>
                </c:pt>
                <c:pt idx="6">
                  <c:v>0.2159999946051058</c:v>
                </c:pt>
                <c:pt idx="7">
                  <c:v>0.2160000044630723</c:v>
                </c:pt>
                <c:pt idx="8">
                  <c:v>0.21599998833216985</c:v>
                </c:pt>
                <c:pt idx="9">
                  <c:v>0.21599998612120486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9168"/>
        <c:axId val="165960704"/>
      </c:lineChart>
      <c:catAx>
        <c:axId val="16595916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crossAx val="165960704"/>
        <c:crosses val="autoZero"/>
        <c:auto val="1"/>
        <c:lblAlgn val="ctr"/>
        <c:lblOffset val="100"/>
        <c:noMultiLvlLbl val="0"/>
      </c:catAx>
      <c:valAx>
        <c:axId val="1659607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1659591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Average Investment 2011-2012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3279989798846E-2"/>
          <c:y val="0.1928004845548153"/>
          <c:w val="0.96474358974358987"/>
          <c:h val="0.72577990100422463"/>
        </c:manualLayout>
      </c:layout>
      <c:lineChart>
        <c:grouping val="standard"/>
        <c:varyColors val="0"/>
        <c:ser>
          <c:idx val="0"/>
          <c:order val="0"/>
          <c:tx>
            <c:strRef>
              <c:f>'Examples Unsecured'!$B$12</c:f>
              <c:strCache>
                <c:ptCount val="1"/>
                <c:pt idx="0">
                  <c:v>Gross collection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Summary!$C$6:$Q$6</c:f>
              <c:strCache>
                <c:ptCount val="15"/>
                <c:pt idx="0">
                  <c:v>y1</c:v>
                </c:pt>
                <c:pt idx="1">
                  <c:v>y2</c:v>
                </c:pt>
                <c:pt idx="2">
                  <c:v>y3</c:v>
                </c:pt>
                <c:pt idx="3">
                  <c:v>y4</c:v>
                </c:pt>
                <c:pt idx="4">
                  <c:v>y5</c:v>
                </c:pt>
                <c:pt idx="5">
                  <c:v>y6</c:v>
                </c:pt>
                <c:pt idx="6">
                  <c:v>y7</c:v>
                </c:pt>
                <c:pt idx="7">
                  <c:v>y8</c:v>
                </c:pt>
                <c:pt idx="8">
                  <c:v>y9</c:v>
                </c:pt>
                <c:pt idx="9">
                  <c:v>y10</c:v>
                </c:pt>
                <c:pt idx="10">
                  <c:v>y11</c:v>
                </c:pt>
                <c:pt idx="11">
                  <c:v>y12</c:v>
                </c:pt>
                <c:pt idx="12">
                  <c:v>y13</c:v>
                </c:pt>
                <c:pt idx="13">
                  <c:v>y14</c:v>
                </c:pt>
                <c:pt idx="14">
                  <c:v>y15</c:v>
                </c:pt>
              </c:strCache>
            </c:strRef>
          </c:cat>
          <c:val>
            <c:numRef>
              <c:f>'Examples Unsecured'!$D$12:$R$12</c:f>
              <c:numCache>
                <c:formatCode>#,##0.0</c:formatCode>
                <c:ptCount val="15"/>
                <c:pt idx="0">
                  <c:v>58.242228966366085</c:v>
                </c:pt>
                <c:pt idx="1">
                  <c:v>36.640535639376168</c:v>
                </c:pt>
                <c:pt idx="2">
                  <c:v>24.143292502174205</c:v>
                </c:pt>
                <c:pt idx="3">
                  <c:v>18.648868481168392</c:v>
                </c:pt>
                <c:pt idx="4">
                  <c:v>15.087534338554418</c:v>
                </c:pt>
                <c:pt idx="5">
                  <c:v>11.789249542299238</c:v>
                </c:pt>
                <c:pt idx="6">
                  <c:v>9.3143372295764006</c:v>
                </c:pt>
                <c:pt idx="7">
                  <c:v>7.4642764818179277</c:v>
                </c:pt>
                <c:pt idx="8">
                  <c:v>6.1410528337869499</c:v>
                </c:pt>
                <c:pt idx="9">
                  <c:v>4.2838130788343429</c:v>
                </c:pt>
                <c:pt idx="10">
                  <c:v>2.2546587575215256</c:v>
                </c:pt>
                <c:pt idx="11">
                  <c:v>1.8772360236885894</c:v>
                </c:pt>
                <c:pt idx="12">
                  <c:v>1.5967472093894386</c:v>
                </c:pt>
                <c:pt idx="13">
                  <c:v>1.3586419125212179</c:v>
                </c:pt>
                <c:pt idx="14">
                  <c:v>1.1575270029251084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Examples!#REF!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'Examples Unsecured'!$AI$22:$AW$22</c:f>
              <c:numCache>
                <c:formatCode>#,##0.0</c:formatCode>
                <c:ptCount val="15"/>
                <c:pt idx="0">
                  <c:v>30.706446146488062</c:v>
                </c:pt>
                <c:pt idx="1">
                  <c:v>18.303528073081587</c:v>
                </c:pt>
                <c:pt idx="2">
                  <c:v>11.213676756049736</c:v>
                </c:pt>
                <c:pt idx="3">
                  <c:v>8.599692158552724</c:v>
                </c:pt>
                <c:pt idx="4">
                  <c:v>7.1168869209413259</c:v>
                </c:pt>
                <c:pt idx="5">
                  <c:v>5.6089428948694895</c:v>
                </c:pt>
                <c:pt idx="6">
                  <c:v>4.5201247060289482</c:v>
                </c:pt>
                <c:pt idx="7">
                  <c:v>3.7582035538918142</c:v>
                </c:pt>
                <c:pt idx="8">
                  <c:v>3.2967031002196627</c:v>
                </c:pt>
                <c:pt idx="9">
                  <c:v>2.3346696285560027</c:v>
                </c:pt>
                <c:pt idx="10">
                  <c:v>1.0822630038522258</c:v>
                </c:pt>
                <c:pt idx="11">
                  <c:v>0.95226758772213627</c:v>
                </c:pt>
                <c:pt idx="12">
                  <c:v>0.87916649733935026</c:v>
                </c:pt>
                <c:pt idx="13">
                  <c:v>0.82835840430207341</c:v>
                </c:pt>
                <c:pt idx="14">
                  <c:v>0.79907056810486166</c:v>
                </c:pt>
              </c:numCache>
            </c:numRef>
          </c:val>
          <c:smooth val="0"/>
        </c:ser>
        <c:ser>
          <c:idx val="2"/>
          <c:order val="2"/>
          <c:tx>
            <c:v>Actual Amortization</c:v>
          </c:tx>
          <c:marker>
            <c:symbol val="none"/>
          </c:marker>
          <c:val>
            <c:numRef>
              <c:f>'Examples Unsecured'!$AI$26:$AW$26</c:f>
              <c:numCache>
                <c:formatCode>0.00</c:formatCode>
                <c:ptCount val="15"/>
                <c:pt idx="0">
                  <c:v>30.025313481138348</c:v>
                </c:pt>
                <c:pt idx="1">
                  <c:v>14.891128323527136</c:v>
                </c:pt>
                <c:pt idx="2">
                  <c:v>10.265186326388314</c:v>
                </c:pt>
                <c:pt idx="3">
                  <c:v>8.5219622312613108</c:v>
                </c:pt>
                <c:pt idx="4">
                  <c:v>7.2629012292595743</c:v>
                </c:pt>
                <c:pt idx="5">
                  <c:v>5.7564214142653158</c:v>
                </c:pt>
                <c:pt idx="6">
                  <c:v>4.5632645196482891</c:v>
                </c:pt>
                <c:pt idx="7">
                  <c:v>3.816197600065109</c:v>
                </c:pt>
                <c:pt idx="8">
                  <c:v>3.301214174853583</c:v>
                </c:pt>
                <c:pt idx="9">
                  <c:v>2.8319080315049368</c:v>
                </c:pt>
                <c:pt idx="10">
                  <c:v>1.4296942133957471</c:v>
                </c:pt>
                <c:pt idx="11">
                  <c:v>1.0347806320567958</c:v>
                </c:pt>
                <c:pt idx="12">
                  <c:v>0.91320197450740181</c:v>
                </c:pt>
                <c:pt idx="13">
                  <c:v>0.86144909026213345</c:v>
                </c:pt>
                <c:pt idx="14">
                  <c:v>0.83284291365060925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64128"/>
        <c:axId val="173665664"/>
      </c:lineChart>
      <c:catAx>
        <c:axId val="1736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3665664"/>
        <c:crosses val="autoZero"/>
        <c:auto val="1"/>
        <c:lblAlgn val="ctr"/>
        <c:lblOffset val="100"/>
        <c:noMultiLvlLbl val="0"/>
      </c:catAx>
      <c:valAx>
        <c:axId val="173665664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1736641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12</xdr:col>
      <xdr:colOff>552450</xdr:colOff>
      <xdr:row>25</xdr:row>
      <xdr:rowOff>76200</xdr:rowOff>
    </xdr:to>
    <xdr:graphicFrame macro="">
      <xdr:nvGraphicFramePr>
        <xdr:cNvPr id="224257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571500</xdr:colOff>
      <xdr:row>0</xdr:row>
      <xdr:rowOff>9525</xdr:rowOff>
    </xdr:from>
    <xdr:to>
      <xdr:col>25</xdr:col>
      <xdr:colOff>485775</xdr:colOff>
      <xdr:row>25</xdr:row>
      <xdr:rowOff>85725</xdr:rowOff>
    </xdr:to>
    <xdr:graphicFrame macro="">
      <xdr:nvGraphicFramePr>
        <xdr:cNvPr id="224258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</xdr:row>
      <xdr:rowOff>85725</xdr:rowOff>
    </xdr:from>
    <xdr:to>
      <xdr:col>12</xdr:col>
      <xdr:colOff>523875</xdr:colOff>
      <xdr:row>51</xdr:row>
      <xdr:rowOff>0</xdr:rowOff>
    </xdr:to>
    <xdr:graphicFrame macro="">
      <xdr:nvGraphicFramePr>
        <xdr:cNvPr id="224259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26</xdr:row>
      <xdr:rowOff>0</xdr:rowOff>
    </xdr:to>
    <xdr:graphicFrame macro="">
      <xdr:nvGraphicFramePr>
        <xdr:cNvPr id="8344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26</xdr:col>
      <xdr:colOff>0</xdr:colOff>
      <xdr:row>26</xdr:row>
      <xdr:rowOff>0</xdr:rowOff>
    </xdr:to>
    <xdr:graphicFrame macro="">
      <xdr:nvGraphicFramePr>
        <xdr:cNvPr id="834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13</xdr:col>
      <xdr:colOff>0</xdr:colOff>
      <xdr:row>51</xdr:row>
      <xdr:rowOff>0</xdr:rowOff>
    </xdr:to>
    <xdr:graphicFrame macro="">
      <xdr:nvGraphicFramePr>
        <xdr:cNvPr id="834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26</xdr:row>
      <xdr:rowOff>0</xdr:rowOff>
    </xdr:from>
    <xdr:to>
      <xdr:col>26</xdr:col>
      <xdr:colOff>0</xdr:colOff>
      <xdr:row>51</xdr:row>
      <xdr:rowOff>0</xdr:rowOff>
    </xdr:to>
    <xdr:graphicFrame macro="">
      <xdr:nvGraphicFramePr>
        <xdr:cNvPr id="834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0</xdr:colOff>
      <xdr:row>0</xdr:row>
      <xdr:rowOff>0</xdr:rowOff>
    </xdr:from>
    <xdr:to>
      <xdr:col>39</xdr:col>
      <xdr:colOff>66675</xdr:colOff>
      <xdr:row>26</xdr:row>
      <xdr:rowOff>0</xdr:rowOff>
    </xdr:to>
    <xdr:graphicFrame macro="">
      <xdr:nvGraphicFramePr>
        <xdr:cNvPr id="834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12</xdr:col>
      <xdr:colOff>552450</xdr:colOff>
      <xdr:row>25</xdr:row>
      <xdr:rowOff>76200</xdr:rowOff>
    </xdr:to>
    <xdr:graphicFrame macro="">
      <xdr:nvGraphicFramePr>
        <xdr:cNvPr id="67641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571500</xdr:colOff>
      <xdr:row>0</xdr:row>
      <xdr:rowOff>9525</xdr:rowOff>
    </xdr:from>
    <xdr:to>
      <xdr:col>25</xdr:col>
      <xdr:colOff>485775</xdr:colOff>
      <xdr:row>25</xdr:row>
      <xdr:rowOff>85725</xdr:rowOff>
    </xdr:to>
    <xdr:graphicFrame macro="">
      <xdr:nvGraphicFramePr>
        <xdr:cNvPr id="6764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</xdr:row>
      <xdr:rowOff>85725</xdr:rowOff>
    </xdr:from>
    <xdr:to>
      <xdr:col>12</xdr:col>
      <xdr:colOff>523875</xdr:colOff>
      <xdr:row>51</xdr:row>
      <xdr:rowOff>0</xdr:rowOff>
    </xdr:to>
    <xdr:graphicFrame macro="">
      <xdr:nvGraphicFramePr>
        <xdr:cNvPr id="6764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581025</xdr:colOff>
      <xdr:row>25</xdr:row>
      <xdr:rowOff>123825</xdr:rowOff>
    </xdr:from>
    <xdr:to>
      <xdr:col>25</xdr:col>
      <xdr:colOff>466725</xdr:colOff>
      <xdr:row>51</xdr:row>
      <xdr:rowOff>57150</xdr:rowOff>
    </xdr:to>
    <xdr:graphicFrame macro="">
      <xdr:nvGraphicFramePr>
        <xdr:cNvPr id="67644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s%20Contr/Ny%20modell/Cash%20Flow%20analysis/CF_analysis_orang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us%20Contr\Ny%20modell\Cash%20Flow%20analysis\CF_analysis_oran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sion"/>
      <sheetName val="CF"/>
      <sheetName val="IJDF"/>
      <sheetName val="data"/>
      <sheetName val="Blad4"/>
      <sheetName val="investments"/>
      <sheetName val="Summary"/>
      <sheetName val="PKO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B7">
            <v>0.68968203313806853</v>
          </cell>
          <cell r="C7">
            <v>0.19608336843217006</v>
          </cell>
          <cell r="D7">
            <v>6.5213882151080191E-2</v>
          </cell>
          <cell r="E7">
            <v>2.8234604335120882E-2</v>
          </cell>
          <cell r="F7">
            <v>1.2915030515018732E-2</v>
          </cell>
          <cell r="G7">
            <v>3.3365082404793424E-3</v>
          </cell>
          <cell r="H7">
            <v>2.0443111560715984E-3</v>
          </cell>
          <cell r="I7">
            <v>1.2525693915109845E-3</v>
          </cell>
          <cell r="J7">
            <v>7.6746150889603132E-4</v>
          </cell>
          <cell r="K7">
            <v>4.7023113158374568E-4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B8">
            <v>0.94543198545647655</v>
          </cell>
          <cell r="C8">
            <v>0.26879558901704509</v>
          </cell>
          <cell r="D8">
            <v>8.9396688791336901E-2</v>
          </cell>
          <cell r="E8">
            <v>3.8704644680496531E-2</v>
          </cell>
          <cell r="F8">
            <v>1.7704220721088067E-2</v>
          </cell>
          <cell r="G8">
            <v>4.5737621957984038E-3</v>
          </cell>
          <cell r="H8">
            <v>2.8023887274277806E-3</v>
          </cell>
          <cell r="I8">
            <v>1.7170509159851785E-3</v>
          </cell>
          <cell r="J8">
            <v>1.0520538788223626E-3</v>
          </cell>
          <cell r="K8">
            <v>6.4460364486204744E-4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B10">
            <v>0.1566457564457216</v>
          </cell>
          <cell r="C10">
            <v>4.520978571171029E-2</v>
          </cell>
          <cell r="D10">
            <v>1.5060154507200923E-2</v>
          </cell>
          <cell r="E10">
            <v>6.7291389102884435E-3</v>
          </cell>
          <cell r="F10">
            <v>3.1943879741885709E-3</v>
          </cell>
          <cell r="G10">
            <v>9.8793262024881017E-4</v>
          </cell>
          <cell r="H10">
            <v>6.0531595000580995E-4</v>
          </cell>
          <cell r="I10">
            <v>3.7088300551612095E-4</v>
          </cell>
          <cell r="J10">
            <v>2.2724362555044436E-4</v>
          </cell>
          <cell r="K10">
            <v>1.392343783438803E-4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"/>
      <sheetName val="commision"/>
      <sheetName val="CF"/>
      <sheetName val="IJDF"/>
      <sheetName val="data"/>
      <sheetName val="Blad4"/>
      <sheetName val="investments"/>
      <sheetName val="Summary"/>
      <sheetName val="PKO"/>
    </sheetNames>
    <sheetDataSet>
      <sheetData sheetId="0">
        <row r="63">
          <cell r="C63">
            <v>0.62507610446998529</v>
          </cell>
          <cell r="D63">
            <v>0.16721184266222089</v>
          </cell>
          <cell r="E63">
            <v>5.6739051740221952E-2</v>
          </cell>
          <cell r="F63">
            <v>2.4471188815686173E-2</v>
          </cell>
          <cell r="G63">
            <v>1.1359730375407103E-2</v>
          </cell>
          <cell r="H63">
            <v>2.5107761766902516E-3</v>
          </cell>
          <cell r="I63">
            <v>1.5632676292369086E-3</v>
          </cell>
          <cell r="J63">
            <v>9.8732509823723611E-4</v>
          </cell>
          <cell r="K63">
            <v>6.3989867705271691E-4</v>
          </cell>
          <cell r="L63">
            <v>4.3349914511285999E-4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iklas Unden" refreshedDate="41246.689473148152" createdVersion="1" refreshedVersion="4" recordCount="12089" upgradeOnRefresh="1">
  <cacheSource type="worksheet">
    <worksheetSource ref="A1:F12090" sheet="data"/>
  </cacheSource>
  <cacheFields count="6">
    <cacheField name="typ" numFmtId="0">
      <sharedItems count="3">
        <s v="Collections total"/>
        <s v="Collections IJDF"/>
        <s v="Commission"/>
      </sharedItems>
    </cacheField>
    <cacheField name="Purchase date" numFmtId="0">
      <sharedItems count="22">
        <s v="1/1/2011 12:00:00 AM"/>
        <s v="2/1/2011 12:00:00 AM"/>
        <s v="3/1/2011 12:00:00 AM"/>
        <s v="4/1/2011 12:00:00 AM"/>
        <s v="5/1/2011 12:00:00 AM"/>
        <s v="6/1/2011 12:00:00 AM"/>
        <s v="7/1/2011 12:00:00 AM"/>
        <s v="8/1/2011 12:00:00 AM"/>
        <s v="9/1/2011 12:00:00 AM"/>
        <s v="10/1/2011 12:00:00 AM"/>
        <s v="11/1/2011 12:00:00 AM"/>
        <s v="12/1/2011 12:00:00 AM"/>
        <s v="1/1/2012 12:00:00 AM"/>
        <s v="2/1/2012 12:00:00 AM"/>
        <s v="3/1/2012 12:00:00 AM"/>
        <s v="4/1/2012 12:00:00 AM"/>
        <s v="5/1/2012 12:00:00 AM"/>
        <s v="6/1/2012 12:00:00 AM"/>
        <s v="7/1/2012 12:00:00 AM"/>
        <s v="8/1/2012 12:00:00 AM"/>
        <s v="9/1/2012 12:00:00 AM"/>
        <s v="10/1/2012 12:00:00 AM"/>
      </sharedItems>
    </cacheField>
    <cacheField name="Month" numFmtId="0">
      <sharedItems/>
    </cacheField>
    <cacheField name="Collections (Total)" numFmtId="0">
      <sharedItems containsSemiMixedTypes="0" containsString="0" containsNumber="1" minValue="1.3783241301482559E-2" maxValue="46381791.815803833"/>
    </cacheField>
    <cacheField name="Month2" numFmtId="0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year" numFmtId="0">
      <sharedItems count="19"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  <s v="2024"/>
        <s v="2025"/>
        <s v="2026"/>
        <s v="2027"/>
        <s v="2028"/>
        <s v="202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iklas Unden" refreshedDate="41246.700709375" createdVersion="1" refreshedVersion="4" recordCount="241" upgradeOnRefresh="1">
  <cacheSource type="worksheet">
    <worksheetSource ref="A1:C242" sheet="investments"/>
  </cacheSource>
  <cacheFields count="3">
    <cacheField name="Month" numFmtId="0">
      <sharedItems count="22">
        <s v="Jan 2011"/>
        <s v="Feb 2011"/>
        <s v="Mar 2011"/>
        <s v="Apr 2011"/>
        <s v="May 2011"/>
        <s v="Jun 2011"/>
        <s v="Jul 2011"/>
        <s v="Aug 2011"/>
        <s v="Sep 2011"/>
        <s v="Oct 2011"/>
        <s v="Nov 2011"/>
        <s v="Dec 2011"/>
        <s v="Jan 2012"/>
        <s v="Feb 2012"/>
        <s v="Mar 2012"/>
        <s v="Apr 2012"/>
        <s v="May 2012"/>
        <s v="Jun 2012"/>
        <s v="Jul 2012"/>
        <s v="Aug 2012"/>
        <s v="Sep 2012"/>
        <s v="Oct 2012"/>
      </sharedItems>
    </cacheField>
    <cacheField name="Country" numFmtId="0">
      <sharedItems/>
    </cacheField>
    <cacheField name="Contractual Price" numFmtId="0">
      <sharedItems containsSemiMixedTypes="0" containsString="0" containsNumber="1" minValue="1411.2792457555861" maxValue="358770289.15060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Niklas Unden" refreshedDate="41249.500000231485" createdVersion="1" refreshedVersion="4" recordCount="16226" upgradeOnRefresh="1">
  <cacheSource type="worksheet">
    <worksheetSource ref="A1:F16227" sheet="data"/>
  </cacheSource>
  <cacheFields count="6">
    <cacheField name="typ" numFmtId="0">
      <sharedItems count="4">
        <s v="Collections total"/>
        <s v="Collections IJDF"/>
        <s v="Commission"/>
        <s v="Amort"/>
      </sharedItems>
    </cacheField>
    <cacheField name="Purchase date" numFmtId="0">
      <sharedItems count="22">
        <s v="1/1/2011 12:00:00 AM"/>
        <s v="2/1/2011 12:00:00 AM"/>
        <s v="3/1/2011 12:00:00 AM"/>
        <s v="4/1/2011 12:00:00 AM"/>
        <s v="5/1/2011 12:00:00 AM"/>
        <s v="6/1/2011 12:00:00 AM"/>
        <s v="7/1/2011 12:00:00 AM"/>
        <s v="8/1/2011 12:00:00 AM"/>
        <s v="9/1/2011 12:00:00 AM"/>
        <s v="10/1/2011 12:00:00 AM"/>
        <s v="11/1/2011 12:00:00 AM"/>
        <s v="12/1/2011 12:00:00 AM"/>
        <s v="1/1/2012 12:00:00 AM"/>
        <s v="2/1/2012 12:00:00 AM"/>
        <s v="3/1/2012 12:00:00 AM"/>
        <s v="4/1/2012 12:00:00 AM"/>
        <s v="5/1/2012 12:00:00 AM"/>
        <s v="6/1/2012 12:00:00 AM"/>
        <s v="7/1/2012 12:00:00 AM"/>
        <s v="8/1/2012 12:00:00 AM"/>
        <s v="9/1/2012 12:00:00 AM"/>
        <s v="10/1/2012 12:00:00 AM"/>
      </sharedItems>
    </cacheField>
    <cacheField name="Month" numFmtId="0">
      <sharedItems/>
    </cacheField>
    <cacheField name="Collections (Total)" numFmtId="0">
      <sharedItems containsSemiMixedTypes="0" containsString="0" containsNumber="1" minValue="-12683012.430245835" maxValue="46381791.815803833"/>
    </cacheField>
    <cacheField name="Month2" numFmtId="0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year" numFmtId="0">
      <sharedItems count="19"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  <s v="2024"/>
        <s v="2025"/>
        <s v="2026"/>
        <s v="2027"/>
        <s v="2028"/>
        <s v="202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89">
  <r>
    <x v="0"/>
    <x v="0"/>
    <s v="Jan 2011"/>
    <n v="4588379.1078805393"/>
    <x v="0"/>
    <x v="0"/>
  </r>
  <r>
    <x v="0"/>
    <x v="0"/>
    <s v="Feb 2011"/>
    <n v="11913400.487561526"/>
    <x v="1"/>
    <x v="0"/>
  </r>
  <r>
    <x v="0"/>
    <x v="0"/>
    <s v="Mar 2011"/>
    <n v="9102540.3768125717"/>
    <x v="2"/>
    <x v="0"/>
  </r>
  <r>
    <x v="0"/>
    <x v="0"/>
    <s v="Apr 2011"/>
    <n v="7251149.1097474303"/>
    <x v="3"/>
    <x v="0"/>
  </r>
  <r>
    <x v="0"/>
    <x v="0"/>
    <s v="May 2011"/>
    <n v="6516095.6546902116"/>
    <x v="4"/>
    <x v="0"/>
  </r>
  <r>
    <x v="0"/>
    <x v="0"/>
    <s v="Jun 2011"/>
    <n v="6571389.7785794223"/>
    <x v="5"/>
    <x v="0"/>
  </r>
  <r>
    <x v="0"/>
    <x v="0"/>
    <s v="Jul 2011"/>
    <n v="6349986.8599620266"/>
    <x v="6"/>
    <x v="0"/>
  </r>
  <r>
    <x v="0"/>
    <x v="0"/>
    <s v="Aug 2011"/>
    <n v="5912547.683403505"/>
    <x v="7"/>
    <x v="0"/>
  </r>
  <r>
    <x v="0"/>
    <x v="0"/>
    <s v="Sep 2011"/>
    <n v="5677400.3867222676"/>
    <x v="8"/>
    <x v="0"/>
  </r>
  <r>
    <x v="0"/>
    <x v="0"/>
    <s v="Oct 2011"/>
    <n v="5679331.3587838328"/>
    <x v="9"/>
    <x v="0"/>
  </r>
  <r>
    <x v="0"/>
    <x v="0"/>
    <s v="Nov 2011"/>
    <n v="5763263.6970767127"/>
    <x v="10"/>
    <x v="0"/>
  </r>
  <r>
    <x v="0"/>
    <x v="0"/>
    <s v="Dec 2011"/>
    <n v="5491084.1843833178"/>
    <x v="11"/>
    <x v="0"/>
  </r>
  <r>
    <x v="0"/>
    <x v="0"/>
    <s v="Jan 2012"/>
    <n v="5547151.042734066"/>
    <x v="0"/>
    <x v="1"/>
  </r>
  <r>
    <x v="0"/>
    <x v="0"/>
    <s v="Feb 2012"/>
    <n v="5398217.4767462108"/>
    <x v="1"/>
    <x v="1"/>
  </r>
  <r>
    <x v="0"/>
    <x v="0"/>
    <s v="Mar 2012"/>
    <n v="5198816.531768186"/>
    <x v="2"/>
    <x v="1"/>
  </r>
  <r>
    <x v="0"/>
    <x v="0"/>
    <s v="Apr 2012"/>
    <n v="4859507.7657986199"/>
    <x v="3"/>
    <x v="1"/>
  </r>
  <r>
    <x v="0"/>
    <x v="0"/>
    <s v="May 2012"/>
    <n v="4497285.769337941"/>
    <x v="4"/>
    <x v="1"/>
  </r>
  <r>
    <x v="0"/>
    <x v="0"/>
    <s v="Jun 2012"/>
    <n v="4247558.6430908004"/>
    <x v="5"/>
    <x v="1"/>
  </r>
  <r>
    <x v="0"/>
    <x v="0"/>
    <s v="Jul 2012"/>
    <n v="3863058.9561793245"/>
    <x v="6"/>
    <x v="1"/>
  </r>
  <r>
    <x v="0"/>
    <x v="0"/>
    <s v="Aug 2012"/>
    <n v="3636521.0565092871"/>
    <x v="7"/>
    <x v="1"/>
  </r>
  <r>
    <x v="0"/>
    <x v="0"/>
    <s v="Sep 2012"/>
    <n v="3445183.7064326205"/>
    <x v="8"/>
    <x v="1"/>
  </r>
  <r>
    <x v="0"/>
    <x v="0"/>
    <s v="Oct 2012"/>
    <n v="3328349.965024231"/>
    <x v="9"/>
    <x v="1"/>
  </r>
  <r>
    <x v="0"/>
    <x v="0"/>
    <s v="Nov 2012"/>
    <n v="4128318.1474108407"/>
    <x v="10"/>
    <x v="1"/>
  </r>
  <r>
    <x v="0"/>
    <x v="0"/>
    <s v="Dec 2012"/>
    <n v="3926329.9599271752"/>
    <x v="11"/>
    <x v="1"/>
  </r>
  <r>
    <x v="0"/>
    <x v="0"/>
    <s v="Jan 2013"/>
    <n v="3687026.4032979757"/>
    <x v="0"/>
    <x v="2"/>
  </r>
  <r>
    <x v="0"/>
    <x v="0"/>
    <s v="Feb 2013"/>
    <n v="3438389.305388608"/>
    <x v="1"/>
    <x v="2"/>
  </r>
  <r>
    <x v="0"/>
    <x v="0"/>
    <s v="Mar 2013"/>
    <n v="3295274.9484977685"/>
    <x v="2"/>
    <x v="2"/>
  </r>
  <r>
    <x v="0"/>
    <x v="0"/>
    <s v="Apr 2013"/>
    <n v="3215068.2593731117"/>
    <x v="3"/>
    <x v="2"/>
  </r>
  <r>
    <x v="0"/>
    <x v="0"/>
    <s v="May 2013"/>
    <n v="3081698.0647101616"/>
    <x v="4"/>
    <x v="2"/>
  </r>
  <r>
    <x v="0"/>
    <x v="0"/>
    <s v="Jun 2013"/>
    <n v="2946629.7519433158"/>
    <x v="5"/>
    <x v="2"/>
  </r>
  <r>
    <x v="0"/>
    <x v="0"/>
    <s v="Jul 2013"/>
    <n v="2823342.8014067947"/>
    <x v="6"/>
    <x v="2"/>
  </r>
  <r>
    <x v="0"/>
    <x v="0"/>
    <s v="Aug 2013"/>
    <n v="2712818.1246844912"/>
    <x v="7"/>
    <x v="2"/>
  </r>
  <r>
    <x v="0"/>
    <x v="0"/>
    <s v="Sep 2013"/>
    <n v="2607916.8925831001"/>
    <x v="8"/>
    <x v="2"/>
  </r>
  <r>
    <x v="0"/>
    <x v="0"/>
    <s v="Oct 2013"/>
    <n v="2505792.515063175"/>
    <x v="9"/>
    <x v="2"/>
  </r>
  <r>
    <x v="0"/>
    <x v="0"/>
    <s v="Nov 2013"/>
    <n v="2412634.0742792422"/>
    <x v="10"/>
    <x v="2"/>
  </r>
  <r>
    <x v="0"/>
    <x v="0"/>
    <s v="Dec 2013"/>
    <n v="2337456.5588605055"/>
    <x v="11"/>
    <x v="2"/>
  </r>
  <r>
    <x v="0"/>
    <x v="0"/>
    <s v="Jan 2014"/>
    <n v="2243283.8321471508"/>
    <x v="0"/>
    <x v="3"/>
  </r>
  <r>
    <x v="0"/>
    <x v="0"/>
    <s v="Feb 2014"/>
    <n v="2155738.4435737687"/>
    <x v="1"/>
    <x v="3"/>
  </r>
  <r>
    <x v="0"/>
    <x v="0"/>
    <s v="Mar 2014"/>
    <n v="2079234.9487467604"/>
    <x v="2"/>
    <x v="3"/>
  </r>
  <r>
    <x v="0"/>
    <x v="0"/>
    <s v="Apr 2014"/>
    <n v="2036508.2564996355"/>
    <x v="3"/>
    <x v="3"/>
  </r>
  <r>
    <x v="0"/>
    <x v="0"/>
    <s v="May 2014"/>
    <n v="1978569.5587358"/>
    <x v="4"/>
    <x v="3"/>
  </r>
  <r>
    <x v="0"/>
    <x v="0"/>
    <s v="Jun 2014"/>
    <n v="1911535.0133248088"/>
    <x v="5"/>
    <x v="3"/>
  </r>
  <r>
    <x v="0"/>
    <x v="0"/>
    <s v="Jul 2014"/>
    <n v="1850966.1001972286"/>
    <x v="6"/>
    <x v="3"/>
  </r>
  <r>
    <x v="0"/>
    <x v="0"/>
    <s v="Aug 2014"/>
    <n v="1796307.7065105184"/>
    <x v="7"/>
    <x v="3"/>
  </r>
  <r>
    <x v="0"/>
    <x v="0"/>
    <s v="Sep 2014"/>
    <n v="1741534.805705671"/>
    <x v="8"/>
    <x v="3"/>
  </r>
  <r>
    <x v="0"/>
    <x v="0"/>
    <s v="Oct 2014"/>
    <n v="1693085.3510823101"/>
    <x v="9"/>
    <x v="3"/>
  </r>
  <r>
    <x v="0"/>
    <x v="0"/>
    <s v="Nov 2014"/>
    <n v="1648540.8718318669"/>
    <x v="10"/>
    <x v="3"/>
  </r>
  <r>
    <x v="0"/>
    <x v="0"/>
    <s v="Dec 2014"/>
    <n v="1620467.8575948381"/>
    <x v="11"/>
    <x v="3"/>
  </r>
  <r>
    <x v="0"/>
    <x v="0"/>
    <s v="Jan 2015"/>
    <n v="1553947.9237603808"/>
    <x v="0"/>
    <x v="4"/>
  </r>
  <r>
    <x v="0"/>
    <x v="0"/>
    <s v="Feb 2015"/>
    <n v="1498438.1262610913"/>
    <x v="1"/>
    <x v="4"/>
  </r>
  <r>
    <x v="0"/>
    <x v="0"/>
    <s v="Mar 2015"/>
    <n v="1448848.9177551251"/>
    <x v="2"/>
    <x v="4"/>
  </r>
  <r>
    <x v="0"/>
    <x v="0"/>
    <s v="Apr 2015"/>
    <n v="1400710.8629074653"/>
    <x v="3"/>
    <x v="4"/>
  </r>
  <r>
    <x v="0"/>
    <x v="0"/>
    <s v="May 2015"/>
    <n v="1356003.5401458377"/>
    <x v="4"/>
    <x v="4"/>
  </r>
  <r>
    <x v="0"/>
    <x v="0"/>
    <s v="Jun 2015"/>
    <n v="1311932.470466"/>
    <x v="5"/>
    <x v="4"/>
  </r>
  <r>
    <x v="0"/>
    <x v="0"/>
    <s v="Jul 2015"/>
    <n v="1266651.7418823005"/>
    <x v="6"/>
    <x v="4"/>
  </r>
  <r>
    <x v="0"/>
    <x v="0"/>
    <s v="Aug 2015"/>
    <n v="1227767.7157406854"/>
    <x v="7"/>
    <x v="4"/>
  </r>
  <r>
    <x v="0"/>
    <x v="0"/>
    <s v="Sep 2015"/>
    <n v="1187043.3465881541"/>
    <x v="8"/>
    <x v="4"/>
  </r>
  <r>
    <x v="0"/>
    <x v="0"/>
    <s v="Oct 2015"/>
    <n v="1148224.7151831274"/>
    <x v="9"/>
    <x v="4"/>
  </r>
  <r>
    <x v="0"/>
    <x v="0"/>
    <s v="Nov 2015"/>
    <n v="1114053.5828638612"/>
    <x v="10"/>
    <x v="4"/>
  </r>
  <r>
    <x v="0"/>
    <x v="0"/>
    <s v="Dec 2015"/>
    <n v="1095446.4932284278"/>
    <x v="11"/>
    <x v="4"/>
  </r>
  <r>
    <x v="0"/>
    <x v="0"/>
    <s v="Jan 2016"/>
    <n v="1038975.5580631478"/>
    <x v="0"/>
    <x v="5"/>
  </r>
  <r>
    <x v="0"/>
    <x v="0"/>
    <s v="Feb 2016"/>
    <n v="1003557.8035256593"/>
    <x v="1"/>
    <x v="5"/>
  </r>
  <r>
    <x v="0"/>
    <x v="0"/>
    <s v="Mar 2016"/>
    <n v="972897.87031950918"/>
    <x v="2"/>
    <x v="5"/>
  </r>
  <r>
    <x v="0"/>
    <x v="0"/>
    <s v="Apr 2016"/>
    <n v="944815.38155664387"/>
    <x v="3"/>
    <x v="5"/>
  </r>
  <r>
    <x v="0"/>
    <x v="0"/>
    <s v="May 2016"/>
    <n v="916851.70993044716"/>
    <x v="4"/>
    <x v="5"/>
  </r>
  <r>
    <x v="0"/>
    <x v="0"/>
    <s v="Jun 2016"/>
    <n v="887827.10628218856"/>
    <x v="5"/>
    <x v="5"/>
  </r>
  <r>
    <x v="0"/>
    <x v="0"/>
    <s v="Jul 2016"/>
    <n v="859993.16590752651"/>
    <x v="6"/>
    <x v="5"/>
  </r>
  <r>
    <x v="0"/>
    <x v="0"/>
    <s v="Aug 2016"/>
    <n v="835438.68958364963"/>
    <x v="7"/>
    <x v="5"/>
  </r>
  <r>
    <x v="0"/>
    <x v="0"/>
    <s v="Sep 2016"/>
    <n v="809114.45083619212"/>
    <x v="8"/>
    <x v="5"/>
  </r>
  <r>
    <x v="0"/>
    <x v="0"/>
    <s v="Oct 2016"/>
    <n v="784178.01609192463"/>
    <x v="9"/>
    <x v="5"/>
  </r>
  <r>
    <x v="0"/>
    <x v="0"/>
    <s v="Nov 2016"/>
    <n v="761331.78104355419"/>
    <x v="10"/>
    <x v="5"/>
  </r>
  <r>
    <x v="0"/>
    <x v="0"/>
    <s v="Dec 2016"/>
    <n v="755822.95670376183"/>
    <x v="11"/>
    <x v="5"/>
  </r>
  <r>
    <x v="0"/>
    <x v="0"/>
    <s v="Jan 2017"/>
    <n v="717095.89376767143"/>
    <x v="0"/>
    <x v="6"/>
  </r>
  <r>
    <x v="0"/>
    <x v="0"/>
    <s v="Feb 2017"/>
    <n v="696676.49352316186"/>
    <x v="1"/>
    <x v="6"/>
  </r>
  <r>
    <x v="0"/>
    <x v="0"/>
    <s v="Mar 2017"/>
    <n v="675073.15330194426"/>
    <x v="2"/>
    <x v="6"/>
  </r>
  <r>
    <x v="0"/>
    <x v="0"/>
    <s v="Apr 2017"/>
    <n v="655310.63121353509"/>
    <x v="3"/>
    <x v="6"/>
  </r>
  <r>
    <x v="0"/>
    <x v="0"/>
    <s v="May 2017"/>
    <n v="637170.97341230838"/>
    <x v="4"/>
    <x v="6"/>
  </r>
  <r>
    <x v="0"/>
    <x v="0"/>
    <s v="Jun 2017"/>
    <n v="618681.86384933279"/>
    <x v="5"/>
    <x v="6"/>
  </r>
  <r>
    <x v="0"/>
    <x v="0"/>
    <s v="Jul 2017"/>
    <n v="600617.65167172195"/>
    <x v="6"/>
    <x v="6"/>
  </r>
  <r>
    <x v="0"/>
    <x v="0"/>
    <s v="Aug 2017"/>
    <n v="586246.21091510297"/>
    <x v="7"/>
    <x v="6"/>
  </r>
  <r>
    <x v="0"/>
    <x v="0"/>
    <s v="Sep 2017"/>
    <n v="570132.27185456094"/>
    <x v="8"/>
    <x v="6"/>
  </r>
  <r>
    <x v="0"/>
    <x v="0"/>
    <s v="Oct 2017"/>
    <n v="551611.9435018159"/>
    <x v="9"/>
    <x v="6"/>
  </r>
  <r>
    <x v="0"/>
    <x v="0"/>
    <s v="Nov 2017"/>
    <n v="540126.54771400976"/>
    <x v="10"/>
    <x v="6"/>
  </r>
  <r>
    <x v="0"/>
    <x v="0"/>
    <s v="Dec 2017"/>
    <n v="541397.66841108166"/>
    <x v="11"/>
    <x v="6"/>
  </r>
  <r>
    <x v="0"/>
    <x v="0"/>
    <s v="Jan 2018"/>
    <n v="509566.96948578954"/>
    <x v="0"/>
    <x v="7"/>
  </r>
  <r>
    <x v="0"/>
    <x v="0"/>
    <s v="Feb 2018"/>
    <n v="491579.66349030007"/>
    <x v="1"/>
    <x v="7"/>
  </r>
  <r>
    <x v="0"/>
    <x v="0"/>
    <s v="Mar 2018"/>
    <n v="419175.26372870785"/>
    <x v="2"/>
    <x v="7"/>
  </r>
  <r>
    <x v="0"/>
    <x v="0"/>
    <s v="Apr 2018"/>
    <n v="409405.42747164192"/>
    <x v="3"/>
    <x v="7"/>
  </r>
  <r>
    <x v="0"/>
    <x v="0"/>
    <s v="May 2018"/>
    <n v="401193.16289993364"/>
    <x v="4"/>
    <x v="7"/>
  </r>
  <r>
    <x v="0"/>
    <x v="0"/>
    <s v="Jun 2018"/>
    <n v="392719.71150295902"/>
    <x v="5"/>
    <x v="7"/>
  </r>
  <r>
    <x v="0"/>
    <x v="0"/>
    <s v="Jul 2018"/>
    <n v="382854.99171906733"/>
    <x v="6"/>
    <x v="7"/>
  </r>
  <r>
    <x v="0"/>
    <x v="0"/>
    <s v="Aug 2018"/>
    <n v="375233.33219162753"/>
    <x v="7"/>
    <x v="7"/>
  </r>
  <r>
    <x v="0"/>
    <x v="0"/>
    <s v="Sep 2018"/>
    <n v="366126.82448504597"/>
    <x v="8"/>
    <x v="7"/>
  </r>
  <r>
    <x v="0"/>
    <x v="0"/>
    <s v="Oct 2018"/>
    <n v="357715.08432583406"/>
    <x v="9"/>
    <x v="7"/>
  </r>
  <r>
    <x v="0"/>
    <x v="0"/>
    <s v="Nov 2018"/>
    <n v="350525.86420973612"/>
    <x v="10"/>
    <x v="7"/>
  </r>
  <r>
    <x v="0"/>
    <x v="0"/>
    <s v="Dec 2018"/>
    <n v="357443.60929769906"/>
    <x v="11"/>
    <x v="7"/>
  </r>
  <r>
    <x v="0"/>
    <x v="0"/>
    <s v="Jan 2019"/>
    <n v="335568.9935541664"/>
    <x v="0"/>
    <x v="8"/>
  </r>
  <r>
    <x v="0"/>
    <x v="0"/>
    <s v="Feb 2019"/>
    <n v="327528.74828795518"/>
    <x v="1"/>
    <x v="8"/>
  </r>
  <r>
    <x v="0"/>
    <x v="0"/>
    <s v="Mar 2019"/>
    <n v="320929.16068325762"/>
    <x v="2"/>
    <x v="8"/>
  </r>
  <r>
    <x v="0"/>
    <x v="0"/>
    <s v="Apr 2019"/>
    <n v="313827.98244601022"/>
    <x v="3"/>
    <x v="8"/>
  </r>
  <r>
    <x v="0"/>
    <x v="0"/>
    <s v="May 2019"/>
    <n v="307887.99134556914"/>
    <x v="4"/>
    <x v="8"/>
  </r>
  <r>
    <x v="0"/>
    <x v="0"/>
    <s v="Jun 2019"/>
    <n v="301714.37719399564"/>
    <x v="5"/>
    <x v="8"/>
  </r>
  <r>
    <x v="0"/>
    <x v="0"/>
    <s v="Jul 2019"/>
    <n v="294393.20306269306"/>
    <x v="6"/>
    <x v="8"/>
  </r>
  <r>
    <x v="0"/>
    <x v="0"/>
    <s v="Aug 2019"/>
    <n v="288781.49628469627"/>
    <x v="7"/>
    <x v="8"/>
  </r>
  <r>
    <x v="0"/>
    <x v="0"/>
    <s v="Sep 2019"/>
    <n v="282024.21099162067"/>
    <x v="8"/>
    <x v="8"/>
  </r>
  <r>
    <x v="0"/>
    <x v="0"/>
    <s v="Oct 2019"/>
    <n v="275792.93736314704"/>
    <x v="9"/>
    <x v="8"/>
  </r>
  <r>
    <x v="0"/>
    <x v="0"/>
    <s v="Nov 2019"/>
    <n v="270528.65661858756"/>
    <x v="10"/>
    <x v="8"/>
  </r>
  <r>
    <x v="0"/>
    <x v="0"/>
    <s v="Dec 2019"/>
    <n v="276930.75298606599"/>
    <x v="11"/>
    <x v="8"/>
  </r>
  <r>
    <x v="0"/>
    <x v="0"/>
    <s v="Jan 2020"/>
    <n v="229395.7019449377"/>
    <x v="0"/>
    <x v="9"/>
  </r>
  <r>
    <x v="0"/>
    <x v="0"/>
    <s v="Feb 2020"/>
    <n v="224334.95501920179"/>
    <x v="1"/>
    <x v="9"/>
  </r>
  <r>
    <x v="0"/>
    <x v="0"/>
    <s v="Mar 2020"/>
    <n v="220098.27599091688"/>
    <x v="2"/>
    <x v="9"/>
  </r>
  <r>
    <x v="0"/>
    <x v="0"/>
    <s v="Apr 2020"/>
    <n v="215605.25533378014"/>
    <x v="3"/>
    <x v="9"/>
  </r>
  <r>
    <x v="0"/>
    <x v="0"/>
    <s v="May 2020"/>
    <n v="211712.06092901545"/>
    <x v="4"/>
    <x v="9"/>
  </r>
  <r>
    <x v="0"/>
    <x v="0"/>
    <s v="Jun 2020"/>
    <n v="207724.67445955996"/>
    <x v="5"/>
    <x v="9"/>
  </r>
  <r>
    <x v="0"/>
    <x v="0"/>
    <s v="Jul 2020"/>
    <n v="203190.51741951879"/>
    <x v="6"/>
    <x v="9"/>
  </r>
  <r>
    <x v="0"/>
    <x v="0"/>
    <s v="Aug 2020"/>
    <n v="199260.30199639912"/>
    <x v="7"/>
    <x v="9"/>
  </r>
  <r>
    <x v="0"/>
    <x v="0"/>
    <s v="Sep 2020"/>
    <n v="195032.15589911098"/>
    <x v="8"/>
    <x v="9"/>
  </r>
  <r>
    <x v="0"/>
    <x v="0"/>
    <s v="Oct 2020"/>
    <n v="191107.85744235764"/>
    <x v="9"/>
    <x v="9"/>
  </r>
  <r>
    <x v="0"/>
    <x v="0"/>
    <s v="Nov 2020"/>
    <n v="187686.65225110139"/>
    <x v="10"/>
    <x v="9"/>
  </r>
  <r>
    <x v="0"/>
    <x v="0"/>
    <s v="Dec 2020"/>
    <n v="193310.99577876861"/>
    <x v="11"/>
    <x v="9"/>
  </r>
  <r>
    <x v="0"/>
    <x v="0"/>
    <s v="Jan 2021"/>
    <n v="164960.21236231746"/>
    <x v="0"/>
    <x v="10"/>
  </r>
  <r>
    <x v="0"/>
    <x v="0"/>
    <s v="Feb 2021"/>
    <n v="86524.628513764299"/>
    <x v="1"/>
    <x v="10"/>
  </r>
  <r>
    <x v="0"/>
    <x v="0"/>
    <s v="Mar 2021"/>
    <n v="85483.28049189804"/>
    <x v="2"/>
    <x v="10"/>
  </r>
  <r>
    <x v="0"/>
    <x v="0"/>
    <s v="Apr 2021"/>
    <n v="84499.988060038071"/>
    <x v="3"/>
    <x v="10"/>
  </r>
  <r>
    <x v="0"/>
    <x v="0"/>
    <s v="May 2021"/>
    <n v="83527.724645238326"/>
    <x v="4"/>
    <x v="10"/>
  </r>
  <r>
    <x v="0"/>
    <x v="0"/>
    <s v="Jun 2021"/>
    <n v="82566.485079347534"/>
    <x v="5"/>
    <x v="10"/>
  </r>
  <r>
    <x v="0"/>
    <x v="0"/>
    <s v="Jul 2021"/>
    <n v="81616.210884154454"/>
    <x v="6"/>
    <x v="10"/>
  </r>
  <r>
    <x v="0"/>
    <x v="0"/>
    <s v="Aug 2021"/>
    <n v="80297.714893135941"/>
    <x v="7"/>
    <x v="10"/>
  </r>
  <r>
    <x v="0"/>
    <x v="0"/>
    <s v="Sep 2021"/>
    <n v="79369.760410334842"/>
    <x v="8"/>
    <x v="10"/>
  </r>
  <r>
    <x v="0"/>
    <x v="0"/>
    <s v="Oct 2021"/>
    <n v="78453.072939612175"/>
    <x v="9"/>
    <x v="10"/>
  </r>
  <r>
    <x v="0"/>
    <x v="0"/>
    <s v="Nov 2021"/>
    <n v="77547.228201051825"/>
    <x v="10"/>
    <x v="10"/>
  </r>
  <r>
    <x v="0"/>
    <x v="0"/>
    <s v="Dec 2021"/>
    <n v="83147.925616669119"/>
    <x v="11"/>
    <x v="10"/>
  </r>
  <r>
    <x v="0"/>
    <x v="0"/>
    <s v="Jan 2022"/>
    <n v="75861.166819899547"/>
    <x v="0"/>
    <x v="11"/>
  </r>
  <r>
    <x v="0"/>
    <x v="0"/>
    <s v="Feb 2022"/>
    <n v="74894.190067180374"/>
    <x v="1"/>
    <x v="11"/>
  </r>
  <r>
    <x v="0"/>
    <x v="0"/>
    <s v="Mar 2022"/>
    <n v="74031.1976114711"/>
    <x v="2"/>
    <x v="11"/>
  </r>
  <r>
    <x v="0"/>
    <x v="0"/>
    <s v="Apr 2022"/>
    <n v="73178.809324802933"/>
    <x v="3"/>
    <x v="11"/>
  </r>
  <r>
    <x v="0"/>
    <x v="0"/>
    <s v="May 2022"/>
    <n v="72336.985027848175"/>
    <x v="4"/>
    <x v="11"/>
  </r>
  <r>
    <x v="0"/>
    <x v="0"/>
    <s v="Jun 2022"/>
    <n v="71129.359781119536"/>
    <x v="5"/>
    <x v="11"/>
  </r>
  <r>
    <x v="0"/>
    <x v="0"/>
    <s v="Jul 2022"/>
    <n v="70308.694556904971"/>
    <x v="6"/>
    <x v="11"/>
  </r>
  <r>
    <x v="0"/>
    <x v="0"/>
    <s v="Aug 2022"/>
    <n v="69498.407268214112"/>
    <x v="7"/>
    <x v="11"/>
  </r>
  <r>
    <x v="0"/>
    <x v="0"/>
    <s v="Sep 2022"/>
    <n v="68698.403879848891"/>
    <x v="8"/>
    <x v="11"/>
  </r>
  <r>
    <x v="0"/>
    <x v="0"/>
    <s v="Oct 2022"/>
    <n v="67908.632267787703"/>
    <x v="9"/>
    <x v="11"/>
  </r>
  <r>
    <x v="0"/>
    <x v="0"/>
    <s v="Nov 2022"/>
    <n v="67129.019210241793"/>
    <x v="10"/>
    <x v="11"/>
  </r>
  <r>
    <x v="0"/>
    <x v="0"/>
    <s v="Dec 2022"/>
    <n v="70750.064809824864"/>
    <x v="11"/>
    <x v="11"/>
  </r>
  <r>
    <x v="0"/>
    <x v="0"/>
    <s v="Jan 2023"/>
    <n v="65659.432805800156"/>
    <x v="0"/>
    <x v="12"/>
  </r>
  <r>
    <x v="0"/>
    <x v="0"/>
    <s v="Feb 2023"/>
    <n v="64803.288920777377"/>
    <x v="1"/>
    <x v="12"/>
  </r>
  <r>
    <x v="0"/>
    <x v="0"/>
    <s v="Mar 2023"/>
    <n v="64063.453899707965"/>
    <x v="2"/>
    <x v="12"/>
  </r>
  <r>
    <x v="0"/>
    <x v="0"/>
    <s v="Apr 2023"/>
    <n v="63333.172048772001"/>
    <x v="3"/>
    <x v="12"/>
  </r>
  <r>
    <x v="0"/>
    <x v="0"/>
    <s v="May 2023"/>
    <n v="62612.744932243309"/>
    <x v="4"/>
    <x v="12"/>
  </r>
  <r>
    <x v="0"/>
    <x v="0"/>
    <s v="Jun 2023"/>
    <n v="61901.873120493954"/>
    <x v="5"/>
    <x v="12"/>
  </r>
  <r>
    <x v="0"/>
    <x v="0"/>
    <s v="Jul 2023"/>
    <n v="61200.050673823898"/>
    <x v="6"/>
    <x v="12"/>
  </r>
  <r>
    <x v="0"/>
    <x v="0"/>
    <s v="Aug 2023"/>
    <n v="60507.443546999129"/>
    <x v="7"/>
    <x v="12"/>
  </r>
  <r>
    <x v="0"/>
    <x v="0"/>
    <s v="Sep 2023"/>
    <n v="59823.931508170877"/>
    <x v="8"/>
    <x v="12"/>
  </r>
  <r>
    <x v="0"/>
    <x v="0"/>
    <s v="Oct 2023"/>
    <n v="59149.48311655884"/>
    <x v="9"/>
    <x v="12"/>
  </r>
  <r>
    <x v="0"/>
    <x v="0"/>
    <s v="Nov 2023"/>
    <n v="58484.110804011783"/>
    <x v="10"/>
    <x v="12"/>
  </r>
  <r>
    <x v="0"/>
    <x v="0"/>
    <s v="Dec 2023"/>
    <n v="60600.035057746616"/>
    <x v="11"/>
    <x v="12"/>
  </r>
  <r>
    <x v="0"/>
    <x v="0"/>
    <s v="Jan 2024"/>
    <n v="57217.188777650474"/>
    <x v="0"/>
    <x v="13"/>
  </r>
  <r>
    <x v="0"/>
    <x v="0"/>
    <s v="Feb 2024"/>
    <n v="56539.859300375596"/>
    <x v="1"/>
    <x v="13"/>
  </r>
  <r>
    <x v="0"/>
    <x v="0"/>
    <s v="Mar 2024"/>
    <n v="55909.819671651319"/>
    <x v="2"/>
    <x v="13"/>
  </r>
  <r>
    <x v="0"/>
    <x v="0"/>
    <s v="Apr 2024"/>
    <n v="55287.627549290592"/>
    <x v="3"/>
    <x v="13"/>
  </r>
  <r>
    <x v="0"/>
    <x v="0"/>
    <s v="May 2024"/>
    <n v="54667.908756340723"/>
    <x v="4"/>
    <x v="13"/>
  </r>
  <r>
    <x v="0"/>
    <x v="0"/>
    <s v="Jun 2024"/>
    <n v="54061.598897571566"/>
    <x v="5"/>
    <x v="13"/>
  </r>
  <r>
    <x v="0"/>
    <x v="0"/>
    <s v="Jul 2024"/>
    <n v="53462.333364109298"/>
    <x v="6"/>
    <x v="13"/>
  </r>
  <r>
    <x v="0"/>
    <x v="0"/>
    <s v="Aug 2024"/>
    <n v="52840.287247479821"/>
    <x v="7"/>
    <x v="13"/>
  </r>
  <r>
    <x v="0"/>
    <x v="0"/>
    <s v="Sep 2024"/>
    <n v="52303.891686893861"/>
    <x v="8"/>
    <x v="13"/>
  </r>
  <r>
    <x v="0"/>
    <x v="0"/>
    <s v="Oct 2024"/>
    <n v="51710.503398014349"/>
    <x v="9"/>
    <x v="13"/>
  </r>
  <r>
    <x v="0"/>
    <x v="0"/>
    <s v="Nov 2024"/>
    <n v="51141.576609562129"/>
    <x v="10"/>
    <x v="13"/>
  </r>
  <r>
    <x v="0"/>
    <x v="0"/>
    <s v="Dec 2024"/>
    <n v="52146.28006896186"/>
    <x v="11"/>
    <x v="13"/>
  </r>
  <r>
    <x v="0"/>
    <x v="0"/>
    <s v="Jan 2025"/>
    <n v="50058.714195085413"/>
    <x v="0"/>
    <x v="14"/>
  </r>
  <r>
    <x v="0"/>
    <x v="0"/>
    <s v="Feb 2025"/>
    <n v="49494.530276870006"/>
    <x v="1"/>
    <x v="14"/>
  </r>
  <r>
    <x v="0"/>
    <x v="0"/>
    <s v="Mar 2025"/>
    <n v="48961.668741197253"/>
    <x v="2"/>
    <x v="14"/>
  </r>
  <r>
    <x v="0"/>
    <x v="0"/>
    <s v="Apr 2025"/>
    <n v="48436.014080039284"/>
    <x v="3"/>
    <x v="14"/>
  </r>
  <r>
    <x v="0"/>
    <x v="0"/>
    <s v="May 2025"/>
    <n v="47917.740002351769"/>
    <x v="4"/>
    <x v="14"/>
  </r>
  <r>
    <x v="0"/>
    <x v="0"/>
    <s v="Jun 2025"/>
    <n v="47405.095670571056"/>
    <x v="5"/>
    <x v="14"/>
  </r>
  <r>
    <x v="0"/>
    <x v="0"/>
    <s v="Jul 2025"/>
    <n v="46895.053112955378"/>
    <x v="6"/>
    <x v="14"/>
  </r>
  <r>
    <x v="0"/>
    <x v="0"/>
    <s v="Aug 2025"/>
    <n v="46377.105626451761"/>
    <x v="7"/>
    <x v="14"/>
  </r>
  <r>
    <x v="0"/>
    <x v="0"/>
    <s v="Sep 2025"/>
    <n v="45884.961623197189"/>
    <x v="8"/>
    <x v="14"/>
  </r>
  <r>
    <x v="0"/>
    <x v="0"/>
    <s v="Oct 2025"/>
    <n v="45398.786168682753"/>
    <x v="9"/>
    <x v="14"/>
  </r>
  <r>
    <x v="0"/>
    <x v="0"/>
    <s v="Nov 2025"/>
    <n v="44913.097551309838"/>
    <x v="10"/>
    <x v="14"/>
  </r>
  <r>
    <x v="0"/>
    <x v="0"/>
    <s v="Dec 2025"/>
    <n v="45269.213470961295"/>
    <x v="11"/>
    <x v="14"/>
  </r>
  <r>
    <x v="0"/>
    <x v="0"/>
    <s v="Jan 2026"/>
    <n v="3370.8234625225055"/>
    <x v="0"/>
    <x v="15"/>
  </r>
  <r>
    <x v="0"/>
    <x v="0"/>
    <s v="Feb 2026"/>
    <n v="2753.5074041849366"/>
    <x v="1"/>
    <x v="15"/>
  </r>
  <r>
    <x v="0"/>
    <x v="0"/>
    <s v="Mar 2026"/>
    <n v="2742.0776513356823"/>
    <x v="2"/>
    <x v="15"/>
  </r>
  <r>
    <x v="0"/>
    <x v="0"/>
    <s v="Apr 2026"/>
    <n v="2730.6952783784018"/>
    <x v="3"/>
    <x v="15"/>
  </r>
  <r>
    <x v="0"/>
    <x v="1"/>
    <s v="Feb 2011"/>
    <n v="9365101.4395672753"/>
    <x v="1"/>
    <x v="0"/>
  </r>
  <r>
    <x v="0"/>
    <x v="1"/>
    <s v="Mar 2011"/>
    <n v="10276630.61657772"/>
    <x v="2"/>
    <x v="0"/>
  </r>
  <r>
    <x v="0"/>
    <x v="1"/>
    <s v="Apr 2011"/>
    <n v="7235967.6926570116"/>
    <x v="3"/>
    <x v="0"/>
  </r>
  <r>
    <x v="0"/>
    <x v="1"/>
    <s v="May 2011"/>
    <n v="5721302.0279010553"/>
    <x v="4"/>
    <x v="0"/>
  </r>
  <r>
    <x v="0"/>
    <x v="1"/>
    <s v="Jun 2011"/>
    <n v="5622946.721452646"/>
    <x v="5"/>
    <x v="0"/>
  </r>
  <r>
    <x v="0"/>
    <x v="1"/>
    <s v="Jul 2011"/>
    <n v="5170823.4860471971"/>
    <x v="6"/>
    <x v="0"/>
  </r>
  <r>
    <x v="0"/>
    <x v="1"/>
    <s v="Aug 2011"/>
    <n v="5057916.827354433"/>
    <x v="7"/>
    <x v="0"/>
  </r>
  <r>
    <x v="0"/>
    <x v="1"/>
    <s v="Sep 2011"/>
    <n v="4823241.2078574244"/>
    <x v="8"/>
    <x v="0"/>
  </r>
  <r>
    <x v="0"/>
    <x v="1"/>
    <s v="Oct 2011"/>
    <n v="4711647.4032369573"/>
    <x v="9"/>
    <x v="0"/>
  </r>
  <r>
    <x v="0"/>
    <x v="1"/>
    <s v="Nov 2011"/>
    <n v="4387864.1681800876"/>
    <x v="10"/>
    <x v="0"/>
  </r>
  <r>
    <x v="0"/>
    <x v="1"/>
    <s v="Dec 2011"/>
    <n v="4222740.8135972954"/>
    <x v="11"/>
    <x v="0"/>
  </r>
  <r>
    <x v="0"/>
    <x v="1"/>
    <s v="Jan 2012"/>
    <n v="4028966.0660155932"/>
    <x v="0"/>
    <x v="1"/>
  </r>
  <r>
    <x v="0"/>
    <x v="1"/>
    <s v="Feb 2012"/>
    <n v="3965548.1311495164"/>
    <x v="1"/>
    <x v="1"/>
  </r>
  <r>
    <x v="0"/>
    <x v="1"/>
    <s v="Mar 2012"/>
    <n v="4088387.9297599513"/>
    <x v="2"/>
    <x v="1"/>
  </r>
  <r>
    <x v="0"/>
    <x v="1"/>
    <s v="Apr 2012"/>
    <n v="3780626.7972789938"/>
    <x v="3"/>
    <x v="1"/>
  </r>
  <r>
    <x v="0"/>
    <x v="1"/>
    <s v="May 2012"/>
    <n v="3650640.715002845"/>
    <x v="4"/>
    <x v="1"/>
  </r>
  <r>
    <x v="0"/>
    <x v="1"/>
    <s v="Jun 2012"/>
    <n v="4033097.406020096"/>
    <x v="5"/>
    <x v="1"/>
  </r>
  <r>
    <x v="0"/>
    <x v="1"/>
    <s v="Jul 2012"/>
    <n v="3521767.8310379595"/>
    <x v="6"/>
    <x v="1"/>
  </r>
  <r>
    <x v="0"/>
    <x v="1"/>
    <s v="Aug 2012"/>
    <n v="3533143.9122949727"/>
    <x v="7"/>
    <x v="1"/>
  </r>
  <r>
    <x v="0"/>
    <x v="1"/>
    <s v="Sep 2012"/>
    <n v="3372500.7674041637"/>
    <x v="8"/>
    <x v="1"/>
  </r>
  <r>
    <x v="0"/>
    <x v="1"/>
    <s v="Oct 2012"/>
    <n v="3260716.2421061629"/>
    <x v="9"/>
    <x v="1"/>
  </r>
  <r>
    <x v="0"/>
    <x v="1"/>
    <s v="Nov 2012"/>
    <n v="3199393.5386501448"/>
    <x v="10"/>
    <x v="1"/>
  </r>
  <r>
    <x v="0"/>
    <x v="1"/>
    <s v="Dec 2012"/>
    <n v="3163763.7544463244"/>
    <x v="11"/>
    <x v="1"/>
  </r>
  <r>
    <x v="0"/>
    <x v="1"/>
    <s v="Jan 2013"/>
    <n v="3060031.0721048992"/>
    <x v="0"/>
    <x v="2"/>
  </r>
  <r>
    <x v="0"/>
    <x v="1"/>
    <s v="Feb 2013"/>
    <n v="2910270.4057050361"/>
    <x v="1"/>
    <x v="2"/>
  </r>
  <r>
    <x v="0"/>
    <x v="1"/>
    <s v="Mar 2013"/>
    <n v="2905008.0047603389"/>
    <x v="2"/>
    <x v="2"/>
  </r>
  <r>
    <x v="0"/>
    <x v="1"/>
    <s v="Apr 2013"/>
    <n v="2770306.1895769048"/>
    <x v="3"/>
    <x v="2"/>
  </r>
  <r>
    <x v="0"/>
    <x v="1"/>
    <s v="May 2013"/>
    <n v="2780084.102432875"/>
    <x v="4"/>
    <x v="2"/>
  </r>
  <r>
    <x v="0"/>
    <x v="1"/>
    <s v="Jun 2013"/>
    <n v="2733850.6554929814"/>
    <x v="5"/>
    <x v="2"/>
  </r>
  <r>
    <x v="0"/>
    <x v="1"/>
    <s v="Jul 2013"/>
    <n v="2693092.40462068"/>
    <x v="6"/>
    <x v="2"/>
  </r>
  <r>
    <x v="0"/>
    <x v="1"/>
    <s v="Aug 2013"/>
    <n v="2656374.6177289872"/>
    <x v="7"/>
    <x v="2"/>
  </r>
  <r>
    <x v="0"/>
    <x v="1"/>
    <s v="Sep 2013"/>
    <n v="2622713.4330736981"/>
    <x v="8"/>
    <x v="2"/>
  </r>
  <r>
    <x v="0"/>
    <x v="1"/>
    <s v="Oct 2013"/>
    <n v="2589994.5782158016"/>
    <x v="9"/>
    <x v="2"/>
  </r>
  <r>
    <x v="0"/>
    <x v="1"/>
    <s v="Nov 2013"/>
    <n v="2559991.1646897206"/>
    <x v="10"/>
    <x v="2"/>
  </r>
  <r>
    <x v="0"/>
    <x v="1"/>
    <s v="Dec 2013"/>
    <n v="2532173.4128307952"/>
    <x v="11"/>
    <x v="2"/>
  </r>
  <r>
    <x v="0"/>
    <x v="1"/>
    <s v="Jan 2014"/>
    <n v="2505536.9530613334"/>
    <x v="0"/>
    <x v="3"/>
  </r>
  <r>
    <x v="0"/>
    <x v="1"/>
    <s v="Feb 2014"/>
    <n v="2479566.5337674646"/>
    <x v="1"/>
    <x v="3"/>
  </r>
  <r>
    <x v="0"/>
    <x v="1"/>
    <s v="Mar 2014"/>
    <n v="2451926.6730438457"/>
    <x v="2"/>
    <x v="3"/>
  </r>
  <r>
    <x v="0"/>
    <x v="1"/>
    <s v="Apr 2014"/>
    <n v="2384492.4791025212"/>
    <x v="3"/>
    <x v="3"/>
  </r>
  <r>
    <x v="0"/>
    <x v="1"/>
    <s v="May 2014"/>
    <n v="2390440.3569297493"/>
    <x v="4"/>
    <x v="3"/>
  </r>
  <r>
    <x v="0"/>
    <x v="1"/>
    <s v="Jun 2014"/>
    <n v="2394074.4833473153"/>
    <x v="5"/>
    <x v="3"/>
  </r>
  <r>
    <x v="0"/>
    <x v="1"/>
    <s v="Jul 2014"/>
    <n v="2373641.448861721"/>
    <x v="6"/>
    <x v="3"/>
  </r>
  <r>
    <x v="0"/>
    <x v="1"/>
    <s v="Aug 2014"/>
    <n v="2379635.1435192116"/>
    <x v="7"/>
    <x v="3"/>
  </r>
  <r>
    <x v="0"/>
    <x v="1"/>
    <s v="Sep 2014"/>
    <n v="2367099.3450983968"/>
    <x v="8"/>
    <x v="3"/>
  </r>
  <r>
    <x v="0"/>
    <x v="1"/>
    <s v="Oct 2014"/>
    <n v="2357398.1045194198"/>
    <x v="9"/>
    <x v="3"/>
  </r>
  <r>
    <x v="0"/>
    <x v="1"/>
    <s v="Nov 2014"/>
    <n v="2352426.3901857273"/>
    <x v="10"/>
    <x v="3"/>
  </r>
  <r>
    <x v="0"/>
    <x v="1"/>
    <s v="Dec 2014"/>
    <n v="2346231.9670234416"/>
    <x v="11"/>
    <x v="3"/>
  </r>
  <r>
    <x v="0"/>
    <x v="1"/>
    <s v="Jan 2015"/>
    <n v="2339114.1903525516"/>
    <x v="0"/>
    <x v="4"/>
  </r>
  <r>
    <x v="0"/>
    <x v="1"/>
    <s v="Feb 2015"/>
    <n v="2323199.2769724242"/>
    <x v="1"/>
    <x v="4"/>
  </r>
  <r>
    <x v="0"/>
    <x v="1"/>
    <s v="Mar 2015"/>
    <n v="2304187.5261225724"/>
    <x v="2"/>
    <x v="4"/>
  </r>
  <r>
    <x v="0"/>
    <x v="1"/>
    <s v="Apr 2015"/>
    <n v="2239039.1476873034"/>
    <x v="3"/>
    <x v="4"/>
  </r>
  <r>
    <x v="0"/>
    <x v="1"/>
    <s v="May 2015"/>
    <n v="2220253.2192833177"/>
    <x v="4"/>
    <x v="4"/>
  </r>
  <r>
    <x v="0"/>
    <x v="1"/>
    <s v="Jun 2015"/>
    <n v="2202821.7363698459"/>
    <x v="5"/>
    <x v="4"/>
  </r>
  <r>
    <x v="0"/>
    <x v="1"/>
    <s v="Jul 2015"/>
    <n v="2185757.6257214644"/>
    <x v="6"/>
    <x v="4"/>
  </r>
  <r>
    <x v="0"/>
    <x v="1"/>
    <s v="Aug 2015"/>
    <n v="2169463.4835098521"/>
    <x v="7"/>
    <x v="4"/>
  </r>
  <r>
    <x v="0"/>
    <x v="1"/>
    <s v="Sep 2015"/>
    <n v="2153436.1337197619"/>
    <x v="8"/>
    <x v="4"/>
  </r>
  <r>
    <x v="0"/>
    <x v="1"/>
    <s v="Oct 2015"/>
    <n v="2137282.2219010051"/>
    <x v="9"/>
    <x v="4"/>
  </r>
  <r>
    <x v="0"/>
    <x v="1"/>
    <s v="Nov 2015"/>
    <n v="2123114.8844871912"/>
    <x v="10"/>
    <x v="4"/>
  </r>
  <r>
    <x v="0"/>
    <x v="1"/>
    <s v="Dec 2015"/>
    <n v="2102757.930421113"/>
    <x v="11"/>
    <x v="4"/>
  </r>
  <r>
    <x v="0"/>
    <x v="1"/>
    <s v="Jan 2016"/>
    <n v="2088651.3626096128"/>
    <x v="0"/>
    <x v="5"/>
  </r>
  <r>
    <x v="0"/>
    <x v="1"/>
    <s v="Feb 2016"/>
    <n v="2069238.8196094809"/>
    <x v="1"/>
    <x v="5"/>
  </r>
  <r>
    <x v="0"/>
    <x v="1"/>
    <s v="Mar 2016"/>
    <n v="2056263.9009259176"/>
    <x v="2"/>
    <x v="5"/>
  </r>
  <r>
    <x v="0"/>
    <x v="1"/>
    <s v="Apr 2016"/>
    <n v="1996968.838873693"/>
    <x v="3"/>
    <x v="5"/>
  </r>
  <r>
    <x v="0"/>
    <x v="1"/>
    <s v="May 2016"/>
    <n v="1984681.6861019516"/>
    <x v="4"/>
    <x v="5"/>
  </r>
  <r>
    <x v="0"/>
    <x v="1"/>
    <s v="Jun 2016"/>
    <n v="1972688.4478750569"/>
    <x v="5"/>
    <x v="5"/>
  </r>
  <r>
    <x v="0"/>
    <x v="1"/>
    <s v="Jul 2016"/>
    <n v="1960546.3086917638"/>
    <x v="6"/>
    <x v="5"/>
  </r>
  <r>
    <x v="0"/>
    <x v="1"/>
    <s v="Aug 2016"/>
    <n v="1949336.6166089084"/>
    <x v="7"/>
    <x v="5"/>
  </r>
  <r>
    <x v="0"/>
    <x v="1"/>
    <s v="Sep 2016"/>
    <n v="1937589.2212041386"/>
    <x v="8"/>
    <x v="5"/>
  </r>
  <r>
    <x v="0"/>
    <x v="1"/>
    <s v="Oct 2016"/>
    <n v="1926345.2768188065"/>
    <x v="9"/>
    <x v="5"/>
  </r>
  <r>
    <x v="0"/>
    <x v="1"/>
    <s v="Nov 2016"/>
    <n v="1915707.7264586005"/>
    <x v="10"/>
    <x v="5"/>
  </r>
  <r>
    <x v="0"/>
    <x v="1"/>
    <s v="Dec 2016"/>
    <n v="1905268.2081802476"/>
    <x v="11"/>
    <x v="5"/>
  </r>
  <r>
    <x v="0"/>
    <x v="1"/>
    <s v="Jan 2017"/>
    <n v="1894783.1563927105"/>
    <x v="0"/>
    <x v="6"/>
  </r>
  <r>
    <x v="0"/>
    <x v="1"/>
    <s v="Feb 2017"/>
    <n v="1884280.7863187101"/>
    <x v="1"/>
    <x v="6"/>
  </r>
  <r>
    <x v="0"/>
    <x v="1"/>
    <s v="Mar 2017"/>
    <n v="1874242.1703501558"/>
    <x v="2"/>
    <x v="6"/>
  </r>
  <r>
    <x v="0"/>
    <x v="1"/>
    <s v="Apr 2017"/>
    <n v="1817793.700864011"/>
    <x v="3"/>
    <x v="6"/>
  </r>
  <r>
    <x v="0"/>
    <x v="1"/>
    <s v="May 2017"/>
    <n v="1808190.4015169744"/>
    <x v="4"/>
    <x v="6"/>
  </r>
  <r>
    <x v="0"/>
    <x v="1"/>
    <s v="Jun 2017"/>
    <n v="1798582.4803499775"/>
    <x v="5"/>
    <x v="6"/>
  </r>
  <r>
    <x v="0"/>
    <x v="1"/>
    <s v="Jul 2017"/>
    <n v="1788731.8114101882"/>
    <x v="6"/>
    <x v="6"/>
  </r>
  <r>
    <x v="0"/>
    <x v="1"/>
    <s v="Aug 2017"/>
    <n v="1779442.4901146281"/>
    <x v="7"/>
    <x v="6"/>
  </r>
  <r>
    <x v="0"/>
    <x v="1"/>
    <s v="Sep 2017"/>
    <n v="1769204.0565757044"/>
    <x v="8"/>
    <x v="6"/>
  </r>
  <r>
    <x v="0"/>
    <x v="1"/>
    <s v="Oct 2017"/>
    <n v="1759663.795358168"/>
    <x v="9"/>
    <x v="6"/>
  </r>
  <r>
    <x v="0"/>
    <x v="1"/>
    <s v="Nov 2017"/>
    <n v="1750348.8201062134"/>
    <x v="10"/>
    <x v="6"/>
  </r>
  <r>
    <x v="0"/>
    <x v="1"/>
    <s v="Dec 2017"/>
    <n v="1741017.3979892773"/>
    <x v="11"/>
    <x v="6"/>
  </r>
  <r>
    <x v="0"/>
    <x v="1"/>
    <s v="Jan 2018"/>
    <n v="1731491.6665925644"/>
    <x v="0"/>
    <x v="7"/>
  </r>
  <r>
    <x v="0"/>
    <x v="1"/>
    <s v="Feb 2018"/>
    <n v="1721759.4183343165"/>
    <x v="1"/>
    <x v="7"/>
  </r>
  <r>
    <x v="0"/>
    <x v="1"/>
    <s v="Mar 2018"/>
    <n v="1712323.6664861885"/>
    <x v="2"/>
    <x v="7"/>
  </r>
  <r>
    <x v="0"/>
    <x v="1"/>
    <s v="Apr 2018"/>
    <n v="1656229.3053356069"/>
    <x v="3"/>
    <x v="7"/>
  </r>
  <r>
    <x v="0"/>
    <x v="1"/>
    <s v="May 2018"/>
    <n v="1646603.6268004035"/>
    <x v="4"/>
    <x v="7"/>
  </r>
  <r>
    <x v="0"/>
    <x v="1"/>
    <s v="Jun 2018"/>
    <n v="1636925.8678958188"/>
    <x v="5"/>
    <x v="7"/>
  </r>
  <r>
    <x v="0"/>
    <x v="1"/>
    <s v="Jul 2018"/>
    <n v="1626931.2564618234"/>
    <x v="6"/>
    <x v="7"/>
  </r>
  <r>
    <x v="0"/>
    <x v="1"/>
    <s v="Aug 2018"/>
    <n v="1617176.3819931429"/>
    <x v="7"/>
    <x v="7"/>
  </r>
  <r>
    <x v="0"/>
    <x v="1"/>
    <s v="Sep 2018"/>
    <n v="1606605.6355727427"/>
    <x v="8"/>
    <x v="7"/>
  </r>
  <r>
    <x v="0"/>
    <x v="1"/>
    <s v="Oct 2018"/>
    <n v="1596427.1144748298"/>
    <x v="9"/>
    <x v="7"/>
  </r>
  <r>
    <x v="0"/>
    <x v="1"/>
    <s v="Nov 2018"/>
    <n v="1579861.3797042058"/>
    <x v="10"/>
    <x v="7"/>
  </r>
  <r>
    <x v="0"/>
    <x v="1"/>
    <s v="Dec 2018"/>
    <n v="1563521.2725075688"/>
    <x v="11"/>
    <x v="7"/>
  </r>
  <r>
    <x v="0"/>
    <x v="1"/>
    <s v="Jan 2019"/>
    <n v="1547288.4170916898"/>
    <x v="0"/>
    <x v="8"/>
  </r>
  <r>
    <x v="0"/>
    <x v="1"/>
    <s v="Feb 2019"/>
    <n v="1531128.2201100709"/>
    <x v="1"/>
    <x v="8"/>
  </r>
  <r>
    <x v="0"/>
    <x v="1"/>
    <s v="Mar 2019"/>
    <n v="1515436.915312029"/>
    <x v="2"/>
    <x v="8"/>
  </r>
  <r>
    <x v="0"/>
    <x v="1"/>
    <s v="Apr 2019"/>
    <n v="1453333.9090049118"/>
    <x v="3"/>
    <x v="8"/>
  </r>
  <r>
    <x v="0"/>
    <x v="1"/>
    <s v="May 2019"/>
    <n v="1438082.5078004622"/>
    <x v="4"/>
    <x v="8"/>
  </r>
  <r>
    <x v="0"/>
    <x v="1"/>
    <s v="Jun 2019"/>
    <n v="1423014.4749890533"/>
    <x v="5"/>
    <x v="8"/>
  </r>
  <r>
    <x v="0"/>
    <x v="1"/>
    <s v="Jul 2019"/>
    <n v="1408030.686669362"/>
    <x v="6"/>
    <x v="8"/>
  </r>
  <r>
    <x v="0"/>
    <x v="1"/>
    <s v="Aug 2019"/>
    <n v="1393409.4986397831"/>
    <x v="7"/>
    <x v="8"/>
  </r>
  <r>
    <x v="0"/>
    <x v="1"/>
    <s v="Sep 2019"/>
    <n v="1378429.9222055622"/>
    <x v="8"/>
    <x v="8"/>
  </r>
  <r>
    <x v="0"/>
    <x v="1"/>
    <s v="Oct 2019"/>
    <n v="1364088.875835337"/>
    <x v="9"/>
    <x v="8"/>
  </r>
  <r>
    <x v="0"/>
    <x v="1"/>
    <s v="Nov 2019"/>
    <n v="1349996.4512930345"/>
    <x v="10"/>
    <x v="8"/>
  </r>
  <r>
    <x v="0"/>
    <x v="1"/>
    <s v="Dec 2019"/>
    <n v="1336099.9796118049"/>
    <x v="11"/>
    <x v="8"/>
  </r>
  <r>
    <x v="0"/>
    <x v="1"/>
    <s v="Jan 2020"/>
    <n v="1322319.1187960431"/>
    <x v="0"/>
    <x v="9"/>
  </r>
  <r>
    <x v="0"/>
    <x v="1"/>
    <s v="Feb 2020"/>
    <n v="1290070.2070282837"/>
    <x v="1"/>
    <x v="9"/>
  </r>
  <r>
    <x v="0"/>
    <x v="1"/>
    <s v="Mar 2020"/>
    <n v="1277056.2260030131"/>
    <x v="2"/>
    <x v="9"/>
  </r>
  <r>
    <x v="0"/>
    <x v="1"/>
    <s v="Apr 2020"/>
    <n v="1194471.3176079425"/>
    <x v="3"/>
    <x v="9"/>
  </r>
  <r>
    <x v="0"/>
    <x v="1"/>
    <s v="May 2020"/>
    <n v="1181797.4751742464"/>
    <x v="4"/>
    <x v="9"/>
  </r>
  <r>
    <x v="0"/>
    <x v="1"/>
    <s v="Jun 2020"/>
    <n v="1169265.1850727699"/>
    <x v="5"/>
    <x v="9"/>
  </r>
  <r>
    <x v="0"/>
    <x v="1"/>
    <s v="Jul 2020"/>
    <n v="1156840.5976004731"/>
    <x v="6"/>
    <x v="9"/>
  </r>
  <r>
    <x v="0"/>
    <x v="1"/>
    <s v="Aug 2020"/>
    <n v="1144657.6842049612"/>
    <x v="7"/>
    <x v="9"/>
  </r>
  <r>
    <x v="0"/>
    <x v="1"/>
    <s v="Sep 2020"/>
    <n v="1132054.7631474473"/>
    <x v="8"/>
    <x v="9"/>
  </r>
  <r>
    <x v="0"/>
    <x v="1"/>
    <s v="Oct 2020"/>
    <n v="1120111.6055771699"/>
    <x v="9"/>
    <x v="9"/>
  </r>
  <r>
    <x v="0"/>
    <x v="1"/>
    <s v="Nov 2020"/>
    <n v="1108363.6962193165"/>
    <x v="10"/>
    <x v="9"/>
  </r>
  <r>
    <x v="0"/>
    <x v="1"/>
    <s v="Dec 2020"/>
    <n v="1096767.3735021106"/>
    <x v="11"/>
    <x v="9"/>
  </r>
  <r>
    <x v="0"/>
    <x v="1"/>
    <s v="Jan 2021"/>
    <n v="1085284.1632055512"/>
    <x v="0"/>
    <x v="10"/>
  </r>
  <r>
    <x v="0"/>
    <x v="1"/>
    <s v="Feb 2021"/>
    <n v="1050938.9235604524"/>
    <x v="1"/>
    <x v="10"/>
  </r>
  <r>
    <x v="0"/>
    <x v="1"/>
    <s v="Mar 2021"/>
    <n v="1038525.4008082879"/>
    <x v="2"/>
    <x v="10"/>
  </r>
  <r>
    <x v="0"/>
    <x v="1"/>
    <s v="Apr 2021"/>
    <n v="1028136.4991576768"/>
    <x v="3"/>
    <x v="10"/>
  </r>
  <r>
    <x v="0"/>
    <x v="1"/>
    <s v="May 2021"/>
    <n v="1017886.3913472824"/>
    <x v="4"/>
    <x v="10"/>
  </r>
  <r>
    <x v="0"/>
    <x v="1"/>
    <s v="Jun 2021"/>
    <n v="1007738.7228548239"/>
    <x v="5"/>
    <x v="10"/>
  </r>
  <r>
    <x v="0"/>
    <x v="1"/>
    <s v="Jul 2021"/>
    <n v="997692.46527584339"/>
    <x v="6"/>
    <x v="10"/>
  </r>
  <r>
    <x v="0"/>
    <x v="1"/>
    <s v="Aug 2021"/>
    <n v="987746.61055999249"/>
    <x v="7"/>
    <x v="10"/>
  </r>
  <r>
    <x v="0"/>
    <x v="1"/>
    <s v="Sep 2021"/>
    <n v="977500.69748016424"/>
    <x v="8"/>
    <x v="10"/>
  </r>
  <r>
    <x v="0"/>
    <x v="1"/>
    <s v="Oct 2021"/>
    <n v="967753.55099736829"/>
    <x v="9"/>
    <x v="10"/>
  </r>
  <r>
    <x v="0"/>
    <x v="1"/>
    <s v="Nov 2021"/>
    <n v="958103.81813020504"/>
    <x v="10"/>
    <x v="10"/>
  </r>
  <r>
    <x v="0"/>
    <x v="1"/>
    <s v="Dec 2021"/>
    <n v="948550.51622273726"/>
    <x v="11"/>
    <x v="10"/>
  </r>
  <r>
    <x v="0"/>
    <x v="1"/>
    <s v="Jan 2022"/>
    <n v="939092.68031086901"/>
    <x v="0"/>
    <x v="11"/>
  </r>
  <r>
    <x v="0"/>
    <x v="1"/>
    <s v="Feb 2022"/>
    <n v="929729.36003008287"/>
    <x v="1"/>
    <x v="11"/>
  </r>
  <r>
    <x v="0"/>
    <x v="1"/>
    <s v="Mar 2022"/>
    <n v="920459.60302429134"/>
    <x v="2"/>
    <x v="11"/>
  </r>
  <r>
    <x v="0"/>
    <x v="1"/>
    <s v="Apr 2022"/>
    <n v="911282.47557521693"/>
    <x v="3"/>
    <x v="11"/>
  </r>
  <r>
    <x v="0"/>
    <x v="1"/>
    <s v="May 2022"/>
    <n v="902197.04744979192"/>
    <x v="4"/>
    <x v="11"/>
  </r>
  <r>
    <x v="0"/>
    <x v="1"/>
    <s v="Jun 2022"/>
    <n v="892805.71472921362"/>
    <x v="5"/>
    <x v="11"/>
  </r>
  <r>
    <x v="0"/>
    <x v="1"/>
    <s v="Jul 2022"/>
    <n v="883901.25160165224"/>
    <x v="6"/>
    <x v="11"/>
  </r>
  <r>
    <x v="0"/>
    <x v="1"/>
    <s v="Aug 2022"/>
    <n v="875085.76150967763"/>
    <x v="7"/>
    <x v="11"/>
  </r>
  <r>
    <x v="0"/>
    <x v="1"/>
    <s v="Sep 2022"/>
    <n v="866358.35651786381"/>
    <x v="8"/>
    <x v="11"/>
  </r>
  <r>
    <x v="0"/>
    <x v="1"/>
    <s v="Oct 2022"/>
    <n v="857718.15402889822"/>
    <x v="9"/>
    <x v="11"/>
  </r>
  <r>
    <x v="0"/>
    <x v="1"/>
    <s v="Nov 2022"/>
    <n v="849164.28081390564"/>
    <x v="10"/>
    <x v="11"/>
  </r>
  <r>
    <x v="0"/>
    <x v="1"/>
    <s v="Dec 2022"/>
    <n v="840695.87253583991"/>
    <x v="11"/>
    <x v="11"/>
  </r>
  <r>
    <x v="0"/>
    <x v="1"/>
    <s v="Jan 2023"/>
    <n v="832312.07409512426"/>
    <x v="0"/>
    <x v="12"/>
  </r>
  <r>
    <x v="0"/>
    <x v="1"/>
    <s v="Feb 2023"/>
    <n v="824012.03968352475"/>
    <x v="1"/>
    <x v="12"/>
  </r>
  <r>
    <x v="0"/>
    <x v="1"/>
    <s v="Mar 2023"/>
    <n v="815759.65894691308"/>
    <x v="2"/>
    <x v="12"/>
  </r>
  <r>
    <x v="0"/>
    <x v="1"/>
    <s v="Apr 2023"/>
    <n v="807624.64681194315"/>
    <x v="3"/>
    <x v="12"/>
  </r>
  <r>
    <x v="0"/>
    <x v="1"/>
    <s v="May 2023"/>
    <n v="799570.90727603342"/>
    <x v="4"/>
    <x v="12"/>
  </r>
  <r>
    <x v="0"/>
    <x v="1"/>
    <s v="Jun 2023"/>
    <n v="791597.63159615267"/>
    <x v="5"/>
    <x v="12"/>
  </r>
  <r>
    <x v="0"/>
    <x v="1"/>
    <s v="Jul 2023"/>
    <n v="783704.00777494733"/>
    <x v="6"/>
    <x v="12"/>
  </r>
  <r>
    <x v="0"/>
    <x v="1"/>
    <s v="Aug 2023"/>
    <n v="775889.24631222489"/>
    <x v="7"/>
    <x v="12"/>
  </r>
  <r>
    <x v="0"/>
    <x v="1"/>
    <s v="Sep 2023"/>
    <n v="768152.55319299037"/>
    <x v="8"/>
    <x v="12"/>
  </r>
  <r>
    <x v="0"/>
    <x v="1"/>
    <s v="Oct 2023"/>
    <n v="760493.15062988026"/>
    <x v="9"/>
    <x v="12"/>
  </r>
  <r>
    <x v="0"/>
    <x v="1"/>
    <s v="Nov 2023"/>
    <n v="752910.26318928623"/>
    <x v="10"/>
    <x v="12"/>
  </r>
  <r>
    <x v="0"/>
    <x v="1"/>
    <s v="Dec 2023"/>
    <n v="745403.12658151658"/>
    <x v="11"/>
    <x v="12"/>
  </r>
  <r>
    <x v="0"/>
    <x v="1"/>
    <s v="Jan 2024"/>
    <n v="737970.9821385371"/>
    <x v="0"/>
    <x v="13"/>
  </r>
  <r>
    <x v="0"/>
    <x v="1"/>
    <s v="Feb 2024"/>
    <n v="730613.08022929542"/>
    <x v="1"/>
    <x v="13"/>
  </r>
  <r>
    <x v="0"/>
    <x v="1"/>
    <s v="Mar 2024"/>
    <n v="723328.67822084716"/>
    <x v="2"/>
    <x v="13"/>
  </r>
  <r>
    <x v="0"/>
    <x v="1"/>
    <s v="Apr 2024"/>
    <n v="716117.04104029352"/>
    <x v="3"/>
    <x v="13"/>
  </r>
  <r>
    <x v="0"/>
    <x v="1"/>
    <s v="May 2024"/>
    <n v="708977.44152784196"/>
    <x v="4"/>
    <x v="13"/>
  </r>
  <r>
    <x v="0"/>
    <x v="1"/>
    <s v="Jun 2024"/>
    <n v="701909.15910680895"/>
    <x v="5"/>
    <x v="13"/>
  </r>
  <r>
    <x v="0"/>
    <x v="1"/>
    <s v="Jul 2024"/>
    <n v="694911.47819877497"/>
    <x v="6"/>
    <x v="13"/>
  </r>
  <r>
    <x v="0"/>
    <x v="1"/>
    <s v="Aug 2024"/>
    <n v="687983.69786101754"/>
    <x v="7"/>
    <x v="13"/>
  </r>
  <r>
    <x v="0"/>
    <x v="1"/>
    <s v="Sep 2024"/>
    <n v="681125.11331149016"/>
    <x v="8"/>
    <x v="13"/>
  </r>
  <r>
    <x v="0"/>
    <x v="1"/>
    <s v="Oct 2024"/>
    <n v="674408.08327499114"/>
    <x v="9"/>
    <x v="13"/>
  </r>
  <r>
    <x v="0"/>
    <x v="1"/>
    <s v="Nov 2024"/>
    <n v="667685.22741981002"/>
    <x v="10"/>
    <x v="13"/>
  </r>
  <r>
    <x v="0"/>
    <x v="1"/>
    <s v="Dec 2024"/>
    <n v="661029.51669150265"/>
    <x v="11"/>
    <x v="13"/>
  </r>
  <r>
    <x v="0"/>
    <x v="1"/>
    <s v="Jan 2025"/>
    <n v="654440.28270577185"/>
    <x v="0"/>
    <x v="14"/>
  </r>
  <r>
    <x v="0"/>
    <x v="1"/>
    <s v="Feb 2025"/>
    <n v="647916.85957707069"/>
    <x v="1"/>
    <x v="14"/>
  </r>
  <r>
    <x v="0"/>
    <x v="1"/>
    <s v="Mar 2025"/>
    <n v="641458.58793214499"/>
    <x v="2"/>
    <x v="14"/>
  </r>
  <r>
    <x v="0"/>
    <x v="1"/>
    <s v="Apr 2025"/>
    <n v="635064.81798020552"/>
    <x v="3"/>
    <x v="14"/>
  </r>
  <r>
    <x v="0"/>
    <x v="1"/>
    <s v="May 2025"/>
    <n v="628734.90350485081"/>
    <x v="4"/>
    <x v="14"/>
  </r>
  <r>
    <x v="0"/>
    <x v="1"/>
    <s v="Jun 2025"/>
    <n v="622468.20761020645"/>
    <x v="5"/>
    <x v="14"/>
  </r>
  <r>
    <x v="0"/>
    <x v="1"/>
    <s v="Jul 2025"/>
    <n v="616264.09638236417"/>
    <x v="6"/>
    <x v="14"/>
  </r>
  <r>
    <x v="0"/>
    <x v="1"/>
    <s v="Aug 2025"/>
    <n v="610121.94601278647"/>
    <x v="7"/>
    <x v="14"/>
  </r>
  <r>
    <x v="0"/>
    <x v="1"/>
    <s v="Sep 2025"/>
    <n v="604041.13705893117"/>
    <x v="8"/>
    <x v="14"/>
  </r>
  <r>
    <x v="0"/>
    <x v="1"/>
    <s v="Oct 2025"/>
    <n v="598021.05488394166"/>
    <x v="9"/>
    <x v="14"/>
  </r>
  <r>
    <x v="0"/>
    <x v="1"/>
    <s v="Nov 2025"/>
    <n v="592061.09091680008"/>
    <x v="10"/>
    <x v="14"/>
  </r>
  <r>
    <x v="0"/>
    <x v="1"/>
    <s v="Dec 2025"/>
    <n v="586160.64956830977"/>
    <x v="11"/>
    <x v="14"/>
  </r>
  <r>
    <x v="0"/>
    <x v="1"/>
    <s v="Jan 2026"/>
    <n v="580319.13065461873"/>
    <x v="0"/>
    <x v="15"/>
  </r>
  <r>
    <x v="0"/>
    <x v="1"/>
    <s v="Feb 2026"/>
    <n v="532113.32628603326"/>
    <x v="1"/>
    <x v="15"/>
  </r>
  <r>
    <x v="0"/>
    <x v="1"/>
    <s v="Mar 2026"/>
    <n v="3403.0616024740916"/>
    <x v="2"/>
    <x v="15"/>
  </r>
  <r>
    <x v="0"/>
    <x v="1"/>
    <s v="Apr 2026"/>
    <n v="3388.9346415926534"/>
    <x v="3"/>
    <x v="15"/>
  </r>
  <r>
    <x v="0"/>
    <x v="1"/>
    <s v="May 2026"/>
    <n v="3374.8671209393278"/>
    <x v="4"/>
    <x v="15"/>
  </r>
  <r>
    <x v="0"/>
    <x v="2"/>
    <s v="Mar 2011"/>
    <n v="4488520.6615889575"/>
    <x v="2"/>
    <x v="0"/>
  </r>
  <r>
    <x v="0"/>
    <x v="2"/>
    <s v="Apr 2011"/>
    <n v="9598309.9113207962"/>
    <x v="3"/>
    <x v="0"/>
  </r>
  <r>
    <x v="0"/>
    <x v="2"/>
    <s v="May 2011"/>
    <n v="6977177.3875164222"/>
    <x v="4"/>
    <x v="0"/>
  </r>
  <r>
    <x v="0"/>
    <x v="2"/>
    <s v="Jun 2011"/>
    <n v="5814652.3196951766"/>
    <x v="5"/>
    <x v="0"/>
  </r>
  <r>
    <x v="0"/>
    <x v="2"/>
    <s v="Jul 2011"/>
    <n v="5156666.5324928341"/>
    <x v="6"/>
    <x v="0"/>
  </r>
  <r>
    <x v="0"/>
    <x v="2"/>
    <s v="Aug 2011"/>
    <n v="4575696.6071649007"/>
    <x v="7"/>
    <x v="0"/>
  </r>
  <r>
    <x v="0"/>
    <x v="2"/>
    <s v="Sep 2011"/>
    <n v="3963004.8672331972"/>
    <x v="8"/>
    <x v="0"/>
  </r>
  <r>
    <x v="0"/>
    <x v="2"/>
    <s v="Oct 2011"/>
    <n v="3785440.7716196897"/>
    <x v="9"/>
    <x v="0"/>
  </r>
  <r>
    <x v="0"/>
    <x v="2"/>
    <s v="Nov 2011"/>
    <n v="3555611.4441038421"/>
    <x v="10"/>
    <x v="0"/>
  </r>
  <r>
    <x v="0"/>
    <x v="2"/>
    <s v="Dec 2011"/>
    <n v="3344919.0973000377"/>
    <x v="11"/>
    <x v="0"/>
  </r>
  <r>
    <x v="0"/>
    <x v="2"/>
    <s v="Jan 2012"/>
    <n v="3300688.6511364346"/>
    <x v="0"/>
    <x v="1"/>
  </r>
  <r>
    <x v="0"/>
    <x v="2"/>
    <s v="Feb 2012"/>
    <n v="2972893.2776447078"/>
    <x v="1"/>
    <x v="1"/>
  </r>
  <r>
    <x v="0"/>
    <x v="2"/>
    <s v="Mar 2012"/>
    <n v="2844939.8240647661"/>
    <x v="2"/>
    <x v="1"/>
  </r>
  <r>
    <x v="0"/>
    <x v="2"/>
    <s v="Apr 2012"/>
    <n v="2800580.3237718185"/>
    <x v="3"/>
    <x v="1"/>
  </r>
  <r>
    <x v="0"/>
    <x v="2"/>
    <s v="May 2012"/>
    <n v="2766443.26508591"/>
    <x v="4"/>
    <x v="1"/>
  </r>
  <r>
    <x v="0"/>
    <x v="2"/>
    <s v="Jun 2012"/>
    <n v="2601529.2372355303"/>
    <x v="5"/>
    <x v="1"/>
  </r>
  <r>
    <x v="0"/>
    <x v="2"/>
    <s v="Jul 2012"/>
    <n v="2333247.0125978342"/>
    <x v="6"/>
    <x v="1"/>
  </r>
  <r>
    <x v="0"/>
    <x v="2"/>
    <s v="Aug 2012"/>
    <n v="2301095.0411896422"/>
    <x v="7"/>
    <x v="1"/>
  </r>
  <r>
    <x v="0"/>
    <x v="2"/>
    <s v="Sep 2012"/>
    <n v="2235828.0240411819"/>
    <x v="8"/>
    <x v="1"/>
  </r>
  <r>
    <x v="0"/>
    <x v="2"/>
    <s v="Oct 2012"/>
    <n v="2215665.1515798629"/>
    <x v="9"/>
    <x v="1"/>
  </r>
  <r>
    <x v="0"/>
    <x v="2"/>
    <s v="Nov 2012"/>
    <n v="2070287.7458230085"/>
    <x v="10"/>
    <x v="1"/>
  </r>
  <r>
    <x v="0"/>
    <x v="2"/>
    <s v="Dec 2012"/>
    <n v="1978389.5431663604"/>
    <x v="11"/>
    <x v="1"/>
  </r>
  <r>
    <x v="0"/>
    <x v="2"/>
    <s v="Jan 2013"/>
    <n v="2003302.9556429831"/>
    <x v="0"/>
    <x v="2"/>
  </r>
  <r>
    <x v="0"/>
    <x v="2"/>
    <s v="Feb 2013"/>
    <n v="1758381.3882750496"/>
    <x v="1"/>
    <x v="2"/>
  </r>
  <r>
    <x v="0"/>
    <x v="2"/>
    <s v="Mar 2013"/>
    <n v="1655845.2045065993"/>
    <x v="2"/>
    <x v="2"/>
  </r>
  <r>
    <x v="0"/>
    <x v="2"/>
    <s v="Apr 2013"/>
    <n v="1566112.7393882987"/>
    <x v="3"/>
    <x v="2"/>
  </r>
  <r>
    <x v="0"/>
    <x v="2"/>
    <s v="May 2013"/>
    <n v="1525434.6275359287"/>
    <x v="4"/>
    <x v="2"/>
  </r>
  <r>
    <x v="0"/>
    <x v="2"/>
    <s v="Jun 2013"/>
    <n v="1436918.6575151659"/>
    <x v="5"/>
    <x v="2"/>
  </r>
  <r>
    <x v="0"/>
    <x v="2"/>
    <s v="Jul 2013"/>
    <n v="1358047.1900642437"/>
    <x v="6"/>
    <x v="2"/>
  </r>
  <r>
    <x v="0"/>
    <x v="2"/>
    <s v="Aug 2013"/>
    <n v="1291994.1060333969"/>
    <x v="7"/>
    <x v="2"/>
  </r>
  <r>
    <x v="0"/>
    <x v="2"/>
    <s v="Sep 2013"/>
    <n v="1253643.6880543826"/>
    <x v="8"/>
    <x v="2"/>
  </r>
  <r>
    <x v="0"/>
    <x v="2"/>
    <s v="Oct 2013"/>
    <n v="1218038.9988703555"/>
    <x v="9"/>
    <x v="2"/>
  </r>
  <r>
    <x v="0"/>
    <x v="2"/>
    <s v="Nov 2013"/>
    <n v="1174100.4301816495"/>
    <x v="10"/>
    <x v="2"/>
  </r>
  <r>
    <x v="0"/>
    <x v="2"/>
    <s v="Dec 2013"/>
    <n v="1136494.567662538"/>
    <x v="11"/>
    <x v="2"/>
  </r>
  <r>
    <x v="0"/>
    <x v="2"/>
    <s v="Jan 2014"/>
    <n v="1229028.1681182836"/>
    <x v="0"/>
    <x v="3"/>
  </r>
  <r>
    <x v="0"/>
    <x v="2"/>
    <s v="Feb 2014"/>
    <n v="1060249.7170614181"/>
    <x v="1"/>
    <x v="3"/>
  </r>
  <r>
    <x v="0"/>
    <x v="2"/>
    <s v="Mar 2014"/>
    <n v="1026016.0254965774"/>
    <x v="2"/>
    <x v="3"/>
  </r>
  <r>
    <x v="0"/>
    <x v="2"/>
    <s v="Apr 2014"/>
    <n v="991288.31131241447"/>
    <x v="3"/>
    <x v="3"/>
  </r>
  <r>
    <x v="0"/>
    <x v="2"/>
    <s v="May 2014"/>
    <n v="963123.67232360295"/>
    <x v="4"/>
    <x v="3"/>
  </r>
  <r>
    <x v="0"/>
    <x v="2"/>
    <s v="Jun 2014"/>
    <n v="947872.0594461686"/>
    <x v="5"/>
    <x v="3"/>
  </r>
  <r>
    <x v="0"/>
    <x v="2"/>
    <s v="Jul 2014"/>
    <n v="940698.59164061304"/>
    <x v="6"/>
    <x v="3"/>
  </r>
  <r>
    <x v="0"/>
    <x v="2"/>
    <s v="Aug 2014"/>
    <n v="923946.91484757268"/>
    <x v="7"/>
    <x v="3"/>
  </r>
  <r>
    <x v="0"/>
    <x v="2"/>
    <s v="Sep 2014"/>
    <n v="898766.7229569006"/>
    <x v="8"/>
    <x v="3"/>
  </r>
  <r>
    <x v="0"/>
    <x v="2"/>
    <s v="Oct 2014"/>
    <n v="881586.31896204781"/>
    <x v="9"/>
    <x v="3"/>
  </r>
  <r>
    <x v="0"/>
    <x v="2"/>
    <s v="Nov 2014"/>
    <n v="868148.73590814415"/>
    <x v="10"/>
    <x v="3"/>
  </r>
  <r>
    <x v="0"/>
    <x v="2"/>
    <s v="Dec 2014"/>
    <n v="860610.03695991915"/>
    <x v="11"/>
    <x v="3"/>
  </r>
  <r>
    <x v="0"/>
    <x v="2"/>
    <s v="Jan 2015"/>
    <n v="961304.35367620247"/>
    <x v="0"/>
    <x v="4"/>
  </r>
  <r>
    <x v="0"/>
    <x v="2"/>
    <s v="Feb 2015"/>
    <n v="841039.42144236446"/>
    <x v="1"/>
    <x v="4"/>
  </r>
  <r>
    <x v="0"/>
    <x v="2"/>
    <s v="Mar 2015"/>
    <n v="819424.84380530985"/>
    <x v="2"/>
    <x v="4"/>
  </r>
  <r>
    <x v="0"/>
    <x v="2"/>
    <s v="Apr 2015"/>
    <n v="790816.49735388905"/>
    <x v="3"/>
    <x v="4"/>
  </r>
  <r>
    <x v="0"/>
    <x v="2"/>
    <s v="May 2015"/>
    <n v="770503.71577109839"/>
    <x v="4"/>
    <x v="4"/>
  </r>
  <r>
    <x v="0"/>
    <x v="2"/>
    <s v="Jun 2015"/>
    <n v="749842.60388594354"/>
    <x v="5"/>
    <x v="4"/>
  </r>
  <r>
    <x v="0"/>
    <x v="2"/>
    <s v="Jul 2015"/>
    <n v="728290.41100984556"/>
    <x v="6"/>
    <x v="4"/>
  </r>
  <r>
    <x v="0"/>
    <x v="2"/>
    <s v="Aug 2015"/>
    <n v="706884.07162454352"/>
    <x v="7"/>
    <x v="4"/>
  </r>
  <r>
    <x v="0"/>
    <x v="2"/>
    <s v="Sep 2015"/>
    <n v="687608.44094481692"/>
    <x v="8"/>
    <x v="4"/>
  </r>
  <r>
    <x v="0"/>
    <x v="2"/>
    <s v="Oct 2015"/>
    <n v="670897.3192934331"/>
    <x v="9"/>
    <x v="4"/>
  </r>
  <r>
    <x v="0"/>
    <x v="2"/>
    <s v="Nov 2015"/>
    <n v="655242.23737760133"/>
    <x v="10"/>
    <x v="4"/>
  </r>
  <r>
    <x v="0"/>
    <x v="2"/>
    <s v="Dec 2015"/>
    <n v="639068.93124299776"/>
    <x v="11"/>
    <x v="4"/>
  </r>
  <r>
    <x v="0"/>
    <x v="2"/>
    <s v="Jan 2016"/>
    <n v="702017.14889863809"/>
    <x v="0"/>
    <x v="5"/>
  </r>
  <r>
    <x v="0"/>
    <x v="2"/>
    <s v="Feb 2016"/>
    <n v="602717.74051147106"/>
    <x v="1"/>
    <x v="5"/>
  </r>
  <r>
    <x v="0"/>
    <x v="2"/>
    <s v="Mar 2016"/>
    <n v="584511.54502806347"/>
    <x v="2"/>
    <x v="5"/>
  </r>
  <r>
    <x v="0"/>
    <x v="2"/>
    <s v="Apr 2016"/>
    <n v="571100.25457540457"/>
    <x v="3"/>
    <x v="5"/>
  </r>
  <r>
    <x v="0"/>
    <x v="2"/>
    <s v="May 2016"/>
    <n v="556603.56834764523"/>
    <x v="4"/>
    <x v="5"/>
  </r>
  <r>
    <x v="0"/>
    <x v="2"/>
    <s v="Jun 2016"/>
    <n v="540795.7944514649"/>
    <x v="5"/>
    <x v="5"/>
  </r>
  <r>
    <x v="0"/>
    <x v="2"/>
    <s v="Jul 2016"/>
    <n v="533088.7466438117"/>
    <x v="6"/>
    <x v="5"/>
  </r>
  <r>
    <x v="0"/>
    <x v="2"/>
    <s v="Aug 2016"/>
    <n v="525425.45324589475"/>
    <x v="7"/>
    <x v="5"/>
  </r>
  <r>
    <x v="0"/>
    <x v="2"/>
    <s v="Sep 2016"/>
    <n v="509968.69035862182"/>
    <x v="8"/>
    <x v="5"/>
  </r>
  <r>
    <x v="0"/>
    <x v="2"/>
    <s v="Oct 2016"/>
    <n v="495555.85244362999"/>
    <x v="9"/>
    <x v="5"/>
  </r>
  <r>
    <x v="0"/>
    <x v="2"/>
    <s v="Nov 2016"/>
    <n v="481370.49412044918"/>
    <x v="10"/>
    <x v="5"/>
  </r>
  <r>
    <x v="0"/>
    <x v="2"/>
    <s v="Dec 2016"/>
    <n v="462998.82702079462"/>
    <x v="11"/>
    <x v="5"/>
  </r>
  <r>
    <x v="0"/>
    <x v="2"/>
    <s v="Jan 2017"/>
    <n v="511232.93410010426"/>
    <x v="0"/>
    <x v="6"/>
  </r>
  <r>
    <x v="0"/>
    <x v="2"/>
    <s v="Feb 2017"/>
    <n v="446041.89996183588"/>
    <x v="1"/>
    <x v="6"/>
  </r>
  <r>
    <x v="0"/>
    <x v="2"/>
    <s v="Mar 2017"/>
    <n v="435383.2466626293"/>
    <x v="2"/>
    <x v="6"/>
  </r>
  <r>
    <x v="0"/>
    <x v="2"/>
    <s v="Apr 2017"/>
    <n v="427306.08456915652"/>
    <x v="3"/>
    <x v="6"/>
  </r>
  <r>
    <x v="0"/>
    <x v="2"/>
    <s v="May 2017"/>
    <n v="419629.91388129006"/>
    <x v="4"/>
    <x v="6"/>
  </r>
  <r>
    <x v="0"/>
    <x v="2"/>
    <s v="Jun 2017"/>
    <n v="409282.43850387656"/>
    <x v="5"/>
    <x v="6"/>
  </r>
  <r>
    <x v="0"/>
    <x v="2"/>
    <s v="Jul 2017"/>
    <n v="392975.83998724446"/>
    <x v="6"/>
    <x v="6"/>
  </r>
  <r>
    <x v="0"/>
    <x v="2"/>
    <s v="Aug 2017"/>
    <n v="386650.81514955248"/>
    <x v="7"/>
    <x v="6"/>
  </r>
  <r>
    <x v="0"/>
    <x v="2"/>
    <s v="Sep 2017"/>
    <n v="376316.93441414763"/>
    <x v="8"/>
    <x v="6"/>
  </r>
  <r>
    <x v="0"/>
    <x v="2"/>
    <s v="Oct 2017"/>
    <n v="365607.04351608595"/>
    <x v="9"/>
    <x v="6"/>
  </r>
  <r>
    <x v="0"/>
    <x v="2"/>
    <s v="Nov 2017"/>
    <n v="359083.45048502192"/>
    <x v="10"/>
    <x v="6"/>
  </r>
  <r>
    <x v="0"/>
    <x v="2"/>
    <s v="Dec 2017"/>
    <n v="352982.10269386391"/>
    <x v="11"/>
    <x v="6"/>
  </r>
  <r>
    <x v="0"/>
    <x v="2"/>
    <s v="Jan 2018"/>
    <n v="383304.97983260424"/>
    <x v="0"/>
    <x v="7"/>
  </r>
  <r>
    <x v="0"/>
    <x v="2"/>
    <s v="Feb 2018"/>
    <n v="340960.07461026334"/>
    <x v="1"/>
    <x v="7"/>
  </r>
  <r>
    <x v="0"/>
    <x v="2"/>
    <s v="Mar 2018"/>
    <n v="334381.12902092811"/>
    <x v="2"/>
    <x v="7"/>
  </r>
  <r>
    <x v="0"/>
    <x v="2"/>
    <s v="Apr 2018"/>
    <n v="327626.3688011819"/>
    <x v="3"/>
    <x v="7"/>
  </r>
  <r>
    <x v="0"/>
    <x v="2"/>
    <s v="May 2018"/>
    <n v="316529.61374220083"/>
    <x v="4"/>
    <x v="7"/>
  </r>
  <r>
    <x v="0"/>
    <x v="2"/>
    <s v="Jun 2018"/>
    <n v="312097.67914219992"/>
    <x v="5"/>
    <x v="7"/>
  </r>
  <r>
    <x v="0"/>
    <x v="2"/>
    <s v="Jul 2018"/>
    <n v="306532.92771733936"/>
    <x v="6"/>
    <x v="7"/>
  </r>
  <r>
    <x v="0"/>
    <x v="2"/>
    <s v="Aug 2018"/>
    <n v="298911.34117140406"/>
    <x v="7"/>
    <x v="7"/>
  </r>
  <r>
    <x v="0"/>
    <x v="2"/>
    <s v="Sep 2018"/>
    <n v="288992.97402002703"/>
    <x v="8"/>
    <x v="7"/>
  </r>
  <r>
    <x v="0"/>
    <x v="2"/>
    <s v="Oct 2018"/>
    <n v="282936.07698892517"/>
    <x v="9"/>
    <x v="7"/>
  </r>
  <r>
    <x v="0"/>
    <x v="2"/>
    <s v="Nov 2018"/>
    <n v="279276.14594287967"/>
    <x v="10"/>
    <x v="7"/>
  </r>
  <r>
    <x v="0"/>
    <x v="2"/>
    <s v="Dec 2018"/>
    <n v="276826.34352477023"/>
    <x v="11"/>
    <x v="7"/>
  </r>
  <r>
    <x v="0"/>
    <x v="2"/>
    <s v="Jan 2019"/>
    <n v="298118.29371116008"/>
    <x v="0"/>
    <x v="8"/>
  </r>
  <r>
    <x v="0"/>
    <x v="2"/>
    <s v="Feb 2019"/>
    <n v="269842.98702057748"/>
    <x v="1"/>
    <x v="8"/>
  </r>
  <r>
    <x v="0"/>
    <x v="2"/>
    <s v="Mar 2019"/>
    <n v="260442.76407096128"/>
    <x v="2"/>
    <x v="8"/>
  </r>
  <r>
    <x v="0"/>
    <x v="2"/>
    <s v="Apr 2019"/>
    <n v="256232.21019100898"/>
    <x v="3"/>
    <x v="8"/>
  </r>
  <r>
    <x v="0"/>
    <x v="2"/>
    <s v="May 2019"/>
    <n v="255556.92640372406"/>
    <x v="4"/>
    <x v="8"/>
  </r>
  <r>
    <x v="0"/>
    <x v="2"/>
    <s v="Jun 2019"/>
    <n v="246195.52805070594"/>
    <x v="5"/>
    <x v="8"/>
  </r>
  <r>
    <x v="0"/>
    <x v="2"/>
    <s v="Jul 2019"/>
    <n v="238739.6551688895"/>
    <x v="6"/>
    <x v="8"/>
  </r>
  <r>
    <x v="0"/>
    <x v="2"/>
    <s v="Aug 2019"/>
    <n v="233800.60682694102"/>
    <x v="7"/>
    <x v="8"/>
  </r>
  <r>
    <x v="0"/>
    <x v="2"/>
    <s v="Sep 2019"/>
    <n v="230042.81187787873"/>
    <x v="8"/>
    <x v="8"/>
  </r>
  <r>
    <x v="0"/>
    <x v="2"/>
    <s v="Oct 2019"/>
    <n v="228016.06085707125"/>
    <x v="9"/>
    <x v="8"/>
  </r>
  <r>
    <x v="0"/>
    <x v="2"/>
    <s v="Nov 2019"/>
    <n v="222405.58117595428"/>
    <x v="10"/>
    <x v="8"/>
  </r>
  <r>
    <x v="0"/>
    <x v="2"/>
    <s v="Dec 2019"/>
    <n v="216088.23010952247"/>
    <x v="11"/>
    <x v="8"/>
  </r>
  <r>
    <x v="0"/>
    <x v="2"/>
    <s v="Jan 2020"/>
    <n v="231064.97431171747"/>
    <x v="0"/>
    <x v="9"/>
  </r>
  <r>
    <x v="0"/>
    <x v="2"/>
    <s v="Feb 2020"/>
    <n v="217599.95909309463"/>
    <x v="1"/>
    <x v="9"/>
  </r>
  <r>
    <x v="0"/>
    <x v="2"/>
    <s v="Mar 2020"/>
    <n v="204139.35019708914"/>
    <x v="2"/>
    <x v="9"/>
  </r>
  <r>
    <x v="0"/>
    <x v="2"/>
    <s v="Apr 2020"/>
    <n v="196917.27224728168"/>
    <x v="3"/>
    <x v="9"/>
  </r>
  <r>
    <x v="0"/>
    <x v="2"/>
    <s v="May 2020"/>
    <n v="192722.76724345511"/>
    <x v="4"/>
    <x v="9"/>
  </r>
  <r>
    <x v="0"/>
    <x v="2"/>
    <s v="Jun 2020"/>
    <n v="188442.34570900476"/>
    <x v="5"/>
    <x v="9"/>
  </r>
  <r>
    <x v="0"/>
    <x v="2"/>
    <s v="Jul 2020"/>
    <n v="184308.91432884487"/>
    <x v="6"/>
    <x v="9"/>
  </r>
  <r>
    <x v="0"/>
    <x v="2"/>
    <s v="Aug 2020"/>
    <n v="183044.21341530199"/>
    <x v="7"/>
    <x v="9"/>
  </r>
  <r>
    <x v="0"/>
    <x v="2"/>
    <s v="Sep 2020"/>
    <n v="180747.28993295142"/>
    <x v="8"/>
    <x v="9"/>
  </r>
  <r>
    <x v="0"/>
    <x v="2"/>
    <s v="Oct 2020"/>
    <n v="179285.3156436455"/>
    <x v="9"/>
    <x v="9"/>
  </r>
  <r>
    <x v="0"/>
    <x v="2"/>
    <s v="Nov 2020"/>
    <n v="180603.8848302456"/>
    <x v="10"/>
    <x v="9"/>
  </r>
  <r>
    <x v="0"/>
    <x v="2"/>
    <s v="Dec 2020"/>
    <n v="181543.84411541224"/>
    <x v="11"/>
    <x v="9"/>
  </r>
  <r>
    <x v="0"/>
    <x v="2"/>
    <s v="Jan 2021"/>
    <n v="185997.84879872936"/>
    <x v="0"/>
    <x v="10"/>
  </r>
  <r>
    <x v="0"/>
    <x v="2"/>
    <s v="Feb 2021"/>
    <n v="171679.50495282514"/>
    <x v="1"/>
    <x v="10"/>
  </r>
  <r>
    <x v="0"/>
    <x v="2"/>
    <s v="Mar 2021"/>
    <n v="151660.97756198837"/>
    <x v="2"/>
    <x v="10"/>
  </r>
  <r>
    <x v="0"/>
    <x v="2"/>
    <s v="Apr 2021"/>
    <n v="132082.70409954948"/>
    <x v="3"/>
    <x v="10"/>
  </r>
  <r>
    <x v="0"/>
    <x v="2"/>
    <s v="May 2021"/>
    <n v="129773.80764240328"/>
    <x v="4"/>
    <x v="10"/>
  </r>
  <r>
    <x v="0"/>
    <x v="2"/>
    <s v="Jun 2021"/>
    <n v="127985.78367054347"/>
    <x v="5"/>
    <x v="10"/>
  </r>
  <r>
    <x v="0"/>
    <x v="2"/>
    <s v="Jul 2021"/>
    <n v="126009.38792738816"/>
    <x v="6"/>
    <x v="10"/>
  </r>
  <r>
    <x v="0"/>
    <x v="2"/>
    <s v="Aug 2021"/>
    <n v="124310.19619740274"/>
    <x v="7"/>
    <x v="10"/>
  </r>
  <r>
    <x v="0"/>
    <x v="2"/>
    <s v="Sep 2021"/>
    <n v="122639.04428848065"/>
    <x v="8"/>
    <x v="10"/>
  </r>
  <r>
    <x v="0"/>
    <x v="2"/>
    <s v="Oct 2021"/>
    <n v="120629.24265574805"/>
    <x v="9"/>
    <x v="10"/>
  </r>
  <r>
    <x v="0"/>
    <x v="2"/>
    <s v="Nov 2021"/>
    <n v="118962.03281450427"/>
    <x v="10"/>
    <x v="10"/>
  </r>
  <r>
    <x v="0"/>
    <x v="2"/>
    <s v="Dec 2021"/>
    <n v="117396.33578221359"/>
    <x v="11"/>
    <x v="10"/>
  </r>
  <r>
    <x v="0"/>
    <x v="2"/>
    <s v="Jan 2022"/>
    <n v="122763.53900603016"/>
    <x v="0"/>
    <x v="11"/>
  </r>
  <r>
    <x v="0"/>
    <x v="2"/>
    <s v="Feb 2022"/>
    <n v="114384.59121218008"/>
    <x v="1"/>
    <x v="11"/>
  </r>
  <r>
    <x v="0"/>
    <x v="2"/>
    <s v="Mar 2022"/>
    <n v="92595.881218599621"/>
    <x v="2"/>
    <x v="11"/>
  </r>
  <r>
    <x v="0"/>
    <x v="2"/>
    <s v="Apr 2022"/>
    <n v="91576.735885689544"/>
    <x v="3"/>
    <x v="11"/>
  </r>
  <r>
    <x v="0"/>
    <x v="2"/>
    <s v="May 2022"/>
    <n v="90547.218420611985"/>
    <x v="4"/>
    <x v="11"/>
  </r>
  <r>
    <x v="0"/>
    <x v="2"/>
    <s v="Jun 2022"/>
    <n v="89100.164498790517"/>
    <x v="5"/>
    <x v="11"/>
  </r>
  <r>
    <x v="0"/>
    <x v="2"/>
    <s v="Jul 2022"/>
    <n v="88097.701434029106"/>
    <x v="6"/>
    <x v="11"/>
  </r>
  <r>
    <x v="0"/>
    <x v="2"/>
    <s v="Aug 2022"/>
    <n v="87125.441798951622"/>
    <x v="7"/>
    <x v="11"/>
  </r>
  <r>
    <x v="0"/>
    <x v="2"/>
    <s v="Sep 2022"/>
    <n v="86145.490186689698"/>
    <x v="8"/>
    <x v="11"/>
  </r>
  <r>
    <x v="0"/>
    <x v="2"/>
    <s v="Oct 2022"/>
    <n v="85167.25226725878"/>
    <x v="9"/>
    <x v="11"/>
  </r>
  <r>
    <x v="0"/>
    <x v="2"/>
    <s v="Nov 2022"/>
    <n v="84221.853353155078"/>
    <x v="10"/>
    <x v="11"/>
  </r>
  <r>
    <x v="0"/>
    <x v="2"/>
    <s v="Dec 2022"/>
    <n v="83209.737200285148"/>
    <x v="11"/>
    <x v="11"/>
  </r>
  <r>
    <x v="0"/>
    <x v="2"/>
    <s v="Jan 2023"/>
    <n v="87007.167552049839"/>
    <x v="0"/>
    <x v="12"/>
  </r>
  <r>
    <x v="0"/>
    <x v="2"/>
    <s v="Feb 2023"/>
    <n v="81414.544207368861"/>
    <x v="1"/>
    <x v="12"/>
  </r>
  <r>
    <x v="0"/>
    <x v="2"/>
    <s v="Mar 2023"/>
    <n v="80477.357716174636"/>
    <x v="2"/>
    <x v="12"/>
  </r>
  <r>
    <x v="0"/>
    <x v="2"/>
    <s v="Apr 2023"/>
    <n v="79540.889195422234"/>
    <x v="3"/>
    <x v="12"/>
  </r>
  <r>
    <x v="0"/>
    <x v="2"/>
    <s v="May 2023"/>
    <n v="78672.546648713411"/>
    <x v="4"/>
    <x v="12"/>
  </r>
  <r>
    <x v="0"/>
    <x v="2"/>
    <s v="Jun 2023"/>
    <n v="77710.237997454402"/>
    <x v="5"/>
    <x v="12"/>
  </r>
  <r>
    <x v="0"/>
    <x v="2"/>
    <s v="Jul 2023"/>
    <n v="76840.863832804971"/>
    <x v="6"/>
    <x v="12"/>
  </r>
  <r>
    <x v="0"/>
    <x v="2"/>
    <s v="Aug 2023"/>
    <n v="75999.341189903775"/>
    <x v="7"/>
    <x v="12"/>
  </r>
  <r>
    <x v="0"/>
    <x v="2"/>
    <s v="Sep 2023"/>
    <n v="75159.395781226369"/>
    <x v="8"/>
    <x v="12"/>
  </r>
  <r>
    <x v="0"/>
    <x v="2"/>
    <s v="Oct 2023"/>
    <n v="74296.592620509444"/>
    <x v="9"/>
    <x v="12"/>
  </r>
  <r>
    <x v="0"/>
    <x v="2"/>
    <s v="Nov 2023"/>
    <n v="73329.063516439099"/>
    <x v="10"/>
    <x v="12"/>
  </r>
  <r>
    <x v="0"/>
    <x v="2"/>
    <s v="Dec 2023"/>
    <n v="72493.988955727371"/>
    <x v="11"/>
    <x v="12"/>
  </r>
  <r>
    <x v="0"/>
    <x v="2"/>
    <s v="Jan 2024"/>
    <n v="74937.829392292595"/>
    <x v="0"/>
    <x v="13"/>
  </r>
  <r>
    <x v="0"/>
    <x v="2"/>
    <s v="Feb 2024"/>
    <n v="70877.880741459128"/>
    <x v="1"/>
    <x v="13"/>
  </r>
  <r>
    <x v="0"/>
    <x v="2"/>
    <s v="Mar 2024"/>
    <n v="70094.491917337597"/>
    <x v="2"/>
    <x v="13"/>
  </r>
  <r>
    <x v="0"/>
    <x v="2"/>
    <s v="Apr 2024"/>
    <n v="69338.124598181486"/>
    <x v="3"/>
    <x v="13"/>
  </r>
  <r>
    <x v="0"/>
    <x v="2"/>
    <s v="May 2024"/>
    <n v="68367.478410374475"/>
    <x v="4"/>
    <x v="13"/>
  </r>
  <r>
    <x v="0"/>
    <x v="2"/>
    <s v="Jun 2024"/>
    <n v="67582.949308142444"/>
    <x v="5"/>
    <x v="13"/>
  </r>
  <r>
    <x v="0"/>
    <x v="2"/>
    <s v="Jul 2024"/>
    <n v="66848.996328375375"/>
    <x v="6"/>
    <x v="13"/>
  </r>
  <r>
    <x v="0"/>
    <x v="2"/>
    <s v="Aug 2024"/>
    <n v="66084.003755197569"/>
    <x v="7"/>
    <x v="13"/>
  </r>
  <r>
    <x v="0"/>
    <x v="2"/>
    <s v="Sep 2024"/>
    <n v="65373.728856214948"/>
    <x v="8"/>
    <x v="13"/>
  </r>
  <r>
    <x v="0"/>
    <x v="2"/>
    <s v="Oct 2024"/>
    <n v="64680.09887482319"/>
    <x v="9"/>
    <x v="13"/>
  </r>
  <r>
    <x v="0"/>
    <x v="2"/>
    <s v="Nov 2024"/>
    <n v="64021.598262193438"/>
    <x v="10"/>
    <x v="13"/>
  </r>
  <r>
    <x v="0"/>
    <x v="2"/>
    <s v="Dec 2024"/>
    <n v="63350.329833578558"/>
    <x v="11"/>
    <x v="13"/>
  </r>
  <r>
    <x v="0"/>
    <x v="2"/>
    <s v="Jan 2025"/>
    <n v="64877.978472020026"/>
    <x v="0"/>
    <x v="14"/>
  </r>
  <r>
    <x v="0"/>
    <x v="2"/>
    <s v="Feb 2025"/>
    <n v="62042.908385550858"/>
    <x v="1"/>
    <x v="14"/>
  </r>
  <r>
    <x v="0"/>
    <x v="2"/>
    <s v="Mar 2025"/>
    <n v="61394.072295881393"/>
    <x v="2"/>
    <x v="14"/>
  </r>
  <r>
    <x v="0"/>
    <x v="2"/>
    <s v="Apr 2025"/>
    <n v="60718.916871866684"/>
    <x v="3"/>
    <x v="14"/>
  </r>
  <r>
    <x v="0"/>
    <x v="2"/>
    <s v="May 2025"/>
    <n v="60096.648426968626"/>
    <x v="4"/>
    <x v="14"/>
  </r>
  <r>
    <x v="0"/>
    <x v="2"/>
    <s v="Jun 2025"/>
    <n v="59481.584786669024"/>
    <x v="5"/>
    <x v="14"/>
  </r>
  <r>
    <x v="0"/>
    <x v="2"/>
    <s v="Jul 2025"/>
    <n v="58872.447026849753"/>
    <x v="6"/>
    <x v="14"/>
  </r>
  <r>
    <x v="0"/>
    <x v="2"/>
    <s v="Aug 2025"/>
    <n v="58267.08515628559"/>
    <x v="7"/>
    <x v="14"/>
  </r>
  <r>
    <x v="0"/>
    <x v="2"/>
    <s v="Sep 2025"/>
    <n v="57672.370853730521"/>
    <x v="8"/>
    <x v="14"/>
  </r>
  <r>
    <x v="0"/>
    <x v="2"/>
    <s v="Oct 2025"/>
    <n v="57084.191454621265"/>
    <x v="9"/>
    <x v="14"/>
  </r>
  <r>
    <x v="0"/>
    <x v="2"/>
    <s v="Nov 2025"/>
    <n v="56502.254936592784"/>
    <x v="10"/>
    <x v="14"/>
  </r>
  <r>
    <x v="0"/>
    <x v="2"/>
    <s v="Dec 2025"/>
    <n v="55927.035508624867"/>
    <x v="11"/>
    <x v="14"/>
  </r>
  <r>
    <x v="0"/>
    <x v="2"/>
    <s v="Jan 2026"/>
    <n v="57049.792259982074"/>
    <x v="0"/>
    <x v="15"/>
  </r>
  <r>
    <x v="0"/>
    <x v="2"/>
    <s v="Feb 2026"/>
    <n v="56513.772781760468"/>
    <x v="1"/>
    <x v="15"/>
  </r>
  <r>
    <x v="0"/>
    <x v="2"/>
    <s v="Mar 2026"/>
    <n v="2506.074963603628"/>
    <x v="2"/>
    <x v="15"/>
  </r>
  <r>
    <x v="0"/>
    <x v="2"/>
    <s v="Apr 2026"/>
    <n v="2487.2789297313129"/>
    <x v="3"/>
    <x v="15"/>
  </r>
  <r>
    <x v="0"/>
    <x v="2"/>
    <s v="May 2026"/>
    <n v="2471.6797463883595"/>
    <x v="4"/>
    <x v="15"/>
  </r>
  <r>
    <x v="0"/>
    <x v="2"/>
    <s v="Jun 2026"/>
    <n v="2456.432035698595"/>
    <x v="5"/>
    <x v="15"/>
  </r>
  <r>
    <x v="0"/>
    <x v="2"/>
    <s v="Jul 2026"/>
    <n v="22.605377187012738"/>
    <x v="6"/>
    <x v="15"/>
  </r>
  <r>
    <x v="0"/>
    <x v="2"/>
    <s v="Aug 2026"/>
    <n v="21.636243033002248"/>
    <x v="7"/>
    <x v="15"/>
  </r>
  <r>
    <x v="0"/>
    <x v="2"/>
    <s v="Sep 2026"/>
    <n v="20.716211676128289"/>
    <x v="8"/>
    <x v="15"/>
  </r>
  <r>
    <x v="0"/>
    <x v="2"/>
    <s v="Oct 2026"/>
    <n v="24.353264474556997"/>
    <x v="9"/>
    <x v="15"/>
  </r>
  <r>
    <x v="0"/>
    <x v="2"/>
    <s v="Nov 2026"/>
    <n v="27.818888209298514"/>
    <x v="10"/>
    <x v="15"/>
  </r>
  <r>
    <x v="0"/>
    <x v="2"/>
    <s v="Dec 2026"/>
    <n v="26.68866242257695"/>
    <x v="11"/>
    <x v="15"/>
  </r>
  <r>
    <x v="0"/>
    <x v="2"/>
    <s v="Jan 2027"/>
    <n v="25.604955075247883"/>
    <x v="0"/>
    <x v="16"/>
  </r>
  <r>
    <x v="0"/>
    <x v="2"/>
    <s v="Feb 2027"/>
    <n v="24.567766167311319"/>
    <x v="1"/>
    <x v="16"/>
  </r>
  <r>
    <x v="0"/>
    <x v="2"/>
    <s v="Mar 2027"/>
    <n v="23.571065530697858"/>
    <x v="2"/>
    <x v="16"/>
  </r>
  <r>
    <x v="0"/>
    <x v="2"/>
    <s v="Apr 2027"/>
    <n v="22.61399171282617"/>
    <x v="3"/>
    <x v="16"/>
  </r>
  <r>
    <x v="0"/>
    <x v="2"/>
    <s v="May 2027"/>
    <n v="21.699990524021604"/>
    <x v="4"/>
    <x v="16"/>
  </r>
  <r>
    <x v="0"/>
    <x v="2"/>
    <s v="Jun 2027"/>
    <n v="20.820447438470747"/>
    <x v="5"/>
    <x v="16"/>
  </r>
  <r>
    <x v="0"/>
    <x v="2"/>
    <s v="Jul 2027"/>
    <n v="19.977085361336286"/>
    <x v="6"/>
    <x v="16"/>
  </r>
  <r>
    <x v="0"/>
    <x v="2"/>
    <s v="Aug 2027"/>
    <n v="19.167319934874183"/>
    <x v="7"/>
    <x v="16"/>
  </r>
  <r>
    <x v="0"/>
    <x v="2"/>
    <s v="Sep 2027"/>
    <n v="18.392012611665791"/>
    <x v="8"/>
    <x v="16"/>
  </r>
  <r>
    <x v="0"/>
    <x v="2"/>
    <s v="Oct 2027"/>
    <n v="17.647717581385731"/>
    <x v="9"/>
    <x v="16"/>
  </r>
  <r>
    <x v="0"/>
    <x v="2"/>
    <s v="Nov 2027"/>
    <n v="16.933573391452665"/>
    <x v="10"/>
    <x v="16"/>
  </r>
  <r>
    <x v="0"/>
    <x v="2"/>
    <s v="Dec 2027"/>
    <n v="16.248718589285254"/>
    <x v="11"/>
    <x v="16"/>
  </r>
  <r>
    <x v="0"/>
    <x v="2"/>
    <s v="Jan 2028"/>
    <n v="15.592291722302145"/>
    <x v="0"/>
    <x v="17"/>
  </r>
  <r>
    <x v="0"/>
    <x v="2"/>
    <s v="Feb 2028"/>
    <n v="14.96170843275932"/>
    <x v="1"/>
    <x v="17"/>
  </r>
  <r>
    <x v="0"/>
    <x v="2"/>
    <s v="Mar 2028"/>
    <n v="14.356968720656772"/>
    <x v="2"/>
    <x v="17"/>
  </r>
  <r>
    <x v="0"/>
    <x v="2"/>
    <s v="Apr 2028"/>
    <n v="13.777211133413161"/>
    <x v="3"/>
    <x v="17"/>
  </r>
  <r>
    <x v="0"/>
    <x v="2"/>
    <s v="May 2028"/>
    <n v="13.220712765865802"/>
    <x v="4"/>
    <x v="17"/>
  </r>
  <r>
    <x v="0"/>
    <x v="2"/>
    <s v="Jun 2028"/>
    <n v="12.686612165433353"/>
    <x v="5"/>
    <x v="17"/>
  </r>
  <r>
    <x v="0"/>
    <x v="2"/>
    <s v="Jul 2028"/>
    <n v="12.17404787953447"/>
    <x v="6"/>
    <x v="17"/>
  </r>
  <r>
    <x v="0"/>
    <x v="2"/>
    <s v="Aug 2028"/>
    <n v="11.682158455587812"/>
    <x v="7"/>
    <x v="17"/>
  </r>
  <r>
    <x v="0"/>
    <x v="2"/>
    <s v="Sep 2028"/>
    <n v="11.210943893593376"/>
    <x v="8"/>
    <x v="17"/>
  </r>
  <r>
    <x v="0"/>
    <x v="2"/>
    <s v="Oct 2028"/>
    <n v="10.757819835807139"/>
    <x v="9"/>
    <x v="17"/>
  </r>
  <r>
    <x v="0"/>
    <x v="2"/>
    <s v="Nov 2028"/>
    <n v="10.325370639973121"/>
    <x v="10"/>
    <x v="17"/>
  </r>
  <r>
    <x v="0"/>
    <x v="2"/>
    <s v="Dec 2028"/>
    <n v="0.10251285717977654"/>
    <x v="11"/>
    <x v="17"/>
  </r>
  <r>
    <x v="0"/>
    <x v="2"/>
    <s v="Jan 2029"/>
    <n v="9.6482689110377912E-2"/>
    <x v="0"/>
    <x v="18"/>
  </r>
  <r>
    <x v="0"/>
    <x v="2"/>
    <s v="Feb 2029"/>
    <n v="9.0452521040979297E-2"/>
    <x v="1"/>
    <x v="18"/>
  </r>
  <r>
    <x v="0"/>
    <x v="2"/>
    <s v="Mar 2029"/>
    <n v="8.3560900390238016E-2"/>
    <x v="2"/>
    <x v="18"/>
  </r>
  <r>
    <x v="0"/>
    <x v="2"/>
    <s v="Apr 2029"/>
    <n v="7.9253637483524708E-2"/>
    <x v="3"/>
    <x v="18"/>
  </r>
  <r>
    <x v="0"/>
    <x v="2"/>
    <s v="May 2029"/>
    <n v="7.3223469414126108E-2"/>
    <x v="4"/>
    <x v="18"/>
  </r>
  <r>
    <x v="0"/>
    <x v="2"/>
    <s v="Jun 2029"/>
    <n v="6.8054753926070147E-2"/>
    <x v="5"/>
    <x v="18"/>
  </r>
  <r>
    <x v="0"/>
    <x v="3"/>
    <s v="Apr 2011"/>
    <n v="5495446.1994970012"/>
    <x v="3"/>
    <x v="0"/>
  </r>
  <r>
    <x v="0"/>
    <x v="3"/>
    <s v="May 2011"/>
    <n v="9991901.3800157011"/>
    <x v="4"/>
    <x v="0"/>
  </r>
  <r>
    <x v="0"/>
    <x v="3"/>
    <s v="Jun 2011"/>
    <n v="7273206.2716627941"/>
    <x v="5"/>
    <x v="0"/>
  </r>
  <r>
    <x v="0"/>
    <x v="3"/>
    <s v="Jul 2011"/>
    <n v="5881547.2809387296"/>
    <x v="6"/>
    <x v="0"/>
  </r>
  <r>
    <x v="0"/>
    <x v="3"/>
    <s v="Aug 2011"/>
    <n v="5021658.7089488897"/>
    <x v="7"/>
    <x v="0"/>
  </r>
  <r>
    <x v="0"/>
    <x v="3"/>
    <s v="Sep 2011"/>
    <n v="4384970.5326110562"/>
    <x v="8"/>
    <x v="0"/>
  </r>
  <r>
    <x v="0"/>
    <x v="3"/>
    <s v="Oct 2011"/>
    <n v="3791205.6476447247"/>
    <x v="9"/>
    <x v="0"/>
  </r>
  <r>
    <x v="0"/>
    <x v="3"/>
    <s v="Nov 2011"/>
    <n v="3622931.438746898"/>
    <x v="10"/>
    <x v="0"/>
  </r>
  <r>
    <x v="0"/>
    <x v="3"/>
    <s v="Dec 2011"/>
    <n v="3230873.0226540561"/>
    <x v="11"/>
    <x v="0"/>
  </r>
  <r>
    <x v="0"/>
    <x v="3"/>
    <s v="Jan 2012"/>
    <n v="3051793.508552636"/>
    <x v="0"/>
    <x v="1"/>
  </r>
  <r>
    <x v="0"/>
    <x v="3"/>
    <s v="Feb 2012"/>
    <n v="2823046.4591634562"/>
    <x v="1"/>
    <x v="1"/>
  </r>
  <r>
    <x v="0"/>
    <x v="3"/>
    <s v="Mar 2012"/>
    <n v="2605216.9904377759"/>
    <x v="2"/>
    <x v="1"/>
  </r>
  <r>
    <x v="0"/>
    <x v="3"/>
    <s v="Apr 2012"/>
    <n v="2489108.3052580366"/>
    <x v="3"/>
    <x v="1"/>
  </r>
  <r>
    <x v="0"/>
    <x v="3"/>
    <s v="May 2012"/>
    <n v="2389684.5385937402"/>
    <x v="4"/>
    <x v="1"/>
  </r>
  <r>
    <x v="0"/>
    <x v="3"/>
    <s v="Jun 2012"/>
    <n v="2274938.4311064607"/>
    <x v="5"/>
    <x v="1"/>
  </r>
  <r>
    <x v="0"/>
    <x v="3"/>
    <s v="Jul 2012"/>
    <n v="2070212.2495504164"/>
    <x v="6"/>
    <x v="1"/>
  </r>
  <r>
    <x v="0"/>
    <x v="3"/>
    <s v="Aug 2012"/>
    <n v="1971913.2283059217"/>
    <x v="7"/>
    <x v="1"/>
  </r>
  <r>
    <x v="0"/>
    <x v="3"/>
    <s v="Sep 2012"/>
    <n v="1883009.6614386276"/>
    <x v="8"/>
    <x v="1"/>
  </r>
  <r>
    <x v="0"/>
    <x v="3"/>
    <s v="Oct 2012"/>
    <n v="1844295.2523942869"/>
    <x v="9"/>
    <x v="1"/>
  </r>
  <r>
    <x v="0"/>
    <x v="3"/>
    <s v="Nov 2012"/>
    <n v="1772344.2369048395"/>
    <x v="10"/>
    <x v="1"/>
  </r>
  <r>
    <x v="0"/>
    <x v="3"/>
    <s v="Dec 2012"/>
    <n v="1662690.4652339807"/>
    <x v="11"/>
    <x v="1"/>
  </r>
  <r>
    <x v="0"/>
    <x v="3"/>
    <s v="Jan 2013"/>
    <n v="1571936.9080127331"/>
    <x v="0"/>
    <x v="2"/>
  </r>
  <r>
    <x v="0"/>
    <x v="3"/>
    <s v="Feb 2013"/>
    <n v="1488468.2727682088"/>
    <x v="1"/>
    <x v="2"/>
  </r>
  <r>
    <x v="0"/>
    <x v="3"/>
    <s v="Mar 2013"/>
    <n v="1382119.3860010703"/>
    <x v="2"/>
    <x v="2"/>
  </r>
  <r>
    <x v="0"/>
    <x v="3"/>
    <s v="Apr 2013"/>
    <n v="1298321.7495775903"/>
    <x v="3"/>
    <x v="2"/>
  </r>
  <r>
    <x v="0"/>
    <x v="3"/>
    <s v="May 2013"/>
    <n v="1228944.4675782975"/>
    <x v="4"/>
    <x v="2"/>
  </r>
  <r>
    <x v="0"/>
    <x v="3"/>
    <s v="Jun 2013"/>
    <n v="1167732.6620005472"/>
    <x v="5"/>
    <x v="2"/>
  </r>
  <r>
    <x v="0"/>
    <x v="3"/>
    <s v="Jul 2013"/>
    <n v="1126673.9157658631"/>
    <x v="6"/>
    <x v="2"/>
  </r>
  <r>
    <x v="0"/>
    <x v="3"/>
    <s v="Aug 2013"/>
    <n v="1070167.3680462884"/>
    <x v="7"/>
    <x v="2"/>
  </r>
  <r>
    <x v="0"/>
    <x v="3"/>
    <s v="Sep 2013"/>
    <n v="1004103.23963755"/>
    <x v="8"/>
    <x v="2"/>
  </r>
  <r>
    <x v="0"/>
    <x v="3"/>
    <s v="Oct 2013"/>
    <n v="971842.31225244887"/>
    <x v="9"/>
    <x v="2"/>
  </r>
  <r>
    <x v="0"/>
    <x v="3"/>
    <s v="Nov 2013"/>
    <n v="942727.79447759967"/>
    <x v="10"/>
    <x v="2"/>
  </r>
  <r>
    <x v="0"/>
    <x v="3"/>
    <s v="Dec 2013"/>
    <n v="898202.55159372615"/>
    <x v="11"/>
    <x v="2"/>
  </r>
  <r>
    <x v="0"/>
    <x v="3"/>
    <s v="Jan 2014"/>
    <n v="866834.88791343779"/>
    <x v="0"/>
    <x v="3"/>
  </r>
  <r>
    <x v="0"/>
    <x v="3"/>
    <s v="Feb 2014"/>
    <n v="851049.91778568947"/>
    <x v="1"/>
    <x v="3"/>
  </r>
  <r>
    <x v="0"/>
    <x v="3"/>
    <s v="Mar 2014"/>
    <n v="804984.16205839533"/>
    <x v="2"/>
    <x v="3"/>
  </r>
  <r>
    <x v="0"/>
    <x v="3"/>
    <s v="Apr 2014"/>
    <n v="783932.58860156185"/>
    <x v="3"/>
    <x v="3"/>
  </r>
  <r>
    <x v="0"/>
    <x v="3"/>
    <s v="May 2014"/>
    <n v="740449.0395444415"/>
    <x v="4"/>
    <x v="3"/>
  </r>
  <r>
    <x v="0"/>
    <x v="3"/>
    <s v="Jun 2014"/>
    <n v="712951.53014278132"/>
    <x v="5"/>
    <x v="3"/>
  </r>
  <r>
    <x v="0"/>
    <x v="3"/>
    <s v="Jul 2014"/>
    <n v="708090.94142478483"/>
    <x v="6"/>
    <x v="3"/>
  </r>
  <r>
    <x v="0"/>
    <x v="3"/>
    <s v="Aug 2014"/>
    <n v="700806.32397006883"/>
    <x v="7"/>
    <x v="3"/>
  </r>
  <r>
    <x v="0"/>
    <x v="3"/>
    <s v="Sep 2014"/>
    <n v="684873.48953962245"/>
    <x v="8"/>
    <x v="3"/>
  </r>
  <r>
    <x v="0"/>
    <x v="3"/>
    <s v="Oct 2014"/>
    <n v="668213.72533932864"/>
    <x v="9"/>
    <x v="3"/>
  </r>
  <r>
    <x v="0"/>
    <x v="3"/>
    <s v="Nov 2014"/>
    <n v="658283.01227687171"/>
    <x v="10"/>
    <x v="3"/>
  </r>
  <r>
    <x v="0"/>
    <x v="3"/>
    <s v="Dec 2014"/>
    <n v="640613.14584256953"/>
    <x v="11"/>
    <x v="3"/>
  </r>
  <r>
    <x v="0"/>
    <x v="3"/>
    <s v="Jan 2015"/>
    <n v="632972.7457796688"/>
    <x v="0"/>
    <x v="4"/>
  </r>
  <r>
    <x v="0"/>
    <x v="3"/>
    <s v="Feb 2015"/>
    <n v="641584.5097116261"/>
    <x v="1"/>
    <x v="4"/>
  </r>
  <r>
    <x v="0"/>
    <x v="3"/>
    <s v="Mar 2015"/>
    <n v="620164.43582821928"/>
    <x v="2"/>
    <x v="4"/>
  </r>
  <r>
    <x v="0"/>
    <x v="3"/>
    <s v="Apr 2015"/>
    <n v="609515.15440439084"/>
    <x v="3"/>
    <x v="4"/>
  </r>
  <r>
    <x v="0"/>
    <x v="3"/>
    <s v="May 2015"/>
    <n v="595266.01699500787"/>
    <x v="4"/>
    <x v="4"/>
  </r>
  <r>
    <x v="0"/>
    <x v="3"/>
    <s v="Jun 2015"/>
    <n v="574225.28896954516"/>
    <x v="5"/>
    <x v="4"/>
  </r>
  <r>
    <x v="0"/>
    <x v="3"/>
    <s v="Jul 2015"/>
    <n v="559133.29073485616"/>
    <x v="6"/>
    <x v="4"/>
  </r>
  <r>
    <x v="0"/>
    <x v="3"/>
    <s v="Aug 2015"/>
    <n v="543485.67603059963"/>
    <x v="7"/>
    <x v="4"/>
  </r>
  <r>
    <x v="0"/>
    <x v="3"/>
    <s v="Sep 2015"/>
    <n v="526891.94253278174"/>
    <x v="8"/>
    <x v="4"/>
  </r>
  <r>
    <x v="0"/>
    <x v="3"/>
    <s v="Oct 2015"/>
    <n v="512627.99432565836"/>
    <x v="9"/>
    <x v="4"/>
  </r>
  <r>
    <x v="0"/>
    <x v="3"/>
    <s v="Nov 2015"/>
    <n v="502802.01052855712"/>
    <x v="10"/>
    <x v="4"/>
  </r>
  <r>
    <x v="0"/>
    <x v="3"/>
    <s v="Dec 2015"/>
    <n v="482234.18715079816"/>
    <x v="11"/>
    <x v="4"/>
  </r>
  <r>
    <x v="0"/>
    <x v="3"/>
    <s v="Jan 2016"/>
    <n v="470285.15680515394"/>
    <x v="0"/>
    <x v="5"/>
  </r>
  <r>
    <x v="0"/>
    <x v="3"/>
    <s v="Feb 2016"/>
    <n v="467479.26124463702"/>
    <x v="1"/>
    <x v="5"/>
  </r>
  <r>
    <x v="0"/>
    <x v="3"/>
    <s v="Mar 2016"/>
    <n v="442274.9376882877"/>
    <x v="2"/>
    <x v="5"/>
  </r>
  <r>
    <x v="0"/>
    <x v="3"/>
    <s v="Apr 2016"/>
    <n v="432954.80311347311"/>
    <x v="3"/>
    <x v="5"/>
  </r>
  <r>
    <x v="0"/>
    <x v="3"/>
    <s v="May 2016"/>
    <n v="429420.31042468233"/>
    <x v="4"/>
    <x v="5"/>
  </r>
  <r>
    <x v="0"/>
    <x v="3"/>
    <s v="Jun 2016"/>
    <n v="414603.36974690086"/>
    <x v="5"/>
    <x v="5"/>
  </r>
  <r>
    <x v="0"/>
    <x v="3"/>
    <s v="Jul 2016"/>
    <n v="405110.14750255074"/>
    <x v="6"/>
    <x v="5"/>
  </r>
  <r>
    <x v="0"/>
    <x v="3"/>
    <s v="Aug 2016"/>
    <n v="398810.63687155477"/>
    <x v="7"/>
    <x v="5"/>
  </r>
  <r>
    <x v="0"/>
    <x v="3"/>
    <s v="Sep 2016"/>
    <n v="393576.75338191725"/>
    <x v="8"/>
    <x v="5"/>
  </r>
  <r>
    <x v="0"/>
    <x v="3"/>
    <s v="Oct 2016"/>
    <n v="383233.95633489219"/>
    <x v="9"/>
    <x v="5"/>
  </r>
  <r>
    <x v="0"/>
    <x v="3"/>
    <s v="Nov 2016"/>
    <n v="376682.69986378541"/>
    <x v="10"/>
    <x v="5"/>
  </r>
  <r>
    <x v="0"/>
    <x v="3"/>
    <s v="Dec 2016"/>
    <n v="359540.79175613821"/>
    <x v="11"/>
    <x v="5"/>
  </r>
  <r>
    <x v="0"/>
    <x v="3"/>
    <s v="Jan 2017"/>
    <n v="348980.49142346514"/>
    <x v="0"/>
    <x v="6"/>
  </r>
  <r>
    <x v="0"/>
    <x v="3"/>
    <s v="Feb 2017"/>
    <n v="348575.95845330751"/>
    <x v="1"/>
    <x v="6"/>
  </r>
  <r>
    <x v="0"/>
    <x v="3"/>
    <s v="Mar 2017"/>
    <n v="333967.47071162704"/>
    <x v="2"/>
    <x v="6"/>
  </r>
  <r>
    <x v="0"/>
    <x v="3"/>
    <s v="Apr 2017"/>
    <n v="331365.22527288838"/>
    <x v="3"/>
    <x v="6"/>
  </r>
  <r>
    <x v="0"/>
    <x v="3"/>
    <s v="May 2017"/>
    <n v="330500.75560227851"/>
    <x v="4"/>
    <x v="6"/>
  </r>
  <r>
    <x v="0"/>
    <x v="3"/>
    <s v="Jun 2017"/>
    <n v="321265.610539246"/>
    <x v="5"/>
    <x v="6"/>
  </r>
  <r>
    <x v="0"/>
    <x v="3"/>
    <s v="Jul 2017"/>
    <n v="316916.52399912907"/>
    <x v="6"/>
    <x v="6"/>
  </r>
  <r>
    <x v="0"/>
    <x v="3"/>
    <s v="Aug 2017"/>
    <n v="307980.52196289378"/>
    <x v="7"/>
    <x v="6"/>
  </r>
  <r>
    <x v="0"/>
    <x v="3"/>
    <s v="Sep 2017"/>
    <n v="301319.46912828845"/>
    <x v="8"/>
    <x v="6"/>
  </r>
  <r>
    <x v="0"/>
    <x v="3"/>
    <s v="Oct 2017"/>
    <n v="296291.16727515659"/>
    <x v="9"/>
    <x v="6"/>
  </r>
  <r>
    <x v="0"/>
    <x v="3"/>
    <s v="Nov 2017"/>
    <n v="291302.8076190424"/>
    <x v="10"/>
    <x v="6"/>
  </r>
  <r>
    <x v="0"/>
    <x v="3"/>
    <s v="Dec 2017"/>
    <n v="278780.93079739239"/>
    <x v="11"/>
    <x v="6"/>
  </r>
  <r>
    <x v="0"/>
    <x v="3"/>
    <s v="Jan 2018"/>
    <n v="274938.76024169079"/>
    <x v="0"/>
    <x v="7"/>
  </r>
  <r>
    <x v="0"/>
    <x v="3"/>
    <s v="Feb 2018"/>
    <n v="276021.4018305256"/>
    <x v="1"/>
    <x v="7"/>
  </r>
  <r>
    <x v="0"/>
    <x v="3"/>
    <s v="Mar 2018"/>
    <n v="264811.00164837402"/>
    <x v="2"/>
    <x v="7"/>
  </r>
  <r>
    <x v="0"/>
    <x v="3"/>
    <s v="Apr 2018"/>
    <n v="264470.34282225301"/>
    <x v="3"/>
    <x v="7"/>
  </r>
  <r>
    <x v="0"/>
    <x v="3"/>
    <s v="May 2018"/>
    <n v="265179.8727722466"/>
    <x v="4"/>
    <x v="7"/>
  </r>
  <r>
    <x v="0"/>
    <x v="3"/>
    <s v="Jun 2018"/>
    <n v="256237.5251977818"/>
    <x v="5"/>
    <x v="7"/>
  </r>
  <r>
    <x v="0"/>
    <x v="3"/>
    <s v="Jul 2018"/>
    <n v="253638.90704407275"/>
    <x v="6"/>
    <x v="7"/>
  </r>
  <r>
    <x v="0"/>
    <x v="3"/>
    <s v="Aug 2018"/>
    <n v="251028.81240890571"/>
    <x v="7"/>
    <x v="7"/>
  </r>
  <r>
    <x v="0"/>
    <x v="3"/>
    <s v="Sep 2018"/>
    <n v="245227.78638044331"/>
    <x v="8"/>
    <x v="7"/>
  </r>
  <r>
    <x v="0"/>
    <x v="3"/>
    <s v="Oct 2018"/>
    <n v="238282.54722970116"/>
    <x v="9"/>
    <x v="7"/>
  </r>
  <r>
    <x v="0"/>
    <x v="3"/>
    <s v="Nov 2018"/>
    <n v="236169.3156703462"/>
    <x v="10"/>
    <x v="7"/>
  </r>
  <r>
    <x v="0"/>
    <x v="3"/>
    <s v="Dec 2018"/>
    <n v="226744.76451971865"/>
    <x v="11"/>
    <x v="7"/>
  </r>
  <r>
    <x v="0"/>
    <x v="3"/>
    <s v="Jan 2019"/>
    <n v="223930.56168235227"/>
    <x v="0"/>
    <x v="8"/>
  </r>
  <r>
    <x v="0"/>
    <x v="3"/>
    <s v="Feb 2019"/>
    <n v="227874.48389626647"/>
    <x v="1"/>
    <x v="8"/>
  </r>
  <r>
    <x v="0"/>
    <x v="3"/>
    <s v="Mar 2019"/>
    <n v="219276.38621989265"/>
    <x v="2"/>
    <x v="8"/>
  </r>
  <r>
    <x v="0"/>
    <x v="3"/>
    <s v="Apr 2019"/>
    <n v="216510.69285791717"/>
    <x v="3"/>
    <x v="8"/>
  </r>
  <r>
    <x v="0"/>
    <x v="3"/>
    <s v="May 2019"/>
    <n v="215095.33572888107"/>
    <x v="4"/>
    <x v="8"/>
  </r>
  <r>
    <x v="0"/>
    <x v="3"/>
    <s v="Jun 2019"/>
    <n v="210846.72292243567"/>
    <x v="5"/>
    <x v="8"/>
  </r>
  <r>
    <x v="0"/>
    <x v="3"/>
    <s v="Jul 2019"/>
    <n v="210684.25137191836"/>
    <x v="6"/>
    <x v="8"/>
  </r>
  <r>
    <x v="0"/>
    <x v="3"/>
    <s v="Aug 2019"/>
    <n v="205118.93922550499"/>
    <x v="7"/>
    <x v="8"/>
  </r>
  <r>
    <x v="0"/>
    <x v="3"/>
    <s v="Sep 2019"/>
    <n v="199907.44817239646"/>
    <x v="8"/>
    <x v="8"/>
  </r>
  <r>
    <x v="0"/>
    <x v="3"/>
    <s v="Oct 2019"/>
    <n v="196490.33231225674"/>
    <x v="9"/>
    <x v="8"/>
  </r>
  <r>
    <x v="0"/>
    <x v="3"/>
    <s v="Nov 2019"/>
    <n v="197203.98982240551"/>
    <x v="10"/>
    <x v="8"/>
  </r>
  <r>
    <x v="0"/>
    <x v="3"/>
    <s v="Dec 2019"/>
    <n v="189001.01935028296"/>
    <x v="11"/>
    <x v="8"/>
  </r>
  <r>
    <x v="0"/>
    <x v="3"/>
    <s v="Jan 2020"/>
    <n v="183401.39794434066"/>
    <x v="0"/>
    <x v="9"/>
  </r>
  <r>
    <x v="0"/>
    <x v="3"/>
    <s v="Feb 2020"/>
    <n v="185317.61453160754"/>
    <x v="1"/>
    <x v="9"/>
  </r>
  <r>
    <x v="0"/>
    <x v="3"/>
    <s v="Mar 2020"/>
    <n v="182580.36391172092"/>
    <x v="2"/>
    <x v="9"/>
  </r>
  <r>
    <x v="0"/>
    <x v="3"/>
    <s v="Apr 2020"/>
    <n v="183304.95812679117"/>
    <x v="3"/>
    <x v="9"/>
  </r>
  <r>
    <x v="0"/>
    <x v="3"/>
    <s v="May 2020"/>
    <n v="174298.06531905016"/>
    <x v="4"/>
    <x v="9"/>
  </r>
  <r>
    <x v="0"/>
    <x v="3"/>
    <s v="Jun 2020"/>
    <n v="167002.05007648322"/>
    <x v="5"/>
    <x v="9"/>
  </r>
  <r>
    <x v="0"/>
    <x v="3"/>
    <s v="Jul 2020"/>
    <n v="167131.61947853261"/>
    <x v="6"/>
    <x v="9"/>
  </r>
  <r>
    <x v="0"/>
    <x v="3"/>
    <s v="Aug 2020"/>
    <n v="162376.82048601174"/>
    <x v="7"/>
    <x v="9"/>
  </r>
  <r>
    <x v="0"/>
    <x v="3"/>
    <s v="Sep 2020"/>
    <n v="160238.07516543334"/>
    <x v="8"/>
    <x v="9"/>
  </r>
  <r>
    <x v="0"/>
    <x v="3"/>
    <s v="Oct 2020"/>
    <n v="158642.21491091029"/>
    <x v="9"/>
    <x v="9"/>
  </r>
  <r>
    <x v="0"/>
    <x v="3"/>
    <s v="Nov 2020"/>
    <n v="159642.19512214104"/>
    <x v="10"/>
    <x v="9"/>
  </r>
  <r>
    <x v="0"/>
    <x v="3"/>
    <s v="Dec 2020"/>
    <n v="156394.23680572349"/>
    <x v="11"/>
    <x v="9"/>
  </r>
  <r>
    <x v="0"/>
    <x v="3"/>
    <s v="Jan 2021"/>
    <n v="160419.00435084122"/>
    <x v="0"/>
    <x v="10"/>
  </r>
  <r>
    <x v="0"/>
    <x v="3"/>
    <s v="Feb 2021"/>
    <n v="136540.95560303921"/>
    <x v="1"/>
    <x v="10"/>
  </r>
  <r>
    <x v="0"/>
    <x v="3"/>
    <s v="Mar 2021"/>
    <n v="133250.48392379936"/>
    <x v="2"/>
    <x v="10"/>
  </r>
  <r>
    <x v="0"/>
    <x v="3"/>
    <s v="Apr 2021"/>
    <n v="93663.837309855022"/>
    <x v="3"/>
    <x v="10"/>
  </r>
  <r>
    <x v="0"/>
    <x v="3"/>
    <s v="May 2021"/>
    <n v="91893.435277585013"/>
    <x v="4"/>
    <x v="10"/>
  </r>
  <r>
    <x v="0"/>
    <x v="3"/>
    <s v="Jun 2021"/>
    <n v="90008.734400073212"/>
    <x v="5"/>
    <x v="10"/>
  </r>
  <r>
    <x v="0"/>
    <x v="3"/>
    <s v="Jul 2021"/>
    <n v="89224.527318705586"/>
    <x v="6"/>
    <x v="10"/>
  </r>
  <r>
    <x v="0"/>
    <x v="3"/>
    <s v="Aug 2021"/>
    <n v="87899.1648017384"/>
    <x v="7"/>
    <x v="10"/>
  </r>
  <r>
    <x v="0"/>
    <x v="3"/>
    <s v="Sep 2021"/>
    <n v="86928.22887508852"/>
    <x v="8"/>
    <x v="10"/>
  </r>
  <r>
    <x v="0"/>
    <x v="3"/>
    <s v="Oct 2021"/>
    <n v="85912.204691313105"/>
    <x v="9"/>
    <x v="10"/>
  </r>
  <r>
    <x v="0"/>
    <x v="3"/>
    <s v="Nov 2021"/>
    <n v="84941.576038500032"/>
    <x v="10"/>
    <x v="10"/>
  </r>
  <r>
    <x v="0"/>
    <x v="3"/>
    <s v="Dec 2021"/>
    <n v="83983.572830851204"/>
    <x v="11"/>
    <x v="10"/>
  </r>
  <r>
    <x v="0"/>
    <x v="3"/>
    <s v="Jan 2022"/>
    <n v="83037.997627574237"/>
    <x v="0"/>
    <x v="11"/>
  </r>
  <r>
    <x v="0"/>
    <x v="3"/>
    <s v="Feb 2022"/>
    <n v="82115.76530327095"/>
    <x v="1"/>
    <x v="11"/>
  </r>
  <r>
    <x v="0"/>
    <x v="3"/>
    <s v="Mar 2022"/>
    <n v="81183.360954207761"/>
    <x v="2"/>
    <x v="11"/>
  </r>
  <r>
    <x v="0"/>
    <x v="3"/>
    <s v="Apr 2022"/>
    <n v="80273.516941609021"/>
    <x v="3"/>
    <x v="11"/>
  </r>
  <r>
    <x v="0"/>
    <x v="3"/>
    <s v="May 2022"/>
    <n v="79375.822597067614"/>
    <x v="4"/>
    <x v="11"/>
  </r>
  <r>
    <x v="0"/>
    <x v="3"/>
    <s v="Jun 2022"/>
    <n v="78489.577045673359"/>
    <x v="5"/>
    <x v="11"/>
  </r>
  <r>
    <x v="0"/>
    <x v="3"/>
    <s v="Jul 2022"/>
    <n v="77614.703081279775"/>
    <x v="6"/>
    <x v="11"/>
  </r>
  <r>
    <x v="0"/>
    <x v="3"/>
    <s v="Aug 2022"/>
    <n v="76750.984703874812"/>
    <x v="7"/>
    <x v="11"/>
  </r>
  <r>
    <x v="0"/>
    <x v="3"/>
    <s v="Sep 2022"/>
    <n v="75898.244355907416"/>
    <x v="8"/>
    <x v="11"/>
  </r>
  <r>
    <x v="0"/>
    <x v="3"/>
    <s v="Oct 2022"/>
    <n v="75056.32820049877"/>
    <x v="9"/>
    <x v="11"/>
  </r>
  <r>
    <x v="0"/>
    <x v="3"/>
    <s v="Nov 2022"/>
    <n v="74225.074524791737"/>
    <x v="10"/>
    <x v="11"/>
  </r>
  <r>
    <x v="0"/>
    <x v="3"/>
    <s v="Dec 2022"/>
    <n v="73404.319793023955"/>
    <x v="11"/>
    <x v="11"/>
  </r>
  <r>
    <x v="0"/>
    <x v="3"/>
    <s v="Jan 2023"/>
    <n v="72593.919259937276"/>
    <x v="0"/>
    <x v="12"/>
  </r>
  <r>
    <x v="0"/>
    <x v="3"/>
    <s v="Feb 2023"/>
    <n v="71795.305538497458"/>
    <x v="1"/>
    <x v="12"/>
  </r>
  <r>
    <x v="0"/>
    <x v="3"/>
    <s v="Mar 2023"/>
    <n v="71003.568866313755"/>
    <x v="2"/>
    <x v="12"/>
  </r>
  <r>
    <x v="0"/>
    <x v="3"/>
    <s v="Apr 2023"/>
    <n v="70223.328307997726"/>
    <x v="3"/>
    <x v="12"/>
  </r>
  <r>
    <x v="0"/>
    <x v="3"/>
    <s v="May 2023"/>
    <n v="69382.009062346769"/>
    <x v="4"/>
    <x v="12"/>
  </r>
  <r>
    <x v="0"/>
    <x v="3"/>
    <s v="Jun 2023"/>
    <n v="68621.157258871666"/>
    <x v="5"/>
    <x v="12"/>
  </r>
  <r>
    <x v="0"/>
    <x v="3"/>
    <s v="Jul 2023"/>
    <n v="67869.800075265972"/>
    <x v="6"/>
    <x v="12"/>
  </r>
  <r>
    <x v="0"/>
    <x v="3"/>
    <s v="Aug 2023"/>
    <n v="67127.791397556051"/>
    <x v="7"/>
    <x v="12"/>
  </r>
  <r>
    <x v="0"/>
    <x v="3"/>
    <s v="Sep 2023"/>
    <n v="66395.011955345748"/>
    <x v="8"/>
    <x v="12"/>
  </r>
  <r>
    <x v="0"/>
    <x v="3"/>
    <s v="Oct 2023"/>
    <n v="65671.316373208829"/>
    <x v="9"/>
    <x v="12"/>
  </r>
  <r>
    <x v="0"/>
    <x v="3"/>
    <s v="Nov 2023"/>
    <n v="64956.598702537842"/>
    <x v="10"/>
    <x v="12"/>
  </r>
  <r>
    <x v="0"/>
    <x v="3"/>
    <s v="Dec 2023"/>
    <n v="64250.722420979815"/>
    <x v="11"/>
    <x v="12"/>
  </r>
  <r>
    <x v="0"/>
    <x v="3"/>
    <s v="Jan 2024"/>
    <n v="63553.569396685991"/>
    <x v="0"/>
    <x v="13"/>
  </r>
  <r>
    <x v="0"/>
    <x v="3"/>
    <s v="Feb 2024"/>
    <n v="62865.173713461911"/>
    <x v="1"/>
    <x v="13"/>
  </r>
  <r>
    <x v="0"/>
    <x v="3"/>
    <s v="Mar 2024"/>
    <n v="62184.944140539097"/>
    <x v="2"/>
    <x v="13"/>
  </r>
  <r>
    <x v="0"/>
    <x v="3"/>
    <s v="Apr 2024"/>
    <n v="61513.240729346238"/>
    <x v="3"/>
    <x v="13"/>
  </r>
  <r>
    <x v="0"/>
    <x v="3"/>
    <s v="May 2024"/>
    <n v="60849.796393832861"/>
    <x v="4"/>
    <x v="13"/>
  </r>
  <r>
    <x v="0"/>
    <x v="3"/>
    <s v="Jun 2024"/>
    <n v="60194.490633434696"/>
    <x v="5"/>
    <x v="13"/>
  </r>
  <r>
    <x v="0"/>
    <x v="3"/>
    <s v="Jul 2024"/>
    <n v="59547.221899544289"/>
    <x v="6"/>
    <x v="13"/>
  </r>
  <r>
    <x v="0"/>
    <x v="3"/>
    <s v="Aug 2024"/>
    <n v="58907.884074838687"/>
    <x v="7"/>
    <x v="13"/>
  </r>
  <r>
    <x v="0"/>
    <x v="3"/>
    <s v="Sep 2024"/>
    <n v="58276.370780542362"/>
    <x v="8"/>
    <x v="13"/>
  </r>
  <r>
    <x v="0"/>
    <x v="3"/>
    <s v="Oct 2024"/>
    <n v="57652.583329500441"/>
    <x v="9"/>
    <x v="13"/>
  </r>
  <r>
    <x v="0"/>
    <x v="3"/>
    <s v="Nov 2024"/>
    <n v="57036.414120032219"/>
    <x v="10"/>
    <x v="13"/>
  </r>
  <r>
    <x v="0"/>
    <x v="3"/>
    <s v="Dec 2024"/>
    <n v="56522.316677405819"/>
    <x v="11"/>
    <x v="13"/>
  </r>
  <r>
    <x v="0"/>
    <x v="3"/>
    <s v="Jan 2025"/>
    <n v="55920.333272801356"/>
    <x v="0"/>
    <x v="14"/>
  </r>
  <r>
    <x v="0"/>
    <x v="3"/>
    <s v="Feb 2025"/>
    <n v="55325.701291883393"/>
    <x v="1"/>
    <x v="14"/>
  </r>
  <r>
    <x v="0"/>
    <x v="3"/>
    <s v="Mar 2025"/>
    <n v="54738.302611182524"/>
    <x v="2"/>
    <x v="14"/>
  </r>
  <r>
    <x v="0"/>
    <x v="3"/>
    <s v="Apr 2025"/>
    <n v="54158.084477625489"/>
    <x v="3"/>
    <x v="14"/>
  </r>
  <r>
    <x v="0"/>
    <x v="3"/>
    <s v="May 2025"/>
    <n v="53584.945273889374"/>
    <x v="4"/>
    <x v="14"/>
  </r>
  <r>
    <x v="0"/>
    <x v="3"/>
    <s v="Jun 2025"/>
    <n v="53018.811249133811"/>
    <x v="5"/>
    <x v="14"/>
  </r>
  <r>
    <x v="0"/>
    <x v="3"/>
    <s v="Jul 2025"/>
    <n v="52459.603022350391"/>
    <x v="6"/>
    <x v="14"/>
  </r>
  <r>
    <x v="0"/>
    <x v="3"/>
    <s v="Aug 2025"/>
    <n v="51907.250788509089"/>
    <x v="7"/>
    <x v="14"/>
  </r>
  <r>
    <x v="0"/>
    <x v="3"/>
    <s v="Sep 2025"/>
    <n v="51361.681235316973"/>
    <x v="8"/>
    <x v="14"/>
  </r>
  <r>
    <x v="0"/>
    <x v="3"/>
    <s v="Oct 2025"/>
    <n v="50822.838879532748"/>
    <x v="9"/>
    <x v="14"/>
  </r>
  <r>
    <x v="0"/>
    <x v="3"/>
    <s v="Nov 2025"/>
    <n v="50290.660384841882"/>
    <x v="10"/>
    <x v="14"/>
  </r>
  <r>
    <x v="0"/>
    <x v="3"/>
    <s v="Dec 2025"/>
    <n v="49765.108958507277"/>
    <x v="11"/>
    <x v="14"/>
  </r>
  <r>
    <x v="0"/>
    <x v="3"/>
    <s v="Jan 2026"/>
    <n v="48961.580269334008"/>
    <x v="0"/>
    <x v="15"/>
  </r>
  <r>
    <x v="0"/>
    <x v="3"/>
    <s v="Feb 2026"/>
    <n v="48454.808962835217"/>
    <x v="1"/>
    <x v="15"/>
  </r>
  <r>
    <x v="0"/>
    <x v="3"/>
    <s v="Mar 2026"/>
    <n v="47954.477492843915"/>
    <x v="2"/>
    <x v="15"/>
  </r>
  <r>
    <x v="0"/>
    <x v="3"/>
    <s v="Apr 2026"/>
    <n v="4422.7544084835854"/>
    <x v="3"/>
    <x v="15"/>
  </r>
  <r>
    <x v="0"/>
    <x v="3"/>
    <s v="May 2026"/>
    <n v="4404.394269617429"/>
    <x v="4"/>
    <x v="15"/>
  </r>
  <r>
    <x v="0"/>
    <x v="3"/>
    <s v="Jun 2026"/>
    <n v="4386.1125229361751"/>
    <x v="5"/>
    <x v="15"/>
  </r>
  <r>
    <x v="0"/>
    <x v="3"/>
    <s v="Jul 2026"/>
    <n v="4367.9057226294981"/>
    <x v="6"/>
    <x v="15"/>
  </r>
  <r>
    <x v="0"/>
    <x v="4"/>
    <s v="May 2011"/>
    <n v="6347010.039856662"/>
    <x v="4"/>
    <x v="0"/>
  </r>
  <r>
    <x v="0"/>
    <x v="4"/>
    <s v="Jun 2011"/>
    <n v="11985500.458004929"/>
    <x v="5"/>
    <x v="0"/>
  </r>
  <r>
    <x v="0"/>
    <x v="4"/>
    <s v="Jul 2011"/>
    <n v="8140823.5814537229"/>
    <x v="6"/>
    <x v="0"/>
  </r>
  <r>
    <x v="0"/>
    <x v="4"/>
    <s v="Aug 2011"/>
    <n v="6248185.6036260705"/>
    <x v="7"/>
    <x v="0"/>
  </r>
  <r>
    <x v="0"/>
    <x v="4"/>
    <s v="Sep 2011"/>
    <n v="5326187.7309831092"/>
    <x v="8"/>
    <x v="0"/>
  </r>
  <r>
    <x v="0"/>
    <x v="4"/>
    <s v="Oct 2011"/>
    <n v="4686601.685350908"/>
    <x v="9"/>
    <x v="0"/>
  </r>
  <r>
    <x v="0"/>
    <x v="4"/>
    <s v="Nov 2011"/>
    <n v="4300199.3854594035"/>
    <x v="10"/>
    <x v="0"/>
  </r>
  <r>
    <x v="0"/>
    <x v="4"/>
    <s v="Dec 2011"/>
    <n v="4087385.9381564306"/>
    <x v="11"/>
    <x v="0"/>
  </r>
  <r>
    <x v="0"/>
    <x v="4"/>
    <s v="Jan 2012"/>
    <n v="3865992.6918334691"/>
    <x v="0"/>
    <x v="1"/>
  </r>
  <r>
    <x v="0"/>
    <x v="4"/>
    <s v="Feb 2012"/>
    <n v="3752801.9945042329"/>
    <x v="1"/>
    <x v="1"/>
  </r>
  <r>
    <x v="0"/>
    <x v="4"/>
    <s v="Mar 2012"/>
    <n v="3606068.388195103"/>
    <x v="2"/>
    <x v="1"/>
  </r>
  <r>
    <x v="0"/>
    <x v="4"/>
    <s v="Apr 2012"/>
    <n v="3396282.5522875907"/>
    <x v="3"/>
    <x v="1"/>
  </r>
  <r>
    <x v="0"/>
    <x v="4"/>
    <s v="May 2012"/>
    <n v="3281730.1727380548"/>
    <x v="4"/>
    <x v="1"/>
  </r>
  <r>
    <x v="0"/>
    <x v="4"/>
    <s v="Jun 2012"/>
    <n v="3207200.6706496775"/>
    <x v="5"/>
    <x v="1"/>
  </r>
  <r>
    <x v="0"/>
    <x v="4"/>
    <s v="Jul 2012"/>
    <n v="2984259.2830719361"/>
    <x v="6"/>
    <x v="1"/>
  </r>
  <r>
    <x v="0"/>
    <x v="4"/>
    <s v="Aug 2012"/>
    <n v="2891822.2319073309"/>
    <x v="7"/>
    <x v="1"/>
  </r>
  <r>
    <x v="0"/>
    <x v="4"/>
    <s v="Sep 2012"/>
    <n v="2777107.9927448863"/>
    <x v="8"/>
    <x v="1"/>
  </r>
  <r>
    <x v="0"/>
    <x v="4"/>
    <s v="Oct 2012"/>
    <n v="2712737.797311503"/>
    <x v="9"/>
    <x v="1"/>
  </r>
  <r>
    <x v="0"/>
    <x v="4"/>
    <s v="Nov 2012"/>
    <n v="2635898.681622955"/>
    <x v="10"/>
    <x v="1"/>
  </r>
  <r>
    <x v="0"/>
    <x v="4"/>
    <s v="Dec 2012"/>
    <n v="2568663.9599801474"/>
    <x v="11"/>
    <x v="1"/>
  </r>
  <r>
    <x v="0"/>
    <x v="4"/>
    <s v="Jan 2013"/>
    <n v="2437639.4799556523"/>
    <x v="0"/>
    <x v="2"/>
  </r>
  <r>
    <x v="0"/>
    <x v="4"/>
    <s v="Feb 2013"/>
    <n v="2313911.5986595987"/>
    <x v="1"/>
    <x v="2"/>
  </r>
  <r>
    <x v="0"/>
    <x v="4"/>
    <s v="Mar 2013"/>
    <n v="2218792.2262625918"/>
    <x v="2"/>
    <x v="2"/>
  </r>
  <r>
    <x v="0"/>
    <x v="4"/>
    <s v="Apr 2013"/>
    <n v="2073138.1673606532"/>
    <x v="3"/>
    <x v="2"/>
  </r>
  <r>
    <x v="0"/>
    <x v="4"/>
    <s v="May 2013"/>
    <n v="1955565.9807119449"/>
    <x v="4"/>
    <x v="2"/>
  </r>
  <r>
    <x v="0"/>
    <x v="4"/>
    <s v="Jun 2013"/>
    <n v="1887848.2066548662"/>
    <x v="5"/>
    <x v="2"/>
  </r>
  <r>
    <x v="0"/>
    <x v="4"/>
    <s v="Jul 2013"/>
    <n v="1791117.1373581411"/>
    <x v="6"/>
    <x v="2"/>
  </r>
  <r>
    <x v="0"/>
    <x v="4"/>
    <s v="Aug 2013"/>
    <n v="1730123.4901971116"/>
    <x v="7"/>
    <x v="2"/>
  </r>
  <r>
    <x v="0"/>
    <x v="4"/>
    <s v="Sep 2013"/>
    <n v="1652094.7487524892"/>
    <x v="8"/>
    <x v="2"/>
  </r>
  <r>
    <x v="0"/>
    <x v="4"/>
    <s v="Oct 2013"/>
    <n v="1565652.5718315216"/>
    <x v="9"/>
    <x v="2"/>
  </r>
  <r>
    <x v="0"/>
    <x v="4"/>
    <s v="Nov 2013"/>
    <n v="1518099.9428641037"/>
    <x v="10"/>
    <x v="2"/>
  </r>
  <r>
    <x v="0"/>
    <x v="4"/>
    <s v="Dec 2013"/>
    <n v="1459983.0640288405"/>
    <x v="11"/>
    <x v="2"/>
  </r>
  <r>
    <x v="0"/>
    <x v="4"/>
    <s v="Jan 2014"/>
    <n v="1420518.9282386815"/>
    <x v="0"/>
    <x v="3"/>
  </r>
  <r>
    <x v="0"/>
    <x v="4"/>
    <s v="Feb 2014"/>
    <n v="1391463.3779184162"/>
    <x v="1"/>
    <x v="3"/>
  </r>
  <r>
    <x v="0"/>
    <x v="4"/>
    <s v="Mar 2014"/>
    <n v="1323770.4499353936"/>
    <x v="2"/>
    <x v="3"/>
  </r>
  <r>
    <x v="0"/>
    <x v="4"/>
    <s v="Apr 2014"/>
    <n v="1287006.3417377188"/>
    <x v="3"/>
    <x v="3"/>
  </r>
  <r>
    <x v="0"/>
    <x v="4"/>
    <s v="May 2014"/>
    <n v="1276416.6818955266"/>
    <x v="4"/>
    <x v="3"/>
  </r>
  <r>
    <x v="0"/>
    <x v="4"/>
    <s v="Jun 2014"/>
    <n v="1197500.2648304431"/>
    <x v="5"/>
    <x v="3"/>
  </r>
  <r>
    <x v="0"/>
    <x v="4"/>
    <s v="Jul 2014"/>
    <n v="1165502.4934364231"/>
    <x v="6"/>
    <x v="3"/>
  </r>
  <r>
    <x v="0"/>
    <x v="4"/>
    <s v="Aug 2014"/>
    <n v="1149774.9999956531"/>
    <x v="7"/>
    <x v="3"/>
  </r>
  <r>
    <x v="0"/>
    <x v="4"/>
    <s v="Sep 2014"/>
    <n v="1135718.7182258572"/>
    <x v="8"/>
    <x v="3"/>
  </r>
  <r>
    <x v="0"/>
    <x v="4"/>
    <s v="Oct 2014"/>
    <n v="1116182.8298795302"/>
    <x v="9"/>
    <x v="3"/>
  </r>
  <r>
    <x v="0"/>
    <x v="4"/>
    <s v="Nov 2014"/>
    <n v="1101302.2908457061"/>
    <x v="10"/>
    <x v="3"/>
  </r>
  <r>
    <x v="0"/>
    <x v="4"/>
    <s v="Dec 2014"/>
    <n v="1052165.1579641274"/>
    <x v="11"/>
    <x v="3"/>
  </r>
  <r>
    <x v="0"/>
    <x v="4"/>
    <s v="Jan 2015"/>
    <n v="1042379.3573013894"/>
    <x v="0"/>
    <x v="4"/>
  </r>
  <r>
    <x v="0"/>
    <x v="4"/>
    <s v="Feb 2015"/>
    <n v="1043800.6964232316"/>
    <x v="1"/>
    <x v="4"/>
  </r>
  <r>
    <x v="0"/>
    <x v="4"/>
    <s v="Mar 2015"/>
    <n v="1015234.0346760501"/>
    <x v="2"/>
    <x v="4"/>
  </r>
  <r>
    <x v="0"/>
    <x v="4"/>
    <s v="Apr 2015"/>
    <n v="1008923.5332863117"/>
    <x v="3"/>
    <x v="4"/>
  </r>
  <r>
    <x v="0"/>
    <x v="4"/>
    <s v="May 2015"/>
    <n v="1012801.4848522169"/>
    <x v="4"/>
    <x v="4"/>
  </r>
  <r>
    <x v="0"/>
    <x v="4"/>
    <s v="Jun 2015"/>
    <n v="969965.27879007265"/>
    <x v="5"/>
    <x v="4"/>
  </r>
  <r>
    <x v="0"/>
    <x v="4"/>
    <s v="Jul 2015"/>
    <n v="947469.69040444167"/>
    <x v="6"/>
    <x v="4"/>
  </r>
  <r>
    <x v="0"/>
    <x v="4"/>
    <s v="Aug 2015"/>
    <n v="925021.03890459752"/>
    <x v="7"/>
    <x v="4"/>
  </r>
  <r>
    <x v="0"/>
    <x v="4"/>
    <s v="Sep 2015"/>
    <n v="897292.76646573655"/>
    <x v="8"/>
    <x v="4"/>
  </r>
  <r>
    <x v="0"/>
    <x v="4"/>
    <s v="Oct 2015"/>
    <n v="877863.32581561548"/>
    <x v="9"/>
    <x v="4"/>
  </r>
  <r>
    <x v="0"/>
    <x v="4"/>
    <s v="Nov 2015"/>
    <n v="864321.97126168525"/>
    <x v="10"/>
    <x v="4"/>
  </r>
  <r>
    <x v="0"/>
    <x v="4"/>
    <s v="Dec 2015"/>
    <n v="826679.69944803207"/>
    <x v="11"/>
    <x v="4"/>
  </r>
  <r>
    <x v="0"/>
    <x v="4"/>
    <s v="Jan 2016"/>
    <n v="812607.97867860587"/>
    <x v="0"/>
    <x v="5"/>
  </r>
  <r>
    <x v="0"/>
    <x v="4"/>
    <s v="Feb 2016"/>
    <n v="807696.69923209678"/>
    <x v="1"/>
    <x v="5"/>
  </r>
  <r>
    <x v="0"/>
    <x v="4"/>
    <s v="Mar 2016"/>
    <n v="769007.88866257586"/>
    <x v="2"/>
    <x v="5"/>
  </r>
  <r>
    <x v="0"/>
    <x v="4"/>
    <s v="Apr 2016"/>
    <n v="752816.85964255757"/>
    <x v="3"/>
    <x v="5"/>
  </r>
  <r>
    <x v="0"/>
    <x v="4"/>
    <s v="May 2016"/>
    <n v="751866.50403742236"/>
    <x v="4"/>
    <x v="5"/>
  </r>
  <r>
    <x v="0"/>
    <x v="4"/>
    <s v="Jun 2016"/>
    <n v="720573.02707002137"/>
    <x v="5"/>
    <x v="5"/>
  </r>
  <r>
    <x v="0"/>
    <x v="4"/>
    <s v="Jul 2016"/>
    <n v="704581.59991011082"/>
    <x v="6"/>
    <x v="5"/>
  </r>
  <r>
    <x v="0"/>
    <x v="4"/>
    <s v="Aug 2016"/>
    <n v="688643.05167897348"/>
    <x v="7"/>
    <x v="5"/>
  </r>
  <r>
    <x v="0"/>
    <x v="4"/>
    <s v="Sep 2016"/>
    <n v="671549.64104985993"/>
    <x v="8"/>
    <x v="5"/>
  </r>
  <r>
    <x v="0"/>
    <x v="4"/>
    <s v="Oct 2016"/>
    <n v="663206.30853028875"/>
    <x v="9"/>
    <x v="5"/>
  </r>
  <r>
    <x v="0"/>
    <x v="4"/>
    <s v="Nov 2016"/>
    <n v="654615.29715538188"/>
    <x v="10"/>
    <x v="5"/>
  </r>
  <r>
    <x v="0"/>
    <x v="4"/>
    <s v="Dec 2016"/>
    <n v="622065.12177717057"/>
    <x v="11"/>
    <x v="5"/>
  </r>
  <r>
    <x v="0"/>
    <x v="4"/>
    <s v="Jan 2017"/>
    <n v="611729.18840109138"/>
    <x v="0"/>
    <x v="6"/>
  </r>
  <r>
    <x v="0"/>
    <x v="4"/>
    <s v="Feb 2017"/>
    <n v="609577.04606254748"/>
    <x v="1"/>
    <x v="6"/>
  </r>
  <r>
    <x v="0"/>
    <x v="4"/>
    <s v="Mar 2017"/>
    <n v="578957.84357985412"/>
    <x v="2"/>
    <x v="6"/>
  </r>
  <r>
    <x v="0"/>
    <x v="4"/>
    <s v="Apr 2017"/>
    <n v="572771.90842549468"/>
    <x v="3"/>
    <x v="6"/>
  </r>
  <r>
    <x v="0"/>
    <x v="4"/>
    <s v="May 2017"/>
    <n v="582127.39782155014"/>
    <x v="4"/>
    <x v="6"/>
  </r>
  <r>
    <x v="0"/>
    <x v="4"/>
    <s v="Jun 2017"/>
    <n v="557501.3290096689"/>
    <x v="5"/>
    <x v="6"/>
  </r>
  <r>
    <x v="0"/>
    <x v="4"/>
    <s v="Jul 2017"/>
    <n v="548781.18346239766"/>
    <x v="6"/>
    <x v="6"/>
  </r>
  <r>
    <x v="0"/>
    <x v="4"/>
    <s v="Aug 2017"/>
    <n v="539651.6068255679"/>
    <x v="7"/>
    <x v="6"/>
  </r>
  <r>
    <x v="0"/>
    <x v="4"/>
    <s v="Sep 2017"/>
    <n v="522809.61599445139"/>
    <x v="8"/>
    <x v="6"/>
  </r>
  <r>
    <x v="0"/>
    <x v="4"/>
    <s v="Oct 2017"/>
    <n v="515553.25849133381"/>
    <x v="9"/>
    <x v="6"/>
  </r>
  <r>
    <x v="0"/>
    <x v="4"/>
    <s v="Nov 2017"/>
    <n v="513300.12972706603"/>
    <x v="10"/>
    <x v="6"/>
  </r>
  <r>
    <x v="0"/>
    <x v="4"/>
    <s v="Dec 2017"/>
    <n v="485157.18800129218"/>
    <x v="11"/>
    <x v="6"/>
  </r>
  <r>
    <x v="0"/>
    <x v="4"/>
    <s v="Jan 2018"/>
    <n v="479822.36823486642"/>
    <x v="0"/>
    <x v="7"/>
  </r>
  <r>
    <x v="0"/>
    <x v="4"/>
    <s v="Feb 2018"/>
    <n v="485193.62818685162"/>
    <x v="1"/>
    <x v="7"/>
  </r>
  <r>
    <x v="0"/>
    <x v="4"/>
    <s v="Mar 2018"/>
    <n v="460384.72651221626"/>
    <x v="2"/>
    <x v="7"/>
  </r>
  <r>
    <x v="0"/>
    <x v="4"/>
    <s v="Apr 2018"/>
    <n v="456921.52577995742"/>
    <x v="3"/>
    <x v="7"/>
  </r>
  <r>
    <x v="0"/>
    <x v="4"/>
    <s v="May 2018"/>
    <n v="468782.32848335587"/>
    <x v="4"/>
    <x v="7"/>
  </r>
  <r>
    <x v="0"/>
    <x v="4"/>
    <s v="Jun 2018"/>
    <n v="448293.35015769402"/>
    <x v="5"/>
    <x v="7"/>
  </r>
  <r>
    <x v="0"/>
    <x v="4"/>
    <s v="Jul 2018"/>
    <n v="441115.69213829335"/>
    <x v="6"/>
    <x v="7"/>
  </r>
  <r>
    <x v="0"/>
    <x v="4"/>
    <s v="Aug 2018"/>
    <n v="434414.07299954421"/>
    <x v="7"/>
    <x v="7"/>
  </r>
  <r>
    <x v="0"/>
    <x v="4"/>
    <s v="Sep 2018"/>
    <n v="425278.74848098343"/>
    <x v="8"/>
    <x v="7"/>
  </r>
  <r>
    <x v="0"/>
    <x v="4"/>
    <s v="Oct 2018"/>
    <n v="419531.78876423248"/>
    <x v="9"/>
    <x v="7"/>
  </r>
  <r>
    <x v="0"/>
    <x v="4"/>
    <s v="Nov 2018"/>
    <n v="416731.86218165793"/>
    <x v="10"/>
    <x v="7"/>
  </r>
  <r>
    <x v="0"/>
    <x v="4"/>
    <s v="Dec 2018"/>
    <n v="393142.61903067376"/>
    <x v="11"/>
    <x v="7"/>
  </r>
  <r>
    <x v="0"/>
    <x v="4"/>
    <s v="Jan 2019"/>
    <n v="390492.38026749651"/>
    <x v="0"/>
    <x v="8"/>
  </r>
  <r>
    <x v="0"/>
    <x v="4"/>
    <s v="Feb 2019"/>
    <n v="398024.64211576286"/>
    <x v="1"/>
    <x v="8"/>
  </r>
  <r>
    <x v="0"/>
    <x v="4"/>
    <s v="Mar 2019"/>
    <n v="379566.39336973889"/>
    <x v="2"/>
    <x v="8"/>
  </r>
  <r>
    <x v="0"/>
    <x v="4"/>
    <s v="Apr 2019"/>
    <n v="378869.99905178277"/>
    <x v="3"/>
    <x v="8"/>
  </r>
  <r>
    <x v="0"/>
    <x v="4"/>
    <s v="May 2019"/>
    <n v="388162.69552143378"/>
    <x v="4"/>
    <x v="8"/>
  </r>
  <r>
    <x v="0"/>
    <x v="4"/>
    <s v="Jun 2019"/>
    <n v="367420.28558714449"/>
    <x v="5"/>
    <x v="8"/>
  </r>
  <r>
    <x v="0"/>
    <x v="4"/>
    <s v="Jul 2019"/>
    <n v="366145.61478899838"/>
    <x v="6"/>
    <x v="8"/>
  </r>
  <r>
    <x v="0"/>
    <x v="4"/>
    <s v="Aug 2019"/>
    <n v="362556.59851730999"/>
    <x v="7"/>
    <x v="8"/>
  </r>
  <r>
    <x v="0"/>
    <x v="4"/>
    <s v="Sep 2019"/>
    <n v="351898.90859782568"/>
    <x v="8"/>
    <x v="8"/>
  </r>
  <r>
    <x v="0"/>
    <x v="4"/>
    <s v="Oct 2019"/>
    <n v="347086.05663191946"/>
    <x v="9"/>
    <x v="8"/>
  </r>
  <r>
    <x v="0"/>
    <x v="4"/>
    <s v="Nov 2019"/>
    <n v="346931.30686695292"/>
    <x v="10"/>
    <x v="8"/>
  </r>
  <r>
    <x v="0"/>
    <x v="4"/>
    <s v="Dec 2019"/>
    <n v="326473.76557812683"/>
    <x v="11"/>
    <x v="8"/>
  </r>
  <r>
    <x v="0"/>
    <x v="4"/>
    <s v="Jan 2020"/>
    <n v="324593.63013618533"/>
    <x v="0"/>
    <x v="9"/>
  </r>
  <r>
    <x v="0"/>
    <x v="4"/>
    <s v="Feb 2020"/>
    <n v="328335.818512236"/>
    <x v="1"/>
    <x v="9"/>
  </r>
  <r>
    <x v="0"/>
    <x v="4"/>
    <s v="Mar 2020"/>
    <n v="310601.98393549531"/>
    <x v="2"/>
    <x v="9"/>
  </r>
  <r>
    <x v="0"/>
    <x v="4"/>
    <s v="Apr 2020"/>
    <n v="314223.54593110271"/>
    <x v="3"/>
    <x v="9"/>
  </r>
  <r>
    <x v="0"/>
    <x v="4"/>
    <s v="May 2020"/>
    <n v="315223.52439887665"/>
    <x v="4"/>
    <x v="9"/>
  </r>
  <r>
    <x v="0"/>
    <x v="4"/>
    <s v="Jun 2020"/>
    <n v="297189.05512946856"/>
    <x v="5"/>
    <x v="9"/>
  </r>
  <r>
    <x v="0"/>
    <x v="4"/>
    <s v="Jul 2020"/>
    <n v="292907.70864053734"/>
    <x v="6"/>
    <x v="9"/>
  </r>
  <r>
    <x v="0"/>
    <x v="4"/>
    <s v="Aug 2020"/>
    <n v="290143.59427274793"/>
    <x v="7"/>
    <x v="9"/>
  </r>
  <r>
    <x v="0"/>
    <x v="4"/>
    <s v="Sep 2020"/>
    <n v="281183.5456284383"/>
    <x v="8"/>
    <x v="9"/>
  </r>
  <r>
    <x v="0"/>
    <x v="4"/>
    <s v="Oct 2020"/>
    <n v="279877.71738890448"/>
    <x v="9"/>
    <x v="9"/>
  </r>
  <r>
    <x v="0"/>
    <x v="4"/>
    <s v="Nov 2020"/>
    <n v="281855.48855457385"/>
    <x v="10"/>
    <x v="9"/>
  </r>
  <r>
    <x v="0"/>
    <x v="4"/>
    <s v="Dec 2020"/>
    <n v="263650.10970266449"/>
    <x v="11"/>
    <x v="9"/>
  </r>
  <r>
    <x v="0"/>
    <x v="4"/>
    <s v="Jan 2021"/>
    <n v="261859.45397369296"/>
    <x v="0"/>
    <x v="10"/>
  </r>
  <r>
    <x v="0"/>
    <x v="4"/>
    <s v="Feb 2021"/>
    <n v="271325.67446612596"/>
    <x v="1"/>
    <x v="10"/>
  </r>
  <r>
    <x v="0"/>
    <x v="4"/>
    <s v="Mar 2021"/>
    <n v="257356.66415594186"/>
    <x v="2"/>
    <x v="10"/>
  </r>
  <r>
    <x v="0"/>
    <x v="4"/>
    <s v="Apr 2021"/>
    <n v="254544.84445546119"/>
    <x v="3"/>
    <x v="10"/>
  </r>
  <r>
    <x v="0"/>
    <x v="4"/>
    <s v="May 2021"/>
    <n v="162314.90563453131"/>
    <x v="4"/>
    <x v="10"/>
  </r>
  <r>
    <x v="0"/>
    <x v="4"/>
    <s v="Jun 2021"/>
    <n v="160212.43807253864"/>
    <x v="5"/>
    <x v="10"/>
  </r>
  <r>
    <x v="0"/>
    <x v="4"/>
    <s v="Jul 2021"/>
    <n v="157399.86664046245"/>
    <x v="6"/>
    <x v="10"/>
  </r>
  <r>
    <x v="0"/>
    <x v="4"/>
    <s v="Aug 2021"/>
    <n v="155593.47918596779"/>
    <x v="7"/>
    <x v="10"/>
  </r>
  <r>
    <x v="0"/>
    <x v="4"/>
    <s v="Sep 2021"/>
    <n v="153320.02012234181"/>
    <x v="8"/>
    <x v="10"/>
  </r>
  <r>
    <x v="0"/>
    <x v="4"/>
    <s v="Oct 2021"/>
    <n v="151379.9431842785"/>
    <x v="9"/>
    <x v="10"/>
  </r>
  <r>
    <x v="0"/>
    <x v="4"/>
    <s v="Nov 2021"/>
    <n v="149414.60707503426"/>
    <x v="10"/>
    <x v="10"/>
  </r>
  <r>
    <x v="0"/>
    <x v="4"/>
    <s v="Dec 2021"/>
    <n v="147505.49791329392"/>
    <x v="11"/>
    <x v="10"/>
  </r>
  <r>
    <x v="0"/>
    <x v="4"/>
    <s v="Jan 2022"/>
    <n v="145802.50329124852"/>
    <x v="0"/>
    <x v="11"/>
  </r>
  <r>
    <x v="0"/>
    <x v="4"/>
    <s v="Feb 2022"/>
    <n v="143665.64071472996"/>
    <x v="1"/>
    <x v="11"/>
  </r>
  <r>
    <x v="0"/>
    <x v="4"/>
    <s v="Mar 2022"/>
    <n v="141840.76678622796"/>
    <x v="2"/>
    <x v="11"/>
  </r>
  <r>
    <x v="0"/>
    <x v="4"/>
    <s v="Apr 2022"/>
    <n v="140041.35874424677"/>
    <x v="3"/>
    <x v="11"/>
  </r>
  <r>
    <x v="0"/>
    <x v="4"/>
    <s v="May 2022"/>
    <n v="138266.81277758587"/>
    <x v="4"/>
    <x v="11"/>
  </r>
  <r>
    <x v="0"/>
    <x v="4"/>
    <s v="Jun 2022"/>
    <n v="136516.68317505662"/>
    <x v="5"/>
    <x v="11"/>
  </r>
  <r>
    <x v="0"/>
    <x v="4"/>
    <s v="Jul 2022"/>
    <n v="134790.6223467071"/>
    <x v="6"/>
    <x v="11"/>
  </r>
  <r>
    <x v="0"/>
    <x v="4"/>
    <s v="Aug 2022"/>
    <n v="133088.75128697912"/>
    <x v="7"/>
    <x v="11"/>
  </r>
  <r>
    <x v="0"/>
    <x v="4"/>
    <s v="Sep 2022"/>
    <n v="131409.42318235486"/>
    <x v="8"/>
    <x v="11"/>
  </r>
  <r>
    <x v="0"/>
    <x v="4"/>
    <s v="Oct 2022"/>
    <n v="129753.80636199444"/>
    <x v="9"/>
    <x v="11"/>
  </r>
  <r>
    <x v="0"/>
    <x v="4"/>
    <s v="Nov 2022"/>
    <n v="128120.98966271634"/>
    <x v="10"/>
    <x v="11"/>
  </r>
  <r>
    <x v="0"/>
    <x v="4"/>
    <s v="Dec 2022"/>
    <n v="126510.84549737773"/>
    <x v="11"/>
    <x v="11"/>
  </r>
  <r>
    <x v="0"/>
    <x v="4"/>
    <s v="Jan 2023"/>
    <n v="125103.57446333054"/>
    <x v="0"/>
    <x v="12"/>
  </r>
  <r>
    <x v="0"/>
    <x v="4"/>
    <s v="Feb 2023"/>
    <n v="123355.38778063109"/>
    <x v="1"/>
    <x v="12"/>
  </r>
  <r>
    <x v="0"/>
    <x v="4"/>
    <s v="Mar 2023"/>
    <n v="121810.58401868319"/>
    <x v="2"/>
    <x v="12"/>
  </r>
  <r>
    <x v="0"/>
    <x v="4"/>
    <s v="Apr 2023"/>
    <n v="120286.98677889786"/>
    <x v="3"/>
    <x v="12"/>
  </r>
  <r>
    <x v="0"/>
    <x v="4"/>
    <s v="May 2023"/>
    <n v="118784.04864057872"/>
    <x v="4"/>
    <x v="12"/>
  </r>
  <r>
    <x v="0"/>
    <x v="4"/>
    <s v="Jun 2023"/>
    <n v="117234.17726717092"/>
    <x v="5"/>
    <x v="12"/>
  </r>
  <r>
    <x v="0"/>
    <x v="4"/>
    <s v="Jul 2023"/>
    <n v="115772.51001953945"/>
    <x v="6"/>
    <x v="12"/>
  </r>
  <r>
    <x v="0"/>
    <x v="4"/>
    <s v="Aug 2023"/>
    <n v="114330.55649737171"/>
    <x v="7"/>
    <x v="12"/>
  </r>
  <r>
    <x v="0"/>
    <x v="4"/>
    <s v="Sep 2023"/>
    <n v="112908.52162919118"/>
    <x v="8"/>
    <x v="12"/>
  </r>
  <r>
    <x v="0"/>
    <x v="4"/>
    <s v="Oct 2023"/>
    <n v="111505.86748703859"/>
    <x v="9"/>
    <x v="12"/>
  </r>
  <r>
    <x v="0"/>
    <x v="4"/>
    <s v="Nov 2023"/>
    <n v="110122.26046140605"/>
    <x v="10"/>
    <x v="12"/>
  </r>
  <r>
    <x v="0"/>
    <x v="4"/>
    <s v="Dec 2023"/>
    <n v="108757.45296513874"/>
    <x v="11"/>
    <x v="12"/>
  </r>
  <r>
    <x v="0"/>
    <x v="4"/>
    <s v="Jan 2024"/>
    <n v="107523.77563441159"/>
    <x v="0"/>
    <x v="13"/>
  </r>
  <r>
    <x v="0"/>
    <x v="4"/>
    <s v="Feb 2024"/>
    <n v="106083.73803390504"/>
    <x v="1"/>
    <x v="13"/>
  </r>
  <r>
    <x v="0"/>
    <x v="4"/>
    <s v="Mar 2024"/>
    <n v="104774.1476447249"/>
    <x v="2"/>
    <x v="13"/>
  </r>
  <r>
    <x v="0"/>
    <x v="4"/>
    <s v="Apr 2024"/>
    <n v="103482.47074411756"/>
    <x v="3"/>
    <x v="13"/>
  </r>
  <r>
    <x v="0"/>
    <x v="4"/>
    <s v="May 2024"/>
    <n v="102207.34844930955"/>
    <x v="4"/>
    <x v="13"/>
  </r>
  <r>
    <x v="0"/>
    <x v="4"/>
    <s v="Jun 2024"/>
    <n v="100949.43955366245"/>
    <x v="5"/>
    <x v="13"/>
  </r>
  <r>
    <x v="0"/>
    <x v="4"/>
    <s v="Jul 2024"/>
    <n v="99709.795150009915"/>
    <x v="6"/>
    <x v="13"/>
  </r>
  <r>
    <x v="0"/>
    <x v="4"/>
    <s v="Aug 2024"/>
    <n v="98485.703060499829"/>
    <x v="7"/>
    <x v="13"/>
  </r>
  <r>
    <x v="0"/>
    <x v="4"/>
    <s v="Sep 2024"/>
    <n v="97279.24338363242"/>
    <x v="8"/>
    <x v="13"/>
  </r>
  <r>
    <x v="0"/>
    <x v="4"/>
    <s v="Oct 2024"/>
    <n v="96089.159789155179"/>
    <x v="9"/>
    <x v="13"/>
  </r>
  <r>
    <x v="0"/>
    <x v="4"/>
    <s v="Nov 2024"/>
    <n v="94910.018117438376"/>
    <x v="10"/>
    <x v="13"/>
  </r>
  <r>
    <x v="0"/>
    <x v="4"/>
    <s v="Dec 2024"/>
    <n v="93751.644256973028"/>
    <x v="11"/>
    <x v="13"/>
  </r>
  <r>
    <x v="0"/>
    <x v="4"/>
    <s v="Jan 2025"/>
    <n v="92775.186010878431"/>
    <x v="0"/>
    <x v="14"/>
  </r>
  <r>
    <x v="0"/>
    <x v="4"/>
    <s v="Feb 2025"/>
    <n v="91577.152726380271"/>
    <x v="1"/>
    <x v="14"/>
  </r>
  <r>
    <x v="0"/>
    <x v="4"/>
    <s v="Mar 2025"/>
    <n v="90464.621405161815"/>
    <x v="2"/>
    <x v="14"/>
  </r>
  <r>
    <x v="0"/>
    <x v="4"/>
    <s v="Apr 2025"/>
    <n v="89367.091975240983"/>
    <x v="3"/>
    <x v="14"/>
  </r>
  <r>
    <x v="0"/>
    <x v="4"/>
    <s v="May 2025"/>
    <n v="88279.647026748091"/>
    <x v="4"/>
    <x v="14"/>
  </r>
  <r>
    <x v="0"/>
    <x v="4"/>
    <s v="Jun 2025"/>
    <n v="87210.932436349001"/>
    <x v="5"/>
    <x v="14"/>
  </r>
  <r>
    <x v="0"/>
    <x v="4"/>
    <s v="Jul 2025"/>
    <n v="86073.057297181324"/>
    <x v="6"/>
    <x v="14"/>
  </r>
  <r>
    <x v="0"/>
    <x v="4"/>
    <s v="Aug 2025"/>
    <n v="82284.669082030101"/>
    <x v="7"/>
    <x v="14"/>
  </r>
  <r>
    <x v="0"/>
    <x v="4"/>
    <s v="Sep 2025"/>
    <n v="78946.107993123878"/>
    <x v="8"/>
    <x v="14"/>
  </r>
  <r>
    <x v="0"/>
    <x v="4"/>
    <s v="Oct 2025"/>
    <n v="75100.201520617149"/>
    <x v="9"/>
    <x v="14"/>
  </r>
  <r>
    <x v="0"/>
    <x v="4"/>
    <s v="Nov 2025"/>
    <n v="71714.821777460951"/>
    <x v="10"/>
    <x v="14"/>
  </r>
  <r>
    <x v="0"/>
    <x v="4"/>
    <s v="Dec 2025"/>
    <n v="67437.599998101359"/>
    <x v="11"/>
    <x v="14"/>
  </r>
  <r>
    <x v="0"/>
    <x v="4"/>
    <s v="Jan 2026"/>
    <n v="63335.377712620284"/>
    <x v="0"/>
    <x v="15"/>
  </r>
  <r>
    <x v="0"/>
    <x v="4"/>
    <s v="Feb 2026"/>
    <n v="60052.203662114174"/>
    <x v="1"/>
    <x v="15"/>
  </r>
  <r>
    <x v="0"/>
    <x v="4"/>
    <s v="Mar 2026"/>
    <n v="56948.485643886699"/>
    <x v="2"/>
    <x v="15"/>
  </r>
  <r>
    <x v="0"/>
    <x v="4"/>
    <s v="Apr 2026"/>
    <n v="54728.864734195362"/>
    <x v="3"/>
    <x v="15"/>
  </r>
  <r>
    <x v="0"/>
    <x v="4"/>
    <s v="May 2026"/>
    <n v="4715.8696794534944"/>
    <x v="4"/>
    <x v="15"/>
  </r>
  <r>
    <x v="0"/>
    <x v="4"/>
    <s v="Jun 2026"/>
    <n v="4696.2940309950636"/>
    <x v="5"/>
    <x v="15"/>
  </r>
  <r>
    <x v="0"/>
    <x v="4"/>
    <s v="Jul 2026"/>
    <n v="4676.8002205318608"/>
    <x v="6"/>
    <x v="15"/>
  </r>
  <r>
    <x v="0"/>
    <x v="4"/>
    <s v="Aug 2026"/>
    <n v="4657.3856637061408"/>
    <x v="7"/>
    <x v="15"/>
  </r>
  <r>
    <x v="0"/>
    <x v="5"/>
    <s v="Jun 2011"/>
    <n v="19353653.667076577"/>
    <x v="5"/>
    <x v="0"/>
  </r>
  <r>
    <x v="0"/>
    <x v="5"/>
    <s v="Jul 2011"/>
    <n v="13477430.431502681"/>
    <x v="6"/>
    <x v="0"/>
  </r>
  <r>
    <x v="0"/>
    <x v="5"/>
    <s v="Aug 2011"/>
    <n v="11207920.37646562"/>
    <x v="7"/>
    <x v="0"/>
  </r>
  <r>
    <x v="0"/>
    <x v="5"/>
    <s v="Sep 2011"/>
    <n v="8975883.3637221958"/>
    <x v="8"/>
    <x v="0"/>
  </r>
  <r>
    <x v="0"/>
    <x v="5"/>
    <s v="Oct 2011"/>
    <n v="7891036.738796344"/>
    <x v="9"/>
    <x v="0"/>
  </r>
  <r>
    <x v="0"/>
    <x v="5"/>
    <s v="Nov 2011"/>
    <n v="7513574.1520792777"/>
    <x v="10"/>
    <x v="0"/>
  </r>
  <r>
    <x v="0"/>
    <x v="5"/>
    <s v="Dec 2011"/>
    <n v="7102610.8601883287"/>
    <x v="11"/>
    <x v="0"/>
  </r>
  <r>
    <x v="0"/>
    <x v="5"/>
    <s v="Jan 2012"/>
    <n v="6851434.0698699011"/>
    <x v="0"/>
    <x v="1"/>
  </r>
  <r>
    <x v="0"/>
    <x v="5"/>
    <s v="Feb 2012"/>
    <n v="6703856.0696977349"/>
    <x v="1"/>
    <x v="1"/>
  </r>
  <r>
    <x v="0"/>
    <x v="5"/>
    <s v="Mar 2012"/>
    <n v="7022765.3458340662"/>
    <x v="2"/>
    <x v="1"/>
  </r>
  <r>
    <x v="0"/>
    <x v="5"/>
    <s v="Apr 2012"/>
    <n v="6666782.8475719225"/>
    <x v="3"/>
    <x v="1"/>
  </r>
  <r>
    <x v="0"/>
    <x v="5"/>
    <s v="May 2012"/>
    <n v="6570571.2131485995"/>
    <x v="4"/>
    <x v="1"/>
  </r>
  <r>
    <x v="0"/>
    <x v="5"/>
    <s v="Jun 2012"/>
    <n v="6895051.5524851587"/>
    <x v="5"/>
    <x v="1"/>
  </r>
  <r>
    <x v="0"/>
    <x v="5"/>
    <s v="Jul 2012"/>
    <n v="6536750.7089124983"/>
    <x v="6"/>
    <x v="1"/>
  </r>
  <r>
    <x v="0"/>
    <x v="5"/>
    <s v="Aug 2012"/>
    <n v="6598836.2544984249"/>
    <x v="7"/>
    <x v="1"/>
  </r>
  <r>
    <x v="0"/>
    <x v="5"/>
    <s v="Sep 2012"/>
    <n v="6684060.356826012"/>
    <x v="8"/>
    <x v="1"/>
  </r>
  <r>
    <x v="0"/>
    <x v="5"/>
    <s v="Oct 2012"/>
    <n v="6694115.9506587321"/>
    <x v="9"/>
    <x v="1"/>
  </r>
  <r>
    <x v="0"/>
    <x v="5"/>
    <s v="Nov 2012"/>
    <n v="6645094.9882070329"/>
    <x v="10"/>
    <x v="1"/>
  </r>
  <r>
    <x v="0"/>
    <x v="5"/>
    <s v="Dec 2012"/>
    <n v="6655616.3887848277"/>
    <x v="11"/>
    <x v="1"/>
  </r>
  <r>
    <x v="0"/>
    <x v="5"/>
    <s v="Jan 2013"/>
    <n v="6348579.6193429567"/>
    <x v="0"/>
    <x v="2"/>
  </r>
  <r>
    <x v="0"/>
    <x v="5"/>
    <s v="Feb 2013"/>
    <n v="6215087.1500680204"/>
    <x v="1"/>
    <x v="2"/>
  </r>
  <r>
    <x v="0"/>
    <x v="5"/>
    <s v="Mar 2013"/>
    <n v="6350199.0252105156"/>
    <x v="2"/>
    <x v="2"/>
  </r>
  <r>
    <x v="0"/>
    <x v="5"/>
    <s v="Apr 2013"/>
    <n v="5797518.9649192924"/>
    <x v="3"/>
    <x v="2"/>
  </r>
  <r>
    <x v="0"/>
    <x v="5"/>
    <s v="May 2013"/>
    <n v="5657188.553629728"/>
    <x v="4"/>
    <x v="2"/>
  </r>
  <r>
    <x v="0"/>
    <x v="5"/>
    <s v="Jun 2013"/>
    <n v="5321675.5570908161"/>
    <x v="5"/>
    <x v="2"/>
  </r>
  <r>
    <x v="0"/>
    <x v="5"/>
    <s v="Jul 2013"/>
    <n v="5099032.5759475017"/>
    <x v="6"/>
    <x v="2"/>
  </r>
  <r>
    <x v="0"/>
    <x v="5"/>
    <s v="Aug 2013"/>
    <n v="4934108.5238720672"/>
    <x v="7"/>
    <x v="2"/>
  </r>
  <r>
    <x v="0"/>
    <x v="5"/>
    <s v="Sep 2013"/>
    <n v="4772265.5247661322"/>
    <x v="8"/>
    <x v="2"/>
  </r>
  <r>
    <x v="0"/>
    <x v="5"/>
    <s v="Oct 2013"/>
    <n v="4649365.9156501638"/>
    <x v="9"/>
    <x v="2"/>
  </r>
  <r>
    <x v="0"/>
    <x v="5"/>
    <s v="Nov 2013"/>
    <n v="4486888.2705626041"/>
    <x v="10"/>
    <x v="2"/>
  </r>
  <r>
    <x v="0"/>
    <x v="5"/>
    <s v="Dec 2013"/>
    <n v="4376110.8235280337"/>
    <x v="11"/>
    <x v="2"/>
  </r>
  <r>
    <x v="0"/>
    <x v="5"/>
    <s v="Jan 2014"/>
    <n v="4271814.0085806949"/>
    <x v="0"/>
    <x v="3"/>
  </r>
  <r>
    <x v="0"/>
    <x v="5"/>
    <s v="Feb 2014"/>
    <n v="4163892.223289148"/>
    <x v="1"/>
    <x v="3"/>
  </r>
  <r>
    <x v="0"/>
    <x v="5"/>
    <s v="Mar 2014"/>
    <n v="4112267.9554048665"/>
    <x v="2"/>
    <x v="3"/>
  </r>
  <r>
    <x v="0"/>
    <x v="5"/>
    <s v="Apr 2014"/>
    <n v="3963041.2609990137"/>
    <x v="3"/>
    <x v="3"/>
  </r>
  <r>
    <x v="0"/>
    <x v="5"/>
    <s v="May 2014"/>
    <n v="3862634.1085867994"/>
    <x v="4"/>
    <x v="3"/>
  </r>
  <r>
    <x v="0"/>
    <x v="5"/>
    <s v="Jun 2014"/>
    <n v="3752502.308309095"/>
    <x v="5"/>
    <x v="3"/>
  </r>
  <r>
    <x v="0"/>
    <x v="5"/>
    <s v="Jul 2014"/>
    <n v="3643375.772970642"/>
    <x v="6"/>
    <x v="3"/>
  </r>
  <r>
    <x v="0"/>
    <x v="5"/>
    <s v="Aug 2014"/>
    <n v="3567737.5838594195"/>
    <x v="7"/>
    <x v="3"/>
  </r>
  <r>
    <x v="0"/>
    <x v="5"/>
    <s v="Sep 2014"/>
    <n v="3478114.7572789695"/>
    <x v="8"/>
    <x v="3"/>
  </r>
  <r>
    <x v="0"/>
    <x v="5"/>
    <s v="Oct 2014"/>
    <n v="3428560.4027386731"/>
    <x v="9"/>
    <x v="3"/>
  </r>
  <r>
    <x v="0"/>
    <x v="5"/>
    <s v="Nov 2014"/>
    <n v="3345796.2922846302"/>
    <x v="10"/>
    <x v="3"/>
  </r>
  <r>
    <x v="0"/>
    <x v="5"/>
    <s v="Dec 2014"/>
    <n v="3272418.3186904932"/>
    <x v="11"/>
    <x v="3"/>
  </r>
  <r>
    <x v="0"/>
    <x v="5"/>
    <s v="Jan 2015"/>
    <n v="3204092.106304632"/>
    <x v="0"/>
    <x v="4"/>
  </r>
  <r>
    <x v="0"/>
    <x v="5"/>
    <s v="Feb 2015"/>
    <n v="3138020.5860483865"/>
    <x v="1"/>
    <x v="4"/>
  </r>
  <r>
    <x v="0"/>
    <x v="5"/>
    <s v="Mar 2015"/>
    <n v="3093613.9277175926"/>
    <x v="2"/>
    <x v="4"/>
  </r>
  <r>
    <x v="0"/>
    <x v="5"/>
    <s v="Apr 2015"/>
    <n v="3010584.2955540828"/>
    <x v="3"/>
    <x v="4"/>
  </r>
  <r>
    <x v="0"/>
    <x v="5"/>
    <s v="May 2015"/>
    <n v="2948659.4259215174"/>
    <x v="4"/>
    <x v="4"/>
  </r>
  <r>
    <x v="0"/>
    <x v="5"/>
    <s v="Jun 2015"/>
    <n v="2848993.2684184909"/>
    <x v="5"/>
    <x v="4"/>
  </r>
  <r>
    <x v="0"/>
    <x v="5"/>
    <s v="Jul 2015"/>
    <n v="2783871.9338264037"/>
    <x v="6"/>
    <x v="4"/>
  </r>
  <r>
    <x v="0"/>
    <x v="5"/>
    <s v="Aug 2015"/>
    <n v="2728310.483031631"/>
    <x v="7"/>
    <x v="4"/>
  </r>
  <r>
    <x v="0"/>
    <x v="5"/>
    <s v="Sep 2015"/>
    <n v="2657794.0956579987"/>
    <x v="8"/>
    <x v="4"/>
  </r>
  <r>
    <x v="0"/>
    <x v="5"/>
    <s v="Oct 2015"/>
    <n v="2609180.2466725782"/>
    <x v="9"/>
    <x v="4"/>
  </r>
  <r>
    <x v="0"/>
    <x v="5"/>
    <s v="Nov 2015"/>
    <n v="2544028.5288599594"/>
    <x v="10"/>
    <x v="4"/>
  </r>
  <r>
    <x v="0"/>
    <x v="5"/>
    <s v="Dec 2015"/>
    <n v="2489871.7873860132"/>
    <x v="11"/>
    <x v="4"/>
  </r>
  <r>
    <x v="0"/>
    <x v="5"/>
    <s v="Jan 2016"/>
    <n v="2437914.6086548022"/>
    <x v="0"/>
    <x v="5"/>
  </r>
  <r>
    <x v="0"/>
    <x v="5"/>
    <s v="Feb 2016"/>
    <n v="2387497.4107376868"/>
    <x v="1"/>
    <x v="5"/>
  </r>
  <r>
    <x v="0"/>
    <x v="5"/>
    <s v="Mar 2016"/>
    <n v="2351218.7050080933"/>
    <x v="2"/>
    <x v="5"/>
  </r>
  <r>
    <x v="0"/>
    <x v="5"/>
    <s v="Apr 2016"/>
    <n v="2286366.9589094394"/>
    <x v="3"/>
    <x v="5"/>
  </r>
  <r>
    <x v="0"/>
    <x v="5"/>
    <s v="May 2016"/>
    <n v="2235142.2482974553"/>
    <x v="4"/>
    <x v="5"/>
  </r>
  <r>
    <x v="0"/>
    <x v="5"/>
    <s v="Jun 2016"/>
    <n v="2147176.3632215881"/>
    <x v="5"/>
    <x v="5"/>
  </r>
  <r>
    <x v="0"/>
    <x v="5"/>
    <s v="Jul 2016"/>
    <n v="2107516.3622330027"/>
    <x v="6"/>
    <x v="5"/>
  </r>
  <r>
    <x v="0"/>
    <x v="5"/>
    <s v="Aug 2016"/>
    <n v="2071116.0386115762"/>
    <x v="7"/>
    <x v="5"/>
  </r>
  <r>
    <x v="0"/>
    <x v="5"/>
    <s v="Sep 2016"/>
    <n v="2019406.7722906014"/>
    <x v="8"/>
    <x v="5"/>
  </r>
  <r>
    <x v="0"/>
    <x v="5"/>
    <s v="Oct 2016"/>
    <n v="1992532.6718113178"/>
    <x v="9"/>
    <x v="5"/>
  </r>
  <r>
    <x v="0"/>
    <x v="5"/>
    <s v="Nov 2016"/>
    <n v="1953201.4498789459"/>
    <x v="10"/>
    <x v="5"/>
  </r>
  <r>
    <x v="0"/>
    <x v="5"/>
    <s v="Dec 2016"/>
    <n v="1914757.1212885287"/>
    <x v="11"/>
    <x v="5"/>
  </r>
  <r>
    <x v="0"/>
    <x v="5"/>
    <s v="Jan 2017"/>
    <n v="1878161.6247823478"/>
    <x v="0"/>
    <x v="6"/>
  </r>
  <r>
    <x v="0"/>
    <x v="5"/>
    <s v="Feb 2017"/>
    <n v="1841696.442669624"/>
    <x v="1"/>
    <x v="6"/>
  </r>
  <r>
    <x v="0"/>
    <x v="5"/>
    <s v="Mar 2017"/>
    <n v="1811528.9029629524"/>
    <x v="2"/>
    <x v="6"/>
  </r>
  <r>
    <x v="0"/>
    <x v="5"/>
    <s v="Apr 2017"/>
    <n v="1770628.0582003179"/>
    <x v="3"/>
    <x v="6"/>
  </r>
  <r>
    <x v="0"/>
    <x v="5"/>
    <s v="May 2017"/>
    <n v="1739837.0094790794"/>
    <x v="4"/>
    <x v="6"/>
  </r>
  <r>
    <x v="0"/>
    <x v="5"/>
    <s v="Jun 2017"/>
    <n v="1654167.7600146276"/>
    <x v="5"/>
    <x v="6"/>
  </r>
  <r>
    <x v="0"/>
    <x v="5"/>
    <s v="Jul 2017"/>
    <n v="1629077.4168616515"/>
    <x v="6"/>
    <x v="6"/>
  </r>
  <r>
    <x v="0"/>
    <x v="5"/>
    <s v="Aug 2017"/>
    <n v="1608937.3490111122"/>
    <x v="7"/>
    <x v="6"/>
  </r>
  <r>
    <x v="0"/>
    <x v="5"/>
    <s v="Sep 2017"/>
    <n v="1573664.1742037255"/>
    <x v="8"/>
    <x v="6"/>
  </r>
  <r>
    <x v="0"/>
    <x v="5"/>
    <s v="Oct 2017"/>
    <n v="1553121.9097198956"/>
    <x v="9"/>
    <x v="6"/>
  </r>
  <r>
    <x v="0"/>
    <x v="5"/>
    <s v="Nov 2017"/>
    <n v="1523164.3644198221"/>
    <x v="10"/>
    <x v="6"/>
  </r>
  <r>
    <x v="0"/>
    <x v="5"/>
    <s v="Dec 2017"/>
    <n v="1500610.685462682"/>
    <x v="11"/>
    <x v="6"/>
  </r>
  <r>
    <x v="0"/>
    <x v="5"/>
    <s v="Jan 2018"/>
    <n v="1475057.2990510296"/>
    <x v="0"/>
    <x v="7"/>
  </r>
  <r>
    <x v="0"/>
    <x v="5"/>
    <s v="Feb 2018"/>
    <n v="1452332.8599737817"/>
    <x v="1"/>
    <x v="7"/>
  </r>
  <r>
    <x v="0"/>
    <x v="5"/>
    <s v="Mar 2018"/>
    <n v="1434241.9336142982"/>
    <x v="2"/>
    <x v="7"/>
  </r>
  <r>
    <x v="0"/>
    <x v="5"/>
    <s v="Apr 2018"/>
    <n v="1408549.6286917944"/>
    <x v="3"/>
    <x v="7"/>
  </r>
  <r>
    <x v="0"/>
    <x v="5"/>
    <s v="May 2018"/>
    <n v="1386164.0765333287"/>
    <x v="4"/>
    <x v="7"/>
  </r>
  <r>
    <x v="0"/>
    <x v="5"/>
    <s v="Jun 2018"/>
    <n v="1329842.9913041624"/>
    <x v="5"/>
    <x v="7"/>
  </r>
  <r>
    <x v="0"/>
    <x v="5"/>
    <s v="Jul 2018"/>
    <n v="1313432.5606386594"/>
    <x v="6"/>
    <x v="7"/>
  </r>
  <r>
    <x v="0"/>
    <x v="5"/>
    <s v="Aug 2018"/>
    <n v="1299612.3956313333"/>
    <x v="7"/>
    <x v="7"/>
  </r>
  <r>
    <x v="0"/>
    <x v="5"/>
    <s v="Sep 2018"/>
    <n v="1272919.9440781055"/>
    <x v="8"/>
    <x v="7"/>
  </r>
  <r>
    <x v="0"/>
    <x v="5"/>
    <s v="Oct 2018"/>
    <n v="1264155.5742768855"/>
    <x v="9"/>
    <x v="7"/>
  </r>
  <r>
    <x v="0"/>
    <x v="5"/>
    <s v="Nov 2018"/>
    <n v="1241264.4062143285"/>
    <x v="10"/>
    <x v="7"/>
  </r>
  <r>
    <x v="0"/>
    <x v="5"/>
    <s v="Dec 2018"/>
    <n v="1222312.5674469154"/>
    <x v="11"/>
    <x v="7"/>
  </r>
  <r>
    <x v="0"/>
    <x v="5"/>
    <s v="Jan 2019"/>
    <n v="1205474.7838149876"/>
    <x v="0"/>
    <x v="8"/>
  </r>
  <r>
    <x v="0"/>
    <x v="5"/>
    <s v="Feb 2019"/>
    <n v="1190111.5740220342"/>
    <x v="1"/>
    <x v="8"/>
  </r>
  <r>
    <x v="0"/>
    <x v="5"/>
    <s v="Mar 2019"/>
    <n v="1177449.7727210368"/>
    <x v="2"/>
    <x v="8"/>
  </r>
  <r>
    <x v="0"/>
    <x v="5"/>
    <s v="Apr 2019"/>
    <n v="1164101.9763521678"/>
    <x v="3"/>
    <x v="8"/>
  </r>
  <r>
    <x v="0"/>
    <x v="5"/>
    <s v="May 2019"/>
    <n v="1150487.4991182508"/>
    <x v="4"/>
    <x v="8"/>
  </r>
  <r>
    <x v="0"/>
    <x v="5"/>
    <s v="Jun 2019"/>
    <n v="1094477.7637597134"/>
    <x v="5"/>
    <x v="8"/>
  </r>
  <r>
    <x v="0"/>
    <x v="5"/>
    <s v="Jul 2019"/>
    <n v="1078192.0102364866"/>
    <x v="6"/>
    <x v="8"/>
  </r>
  <r>
    <x v="0"/>
    <x v="5"/>
    <s v="Aug 2019"/>
    <n v="1073117.8052816424"/>
    <x v="7"/>
    <x v="8"/>
  </r>
  <r>
    <x v="0"/>
    <x v="5"/>
    <s v="Sep 2019"/>
    <n v="1053843.2038583599"/>
    <x v="8"/>
    <x v="8"/>
  </r>
  <r>
    <x v="0"/>
    <x v="5"/>
    <s v="Oct 2019"/>
    <n v="1045216.3973008769"/>
    <x v="9"/>
    <x v="8"/>
  </r>
  <r>
    <x v="0"/>
    <x v="5"/>
    <s v="Nov 2019"/>
    <n v="1026631.8752374181"/>
    <x v="10"/>
    <x v="8"/>
  </r>
  <r>
    <x v="0"/>
    <x v="5"/>
    <s v="Dec 2019"/>
    <n v="1003743.5250082181"/>
    <x v="11"/>
    <x v="8"/>
  </r>
  <r>
    <x v="0"/>
    <x v="5"/>
    <s v="Jan 2020"/>
    <n v="979155.34288760368"/>
    <x v="0"/>
    <x v="9"/>
  </r>
  <r>
    <x v="0"/>
    <x v="5"/>
    <s v="Feb 2020"/>
    <n v="962429.20486227958"/>
    <x v="1"/>
    <x v="9"/>
  </r>
  <r>
    <x v="0"/>
    <x v="5"/>
    <s v="Mar 2020"/>
    <n v="936563.57432875433"/>
    <x v="2"/>
    <x v="9"/>
  </r>
  <r>
    <x v="0"/>
    <x v="5"/>
    <s v="Apr 2020"/>
    <n v="917643.70526266354"/>
    <x v="3"/>
    <x v="9"/>
  </r>
  <r>
    <x v="0"/>
    <x v="5"/>
    <s v="May 2020"/>
    <n v="898723.02372826857"/>
    <x v="4"/>
    <x v="9"/>
  </r>
  <r>
    <x v="0"/>
    <x v="5"/>
    <s v="Jun 2020"/>
    <n v="866552.48181105673"/>
    <x v="5"/>
    <x v="9"/>
  </r>
  <r>
    <x v="0"/>
    <x v="5"/>
    <s v="Jul 2020"/>
    <n v="840711.1184623494"/>
    <x v="6"/>
    <x v="9"/>
  </r>
  <r>
    <x v="0"/>
    <x v="5"/>
    <s v="Aug 2020"/>
    <n v="822773.85158666724"/>
    <x v="7"/>
    <x v="9"/>
  </r>
  <r>
    <x v="0"/>
    <x v="5"/>
    <s v="Sep 2020"/>
    <n v="801093.38991011784"/>
    <x v="8"/>
    <x v="9"/>
  </r>
  <r>
    <x v="0"/>
    <x v="5"/>
    <s v="Oct 2020"/>
    <n v="788510.49765637424"/>
    <x v="9"/>
    <x v="9"/>
  </r>
  <r>
    <x v="0"/>
    <x v="5"/>
    <s v="Nov 2020"/>
    <n v="754488.45072057145"/>
    <x v="10"/>
    <x v="9"/>
  </r>
  <r>
    <x v="0"/>
    <x v="5"/>
    <s v="Dec 2020"/>
    <n v="737436.38689619838"/>
    <x v="11"/>
    <x v="9"/>
  </r>
  <r>
    <x v="0"/>
    <x v="5"/>
    <s v="Jan 2021"/>
    <n v="723923.67613720172"/>
    <x v="0"/>
    <x v="10"/>
  </r>
  <r>
    <x v="0"/>
    <x v="5"/>
    <s v="Feb 2021"/>
    <n v="708253.40103067295"/>
    <x v="1"/>
    <x v="10"/>
  </r>
  <r>
    <x v="0"/>
    <x v="5"/>
    <s v="Mar 2021"/>
    <n v="698091.28078611591"/>
    <x v="2"/>
    <x v="10"/>
  </r>
  <r>
    <x v="0"/>
    <x v="5"/>
    <s v="Apr 2021"/>
    <n v="689139.63582434726"/>
    <x v="3"/>
    <x v="10"/>
  </r>
  <r>
    <x v="0"/>
    <x v="5"/>
    <s v="May 2021"/>
    <n v="678831.3057154303"/>
    <x v="4"/>
    <x v="10"/>
  </r>
  <r>
    <x v="0"/>
    <x v="5"/>
    <s v="Jun 2021"/>
    <n v="426574.97591691889"/>
    <x v="5"/>
    <x v="10"/>
  </r>
  <r>
    <x v="0"/>
    <x v="5"/>
    <s v="Jul 2021"/>
    <n v="403334.29577759193"/>
    <x v="6"/>
    <x v="10"/>
  </r>
  <r>
    <x v="0"/>
    <x v="5"/>
    <s v="Aug 2021"/>
    <n v="396823.46026810986"/>
    <x v="7"/>
    <x v="10"/>
  </r>
  <r>
    <x v="0"/>
    <x v="5"/>
    <s v="Sep 2021"/>
    <n v="391522.50247138942"/>
    <x v="8"/>
    <x v="10"/>
  </r>
  <r>
    <x v="0"/>
    <x v="5"/>
    <s v="Oct 2021"/>
    <n v="385723.98961207416"/>
    <x v="9"/>
    <x v="10"/>
  </r>
  <r>
    <x v="0"/>
    <x v="5"/>
    <s v="Nov 2021"/>
    <n v="380360.8151654462"/>
    <x v="10"/>
    <x v="10"/>
  </r>
  <r>
    <x v="0"/>
    <x v="5"/>
    <s v="Dec 2021"/>
    <n v="375015.24817824666"/>
    <x v="11"/>
    <x v="10"/>
  </r>
  <r>
    <x v="0"/>
    <x v="5"/>
    <s v="Jan 2022"/>
    <n v="369780.79153272999"/>
    <x v="0"/>
    <x v="11"/>
  </r>
  <r>
    <x v="0"/>
    <x v="5"/>
    <s v="Feb 2022"/>
    <n v="364622.3364804209"/>
    <x v="1"/>
    <x v="11"/>
  </r>
  <r>
    <x v="0"/>
    <x v="5"/>
    <s v="Mar 2022"/>
    <n v="359546.53400348284"/>
    <x v="2"/>
    <x v="11"/>
  </r>
  <r>
    <x v="0"/>
    <x v="5"/>
    <s v="Apr 2022"/>
    <n v="354528.85860901425"/>
    <x v="3"/>
    <x v="11"/>
  </r>
  <r>
    <x v="0"/>
    <x v="5"/>
    <s v="May 2022"/>
    <n v="349591.59466978454"/>
    <x v="4"/>
    <x v="11"/>
  </r>
  <r>
    <x v="0"/>
    <x v="5"/>
    <s v="Jun 2022"/>
    <n v="344720.18224841804"/>
    <x v="5"/>
    <x v="11"/>
  </r>
  <r>
    <x v="0"/>
    <x v="5"/>
    <s v="Jul 2022"/>
    <n v="339925.63155981671"/>
    <x v="6"/>
    <x v="11"/>
  </r>
  <r>
    <x v="0"/>
    <x v="5"/>
    <s v="Aug 2022"/>
    <n v="335200.37651072507"/>
    <x v="7"/>
    <x v="11"/>
  </r>
  <r>
    <x v="0"/>
    <x v="5"/>
    <s v="Sep 2022"/>
    <n v="330543.38987264369"/>
    <x v="8"/>
    <x v="11"/>
  </r>
  <r>
    <x v="0"/>
    <x v="5"/>
    <s v="Oct 2022"/>
    <n v="325953.66236288345"/>
    <x v="9"/>
    <x v="11"/>
  </r>
  <r>
    <x v="0"/>
    <x v="5"/>
    <s v="Nov 2022"/>
    <n v="321430.19110713457"/>
    <x v="10"/>
    <x v="11"/>
  </r>
  <r>
    <x v="0"/>
    <x v="5"/>
    <s v="Dec 2022"/>
    <n v="316972.0013372337"/>
    <x v="11"/>
    <x v="11"/>
  </r>
  <r>
    <x v="0"/>
    <x v="5"/>
    <s v="Jan 2023"/>
    <n v="312578.11952468148"/>
    <x v="0"/>
    <x v="12"/>
  </r>
  <r>
    <x v="0"/>
    <x v="5"/>
    <s v="Feb 2023"/>
    <n v="308247.59517840942"/>
    <x v="1"/>
    <x v="12"/>
  </r>
  <r>
    <x v="0"/>
    <x v="5"/>
    <s v="Mar 2023"/>
    <n v="303979.48964589654"/>
    <x v="2"/>
    <x v="12"/>
  </r>
  <r>
    <x v="0"/>
    <x v="5"/>
    <s v="Apr 2023"/>
    <n v="299772.88154333708"/>
    <x v="3"/>
    <x v="12"/>
  </r>
  <r>
    <x v="0"/>
    <x v="5"/>
    <s v="May 2023"/>
    <n v="295626.85595675767"/>
    <x v="4"/>
    <x v="12"/>
  </r>
  <r>
    <x v="0"/>
    <x v="5"/>
    <s v="Jun 2023"/>
    <n v="291540.52269397321"/>
    <x v="5"/>
    <x v="12"/>
  </r>
  <r>
    <x v="0"/>
    <x v="5"/>
    <s v="Jul 2023"/>
    <n v="287445.19969157415"/>
    <x v="6"/>
    <x v="12"/>
  </r>
  <r>
    <x v="0"/>
    <x v="5"/>
    <s v="Aug 2023"/>
    <n v="283475.60964786838"/>
    <x v="7"/>
    <x v="12"/>
  </r>
  <r>
    <x v="0"/>
    <x v="5"/>
    <s v="Sep 2023"/>
    <n v="279563.10267542448"/>
    <x v="8"/>
    <x v="12"/>
  </r>
  <r>
    <x v="0"/>
    <x v="5"/>
    <s v="Oct 2023"/>
    <n v="275706.83452060504"/>
    <x v="9"/>
    <x v="12"/>
  </r>
  <r>
    <x v="0"/>
    <x v="5"/>
    <s v="Nov 2023"/>
    <n v="271905.97122977267"/>
    <x v="10"/>
    <x v="12"/>
  </r>
  <r>
    <x v="0"/>
    <x v="5"/>
    <s v="Dec 2023"/>
    <n v="268159.69794091041"/>
    <x v="11"/>
    <x v="12"/>
  </r>
  <r>
    <x v="0"/>
    <x v="5"/>
    <s v="Jan 2024"/>
    <n v="264467.20863054885"/>
    <x v="0"/>
    <x v="13"/>
  </r>
  <r>
    <x v="0"/>
    <x v="5"/>
    <s v="Feb 2024"/>
    <n v="260827.70801376601"/>
    <x v="1"/>
    <x v="13"/>
  </r>
  <r>
    <x v="0"/>
    <x v="5"/>
    <s v="Mar 2024"/>
    <n v="257240.41693580797"/>
    <x v="2"/>
    <x v="13"/>
  </r>
  <r>
    <x v="0"/>
    <x v="5"/>
    <s v="Apr 2024"/>
    <n v="253704.56375756313"/>
    <x v="3"/>
    <x v="13"/>
  </r>
  <r>
    <x v="0"/>
    <x v="5"/>
    <s v="May 2024"/>
    <n v="250219.39068573003"/>
    <x v="4"/>
    <x v="13"/>
  </r>
  <r>
    <x v="0"/>
    <x v="5"/>
    <s v="Jun 2024"/>
    <n v="246784.15513427032"/>
    <x v="5"/>
    <x v="13"/>
  </r>
  <r>
    <x v="0"/>
    <x v="5"/>
    <s v="Jul 2024"/>
    <n v="243398.11095680937"/>
    <x v="6"/>
    <x v="13"/>
  </r>
  <r>
    <x v="0"/>
    <x v="5"/>
    <s v="Aug 2024"/>
    <n v="240060.54424328712"/>
    <x v="7"/>
    <x v="13"/>
  </r>
  <r>
    <x v="0"/>
    <x v="5"/>
    <s v="Sep 2024"/>
    <n v="236770.73746185485"/>
    <x v="8"/>
    <x v="13"/>
  </r>
  <r>
    <x v="0"/>
    <x v="5"/>
    <s v="Oct 2024"/>
    <n v="233527.98728792678"/>
    <x v="9"/>
    <x v="13"/>
  </r>
  <r>
    <x v="0"/>
    <x v="5"/>
    <s v="Nov 2024"/>
    <n v="230331.6026427272"/>
    <x v="10"/>
    <x v="13"/>
  </r>
  <r>
    <x v="0"/>
    <x v="5"/>
    <s v="Dec 2024"/>
    <n v="227180.90088602807"/>
    <x v="11"/>
    <x v="13"/>
  </r>
  <r>
    <x v="0"/>
    <x v="5"/>
    <s v="Jan 2025"/>
    <n v="224075.21060050654"/>
    <x v="0"/>
    <x v="14"/>
  </r>
  <r>
    <x v="0"/>
    <x v="5"/>
    <s v="Feb 2025"/>
    <n v="221151.78646565991"/>
    <x v="1"/>
    <x v="14"/>
  </r>
  <r>
    <x v="0"/>
    <x v="5"/>
    <s v="Mar 2025"/>
    <n v="218133.010867643"/>
    <x v="2"/>
    <x v="14"/>
  </r>
  <r>
    <x v="0"/>
    <x v="5"/>
    <s v="Apr 2025"/>
    <n v="215157.29684917085"/>
    <x v="3"/>
    <x v="14"/>
  </r>
  <r>
    <x v="0"/>
    <x v="5"/>
    <s v="May 2025"/>
    <n v="212224.01793035158"/>
    <x v="4"/>
    <x v="14"/>
  </r>
  <r>
    <x v="0"/>
    <x v="5"/>
    <s v="Jun 2025"/>
    <n v="209332.54751676734"/>
    <x v="5"/>
    <x v="14"/>
  </r>
  <r>
    <x v="0"/>
    <x v="5"/>
    <s v="Jul 2025"/>
    <n v="206482.27065981066"/>
    <x v="6"/>
    <x v="14"/>
  </r>
  <r>
    <x v="0"/>
    <x v="5"/>
    <s v="Aug 2025"/>
    <n v="203672.58647958961"/>
    <x v="7"/>
    <x v="14"/>
  </r>
  <r>
    <x v="0"/>
    <x v="5"/>
    <s v="Sep 2025"/>
    <n v="200902.89735040188"/>
    <x v="8"/>
    <x v="14"/>
  </r>
  <r>
    <x v="0"/>
    <x v="5"/>
    <s v="Oct 2025"/>
    <n v="198172.62117671323"/>
    <x v="9"/>
    <x v="14"/>
  </r>
  <r>
    <x v="0"/>
    <x v="5"/>
    <s v="Nov 2025"/>
    <n v="195481.17450991616"/>
    <x v="10"/>
    <x v="14"/>
  </r>
  <r>
    <x v="0"/>
    <x v="5"/>
    <s v="Dec 2025"/>
    <n v="192827.99141592911"/>
    <x v="11"/>
    <x v="14"/>
  </r>
  <r>
    <x v="0"/>
    <x v="5"/>
    <s v="Jan 2026"/>
    <n v="190212.51438357556"/>
    <x v="0"/>
    <x v="15"/>
  </r>
  <r>
    <x v="0"/>
    <x v="5"/>
    <s v="Feb 2026"/>
    <n v="187634.18787151092"/>
    <x v="1"/>
    <x v="15"/>
  </r>
  <r>
    <x v="0"/>
    <x v="5"/>
    <s v="Mar 2026"/>
    <n v="185092.46688420099"/>
    <x v="2"/>
    <x v="15"/>
  </r>
  <r>
    <x v="0"/>
    <x v="5"/>
    <s v="Apr 2026"/>
    <n v="184513.65641773213"/>
    <x v="3"/>
    <x v="15"/>
  </r>
  <r>
    <x v="0"/>
    <x v="5"/>
    <s v="May 2026"/>
    <n v="183941.48681511762"/>
    <x v="4"/>
    <x v="15"/>
  </r>
  <r>
    <x v="0"/>
    <x v="5"/>
    <s v="Jun 2026"/>
    <n v="6451.7164442683252"/>
    <x v="5"/>
    <x v="15"/>
  </r>
  <r>
    <x v="0"/>
    <x v="5"/>
    <s v="Jul 2026"/>
    <n v="6424.9364678721258"/>
    <x v="6"/>
    <x v="15"/>
  </r>
  <r>
    <x v="0"/>
    <x v="5"/>
    <s v="Aug 2026"/>
    <n v="6398.2658959537575"/>
    <x v="7"/>
    <x v="15"/>
  </r>
  <r>
    <x v="0"/>
    <x v="5"/>
    <s v="Sep 2026"/>
    <n v="6371.7073128709626"/>
    <x v="8"/>
    <x v="15"/>
  </r>
  <r>
    <x v="0"/>
    <x v="6"/>
    <s v="Jul 2011"/>
    <n v="5343024.1633974221"/>
    <x v="6"/>
    <x v="0"/>
  </r>
  <r>
    <x v="0"/>
    <x v="6"/>
    <s v="Aug 2011"/>
    <n v="14339239.023770789"/>
    <x v="7"/>
    <x v="0"/>
  </r>
  <r>
    <x v="0"/>
    <x v="6"/>
    <s v="Sep 2011"/>
    <n v="9564052.4094017483"/>
    <x v="8"/>
    <x v="0"/>
  </r>
  <r>
    <x v="0"/>
    <x v="6"/>
    <s v="Oct 2011"/>
    <n v="7013206.3693003207"/>
    <x v="9"/>
    <x v="0"/>
  </r>
  <r>
    <x v="0"/>
    <x v="6"/>
    <s v="Nov 2011"/>
    <n v="5923241.595766901"/>
    <x v="10"/>
    <x v="0"/>
  </r>
  <r>
    <x v="0"/>
    <x v="6"/>
    <s v="Dec 2011"/>
    <n v="5164875.2978315987"/>
    <x v="11"/>
    <x v="0"/>
  </r>
  <r>
    <x v="0"/>
    <x v="6"/>
    <s v="Jan 2012"/>
    <n v="4681530.692743551"/>
    <x v="0"/>
    <x v="1"/>
  </r>
  <r>
    <x v="0"/>
    <x v="6"/>
    <s v="Feb 2012"/>
    <n v="4526841.7905108212"/>
    <x v="1"/>
    <x v="1"/>
  </r>
  <r>
    <x v="0"/>
    <x v="6"/>
    <s v="Mar 2012"/>
    <n v="4445476.9450716153"/>
    <x v="2"/>
    <x v="1"/>
  </r>
  <r>
    <x v="0"/>
    <x v="6"/>
    <s v="Apr 2012"/>
    <n v="4511700.1196655659"/>
    <x v="3"/>
    <x v="1"/>
  </r>
  <r>
    <x v="0"/>
    <x v="6"/>
    <s v="May 2012"/>
    <n v="4516840.7403598083"/>
    <x v="4"/>
    <x v="1"/>
  </r>
  <r>
    <x v="0"/>
    <x v="6"/>
    <s v="Jun 2012"/>
    <n v="4496838.6441075392"/>
    <x v="5"/>
    <x v="1"/>
  </r>
  <r>
    <x v="0"/>
    <x v="6"/>
    <s v="Jul 2012"/>
    <n v="4409740.7279303605"/>
    <x v="6"/>
    <x v="1"/>
  </r>
  <r>
    <x v="0"/>
    <x v="6"/>
    <s v="Aug 2012"/>
    <n v="4375762.8967728019"/>
    <x v="7"/>
    <x v="1"/>
  </r>
  <r>
    <x v="0"/>
    <x v="6"/>
    <s v="Sep 2012"/>
    <n v="4557231.4591559339"/>
    <x v="8"/>
    <x v="1"/>
  </r>
  <r>
    <x v="0"/>
    <x v="6"/>
    <s v="Oct 2012"/>
    <n v="4479501.9745970797"/>
    <x v="9"/>
    <x v="1"/>
  </r>
  <r>
    <x v="0"/>
    <x v="6"/>
    <s v="Nov 2012"/>
    <n v="4299942.2207056368"/>
    <x v="10"/>
    <x v="1"/>
  </r>
  <r>
    <x v="0"/>
    <x v="6"/>
    <s v="Dec 2012"/>
    <n v="4013363.8694093097"/>
    <x v="11"/>
    <x v="1"/>
  </r>
  <r>
    <x v="0"/>
    <x v="6"/>
    <s v="Jan 2013"/>
    <n v="3806441.0396107733"/>
    <x v="0"/>
    <x v="2"/>
  </r>
  <r>
    <x v="0"/>
    <x v="6"/>
    <s v="Feb 2013"/>
    <n v="3659556.2608387307"/>
    <x v="1"/>
    <x v="2"/>
  </r>
  <r>
    <x v="0"/>
    <x v="6"/>
    <s v="Mar 2013"/>
    <n v="3438115.5182787352"/>
    <x v="2"/>
    <x v="2"/>
  </r>
  <r>
    <x v="0"/>
    <x v="6"/>
    <s v="Apr 2013"/>
    <n v="3288549.3189475839"/>
    <x v="3"/>
    <x v="2"/>
  </r>
  <r>
    <x v="0"/>
    <x v="6"/>
    <s v="May 2013"/>
    <n v="3087334.6103406921"/>
    <x v="4"/>
    <x v="2"/>
  </r>
  <r>
    <x v="0"/>
    <x v="6"/>
    <s v="Jun 2013"/>
    <n v="2884812.4930275455"/>
    <x v="5"/>
    <x v="2"/>
  </r>
  <r>
    <x v="0"/>
    <x v="6"/>
    <s v="Jul 2013"/>
    <n v="2662433.6118225912"/>
    <x v="6"/>
    <x v="2"/>
  </r>
  <r>
    <x v="0"/>
    <x v="6"/>
    <s v="Aug 2013"/>
    <n v="2416810.9160551666"/>
    <x v="7"/>
    <x v="2"/>
  </r>
  <r>
    <x v="0"/>
    <x v="6"/>
    <s v="Sep 2013"/>
    <n v="2279323.9223934291"/>
    <x v="8"/>
    <x v="2"/>
  </r>
  <r>
    <x v="0"/>
    <x v="6"/>
    <s v="Oct 2013"/>
    <n v="2195811.6854766933"/>
    <x v="9"/>
    <x v="2"/>
  </r>
  <r>
    <x v="0"/>
    <x v="6"/>
    <s v="Nov 2013"/>
    <n v="2110031.6282774229"/>
    <x v="10"/>
    <x v="2"/>
  </r>
  <r>
    <x v="0"/>
    <x v="6"/>
    <s v="Dec 2013"/>
    <n v="2007514.3563069061"/>
    <x v="11"/>
    <x v="2"/>
  </r>
  <r>
    <x v="0"/>
    <x v="6"/>
    <s v="Jan 2014"/>
    <n v="1919711.770409541"/>
    <x v="0"/>
    <x v="3"/>
  </r>
  <r>
    <x v="0"/>
    <x v="6"/>
    <s v="Feb 2014"/>
    <n v="1848624.9884221067"/>
    <x v="1"/>
    <x v="3"/>
  </r>
  <r>
    <x v="0"/>
    <x v="6"/>
    <s v="Mar 2014"/>
    <n v="1789885.1789842318"/>
    <x v="2"/>
    <x v="3"/>
  </r>
  <r>
    <x v="0"/>
    <x v="6"/>
    <s v="Apr 2014"/>
    <n v="1731839.7417290844"/>
    <x v="3"/>
    <x v="3"/>
  </r>
  <r>
    <x v="0"/>
    <x v="6"/>
    <s v="May 2014"/>
    <n v="1681950.5492503718"/>
    <x v="4"/>
    <x v="3"/>
  </r>
  <r>
    <x v="0"/>
    <x v="6"/>
    <s v="Jun 2014"/>
    <n v="1630658.4600693951"/>
    <x v="5"/>
    <x v="3"/>
  </r>
  <r>
    <x v="0"/>
    <x v="6"/>
    <s v="Jul 2014"/>
    <n v="1577346.9597539122"/>
    <x v="6"/>
    <x v="3"/>
  </r>
  <r>
    <x v="0"/>
    <x v="6"/>
    <s v="Aug 2014"/>
    <n v="1508768.8914395669"/>
    <x v="7"/>
    <x v="3"/>
  </r>
  <r>
    <x v="0"/>
    <x v="6"/>
    <s v="Sep 2014"/>
    <n v="1464060.8669120981"/>
    <x v="8"/>
    <x v="3"/>
  </r>
  <r>
    <x v="0"/>
    <x v="6"/>
    <s v="Oct 2014"/>
    <n v="1432827.869125457"/>
    <x v="9"/>
    <x v="3"/>
  </r>
  <r>
    <x v="0"/>
    <x v="6"/>
    <s v="Nov 2014"/>
    <n v="1415582.8431990722"/>
    <x v="10"/>
    <x v="3"/>
  </r>
  <r>
    <x v="0"/>
    <x v="6"/>
    <s v="Dec 2014"/>
    <n v="1383924.9703277035"/>
    <x v="11"/>
    <x v="3"/>
  </r>
  <r>
    <x v="0"/>
    <x v="6"/>
    <s v="Jan 2015"/>
    <n v="1350302.1500729753"/>
    <x v="0"/>
    <x v="4"/>
  </r>
  <r>
    <x v="0"/>
    <x v="6"/>
    <s v="Feb 2015"/>
    <n v="1321159.7938135755"/>
    <x v="1"/>
    <x v="4"/>
  </r>
  <r>
    <x v="0"/>
    <x v="6"/>
    <s v="Mar 2015"/>
    <n v="1294832.7027828528"/>
    <x v="2"/>
    <x v="4"/>
  </r>
  <r>
    <x v="0"/>
    <x v="6"/>
    <s v="Apr 2015"/>
    <n v="1271913.0290535609"/>
    <x v="3"/>
    <x v="4"/>
  </r>
  <r>
    <x v="0"/>
    <x v="6"/>
    <s v="May 2015"/>
    <n v="1253409.0716860623"/>
    <x v="4"/>
    <x v="4"/>
  </r>
  <r>
    <x v="0"/>
    <x v="6"/>
    <s v="Jun 2015"/>
    <n v="1233023.146134702"/>
    <x v="5"/>
    <x v="4"/>
  </r>
  <r>
    <x v="0"/>
    <x v="6"/>
    <s v="Jul 2015"/>
    <n v="1206738.3418196263"/>
    <x v="6"/>
    <x v="4"/>
  </r>
  <r>
    <x v="0"/>
    <x v="6"/>
    <s v="Aug 2015"/>
    <n v="1173766.9390818775"/>
    <x v="7"/>
    <x v="4"/>
  </r>
  <r>
    <x v="0"/>
    <x v="6"/>
    <s v="Sep 2015"/>
    <n v="1143790.2239881181"/>
    <x v="8"/>
    <x v="4"/>
  </r>
  <r>
    <x v="0"/>
    <x v="6"/>
    <s v="Oct 2015"/>
    <n v="1113110.1498428597"/>
    <x v="9"/>
    <x v="4"/>
  </r>
  <r>
    <x v="0"/>
    <x v="6"/>
    <s v="Nov 2015"/>
    <n v="1086021.2935126589"/>
    <x v="10"/>
    <x v="4"/>
  </r>
  <r>
    <x v="0"/>
    <x v="6"/>
    <s v="Dec 2015"/>
    <n v="1058681.0141172335"/>
    <x v="11"/>
    <x v="4"/>
  </r>
  <r>
    <x v="0"/>
    <x v="6"/>
    <s v="Jan 2016"/>
    <n v="1033110.8609201303"/>
    <x v="0"/>
    <x v="5"/>
  </r>
  <r>
    <x v="0"/>
    <x v="6"/>
    <s v="Feb 2016"/>
    <n v="1008457.2291821233"/>
    <x v="1"/>
    <x v="5"/>
  </r>
  <r>
    <x v="0"/>
    <x v="6"/>
    <s v="Mar 2016"/>
    <n v="984094.88958895765"/>
    <x v="2"/>
    <x v="5"/>
  </r>
  <r>
    <x v="0"/>
    <x v="6"/>
    <s v="Apr 2016"/>
    <n v="961177.06708750292"/>
    <x v="3"/>
    <x v="5"/>
  </r>
  <r>
    <x v="0"/>
    <x v="6"/>
    <s v="May 2016"/>
    <n v="936538.06064756936"/>
    <x v="4"/>
    <x v="5"/>
  </r>
  <r>
    <x v="0"/>
    <x v="6"/>
    <s v="Jun 2016"/>
    <n v="913145.95545127196"/>
    <x v="5"/>
    <x v="5"/>
  </r>
  <r>
    <x v="0"/>
    <x v="6"/>
    <s v="Jul 2016"/>
    <n v="883362.01390758064"/>
    <x v="6"/>
    <x v="5"/>
  </r>
  <r>
    <x v="0"/>
    <x v="6"/>
    <s v="Aug 2016"/>
    <n v="864804.3755151073"/>
    <x v="7"/>
    <x v="5"/>
  </r>
  <r>
    <x v="0"/>
    <x v="6"/>
    <s v="Sep 2016"/>
    <n v="843575.1438383424"/>
    <x v="8"/>
    <x v="5"/>
  </r>
  <r>
    <x v="0"/>
    <x v="6"/>
    <s v="Oct 2016"/>
    <n v="821522.37373455893"/>
    <x v="9"/>
    <x v="5"/>
  </r>
  <r>
    <x v="0"/>
    <x v="6"/>
    <s v="Nov 2016"/>
    <n v="806948.47118053702"/>
    <x v="10"/>
    <x v="5"/>
  </r>
  <r>
    <x v="0"/>
    <x v="6"/>
    <s v="Dec 2016"/>
    <n v="794108.97968510026"/>
    <x v="11"/>
    <x v="5"/>
  </r>
  <r>
    <x v="0"/>
    <x v="6"/>
    <s v="Jan 2017"/>
    <n v="774342.06291560945"/>
    <x v="0"/>
    <x v="6"/>
  </r>
  <r>
    <x v="0"/>
    <x v="6"/>
    <s v="Feb 2017"/>
    <n v="755871.70251216285"/>
    <x v="1"/>
    <x v="6"/>
  </r>
  <r>
    <x v="0"/>
    <x v="6"/>
    <s v="Mar 2017"/>
    <n v="737238.91585738293"/>
    <x v="2"/>
    <x v="6"/>
  </r>
  <r>
    <x v="0"/>
    <x v="6"/>
    <s v="Apr 2017"/>
    <n v="717212.47508513054"/>
    <x v="3"/>
    <x v="6"/>
  </r>
  <r>
    <x v="0"/>
    <x v="6"/>
    <s v="May 2017"/>
    <n v="700578.95404254366"/>
    <x v="4"/>
    <x v="6"/>
  </r>
  <r>
    <x v="0"/>
    <x v="6"/>
    <s v="Jun 2017"/>
    <n v="687692.72678500297"/>
    <x v="5"/>
    <x v="6"/>
  </r>
  <r>
    <x v="0"/>
    <x v="6"/>
    <s v="Jul 2017"/>
    <n v="672897.82736917026"/>
    <x v="6"/>
    <x v="6"/>
  </r>
  <r>
    <x v="0"/>
    <x v="6"/>
    <s v="Aug 2017"/>
    <n v="660095.16153579066"/>
    <x v="7"/>
    <x v="6"/>
  </r>
  <r>
    <x v="0"/>
    <x v="6"/>
    <s v="Sep 2017"/>
    <n v="647386.8561208219"/>
    <x v="8"/>
    <x v="6"/>
  </r>
  <r>
    <x v="0"/>
    <x v="6"/>
    <s v="Oct 2017"/>
    <n v="633326.42724329396"/>
    <x v="9"/>
    <x v="6"/>
  </r>
  <r>
    <x v="0"/>
    <x v="6"/>
    <s v="Nov 2017"/>
    <n v="618060.09130148846"/>
    <x v="10"/>
    <x v="6"/>
  </r>
  <r>
    <x v="0"/>
    <x v="6"/>
    <s v="Dec 2017"/>
    <n v="605449.39515304309"/>
    <x v="11"/>
    <x v="6"/>
  </r>
  <r>
    <x v="0"/>
    <x v="6"/>
    <s v="Jan 2018"/>
    <n v="593488.70226146118"/>
    <x v="0"/>
    <x v="7"/>
  </r>
  <r>
    <x v="0"/>
    <x v="6"/>
    <s v="Feb 2018"/>
    <n v="578591.25053909444"/>
    <x v="1"/>
    <x v="7"/>
  </r>
  <r>
    <x v="0"/>
    <x v="6"/>
    <s v="Mar 2018"/>
    <n v="566799.83485044492"/>
    <x v="2"/>
    <x v="7"/>
  </r>
  <r>
    <x v="0"/>
    <x v="6"/>
    <s v="Apr 2018"/>
    <n v="556125.27413680893"/>
    <x v="3"/>
    <x v="7"/>
  </r>
  <r>
    <x v="0"/>
    <x v="6"/>
    <s v="May 2018"/>
    <n v="545263.00127026183"/>
    <x v="4"/>
    <x v="7"/>
  </r>
  <r>
    <x v="0"/>
    <x v="6"/>
    <s v="Jun 2018"/>
    <n v="535947.30000917183"/>
    <x v="5"/>
    <x v="7"/>
  </r>
  <r>
    <x v="0"/>
    <x v="6"/>
    <s v="Jul 2018"/>
    <n v="525525.9304507568"/>
    <x v="6"/>
    <x v="7"/>
  </r>
  <r>
    <x v="0"/>
    <x v="6"/>
    <s v="Aug 2018"/>
    <n v="516217.31122734083"/>
    <x v="7"/>
    <x v="7"/>
  </r>
  <r>
    <x v="0"/>
    <x v="6"/>
    <s v="Sep 2018"/>
    <n v="504995.16982477705"/>
    <x v="8"/>
    <x v="7"/>
  </r>
  <r>
    <x v="0"/>
    <x v="6"/>
    <s v="Oct 2018"/>
    <n v="494230.50443708285"/>
    <x v="9"/>
    <x v="7"/>
  </r>
  <r>
    <x v="0"/>
    <x v="6"/>
    <s v="Nov 2018"/>
    <n v="487758.95082246058"/>
    <x v="10"/>
    <x v="7"/>
  </r>
  <r>
    <x v="0"/>
    <x v="6"/>
    <s v="Dec 2018"/>
    <n v="477649.49845957634"/>
    <x v="11"/>
    <x v="7"/>
  </r>
  <r>
    <x v="0"/>
    <x v="6"/>
    <s v="Jan 2019"/>
    <n v="464999.51407911838"/>
    <x v="0"/>
    <x v="8"/>
  </r>
  <r>
    <x v="0"/>
    <x v="6"/>
    <s v="Feb 2019"/>
    <n v="455357.0659632961"/>
    <x v="1"/>
    <x v="8"/>
  </r>
  <r>
    <x v="0"/>
    <x v="6"/>
    <s v="Mar 2019"/>
    <n v="447686.19311224122"/>
    <x v="2"/>
    <x v="8"/>
  </r>
  <r>
    <x v="0"/>
    <x v="6"/>
    <s v="Apr 2019"/>
    <n v="439454.59699489409"/>
    <x v="3"/>
    <x v="8"/>
  </r>
  <r>
    <x v="0"/>
    <x v="6"/>
    <s v="May 2019"/>
    <n v="434114.16470076935"/>
    <x v="4"/>
    <x v="8"/>
  </r>
  <r>
    <x v="0"/>
    <x v="6"/>
    <s v="Jun 2019"/>
    <n v="428799.06403477769"/>
    <x v="5"/>
    <x v="8"/>
  </r>
  <r>
    <x v="0"/>
    <x v="6"/>
    <s v="Jul 2019"/>
    <n v="417197.05843293935"/>
    <x v="6"/>
    <x v="8"/>
  </r>
  <r>
    <x v="0"/>
    <x v="6"/>
    <s v="Aug 2019"/>
    <n v="406918.78873819252"/>
    <x v="7"/>
    <x v="8"/>
  </r>
  <r>
    <x v="0"/>
    <x v="6"/>
    <s v="Sep 2019"/>
    <n v="403386.84865810582"/>
    <x v="8"/>
    <x v="8"/>
  </r>
  <r>
    <x v="0"/>
    <x v="6"/>
    <s v="Oct 2019"/>
    <n v="396282.82123095373"/>
    <x v="9"/>
    <x v="8"/>
  </r>
  <r>
    <x v="0"/>
    <x v="6"/>
    <s v="Nov 2019"/>
    <n v="387667.68966021296"/>
    <x v="10"/>
    <x v="8"/>
  </r>
  <r>
    <x v="0"/>
    <x v="6"/>
    <s v="Dec 2019"/>
    <n v="379219.99795675941"/>
    <x v="11"/>
    <x v="8"/>
  </r>
  <r>
    <x v="0"/>
    <x v="6"/>
    <s v="Jan 2020"/>
    <n v="371453.74593381718"/>
    <x v="0"/>
    <x v="9"/>
  </r>
  <r>
    <x v="0"/>
    <x v="6"/>
    <s v="Feb 2020"/>
    <n v="367153.71058648382"/>
    <x v="1"/>
    <x v="9"/>
  </r>
  <r>
    <x v="0"/>
    <x v="6"/>
    <s v="Mar 2020"/>
    <n v="361535.44984035561"/>
    <x v="2"/>
    <x v="9"/>
  </r>
  <r>
    <x v="0"/>
    <x v="6"/>
    <s v="Apr 2020"/>
    <n v="350813.4237710638"/>
    <x v="3"/>
    <x v="9"/>
  </r>
  <r>
    <x v="0"/>
    <x v="6"/>
    <s v="May 2020"/>
    <n v="345073.19309521548"/>
    <x v="4"/>
    <x v="9"/>
  </r>
  <r>
    <x v="0"/>
    <x v="6"/>
    <s v="Jun 2020"/>
    <n v="345764.77310487139"/>
    <x v="5"/>
    <x v="9"/>
  </r>
  <r>
    <x v="0"/>
    <x v="6"/>
    <s v="Jul 2020"/>
    <n v="326553.02739126747"/>
    <x v="6"/>
    <x v="9"/>
  </r>
  <r>
    <x v="0"/>
    <x v="6"/>
    <s v="Aug 2020"/>
    <n v="317257.22470633342"/>
    <x v="7"/>
    <x v="9"/>
  </r>
  <r>
    <x v="0"/>
    <x v="6"/>
    <s v="Sep 2020"/>
    <n v="310176.33880924078"/>
    <x v="8"/>
    <x v="9"/>
  </r>
  <r>
    <x v="0"/>
    <x v="6"/>
    <s v="Oct 2020"/>
    <n v="304158.44659459789"/>
    <x v="9"/>
    <x v="9"/>
  </r>
  <r>
    <x v="0"/>
    <x v="6"/>
    <s v="Nov 2020"/>
    <n v="296999.15488953161"/>
    <x v="10"/>
    <x v="9"/>
  </r>
  <r>
    <x v="0"/>
    <x v="6"/>
    <s v="Dec 2020"/>
    <n v="292760.91691253497"/>
    <x v="11"/>
    <x v="9"/>
  </r>
  <r>
    <x v="0"/>
    <x v="6"/>
    <s v="Jan 2021"/>
    <n v="287691.17850079259"/>
    <x v="0"/>
    <x v="10"/>
  </r>
  <r>
    <x v="0"/>
    <x v="6"/>
    <s v="Feb 2021"/>
    <n v="283615.9204797998"/>
    <x v="1"/>
    <x v="10"/>
  </r>
  <r>
    <x v="0"/>
    <x v="6"/>
    <s v="Mar 2021"/>
    <n v="279648.72447760915"/>
    <x v="2"/>
    <x v="10"/>
  </r>
  <r>
    <x v="0"/>
    <x v="6"/>
    <s v="Apr 2021"/>
    <n v="267945.8139294823"/>
    <x v="3"/>
    <x v="10"/>
  </r>
  <r>
    <x v="0"/>
    <x v="6"/>
    <s v="May 2021"/>
    <n v="263461.61230783147"/>
    <x v="4"/>
    <x v="10"/>
  </r>
  <r>
    <x v="0"/>
    <x v="6"/>
    <s v="Jun 2021"/>
    <n v="201265.63190121207"/>
    <x v="5"/>
    <x v="10"/>
  </r>
  <r>
    <x v="0"/>
    <x v="6"/>
    <s v="Jul 2021"/>
    <n v="111108.49571334648"/>
    <x v="6"/>
    <x v="10"/>
  </r>
  <r>
    <x v="0"/>
    <x v="6"/>
    <s v="Aug 2021"/>
    <n v="106952.70997691651"/>
    <x v="7"/>
    <x v="10"/>
  </r>
  <r>
    <x v="0"/>
    <x v="6"/>
    <s v="Sep 2021"/>
    <n v="104647.32464740315"/>
    <x v="8"/>
    <x v="10"/>
  </r>
  <r>
    <x v="0"/>
    <x v="6"/>
    <s v="Oct 2021"/>
    <n v="103615.63491714376"/>
    <x v="9"/>
    <x v="10"/>
  </r>
  <r>
    <x v="0"/>
    <x v="6"/>
    <s v="Nov 2021"/>
    <n v="101968.65522611838"/>
    <x v="10"/>
    <x v="10"/>
  </r>
  <r>
    <x v="0"/>
    <x v="6"/>
    <s v="Dec 2021"/>
    <n v="100729.73745381925"/>
    <x v="11"/>
    <x v="10"/>
  </r>
  <r>
    <x v="0"/>
    <x v="6"/>
    <s v="Jan 2022"/>
    <n v="99442.162962302842"/>
    <x v="0"/>
    <x v="11"/>
  </r>
  <r>
    <x v="0"/>
    <x v="6"/>
    <s v="Feb 2022"/>
    <n v="98209.413197104659"/>
    <x v="1"/>
    <x v="11"/>
  </r>
  <r>
    <x v="0"/>
    <x v="6"/>
    <s v="Mar 2022"/>
    <n v="96994.023378211263"/>
    <x v="2"/>
    <x v="11"/>
  </r>
  <r>
    <x v="0"/>
    <x v="6"/>
    <s v="Apr 2022"/>
    <n v="95795.714603377754"/>
    <x v="3"/>
    <x v="11"/>
  </r>
  <r>
    <x v="0"/>
    <x v="6"/>
    <s v="May 2022"/>
    <n v="94614.221892147863"/>
    <x v="4"/>
    <x v="11"/>
  </r>
  <r>
    <x v="0"/>
    <x v="6"/>
    <s v="Jun 2022"/>
    <n v="93449.278395349873"/>
    <x v="5"/>
    <x v="11"/>
  </r>
  <r>
    <x v="0"/>
    <x v="6"/>
    <s v="Jul 2022"/>
    <n v="92300.627216885317"/>
    <x v="6"/>
    <x v="11"/>
  </r>
  <r>
    <x v="0"/>
    <x v="6"/>
    <s v="Aug 2022"/>
    <n v="91168.014845013488"/>
    <x v="7"/>
    <x v="11"/>
  </r>
  <r>
    <x v="0"/>
    <x v="6"/>
    <s v="Sep 2022"/>
    <n v="90051.189145088443"/>
    <x v="8"/>
    <x v="11"/>
  </r>
  <r>
    <x v="0"/>
    <x v="6"/>
    <s v="Oct 2022"/>
    <n v="88949.903889727168"/>
    <x v="9"/>
    <x v="11"/>
  </r>
  <r>
    <x v="0"/>
    <x v="6"/>
    <s v="Nov 2022"/>
    <n v="87863.913490094157"/>
    <x v="10"/>
    <x v="11"/>
  </r>
  <r>
    <x v="0"/>
    <x v="6"/>
    <s v="Dec 2022"/>
    <n v="86792.990002047678"/>
    <x v="11"/>
    <x v="11"/>
  </r>
  <r>
    <x v="0"/>
    <x v="6"/>
    <s v="Jan 2023"/>
    <n v="85736.890413846981"/>
    <x v="0"/>
    <x v="12"/>
  </r>
  <r>
    <x v="0"/>
    <x v="6"/>
    <s v="Feb 2023"/>
    <n v="84695.388058445242"/>
    <x v="1"/>
    <x v="12"/>
  </r>
  <r>
    <x v="0"/>
    <x v="6"/>
    <s v="Mar 2023"/>
    <n v="83668.259430248174"/>
    <x v="2"/>
    <x v="12"/>
  </r>
  <r>
    <x v="0"/>
    <x v="6"/>
    <s v="Apr 2023"/>
    <n v="82655.277054946026"/>
    <x v="3"/>
    <x v="12"/>
  </r>
  <r>
    <x v="0"/>
    <x v="6"/>
    <s v="May 2023"/>
    <n v="81656.228218565157"/>
    <x v="4"/>
    <x v="12"/>
  </r>
  <r>
    <x v="0"/>
    <x v="6"/>
    <s v="Jun 2023"/>
    <n v="80670.897161321627"/>
    <x v="5"/>
    <x v="12"/>
  </r>
  <r>
    <x v="0"/>
    <x v="6"/>
    <s v="Jul 2023"/>
    <n v="79699.067216168609"/>
    <x v="6"/>
    <x v="12"/>
  </r>
  <r>
    <x v="0"/>
    <x v="6"/>
    <s v="Aug 2023"/>
    <n v="78647.291310443383"/>
    <x v="7"/>
    <x v="12"/>
  </r>
  <r>
    <x v="0"/>
    <x v="6"/>
    <s v="Sep 2023"/>
    <n v="77701.860722412413"/>
    <x v="8"/>
    <x v="12"/>
  </r>
  <r>
    <x v="0"/>
    <x v="6"/>
    <s v="Oct 2023"/>
    <n v="76769.323864887207"/>
    <x v="9"/>
    <x v="12"/>
  </r>
  <r>
    <x v="0"/>
    <x v="6"/>
    <s v="Nov 2023"/>
    <n v="75849.487099872509"/>
    <x v="10"/>
    <x v="12"/>
  </r>
  <r>
    <x v="0"/>
    <x v="6"/>
    <s v="Dec 2023"/>
    <n v="74942.151397752474"/>
    <x v="11"/>
    <x v="12"/>
  </r>
  <r>
    <x v="0"/>
    <x v="6"/>
    <s v="Jan 2024"/>
    <n v="74047.12850488961"/>
    <x v="0"/>
    <x v="13"/>
  </r>
  <r>
    <x v="0"/>
    <x v="6"/>
    <s v="Feb 2024"/>
    <n v="73164.231706193837"/>
    <x v="1"/>
    <x v="13"/>
  </r>
  <r>
    <x v="0"/>
    <x v="6"/>
    <s v="Mar 2024"/>
    <n v="72293.275948027716"/>
    <x v="2"/>
    <x v="13"/>
  </r>
  <r>
    <x v="0"/>
    <x v="6"/>
    <s v="Apr 2024"/>
    <n v="71434.080861111448"/>
    <x v="3"/>
    <x v="13"/>
  </r>
  <r>
    <x v="0"/>
    <x v="6"/>
    <s v="May 2024"/>
    <n v="70586.467737617902"/>
    <x v="4"/>
    <x v="13"/>
  </r>
  <r>
    <x v="0"/>
    <x v="6"/>
    <s v="Jun 2024"/>
    <n v="69750.261492625097"/>
    <x v="5"/>
    <x v="13"/>
  </r>
  <r>
    <x v="0"/>
    <x v="6"/>
    <s v="Jul 2024"/>
    <n v="68925.289302663616"/>
    <x v="6"/>
    <x v="13"/>
  </r>
  <r>
    <x v="0"/>
    <x v="6"/>
    <s v="Aug 2024"/>
    <n v="68111.385474432085"/>
    <x v="7"/>
    <x v="13"/>
  </r>
  <r>
    <x v="0"/>
    <x v="6"/>
    <s v="Sep 2024"/>
    <n v="67308.379623008528"/>
    <x v="8"/>
    <x v="13"/>
  </r>
  <r>
    <x v="0"/>
    <x v="6"/>
    <s v="Oct 2024"/>
    <n v="66516.109516544195"/>
    <x v="9"/>
    <x v="13"/>
  </r>
  <r>
    <x v="0"/>
    <x v="6"/>
    <s v="Nov 2024"/>
    <n v="65734.412238832549"/>
    <x v="10"/>
    <x v="13"/>
  </r>
  <r>
    <x v="0"/>
    <x v="6"/>
    <s v="Dec 2024"/>
    <n v="64963.133526740341"/>
    <x v="11"/>
    <x v="13"/>
  </r>
  <r>
    <x v="0"/>
    <x v="6"/>
    <s v="Jan 2025"/>
    <n v="64202.112202608478"/>
    <x v="0"/>
    <x v="14"/>
  </r>
  <r>
    <x v="0"/>
    <x v="6"/>
    <s v="Feb 2025"/>
    <n v="63451.197964756262"/>
    <x v="1"/>
    <x v="14"/>
  </r>
  <r>
    <x v="0"/>
    <x v="6"/>
    <s v="Mar 2025"/>
    <n v="62806.608765967452"/>
    <x v="2"/>
    <x v="14"/>
  </r>
  <r>
    <x v="0"/>
    <x v="6"/>
    <s v="Apr 2025"/>
    <n v="62074.6692592576"/>
    <x v="3"/>
    <x v="14"/>
  </r>
  <r>
    <x v="0"/>
    <x v="6"/>
    <s v="May 2025"/>
    <n v="61352.396479595634"/>
    <x v="4"/>
    <x v="14"/>
  </r>
  <r>
    <x v="0"/>
    <x v="6"/>
    <s v="Jun 2025"/>
    <n v="60639.645748206021"/>
    <x v="5"/>
    <x v="14"/>
  </r>
  <r>
    <x v="0"/>
    <x v="6"/>
    <s v="Jul 2025"/>
    <n v="59936.281216481308"/>
    <x v="6"/>
    <x v="14"/>
  </r>
  <r>
    <x v="0"/>
    <x v="6"/>
    <s v="Aug 2025"/>
    <n v="59242.159582740787"/>
    <x v="7"/>
    <x v="14"/>
  </r>
  <r>
    <x v="0"/>
    <x v="6"/>
    <s v="Sep 2025"/>
    <n v="58557.145536924443"/>
    <x v="8"/>
    <x v="14"/>
  </r>
  <r>
    <x v="0"/>
    <x v="6"/>
    <s v="Oct 2025"/>
    <n v="57881.105430424781"/>
    <x v="9"/>
    <x v="14"/>
  </r>
  <r>
    <x v="0"/>
    <x v="6"/>
    <s v="Nov 2025"/>
    <n v="57213.90811463436"/>
    <x v="10"/>
    <x v="14"/>
  </r>
  <r>
    <x v="0"/>
    <x v="6"/>
    <s v="Dec 2025"/>
    <n v="56555.419656587961"/>
    <x v="11"/>
    <x v="14"/>
  </r>
  <r>
    <x v="0"/>
    <x v="6"/>
    <s v="Jan 2026"/>
    <n v="55905.517760751354"/>
    <x v="0"/>
    <x v="15"/>
  </r>
  <r>
    <x v="0"/>
    <x v="6"/>
    <s v="Feb 2026"/>
    <n v="55264.073317064518"/>
    <x v="1"/>
    <x v="15"/>
  </r>
  <r>
    <x v="0"/>
    <x v="6"/>
    <s v="Mar 2026"/>
    <n v="54630.963445635454"/>
    <x v="2"/>
    <x v="15"/>
  </r>
  <r>
    <x v="0"/>
    <x v="6"/>
    <s v="Apr 2026"/>
    <n v="54006.06636657218"/>
    <x v="3"/>
    <x v="15"/>
  </r>
  <r>
    <x v="0"/>
    <x v="6"/>
    <s v="May 2026"/>
    <n v="53389.262299982773"/>
    <x v="4"/>
    <x v="15"/>
  </r>
  <r>
    <x v="0"/>
    <x v="6"/>
    <s v="Jun 2026"/>
    <n v="52780.436334690698"/>
    <x v="5"/>
    <x v="15"/>
  </r>
  <r>
    <x v="0"/>
    <x v="6"/>
    <s v="Jul 2026"/>
    <n v="4508.0709492345986"/>
    <x v="6"/>
    <x v="15"/>
  </r>
  <r>
    <x v="0"/>
    <x v="6"/>
    <s v="Aug 2026"/>
    <n v="4489.3584762626733"/>
    <x v="7"/>
    <x v="15"/>
  </r>
  <r>
    <x v="0"/>
    <x v="6"/>
    <s v="Sep 2026"/>
    <n v="4470.7218111179063"/>
    <x v="8"/>
    <x v="15"/>
  </r>
  <r>
    <x v="0"/>
    <x v="6"/>
    <s v="Oct 2026"/>
    <n v="4452.1652610632045"/>
    <x v="9"/>
    <x v="15"/>
  </r>
  <r>
    <x v="0"/>
    <x v="7"/>
    <s v="Aug 2011"/>
    <n v="4559234.2166554574"/>
    <x v="7"/>
    <x v="0"/>
  </r>
  <r>
    <x v="0"/>
    <x v="7"/>
    <s v="Sep 2011"/>
    <n v="10337140.318605741"/>
    <x v="8"/>
    <x v="0"/>
  </r>
  <r>
    <x v="0"/>
    <x v="7"/>
    <s v="Oct 2011"/>
    <n v="8081717.4564805226"/>
    <x v="9"/>
    <x v="0"/>
  </r>
  <r>
    <x v="0"/>
    <x v="7"/>
    <s v="Nov 2011"/>
    <n v="6328062.8686148468"/>
    <x v="10"/>
    <x v="0"/>
  </r>
  <r>
    <x v="0"/>
    <x v="7"/>
    <s v="Dec 2011"/>
    <n v="5339394.7307447391"/>
    <x v="11"/>
    <x v="0"/>
  </r>
  <r>
    <x v="0"/>
    <x v="7"/>
    <s v="Jan 2012"/>
    <n v="4872753.1009589033"/>
    <x v="0"/>
    <x v="1"/>
  </r>
  <r>
    <x v="0"/>
    <x v="7"/>
    <s v="Feb 2012"/>
    <n v="4521016.7801646441"/>
    <x v="1"/>
    <x v="1"/>
  </r>
  <r>
    <x v="0"/>
    <x v="7"/>
    <s v="Mar 2012"/>
    <n v="4260607.3575170431"/>
    <x v="2"/>
    <x v="1"/>
  </r>
  <r>
    <x v="0"/>
    <x v="7"/>
    <s v="Apr 2012"/>
    <n v="4111462.2991977939"/>
    <x v="3"/>
    <x v="1"/>
  </r>
  <r>
    <x v="0"/>
    <x v="7"/>
    <s v="May 2012"/>
    <n v="4042077.6490362883"/>
    <x v="4"/>
    <x v="1"/>
  </r>
  <r>
    <x v="0"/>
    <x v="7"/>
    <s v="Jun 2012"/>
    <n v="3872048.1810271353"/>
    <x v="5"/>
    <x v="1"/>
  </r>
  <r>
    <x v="0"/>
    <x v="7"/>
    <s v="Jul 2012"/>
    <n v="3767821.2447828627"/>
    <x v="6"/>
    <x v="1"/>
  </r>
  <r>
    <x v="0"/>
    <x v="7"/>
    <s v="Aug 2012"/>
    <n v="3879019.778979457"/>
    <x v="7"/>
    <x v="1"/>
  </r>
  <r>
    <x v="0"/>
    <x v="7"/>
    <s v="Sep 2012"/>
    <n v="4004520.9651472131"/>
    <x v="8"/>
    <x v="1"/>
  </r>
  <r>
    <x v="0"/>
    <x v="7"/>
    <s v="Oct 2012"/>
    <n v="4151900.3565233662"/>
    <x v="9"/>
    <x v="1"/>
  </r>
  <r>
    <x v="0"/>
    <x v="7"/>
    <s v="Nov 2012"/>
    <n v="4225001.8969022185"/>
    <x v="10"/>
    <x v="1"/>
  </r>
  <r>
    <x v="0"/>
    <x v="7"/>
    <s v="Dec 2012"/>
    <n v="4137832.5516109616"/>
    <x v="11"/>
    <x v="1"/>
  </r>
  <r>
    <x v="0"/>
    <x v="7"/>
    <s v="Jan 2013"/>
    <n v="3942896.1566829076"/>
    <x v="0"/>
    <x v="2"/>
  </r>
  <r>
    <x v="0"/>
    <x v="7"/>
    <s v="Feb 2013"/>
    <n v="3834812.1109066964"/>
    <x v="1"/>
    <x v="2"/>
  </r>
  <r>
    <x v="0"/>
    <x v="7"/>
    <s v="Mar 2013"/>
    <n v="3693082.3216417753"/>
    <x v="2"/>
    <x v="2"/>
  </r>
  <r>
    <x v="0"/>
    <x v="7"/>
    <s v="Apr 2013"/>
    <n v="3416130.341397448"/>
    <x v="3"/>
    <x v="2"/>
  </r>
  <r>
    <x v="0"/>
    <x v="7"/>
    <s v="May 2013"/>
    <n v="3183867.0318500753"/>
    <x v="4"/>
    <x v="2"/>
  </r>
  <r>
    <x v="0"/>
    <x v="7"/>
    <s v="Jun 2013"/>
    <n v="2993408.3203068492"/>
    <x v="5"/>
    <x v="2"/>
  </r>
  <r>
    <x v="0"/>
    <x v="7"/>
    <s v="Jul 2013"/>
    <n v="2846928.8333275383"/>
    <x v="6"/>
    <x v="2"/>
  </r>
  <r>
    <x v="0"/>
    <x v="7"/>
    <s v="Aug 2013"/>
    <n v="2689913.4103467176"/>
    <x v="7"/>
    <x v="2"/>
  </r>
  <r>
    <x v="0"/>
    <x v="7"/>
    <s v="Sep 2013"/>
    <n v="2561451.4601288503"/>
    <x v="8"/>
    <x v="2"/>
  </r>
  <r>
    <x v="0"/>
    <x v="7"/>
    <s v="Oct 2013"/>
    <n v="2477203.1460367953"/>
    <x v="9"/>
    <x v="2"/>
  </r>
  <r>
    <x v="0"/>
    <x v="7"/>
    <s v="Nov 2013"/>
    <n v="2400151.8187708757"/>
    <x v="10"/>
    <x v="2"/>
  </r>
  <r>
    <x v="0"/>
    <x v="7"/>
    <s v="Dec 2013"/>
    <n v="2303351.6977130608"/>
    <x v="11"/>
    <x v="2"/>
  </r>
  <r>
    <x v="0"/>
    <x v="7"/>
    <s v="Jan 2014"/>
    <n v="2202018.2372678528"/>
    <x v="0"/>
    <x v="3"/>
  </r>
  <r>
    <x v="0"/>
    <x v="7"/>
    <s v="Feb 2014"/>
    <n v="2139156.9846108695"/>
    <x v="1"/>
    <x v="3"/>
  </r>
  <r>
    <x v="0"/>
    <x v="7"/>
    <s v="Mar 2014"/>
    <n v="2065150.3662305083"/>
    <x v="2"/>
    <x v="3"/>
  </r>
  <r>
    <x v="0"/>
    <x v="7"/>
    <s v="Apr 2014"/>
    <n v="1977446.137850716"/>
    <x v="3"/>
    <x v="3"/>
  </r>
  <r>
    <x v="0"/>
    <x v="7"/>
    <s v="May 2014"/>
    <n v="1909957.4803346433"/>
    <x v="4"/>
    <x v="3"/>
  </r>
  <r>
    <x v="0"/>
    <x v="7"/>
    <s v="Jun 2014"/>
    <n v="1844148.2917909087"/>
    <x v="5"/>
    <x v="3"/>
  </r>
  <r>
    <x v="0"/>
    <x v="7"/>
    <s v="Jul 2014"/>
    <n v="1782300.5241060725"/>
    <x v="6"/>
    <x v="3"/>
  </r>
  <r>
    <x v="0"/>
    <x v="7"/>
    <s v="Aug 2014"/>
    <n v="1724688.3737526448"/>
    <x v="7"/>
    <x v="3"/>
  </r>
  <r>
    <x v="0"/>
    <x v="7"/>
    <s v="Sep 2014"/>
    <n v="1670387.188515095"/>
    <x v="8"/>
    <x v="3"/>
  </r>
  <r>
    <x v="0"/>
    <x v="7"/>
    <s v="Oct 2014"/>
    <n v="1616913.1531716245"/>
    <x v="9"/>
    <x v="3"/>
  </r>
  <r>
    <x v="0"/>
    <x v="7"/>
    <s v="Nov 2014"/>
    <n v="1578942.7924489349"/>
    <x v="10"/>
    <x v="3"/>
  </r>
  <r>
    <x v="0"/>
    <x v="7"/>
    <s v="Dec 2014"/>
    <n v="1552684.8821755957"/>
    <x v="11"/>
    <x v="3"/>
  </r>
  <r>
    <x v="0"/>
    <x v="7"/>
    <s v="Jan 2015"/>
    <n v="1513773.3666887984"/>
    <x v="0"/>
    <x v="4"/>
  </r>
  <r>
    <x v="0"/>
    <x v="7"/>
    <s v="Feb 2015"/>
    <n v="1476718.6443628422"/>
    <x v="1"/>
    <x v="4"/>
  </r>
  <r>
    <x v="0"/>
    <x v="7"/>
    <s v="Mar 2015"/>
    <n v="1440303.306229559"/>
    <x v="2"/>
    <x v="4"/>
  </r>
  <r>
    <x v="0"/>
    <x v="7"/>
    <s v="Apr 2015"/>
    <n v="1410037.3076518385"/>
    <x v="3"/>
    <x v="4"/>
  </r>
  <r>
    <x v="0"/>
    <x v="7"/>
    <s v="May 2015"/>
    <n v="1382611.2013497895"/>
    <x v="4"/>
    <x v="4"/>
  </r>
  <r>
    <x v="0"/>
    <x v="7"/>
    <s v="Jun 2015"/>
    <n v="1360135.4702881963"/>
    <x v="5"/>
    <x v="4"/>
  </r>
  <r>
    <x v="0"/>
    <x v="7"/>
    <s v="Jul 2015"/>
    <n v="1336085.8884686795"/>
    <x v="6"/>
    <x v="4"/>
  </r>
  <r>
    <x v="0"/>
    <x v="7"/>
    <s v="Aug 2015"/>
    <n v="1281639.7425869249"/>
    <x v="7"/>
    <x v="4"/>
  </r>
  <r>
    <x v="0"/>
    <x v="7"/>
    <s v="Sep 2015"/>
    <n v="1244844.0732406122"/>
    <x v="8"/>
    <x v="4"/>
  </r>
  <r>
    <x v="0"/>
    <x v="7"/>
    <s v="Oct 2015"/>
    <n v="1211074.0296096432"/>
    <x v="9"/>
    <x v="4"/>
  </r>
  <r>
    <x v="0"/>
    <x v="7"/>
    <s v="Nov 2015"/>
    <n v="1177472.4940946659"/>
    <x v="10"/>
    <x v="4"/>
  </r>
  <r>
    <x v="0"/>
    <x v="7"/>
    <s v="Dec 2015"/>
    <n v="1147493.7430455596"/>
    <x v="11"/>
    <x v="4"/>
  </r>
  <r>
    <x v="0"/>
    <x v="7"/>
    <s v="Jan 2016"/>
    <n v="1117244.6436314879"/>
    <x v="0"/>
    <x v="5"/>
  </r>
  <r>
    <x v="0"/>
    <x v="7"/>
    <s v="Feb 2016"/>
    <n v="1090898.4026325801"/>
    <x v="1"/>
    <x v="5"/>
  </r>
  <r>
    <x v="0"/>
    <x v="7"/>
    <s v="Mar 2016"/>
    <n v="1062929.994757805"/>
    <x v="2"/>
    <x v="5"/>
  </r>
  <r>
    <x v="0"/>
    <x v="7"/>
    <s v="Apr 2016"/>
    <n v="1037701.4629127417"/>
    <x v="3"/>
    <x v="5"/>
  </r>
  <r>
    <x v="0"/>
    <x v="7"/>
    <s v="May 2016"/>
    <n v="1012890.1171537321"/>
    <x v="4"/>
    <x v="5"/>
  </r>
  <r>
    <x v="0"/>
    <x v="7"/>
    <s v="Jun 2016"/>
    <n v="987465.85284676915"/>
    <x v="5"/>
    <x v="5"/>
  </r>
  <r>
    <x v="0"/>
    <x v="7"/>
    <s v="Jul 2016"/>
    <n v="962334.82824297808"/>
    <x v="6"/>
    <x v="5"/>
  </r>
  <r>
    <x v="0"/>
    <x v="7"/>
    <s v="Aug 2016"/>
    <n v="916721.24686179787"/>
    <x v="7"/>
    <x v="5"/>
  </r>
  <r>
    <x v="0"/>
    <x v="7"/>
    <s v="Sep 2016"/>
    <n v="898354.5161498799"/>
    <x v="8"/>
    <x v="5"/>
  </r>
  <r>
    <x v="0"/>
    <x v="7"/>
    <s v="Oct 2016"/>
    <n v="877016.7964664551"/>
    <x v="9"/>
    <x v="5"/>
  </r>
  <r>
    <x v="0"/>
    <x v="7"/>
    <s v="Nov 2016"/>
    <n v="854870.04497759277"/>
    <x v="10"/>
    <x v="5"/>
  </r>
  <r>
    <x v="0"/>
    <x v="7"/>
    <s v="Dec 2016"/>
    <n v="840472.44564250577"/>
    <x v="11"/>
    <x v="5"/>
  </r>
  <r>
    <x v="0"/>
    <x v="7"/>
    <s v="Jan 2017"/>
    <n v="827817.43348234112"/>
    <x v="0"/>
    <x v="6"/>
  </r>
  <r>
    <x v="0"/>
    <x v="7"/>
    <s v="Feb 2017"/>
    <n v="809359.31644806289"/>
    <x v="1"/>
    <x v="6"/>
  </r>
  <r>
    <x v="0"/>
    <x v="7"/>
    <s v="Mar 2017"/>
    <n v="789127.61859371839"/>
    <x v="2"/>
    <x v="6"/>
  </r>
  <r>
    <x v="0"/>
    <x v="7"/>
    <s v="Apr 2017"/>
    <n v="770305.31057052792"/>
    <x v="3"/>
    <x v="6"/>
  </r>
  <r>
    <x v="0"/>
    <x v="7"/>
    <s v="May 2017"/>
    <n v="749717.34447817167"/>
    <x v="4"/>
    <x v="6"/>
  </r>
  <r>
    <x v="0"/>
    <x v="7"/>
    <s v="Jun 2017"/>
    <n v="732590.16098537948"/>
    <x v="5"/>
    <x v="6"/>
  </r>
  <r>
    <x v="0"/>
    <x v="7"/>
    <s v="Jul 2017"/>
    <n v="719459.68687243608"/>
    <x v="6"/>
    <x v="6"/>
  </r>
  <r>
    <x v="0"/>
    <x v="7"/>
    <s v="Aug 2017"/>
    <n v="704075.88877054944"/>
    <x v="7"/>
    <x v="6"/>
  </r>
  <r>
    <x v="0"/>
    <x v="7"/>
    <s v="Sep 2017"/>
    <n v="690607.90094769944"/>
    <x v="8"/>
    <x v="6"/>
  </r>
  <r>
    <x v="0"/>
    <x v="7"/>
    <s v="Oct 2017"/>
    <n v="677211.5029308513"/>
    <x v="9"/>
    <x v="6"/>
  </r>
  <r>
    <x v="0"/>
    <x v="7"/>
    <s v="Nov 2017"/>
    <n v="662400.16945566027"/>
    <x v="10"/>
    <x v="6"/>
  </r>
  <r>
    <x v="0"/>
    <x v="7"/>
    <s v="Dec 2017"/>
    <n v="646153.96693996782"/>
    <x v="11"/>
    <x v="6"/>
  </r>
  <r>
    <x v="0"/>
    <x v="7"/>
    <s v="Jan 2018"/>
    <n v="632810.81528116344"/>
    <x v="0"/>
    <x v="7"/>
  </r>
  <r>
    <x v="0"/>
    <x v="7"/>
    <s v="Feb 2018"/>
    <n v="621487.48568105837"/>
    <x v="1"/>
    <x v="7"/>
  </r>
  <r>
    <x v="0"/>
    <x v="7"/>
    <s v="Mar 2018"/>
    <n v="604590.9212859394"/>
    <x v="2"/>
    <x v="7"/>
  </r>
  <r>
    <x v="0"/>
    <x v="7"/>
    <s v="Apr 2018"/>
    <n v="591783.41467018507"/>
    <x v="3"/>
    <x v="7"/>
  </r>
  <r>
    <x v="0"/>
    <x v="7"/>
    <s v="May 2018"/>
    <n v="580107.42327325966"/>
    <x v="4"/>
    <x v="7"/>
  </r>
  <r>
    <x v="0"/>
    <x v="7"/>
    <s v="Jun 2018"/>
    <n v="568208.88888612879"/>
    <x v="5"/>
    <x v="7"/>
  </r>
  <r>
    <x v="0"/>
    <x v="7"/>
    <s v="Jul 2018"/>
    <n v="557976.70914564317"/>
    <x v="6"/>
    <x v="7"/>
  </r>
  <r>
    <x v="0"/>
    <x v="7"/>
    <s v="Aug 2018"/>
    <n v="546647.32322767843"/>
    <x v="7"/>
    <x v="7"/>
  </r>
  <r>
    <x v="0"/>
    <x v="7"/>
    <s v="Sep 2018"/>
    <n v="536410.83880456479"/>
    <x v="8"/>
    <x v="7"/>
  </r>
  <r>
    <x v="0"/>
    <x v="7"/>
    <s v="Oct 2018"/>
    <n v="524459.22320454579"/>
    <x v="9"/>
    <x v="7"/>
  </r>
  <r>
    <x v="0"/>
    <x v="7"/>
    <s v="Nov 2018"/>
    <n v="512671.84086161025"/>
    <x v="10"/>
    <x v="7"/>
  </r>
  <r>
    <x v="0"/>
    <x v="7"/>
    <s v="Dec 2018"/>
    <n v="505390.1676989352"/>
    <x v="11"/>
    <x v="7"/>
  </r>
  <r>
    <x v="0"/>
    <x v="7"/>
    <s v="Jan 2019"/>
    <n v="494339.97709504841"/>
    <x v="0"/>
    <x v="8"/>
  </r>
  <r>
    <x v="0"/>
    <x v="7"/>
    <s v="Feb 2019"/>
    <n v="481870.05639955978"/>
    <x v="1"/>
    <x v="8"/>
  </r>
  <r>
    <x v="0"/>
    <x v="7"/>
    <s v="Mar 2019"/>
    <n v="470257.36065832118"/>
    <x v="2"/>
    <x v="8"/>
  </r>
  <r>
    <x v="0"/>
    <x v="7"/>
    <s v="Apr 2019"/>
    <n v="462193.98938386491"/>
    <x v="3"/>
    <x v="8"/>
  </r>
  <r>
    <x v="0"/>
    <x v="7"/>
    <s v="May 2019"/>
    <n v="453401.86346654803"/>
    <x v="4"/>
    <x v="8"/>
  </r>
  <r>
    <x v="0"/>
    <x v="7"/>
    <s v="Jun 2019"/>
    <n v="447868.45678496768"/>
    <x v="5"/>
    <x v="8"/>
  </r>
  <r>
    <x v="0"/>
    <x v="7"/>
    <s v="Jul 2019"/>
    <n v="442451.59575072047"/>
    <x v="6"/>
    <x v="8"/>
  </r>
  <r>
    <x v="0"/>
    <x v="7"/>
    <s v="Aug 2019"/>
    <n v="430287.59135277598"/>
    <x v="7"/>
    <x v="8"/>
  </r>
  <r>
    <x v="0"/>
    <x v="7"/>
    <s v="Sep 2019"/>
    <n v="419591.39985342044"/>
    <x v="8"/>
    <x v="8"/>
  </r>
  <r>
    <x v="0"/>
    <x v="7"/>
    <s v="Oct 2019"/>
    <n v="416038.10526544455"/>
    <x v="9"/>
    <x v="8"/>
  </r>
  <r>
    <x v="0"/>
    <x v="7"/>
    <s v="Nov 2019"/>
    <n v="408828.77247428556"/>
    <x v="10"/>
    <x v="8"/>
  </r>
  <r>
    <x v="0"/>
    <x v="7"/>
    <s v="Dec 2019"/>
    <n v="400119.88544868835"/>
    <x v="11"/>
    <x v="8"/>
  </r>
  <r>
    <x v="0"/>
    <x v="7"/>
    <s v="Jan 2020"/>
    <n v="391657.88540277991"/>
    <x v="0"/>
    <x v="9"/>
  </r>
  <r>
    <x v="0"/>
    <x v="7"/>
    <s v="Feb 2020"/>
    <n v="385032.46640766953"/>
    <x v="1"/>
    <x v="9"/>
  </r>
  <r>
    <x v="0"/>
    <x v="7"/>
    <s v="Mar 2020"/>
    <n v="380346.3515988302"/>
    <x v="2"/>
    <x v="9"/>
  </r>
  <r>
    <x v="0"/>
    <x v="7"/>
    <s v="Apr 2020"/>
    <n v="375069.21445251245"/>
    <x v="3"/>
    <x v="9"/>
  </r>
  <r>
    <x v="0"/>
    <x v="7"/>
    <s v="May 2020"/>
    <n v="364441.47454361012"/>
    <x v="4"/>
    <x v="9"/>
  </r>
  <r>
    <x v="0"/>
    <x v="7"/>
    <s v="Jun 2020"/>
    <n v="359050.47233302123"/>
    <x v="5"/>
    <x v="9"/>
  </r>
  <r>
    <x v="0"/>
    <x v="7"/>
    <s v="Jul 2020"/>
    <n v="360362.89120177197"/>
    <x v="6"/>
    <x v="9"/>
  </r>
  <r>
    <x v="0"/>
    <x v="7"/>
    <s v="Aug 2020"/>
    <n v="341925.87144068297"/>
    <x v="7"/>
    <x v="9"/>
  </r>
  <r>
    <x v="0"/>
    <x v="7"/>
    <s v="Sep 2020"/>
    <n v="332893.98711922334"/>
    <x v="8"/>
    <x v="9"/>
  </r>
  <r>
    <x v="0"/>
    <x v="7"/>
    <s v="Oct 2020"/>
    <n v="326015.59005090152"/>
    <x v="9"/>
    <x v="9"/>
  </r>
  <r>
    <x v="0"/>
    <x v="7"/>
    <s v="Nov 2020"/>
    <n v="320126.38442498725"/>
    <x v="10"/>
    <x v="9"/>
  </r>
  <r>
    <x v="0"/>
    <x v="7"/>
    <s v="Dec 2020"/>
    <n v="313279.47457753326"/>
    <x v="11"/>
    <x v="9"/>
  </r>
  <r>
    <x v="0"/>
    <x v="7"/>
    <s v="Jan 2021"/>
    <n v="308969.46933823125"/>
    <x v="0"/>
    <x v="10"/>
  </r>
  <r>
    <x v="0"/>
    <x v="7"/>
    <s v="Feb 2021"/>
    <n v="304416.30992833577"/>
    <x v="1"/>
    <x v="10"/>
  </r>
  <r>
    <x v="0"/>
    <x v="7"/>
    <s v="Mar 2021"/>
    <n v="299018.14028251334"/>
    <x v="2"/>
    <x v="10"/>
  </r>
  <r>
    <x v="0"/>
    <x v="7"/>
    <s v="Apr 2021"/>
    <n v="294144.83010931319"/>
    <x v="3"/>
    <x v="10"/>
  </r>
  <r>
    <x v="0"/>
    <x v="7"/>
    <s v="May 2021"/>
    <n v="291727.33688985812"/>
    <x v="4"/>
    <x v="10"/>
  </r>
  <r>
    <x v="0"/>
    <x v="7"/>
    <s v="Jun 2021"/>
    <n v="285021.4347374413"/>
    <x v="5"/>
    <x v="10"/>
  </r>
  <r>
    <x v="0"/>
    <x v="7"/>
    <s v="Jul 2021"/>
    <n v="275373.67303447961"/>
    <x v="6"/>
    <x v="10"/>
  </r>
  <r>
    <x v="0"/>
    <x v="7"/>
    <s v="Aug 2021"/>
    <n v="181990.0646421414"/>
    <x v="7"/>
    <x v="10"/>
  </r>
  <r>
    <x v="0"/>
    <x v="7"/>
    <s v="Sep 2021"/>
    <n v="92463.466499521892"/>
    <x v="8"/>
    <x v="10"/>
  </r>
  <r>
    <x v="0"/>
    <x v="7"/>
    <s v="Oct 2021"/>
    <n v="87615.055412210233"/>
    <x v="9"/>
    <x v="10"/>
  </r>
  <r>
    <x v="0"/>
    <x v="7"/>
    <s v="Nov 2021"/>
    <n v="86862.675348088"/>
    <x v="10"/>
    <x v="10"/>
  </r>
  <r>
    <x v="0"/>
    <x v="7"/>
    <s v="Dec 2021"/>
    <n v="85464.380597176161"/>
    <x v="11"/>
    <x v="10"/>
  </r>
  <r>
    <x v="0"/>
    <x v="7"/>
    <s v="Jan 2022"/>
    <n v="84489.355693941412"/>
    <x v="0"/>
    <x v="11"/>
  </r>
  <r>
    <x v="0"/>
    <x v="7"/>
    <s v="Feb 2022"/>
    <n v="84242.395961110597"/>
    <x v="1"/>
    <x v="11"/>
  </r>
  <r>
    <x v="0"/>
    <x v="7"/>
    <s v="Mar 2022"/>
    <n v="82481.323712149926"/>
    <x v="2"/>
    <x v="11"/>
  </r>
  <r>
    <x v="0"/>
    <x v="7"/>
    <s v="Apr 2022"/>
    <n v="81514.891960039808"/>
    <x v="3"/>
    <x v="11"/>
  </r>
  <r>
    <x v="0"/>
    <x v="7"/>
    <s v="May 2022"/>
    <n v="80559.018557427014"/>
    <x v="4"/>
    <x v="11"/>
  </r>
  <r>
    <x v="0"/>
    <x v="7"/>
    <s v="Jun 2022"/>
    <n v="79585.219445105657"/>
    <x v="5"/>
    <x v="11"/>
  </r>
  <r>
    <x v="0"/>
    <x v="7"/>
    <s v="Jul 2022"/>
    <n v="78620.736346999125"/>
    <x v="6"/>
    <x v="11"/>
  </r>
  <r>
    <x v="0"/>
    <x v="7"/>
    <s v="Aug 2022"/>
    <n v="77614.808340147996"/>
    <x v="7"/>
    <x v="11"/>
  </r>
  <r>
    <x v="0"/>
    <x v="7"/>
    <s v="Sep 2022"/>
    <n v="76620.944837680785"/>
    <x v="8"/>
    <x v="11"/>
  </r>
  <r>
    <x v="0"/>
    <x v="7"/>
    <s v="Oct 2022"/>
    <n v="75675.680491063293"/>
    <x v="9"/>
    <x v="11"/>
  </r>
  <r>
    <x v="0"/>
    <x v="7"/>
    <s v="Nov 2022"/>
    <n v="74769.593417999189"/>
    <x v="10"/>
    <x v="11"/>
  </r>
  <r>
    <x v="0"/>
    <x v="7"/>
    <s v="Dec 2022"/>
    <n v="73862.797065653023"/>
    <x v="11"/>
    <x v="11"/>
  </r>
  <r>
    <x v="0"/>
    <x v="7"/>
    <s v="Jan 2023"/>
    <n v="72975.864146253109"/>
    <x v="0"/>
    <x v="12"/>
  </r>
  <r>
    <x v="0"/>
    <x v="7"/>
    <s v="Feb 2023"/>
    <n v="72532.470724225757"/>
    <x v="1"/>
    <x v="12"/>
  </r>
  <r>
    <x v="0"/>
    <x v="7"/>
    <s v="Mar 2023"/>
    <n v="71263.428675728574"/>
    <x v="2"/>
    <x v="12"/>
  </r>
  <r>
    <x v="0"/>
    <x v="7"/>
    <s v="Apr 2023"/>
    <n v="70401.29581839632"/>
    <x v="3"/>
    <x v="12"/>
  </r>
  <r>
    <x v="0"/>
    <x v="7"/>
    <s v="May 2023"/>
    <n v="69496.822125476596"/>
    <x v="4"/>
    <x v="12"/>
  </r>
  <r>
    <x v="0"/>
    <x v="7"/>
    <s v="Jun 2023"/>
    <n v="68652.225954689318"/>
    <x v="5"/>
    <x v="12"/>
  </r>
  <r>
    <x v="0"/>
    <x v="7"/>
    <s v="Jul 2023"/>
    <n v="67818.348631803106"/>
    <x v="6"/>
    <x v="12"/>
  </r>
  <r>
    <x v="0"/>
    <x v="7"/>
    <s v="Aug 2023"/>
    <n v="67005.497431371521"/>
    <x v="7"/>
    <x v="12"/>
  </r>
  <r>
    <x v="0"/>
    <x v="7"/>
    <s v="Sep 2023"/>
    <n v="66089.472321897265"/>
    <x v="8"/>
    <x v="12"/>
  </r>
  <r>
    <x v="0"/>
    <x v="7"/>
    <s v="Oct 2023"/>
    <n v="65308.656579012422"/>
    <x v="9"/>
    <x v="12"/>
  </r>
  <r>
    <x v="0"/>
    <x v="7"/>
    <s v="Nov 2023"/>
    <n v="64532.895688072327"/>
    <x v="10"/>
    <x v="12"/>
  </r>
  <r>
    <x v="0"/>
    <x v="7"/>
    <s v="Dec 2023"/>
    <n v="63784.335943550737"/>
    <x v="11"/>
    <x v="12"/>
  </r>
  <r>
    <x v="0"/>
    <x v="7"/>
    <s v="Jan 2024"/>
    <n v="63058.267594245495"/>
    <x v="0"/>
    <x v="13"/>
  </r>
  <r>
    <x v="0"/>
    <x v="7"/>
    <s v="Feb 2024"/>
    <n v="62407.960893489137"/>
    <x v="1"/>
    <x v="13"/>
  </r>
  <r>
    <x v="0"/>
    <x v="7"/>
    <s v="Mar 2024"/>
    <n v="61585.534332512951"/>
    <x v="2"/>
    <x v="13"/>
  </r>
  <r>
    <x v="0"/>
    <x v="7"/>
    <s v="Apr 2024"/>
    <n v="60874.139608885875"/>
    <x v="3"/>
    <x v="13"/>
  </r>
  <r>
    <x v="0"/>
    <x v="7"/>
    <s v="May 2024"/>
    <n v="60173.468309738717"/>
    <x v="4"/>
    <x v="13"/>
  </r>
  <r>
    <x v="0"/>
    <x v="7"/>
    <s v="Jun 2024"/>
    <n v="59497.618932267433"/>
    <x v="5"/>
    <x v="13"/>
  </r>
  <r>
    <x v="0"/>
    <x v="7"/>
    <s v="Jul 2024"/>
    <n v="58821.280002429288"/>
    <x v="6"/>
    <x v="13"/>
  </r>
  <r>
    <x v="0"/>
    <x v="7"/>
    <s v="Aug 2024"/>
    <n v="58146.737518172347"/>
    <x v="7"/>
    <x v="13"/>
  </r>
  <r>
    <x v="0"/>
    <x v="7"/>
    <s v="Sep 2024"/>
    <n v="57439.069156098652"/>
    <x v="8"/>
    <x v="13"/>
  </r>
  <r>
    <x v="0"/>
    <x v="7"/>
    <s v="Oct 2024"/>
    <n v="56798.891719053609"/>
    <x v="9"/>
    <x v="13"/>
  </r>
  <r>
    <x v="0"/>
    <x v="7"/>
    <s v="Nov 2024"/>
    <n v="56164.798824025915"/>
    <x v="10"/>
    <x v="13"/>
  </r>
  <r>
    <x v="0"/>
    <x v="7"/>
    <s v="Dec 2024"/>
    <n v="55540.938045086703"/>
    <x v="11"/>
    <x v="13"/>
  </r>
  <r>
    <x v="0"/>
    <x v="7"/>
    <s v="Jan 2025"/>
    <n v="54925.281202751488"/>
    <x v="0"/>
    <x v="14"/>
  </r>
  <r>
    <x v="0"/>
    <x v="7"/>
    <s v="Feb 2025"/>
    <n v="54317.41521822058"/>
    <x v="1"/>
    <x v="14"/>
  </r>
  <r>
    <x v="0"/>
    <x v="7"/>
    <s v="Mar 2025"/>
    <n v="53717.240742886548"/>
    <x v="2"/>
    <x v="14"/>
  </r>
  <r>
    <x v="0"/>
    <x v="7"/>
    <s v="Apr 2025"/>
    <n v="53225.038605825146"/>
    <x v="3"/>
    <x v="14"/>
  </r>
  <r>
    <x v="0"/>
    <x v="7"/>
    <s v="May 2025"/>
    <n v="52639.068529808843"/>
    <x v="4"/>
    <x v="14"/>
  </r>
  <r>
    <x v="0"/>
    <x v="7"/>
    <s v="Jun 2025"/>
    <n v="52060.462097611191"/>
    <x v="5"/>
    <x v="14"/>
  </r>
  <r>
    <x v="0"/>
    <x v="7"/>
    <s v="Jul 2025"/>
    <n v="51489.111923193748"/>
    <x v="6"/>
    <x v="14"/>
  </r>
  <r>
    <x v="0"/>
    <x v="7"/>
    <s v="Aug 2025"/>
    <n v="50924.913143423248"/>
    <x v="7"/>
    <x v="14"/>
  </r>
  <r>
    <x v="0"/>
    <x v="7"/>
    <s v="Sep 2025"/>
    <n v="50367.769148239619"/>
    <x v="8"/>
    <x v="14"/>
  </r>
  <r>
    <x v="0"/>
    <x v="7"/>
    <s v="Oct 2025"/>
    <n v="49817.576435962204"/>
    <x v="9"/>
    <x v="14"/>
  </r>
  <r>
    <x v="0"/>
    <x v="7"/>
    <s v="Nov 2025"/>
    <n v="49274.234527815446"/>
    <x v="10"/>
    <x v="14"/>
  </r>
  <r>
    <x v="0"/>
    <x v="7"/>
    <s v="Dec 2025"/>
    <n v="48737.651259549624"/>
    <x v="11"/>
    <x v="14"/>
  </r>
  <r>
    <x v="0"/>
    <x v="7"/>
    <s v="Jan 2026"/>
    <n v="48207.727113841815"/>
    <x v="0"/>
    <x v="15"/>
  </r>
  <r>
    <x v="0"/>
    <x v="7"/>
    <s v="Feb 2026"/>
    <n v="47684.371626442291"/>
    <x v="1"/>
    <x v="15"/>
  </r>
  <r>
    <x v="0"/>
    <x v="7"/>
    <s v="Mar 2026"/>
    <n v="47167.489725838408"/>
    <x v="2"/>
    <x v="15"/>
  </r>
  <r>
    <x v="0"/>
    <x v="7"/>
    <s v="Apr 2026"/>
    <n v="46656.990086327889"/>
    <x v="3"/>
    <x v="15"/>
  </r>
  <r>
    <x v="0"/>
    <x v="7"/>
    <s v="May 2026"/>
    <n v="46152.787850923902"/>
    <x v="4"/>
    <x v="15"/>
  </r>
  <r>
    <x v="0"/>
    <x v="7"/>
    <s v="Jun 2026"/>
    <n v="45654.78970956643"/>
    <x v="5"/>
    <x v="15"/>
  </r>
  <r>
    <x v="0"/>
    <x v="7"/>
    <s v="Jul 2026"/>
    <n v="45162.90948236348"/>
    <x v="6"/>
    <x v="15"/>
  </r>
  <r>
    <x v="0"/>
    <x v="7"/>
    <s v="Aug 2026"/>
    <n v="4697.2132008993567"/>
    <x v="7"/>
    <x v="15"/>
  </r>
  <r>
    <x v="0"/>
    <x v="7"/>
    <s v="Sep 2026"/>
    <n v="4677.7159446258274"/>
    <x v="8"/>
    <x v="15"/>
  </r>
  <r>
    <x v="0"/>
    <x v="7"/>
    <s v="Oct 2026"/>
    <n v="4658.2988034423643"/>
    <x v="9"/>
    <x v="15"/>
  </r>
  <r>
    <x v="0"/>
    <x v="7"/>
    <s v="Nov 2026"/>
    <n v="4638.9617773489654"/>
    <x v="10"/>
    <x v="15"/>
  </r>
  <r>
    <x v="0"/>
    <x v="8"/>
    <s v="Sep 2011"/>
    <n v="46381791.815803833"/>
    <x v="8"/>
    <x v="0"/>
  </r>
  <r>
    <x v="0"/>
    <x v="8"/>
    <s v="Oct 2011"/>
    <n v="25012483.949867573"/>
    <x v="9"/>
    <x v="0"/>
  </r>
  <r>
    <x v="0"/>
    <x v="8"/>
    <s v="Nov 2011"/>
    <n v="23255690.659597233"/>
    <x v="10"/>
    <x v="0"/>
  </r>
  <r>
    <x v="0"/>
    <x v="8"/>
    <s v="Dec 2011"/>
    <n v="20830242.523689438"/>
    <x v="11"/>
    <x v="0"/>
  </r>
  <r>
    <x v="0"/>
    <x v="8"/>
    <s v="Jan 2012"/>
    <n v="19827801.679502584"/>
    <x v="0"/>
    <x v="1"/>
  </r>
  <r>
    <x v="0"/>
    <x v="8"/>
    <s v="Feb 2012"/>
    <n v="19556005.168192543"/>
    <x v="1"/>
    <x v="1"/>
  </r>
  <r>
    <x v="0"/>
    <x v="8"/>
    <s v="Mar 2012"/>
    <n v="19502583.762526415"/>
    <x v="2"/>
    <x v="1"/>
  </r>
  <r>
    <x v="0"/>
    <x v="8"/>
    <s v="Apr 2012"/>
    <n v="19961840.996679384"/>
    <x v="3"/>
    <x v="1"/>
  </r>
  <r>
    <x v="0"/>
    <x v="8"/>
    <s v="May 2012"/>
    <n v="19561573.855034336"/>
    <x v="4"/>
    <x v="1"/>
  </r>
  <r>
    <x v="0"/>
    <x v="8"/>
    <s v="Jun 2012"/>
    <n v="18625744.381314643"/>
    <x v="5"/>
    <x v="1"/>
  </r>
  <r>
    <x v="0"/>
    <x v="8"/>
    <s v="Jul 2012"/>
    <n v="17297318.996549781"/>
    <x v="6"/>
    <x v="1"/>
  </r>
  <r>
    <x v="0"/>
    <x v="8"/>
    <s v="Aug 2012"/>
    <n v="16696538.689427329"/>
    <x v="7"/>
    <x v="1"/>
  </r>
  <r>
    <x v="0"/>
    <x v="8"/>
    <s v="Sep 2012"/>
    <n v="15779865.913596733"/>
    <x v="8"/>
    <x v="1"/>
  </r>
  <r>
    <x v="0"/>
    <x v="8"/>
    <s v="Oct 2012"/>
    <n v="15531281.656121273"/>
    <x v="9"/>
    <x v="1"/>
  </r>
  <r>
    <x v="0"/>
    <x v="8"/>
    <s v="Nov 2012"/>
    <n v="15130351.914019775"/>
    <x v="10"/>
    <x v="1"/>
  </r>
  <r>
    <x v="0"/>
    <x v="8"/>
    <s v="Dec 2012"/>
    <n v="14769251.762979578"/>
    <x v="11"/>
    <x v="1"/>
  </r>
  <r>
    <x v="0"/>
    <x v="8"/>
    <s v="Jan 2013"/>
    <n v="14204114.517189277"/>
    <x v="0"/>
    <x v="2"/>
  </r>
  <r>
    <x v="0"/>
    <x v="8"/>
    <s v="Feb 2013"/>
    <n v="13815765.431518594"/>
    <x v="1"/>
    <x v="2"/>
  </r>
  <r>
    <x v="0"/>
    <x v="8"/>
    <s v="Mar 2013"/>
    <n v="13417945.313322872"/>
    <x v="2"/>
    <x v="2"/>
  </r>
  <r>
    <x v="0"/>
    <x v="8"/>
    <s v="Apr 2013"/>
    <n v="13032219.720355382"/>
    <x v="3"/>
    <x v="2"/>
  </r>
  <r>
    <x v="0"/>
    <x v="8"/>
    <s v="May 2013"/>
    <n v="12716371.03152482"/>
    <x v="4"/>
    <x v="2"/>
  </r>
  <r>
    <x v="0"/>
    <x v="8"/>
    <s v="Jun 2013"/>
    <n v="12402288.325466793"/>
    <x v="5"/>
    <x v="2"/>
  </r>
  <r>
    <x v="0"/>
    <x v="8"/>
    <s v="Jul 2013"/>
    <n v="12072529.236849038"/>
    <x v="6"/>
    <x v="2"/>
  </r>
  <r>
    <x v="0"/>
    <x v="8"/>
    <s v="Aug 2013"/>
    <n v="11695829.168181397"/>
    <x v="7"/>
    <x v="2"/>
  </r>
  <r>
    <x v="0"/>
    <x v="8"/>
    <s v="Sep 2013"/>
    <n v="10935786.664093534"/>
    <x v="8"/>
    <x v="2"/>
  </r>
  <r>
    <x v="0"/>
    <x v="8"/>
    <s v="Oct 2013"/>
    <n v="10650947.716795368"/>
    <x v="9"/>
    <x v="2"/>
  </r>
  <r>
    <x v="0"/>
    <x v="8"/>
    <s v="Nov 2013"/>
    <n v="10407507.961652514"/>
    <x v="10"/>
    <x v="2"/>
  </r>
  <r>
    <x v="0"/>
    <x v="8"/>
    <s v="Dec 2013"/>
    <n v="10234367.457971668"/>
    <x v="11"/>
    <x v="2"/>
  </r>
  <r>
    <x v="0"/>
    <x v="8"/>
    <s v="Jan 2014"/>
    <n v="9969349.149431549"/>
    <x v="0"/>
    <x v="3"/>
  </r>
  <r>
    <x v="0"/>
    <x v="8"/>
    <s v="Feb 2014"/>
    <n v="9809752.8381921165"/>
    <x v="1"/>
    <x v="3"/>
  </r>
  <r>
    <x v="0"/>
    <x v="8"/>
    <s v="Mar 2014"/>
    <n v="9652387.8725615013"/>
    <x v="2"/>
    <x v="3"/>
  </r>
  <r>
    <x v="0"/>
    <x v="8"/>
    <s v="Apr 2014"/>
    <n v="9507462.5325813293"/>
    <x v="3"/>
    <x v="3"/>
  </r>
  <r>
    <x v="0"/>
    <x v="8"/>
    <s v="May 2014"/>
    <n v="9361782.4545548335"/>
    <x v="4"/>
    <x v="3"/>
  </r>
  <r>
    <x v="0"/>
    <x v="8"/>
    <s v="Jun 2014"/>
    <n v="9207934.0599310137"/>
    <x v="5"/>
    <x v="3"/>
  </r>
  <r>
    <x v="0"/>
    <x v="8"/>
    <s v="Jul 2014"/>
    <n v="9023645.848732654"/>
    <x v="6"/>
    <x v="3"/>
  </r>
  <r>
    <x v="0"/>
    <x v="8"/>
    <s v="Aug 2014"/>
    <n v="8334708.8011141727"/>
    <x v="7"/>
    <x v="3"/>
  </r>
  <r>
    <x v="0"/>
    <x v="8"/>
    <s v="Sep 2014"/>
    <n v="8163086.6561605977"/>
    <x v="8"/>
    <x v="3"/>
  </r>
  <r>
    <x v="0"/>
    <x v="8"/>
    <s v="Oct 2014"/>
    <n v="8043974.4754172983"/>
    <x v="9"/>
    <x v="3"/>
  </r>
  <r>
    <x v="0"/>
    <x v="8"/>
    <s v="Nov 2014"/>
    <n v="7798658.5628200686"/>
    <x v="10"/>
    <x v="3"/>
  </r>
  <r>
    <x v="0"/>
    <x v="8"/>
    <s v="Dec 2014"/>
    <n v="7768489.8026388381"/>
    <x v="11"/>
    <x v="3"/>
  </r>
  <r>
    <x v="0"/>
    <x v="8"/>
    <s v="Jan 2015"/>
    <n v="7599909.962131789"/>
    <x v="0"/>
    <x v="4"/>
  </r>
  <r>
    <x v="0"/>
    <x v="8"/>
    <s v="Feb 2015"/>
    <n v="7503658.0566760404"/>
    <x v="1"/>
    <x v="4"/>
  </r>
  <r>
    <x v="0"/>
    <x v="8"/>
    <s v="Mar 2015"/>
    <n v="7405299.679348724"/>
    <x v="2"/>
    <x v="4"/>
  </r>
  <r>
    <x v="0"/>
    <x v="8"/>
    <s v="Apr 2015"/>
    <n v="7311512.1052655373"/>
    <x v="3"/>
    <x v="4"/>
  </r>
  <r>
    <x v="0"/>
    <x v="8"/>
    <s v="May 2015"/>
    <n v="7218399.2868097639"/>
    <x v="4"/>
    <x v="4"/>
  </r>
  <r>
    <x v="0"/>
    <x v="8"/>
    <s v="Jun 2015"/>
    <n v="7124443.7435573861"/>
    <x v="5"/>
    <x v="4"/>
  </r>
  <r>
    <x v="0"/>
    <x v="8"/>
    <s v="Jul 2015"/>
    <n v="7034340.5238520866"/>
    <x v="6"/>
    <x v="4"/>
  </r>
  <r>
    <x v="0"/>
    <x v="8"/>
    <s v="Aug 2015"/>
    <n v="6937951.4102941314"/>
    <x v="7"/>
    <x v="4"/>
  </r>
  <r>
    <x v="0"/>
    <x v="8"/>
    <s v="Sep 2015"/>
    <n v="6784438.0000148825"/>
    <x v="8"/>
    <x v="4"/>
  </r>
  <r>
    <x v="0"/>
    <x v="8"/>
    <s v="Oct 2015"/>
    <n v="6695425.9812727729"/>
    <x v="9"/>
    <x v="4"/>
  </r>
  <r>
    <x v="0"/>
    <x v="8"/>
    <s v="Nov 2015"/>
    <n v="6611728.1353757679"/>
    <x v="10"/>
    <x v="4"/>
  </r>
  <r>
    <x v="0"/>
    <x v="8"/>
    <s v="Dec 2015"/>
    <n v="6559852.6144563481"/>
    <x v="11"/>
    <x v="4"/>
  </r>
  <r>
    <x v="0"/>
    <x v="8"/>
    <s v="Jan 2016"/>
    <n v="6433521.4180984152"/>
    <x v="0"/>
    <x v="5"/>
  </r>
  <r>
    <x v="0"/>
    <x v="8"/>
    <s v="Feb 2016"/>
    <n v="6354626.1253218865"/>
    <x v="1"/>
    <x v="5"/>
  </r>
  <r>
    <x v="0"/>
    <x v="8"/>
    <s v="Mar 2016"/>
    <n v="6277518.2904737573"/>
    <x v="2"/>
    <x v="5"/>
  </r>
  <r>
    <x v="0"/>
    <x v="8"/>
    <s v="Apr 2016"/>
    <n v="6202516.5946205724"/>
    <x v="3"/>
    <x v="5"/>
  </r>
  <r>
    <x v="0"/>
    <x v="8"/>
    <s v="May 2016"/>
    <n v="6126777.3080744669"/>
    <x v="4"/>
    <x v="5"/>
  </r>
  <r>
    <x v="0"/>
    <x v="8"/>
    <s v="Jun 2016"/>
    <n v="6044499.9461394288"/>
    <x v="5"/>
    <x v="5"/>
  </r>
  <r>
    <x v="0"/>
    <x v="8"/>
    <s v="Jul 2016"/>
    <n v="5970705.1787096048"/>
    <x v="6"/>
    <x v="5"/>
  </r>
  <r>
    <x v="0"/>
    <x v="8"/>
    <s v="Aug 2016"/>
    <n v="5898755.0400018729"/>
    <x v="7"/>
    <x v="5"/>
  </r>
  <r>
    <x v="0"/>
    <x v="8"/>
    <s v="Sep 2016"/>
    <n v="5820114.9962300956"/>
    <x v="8"/>
    <x v="5"/>
  </r>
  <r>
    <x v="0"/>
    <x v="8"/>
    <s v="Oct 2016"/>
    <n v="5766902.7732879473"/>
    <x v="9"/>
    <x v="5"/>
  </r>
  <r>
    <x v="0"/>
    <x v="8"/>
    <s v="Nov 2016"/>
    <n v="5690322.6130070956"/>
    <x v="10"/>
    <x v="5"/>
  </r>
  <r>
    <x v="0"/>
    <x v="8"/>
    <s v="Dec 2016"/>
    <n v="5649449.4436124414"/>
    <x v="11"/>
    <x v="5"/>
  </r>
  <r>
    <x v="0"/>
    <x v="8"/>
    <s v="Jan 2017"/>
    <n v="5559658.4660658929"/>
    <x v="0"/>
    <x v="6"/>
  </r>
  <r>
    <x v="0"/>
    <x v="8"/>
    <s v="Feb 2017"/>
    <n v="5499061.9598242994"/>
    <x v="1"/>
    <x v="6"/>
  </r>
  <r>
    <x v="0"/>
    <x v="8"/>
    <s v="Mar 2017"/>
    <n v="5434476.5184137486"/>
    <x v="2"/>
    <x v="6"/>
  </r>
  <r>
    <x v="0"/>
    <x v="8"/>
    <s v="Apr 2017"/>
    <n v="5371591.3169096718"/>
    <x v="3"/>
    <x v="6"/>
  </r>
  <r>
    <x v="0"/>
    <x v="8"/>
    <s v="May 2017"/>
    <n v="5309079.311847508"/>
    <x v="4"/>
    <x v="6"/>
  </r>
  <r>
    <x v="0"/>
    <x v="8"/>
    <s v="Jun 2017"/>
    <n v="5245192.2128827358"/>
    <x v="5"/>
    <x v="6"/>
  </r>
  <r>
    <x v="0"/>
    <x v="8"/>
    <s v="Jul 2017"/>
    <n v="5185235.7313769879"/>
    <x v="6"/>
    <x v="6"/>
  </r>
  <r>
    <x v="0"/>
    <x v="8"/>
    <s v="Aug 2017"/>
    <n v="5129642.1981922202"/>
    <x v="7"/>
    <x v="6"/>
  </r>
  <r>
    <x v="0"/>
    <x v="8"/>
    <s v="Sep 2017"/>
    <n v="5072345.0373300221"/>
    <x v="8"/>
    <x v="6"/>
  </r>
  <r>
    <x v="0"/>
    <x v="8"/>
    <s v="Oct 2017"/>
    <n v="5017360.4242509957"/>
    <x v="9"/>
    <x v="6"/>
  </r>
  <r>
    <x v="0"/>
    <x v="8"/>
    <s v="Nov 2017"/>
    <n v="4964800.5138894655"/>
    <x v="10"/>
    <x v="6"/>
  </r>
  <r>
    <x v="0"/>
    <x v="8"/>
    <s v="Dec 2017"/>
    <n v="4925077.1829742473"/>
    <x v="11"/>
    <x v="6"/>
  </r>
  <r>
    <x v="0"/>
    <x v="8"/>
    <s v="Jan 2018"/>
    <n v="4850612.8843645249"/>
    <x v="0"/>
    <x v="7"/>
  </r>
  <r>
    <x v="0"/>
    <x v="8"/>
    <s v="Feb 2018"/>
    <n v="4797393.760760597"/>
    <x v="1"/>
    <x v="7"/>
  </r>
  <r>
    <x v="0"/>
    <x v="8"/>
    <s v="Mar 2018"/>
    <n v="4745253.0237349709"/>
    <x v="2"/>
    <x v="7"/>
  </r>
  <r>
    <x v="0"/>
    <x v="8"/>
    <s v="Apr 2018"/>
    <n v="4690691.7370743332"/>
    <x v="3"/>
    <x v="7"/>
  </r>
  <r>
    <x v="0"/>
    <x v="8"/>
    <s v="May 2018"/>
    <n v="4639160.8546929555"/>
    <x v="4"/>
    <x v="7"/>
  </r>
  <r>
    <x v="0"/>
    <x v="8"/>
    <s v="Jun 2018"/>
    <n v="4589065.9825811619"/>
    <x v="5"/>
    <x v="7"/>
  </r>
  <r>
    <x v="0"/>
    <x v="8"/>
    <s v="Jul 2018"/>
    <n v="4539104.1039527636"/>
    <x v="6"/>
    <x v="7"/>
  </r>
  <r>
    <x v="0"/>
    <x v="8"/>
    <s v="Aug 2018"/>
    <n v="4491236.1025471278"/>
    <x v="7"/>
    <x v="7"/>
  </r>
  <r>
    <x v="0"/>
    <x v="8"/>
    <s v="Sep 2018"/>
    <n v="4442674.3161813365"/>
    <x v="8"/>
    <x v="7"/>
  </r>
  <r>
    <x v="0"/>
    <x v="8"/>
    <s v="Oct 2018"/>
    <n v="4395500.6661037076"/>
    <x v="9"/>
    <x v="7"/>
  </r>
  <r>
    <x v="0"/>
    <x v="8"/>
    <s v="Nov 2018"/>
    <n v="4348379.4789248025"/>
    <x v="10"/>
    <x v="7"/>
  </r>
  <r>
    <x v="0"/>
    <x v="8"/>
    <s v="Dec 2018"/>
    <n v="4309115.8363508182"/>
    <x v="11"/>
    <x v="7"/>
  </r>
  <r>
    <x v="0"/>
    <x v="8"/>
    <s v="Jan 2019"/>
    <n v="4255363.8035627147"/>
    <x v="0"/>
    <x v="8"/>
  </r>
  <r>
    <x v="0"/>
    <x v="8"/>
    <s v="Feb 2019"/>
    <n v="4208645.8429595521"/>
    <x v="1"/>
    <x v="8"/>
  </r>
  <r>
    <x v="0"/>
    <x v="8"/>
    <s v="Mar 2019"/>
    <n v="4159704.148262532"/>
    <x v="2"/>
    <x v="8"/>
  </r>
  <r>
    <x v="0"/>
    <x v="8"/>
    <s v="Apr 2019"/>
    <n v="4114194.9238788849"/>
    <x v="3"/>
    <x v="8"/>
  </r>
  <r>
    <x v="0"/>
    <x v="8"/>
    <s v="May 2019"/>
    <n v="4071334.2915125377"/>
    <x v="4"/>
    <x v="8"/>
  </r>
  <r>
    <x v="0"/>
    <x v="8"/>
    <s v="Jun 2019"/>
    <n v="4027965.0981767825"/>
    <x v="5"/>
    <x v="8"/>
  </r>
  <r>
    <x v="0"/>
    <x v="8"/>
    <s v="Jul 2019"/>
    <n v="3988136.2140781512"/>
    <x v="6"/>
    <x v="8"/>
  </r>
  <r>
    <x v="0"/>
    <x v="8"/>
    <s v="Aug 2019"/>
    <n v="3948648.7652127608"/>
    <x v="7"/>
    <x v="8"/>
  </r>
  <r>
    <x v="0"/>
    <x v="8"/>
    <s v="Sep 2019"/>
    <n v="3902602.9659736026"/>
    <x v="8"/>
    <x v="8"/>
  </r>
  <r>
    <x v="0"/>
    <x v="8"/>
    <s v="Oct 2019"/>
    <n v="3858316.7116511445"/>
    <x v="9"/>
    <x v="8"/>
  </r>
  <r>
    <x v="0"/>
    <x v="8"/>
    <s v="Nov 2019"/>
    <n v="3821970.4161441969"/>
    <x v="10"/>
    <x v="8"/>
  </r>
  <r>
    <x v="0"/>
    <x v="8"/>
    <s v="Dec 2019"/>
    <n v="3786817.2500587795"/>
    <x v="11"/>
    <x v="8"/>
  </r>
  <r>
    <x v="0"/>
    <x v="8"/>
    <s v="Jan 2020"/>
    <n v="3738765.5383557095"/>
    <x v="0"/>
    <x v="9"/>
  </r>
  <r>
    <x v="0"/>
    <x v="8"/>
    <s v="Feb 2020"/>
    <n v="3697661.4055313016"/>
    <x v="1"/>
    <x v="9"/>
  </r>
  <r>
    <x v="0"/>
    <x v="8"/>
    <s v="Mar 2020"/>
    <n v="3657648.9844873492"/>
    <x v="2"/>
    <x v="9"/>
  </r>
  <r>
    <x v="0"/>
    <x v="8"/>
    <s v="Apr 2020"/>
    <n v="3621792.3191858716"/>
    <x v="3"/>
    <x v="9"/>
  </r>
  <r>
    <x v="0"/>
    <x v="8"/>
    <s v="May 2020"/>
    <n v="3584364.0518208249"/>
    <x v="4"/>
    <x v="9"/>
  </r>
  <r>
    <x v="0"/>
    <x v="8"/>
    <s v="Jun 2020"/>
    <n v="3542103.1629816252"/>
    <x v="5"/>
    <x v="9"/>
  </r>
  <r>
    <x v="0"/>
    <x v="8"/>
    <s v="Jul 2020"/>
    <n v="3505216.4626649786"/>
    <x v="6"/>
    <x v="9"/>
  </r>
  <r>
    <x v="0"/>
    <x v="8"/>
    <s v="Aug 2020"/>
    <n v="3475439.2044482157"/>
    <x v="7"/>
    <x v="9"/>
  </r>
  <r>
    <x v="0"/>
    <x v="8"/>
    <s v="Sep 2020"/>
    <n v="3438193.525457276"/>
    <x v="8"/>
    <x v="9"/>
  </r>
  <r>
    <x v="0"/>
    <x v="8"/>
    <s v="Oct 2020"/>
    <n v="3398442.3000589921"/>
    <x v="9"/>
    <x v="9"/>
  </r>
  <r>
    <x v="0"/>
    <x v="8"/>
    <s v="Nov 2020"/>
    <n v="3361438.0799586051"/>
    <x v="10"/>
    <x v="9"/>
  </r>
  <r>
    <x v="0"/>
    <x v="8"/>
    <s v="Dec 2020"/>
    <n v="3329177.6164369229"/>
    <x v="11"/>
    <x v="9"/>
  </r>
  <r>
    <x v="0"/>
    <x v="8"/>
    <s v="Jan 2021"/>
    <n v="363933.32140998513"/>
    <x v="0"/>
    <x v="10"/>
  </r>
  <r>
    <x v="0"/>
    <x v="8"/>
    <s v="Feb 2021"/>
    <n v="359955.5845520033"/>
    <x v="1"/>
    <x v="10"/>
  </r>
  <r>
    <x v="0"/>
    <x v="8"/>
    <s v="Mar 2021"/>
    <n v="355040.82342237793"/>
    <x v="2"/>
    <x v="10"/>
  </r>
  <r>
    <x v="0"/>
    <x v="8"/>
    <s v="Apr 2021"/>
    <n v="351553.43619539554"/>
    <x v="3"/>
    <x v="10"/>
  </r>
  <r>
    <x v="0"/>
    <x v="8"/>
    <s v="May 2021"/>
    <n v="348055.3611106053"/>
    <x v="4"/>
    <x v="10"/>
  </r>
  <r>
    <x v="0"/>
    <x v="8"/>
    <s v="Jun 2021"/>
    <n v="346970.25497602666"/>
    <x v="5"/>
    <x v="10"/>
  </r>
  <r>
    <x v="0"/>
    <x v="8"/>
    <s v="Jul 2021"/>
    <n v="342643.85151727643"/>
    <x v="6"/>
    <x v="10"/>
  </r>
  <r>
    <x v="0"/>
    <x v="8"/>
    <s v="Aug 2021"/>
    <n v="336142.59816438408"/>
    <x v="7"/>
    <x v="10"/>
  </r>
  <r>
    <x v="0"/>
    <x v="8"/>
    <s v="Sep 2021"/>
    <n v="206008.94384285039"/>
    <x v="8"/>
    <x v="10"/>
  </r>
  <r>
    <x v="0"/>
    <x v="8"/>
    <s v="Oct 2021"/>
    <n v="204413.81208298285"/>
    <x v="9"/>
    <x v="10"/>
  </r>
  <r>
    <x v="0"/>
    <x v="8"/>
    <s v="Nov 2021"/>
    <n v="201979.55669422651"/>
    <x v="10"/>
    <x v="10"/>
  </r>
  <r>
    <x v="0"/>
    <x v="8"/>
    <s v="Dec 2021"/>
    <n v="202824.196694199"/>
    <x v="11"/>
    <x v="10"/>
  </r>
  <r>
    <x v="0"/>
    <x v="8"/>
    <s v="Jan 2022"/>
    <n v="198769.71820529707"/>
    <x v="0"/>
    <x v="11"/>
  </r>
  <r>
    <x v="0"/>
    <x v="8"/>
    <s v="Feb 2022"/>
    <n v="197323.76154153323"/>
    <x v="1"/>
    <x v="11"/>
  </r>
  <r>
    <x v="0"/>
    <x v="8"/>
    <s v="Mar 2022"/>
    <n v="195810.91296628962"/>
    <x v="2"/>
    <x v="11"/>
  </r>
  <r>
    <x v="0"/>
    <x v="8"/>
    <s v="Apr 2022"/>
    <n v="194360.48188745207"/>
    <x v="3"/>
    <x v="11"/>
  </r>
  <r>
    <x v="0"/>
    <x v="8"/>
    <s v="May 2022"/>
    <n v="192938.95469905413"/>
    <x v="4"/>
    <x v="11"/>
  </r>
  <r>
    <x v="0"/>
    <x v="8"/>
    <s v="Jun 2022"/>
    <n v="191537.91533172902"/>
    <x v="5"/>
    <x v="11"/>
  </r>
  <r>
    <x v="0"/>
    <x v="8"/>
    <s v="Jul 2022"/>
    <n v="190160.0712532929"/>
    <x v="6"/>
    <x v="11"/>
  </r>
  <r>
    <x v="0"/>
    <x v="8"/>
    <s v="Aug 2022"/>
    <n v="188799.08916381554"/>
    <x v="7"/>
    <x v="11"/>
  </r>
  <r>
    <x v="0"/>
    <x v="8"/>
    <s v="Sep 2022"/>
    <n v="187456.87705730725"/>
    <x v="8"/>
    <x v="11"/>
  </r>
  <r>
    <x v="0"/>
    <x v="8"/>
    <s v="Oct 2022"/>
    <n v="186133.50054215948"/>
    <x v="9"/>
    <x v="11"/>
  </r>
  <r>
    <x v="0"/>
    <x v="8"/>
    <s v="Nov 2022"/>
    <n v="184868.36075162771"/>
    <x v="10"/>
    <x v="11"/>
  </r>
  <r>
    <x v="0"/>
    <x v="8"/>
    <s v="Dec 2022"/>
    <n v="184699.19609258033"/>
    <x v="11"/>
    <x v="11"/>
  </r>
  <r>
    <x v="0"/>
    <x v="8"/>
    <s v="Jan 2023"/>
    <n v="182250.52472057234"/>
    <x v="0"/>
    <x v="12"/>
  </r>
  <r>
    <x v="0"/>
    <x v="8"/>
    <s v="Feb 2023"/>
    <n v="180990.12701688876"/>
    <x v="1"/>
    <x v="12"/>
  </r>
  <r>
    <x v="0"/>
    <x v="8"/>
    <s v="Mar 2023"/>
    <n v="179747.31271343696"/>
    <x v="2"/>
    <x v="12"/>
  </r>
  <r>
    <x v="0"/>
    <x v="8"/>
    <s v="Apr 2023"/>
    <n v="178519.81918211281"/>
    <x v="3"/>
    <x v="12"/>
  </r>
  <r>
    <x v="0"/>
    <x v="8"/>
    <s v="May 2023"/>
    <n v="177305.6948791942"/>
    <x v="4"/>
    <x v="12"/>
  </r>
  <r>
    <x v="0"/>
    <x v="8"/>
    <s v="Jun 2023"/>
    <n v="176108.094828956"/>
    <x v="5"/>
    <x v="12"/>
  </r>
  <r>
    <x v="0"/>
    <x v="8"/>
    <s v="Jul 2023"/>
    <n v="174924.88022956075"/>
    <x v="6"/>
    <x v="12"/>
  </r>
  <r>
    <x v="0"/>
    <x v="8"/>
    <s v="Aug 2023"/>
    <n v="173755.09583065996"/>
    <x v="7"/>
    <x v="12"/>
  </r>
  <r>
    <x v="0"/>
    <x v="8"/>
    <s v="Sep 2023"/>
    <n v="172600.30635361077"/>
    <x v="8"/>
    <x v="12"/>
  </r>
  <r>
    <x v="0"/>
    <x v="8"/>
    <s v="Oct 2023"/>
    <n v="171374.51180342428"/>
    <x v="9"/>
    <x v="12"/>
  </r>
  <r>
    <x v="0"/>
    <x v="8"/>
    <s v="Nov 2023"/>
    <n v="170267.5779910452"/>
    <x v="10"/>
    <x v="12"/>
  </r>
  <r>
    <x v="0"/>
    <x v="8"/>
    <s v="Dec 2023"/>
    <n v="169766.10063051435"/>
    <x v="11"/>
    <x v="12"/>
  </r>
  <r>
    <x v="0"/>
    <x v="8"/>
    <s v="Jan 2024"/>
    <n v="168030.95093888853"/>
    <x v="0"/>
    <x v="13"/>
  </r>
  <r>
    <x v="0"/>
    <x v="8"/>
    <s v="Feb 2024"/>
    <n v="166942.43291910185"/>
    <x v="1"/>
    <x v="13"/>
  </r>
  <r>
    <x v="0"/>
    <x v="8"/>
    <s v="Mar 2024"/>
    <n v="165865.58288853665"/>
    <x v="2"/>
    <x v="13"/>
  </r>
  <r>
    <x v="0"/>
    <x v="8"/>
    <s v="Apr 2024"/>
    <n v="164801.86448697743"/>
    <x v="3"/>
    <x v="13"/>
  </r>
  <r>
    <x v="0"/>
    <x v="8"/>
    <s v="May 2024"/>
    <n v="163750.12409981393"/>
    <x v="4"/>
    <x v="13"/>
  </r>
  <r>
    <x v="0"/>
    <x v="8"/>
    <s v="Jun 2024"/>
    <n v="162711.85555621839"/>
    <x v="5"/>
    <x v="13"/>
  </r>
  <r>
    <x v="0"/>
    <x v="8"/>
    <s v="Jul 2024"/>
    <n v="161685.96389745097"/>
    <x v="6"/>
    <x v="13"/>
  </r>
  <r>
    <x v="0"/>
    <x v="8"/>
    <s v="Aug 2024"/>
    <n v="160671.04424184249"/>
    <x v="7"/>
    <x v="13"/>
  </r>
  <r>
    <x v="0"/>
    <x v="8"/>
    <s v="Sep 2024"/>
    <n v="159665.94958204561"/>
    <x v="8"/>
    <x v="13"/>
  </r>
  <r>
    <x v="0"/>
    <x v="8"/>
    <s v="Oct 2024"/>
    <n v="158674.35013064271"/>
    <x v="9"/>
    <x v="13"/>
  </r>
  <r>
    <x v="0"/>
    <x v="8"/>
    <s v="Nov 2024"/>
    <n v="157702.00740708373"/>
    <x v="10"/>
    <x v="13"/>
  </r>
  <r>
    <x v="0"/>
    <x v="8"/>
    <s v="Dec 2024"/>
    <n v="157039.20068212139"/>
    <x v="11"/>
    <x v="13"/>
  </r>
  <r>
    <x v="0"/>
    <x v="8"/>
    <s v="Jan 2025"/>
    <n v="155762.61262041726"/>
    <x v="0"/>
    <x v="14"/>
  </r>
  <r>
    <x v="0"/>
    <x v="8"/>
    <s v="Feb 2025"/>
    <n v="154814.5030800298"/>
    <x v="1"/>
    <x v="14"/>
  </r>
  <r>
    <x v="0"/>
    <x v="8"/>
    <s v="Mar 2025"/>
    <n v="153877.19767857567"/>
    <x v="2"/>
    <x v="14"/>
  </r>
  <r>
    <x v="0"/>
    <x v="8"/>
    <s v="Apr 2025"/>
    <n v="152949.91281152883"/>
    <x v="3"/>
    <x v="14"/>
  </r>
  <r>
    <x v="0"/>
    <x v="8"/>
    <s v="May 2025"/>
    <n v="152102.91227600942"/>
    <x v="4"/>
    <x v="14"/>
  </r>
  <r>
    <x v="0"/>
    <x v="8"/>
    <s v="Jun 2025"/>
    <n v="151193.80374635992"/>
    <x v="5"/>
    <x v="14"/>
  </r>
  <r>
    <x v="0"/>
    <x v="8"/>
    <s v="Jul 2025"/>
    <n v="150295.98672273892"/>
    <x v="6"/>
    <x v="14"/>
  </r>
  <r>
    <x v="0"/>
    <x v="8"/>
    <s v="Aug 2025"/>
    <n v="149408.52890787111"/>
    <x v="7"/>
    <x v="14"/>
  </r>
  <r>
    <x v="0"/>
    <x v="8"/>
    <s v="Sep 2025"/>
    <n v="148529.86122957108"/>
    <x v="8"/>
    <x v="14"/>
  </r>
  <r>
    <x v="0"/>
    <x v="8"/>
    <s v="Oct 2025"/>
    <n v="147660.76118957988"/>
    <x v="9"/>
    <x v="14"/>
  </r>
  <r>
    <x v="0"/>
    <x v="8"/>
    <s v="Nov 2025"/>
    <n v="146805.00967478956"/>
    <x v="10"/>
    <x v="14"/>
  </r>
  <r>
    <x v="0"/>
    <x v="8"/>
    <s v="Dec 2025"/>
    <n v="146020.83708249615"/>
    <x v="11"/>
    <x v="14"/>
  </r>
  <r>
    <x v="0"/>
    <x v="8"/>
    <s v="Jan 2026"/>
    <n v="144734.34265161652"/>
    <x v="0"/>
    <x v="15"/>
  </r>
  <r>
    <x v="0"/>
    <x v="8"/>
    <s v="Feb 2026"/>
    <n v="143921.22373053333"/>
    <x v="1"/>
    <x v="15"/>
  </r>
  <r>
    <x v="0"/>
    <x v="8"/>
    <s v="Mar 2026"/>
    <n v="143115.9127660777"/>
    <x v="2"/>
    <x v="15"/>
  </r>
  <r>
    <x v="0"/>
    <x v="8"/>
    <s v="Apr 2026"/>
    <n v="142318.30925545256"/>
    <x v="3"/>
    <x v="15"/>
  </r>
  <r>
    <x v="0"/>
    <x v="8"/>
    <s v="May 2026"/>
    <n v="141528.31790312362"/>
    <x v="4"/>
    <x v="15"/>
  </r>
  <r>
    <x v="0"/>
    <x v="8"/>
    <s v="Jun 2026"/>
    <n v="140386.19099903086"/>
    <x v="5"/>
    <x v="15"/>
  </r>
  <r>
    <x v="0"/>
    <x v="8"/>
    <s v="Jul 2026"/>
    <n v="139612.01850182971"/>
    <x v="6"/>
    <x v="15"/>
  </r>
  <r>
    <x v="0"/>
    <x v="8"/>
    <s v="Aug 2026"/>
    <n v="138845.15913162823"/>
    <x v="7"/>
    <x v="15"/>
  </r>
  <r>
    <x v="0"/>
    <x v="8"/>
    <s v="Sep 2026"/>
    <n v="3250.8420698982623"/>
    <x v="8"/>
    <x v="15"/>
  </r>
  <r>
    <x v="0"/>
    <x v="8"/>
    <s v="Oct 2026"/>
    <n v="3237.3482766641109"/>
    <x v="9"/>
    <x v="15"/>
  </r>
  <r>
    <x v="0"/>
    <x v="8"/>
    <s v="Nov 2026"/>
    <n v="3223.9104778477467"/>
    <x v="10"/>
    <x v="15"/>
  </r>
  <r>
    <x v="0"/>
    <x v="8"/>
    <s v="Dec 2026"/>
    <n v="3210.5278119965888"/>
    <x v="11"/>
    <x v="15"/>
  </r>
  <r>
    <x v="0"/>
    <x v="9"/>
    <s v="Oct 2011"/>
    <n v="4467425.2907656226"/>
    <x v="9"/>
    <x v="0"/>
  </r>
  <r>
    <x v="0"/>
    <x v="9"/>
    <s v="Nov 2011"/>
    <n v="11067897.157380261"/>
    <x v="10"/>
    <x v="0"/>
  </r>
  <r>
    <x v="0"/>
    <x v="9"/>
    <s v="Dec 2011"/>
    <n v="8126374.4968226757"/>
    <x v="11"/>
    <x v="0"/>
  </r>
  <r>
    <x v="0"/>
    <x v="9"/>
    <s v="Jan 2012"/>
    <n v="6772401.8044581665"/>
    <x v="0"/>
    <x v="1"/>
  </r>
  <r>
    <x v="0"/>
    <x v="9"/>
    <s v="Feb 2012"/>
    <n v="5885766.7798998542"/>
    <x v="1"/>
    <x v="1"/>
  </r>
  <r>
    <x v="0"/>
    <x v="9"/>
    <s v="Mar 2012"/>
    <n v="5284250.7010540608"/>
    <x v="2"/>
    <x v="1"/>
  </r>
  <r>
    <x v="0"/>
    <x v="9"/>
    <s v="Apr 2012"/>
    <n v="4710423.8514492745"/>
    <x v="3"/>
    <x v="1"/>
  </r>
  <r>
    <x v="0"/>
    <x v="9"/>
    <s v="May 2012"/>
    <n v="4307105.7525281236"/>
    <x v="4"/>
    <x v="1"/>
  </r>
  <r>
    <x v="0"/>
    <x v="9"/>
    <s v="Jun 2012"/>
    <n v="3929701.9558178037"/>
    <x v="5"/>
    <x v="1"/>
  </r>
  <r>
    <x v="0"/>
    <x v="9"/>
    <s v="Jul 2012"/>
    <n v="3613947.7676288858"/>
    <x v="6"/>
    <x v="1"/>
  </r>
  <r>
    <x v="0"/>
    <x v="9"/>
    <s v="Aug 2012"/>
    <n v="3565341.640151958"/>
    <x v="7"/>
    <x v="1"/>
  </r>
  <r>
    <x v="0"/>
    <x v="9"/>
    <s v="Sep 2012"/>
    <n v="3556495.4760244936"/>
    <x v="8"/>
    <x v="1"/>
  </r>
  <r>
    <x v="0"/>
    <x v="9"/>
    <s v="Oct 2012"/>
    <n v="3614229.307888303"/>
    <x v="9"/>
    <x v="1"/>
  </r>
  <r>
    <x v="0"/>
    <x v="9"/>
    <s v="Nov 2012"/>
    <n v="3580261.7907384504"/>
    <x v="10"/>
    <x v="1"/>
  </r>
  <r>
    <x v="0"/>
    <x v="9"/>
    <s v="Dec 2012"/>
    <n v="3483266.9098671656"/>
    <x v="11"/>
    <x v="1"/>
  </r>
  <r>
    <x v="0"/>
    <x v="9"/>
    <s v="Jan 2013"/>
    <n v="3390674.2765474096"/>
    <x v="0"/>
    <x v="2"/>
  </r>
  <r>
    <x v="0"/>
    <x v="9"/>
    <s v="Feb 2013"/>
    <n v="3414522.3631209959"/>
    <x v="1"/>
    <x v="2"/>
  </r>
  <r>
    <x v="0"/>
    <x v="9"/>
    <s v="Mar 2013"/>
    <n v="3303524.7723990069"/>
    <x v="2"/>
    <x v="2"/>
  </r>
  <r>
    <x v="0"/>
    <x v="9"/>
    <s v="Apr 2013"/>
    <n v="3040082.2751936782"/>
    <x v="3"/>
    <x v="2"/>
  </r>
  <r>
    <x v="0"/>
    <x v="9"/>
    <s v="May 2013"/>
    <n v="2834834.7402068311"/>
    <x v="4"/>
    <x v="2"/>
  </r>
  <r>
    <x v="0"/>
    <x v="9"/>
    <s v="Jun 2013"/>
    <n v="2689153.5409229407"/>
    <x v="5"/>
    <x v="2"/>
  </r>
  <r>
    <x v="0"/>
    <x v="9"/>
    <s v="Jul 2013"/>
    <n v="2561728.9744807226"/>
    <x v="6"/>
    <x v="2"/>
  </r>
  <r>
    <x v="0"/>
    <x v="9"/>
    <s v="Aug 2013"/>
    <n v="2430894.7191267312"/>
    <x v="7"/>
    <x v="2"/>
  </r>
  <r>
    <x v="0"/>
    <x v="9"/>
    <s v="Sep 2013"/>
    <n v="2302600.1956930356"/>
    <x v="8"/>
    <x v="2"/>
  </r>
  <r>
    <x v="0"/>
    <x v="9"/>
    <s v="Oct 2013"/>
    <n v="2211263.860181028"/>
    <x v="9"/>
    <x v="2"/>
  </r>
  <r>
    <x v="0"/>
    <x v="9"/>
    <s v="Nov 2013"/>
    <n v="2197703.6311638234"/>
    <x v="10"/>
    <x v="2"/>
  </r>
  <r>
    <x v="0"/>
    <x v="9"/>
    <s v="Dec 2013"/>
    <n v="2167634.3274115087"/>
    <x v="11"/>
    <x v="2"/>
  </r>
  <r>
    <x v="0"/>
    <x v="9"/>
    <s v="Jan 2014"/>
    <n v="2111990.3673391319"/>
    <x v="0"/>
    <x v="3"/>
  </r>
  <r>
    <x v="0"/>
    <x v="9"/>
    <s v="Feb 2014"/>
    <n v="2076068.074261432"/>
    <x v="1"/>
    <x v="3"/>
  </r>
  <r>
    <x v="0"/>
    <x v="9"/>
    <s v="Mar 2014"/>
    <n v="2049855.7629641958"/>
    <x v="2"/>
    <x v="3"/>
  </r>
  <r>
    <x v="0"/>
    <x v="9"/>
    <s v="Apr 2014"/>
    <n v="1964009.2839375969"/>
    <x v="3"/>
    <x v="3"/>
  </r>
  <r>
    <x v="0"/>
    <x v="9"/>
    <s v="May 2014"/>
    <n v="1910690.614403767"/>
    <x v="4"/>
    <x v="3"/>
  </r>
  <r>
    <x v="0"/>
    <x v="9"/>
    <s v="Jun 2014"/>
    <n v="1887499.6651190144"/>
    <x v="5"/>
    <x v="3"/>
  </r>
  <r>
    <x v="0"/>
    <x v="9"/>
    <s v="Jul 2014"/>
    <n v="1843117.3119987308"/>
    <x v="6"/>
    <x v="3"/>
  </r>
  <r>
    <x v="0"/>
    <x v="9"/>
    <s v="Aug 2014"/>
    <n v="1818314.1927582081"/>
    <x v="7"/>
    <x v="3"/>
  </r>
  <r>
    <x v="0"/>
    <x v="9"/>
    <s v="Sep 2014"/>
    <n v="1769467.9908990161"/>
    <x v="8"/>
    <x v="3"/>
  </r>
  <r>
    <x v="0"/>
    <x v="9"/>
    <s v="Oct 2014"/>
    <n v="1745127.9344045939"/>
    <x v="9"/>
    <x v="3"/>
  </r>
  <r>
    <x v="0"/>
    <x v="9"/>
    <s v="Nov 2014"/>
    <n v="1718485.8887566007"/>
    <x v="10"/>
    <x v="3"/>
  </r>
  <r>
    <x v="0"/>
    <x v="9"/>
    <s v="Dec 2014"/>
    <n v="1695488.8337694975"/>
    <x v="11"/>
    <x v="3"/>
  </r>
  <r>
    <x v="0"/>
    <x v="9"/>
    <s v="Jan 2015"/>
    <n v="1658508.8486770527"/>
    <x v="0"/>
    <x v="4"/>
  </r>
  <r>
    <x v="0"/>
    <x v="9"/>
    <s v="Feb 2015"/>
    <n v="1637517.1705718501"/>
    <x v="1"/>
    <x v="4"/>
  </r>
  <r>
    <x v="0"/>
    <x v="9"/>
    <s v="Mar 2015"/>
    <n v="1615287.1032808833"/>
    <x v="2"/>
    <x v="4"/>
  </r>
  <r>
    <x v="0"/>
    <x v="9"/>
    <s v="Apr 2015"/>
    <n v="1545249.3113374743"/>
    <x v="3"/>
    <x v="4"/>
  </r>
  <r>
    <x v="0"/>
    <x v="9"/>
    <s v="May 2015"/>
    <n v="1517491.9198548419"/>
    <x v="4"/>
    <x v="4"/>
  </r>
  <r>
    <x v="0"/>
    <x v="9"/>
    <s v="Jun 2015"/>
    <n v="1507857.116977928"/>
    <x v="5"/>
    <x v="4"/>
  </r>
  <r>
    <x v="0"/>
    <x v="9"/>
    <s v="Jul 2015"/>
    <n v="1465048.0117379704"/>
    <x v="6"/>
    <x v="4"/>
  </r>
  <r>
    <x v="0"/>
    <x v="9"/>
    <s v="Aug 2015"/>
    <n v="1462000.5431874841"/>
    <x v="7"/>
    <x v="4"/>
  </r>
  <r>
    <x v="0"/>
    <x v="9"/>
    <s v="Sep 2015"/>
    <n v="1428961.8490465349"/>
    <x v="8"/>
    <x v="4"/>
  </r>
  <r>
    <x v="0"/>
    <x v="9"/>
    <s v="Oct 2015"/>
    <n v="1402834.6235454334"/>
    <x v="9"/>
    <x v="4"/>
  </r>
  <r>
    <x v="0"/>
    <x v="9"/>
    <s v="Nov 2015"/>
    <n v="1393932.9860409"/>
    <x v="10"/>
    <x v="4"/>
  </r>
  <r>
    <x v="0"/>
    <x v="9"/>
    <s v="Dec 2015"/>
    <n v="1351349.3581272685"/>
    <x v="11"/>
    <x v="4"/>
  </r>
  <r>
    <x v="0"/>
    <x v="9"/>
    <s v="Jan 2016"/>
    <n v="1328124.7156623891"/>
    <x v="0"/>
    <x v="5"/>
  </r>
  <r>
    <x v="0"/>
    <x v="9"/>
    <s v="Feb 2016"/>
    <n v="1301124.4780494622"/>
    <x v="1"/>
    <x v="5"/>
  </r>
  <r>
    <x v="0"/>
    <x v="9"/>
    <s v="Mar 2016"/>
    <n v="1288790.5174272684"/>
    <x v="2"/>
    <x v="5"/>
  </r>
  <r>
    <x v="0"/>
    <x v="9"/>
    <s v="Apr 2016"/>
    <n v="1218965.0962876165"/>
    <x v="3"/>
    <x v="5"/>
  </r>
  <r>
    <x v="0"/>
    <x v="9"/>
    <s v="May 2016"/>
    <n v="1203810.6634860265"/>
    <x v="4"/>
    <x v="5"/>
  </r>
  <r>
    <x v="0"/>
    <x v="9"/>
    <s v="Jun 2016"/>
    <n v="1202145.5346983343"/>
    <x v="5"/>
    <x v="5"/>
  </r>
  <r>
    <x v="0"/>
    <x v="9"/>
    <s v="Jul 2016"/>
    <n v="1181896.6863617508"/>
    <x v="6"/>
    <x v="5"/>
  </r>
  <r>
    <x v="0"/>
    <x v="9"/>
    <s v="Aug 2016"/>
    <n v="1161674.5473127589"/>
    <x v="7"/>
    <x v="5"/>
  </r>
  <r>
    <x v="0"/>
    <x v="9"/>
    <s v="Sep 2016"/>
    <n v="1140438.253757813"/>
    <x v="8"/>
    <x v="5"/>
  </r>
  <r>
    <x v="0"/>
    <x v="9"/>
    <s v="Oct 2016"/>
    <n v="1126752.5412685219"/>
    <x v="9"/>
    <x v="5"/>
  </r>
  <r>
    <x v="0"/>
    <x v="9"/>
    <s v="Nov 2016"/>
    <n v="1104680.4948979924"/>
    <x v="10"/>
    <x v="5"/>
  </r>
  <r>
    <x v="0"/>
    <x v="9"/>
    <s v="Dec 2016"/>
    <n v="1096994.6470888993"/>
    <x v="11"/>
    <x v="5"/>
  </r>
  <r>
    <x v="0"/>
    <x v="9"/>
    <s v="Jan 2017"/>
    <n v="1067917.9655347555"/>
    <x v="0"/>
    <x v="6"/>
  </r>
  <r>
    <x v="0"/>
    <x v="9"/>
    <s v="Feb 2017"/>
    <n v="1058937.5610629518"/>
    <x v="1"/>
    <x v="6"/>
  </r>
  <r>
    <x v="0"/>
    <x v="9"/>
    <s v="Mar 2017"/>
    <n v="1065562.8657666396"/>
    <x v="2"/>
    <x v="6"/>
  </r>
  <r>
    <x v="0"/>
    <x v="9"/>
    <s v="Apr 2017"/>
    <n v="1003412.7047878199"/>
    <x v="3"/>
    <x v="6"/>
  </r>
  <r>
    <x v="0"/>
    <x v="9"/>
    <s v="May 2017"/>
    <n v="986048.53980705515"/>
    <x v="4"/>
    <x v="6"/>
  </r>
  <r>
    <x v="0"/>
    <x v="9"/>
    <s v="Jun 2017"/>
    <n v="986764.1730130011"/>
    <x v="5"/>
    <x v="6"/>
  </r>
  <r>
    <x v="0"/>
    <x v="9"/>
    <s v="Jul 2017"/>
    <n v="955386.2773578593"/>
    <x v="6"/>
    <x v="6"/>
  </r>
  <r>
    <x v="0"/>
    <x v="9"/>
    <s v="Aug 2017"/>
    <n v="949172.93522928841"/>
    <x v="7"/>
    <x v="6"/>
  </r>
  <r>
    <x v="0"/>
    <x v="9"/>
    <s v="Sep 2017"/>
    <n v="936165.33574890462"/>
    <x v="8"/>
    <x v="6"/>
  </r>
  <r>
    <x v="0"/>
    <x v="9"/>
    <s v="Oct 2017"/>
    <n v="929320.49280227348"/>
    <x v="9"/>
    <x v="6"/>
  </r>
  <r>
    <x v="0"/>
    <x v="9"/>
    <s v="Nov 2017"/>
    <n v="914385.63883070648"/>
    <x v="10"/>
    <x v="6"/>
  </r>
  <r>
    <x v="0"/>
    <x v="9"/>
    <s v="Dec 2017"/>
    <n v="908212.01215053641"/>
    <x v="11"/>
    <x v="6"/>
  </r>
  <r>
    <x v="0"/>
    <x v="9"/>
    <s v="Jan 2018"/>
    <n v="896088.46030583465"/>
    <x v="0"/>
    <x v="7"/>
  </r>
  <r>
    <x v="0"/>
    <x v="9"/>
    <s v="Feb 2018"/>
    <n v="881982.24176880764"/>
    <x v="1"/>
    <x v="7"/>
  </r>
  <r>
    <x v="0"/>
    <x v="9"/>
    <s v="Mar 2018"/>
    <n v="875619.22844886594"/>
    <x v="2"/>
    <x v="7"/>
  </r>
  <r>
    <x v="0"/>
    <x v="9"/>
    <s v="Apr 2018"/>
    <n v="825937.77596767386"/>
    <x v="3"/>
    <x v="7"/>
  </r>
  <r>
    <x v="0"/>
    <x v="9"/>
    <s v="May 2018"/>
    <n v="814133.71674481512"/>
    <x v="4"/>
    <x v="7"/>
  </r>
  <r>
    <x v="0"/>
    <x v="9"/>
    <s v="Jun 2018"/>
    <n v="812068.96407293738"/>
    <x v="5"/>
    <x v="7"/>
  </r>
  <r>
    <x v="0"/>
    <x v="9"/>
    <s v="Jul 2018"/>
    <n v="797745.91315704957"/>
    <x v="6"/>
    <x v="7"/>
  </r>
  <r>
    <x v="0"/>
    <x v="9"/>
    <s v="Aug 2018"/>
    <n v="793114.13492969412"/>
    <x v="7"/>
    <x v="7"/>
  </r>
  <r>
    <x v="0"/>
    <x v="9"/>
    <s v="Sep 2018"/>
    <n v="783532.74504850735"/>
    <x v="8"/>
    <x v="7"/>
  </r>
  <r>
    <x v="0"/>
    <x v="9"/>
    <s v="Oct 2018"/>
    <n v="775924.53285426972"/>
    <x v="9"/>
    <x v="7"/>
  </r>
  <r>
    <x v="0"/>
    <x v="9"/>
    <s v="Nov 2018"/>
    <n v="769438.85678755108"/>
    <x v="10"/>
    <x v="7"/>
  </r>
  <r>
    <x v="0"/>
    <x v="9"/>
    <s v="Dec 2018"/>
    <n v="760841.58425621665"/>
    <x v="11"/>
    <x v="7"/>
  </r>
  <r>
    <x v="0"/>
    <x v="9"/>
    <s v="Jan 2019"/>
    <n v="748942.51720428572"/>
    <x v="0"/>
    <x v="8"/>
  </r>
  <r>
    <x v="0"/>
    <x v="9"/>
    <s v="Feb 2019"/>
    <n v="745452.9467410706"/>
    <x v="1"/>
    <x v="8"/>
  </r>
  <r>
    <x v="0"/>
    <x v="9"/>
    <s v="Mar 2019"/>
    <n v="740142.35750240157"/>
    <x v="2"/>
    <x v="8"/>
  </r>
  <r>
    <x v="0"/>
    <x v="9"/>
    <s v="Apr 2019"/>
    <n v="691159.79346869129"/>
    <x v="3"/>
    <x v="8"/>
  </r>
  <r>
    <x v="0"/>
    <x v="9"/>
    <s v="May 2019"/>
    <n v="683524.4253868988"/>
    <x v="4"/>
    <x v="8"/>
  </r>
  <r>
    <x v="0"/>
    <x v="9"/>
    <s v="Jun 2019"/>
    <n v="684340.19159766275"/>
    <x v="5"/>
    <x v="8"/>
  </r>
  <r>
    <x v="0"/>
    <x v="9"/>
    <s v="Jul 2019"/>
    <n v="672386.82596435305"/>
    <x v="6"/>
    <x v="8"/>
  </r>
  <r>
    <x v="0"/>
    <x v="9"/>
    <s v="Aug 2019"/>
    <n v="672814.93349432014"/>
    <x v="7"/>
    <x v="8"/>
  </r>
  <r>
    <x v="0"/>
    <x v="9"/>
    <s v="Sep 2019"/>
    <n v="667294.2930650129"/>
    <x v="8"/>
    <x v="8"/>
  </r>
  <r>
    <x v="0"/>
    <x v="9"/>
    <s v="Oct 2019"/>
    <n v="656798.15689330723"/>
    <x v="9"/>
    <x v="8"/>
  </r>
  <r>
    <x v="0"/>
    <x v="9"/>
    <s v="Nov 2019"/>
    <n v="647836.69271196809"/>
    <x v="10"/>
    <x v="8"/>
  </r>
  <r>
    <x v="0"/>
    <x v="9"/>
    <s v="Dec 2019"/>
    <n v="646937.62174425542"/>
    <x v="11"/>
    <x v="8"/>
  </r>
  <r>
    <x v="0"/>
    <x v="9"/>
    <s v="Jan 2020"/>
    <n v="638313.13309866202"/>
    <x v="0"/>
    <x v="9"/>
  </r>
  <r>
    <x v="0"/>
    <x v="9"/>
    <s v="Feb 2020"/>
    <n v="631114.49851948419"/>
    <x v="1"/>
    <x v="9"/>
  </r>
  <r>
    <x v="0"/>
    <x v="9"/>
    <s v="Mar 2020"/>
    <n v="626557.38557296921"/>
    <x v="2"/>
    <x v="9"/>
  </r>
  <r>
    <x v="0"/>
    <x v="9"/>
    <s v="Apr 2020"/>
    <n v="585944.33378635626"/>
    <x v="3"/>
    <x v="9"/>
  </r>
  <r>
    <x v="0"/>
    <x v="9"/>
    <s v="May 2020"/>
    <n v="584125.62213200121"/>
    <x v="4"/>
    <x v="9"/>
  </r>
  <r>
    <x v="0"/>
    <x v="9"/>
    <s v="Jun 2020"/>
    <n v="585338.03975100664"/>
    <x v="5"/>
    <x v="9"/>
  </r>
  <r>
    <x v="0"/>
    <x v="9"/>
    <s v="Jul 2020"/>
    <n v="570252.10841097322"/>
    <x v="6"/>
    <x v="9"/>
  </r>
  <r>
    <x v="0"/>
    <x v="9"/>
    <s v="Aug 2020"/>
    <n v="568636.75997384801"/>
    <x v="7"/>
    <x v="9"/>
  </r>
  <r>
    <x v="0"/>
    <x v="9"/>
    <s v="Sep 2020"/>
    <n v="569634.16430776939"/>
    <x v="8"/>
    <x v="9"/>
  </r>
  <r>
    <x v="0"/>
    <x v="9"/>
    <s v="Oct 2020"/>
    <n v="542786.47191433888"/>
    <x v="9"/>
    <x v="9"/>
  </r>
  <r>
    <x v="0"/>
    <x v="9"/>
    <s v="Nov 2020"/>
    <n v="534389.61348347226"/>
    <x v="10"/>
    <x v="9"/>
  </r>
  <r>
    <x v="0"/>
    <x v="9"/>
    <s v="Dec 2020"/>
    <n v="528526.40242411464"/>
    <x v="11"/>
    <x v="9"/>
  </r>
  <r>
    <x v="0"/>
    <x v="9"/>
    <s v="Jan 2021"/>
    <n v="523478.18444883393"/>
    <x v="0"/>
    <x v="10"/>
  </r>
  <r>
    <x v="0"/>
    <x v="9"/>
    <s v="Feb 2021"/>
    <n v="517466.78518586536"/>
    <x v="1"/>
    <x v="10"/>
  </r>
  <r>
    <x v="0"/>
    <x v="9"/>
    <s v="Mar 2021"/>
    <n v="514571.73822103406"/>
    <x v="2"/>
    <x v="10"/>
  </r>
  <r>
    <x v="0"/>
    <x v="9"/>
    <s v="Apr 2021"/>
    <n v="482187.02643322118"/>
    <x v="3"/>
    <x v="10"/>
  </r>
  <r>
    <x v="0"/>
    <x v="9"/>
    <s v="May 2021"/>
    <n v="479694.40765507793"/>
    <x v="4"/>
    <x v="10"/>
  </r>
  <r>
    <x v="0"/>
    <x v="9"/>
    <s v="Jun 2021"/>
    <n v="478656.82574333122"/>
    <x v="5"/>
    <x v="10"/>
  </r>
  <r>
    <x v="0"/>
    <x v="9"/>
    <s v="Jul 2021"/>
    <n v="479217.77600764111"/>
    <x v="6"/>
    <x v="10"/>
  </r>
  <r>
    <x v="0"/>
    <x v="9"/>
    <s v="Aug 2021"/>
    <n v="475501.90074223885"/>
    <x v="7"/>
    <x v="10"/>
  </r>
  <r>
    <x v="0"/>
    <x v="9"/>
    <s v="Sep 2021"/>
    <n v="465182.97562887945"/>
    <x v="8"/>
    <x v="10"/>
  </r>
  <r>
    <x v="0"/>
    <x v="9"/>
    <s v="Oct 2021"/>
    <n v="190283.45311393743"/>
    <x v="9"/>
    <x v="10"/>
  </r>
  <r>
    <x v="0"/>
    <x v="9"/>
    <s v="Nov 2021"/>
    <n v="120340.38588038473"/>
    <x v="10"/>
    <x v="10"/>
  </r>
  <r>
    <x v="0"/>
    <x v="9"/>
    <s v="Dec 2021"/>
    <n v="117913.25291711361"/>
    <x v="11"/>
    <x v="10"/>
  </r>
  <r>
    <x v="0"/>
    <x v="9"/>
    <s v="Jan 2022"/>
    <n v="117008.85570973011"/>
    <x v="0"/>
    <x v="11"/>
  </r>
  <r>
    <x v="0"/>
    <x v="9"/>
    <s v="Feb 2022"/>
    <n v="115357.00565442743"/>
    <x v="1"/>
    <x v="11"/>
  </r>
  <r>
    <x v="0"/>
    <x v="9"/>
    <s v="Mar 2022"/>
    <n v="114191.05437169783"/>
    <x v="2"/>
    <x v="11"/>
  </r>
  <r>
    <x v="0"/>
    <x v="9"/>
    <s v="Apr 2022"/>
    <n v="112960.7078207429"/>
    <x v="3"/>
    <x v="11"/>
  </r>
  <r>
    <x v="0"/>
    <x v="9"/>
    <s v="May 2022"/>
    <n v="111790.76890518508"/>
    <x v="4"/>
    <x v="11"/>
  </r>
  <r>
    <x v="0"/>
    <x v="9"/>
    <s v="Jun 2022"/>
    <n v="110636.18772318339"/>
    <x v="5"/>
    <x v="11"/>
  </r>
  <r>
    <x v="0"/>
    <x v="9"/>
    <s v="Jul 2022"/>
    <n v="109496.72350601034"/>
    <x v="6"/>
    <x v="11"/>
  </r>
  <r>
    <x v="0"/>
    <x v="9"/>
    <s v="Aug 2022"/>
    <n v="108372.15085253742"/>
    <x v="7"/>
    <x v="11"/>
  </r>
  <r>
    <x v="0"/>
    <x v="9"/>
    <s v="Sep 2022"/>
    <n v="107262.24189292057"/>
    <x v="8"/>
    <x v="11"/>
  </r>
  <r>
    <x v="0"/>
    <x v="9"/>
    <s v="Oct 2022"/>
    <n v="106166.77554893652"/>
    <x v="9"/>
    <x v="11"/>
  </r>
  <r>
    <x v="0"/>
    <x v="9"/>
    <s v="Nov 2022"/>
    <n v="105085.53326526709"/>
    <x v="10"/>
    <x v="11"/>
  </r>
  <r>
    <x v="0"/>
    <x v="9"/>
    <s v="Dec 2022"/>
    <n v="104018.30295530955"/>
    <x v="11"/>
    <x v="11"/>
  </r>
  <r>
    <x v="0"/>
    <x v="9"/>
    <s v="Jan 2023"/>
    <n v="102964.86902519835"/>
    <x v="0"/>
    <x v="12"/>
  </r>
  <r>
    <x v="0"/>
    <x v="9"/>
    <s v="Feb 2023"/>
    <n v="101925.02787995142"/>
    <x v="1"/>
    <x v="12"/>
  </r>
  <r>
    <x v="0"/>
    <x v="9"/>
    <s v="Mar 2023"/>
    <n v="100898.57556313413"/>
    <x v="2"/>
    <x v="12"/>
  </r>
  <r>
    <x v="0"/>
    <x v="9"/>
    <s v="Apr 2023"/>
    <n v="99885.310179764478"/>
    <x v="3"/>
    <x v="12"/>
  </r>
  <r>
    <x v="0"/>
    <x v="9"/>
    <s v="May 2023"/>
    <n v="98885.03388067073"/>
    <x v="4"/>
    <x v="12"/>
  </r>
  <r>
    <x v="0"/>
    <x v="9"/>
    <s v="Jun 2023"/>
    <n v="97897.558431206984"/>
    <x v="5"/>
    <x v="12"/>
  </r>
  <r>
    <x v="0"/>
    <x v="9"/>
    <s v="Jul 2023"/>
    <n v="96922.686359296364"/>
    <x v="6"/>
    <x v="12"/>
  </r>
  <r>
    <x v="0"/>
    <x v="9"/>
    <s v="Aug 2023"/>
    <n v="95960.23301465073"/>
    <x v="7"/>
    <x v="12"/>
  </r>
  <r>
    <x v="0"/>
    <x v="9"/>
    <s v="Sep 2023"/>
    <n v="95010.0152469819"/>
    <x v="8"/>
    <x v="12"/>
  </r>
  <r>
    <x v="0"/>
    <x v="9"/>
    <s v="Oct 2023"/>
    <n v="94071.853751812072"/>
    <x v="9"/>
    <x v="12"/>
  </r>
  <r>
    <x v="0"/>
    <x v="9"/>
    <s v="Nov 2023"/>
    <n v="93039.320886185742"/>
    <x v="10"/>
    <x v="12"/>
  </r>
  <r>
    <x v="0"/>
    <x v="9"/>
    <s v="Dec 2023"/>
    <n v="92124.738684032985"/>
    <x v="11"/>
    <x v="12"/>
  </r>
  <r>
    <x v="0"/>
    <x v="9"/>
    <s v="Jan 2024"/>
    <n v="91221.684648208611"/>
    <x v="0"/>
    <x v="13"/>
  </r>
  <r>
    <x v="0"/>
    <x v="9"/>
    <s v="Feb 2024"/>
    <n v="90329.990888760614"/>
    <x v="1"/>
    <x v="13"/>
  </r>
  <r>
    <x v="0"/>
    <x v="9"/>
    <s v="Mar 2024"/>
    <n v="89449.487831379272"/>
    <x v="2"/>
    <x v="13"/>
  </r>
  <r>
    <x v="0"/>
    <x v="9"/>
    <s v="Apr 2024"/>
    <n v="88580.013431922853"/>
    <x v="3"/>
    <x v="13"/>
  </r>
  <r>
    <x v="0"/>
    <x v="9"/>
    <s v="May 2024"/>
    <n v="87721.406769154826"/>
    <x v="4"/>
    <x v="13"/>
  </r>
  <r>
    <x v="0"/>
    <x v="9"/>
    <s v="Jun 2024"/>
    <n v="86873.509121838666"/>
    <x v="5"/>
    <x v="13"/>
  </r>
  <r>
    <x v="0"/>
    <x v="9"/>
    <s v="Jul 2024"/>
    <n v="86036.164614548208"/>
    <x v="6"/>
    <x v="13"/>
  </r>
  <r>
    <x v="0"/>
    <x v="9"/>
    <s v="Aug 2024"/>
    <n v="85209.217810404618"/>
    <x v="7"/>
    <x v="13"/>
  </r>
  <r>
    <x v="0"/>
    <x v="9"/>
    <s v="Sep 2024"/>
    <n v="84392.519441244629"/>
    <x v="8"/>
    <x v="13"/>
  </r>
  <r>
    <x v="0"/>
    <x v="9"/>
    <s v="Oct 2024"/>
    <n v="83585.923946167823"/>
    <x v="9"/>
    <x v="13"/>
  </r>
  <r>
    <x v="0"/>
    <x v="9"/>
    <s v="Nov 2024"/>
    <n v="82789.278888295434"/>
    <x v="10"/>
    <x v="13"/>
  </r>
  <r>
    <x v="0"/>
    <x v="9"/>
    <s v="Dec 2024"/>
    <n v="82002.442891084822"/>
    <x v="11"/>
    <x v="13"/>
  </r>
  <r>
    <x v="0"/>
    <x v="9"/>
    <s v="Jan 2025"/>
    <n v="81225.279123803659"/>
    <x v="0"/>
    <x v="14"/>
  </r>
  <r>
    <x v="0"/>
    <x v="9"/>
    <s v="Feb 2025"/>
    <n v="80457.644402646372"/>
    <x v="1"/>
    <x v="14"/>
  </r>
  <r>
    <x v="0"/>
    <x v="9"/>
    <s v="Mar 2025"/>
    <n v="79699.400873975523"/>
    <x v="2"/>
    <x v="14"/>
  </r>
  <r>
    <x v="0"/>
    <x v="9"/>
    <s v="Apr 2025"/>
    <n v="78950.418514321645"/>
    <x v="3"/>
    <x v="14"/>
  </r>
  <r>
    <x v="0"/>
    <x v="9"/>
    <s v="May 2025"/>
    <n v="78210.557924236957"/>
    <x v="4"/>
    <x v="14"/>
  </r>
  <r>
    <x v="0"/>
    <x v="9"/>
    <s v="Jun 2025"/>
    <n v="77582.444044154603"/>
    <x v="5"/>
    <x v="14"/>
  </r>
  <r>
    <x v="0"/>
    <x v="9"/>
    <s v="Jul 2025"/>
    <n v="76859.605936701322"/>
    <x v="6"/>
    <x v="14"/>
  </r>
  <r>
    <x v="0"/>
    <x v="9"/>
    <s v="Aug 2025"/>
    <n v="76145.51198148221"/>
    <x v="7"/>
    <x v="14"/>
  </r>
  <r>
    <x v="0"/>
    <x v="9"/>
    <s v="Sep 2025"/>
    <n v="75440.038823743351"/>
    <x v="8"/>
    <x v="14"/>
  </r>
  <r>
    <x v="0"/>
    <x v="9"/>
    <s v="Oct 2025"/>
    <n v="74743.068193088562"/>
    <x v="9"/>
    <x v="14"/>
  </r>
  <r>
    <x v="0"/>
    <x v="9"/>
    <s v="Nov 2025"/>
    <n v="74054.475588953588"/>
    <x v="10"/>
    <x v="14"/>
  </r>
  <r>
    <x v="0"/>
    <x v="9"/>
    <s v="Dec 2025"/>
    <n v="73374.145425299997"/>
    <x v="11"/>
    <x v="14"/>
  </r>
  <r>
    <x v="0"/>
    <x v="9"/>
    <s v="Jan 2026"/>
    <n v="72701.958208826443"/>
    <x v="0"/>
    <x v="15"/>
  </r>
  <r>
    <x v="0"/>
    <x v="9"/>
    <s v="Feb 2026"/>
    <n v="72037.803137852228"/>
    <x v="1"/>
    <x v="15"/>
  </r>
  <r>
    <x v="0"/>
    <x v="9"/>
    <s v="Mar 2026"/>
    <n v="71381.564103433746"/>
    <x v="2"/>
    <x v="15"/>
  </r>
  <r>
    <x v="0"/>
    <x v="9"/>
    <s v="Apr 2026"/>
    <n v="70733.133026795491"/>
    <x v="3"/>
    <x v="15"/>
  </r>
  <r>
    <x v="0"/>
    <x v="9"/>
    <s v="May 2026"/>
    <n v="70092.396521898976"/>
    <x v="4"/>
    <x v="15"/>
  </r>
  <r>
    <x v="0"/>
    <x v="9"/>
    <s v="Jun 2026"/>
    <n v="69459.252478684211"/>
    <x v="5"/>
    <x v="15"/>
  </r>
  <r>
    <x v="0"/>
    <x v="9"/>
    <s v="Jul 2026"/>
    <n v="68833.592395470478"/>
    <x v="6"/>
    <x v="15"/>
  </r>
  <r>
    <x v="0"/>
    <x v="9"/>
    <s v="Aug 2026"/>
    <n v="68215.310516387413"/>
    <x v="7"/>
    <x v="15"/>
  </r>
  <r>
    <x v="0"/>
    <x v="9"/>
    <s v="Sep 2026"/>
    <n v="67604.30759282755"/>
    <x v="8"/>
    <x v="15"/>
  </r>
  <r>
    <x v="0"/>
    <x v="9"/>
    <s v="Oct 2026"/>
    <n v="14281.493823988008"/>
    <x v="9"/>
    <x v="15"/>
  </r>
  <r>
    <x v="0"/>
    <x v="9"/>
    <s v="Nov 2026"/>
    <n v="4786.7517207515302"/>
    <x v="10"/>
    <x v="15"/>
  </r>
  <r>
    <x v="0"/>
    <x v="9"/>
    <s v="Dec 2026"/>
    <n v="4766.8814555102808"/>
    <x v="11"/>
    <x v="15"/>
  </r>
  <r>
    <x v="0"/>
    <x v="9"/>
    <s v="Jan 2027"/>
    <n v="4747.0947511694221"/>
    <x v="0"/>
    <x v="16"/>
  </r>
  <r>
    <x v="0"/>
    <x v="10"/>
    <s v="Nov 2011"/>
    <n v="8191931.3068620004"/>
    <x v="10"/>
    <x v="0"/>
  </r>
  <r>
    <x v="0"/>
    <x v="10"/>
    <s v="Dec 2011"/>
    <n v="14153631.791730681"/>
    <x v="11"/>
    <x v="0"/>
  </r>
  <r>
    <x v="0"/>
    <x v="10"/>
    <s v="Jan 2012"/>
    <n v="11506584.329705499"/>
    <x v="0"/>
    <x v="1"/>
  </r>
  <r>
    <x v="0"/>
    <x v="10"/>
    <s v="Feb 2012"/>
    <n v="9273440.2000996452"/>
    <x v="1"/>
    <x v="1"/>
  </r>
  <r>
    <x v="0"/>
    <x v="10"/>
    <s v="Mar 2012"/>
    <n v="8156492.6282841535"/>
    <x v="2"/>
    <x v="1"/>
  </r>
  <r>
    <x v="0"/>
    <x v="10"/>
    <s v="Apr 2012"/>
    <n v="7494603.8231505714"/>
    <x v="3"/>
    <x v="1"/>
  </r>
  <r>
    <x v="0"/>
    <x v="10"/>
    <s v="May 2012"/>
    <n v="6920001.3115804382"/>
    <x v="4"/>
    <x v="1"/>
  </r>
  <r>
    <x v="0"/>
    <x v="10"/>
    <s v="Jun 2012"/>
    <n v="6394985.6937821563"/>
    <x v="5"/>
    <x v="1"/>
  </r>
  <r>
    <x v="0"/>
    <x v="10"/>
    <s v="Jul 2012"/>
    <n v="5822831.6403557211"/>
    <x v="6"/>
    <x v="1"/>
  </r>
  <r>
    <x v="0"/>
    <x v="10"/>
    <s v="Aug 2012"/>
    <n v="5712431.7684614891"/>
    <x v="7"/>
    <x v="1"/>
  </r>
  <r>
    <x v="0"/>
    <x v="10"/>
    <s v="Sep 2012"/>
    <n v="5777957.7391956849"/>
    <x v="8"/>
    <x v="1"/>
  </r>
  <r>
    <x v="0"/>
    <x v="10"/>
    <s v="Oct 2012"/>
    <n v="5891971.3632090604"/>
    <x v="9"/>
    <x v="1"/>
  </r>
  <r>
    <x v="0"/>
    <x v="10"/>
    <s v="Nov 2012"/>
    <n v="5764169.3218713906"/>
    <x v="10"/>
    <x v="1"/>
  </r>
  <r>
    <x v="0"/>
    <x v="10"/>
    <s v="Dec 2012"/>
    <n v="6551170.672822292"/>
    <x v="11"/>
    <x v="1"/>
  </r>
  <r>
    <x v="0"/>
    <x v="10"/>
    <s v="Jan 2013"/>
    <n v="5487898.1353841284"/>
    <x v="0"/>
    <x v="2"/>
  </r>
  <r>
    <x v="0"/>
    <x v="10"/>
    <s v="Feb 2013"/>
    <n v="5364020.2401395123"/>
    <x v="1"/>
    <x v="2"/>
  </r>
  <r>
    <x v="0"/>
    <x v="10"/>
    <s v="Mar 2013"/>
    <n v="5333703.5498392135"/>
    <x v="2"/>
    <x v="2"/>
  </r>
  <r>
    <x v="0"/>
    <x v="10"/>
    <s v="Apr 2013"/>
    <n v="5218680.1758698672"/>
    <x v="3"/>
    <x v="2"/>
  </r>
  <r>
    <x v="0"/>
    <x v="10"/>
    <s v="May 2013"/>
    <n v="4977546.2053832021"/>
    <x v="4"/>
    <x v="2"/>
  </r>
  <r>
    <x v="0"/>
    <x v="10"/>
    <s v="Jun 2013"/>
    <n v="4724760.9667528355"/>
    <x v="5"/>
    <x v="2"/>
  </r>
  <r>
    <x v="0"/>
    <x v="10"/>
    <s v="Jul 2013"/>
    <n v="4447308.5421200152"/>
    <x v="6"/>
    <x v="2"/>
  </r>
  <r>
    <x v="0"/>
    <x v="10"/>
    <s v="Aug 2013"/>
    <n v="4291400.6365642352"/>
    <x v="7"/>
    <x v="2"/>
  </r>
  <r>
    <x v="0"/>
    <x v="10"/>
    <s v="Sep 2013"/>
    <n v="4035734.0799992979"/>
    <x v="8"/>
    <x v="2"/>
  </r>
  <r>
    <x v="0"/>
    <x v="10"/>
    <s v="Oct 2013"/>
    <n v="3885207.6872315076"/>
    <x v="9"/>
    <x v="2"/>
  </r>
  <r>
    <x v="0"/>
    <x v="10"/>
    <s v="Nov 2013"/>
    <n v="3757728.3825592049"/>
    <x v="10"/>
    <x v="2"/>
  </r>
  <r>
    <x v="0"/>
    <x v="10"/>
    <s v="Dec 2013"/>
    <n v="4516454.6199300494"/>
    <x v="11"/>
    <x v="2"/>
  </r>
  <r>
    <x v="0"/>
    <x v="10"/>
    <s v="Jan 2014"/>
    <n v="3530474.8870885945"/>
    <x v="0"/>
    <x v="3"/>
  </r>
  <r>
    <x v="0"/>
    <x v="10"/>
    <s v="Feb 2014"/>
    <n v="3434529.05236032"/>
    <x v="1"/>
    <x v="3"/>
  </r>
  <r>
    <x v="0"/>
    <x v="10"/>
    <s v="Mar 2014"/>
    <n v="3368909.7650747676"/>
    <x v="2"/>
    <x v="3"/>
  </r>
  <r>
    <x v="0"/>
    <x v="10"/>
    <s v="Apr 2014"/>
    <n v="3297334.1405288074"/>
    <x v="3"/>
    <x v="3"/>
  </r>
  <r>
    <x v="0"/>
    <x v="10"/>
    <s v="May 2014"/>
    <n v="3213962.3562464686"/>
    <x v="4"/>
    <x v="3"/>
  </r>
  <r>
    <x v="0"/>
    <x v="10"/>
    <s v="Jun 2014"/>
    <n v="3132231.1100955117"/>
    <x v="5"/>
    <x v="3"/>
  </r>
  <r>
    <x v="0"/>
    <x v="10"/>
    <s v="Jul 2014"/>
    <n v="3053172.6032621008"/>
    <x v="6"/>
    <x v="3"/>
  </r>
  <r>
    <x v="0"/>
    <x v="10"/>
    <s v="Aug 2014"/>
    <n v="2977544.5234067985"/>
    <x v="7"/>
    <x v="3"/>
  </r>
  <r>
    <x v="0"/>
    <x v="10"/>
    <s v="Sep 2014"/>
    <n v="2906441.6485552629"/>
    <x v="8"/>
    <x v="3"/>
  </r>
  <r>
    <x v="0"/>
    <x v="10"/>
    <s v="Oct 2014"/>
    <n v="2831274.5633610142"/>
    <x v="9"/>
    <x v="3"/>
  </r>
  <r>
    <x v="0"/>
    <x v="10"/>
    <s v="Nov 2014"/>
    <n v="2767813.9205837715"/>
    <x v="10"/>
    <x v="3"/>
  </r>
  <r>
    <x v="0"/>
    <x v="10"/>
    <s v="Dec 2014"/>
    <n v="3558357.7067200895"/>
    <x v="11"/>
    <x v="3"/>
  </r>
  <r>
    <x v="0"/>
    <x v="10"/>
    <s v="Jan 2015"/>
    <n v="2646977.9684803868"/>
    <x v="0"/>
    <x v="4"/>
  </r>
  <r>
    <x v="0"/>
    <x v="10"/>
    <s v="Feb 2015"/>
    <n v="2584551.2758782771"/>
    <x v="1"/>
    <x v="4"/>
  </r>
  <r>
    <x v="0"/>
    <x v="10"/>
    <s v="Mar 2015"/>
    <n v="2531659.6666829856"/>
    <x v="2"/>
    <x v="4"/>
  </r>
  <r>
    <x v="0"/>
    <x v="10"/>
    <s v="Apr 2015"/>
    <n v="2475695.2220226112"/>
    <x v="3"/>
    <x v="4"/>
  </r>
  <r>
    <x v="0"/>
    <x v="10"/>
    <s v="May 2015"/>
    <n v="2422306.4904418746"/>
    <x v="4"/>
    <x v="4"/>
  </r>
  <r>
    <x v="0"/>
    <x v="10"/>
    <s v="Jun 2015"/>
    <n v="2368622.1487386231"/>
    <x v="5"/>
    <x v="4"/>
  </r>
  <r>
    <x v="0"/>
    <x v="10"/>
    <s v="Jul 2015"/>
    <n v="2319254.7073436463"/>
    <x v="6"/>
    <x v="4"/>
  </r>
  <r>
    <x v="0"/>
    <x v="10"/>
    <s v="Aug 2015"/>
    <n v="2264447.6625534361"/>
    <x v="7"/>
    <x v="4"/>
  </r>
  <r>
    <x v="0"/>
    <x v="10"/>
    <s v="Sep 2015"/>
    <n v="2225633.0320857326"/>
    <x v="8"/>
    <x v="4"/>
  </r>
  <r>
    <x v="0"/>
    <x v="10"/>
    <s v="Oct 2015"/>
    <n v="2175891.5232999865"/>
    <x v="9"/>
    <x v="4"/>
  </r>
  <r>
    <x v="0"/>
    <x v="10"/>
    <s v="Nov 2015"/>
    <n v="2126507.8336058115"/>
    <x v="10"/>
    <x v="4"/>
  </r>
  <r>
    <x v="0"/>
    <x v="10"/>
    <s v="Dec 2015"/>
    <n v="2845298.9319827333"/>
    <x v="11"/>
    <x v="4"/>
  </r>
  <r>
    <x v="0"/>
    <x v="10"/>
    <s v="Jan 2016"/>
    <n v="2032047.6049379571"/>
    <x v="0"/>
    <x v="5"/>
  </r>
  <r>
    <x v="0"/>
    <x v="10"/>
    <s v="Feb 2016"/>
    <n v="1990930.5648612811"/>
    <x v="1"/>
    <x v="5"/>
  </r>
  <r>
    <x v="0"/>
    <x v="10"/>
    <s v="Mar 2016"/>
    <n v="1947619.3291398869"/>
    <x v="2"/>
    <x v="5"/>
  </r>
  <r>
    <x v="0"/>
    <x v="10"/>
    <s v="Apr 2016"/>
    <n v="1909233.8227486161"/>
    <x v="3"/>
    <x v="5"/>
  </r>
  <r>
    <x v="0"/>
    <x v="10"/>
    <s v="May 2016"/>
    <n v="1869259.1643993105"/>
    <x v="4"/>
    <x v="5"/>
  </r>
  <r>
    <x v="0"/>
    <x v="10"/>
    <s v="Jun 2016"/>
    <n v="1834255.6166427433"/>
    <x v="5"/>
    <x v="5"/>
  </r>
  <r>
    <x v="0"/>
    <x v="10"/>
    <s v="Jul 2016"/>
    <n v="1801583.4511189891"/>
    <x v="6"/>
    <x v="5"/>
  </r>
  <r>
    <x v="0"/>
    <x v="10"/>
    <s v="Aug 2016"/>
    <n v="1769887.4391016075"/>
    <x v="7"/>
    <x v="5"/>
  </r>
  <r>
    <x v="0"/>
    <x v="10"/>
    <s v="Sep 2016"/>
    <n v="1728793.889651977"/>
    <x v="8"/>
    <x v="5"/>
  </r>
  <r>
    <x v="0"/>
    <x v="10"/>
    <s v="Oct 2016"/>
    <n v="1694377.9125319384"/>
    <x v="9"/>
    <x v="5"/>
  </r>
  <r>
    <x v="0"/>
    <x v="10"/>
    <s v="Nov 2016"/>
    <n v="1658841.306623362"/>
    <x v="10"/>
    <x v="5"/>
  </r>
  <r>
    <x v="0"/>
    <x v="10"/>
    <s v="Dec 2016"/>
    <n v="2275127.508987993"/>
    <x v="11"/>
    <x v="5"/>
  </r>
  <r>
    <x v="0"/>
    <x v="10"/>
    <s v="Jan 2017"/>
    <n v="1596891.0002886481"/>
    <x v="0"/>
    <x v="6"/>
  </r>
  <r>
    <x v="0"/>
    <x v="10"/>
    <s v="Feb 2017"/>
    <n v="1560879.0880846074"/>
    <x v="1"/>
    <x v="6"/>
  </r>
  <r>
    <x v="0"/>
    <x v="10"/>
    <s v="Mar 2017"/>
    <n v="1537538.144985446"/>
    <x v="2"/>
    <x v="6"/>
  </r>
  <r>
    <x v="0"/>
    <x v="10"/>
    <s v="Apr 2017"/>
    <n v="1522029.9070980884"/>
    <x v="3"/>
    <x v="6"/>
  </r>
  <r>
    <x v="0"/>
    <x v="10"/>
    <s v="May 2017"/>
    <n v="1491020.4410495302"/>
    <x v="4"/>
    <x v="6"/>
  </r>
  <r>
    <x v="0"/>
    <x v="10"/>
    <s v="Jun 2017"/>
    <n v="1460957.213329969"/>
    <x v="5"/>
    <x v="6"/>
  </r>
  <r>
    <x v="0"/>
    <x v="10"/>
    <s v="Jul 2017"/>
    <n v="1436828.9524477278"/>
    <x v="6"/>
    <x v="6"/>
  </r>
  <r>
    <x v="0"/>
    <x v="10"/>
    <s v="Aug 2017"/>
    <n v="1402937.1536520747"/>
    <x v="7"/>
    <x v="6"/>
  </r>
  <r>
    <x v="0"/>
    <x v="10"/>
    <s v="Sep 2017"/>
    <n v="1378646.818224954"/>
    <x v="8"/>
    <x v="6"/>
  </r>
  <r>
    <x v="0"/>
    <x v="10"/>
    <s v="Oct 2017"/>
    <n v="1358062.350457577"/>
    <x v="9"/>
    <x v="6"/>
  </r>
  <r>
    <x v="0"/>
    <x v="10"/>
    <s v="Nov 2017"/>
    <n v="1337474.6094118278"/>
    <x v="10"/>
    <x v="6"/>
  </r>
  <r>
    <x v="0"/>
    <x v="10"/>
    <s v="Dec 2017"/>
    <n v="1878895.0252704588"/>
    <x v="11"/>
    <x v="6"/>
  </r>
  <r>
    <x v="0"/>
    <x v="10"/>
    <s v="Jan 2018"/>
    <n v="1295181.6629243265"/>
    <x v="0"/>
    <x v="7"/>
  </r>
  <r>
    <x v="0"/>
    <x v="10"/>
    <s v="Feb 2018"/>
    <n v="1276319.6296660569"/>
    <x v="1"/>
    <x v="7"/>
  </r>
  <r>
    <x v="0"/>
    <x v="10"/>
    <s v="Mar 2018"/>
    <n v="1251811.9817061068"/>
    <x v="2"/>
    <x v="7"/>
  </r>
  <r>
    <x v="0"/>
    <x v="10"/>
    <s v="Apr 2018"/>
    <n v="1231809.7184025007"/>
    <x v="3"/>
    <x v="7"/>
  </r>
  <r>
    <x v="0"/>
    <x v="10"/>
    <s v="May 2018"/>
    <n v="1213152.3935824186"/>
    <x v="4"/>
    <x v="7"/>
  </r>
  <r>
    <x v="0"/>
    <x v="10"/>
    <s v="Jun 2018"/>
    <n v="1190980.2198846457"/>
    <x v="5"/>
    <x v="7"/>
  </r>
  <r>
    <x v="0"/>
    <x v="10"/>
    <s v="Jul 2018"/>
    <n v="1172271.1128072836"/>
    <x v="6"/>
    <x v="7"/>
  </r>
  <r>
    <x v="0"/>
    <x v="10"/>
    <s v="Aug 2018"/>
    <n v="1155049.4324413799"/>
    <x v="7"/>
    <x v="7"/>
  </r>
  <r>
    <x v="0"/>
    <x v="10"/>
    <s v="Sep 2018"/>
    <n v="1137566.2620994467"/>
    <x v="8"/>
    <x v="7"/>
  </r>
  <r>
    <x v="0"/>
    <x v="10"/>
    <s v="Oct 2018"/>
    <n v="1122237.9914815063"/>
    <x v="9"/>
    <x v="7"/>
  </r>
  <r>
    <x v="0"/>
    <x v="10"/>
    <s v="Nov 2018"/>
    <n v="1105522.4360842607"/>
    <x v="10"/>
    <x v="7"/>
  </r>
  <r>
    <x v="0"/>
    <x v="10"/>
    <s v="Dec 2018"/>
    <n v="1590566.9671545443"/>
    <x v="11"/>
    <x v="7"/>
  </r>
  <r>
    <x v="0"/>
    <x v="10"/>
    <s v="Jan 2019"/>
    <n v="1071503.6577253602"/>
    <x v="0"/>
    <x v="8"/>
  </r>
  <r>
    <x v="0"/>
    <x v="10"/>
    <s v="Feb 2019"/>
    <n v="1054158.9088397603"/>
    <x v="1"/>
    <x v="8"/>
  </r>
  <r>
    <x v="0"/>
    <x v="10"/>
    <s v="Mar 2019"/>
    <n v="1042344.2163805112"/>
    <x v="2"/>
    <x v="8"/>
  </r>
  <r>
    <x v="0"/>
    <x v="10"/>
    <s v="Apr 2019"/>
    <n v="1025638.5400996278"/>
    <x v="3"/>
    <x v="8"/>
  </r>
  <r>
    <x v="0"/>
    <x v="10"/>
    <s v="May 2019"/>
    <n v="1005466.5428877863"/>
    <x v="4"/>
    <x v="8"/>
  </r>
  <r>
    <x v="0"/>
    <x v="10"/>
    <s v="Jun 2019"/>
    <n v="989412.73917854449"/>
    <x v="5"/>
    <x v="8"/>
  </r>
  <r>
    <x v="0"/>
    <x v="10"/>
    <s v="Jul 2019"/>
    <n v="976320.50584376615"/>
    <x v="6"/>
    <x v="8"/>
  </r>
  <r>
    <x v="0"/>
    <x v="10"/>
    <s v="Aug 2019"/>
    <n v="962201.92006756971"/>
    <x v="7"/>
    <x v="8"/>
  </r>
  <r>
    <x v="0"/>
    <x v="10"/>
    <s v="Sep 2019"/>
    <n v="952185.04141711444"/>
    <x v="8"/>
    <x v="8"/>
  </r>
  <r>
    <x v="0"/>
    <x v="10"/>
    <s v="Oct 2019"/>
    <n v="942244.1419266481"/>
    <x v="9"/>
    <x v="8"/>
  </r>
  <r>
    <x v="0"/>
    <x v="10"/>
    <s v="Nov 2019"/>
    <n v="923549.43820783822"/>
    <x v="10"/>
    <x v="8"/>
  </r>
  <r>
    <x v="0"/>
    <x v="10"/>
    <s v="Dec 2019"/>
    <n v="1349301.0767247272"/>
    <x v="11"/>
    <x v="8"/>
  </r>
  <r>
    <x v="0"/>
    <x v="10"/>
    <s v="Jan 2020"/>
    <n v="898598.04622462718"/>
    <x v="0"/>
    <x v="9"/>
  </r>
  <r>
    <x v="0"/>
    <x v="10"/>
    <s v="Feb 2020"/>
    <n v="885907.83277002838"/>
    <x v="1"/>
    <x v="9"/>
  </r>
  <r>
    <x v="0"/>
    <x v="10"/>
    <s v="Mar 2020"/>
    <n v="871183.64479141729"/>
    <x v="2"/>
    <x v="9"/>
  </r>
  <r>
    <x v="0"/>
    <x v="10"/>
    <s v="Apr 2020"/>
    <n v="856620.05858338694"/>
    <x v="3"/>
    <x v="9"/>
  </r>
  <r>
    <x v="0"/>
    <x v="10"/>
    <s v="May 2020"/>
    <n v="842970.04158844193"/>
    <x v="4"/>
    <x v="9"/>
  </r>
  <r>
    <x v="0"/>
    <x v="10"/>
    <s v="Jun 2020"/>
    <n v="834583.60554639448"/>
    <x v="5"/>
    <x v="9"/>
  </r>
  <r>
    <x v="0"/>
    <x v="10"/>
    <s v="Jul 2020"/>
    <n v="824035.03006886691"/>
    <x v="6"/>
    <x v="9"/>
  </r>
  <r>
    <x v="0"/>
    <x v="10"/>
    <s v="Aug 2020"/>
    <n v="806505.63129520672"/>
    <x v="7"/>
    <x v="9"/>
  </r>
  <r>
    <x v="0"/>
    <x v="10"/>
    <s v="Sep 2020"/>
    <n v="795708.09360446583"/>
    <x v="8"/>
    <x v="9"/>
  </r>
  <r>
    <x v="0"/>
    <x v="10"/>
    <s v="Oct 2020"/>
    <n v="793611.18480412033"/>
    <x v="9"/>
    <x v="9"/>
  </r>
  <r>
    <x v="0"/>
    <x v="10"/>
    <s v="Nov 2020"/>
    <n v="780779.11337920872"/>
    <x v="10"/>
    <x v="9"/>
  </r>
  <r>
    <x v="0"/>
    <x v="10"/>
    <s v="Dec 2020"/>
    <n v="1155546.2100084648"/>
    <x v="11"/>
    <x v="9"/>
  </r>
  <r>
    <x v="0"/>
    <x v="10"/>
    <s v="Jan 2021"/>
    <n v="752247.57729800744"/>
    <x v="0"/>
    <x v="10"/>
  </r>
  <r>
    <x v="0"/>
    <x v="10"/>
    <s v="Feb 2021"/>
    <n v="740944.24059995776"/>
    <x v="1"/>
    <x v="10"/>
  </r>
  <r>
    <x v="0"/>
    <x v="10"/>
    <s v="Mar 2021"/>
    <n v="728666.85011132469"/>
    <x v="2"/>
    <x v="10"/>
  </r>
  <r>
    <x v="0"/>
    <x v="10"/>
    <s v="Apr 2021"/>
    <n v="719846.02891643473"/>
    <x v="3"/>
    <x v="10"/>
  </r>
  <r>
    <x v="0"/>
    <x v="10"/>
    <s v="May 2021"/>
    <n v="710067.96761892433"/>
    <x v="4"/>
    <x v="10"/>
  </r>
  <r>
    <x v="0"/>
    <x v="10"/>
    <s v="Jun 2021"/>
    <n v="702168.9495728116"/>
    <x v="5"/>
    <x v="10"/>
  </r>
  <r>
    <x v="0"/>
    <x v="10"/>
    <s v="Jul 2021"/>
    <n v="694205.80749062297"/>
    <x v="6"/>
    <x v="10"/>
  </r>
  <r>
    <x v="0"/>
    <x v="10"/>
    <s v="Aug 2021"/>
    <n v="690012.81705210754"/>
    <x v="7"/>
    <x v="10"/>
  </r>
  <r>
    <x v="0"/>
    <x v="10"/>
    <s v="Sep 2021"/>
    <n v="680959.17614147114"/>
    <x v="8"/>
    <x v="10"/>
  </r>
  <r>
    <x v="0"/>
    <x v="10"/>
    <s v="Oct 2021"/>
    <n v="667665.12187173055"/>
    <x v="9"/>
    <x v="10"/>
  </r>
  <r>
    <x v="0"/>
    <x v="10"/>
    <s v="Nov 2021"/>
    <n v="608573.04826627765"/>
    <x v="10"/>
    <x v="10"/>
  </r>
  <r>
    <x v="0"/>
    <x v="10"/>
    <s v="Dec 2021"/>
    <n v="751225.55606718117"/>
    <x v="11"/>
    <x v="10"/>
  </r>
  <r>
    <x v="0"/>
    <x v="10"/>
    <s v="Jan 2022"/>
    <n v="401804.88211437332"/>
    <x v="0"/>
    <x v="11"/>
  </r>
  <r>
    <x v="0"/>
    <x v="10"/>
    <s v="Feb 2022"/>
    <n v="397790.55204519012"/>
    <x v="1"/>
    <x v="11"/>
  </r>
  <r>
    <x v="0"/>
    <x v="10"/>
    <s v="Mar 2022"/>
    <n v="392832.86284401943"/>
    <x v="2"/>
    <x v="11"/>
  </r>
  <r>
    <x v="0"/>
    <x v="10"/>
    <s v="Apr 2022"/>
    <n v="388105.03584843851"/>
    <x v="3"/>
    <x v="11"/>
  </r>
  <r>
    <x v="0"/>
    <x v="10"/>
    <s v="May 2022"/>
    <n v="383340.0026973433"/>
    <x v="4"/>
    <x v="11"/>
  </r>
  <r>
    <x v="0"/>
    <x v="10"/>
    <s v="Jun 2022"/>
    <n v="378543.75247724209"/>
    <x v="5"/>
    <x v="11"/>
  </r>
  <r>
    <x v="0"/>
    <x v="10"/>
    <s v="Jul 2022"/>
    <n v="374113.33630411269"/>
    <x v="6"/>
    <x v="11"/>
  </r>
  <r>
    <x v="0"/>
    <x v="10"/>
    <s v="Aug 2022"/>
    <n v="369907.08570040058"/>
    <x v="7"/>
    <x v="11"/>
  </r>
  <r>
    <x v="0"/>
    <x v="10"/>
    <s v="Sep 2022"/>
    <n v="365440.81778075773"/>
    <x v="8"/>
    <x v="11"/>
  </r>
  <r>
    <x v="0"/>
    <x v="10"/>
    <s v="Oct 2022"/>
    <n v="361104.05932705302"/>
    <x v="9"/>
    <x v="11"/>
  </r>
  <r>
    <x v="0"/>
    <x v="10"/>
    <s v="Nov 2022"/>
    <n v="356485.13198754168"/>
    <x v="10"/>
    <x v="11"/>
  </r>
  <r>
    <x v="0"/>
    <x v="10"/>
    <s v="Dec 2022"/>
    <n v="649131.33421565022"/>
    <x v="11"/>
    <x v="11"/>
  </r>
  <r>
    <x v="0"/>
    <x v="10"/>
    <s v="Jan 2023"/>
    <n v="347517.57259713142"/>
    <x v="0"/>
    <x v="12"/>
  </r>
  <r>
    <x v="0"/>
    <x v="10"/>
    <s v="Feb 2023"/>
    <n v="343267.51251093781"/>
    <x v="1"/>
    <x v="12"/>
  </r>
  <r>
    <x v="0"/>
    <x v="10"/>
    <s v="Mar 2023"/>
    <n v="338784.67422885948"/>
    <x v="2"/>
    <x v="12"/>
  </r>
  <r>
    <x v="0"/>
    <x v="10"/>
    <s v="Apr 2023"/>
    <n v="334201.13270704239"/>
    <x v="3"/>
    <x v="12"/>
  </r>
  <r>
    <x v="0"/>
    <x v="10"/>
    <s v="May 2023"/>
    <n v="330032.47131486784"/>
    <x v="4"/>
    <x v="12"/>
  </r>
  <r>
    <x v="0"/>
    <x v="10"/>
    <s v="Jun 2023"/>
    <n v="326018.50834428298"/>
    <x v="5"/>
    <x v="12"/>
  </r>
  <r>
    <x v="0"/>
    <x v="10"/>
    <s v="Jul 2023"/>
    <n v="321699.50915821956"/>
    <x v="6"/>
    <x v="12"/>
  </r>
  <r>
    <x v="0"/>
    <x v="10"/>
    <s v="Aug 2023"/>
    <n v="317742.05132725375"/>
    <x v="7"/>
    <x v="12"/>
  </r>
  <r>
    <x v="0"/>
    <x v="10"/>
    <s v="Sep 2023"/>
    <n v="313811.18364362995"/>
    <x v="8"/>
    <x v="12"/>
  </r>
  <r>
    <x v="0"/>
    <x v="10"/>
    <s v="Oct 2023"/>
    <n v="309185.95656549203"/>
    <x v="9"/>
    <x v="12"/>
  </r>
  <r>
    <x v="0"/>
    <x v="10"/>
    <s v="Nov 2023"/>
    <n v="304549.1044836737"/>
    <x v="10"/>
    <x v="12"/>
  </r>
  <r>
    <x v="0"/>
    <x v="10"/>
    <s v="Dec 2023"/>
    <n v="547766.72032513795"/>
    <x v="11"/>
    <x v="12"/>
  </r>
  <r>
    <x v="0"/>
    <x v="10"/>
    <s v="Jan 2024"/>
    <n v="291977.28497725772"/>
    <x v="0"/>
    <x v="13"/>
  </r>
  <r>
    <x v="0"/>
    <x v="10"/>
    <s v="Feb 2024"/>
    <n v="286260.19329485111"/>
    <x v="1"/>
    <x v="13"/>
  </r>
  <r>
    <x v="0"/>
    <x v="10"/>
    <s v="Mar 2024"/>
    <n v="281277.75908950146"/>
    <x v="2"/>
    <x v="13"/>
  </r>
  <r>
    <x v="0"/>
    <x v="10"/>
    <s v="Apr 2024"/>
    <n v="276467.57196080219"/>
    <x v="3"/>
    <x v="13"/>
  </r>
  <r>
    <x v="0"/>
    <x v="10"/>
    <s v="May 2024"/>
    <n v="272117.91673130594"/>
    <x v="4"/>
    <x v="13"/>
  </r>
  <r>
    <x v="0"/>
    <x v="10"/>
    <s v="Jun 2024"/>
    <n v="267471.51743508608"/>
    <x v="5"/>
    <x v="13"/>
  </r>
  <r>
    <x v="0"/>
    <x v="10"/>
    <s v="Jul 2024"/>
    <n v="263353.76279592101"/>
    <x v="6"/>
    <x v="13"/>
  </r>
  <r>
    <x v="0"/>
    <x v="10"/>
    <s v="Aug 2024"/>
    <n v="259152.64121231786"/>
    <x v="7"/>
    <x v="13"/>
  </r>
  <r>
    <x v="0"/>
    <x v="10"/>
    <s v="Sep 2024"/>
    <n v="254927.42798388994"/>
    <x v="8"/>
    <x v="13"/>
  </r>
  <r>
    <x v="0"/>
    <x v="10"/>
    <s v="Oct 2024"/>
    <n v="250208.53822587029"/>
    <x v="9"/>
    <x v="13"/>
  </r>
  <r>
    <x v="0"/>
    <x v="10"/>
    <s v="Nov 2024"/>
    <n v="245976.6440356349"/>
    <x v="10"/>
    <x v="13"/>
  </r>
  <r>
    <x v="0"/>
    <x v="10"/>
    <s v="Dec 2024"/>
    <n v="434378.77606435301"/>
    <x v="11"/>
    <x v="13"/>
  </r>
  <r>
    <x v="0"/>
    <x v="10"/>
    <s v="Jan 2025"/>
    <n v="236594.34724282194"/>
    <x v="0"/>
    <x v="14"/>
  </r>
  <r>
    <x v="0"/>
    <x v="10"/>
    <s v="Feb 2025"/>
    <n v="232735.29129823661"/>
    <x v="1"/>
    <x v="14"/>
  </r>
  <r>
    <x v="0"/>
    <x v="10"/>
    <s v="Mar 2025"/>
    <n v="228677.77226225715"/>
    <x v="2"/>
    <x v="14"/>
  </r>
  <r>
    <x v="0"/>
    <x v="10"/>
    <s v="Apr 2025"/>
    <n v="224857.85242597712"/>
    <x v="3"/>
    <x v="14"/>
  </r>
  <r>
    <x v="0"/>
    <x v="10"/>
    <s v="May 2025"/>
    <n v="221543.60828131766"/>
    <x v="4"/>
    <x v="14"/>
  </r>
  <r>
    <x v="0"/>
    <x v="10"/>
    <s v="Jun 2025"/>
    <n v="217842.73850877391"/>
    <x v="5"/>
    <x v="14"/>
  </r>
  <r>
    <x v="0"/>
    <x v="10"/>
    <s v="Jul 2025"/>
    <n v="214714.28690849908"/>
    <x v="6"/>
    <x v="14"/>
  </r>
  <r>
    <x v="0"/>
    <x v="10"/>
    <s v="Aug 2025"/>
    <n v="211644.62704088454"/>
    <x v="7"/>
    <x v="14"/>
  </r>
  <r>
    <x v="0"/>
    <x v="10"/>
    <s v="Sep 2025"/>
    <n v="207798.77609537743"/>
    <x v="8"/>
    <x v="14"/>
  </r>
  <r>
    <x v="0"/>
    <x v="10"/>
    <s v="Oct 2025"/>
    <n v="202197.91456246565"/>
    <x v="9"/>
    <x v="14"/>
  </r>
  <r>
    <x v="0"/>
    <x v="10"/>
    <s v="Nov 2025"/>
    <n v="199910.74911009709"/>
    <x v="10"/>
    <x v="14"/>
  </r>
  <r>
    <x v="0"/>
    <x v="10"/>
    <s v="Dec 2025"/>
    <n v="351615.87744330615"/>
    <x v="11"/>
    <x v="14"/>
  </r>
  <r>
    <x v="0"/>
    <x v="10"/>
    <s v="Jan 2026"/>
    <n v="195640.50052176634"/>
    <x v="0"/>
    <x v="15"/>
  </r>
  <r>
    <x v="0"/>
    <x v="10"/>
    <s v="Feb 2026"/>
    <n v="193532.54883861632"/>
    <x v="1"/>
    <x v="15"/>
  </r>
  <r>
    <x v="0"/>
    <x v="10"/>
    <s v="Mar 2026"/>
    <n v="191388.10243321845"/>
    <x v="2"/>
    <x v="15"/>
  </r>
  <r>
    <x v="0"/>
    <x v="10"/>
    <s v="Apr 2026"/>
    <n v="189281.98860975337"/>
    <x v="3"/>
    <x v="15"/>
  </r>
  <r>
    <x v="0"/>
    <x v="10"/>
    <s v="May 2026"/>
    <n v="187943.7155750024"/>
    <x v="4"/>
    <x v="15"/>
  </r>
  <r>
    <x v="0"/>
    <x v="10"/>
    <s v="Jun 2026"/>
    <n v="184166.6170960459"/>
    <x v="5"/>
    <x v="15"/>
  </r>
  <r>
    <x v="0"/>
    <x v="10"/>
    <s v="Jul 2026"/>
    <n v="182023.55942663178"/>
    <x v="6"/>
    <x v="15"/>
  </r>
  <r>
    <x v="0"/>
    <x v="10"/>
    <s v="Aug 2026"/>
    <n v="179349.00029571599"/>
    <x v="7"/>
    <x v="15"/>
  </r>
  <r>
    <x v="0"/>
    <x v="10"/>
    <s v="Sep 2026"/>
    <n v="176769.79074450867"/>
    <x v="8"/>
    <x v="15"/>
  </r>
  <r>
    <x v="0"/>
    <x v="10"/>
    <s v="Oct 2026"/>
    <n v="173502.4486905068"/>
    <x v="9"/>
    <x v="15"/>
  </r>
  <r>
    <x v="0"/>
    <x v="10"/>
    <s v="Nov 2026"/>
    <n v="107262.60865070682"/>
    <x v="10"/>
    <x v="15"/>
  </r>
  <r>
    <x v="0"/>
    <x v="11"/>
    <s v="Dec 2011"/>
    <n v="8913528.0152212866"/>
    <x v="11"/>
    <x v="0"/>
  </r>
  <r>
    <x v="0"/>
    <x v="11"/>
    <s v="Jan 2012"/>
    <n v="14757812.012201261"/>
    <x v="0"/>
    <x v="1"/>
  </r>
  <r>
    <x v="0"/>
    <x v="11"/>
    <s v="Feb 2012"/>
    <n v="13313129.169292856"/>
    <x v="1"/>
    <x v="1"/>
  </r>
  <r>
    <x v="0"/>
    <x v="11"/>
    <s v="Mar 2012"/>
    <n v="11270243.166766595"/>
    <x v="2"/>
    <x v="1"/>
  </r>
  <r>
    <x v="0"/>
    <x v="11"/>
    <s v="Apr 2012"/>
    <n v="10248828.137290509"/>
    <x v="3"/>
    <x v="1"/>
  </r>
  <r>
    <x v="0"/>
    <x v="11"/>
    <s v="May 2012"/>
    <n v="9368426.4031396098"/>
    <x v="4"/>
    <x v="1"/>
  </r>
  <r>
    <x v="0"/>
    <x v="11"/>
    <s v="Jun 2012"/>
    <n v="8560299.3398264442"/>
    <x v="5"/>
    <x v="1"/>
  </r>
  <r>
    <x v="0"/>
    <x v="11"/>
    <s v="Jul 2012"/>
    <n v="7575927.5735547412"/>
    <x v="6"/>
    <x v="1"/>
  </r>
  <r>
    <x v="0"/>
    <x v="11"/>
    <s v="Aug 2012"/>
    <n v="7166326.9631419787"/>
    <x v="7"/>
    <x v="1"/>
  </r>
  <r>
    <x v="0"/>
    <x v="11"/>
    <s v="Sep 2012"/>
    <n v="7037679.3522651847"/>
    <x v="8"/>
    <x v="1"/>
  </r>
  <r>
    <x v="0"/>
    <x v="11"/>
    <s v="Oct 2012"/>
    <n v="7055918.378713537"/>
    <x v="9"/>
    <x v="1"/>
  </r>
  <r>
    <x v="0"/>
    <x v="11"/>
    <s v="Nov 2012"/>
    <n v="6999405.5160288159"/>
    <x v="10"/>
    <x v="1"/>
  </r>
  <r>
    <x v="0"/>
    <x v="11"/>
    <s v="Dec 2012"/>
    <n v="8357379.6425444633"/>
    <x v="11"/>
    <x v="1"/>
  </r>
  <r>
    <x v="0"/>
    <x v="11"/>
    <s v="Jan 2013"/>
    <n v="6808494.4235405661"/>
    <x v="0"/>
    <x v="2"/>
  </r>
  <r>
    <x v="0"/>
    <x v="11"/>
    <s v="Feb 2013"/>
    <n v="6648260.5706203217"/>
    <x v="1"/>
    <x v="2"/>
  </r>
  <r>
    <x v="0"/>
    <x v="11"/>
    <s v="Mar 2013"/>
    <n v="6465408.6254577721"/>
    <x v="2"/>
    <x v="2"/>
  </r>
  <r>
    <x v="0"/>
    <x v="11"/>
    <s v="Apr 2013"/>
    <n v="6407723.7608394139"/>
    <x v="3"/>
    <x v="2"/>
  </r>
  <r>
    <x v="0"/>
    <x v="11"/>
    <s v="May 2013"/>
    <n v="6223803.4242227869"/>
    <x v="4"/>
    <x v="2"/>
  </r>
  <r>
    <x v="0"/>
    <x v="11"/>
    <s v="Jun 2013"/>
    <n v="5922649.1367428796"/>
    <x v="5"/>
    <x v="2"/>
  </r>
  <r>
    <x v="0"/>
    <x v="11"/>
    <s v="Jul 2013"/>
    <n v="5605976.1724660648"/>
    <x v="6"/>
    <x v="2"/>
  </r>
  <r>
    <x v="0"/>
    <x v="11"/>
    <s v="Aug 2013"/>
    <n v="5353743.5965778008"/>
    <x v="7"/>
    <x v="2"/>
  </r>
  <r>
    <x v="0"/>
    <x v="11"/>
    <s v="Sep 2013"/>
    <n v="5177669.4475432243"/>
    <x v="8"/>
    <x v="2"/>
  </r>
  <r>
    <x v="0"/>
    <x v="11"/>
    <s v="Oct 2013"/>
    <n v="4947670.2853896832"/>
    <x v="9"/>
    <x v="2"/>
  </r>
  <r>
    <x v="0"/>
    <x v="11"/>
    <s v="Nov 2013"/>
    <n v="4744687.0736315958"/>
    <x v="10"/>
    <x v="2"/>
  </r>
  <r>
    <x v="0"/>
    <x v="11"/>
    <s v="Dec 2013"/>
    <n v="5743044.0635426641"/>
    <x v="11"/>
    <x v="2"/>
  </r>
  <r>
    <x v="0"/>
    <x v="11"/>
    <s v="Jan 2014"/>
    <n v="4473301.112232889"/>
    <x v="0"/>
    <x v="3"/>
  </r>
  <r>
    <x v="0"/>
    <x v="11"/>
    <s v="Feb 2014"/>
    <n v="4368221.0666555222"/>
    <x v="1"/>
    <x v="3"/>
  </r>
  <r>
    <x v="0"/>
    <x v="11"/>
    <s v="Mar 2014"/>
    <n v="4241698.254594231"/>
    <x v="2"/>
    <x v="3"/>
  </r>
  <r>
    <x v="0"/>
    <x v="11"/>
    <s v="Apr 2014"/>
    <n v="4139187.2723387727"/>
    <x v="3"/>
    <x v="3"/>
  </r>
  <r>
    <x v="0"/>
    <x v="11"/>
    <s v="May 2014"/>
    <n v="4051570.1942492248"/>
    <x v="4"/>
    <x v="3"/>
  </r>
  <r>
    <x v="0"/>
    <x v="11"/>
    <s v="Jun 2014"/>
    <n v="3926525.6507865069"/>
    <x v="5"/>
    <x v="3"/>
  </r>
  <r>
    <x v="0"/>
    <x v="11"/>
    <s v="Jul 2014"/>
    <n v="3814244.2185329976"/>
    <x v="6"/>
    <x v="3"/>
  </r>
  <r>
    <x v="0"/>
    <x v="11"/>
    <s v="Aug 2014"/>
    <n v="3713917.465462971"/>
    <x v="7"/>
    <x v="3"/>
  </r>
  <r>
    <x v="0"/>
    <x v="11"/>
    <s v="Sep 2014"/>
    <n v="3612093.0994608598"/>
    <x v="8"/>
    <x v="3"/>
  </r>
  <r>
    <x v="0"/>
    <x v="11"/>
    <s v="Oct 2014"/>
    <n v="3532127.2694686912"/>
    <x v="9"/>
    <x v="3"/>
  </r>
  <r>
    <x v="0"/>
    <x v="11"/>
    <s v="Nov 2014"/>
    <n v="3441210.5493028695"/>
    <x v="10"/>
    <x v="3"/>
  </r>
  <r>
    <x v="0"/>
    <x v="11"/>
    <s v="Dec 2014"/>
    <n v="4305535.9301838335"/>
    <x v="11"/>
    <x v="3"/>
  </r>
  <r>
    <x v="0"/>
    <x v="11"/>
    <s v="Jan 2015"/>
    <n v="3285812.3131985096"/>
    <x v="0"/>
    <x v="4"/>
  </r>
  <r>
    <x v="0"/>
    <x v="11"/>
    <s v="Feb 2015"/>
    <n v="3207211.4248129316"/>
    <x v="1"/>
    <x v="4"/>
  </r>
  <r>
    <x v="0"/>
    <x v="11"/>
    <s v="Mar 2015"/>
    <n v="3139039.2987380764"/>
    <x v="2"/>
    <x v="4"/>
  </r>
  <r>
    <x v="0"/>
    <x v="11"/>
    <s v="Apr 2015"/>
    <n v="3077841.4002218102"/>
    <x v="3"/>
    <x v="4"/>
  </r>
  <r>
    <x v="0"/>
    <x v="11"/>
    <s v="May 2015"/>
    <n v="2998751.1969883726"/>
    <x v="4"/>
    <x v="4"/>
  </r>
  <r>
    <x v="0"/>
    <x v="11"/>
    <s v="Jun 2015"/>
    <n v="2941599.8576450017"/>
    <x v="5"/>
    <x v="4"/>
  </r>
  <r>
    <x v="0"/>
    <x v="11"/>
    <s v="Jul 2015"/>
    <n v="2885402.7472165828"/>
    <x v="6"/>
    <x v="4"/>
  </r>
  <r>
    <x v="0"/>
    <x v="11"/>
    <s v="Aug 2015"/>
    <n v="2820862.6583654694"/>
    <x v="7"/>
    <x v="4"/>
  </r>
  <r>
    <x v="0"/>
    <x v="11"/>
    <s v="Sep 2015"/>
    <n v="2750630.652373143"/>
    <x v="8"/>
    <x v="4"/>
  </r>
  <r>
    <x v="0"/>
    <x v="11"/>
    <s v="Oct 2015"/>
    <n v="2704590.3312463919"/>
    <x v="9"/>
    <x v="4"/>
  </r>
  <r>
    <x v="0"/>
    <x v="11"/>
    <s v="Nov 2015"/>
    <n v="2641769.792985749"/>
    <x v="10"/>
    <x v="4"/>
  </r>
  <r>
    <x v="0"/>
    <x v="11"/>
    <s v="Dec 2015"/>
    <n v="3364807.2306242283"/>
    <x v="11"/>
    <x v="4"/>
  </r>
  <r>
    <x v="0"/>
    <x v="11"/>
    <s v="Jan 2016"/>
    <n v="2533253.0721793212"/>
    <x v="0"/>
    <x v="5"/>
  </r>
  <r>
    <x v="0"/>
    <x v="11"/>
    <s v="Feb 2016"/>
    <n v="2465258.8200229784"/>
    <x v="1"/>
    <x v="5"/>
  </r>
  <r>
    <x v="0"/>
    <x v="11"/>
    <s v="Mar 2016"/>
    <n v="2413466.894213527"/>
    <x v="2"/>
    <x v="5"/>
  </r>
  <r>
    <x v="0"/>
    <x v="11"/>
    <s v="Apr 2016"/>
    <n v="2357177.5925507443"/>
    <x v="3"/>
    <x v="5"/>
  </r>
  <r>
    <x v="0"/>
    <x v="11"/>
    <s v="May 2016"/>
    <n v="2310471.9216643735"/>
    <x v="4"/>
    <x v="5"/>
  </r>
  <r>
    <x v="0"/>
    <x v="11"/>
    <s v="Jun 2016"/>
    <n v="2265006.0175402737"/>
    <x v="5"/>
    <x v="5"/>
  </r>
  <r>
    <x v="0"/>
    <x v="11"/>
    <s v="Jul 2016"/>
    <n v="2215594.5506897983"/>
    <x v="6"/>
    <x v="5"/>
  </r>
  <r>
    <x v="0"/>
    <x v="11"/>
    <s v="Aug 2016"/>
    <n v="2176763.0356086199"/>
    <x v="7"/>
    <x v="5"/>
  </r>
  <r>
    <x v="0"/>
    <x v="11"/>
    <s v="Sep 2016"/>
    <n v="2135615.4976080153"/>
    <x v="8"/>
    <x v="5"/>
  </r>
  <r>
    <x v="0"/>
    <x v="11"/>
    <s v="Oct 2016"/>
    <n v="2081593.9165577791"/>
    <x v="9"/>
    <x v="5"/>
  </r>
  <r>
    <x v="0"/>
    <x v="11"/>
    <s v="Nov 2016"/>
    <n v="2036655.9759506483"/>
    <x v="10"/>
    <x v="5"/>
  </r>
  <r>
    <x v="0"/>
    <x v="11"/>
    <s v="Dec 2016"/>
    <n v="2599966.1855998617"/>
    <x v="11"/>
    <x v="5"/>
  </r>
  <r>
    <x v="0"/>
    <x v="11"/>
    <s v="Jan 2017"/>
    <n v="1940516.6031347001"/>
    <x v="0"/>
    <x v="6"/>
  </r>
  <r>
    <x v="0"/>
    <x v="11"/>
    <s v="Feb 2017"/>
    <n v="1907319.2499948274"/>
    <x v="1"/>
    <x v="6"/>
  </r>
  <r>
    <x v="0"/>
    <x v="11"/>
    <s v="Mar 2017"/>
    <n v="1855904.2958382899"/>
    <x v="2"/>
    <x v="6"/>
  </r>
  <r>
    <x v="0"/>
    <x v="11"/>
    <s v="Apr 2017"/>
    <n v="1820531.169387931"/>
    <x v="3"/>
    <x v="6"/>
  </r>
  <r>
    <x v="0"/>
    <x v="11"/>
    <s v="May 2017"/>
    <n v="1799244.917718142"/>
    <x v="4"/>
    <x v="6"/>
  </r>
  <r>
    <x v="0"/>
    <x v="11"/>
    <s v="Jun 2017"/>
    <n v="1753747.4527390634"/>
    <x v="5"/>
    <x v="6"/>
  </r>
  <r>
    <x v="0"/>
    <x v="11"/>
    <s v="Jul 2017"/>
    <n v="1710535.0407259639"/>
    <x v="6"/>
    <x v="6"/>
  </r>
  <r>
    <x v="0"/>
    <x v="11"/>
    <s v="Aug 2017"/>
    <n v="1677784.8735313108"/>
    <x v="7"/>
    <x v="6"/>
  </r>
  <r>
    <x v="0"/>
    <x v="11"/>
    <s v="Sep 2017"/>
    <n v="1628127.6560913441"/>
    <x v="8"/>
    <x v="6"/>
  </r>
  <r>
    <x v="0"/>
    <x v="11"/>
    <s v="Oct 2017"/>
    <n v="1592865.9014144232"/>
    <x v="9"/>
    <x v="6"/>
  </r>
  <r>
    <x v="0"/>
    <x v="11"/>
    <s v="Nov 2017"/>
    <n v="1558878.5767737343"/>
    <x v="10"/>
    <x v="6"/>
  </r>
  <r>
    <x v="0"/>
    <x v="11"/>
    <s v="Dec 2017"/>
    <n v="2002734.8016775013"/>
    <x v="11"/>
    <x v="6"/>
  </r>
  <r>
    <x v="0"/>
    <x v="11"/>
    <s v="Jan 2018"/>
    <n v="1484697.1855907782"/>
    <x v="0"/>
    <x v="7"/>
  </r>
  <r>
    <x v="0"/>
    <x v="11"/>
    <s v="Feb 2018"/>
    <n v="1455672.9975570384"/>
    <x v="1"/>
    <x v="7"/>
  </r>
  <r>
    <x v="0"/>
    <x v="11"/>
    <s v="Mar 2018"/>
    <n v="1423686.8595978774"/>
    <x v="2"/>
    <x v="7"/>
  </r>
  <r>
    <x v="0"/>
    <x v="11"/>
    <s v="Apr 2018"/>
    <n v="1385712.3572273315"/>
    <x v="3"/>
    <x v="7"/>
  </r>
  <r>
    <x v="0"/>
    <x v="11"/>
    <s v="May 2018"/>
    <n v="1354389.7022065832"/>
    <x v="4"/>
    <x v="7"/>
  </r>
  <r>
    <x v="0"/>
    <x v="11"/>
    <s v="Jun 2018"/>
    <n v="1320922.6866670125"/>
    <x v="5"/>
    <x v="7"/>
  </r>
  <r>
    <x v="0"/>
    <x v="11"/>
    <s v="Jul 2018"/>
    <n v="1286511.8857938689"/>
    <x v="6"/>
    <x v="7"/>
  </r>
  <r>
    <x v="0"/>
    <x v="11"/>
    <s v="Aug 2018"/>
    <n v="1255284.9004905084"/>
    <x v="7"/>
    <x v="7"/>
  </r>
  <r>
    <x v="0"/>
    <x v="11"/>
    <s v="Sep 2018"/>
    <n v="1224703.9683540086"/>
    <x v="8"/>
    <x v="7"/>
  </r>
  <r>
    <x v="0"/>
    <x v="11"/>
    <s v="Oct 2018"/>
    <n v="1194786.5812573284"/>
    <x v="9"/>
    <x v="7"/>
  </r>
  <r>
    <x v="0"/>
    <x v="11"/>
    <s v="Nov 2018"/>
    <n v="1167750.9674306186"/>
    <x v="10"/>
    <x v="7"/>
  </r>
  <r>
    <x v="0"/>
    <x v="11"/>
    <s v="Dec 2018"/>
    <n v="1512398.9536249603"/>
    <x v="11"/>
    <x v="7"/>
  </r>
  <r>
    <x v="0"/>
    <x v="11"/>
    <s v="Jan 2019"/>
    <n v="1111145.2964426838"/>
    <x v="0"/>
    <x v="8"/>
  </r>
  <r>
    <x v="0"/>
    <x v="11"/>
    <s v="Feb 2019"/>
    <n v="1084757.9638396516"/>
    <x v="1"/>
    <x v="8"/>
  </r>
  <r>
    <x v="0"/>
    <x v="11"/>
    <s v="Mar 2019"/>
    <n v="1055972.6882959693"/>
    <x v="2"/>
    <x v="8"/>
  </r>
  <r>
    <x v="0"/>
    <x v="11"/>
    <s v="Apr 2019"/>
    <n v="1034878.528637641"/>
    <x v="3"/>
    <x v="8"/>
  </r>
  <r>
    <x v="0"/>
    <x v="11"/>
    <s v="May 2019"/>
    <n v="1011935.7343634322"/>
    <x v="4"/>
    <x v="8"/>
  </r>
  <r>
    <x v="0"/>
    <x v="11"/>
    <s v="Jun 2019"/>
    <n v="983415.79326598032"/>
    <x v="5"/>
    <x v="8"/>
  </r>
  <r>
    <x v="0"/>
    <x v="11"/>
    <s v="Jul 2019"/>
    <n v="960800.0758002731"/>
    <x v="6"/>
    <x v="8"/>
  </r>
  <r>
    <x v="0"/>
    <x v="11"/>
    <s v="Aug 2019"/>
    <n v="941536.9282090934"/>
    <x v="7"/>
    <x v="8"/>
  </r>
  <r>
    <x v="0"/>
    <x v="11"/>
    <s v="Sep 2019"/>
    <n v="921561.65898195945"/>
    <x v="8"/>
    <x v="8"/>
  </r>
  <r>
    <x v="0"/>
    <x v="11"/>
    <s v="Oct 2019"/>
    <n v="906568.85443934263"/>
    <x v="9"/>
    <x v="8"/>
  </r>
  <r>
    <x v="0"/>
    <x v="11"/>
    <s v="Nov 2019"/>
    <n v="892888.0357919255"/>
    <x v="10"/>
    <x v="8"/>
  </r>
  <r>
    <x v="0"/>
    <x v="11"/>
    <s v="Dec 2019"/>
    <n v="1154830.3392298194"/>
    <x v="11"/>
    <x v="8"/>
  </r>
  <r>
    <x v="0"/>
    <x v="11"/>
    <s v="Jan 2020"/>
    <n v="851391.77516666683"/>
    <x v="0"/>
    <x v="9"/>
  </r>
  <r>
    <x v="0"/>
    <x v="11"/>
    <s v="Feb 2020"/>
    <n v="840365.85693089943"/>
    <x v="1"/>
    <x v="9"/>
  </r>
  <r>
    <x v="0"/>
    <x v="11"/>
    <s v="Mar 2020"/>
    <n v="825469.72413021117"/>
    <x v="2"/>
    <x v="9"/>
  </r>
  <r>
    <x v="0"/>
    <x v="11"/>
    <s v="Apr 2020"/>
    <n v="811432.03375663108"/>
    <x v="3"/>
    <x v="9"/>
  </r>
  <r>
    <x v="0"/>
    <x v="11"/>
    <s v="May 2020"/>
    <n v="799561.97447325091"/>
    <x v="4"/>
    <x v="9"/>
  </r>
  <r>
    <x v="0"/>
    <x v="11"/>
    <s v="Jun 2020"/>
    <n v="786138.39715599094"/>
    <x v="5"/>
    <x v="9"/>
  </r>
  <r>
    <x v="0"/>
    <x v="11"/>
    <s v="Jul 2020"/>
    <n v="778781.5511172394"/>
    <x v="6"/>
    <x v="9"/>
  </r>
  <r>
    <x v="0"/>
    <x v="11"/>
    <s v="Aug 2020"/>
    <n v="769978.61578691611"/>
    <x v="7"/>
    <x v="9"/>
  </r>
  <r>
    <x v="0"/>
    <x v="11"/>
    <s v="Sep 2020"/>
    <n v="754962.77886014222"/>
    <x v="8"/>
    <x v="9"/>
  </r>
  <r>
    <x v="0"/>
    <x v="11"/>
    <s v="Oct 2020"/>
    <n v="746249.21426247852"/>
    <x v="9"/>
    <x v="9"/>
  </r>
  <r>
    <x v="0"/>
    <x v="11"/>
    <s v="Nov 2020"/>
    <n v="745096.75735560083"/>
    <x v="10"/>
    <x v="9"/>
  </r>
  <r>
    <x v="0"/>
    <x v="11"/>
    <s v="Dec 2020"/>
    <n v="944347.40202072309"/>
    <x v="11"/>
    <x v="9"/>
  </r>
  <r>
    <x v="0"/>
    <x v="11"/>
    <s v="Jan 2021"/>
    <n v="706809.28658040799"/>
    <x v="0"/>
    <x v="10"/>
  </r>
  <r>
    <x v="0"/>
    <x v="11"/>
    <s v="Feb 2021"/>
    <n v="694161.82481220062"/>
    <x v="1"/>
    <x v="10"/>
  </r>
  <r>
    <x v="0"/>
    <x v="11"/>
    <s v="Mar 2021"/>
    <n v="681647.61318483506"/>
    <x v="2"/>
    <x v="10"/>
  </r>
  <r>
    <x v="0"/>
    <x v="11"/>
    <s v="Apr 2021"/>
    <n v="666930.68470391189"/>
    <x v="3"/>
    <x v="10"/>
  </r>
  <r>
    <x v="0"/>
    <x v="11"/>
    <s v="May 2021"/>
    <n v="653661.14133335976"/>
    <x v="4"/>
    <x v="10"/>
  </r>
  <r>
    <x v="0"/>
    <x v="11"/>
    <s v="Jun 2021"/>
    <n v="637317.95671454724"/>
    <x v="5"/>
    <x v="10"/>
  </r>
  <r>
    <x v="0"/>
    <x v="11"/>
    <s v="Jul 2021"/>
    <n v="620076.62469042663"/>
    <x v="6"/>
    <x v="10"/>
  </r>
  <r>
    <x v="0"/>
    <x v="11"/>
    <s v="Aug 2021"/>
    <n v="599754.66463527991"/>
    <x v="7"/>
    <x v="10"/>
  </r>
  <r>
    <x v="0"/>
    <x v="11"/>
    <s v="Sep 2021"/>
    <n v="579179.00374467834"/>
    <x v="8"/>
    <x v="10"/>
  </r>
  <r>
    <x v="0"/>
    <x v="11"/>
    <s v="Oct 2021"/>
    <n v="549052.46653249313"/>
    <x v="9"/>
    <x v="10"/>
  </r>
  <r>
    <x v="0"/>
    <x v="11"/>
    <s v="Nov 2021"/>
    <n v="509241.27219938056"/>
    <x v="10"/>
    <x v="10"/>
  </r>
  <r>
    <x v="0"/>
    <x v="11"/>
    <s v="Dec 2021"/>
    <n v="570921.98212886648"/>
    <x v="11"/>
    <x v="10"/>
  </r>
  <r>
    <x v="0"/>
    <x v="11"/>
    <s v="Jan 2022"/>
    <n v="268075.0544114582"/>
    <x v="0"/>
    <x v="11"/>
  </r>
  <r>
    <x v="0"/>
    <x v="11"/>
    <s v="Feb 2022"/>
    <n v="262707.24776023708"/>
    <x v="1"/>
    <x v="11"/>
  </r>
  <r>
    <x v="0"/>
    <x v="11"/>
    <s v="Mar 2022"/>
    <n v="258755.95917893486"/>
    <x v="2"/>
    <x v="11"/>
  </r>
  <r>
    <x v="0"/>
    <x v="11"/>
    <s v="Apr 2022"/>
    <n v="254100.66961232226"/>
    <x v="3"/>
    <x v="11"/>
  </r>
  <r>
    <x v="0"/>
    <x v="11"/>
    <s v="May 2022"/>
    <n v="249926.73667322687"/>
    <x v="4"/>
    <x v="11"/>
  </r>
  <r>
    <x v="0"/>
    <x v="11"/>
    <s v="Jun 2022"/>
    <n v="245789.67166543854"/>
    <x v="5"/>
    <x v="11"/>
  </r>
  <r>
    <x v="0"/>
    <x v="11"/>
    <s v="Jul 2022"/>
    <n v="241817.21210007148"/>
    <x v="6"/>
    <x v="11"/>
  </r>
  <r>
    <x v="0"/>
    <x v="11"/>
    <s v="Aug 2022"/>
    <n v="237906.25141711274"/>
    <x v="7"/>
    <x v="11"/>
  </r>
  <r>
    <x v="0"/>
    <x v="11"/>
    <s v="Sep 2022"/>
    <n v="234042.15467520047"/>
    <x v="8"/>
    <x v="11"/>
  </r>
  <r>
    <x v="0"/>
    <x v="11"/>
    <s v="Oct 2022"/>
    <n v="230231.61335307671"/>
    <x v="9"/>
    <x v="11"/>
  </r>
  <r>
    <x v="0"/>
    <x v="11"/>
    <s v="Nov 2022"/>
    <n v="226490.54512517681"/>
    <x v="10"/>
    <x v="11"/>
  </r>
  <r>
    <x v="0"/>
    <x v="11"/>
    <s v="Dec 2022"/>
    <n v="360169.96798991068"/>
    <x v="11"/>
    <x v="11"/>
  </r>
  <r>
    <x v="0"/>
    <x v="11"/>
    <s v="Jan 2023"/>
    <n v="219198.06466066174"/>
    <x v="0"/>
    <x v="12"/>
  </r>
  <r>
    <x v="0"/>
    <x v="11"/>
    <s v="Feb 2023"/>
    <n v="215650.13487684506"/>
    <x v="1"/>
    <x v="12"/>
  </r>
  <r>
    <x v="0"/>
    <x v="11"/>
    <s v="Mar 2023"/>
    <n v="212202.81737518671"/>
    <x v="2"/>
    <x v="12"/>
  </r>
  <r>
    <x v="0"/>
    <x v="11"/>
    <s v="Apr 2023"/>
    <n v="208793.93924636077"/>
    <x v="3"/>
    <x v="12"/>
  </r>
  <r>
    <x v="0"/>
    <x v="11"/>
    <s v="May 2023"/>
    <n v="205436.21355393727"/>
    <x v="4"/>
    <x v="12"/>
  </r>
  <r>
    <x v="0"/>
    <x v="11"/>
    <s v="Jun 2023"/>
    <n v="202126.68650048412"/>
    <x v="5"/>
    <x v="12"/>
  </r>
  <r>
    <x v="0"/>
    <x v="11"/>
    <s v="Jul 2023"/>
    <n v="198896.22100965001"/>
    <x v="6"/>
    <x v="12"/>
  </r>
  <r>
    <x v="0"/>
    <x v="11"/>
    <s v="Aug 2023"/>
    <n v="195741.18475936871"/>
    <x v="7"/>
    <x v="12"/>
  </r>
  <r>
    <x v="0"/>
    <x v="11"/>
    <s v="Sep 2023"/>
    <n v="192664.24033868097"/>
    <x v="8"/>
    <x v="12"/>
  </r>
  <r>
    <x v="0"/>
    <x v="11"/>
    <s v="Oct 2023"/>
    <n v="189647.81842275441"/>
    <x v="9"/>
    <x v="12"/>
  </r>
  <r>
    <x v="0"/>
    <x v="11"/>
    <s v="Nov 2023"/>
    <n v="186670.35352387431"/>
    <x v="10"/>
    <x v="12"/>
  </r>
  <r>
    <x v="0"/>
    <x v="11"/>
    <s v="Dec 2023"/>
    <n v="291323.00317040476"/>
    <x v="11"/>
    <x v="12"/>
  </r>
  <r>
    <x v="0"/>
    <x v="11"/>
    <s v="Jan 2024"/>
    <n v="180833.48505390453"/>
    <x v="0"/>
    <x v="13"/>
  </r>
  <r>
    <x v="0"/>
    <x v="11"/>
    <s v="Feb 2024"/>
    <n v="177932.81562931868"/>
    <x v="1"/>
    <x v="13"/>
  </r>
  <r>
    <x v="0"/>
    <x v="11"/>
    <s v="Mar 2024"/>
    <n v="175040.48615460141"/>
    <x v="2"/>
    <x v="13"/>
  </r>
  <r>
    <x v="0"/>
    <x v="11"/>
    <s v="Apr 2024"/>
    <n v="172245.62154566732"/>
    <x v="3"/>
    <x v="13"/>
  </r>
  <r>
    <x v="0"/>
    <x v="11"/>
    <s v="May 2024"/>
    <n v="169507.43756190137"/>
    <x v="4"/>
    <x v="13"/>
  </r>
  <r>
    <x v="0"/>
    <x v="11"/>
    <s v="Jun 2024"/>
    <n v="166801.41657178226"/>
    <x v="5"/>
    <x v="13"/>
  </r>
  <r>
    <x v="0"/>
    <x v="11"/>
    <s v="Jul 2024"/>
    <n v="164146.43811757365"/>
    <x v="6"/>
    <x v="13"/>
  </r>
  <r>
    <x v="0"/>
    <x v="11"/>
    <s v="Aug 2024"/>
    <n v="161473.6202983624"/>
    <x v="7"/>
    <x v="13"/>
  </r>
  <r>
    <x v="0"/>
    <x v="11"/>
    <s v="Sep 2024"/>
    <n v="158818.75970075201"/>
    <x v="8"/>
    <x v="13"/>
  </r>
  <r>
    <x v="0"/>
    <x v="11"/>
    <s v="Oct 2024"/>
    <n v="156113.55111270124"/>
    <x v="9"/>
    <x v="13"/>
  </r>
  <r>
    <x v="0"/>
    <x v="11"/>
    <s v="Nov 2024"/>
    <n v="153608.60357504454"/>
    <x v="10"/>
    <x v="13"/>
  </r>
  <r>
    <x v="0"/>
    <x v="11"/>
    <s v="Dec 2024"/>
    <n v="234478.26461594811"/>
    <x v="11"/>
    <x v="13"/>
  </r>
  <r>
    <x v="0"/>
    <x v="11"/>
    <s v="Jan 2025"/>
    <n v="148535.21922635267"/>
    <x v="0"/>
    <x v="14"/>
  </r>
  <r>
    <x v="0"/>
    <x v="11"/>
    <s v="Feb 2025"/>
    <n v="145975.34413443226"/>
    <x v="1"/>
    <x v="14"/>
  </r>
  <r>
    <x v="0"/>
    <x v="11"/>
    <s v="Mar 2025"/>
    <n v="143625.79038142104"/>
    <x v="2"/>
    <x v="14"/>
  </r>
  <r>
    <x v="0"/>
    <x v="11"/>
    <s v="Apr 2025"/>
    <n v="141231.65651163305"/>
    <x v="3"/>
    <x v="14"/>
  </r>
  <r>
    <x v="0"/>
    <x v="11"/>
    <s v="May 2025"/>
    <n v="138873.68821574561"/>
    <x v="4"/>
    <x v="14"/>
  </r>
  <r>
    <x v="0"/>
    <x v="11"/>
    <s v="Jun 2025"/>
    <n v="136550.67911601526"/>
    <x v="5"/>
    <x v="14"/>
  </r>
  <r>
    <x v="0"/>
    <x v="11"/>
    <s v="Jul 2025"/>
    <n v="134368.49702184385"/>
    <x v="6"/>
    <x v="14"/>
  </r>
  <r>
    <x v="0"/>
    <x v="11"/>
    <s v="Aug 2025"/>
    <n v="132097.61169461336"/>
    <x v="7"/>
    <x v="14"/>
  </r>
  <r>
    <x v="0"/>
    <x v="11"/>
    <s v="Sep 2025"/>
    <n v="129948.34909938145"/>
    <x v="8"/>
    <x v="14"/>
  </r>
  <r>
    <x v="0"/>
    <x v="11"/>
    <s v="Oct 2025"/>
    <n v="127798.74759700474"/>
    <x v="9"/>
    <x v="14"/>
  </r>
  <r>
    <x v="0"/>
    <x v="11"/>
    <s v="Nov 2025"/>
    <n v="125691.0704226364"/>
    <x v="10"/>
    <x v="14"/>
  </r>
  <r>
    <x v="0"/>
    <x v="11"/>
    <s v="Dec 2025"/>
    <n v="186884.17861831447"/>
    <x v="11"/>
    <x v="14"/>
  </r>
  <r>
    <x v="0"/>
    <x v="11"/>
    <s v="Jan 2026"/>
    <n v="121596.39783631451"/>
    <x v="0"/>
    <x v="15"/>
  </r>
  <r>
    <x v="0"/>
    <x v="11"/>
    <s v="Feb 2026"/>
    <n v="119592.05140513511"/>
    <x v="1"/>
    <x v="15"/>
  </r>
  <r>
    <x v="0"/>
    <x v="11"/>
    <s v="Mar 2026"/>
    <n v="117609.97411720321"/>
    <x v="2"/>
    <x v="15"/>
  </r>
  <r>
    <x v="0"/>
    <x v="11"/>
    <s v="Apr 2026"/>
    <n v="115498.72664168397"/>
    <x v="3"/>
    <x v="15"/>
  </r>
  <r>
    <x v="0"/>
    <x v="11"/>
    <s v="May 2026"/>
    <n v="113474.80790557014"/>
    <x v="4"/>
    <x v="15"/>
  </r>
  <r>
    <x v="0"/>
    <x v="11"/>
    <s v="Jun 2026"/>
    <n v="111425.33368830491"/>
    <x v="5"/>
    <x v="15"/>
  </r>
  <r>
    <x v="0"/>
    <x v="11"/>
    <s v="Jul 2026"/>
    <n v="109542.31245854088"/>
    <x v="6"/>
    <x v="15"/>
  </r>
  <r>
    <x v="0"/>
    <x v="11"/>
    <s v="Aug 2026"/>
    <n v="107387.67228369528"/>
    <x v="7"/>
    <x v="15"/>
  </r>
  <r>
    <x v="0"/>
    <x v="11"/>
    <s v="Sep 2026"/>
    <n v="105534.04495660347"/>
    <x v="8"/>
    <x v="15"/>
  </r>
  <r>
    <x v="0"/>
    <x v="11"/>
    <s v="Oct 2026"/>
    <n v="84984.430919403356"/>
    <x v="9"/>
    <x v="15"/>
  </r>
  <r>
    <x v="0"/>
    <x v="11"/>
    <s v="Nov 2026"/>
    <n v="66677.844377943358"/>
    <x v="10"/>
    <x v="15"/>
  </r>
  <r>
    <x v="0"/>
    <x v="12"/>
    <s v="Jan 2012"/>
    <n v="4473107.5618195236"/>
    <x v="0"/>
    <x v="1"/>
  </r>
  <r>
    <x v="0"/>
    <x v="12"/>
    <s v="Feb 2012"/>
    <n v="8589578.7515497804"/>
    <x v="1"/>
    <x v="1"/>
  </r>
  <r>
    <x v="0"/>
    <x v="12"/>
    <s v="Mar 2012"/>
    <n v="6373642.07825437"/>
    <x v="2"/>
    <x v="1"/>
  </r>
  <r>
    <x v="0"/>
    <x v="12"/>
    <s v="Apr 2012"/>
    <n v="5020197.9599512238"/>
    <x v="3"/>
    <x v="1"/>
  </r>
  <r>
    <x v="0"/>
    <x v="12"/>
    <s v="May 2012"/>
    <n v="4207584.0808570515"/>
    <x v="4"/>
    <x v="1"/>
  </r>
  <r>
    <x v="0"/>
    <x v="12"/>
    <s v="Jun 2012"/>
    <n v="3709537.9011029354"/>
    <x v="5"/>
    <x v="1"/>
  </r>
  <r>
    <x v="0"/>
    <x v="12"/>
    <s v="Jul 2012"/>
    <n v="3138580.0454025446"/>
    <x v="6"/>
    <x v="1"/>
  </r>
  <r>
    <x v="0"/>
    <x v="12"/>
    <s v="Aug 2012"/>
    <n v="3006771.081211227"/>
    <x v="7"/>
    <x v="1"/>
  </r>
  <r>
    <x v="0"/>
    <x v="12"/>
    <s v="Sep 2012"/>
    <n v="2803569.2781249019"/>
    <x v="8"/>
    <x v="1"/>
  </r>
  <r>
    <x v="0"/>
    <x v="12"/>
    <s v="Oct 2012"/>
    <n v="2774091.0626199772"/>
    <x v="9"/>
    <x v="1"/>
  </r>
  <r>
    <x v="0"/>
    <x v="12"/>
    <s v="Nov 2012"/>
    <n v="2641897.7816663403"/>
    <x v="10"/>
    <x v="1"/>
  </r>
  <r>
    <x v="0"/>
    <x v="12"/>
    <s v="Dec 2012"/>
    <n v="2496196.8001992931"/>
    <x v="11"/>
    <x v="1"/>
  </r>
  <r>
    <x v="0"/>
    <x v="12"/>
    <s v="Jan 2013"/>
    <n v="2303257.4363106783"/>
    <x v="0"/>
    <x v="2"/>
  </r>
  <r>
    <x v="0"/>
    <x v="12"/>
    <s v="Feb 2013"/>
    <n v="2179090.1308371173"/>
    <x v="1"/>
    <x v="2"/>
  </r>
  <r>
    <x v="0"/>
    <x v="12"/>
    <s v="Mar 2013"/>
    <n v="2078529.8641440668"/>
    <x v="2"/>
    <x v="2"/>
  </r>
  <r>
    <x v="0"/>
    <x v="12"/>
    <s v="Apr 2013"/>
    <n v="1981384.1912681796"/>
    <x v="3"/>
    <x v="2"/>
  </r>
  <r>
    <x v="0"/>
    <x v="12"/>
    <s v="May 2013"/>
    <n v="1871821.7311223538"/>
    <x v="4"/>
    <x v="2"/>
  </r>
  <r>
    <x v="0"/>
    <x v="12"/>
    <s v="Jun 2013"/>
    <n v="1792109.5474729426"/>
    <x v="5"/>
    <x v="2"/>
  </r>
  <r>
    <x v="0"/>
    <x v="12"/>
    <s v="Jul 2013"/>
    <n v="1725419.4718591555"/>
    <x v="6"/>
    <x v="2"/>
  </r>
  <r>
    <x v="0"/>
    <x v="12"/>
    <s v="Aug 2013"/>
    <n v="1632134.6345466692"/>
    <x v="7"/>
    <x v="2"/>
  </r>
  <r>
    <x v="0"/>
    <x v="12"/>
    <s v="Sep 2013"/>
    <n v="1551490.0550032079"/>
    <x v="8"/>
    <x v="2"/>
  </r>
  <r>
    <x v="0"/>
    <x v="12"/>
    <s v="Oct 2013"/>
    <n v="1476579.7416467245"/>
    <x v="9"/>
    <x v="2"/>
  </r>
  <r>
    <x v="0"/>
    <x v="12"/>
    <s v="Nov 2013"/>
    <n v="1406442.7377592172"/>
    <x v="10"/>
    <x v="2"/>
  </r>
  <r>
    <x v="0"/>
    <x v="12"/>
    <s v="Dec 2013"/>
    <n v="1339893.2501449883"/>
    <x v="11"/>
    <x v="2"/>
  </r>
  <r>
    <x v="0"/>
    <x v="12"/>
    <s v="Jan 2014"/>
    <n v="1260681.6965871565"/>
    <x v="0"/>
    <x v="3"/>
  </r>
  <r>
    <x v="0"/>
    <x v="12"/>
    <s v="Feb 2014"/>
    <n v="1233286.9526692871"/>
    <x v="1"/>
    <x v="3"/>
  </r>
  <r>
    <x v="0"/>
    <x v="12"/>
    <s v="Mar 2014"/>
    <n v="1184870.2657777411"/>
    <x v="2"/>
    <x v="3"/>
  </r>
  <r>
    <x v="0"/>
    <x v="12"/>
    <s v="Apr 2014"/>
    <n v="1142752.9616552268"/>
    <x v="3"/>
    <x v="3"/>
  </r>
  <r>
    <x v="0"/>
    <x v="12"/>
    <s v="May 2014"/>
    <n v="1116332.4345671088"/>
    <x v="4"/>
    <x v="3"/>
  </r>
  <r>
    <x v="0"/>
    <x v="12"/>
    <s v="Jun 2014"/>
    <n v="1092699.3005908472"/>
    <x v="5"/>
    <x v="3"/>
  </r>
  <r>
    <x v="0"/>
    <x v="12"/>
    <s v="Jul 2014"/>
    <n v="1051442.718373778"/>
    <x v="6"/>
    <x v="3"/>
  </r>
  <r>
    <x v="0"/>
    <x v="12"/>
    <s v="Aug 2014"/>
    <n v="1023591.1161360734"/>
    <x v="7"/>
    <x v="3"/>
  </r>
  <r>
    <x v="0"/>
    <x v="12"/>
    <s v="Sep 2014"/>
    <n v="981390.70260943798"/>
    <x v="8"/>
    <x v="3"/>
  </r>
  <r>
    <x v="0"/>
    <x v="12"/>
    <s v="Oct 2014"/>
    <n v="960218.3724982522"/>
    <x v="9"/>
    <x v="3"/>
  </r>
  <r>
    <x v="0"/>
    <x v="12"/>
    <s v="Nov 2014"/>
    <n v="938715.76808289508"/>
    <x v="10"/>
    <x v="3"/>
  </r>
  <r>
    <x v="0"/>
    <x v="12"/>
    <s v="Dec 2014"/>
    <n v="917300.59987067094"/>
    <x v="11"/>
    <x v="3"/>
  </r>
  <r>
    <x v="0"/>
    <x v="12"/>
    <s v="Jan 2015"/>
    <n v="879462.1519638655"/>
    <x v="0"/>
    <x v="4"/>
  </r>
  <r>
    <x v="0"/>
    <x v="12"/>
    <s v="Feb 2015"/>
    <n v="864141.3555953016"/>
    <x v="1"/>
    <x v="4"/>
  </r>
  <r>
    <x v="0"/>
    <x v="12"/>
    <s v="Mar 2015"/>
    <n v="841853.25968679553"/>
    <x v="2"/>
    <x v="4"/>
  </r>
  <r>
    <x v="0"/>
    <x v="12"/>
    <s v="Apr 2015"/>
    <n v="818611.64598342218"/>
    <x v="3"/>
    <x v="4"/>
  </r>
  <r>
    <x v="0"/>
    <x v="12"/>
    <s v="May 2015"/>
    <n v="809742.15465596854"/>
    <x v="4"/>
    <x v="4"/>
  </r>
  <r>
    <x v="0"/>
    <x v="12"/>
    <s v="Jun 2015"/>
    <n v="797160.87222498725"/>
    <x v="5"/>
    <x v="4"/>
  </r>
  <r>
    <x v="0"/>
    <x v="12"/>
    <s v="Jul 2015"/>
    <n v="772817.32005294925"/>
    <x v="6"/>
    <x v="4"/>
  </r>
  <r>
    <x v="0"/>
    <x v="12"/>
    <s v="Aug 2015"/>
    <n v="762187.40614651586"/>
    <x v="7"/>
    <x v="4"/>
  </r>
  <r>
    <x v="0"/>
    <x v="12"/>
    <s v="Sep 2015"/>
    <n v="743169.70521908882"/>
    <x v="8"/>
    <x v="4"/>
  </r>
  <r>
    <x v="0"/>
    <x v="12"/>
    <s v="Oct 2015"/>
    <n v="727724.6068539985"/>
    <x v="9"/>
    <x v="4"/>
  </r>
  <r>
    <x v="0"/>
    <x v="12"/>
    <s v="Nov 2015"/>
    <n v="719073.24742688762"/>
    <x v="10"/>
    <x v="4"/>
  </r>
  <r>
    <x v="0"/>
    <x v="12"/>
    <s v="Dec 2015"/>
    <n v="708218.31720033765"/>
    <x v="11"/>
    <x v="4"/>
  </r>
  <r>
    <x v="0"/>
    <x v="12"/>
    <s v="Jan 2016"/>
    <n v="677740.10102045094"/>
    <x v="0"/>
    <x v="5"/>
  </r>
  <r>
    <x v="0"/>
    <x v="12"/>
    <s v="Feb 2016"/>
    <n v="664548.59013169375"/>
    <x v="1"/>
    <x v="5"/>
  </r>
  <r>
    <x v="0"/>
    <x v="12"/>
    <s v="Mar 2016"/>
    <n v="647508.89703865338"/>
    <x v="2"/>
    <x v="5"/>
  </r>
  <r>
    <x v="0"/>
    <x v="12"/>
    <s v="Apr 2016"/>
    <n v="630488.7823139315"/>
    <x v="3"/>
    <x v="5"/>
  </r>
  <r>
    <x v="0"/>
    <x v="12"/>
    <s v="May 2016"/>
    <n v="623663.59772432386"/>
    <x v="4"/>
    <x v="5"/>
  </r>
  <r>
    <x v="0"/>
    <x v="12"/>
    <s v="Jun 2016"/>
    <n v="611966.01550765394"/>
    <x v="5"/>
    <x v="5"/>
  </r>
  <r>
    <x v="0"/>
    <x v="12"/>
    <s v="Jul 2016"/>
    <n v="594530.26103556855"/>
    <x v="6"/>
    <x v="5"/>
  </r>
  <r>
    <x v="0"/>
    <x v="12"/>
    <s v="Aug 2016"/>
    <n v="586837.66191435605"/>
    <x v="7"/>
    <x v="5"/>
  </r>
  <r>
    <x v="0"/>
    <x v="12"/>
    <s v="Sep 2016"/>
    <n v="572651.43626078579"/>
    <x v="8"/>
    <x v="5"/>
  </r>
  <r>
    <x v="0"/>
    <x v="12"/>
    <s v="Oct 2016"/>
    <n v="562363.61009231152"/>
    <x v="9"/>
    <x v="5"/>
  </r>
  <r>
    <x v="0"/>
    <x v="12"/>
    <s v="Nov 2016"/>
    <n v="551729.98525890522"/>
    <x v="10"/>
    <x v="5"/>
  </r>
  <r>
    <x v="0"/>
    <x v="12"/>
    <s v="Dec 2016"/>
    <n v="542470.78290384216"/>
    <x v="11"/>
    <x v="5"/>
  </r>
  <r>
    <x v="0"/>
    <x v="12"/>
    <s v="Jan 2017"/>
    <n v="513548.60196613369"/>
    <x v="0"/>
    <x v="6"/>
  </r>
  <r>
    <x v="0"/>
    <x v="12"/>
    <s v="Feb 2017"/>
    <n v="510661.17918801634"/>
    <x v="1"/>
    <x v="6"/>
  </r>
  <r>
    <x v="0"/>
    <x v="12"/>
    <s v="Mar 2017"/>
    <n v="498586.25144906144"/>
    <x v="2"/>
    <x v="6"/>
  </r>
  <r>
    <x v="0"/>
    <x v="12"/>
    <s v="Apr 2017"/>
    <n v="485443.03927403578"/>
    <x v="3"/>
    <x v="6"/>
  </r>
  <r>
    <x v="0"/>
    <x v="12"/>
    <s v="May 2017"/>
    <n v="486688.73391307681"/>
    <x v="4"/>
    <x v="6"/>
  </r>
  <r>
    <x v="0"/>
    <x v="12"/>
    <s v="Jun 2017"/>
    <n v="486254.3138237985"/>
    <x v="5"/>
    <x v="6"/>
  </r>
  <r>
    <x v="0"/>
    <x v="12"/>
    <s v="Jul 2017"/>
    <n v="471518.02902437048"/>
    <x v="6"/>
    <x v="6"/>
  </r>
  <r>
    <x v="0"/>
    <x v="12"/>
    <s v="Aug 2017"/>
    <n v="464517.96097185719"/>
    <x v="7"/>
    <x v="6"/>
  </r>
  <r>
    <x v="0"/>
    <x v="12"/>
    <s v="Sep 2017"/>
    <n v="451349.01618801197"/>
    <x v="8"/>
    <x v="6"/>
  </r>
  <r>
    <x v="0"/>
    <x v="12"/>
    <s v="Oct 2017"/>
    <n v="439329.60734273493"/>
    <x v="9"/>
    <x v="6"/>
  </r>
  <r>
    <x v="0"/>
    <x v="12"/>
    <s v="Nov 2017"/>
    <n v="432076.57308904582"/>
    <x v="10"/>
    <x v="6"/>
  </r>
  <r>
    <x v="0"/>
    <x v="12"/>
    <s v="Dec 2017"/>
    <n v="430295.34363834927"/>
    <x v="11"/>
    <x v="6"/>
  </r>
  <r>
    <x v="0"/>
    <x v="12"/>
    <s v="Jan 2018"/>
    <n v="411500.44553908834"/>
    <x v="0"/>
    <x v="7"/>
  </r>
  <r>
    <x v="0"/>
    <x v="12"/>
    <s v="Feb 2018"/>
    <n v="409418.35795066459"/>
    <x v="1"/>
    <x v="7"/>
  </r>
  <r>
    <x v="0"/>
    <x v="12"/>
    <s v="Mar 2018"/>
    <n v="402507.65494937159"/>
    <x v="2"/>
    <x v="7"/>
  </r>
  <r>
    <x v="0"/>
    <x v="12"/>
    <s v="Apr 2018"/>
    <n v="394314.55455725989"/>
    <x v="3"/>
    <x v="7"/>
  </r>
  <r>
    <x v="0"/>
    <x v="12"/>
    <s v="May 2018"/>
    <n v="388905.07921163738"/>
    <x v="4"/>
    <x v="7"/>
  </r>
  <r>
    <x v="0"/>
    <x v="12"/>
    <s v="Jun 2018"/>
    <n v="383350.62637374294"/>
    <x v="5"/>
    <x v="7"/>
  </r>
  <r>
    <x v="0"/>
    <x v="12"/>
    <s v="Jul 2018"/>
    <n v="374986.34730200801"/>
    <x v="6"/>
    <x v="7"/>
  </r>
  <r>
    <x v="0"/>
    <x v="12"/>
    <s v="Aug 2018"/>
    <n v="367987.10179715371"/>
    <x v="7"/>
    <x v="7"/>
  </r>
  <r>
    <x v="0"/>
    <x v="12"/>
    <s v="Sep 2018"/>
    <n v="359455.55430083384"/>
    <x v="8"/>
    <x v="7"/>
  </r>
  <r>
    <x v="0"/>
    <x v="12"/>
    <s v="Oct 2018"/>
    <n v="354928.0857602086"/>
    <x v="9"/>
    <x v="7"/>
  </r>
  <r>
    <x v="0"/>
    <x v="12"/>
    <s v="Nov 2018"/>
    <n v="350831.98592146131"/>
    <x v="10"/>
    <x v="7"/>
  </r>
  <r>
    <x v="0"/>
    <x v="12"/>
    <s v="Dec 2018"/>
    <n v="349562.70600717154"/>
    <x v="11"/>
    <x v="7"/>
  </r>
  <r>
    <x v="0"/>
    <x v="12"/>
    <s v="Jan 2019"/>
    <n v="334036.19396485446"/>
    <x v="0"/>
    <x v="8"/>
  </r>
  <r>
    <x v="0"/>
    <x v="12"/>
    <s v="Feb 2019"/>
    <n v="332593.23636050062"/>
    <x v="1"/>
    <x v="8"/>
  </r>
  <r>
    <x v="0"/>
    <x v="12"/>
    <s v="Mar 2019"/>
    <n v="324505.52427181753"/>
    <x v="2"/>
    <x v="8"/>
  </r>
  <r>
    <x v="0"/>
    <x v="12"/>
    <s v="Apr 2019"/>
    <n v="318059.91276939167"/>
    <x v="3"/>
    <x v="8"/>
  </r>
  <r>
    <x v="0"/>
    <x v="12"/>
    <s v="May 2019"/>
    <n v="320302.76840734988"/>
    <x v="4"/>
    <x v="8"/>
  </r>
  <r>
    <x v="0"/>
    <x v="12"/>
    <s v="Jun 2019"/>
    <n v="314071.54658174235"/>
    <x v="5"/>
    <x v="8"/>
  </r>
  <r>
    <x v="0"/>
    <x v="12"/>
    <s v="Jul 2019"/>
    <n v="303319.58402375109"/>
    <x v="6"/>
    <x v="8"/>
  </r>
  <r>
    <x v="0"/>
    <x v="12"/>
    <s v="Aug 2019"/>
    <n v="298942.18278972805"/>
    <x v="7"/>
    <x v="8"/>
  </r>
  <r>
    <x v="0"/>
    <x v="12"/>
    <s v="Sep 2019"/>
    <n v="294254.88580946223"/>
    <x v="8"/>
    <x v="8"/>
  </r>
  <r>
    <x v="0"/>
    <x v="12"/>
    <s v="Oct 2019"/>
    <n v="290563.38727602921"/>
    <x v="9"/>
    <x v="8"/>
  </r>
  <r>
    <x v="0"/>
    <x v="12"/>
    <s v="Nov 2019"/>
    <n v="291224.55058714969"/>
    <x v="10"/>
    <x v="8"/>
  </r>
  <r>
    <x v="0"/>
    <x v="12"/>
    <s v="Dec 2019"/>
    <n v="292301.37124887452"/>
    <x v="11"/>
    <x v="8"/>
  </r>
  <r>
    <x v="0"/>
    <x v="12"/>
    <s v="Jan 2020"/>
    <n v="276526.39303118282"/>
    <x v="0"/>
    <x v="9"/>
  </r>
  <r>
    <x v="0"/>
    <x v="12"/>
    <s v="Feb 2020"/>
    <n v="271412.98190649529"/>
    <x v="1"/>
    <x v="9"/>
  </r>
  <r>
    <x v="0"/>
    <x v="12"/>
    <s v="Mar 2020"/>
    <n v="270614.17858031922"/>
    <x v="2"/>
    <x v="9"/>
  </r>
  <r>
    <x v="0"/>
    <x v="12"/>
    <s v="Apr 2020"/>
    <n v="266837.7903707709"/>
    <x v="3"/>
    <x v="9"/>
  </r>
  <r>
    <x v="0"/>
    <x v="12"/>
    <s v="May 2020"/>
    <n v="264069.84217030916"/>
    <x v="4"/>
    <x v="9"/>
  </r>
  <r>
    <x v="0"/>
    <x v="12"/>
    <s v="Jun 2020"/>
    <n v="257541.21625202827"/>
    <x v="5"/>
    <x v="9"/>
  </r>
  <r>
    <x v="0"/>
    <x v="12"/>
    <s v="Jul 2020"/>
    <n v="251654.78412697726"/>
    <x v="6"/>
    <x v="9"/>
  </r>
  <r>
    <x v="0"/>
    <x v="12"/>
    <s v="Aug 2020"/>
    <n v="251979.57115974344"/>
    <x v="7"/>
    <x v="9"/>
  </r>
  <r>
    <x v="0"/>
    <x v="12"/>
    <s v="Sep 2020"/>
    <n v="247551.92728956349"/>
    <x v="8"/>
    <x v="9"/>
  </r>
  <r>
    <x v="0"/>
    <x v="12"/>
    <s v="Oct 2020"/>
    <n v="238681.80928941019"/>
    <x v="9"/>
    <x v="9"/>
  </r>
  <r>
    <x v="0"/>
    <x v="12"/>
    <s v="Nov 2020"/>
    <n v="235797.69246330124"/>
    <x v="10"/>
    <x v="9"/>
  </r>
  <r>
    <x v="0"/>
    <x v="12"/>
    <s v="Dec 2020"/>
    <n v="244080.5440738842"/>
    <x v="11"/>
    <x v="9"/>
  </r>
  <r>
    <x v="0"/>
    <x v="12"/>
    <s v="Jan 2021"/>
    <n v="222259.42232735455"/>
    <x v="0"/>
    <x v="10"/>
  </r>
  <r>
    <x v="0"/>
    <x v="12"/>
    <s v="Feb 2021"/>
    <n v="213648.19473210804"/>
    <x v="1"/>
    <x v="10"/>
  </r>
  <r>
    <x v="0"/>
    <x v="12"/>
    <s v="Mar 2021"/>
    <n v="207948.19115457212"/>
    <x v="2"/>
    <x v="10"/>
  </r>
  <r>
    <x v="0"/>
    <x v="12"/>
    <s v="Apr 2021"/>
    <n v="203451.67291728847"/>
    <x v="3"/>
    <x v="10"/>
  </r>
  <r>
    <x v="0"/>
    <x v="12"/>
    <s v="May 2021"/>
    <n v="198530.78795118409"/>
    <x v="4"/>
    <x v="10"/>
  </r>
  <r>
    <x v="0"/>
    <x v="12"/>
    <s v="Jun 2021"/>
    <n v="197358.26212518284"/>
    <x v="5"/>
    <x v="10"/>
  </r>
  <r>
    <x v="0"/>
    <x v="12"/>
    <s v="Jul 2021"/>
    <n v="194532.46034513667"/>
    <x v="6"/>
    <x v="10"/>
  </r>
  <r>
    <x v="0"/>
    <x v="12"/>
    <s v="Aug 2021"/>
    <n v="193196.97202785162"/>
    <x v="7"/>
    <x v="10"/>
  </r>
  <r>
    <x v="0"/>
    <x v="12"/>
    <s v="Sep 2021"/>
    <n v="191592.56316666002"/>
    <x v="8"/>
    <x v="10"/>
  </r>
  <r>
    <x v="0"/>
    <x v="12"/>
    <s v="Oct 2021"/>
    <n v="193403.69260840089"/>
    <x v="9"/>
    <x v="10"/>
  </r>
  <r>
    <x v="0"/>
    <x v="12"/>
    <s v="Nov 2021"/>
    <n v="190688.1505667195"/>
    <x v="10"/>
    <x v="10"/>
  </r>
  <r>
    <x v="0"/>
    <x v="12"/>
    <s v="Dec 2021"/>
    <n v="187873.02282158282"/>
    <x v="11"/>
    <x v="10"/>
  </r>
  <r>
    <x v="0"/>
    <x v="12"/>
    <s v="Jan 2022"/>
    <n v="150318.3107243386"/>
    <x v="0"/>
    <x v="11"/>
  </r>
  <r>
    <x v="0"/>
    <x v="12"/>
    <s v="Feb 2022"/>
    <n v="133531.47862713921"/>
    <x v="1"/>
    <x v="11"/>
  </r>
  <r>
    <x v="0"/>
    <x v="12"/>
    <s v="Mar 2022"/>
    <n v="129875.87248812315"/>
    <x v="2"/>
    <x v="11"/>
  </r>
  <r>
    <x v="0"/>
    <x v="12"/>
    <s v="Apr 2022"/>
    <n v="128637.15092014249"/>
    <x v="3"/>
    <x v="11"/>
  </r>
  <r>
    <x v="0"/>
    <x v="12"/>
    <s v="May 2022"/>
    <n v="126615.41967293316"/>
    <x v="4"/>
    <x v="11"/>
  </r>
  <r>
    <x v="0"/>
    <x v="12"/>
    <s v="Jun 2022"/>
    <n v="125117.48815876657"/>
    <x v="5"/>
    <x v="11"/>
  </r>
  <r>
    <x v="0"/>
    <x v="12"/>
    <s v="Jul 2022"/>
    <n v="123525.88664890897"/>
    <x v="6"/>
    <x v="11"/>
  </r>
  <r>
    <x v="0"/>
    <x v="12"/>
    <s v="Aug 2022"/>
    <n v="122026.64533501203"/>
    <x v="7"/>
    <x v="11"/>
  </r>
  <r>
    <x v="0"/>
    <x v="12"/>
    <s v="Sep 2022"/>
    <n v="120539.03521803106"/>
    <x v="8"/>
    <x v="11"/>
  </r>
  <r>
    <x v="0"/>
    <x v="12"/>
    <s v="Oct 2022"/>
    <n v="119074.69931340849"/>
    <x v="9"/>
    <x v="11"/>
  </r>
  <r>
    <x v="0"/>
    <x v="12"/>
    <s v="Nov 2022"/>
    <n v="117594.82429744492"/>
    <x v="10"/>
    <x v="11"/>
  </r>
  <r>
    <x v="0"/>
    <x v="12"/>
    <s v="Dec 2022"/>
    <n v="118526.58992143466"/>
    <x v="11"/>
    <x v="11"/>
  </r>
  <r>
    <x v="0"/>
    <x v="12"/>
    <s v="Jan 2023"/>
    <n v="114797.23501544756"/>
    <x v="0"/>
    <x v="12"/>
  </r>
  <r>
    <x v="0"/>
    <x v="12"/>
    <s v="Feb 2023"/>
    <n v="113418.93721116874"/>
    <x v="1"/>
    <x v="12"/>
  </r>
  <r>
    <x v="0"/>
    <x v="12"/>
    <s v="Mar 2023"/>
    <n v="112051.71895519843"/>
    <x v="2"/>
    <x v="12"/>
  </r>
  <r>
    <x v="0"/>
    <x v="12"/>
    <s v="Apr 2023"/>
    <n v="110714.33236241741"/>
    <x v="3"/>
    <x v="12"/>
  </r>
  <r>
    <x v="0"/>
    <x v="12"/>
    <s v="May 2023"/>
    <n v="109385.13445180947"/>
    <x v="4"/>
    <x v="12"/>
  </r>
  <r>
    <x v="0"/>
    <x v="12"/>
    <s v="Jun 2023"/>
    <n v="108078.72116809782"/>
    <x v="5"/>
    <x v="12"/>
  </r>
  <r>
    <x v="0"/>
    <x v="12"/>
    <s v="Jul 2023"/>
    <n v="106780.00049278965"/>
    <x v="6"/>
    <x v="12"/>
  </r>
  <r>
    <x v="0"/>
    <x v="12"/>
    <s v="Aug 2023"/>
    <n v="105508.98724589217"/>
    <x v="7"/>
    <x v="12"/>
  </r>
  <r>
    <x v="0"/>
    <x v="12"/>
    <s v="Sep 2023"/>
    <n v="104260.5487007529"/>
    <x v="8"/>
    <x v="12"/>
  </r>
  <r>
    <x v="0"/>
    <x v="12"/>
    <s v="Oct 2023"/>
    <n v="103024.529939265"/>
    <x v="9"/>
    <x v="12"/>
  </r>
  <r>
    <x v="0"/>
    <x v="12"/>
    <s v="Nov 2023"/>
    <n v="101788.30525877088"/>
    <x v="10"/>
    <x v="12"/>
  </r>
  <r>
    <x v="0"/>
    <x v="12"/>
    <s v="Dec 2023"/>
    <n v="102421.89623290922"/>
    <x v="11"/>
    <x v="12"/>
  </r>
  <r>
    <x v="0"/>
    <x v="12"/>
    <s v="Jan 2024"/>
    <n v="99380.492206225725"/>
    <x v="0"/>
    <x v="13"/>
  </r>
  <r>
    <x v="0"/>
    <x v="12"/>
    <s v="Feb 2024"/>
    <n v="98198.682923330722"/>
    <x v="1"/>
    <x v="13"/>
  </r>
  <r>
    <x v="0"/>
    <x v="12"/>
    <s v="Mar 2024"/>
    <n v="97035.789032444882"/>
    <x v="2"/>
    <x v="13"/>
  </r>
  <r>
    <x v="0"/>
    <x v="12"/>
    <s v="Apr 2024"/>
    <n v="95556.176325200067"/>
    <x v="3"/>
    <x v="13"/>
  </r>
  <r>
    <x v="0"/>
    <x v="12"/>
    <s v="May 2024"/>
    <n v="94437.293073580979"/>
    <x v="4"/>
    <x v="13"/>
  </r>
  <r>
    <x v="0"/>
    <x v="12"/>
    <s v="Jun 2024"/>
    <n v="93334.803413790127"/>
    <x v="5"/>
    <x v="13"/>
  </r>
  <r>
    <x v="0"/>
    <x v="12"/>
    <s v="Jul 2024"/>
    <n v="92240.964164780395"/>
    <x v="6"/>
    <x v="13"/>
  </r>
  <r>
    <x v="0"/>
    <x v="12"/>
    <s v="Aug 2024"/>
    <n v="91165.240460816829"/>
    <x v="7"/>
    <x v="13"/>
  </r>
  <r>
    <x v="0"/>
    <x v="12"/>
    <s v="Sep 2024"/>
    <n v="90103.796446856111"/>
    <x v="8"/>
    <x v="13"/>
  </r>
  <r>
    <x v="0"/>
    <x v="12"/>
    <s v="Oct 2024"/>
    <n v="89052.882751660451"/>
    <x v="9"/>
    <x v="13"/>
  </r>
  <r>
    <x v="0"/>
    <x v="12"/>
    <s v="Nov 2024"/>
    <n v="87998.219707637632"/>
    <x v="10"/>
    <x v="13"/>
  </r>
  <r>
    <x v="0"/>
    <x v="12"/>
    <s v="Dec 2024"/>
    <n v="88337.659722445998"/>
    <x v="11"/>
    <x v="13"/>
  </r>
  <r>
    <x v="0"/>
    <x v="12"/>
    <s v="Jan 2025"/>
    <n v="85951.827413569597"/>
    <x v="0"/>
    <x v="14"/>
  </r>
  <r>
    <x v="0"/>
    <x v="12"/>
    <s v="Feb 2025"/>
    <n v="84946.485684816027"/>
    <x v="1"/>
    <x v="14"/>
  </r>
  <r>
    <x v="0"/>
    <x v="12"/>
    <s v="Mar 2025"/>
    <n v="83947.992748307675"/>
    <x v="2"/>
    <x v="14"/>
  </r>
  <r>
    <x v="0"/>
    <x v="12"/>
    <s v="Apr 2025"/>
    <n v="82613.319572192311"/>
    <x v="3"/>
    <x v="14"/>
  </r>
  <r>
    <x v="0"/>
    <x v="12"/>
    <s v="May 2025"/>
    <n v="81535.332892229708"/>
    <x v="4"/>
    <x v="14"/>
  </r>
  <r>
    <x v="0"/>
    <x v="12"/>
    <s v="Jun 2025"/>
    <n v="80463.70478884592"/>
    <x v="5"/>
    <x v="14"/>
  </r>
  <r>
    <x v="0"/>
    <x v="12"/>
    <s v="Jul 2025"/>
    <n v="79365.926204754345"/>
    <x v="6"/>
    <x v="14"/>
  </r>
  <r>
    <x v="0"/>
    <x v="12"/>
    <s v="Aug 2025"/>
    <n v="78284.027413079428"/>
    <x v="7"/>
    <x v="14"/>
  </r>
  <r>
    <x v="0"/>
    <x v="12"/>
    <s v="Sep 2025"/>
    <n v="77211.548259689182"/>
    <x v="8"/>
    <x v="14"/>
  </r>
  <r>
    <x v="0"/>
    <x v="12"/>
    <s v="Oct 2025"/>
    <n v="76172.191129682207"/>
    <x v="9"/>
    <x v="14"/>
  </r>
  <r>
    <x v="0"/>
    <x v="12"/>
    <s v="Nov 2025"/>
    <n v="75124.994270138603"/>
    <x v="10"/>
    <x v="14"/>
  </r>
  <r>
    <x v="0"/>
    <x v="12"/>
    <s v="Dec 2025"/>
    <n v="74573.638685261409"/>
    <x v="11"/>
    <x v="14"/>
  </r>
  <r>
    <x v="0"/>
    <x v="12"/>
    <s v="Jan 2026"/>
    <n v="73066.952563231491"/>
    <x v="0"/>
    <x v="15"/>
  </r>
  <r>
    <x v="0"/>
    <x v="12"/>
    <s v="Feb 2026"/>
    <n v="72027.058100755487"/>
    <x v="1"/>
    <x v="15"/>
  </r>
  <r>
    <x v="0"/>
    <x v="12"/>
    <s v="Mar 2026"/>
    <n v="71029.957646240189"/>
    <x v="2"/>
    <x v="15"/>
  </r>
  <r>
    <x v="0"/>
    <x v="12"/>
    <s v="Apr 2026"/>
    <n v="70171.409640140249"/>
    <x v="3"/>
    <x v="15"/>
  </r>
  <r>
    <x v="0"/>
    <x v="12"/>
    <s v="May 2026"/>
    <n v="69334.020103445815"/>
    <x v="4"/>
    <x v="15"/>
  </r>
  <r>
    <x v="0"/>
    <x v="12"/>
    <s v="Jun 2026"/>
    <n v="68531.105280219315"/>
    <x v="5"/>
    <x v="15"/>
  </r>
  <r>
    <x v="0"/>
    <x v="12"/>
    <s v="Jul 2026"/>
    <n v="67734.340819646284"/>
    <x v="6"/>
    <x v="15"/>
  </r>
  <r>
    <x v="0"/>
    <x v="12"/>
    <s v="Aug 2026"/>
    <n v="66958.019330111216"/>
    <x v="7"/>
    <x v="15"/>
  </r>
  <r>
    <x v="0"/>
    <x v="12"/>
    <s v="Sep 2026"/>
    <n v="66187.402306554795"/>
    <x v="8"/>
    <x v="15"/>
  </r>
  <r>
    <x v="0"/>
    <x v="12"/>
    <s v="Oct 2026"/>
    <n v="65421.257097488007"/>
    <x v="9"/>
    <x v="15"/>
  </r>
  <r>
    <x v="0"/>
    <x v="12"/>
    <s v="Nov 2026"/>
    <n v="64706.448671943348"/>
    <x v="10"/>
    <x v="15"/>
  </r>
  <r>
    <x v="0"/>
    <x v="12"/>
    <s v="Dec 2026"/>
    <n v="63968.296408441376"/>
    <x v="11"/>
    <x v="15"/>
  </r>
  <r>
    <x v="0"/>
    <x v="12"/>
    <s v="Jan 2027"/>
    <n v="442.50234745828413"/>
    <x v="0"/>
    <x v="16"/>
  </r>
  <r>
    <x v="0"/>
    <x v="13"/>
    <s v="Feb 2012"/>
    <n v="5153376.6670449143"/>
    <x v="1"/>
    <x v="1"/>
  </r>
  <r>
    <x v="0"/>
    <x v="13"/>
    <s v="Mar 2012"/>
    <n v="12316816.831923921"/>
    <x v="2"/>
    <x v="1"/>
  </r>
  <r>
    <x v="0"/>
    <x v="13"/>
    <s v="Apr 2012"/>
    <n v="10867419.186412953"/>
    <x v="3"/>
    <x v="1"/>
  </r>
  <r>
    <x v="0"/>
    <x v="13"/>
    <s v="May 2012"/>
    <n v="8511543.2086187191"/>
    <x v="4"/>
    <x v="1"/>
  </r>
  <r>
    <x v="0"/>
    <x v="13"/>
    <s v="Jun 2012"/>
    <n v="7063780.8128142999"/>
    <x v="5"/>
    <x v="1"/>
  </r>
  <r>
    <x v="0"/>
    <x v="13"/>
    <s v="Jul 2012"/>
    <n v="5963681.9278570879"/>
    <x v="6"/>
    <x v="1"/>
  </r>
  <r>
    <x v="0"/>
    <x v="13"/>
    <s v="Aug 2012"/>
    <n v="5205286.8639019337"/>
    <x v="7"/>
    <x v="1"/>
  </r>
  <r>
    <x v="0"/>
    <x v="13"/>
    <s v="Sep 2012"/>
    <n v="4743459.8368029203"/>
    <x v="8"/>
    <x v="1"/>
  </r>
  <r>
    <x v="0"/>
    <x v="13"/>
    <s v="Oct 2012"/>
    <n v="4423792.5352255758"/>
    <x v="9"/>
    <x v="1"/>
  </r>
  <r>
    <x v="0"/>
    <x v="13"/>
    <s v="Nov 2012"/>
    <n v="4321967.5288906489"/>
    <x v="10"/>
    <x v="1"/>
  </r>
  <r>
    <x v="0"/>
    <x v="13"/>
    <s v="Dec 2012"/>
    <n v="4367586.8312789481"/>
    <x v="11"/>
    <x v="1"/>
  </r>
  <r>
    <x v="0"/>
    <x v="13"/>
    <s v="Jan 2013"/>
    <n v="4394289.789463222"/>
    <x v="0"/>
    <x v="2"/>
  </r>
  <r>
    <x v="0"/>
    <x v="13"/>
    <s v="Feb 2013"/>
    <n v="4378489.6832607547"/>
    <x v="1"/>
    <x v="2"/>
  </r>
  <r>
    <x v="0"/>
    <x v="13"/>
    <s v="Mar 2013"/>
    <n v="4357936.1352347853"/>
    <x v="2"/>
    <x v="2"/>
  </r>
  <r>
    <x v="0"/>
    <x v="13"/>
    <s v="Apr 2013"/>
    <n v="4226476.3452112954"/>
    <x v="3"/>
    <x v="2"/>
  </r>
  <r>
    <x v="0"/>
    <x v="13"/>
    <s v="May 2013"/>
    <n v="4105060.4201155938"/>
    <x v="4"/>
    <x v="2"/>
  </r>
  <r>
    <x v="0"/>
    <x v="13"/>
    <s v="Jun 2013"/>
    <n v="4120617.2298732912"/>
    <x v="5"/>
    <x v="2"/>
  </r>
  <r>
    <x v="0"/>
    <x v="13"/>
    <s v="Jul 2013"/>
    <n v="3938956.8075912786"/>
    <x v="6"/>
    <x v="2"/>
  </r>
  <r>
    <x v="0"/>
    <x v="13"/>
    <s v="Aug 2013"/>
    <n v="3612977.480464973"/>
    <x v="7"/>
    <x v="2"/>
  </r>
  <r>
    <x v="0"/>
    <x v="13"/>
    <s v="Sep 2013"/>
    <n v="3316749.4908550684"/>
    <x v="8"/>
    <x v="2"/>
  </r>
  <r>
    <x v="0"/>
    <x v="13"/>
    <s v="Oct 2013"/>
    <n v="3082364.3386450699"/>
    <x v="9"/>
    <x v="2"/>
  </r>
  <r>
    <x v="0"/>
    <x v="13"/>
    <s v="Nov 2013"/>
    <n v="2912288.6121573723"/>
    <x v="10"/>
    <x v="2"/>
  </r>
  <r>
    <x v="0"/>
    <x v="13"/>
    <s v="Dec 2013"/>
    <n v="2724224.1213492509"/>
    <x v="11"/>
    <x v="2"/>
  </r>
  <r>
    <x v="0"/>
    <x v="13"/>
    <s v="Jan 2014"/>
    <n v="2531438.9382800325"/>
    <x v="0"/>
    <x v="3"/>
  </r>
  <r>
    <x v="0"/>
    <x v="13"/>
    <s v="Feb 2014"/>
    <n v="2378166.9006706965"/>
    <x v="1"/>
    <x v="3"/>
  </r>
  <r>
    <x v="0"/>
    <x v="13"/>
    <s v="Mar 2014"/>
    <n v="2319077.9862282658"/>
    <x v="2"/>
    <x v="3"/>
  </r>
  <r>
    <x v="0"/>
    <x v="13"/>
    <s v="Apr 2014"/>
    <n v="2263185.4640367022"/>
    <x v="3"/>
    <x v="3"/>
  </r>
  <r>
    <x v="0"/>
    <x v="13"/>
    <s v="May 2014"/>
    <n v="2184185.3880638173"/>
    <x v="4"/>
    <x v="3"/>
  </r>
  <r>
    <x v="0"/>
    <x v="13"/>
    <s v="Jun 2014"/>
    <n v="2125307.0692684851"/>
    <x v="5"/>
    <x v="3"/>
  </r>
  <r>
    <x v="0"/>
    <x v="13"/>
    <s v="Jul 2014"/>
    <n v="2065796.7309069005"/>
    <x v="6"/>
    <x v="3"/>
  </r>
  <r>
    <x v="0"/>
    <x v="13"/>
    <s v="Aug 2014"/>
    <n v="1994956.7353514775"/>
    <x v="7"/>
    <x v="3"/>
  </r>
  <r>
    <x v="0"/>
    <x v="13"/>
    <s v="Sep 2014"/>
    <n v="1905835.817344923"/>
    <x v="8"/>
    <x v="3"/>
  </r>
  <r>
    <x v="0"/>
    <x v="13"/>
    <s v="Oct 2014"/>
    <n v="1842127.230590912"/>
    <x v="9"/>
    <x v="3"/>
  </r>
  <r>
    <x v="0"/>
    <x v="13"/>
    <s v="Nov 2014"/>
    <n v="1789325.0065837898"/>
    <x v="10"/>
    <x v="3"/>
  </r>
  <r>
    <x v="0"/>
    <x v="13"/>
    <s v="Dec 2014"/>
    <n v="1745690.7584226122"/>
    <x v="11"/>
    <x v="3"/>
  </r>
  <r>
    <x v="0"/>
    <x v="13"/>
    <s v="Jan 2015"/>
    <n v="1664324.7777853895"/>
    <x v="0"/>
    <x v="4"/>
  </r>
  <r>
    <x v="0"/>
    <x v="13"/>
    <s v="Feb 2015"/>
    <n v="1624316.5553528271"/>
    <x v="1"/>
    <x v="4"/>
  </r>
  <r>
    <x v="0"/>
    <x v="13"/>
    <s v="Mar 2015"/>
    <n v="1577784.9258549055"/>
    <x v="2"/>
    <x v="4"/>
  </r>
  <r>
    <x v="0"/>
    <x v="13"/>
    <s v="Apr 2015"/>
    <n v="1539139.8589266962"/>
    <x v="3"/>
    <x v="4"/>
  </r>
  <r>
    <x v="0"/>
    <x v="13"/>
    <s v="May 2015"/>
    <n v="1496805.149762345"/>
    <x v="4"/>
    <x v="4"/>
  </r>
  <r>
    <x v="0"/>
    <x v="13"/>
    <s v="Jun 2015"/>
    <n v="1460279.0863187821"/>
    <x v="5"/>
    <x v="4"/>
  </r>
  <r>
    <x v="0"/>
    <x v="13"/>
    <s v="Jul 2015"/>
    <n v="1416442.5160106812"/>
    <x v="6"/>
    <x v="4"/>
  </r>
  <r>
    <x v="0"/>
    <x v="13"/>
    <s v="Aug 2015"/>
    <n v="1383361.5807436539"/>
    <x v="7"/>
    <x v="4"/>
  </r>
  <r>
    <x v="0"/>
    <x v="13"/>
    <s v="Sep 2015"/>
    <n v="1341359.8468229577"/>
    <x v="8"/>
    <x v="4"/>
  </r>
  <r>
    <x v="0"/>
    <x v="13"/>
    <s v="Oct 2015"/>
    <n v="1308967.0923507772"/>
    <x v="9"/>
    <x v="4"/>
  </r>
  <r>
    <x v="0"/>
    <x v="13"/>
    <s v="Nov 2015"/>
    <n v="1267360.4832430184"/>
    <x v="10"/>
    <x v="4"/>
  </r>
  <r>
    <x v="0"/>
    <x v="13"/>
    <s v="Dec 2015"/>
    <n v="1260447.8092662301"/>
    <x v="11"/>
    <x v="4"/>
  </r>
  <r>
    <x v="0"/>
    <x v="13"/>
    <s v="Jan 2016"/>
    <n v="1211882.9135851108"/>
    <x v="0"/>
    <x v="5"/>
  </r>
  <r>
    <x v="0"/>
    <x v="13"/>
    <s v="Feb 2016"/>
    <n v="1179316.7858121421"/>
    <x v="1"/>
    <x v="5"/>
  </r>
  <r>
    <x v="0"/>
    <x v="13"/>
    <s v="Mar 2016"/>
    <n v="1165676.873928912"/>
    <x v="2"/>
    <x v="5"/>
  </r>
  <r>
    <x v="0"/>
    <x v="13"/>
    <s v="Apr 2016"/>
    <n v="1109001.1454968909"/>
    <x v="3"/>
    <x v="5"/>
  </r>
  <r>
    <x v="0"/>
    <x v="13"/>
    <s v="May 2016"/>
    <n v="1090980.0789186256"/>
    <x v="4"/>
    <x v="5"/>
  </r>
  <r>
    <x v="0"/>
    <x v="13"/>
    <s v="Jun 2016"/>
    <n v="1053409.9079645616"/>
    <x v="5"/>
    <x v="5"/>
  </r>
  <r>
    <x v="0"/>
    <x v="13"/>
    <s v="Jul 2016"/>
    <n v="1028991.5378413266"/>
    <x v="6"/>
    <x v="5"/>
  </r>
  <r>
    <x v="0"/>
    <x v="13"/>
    <s v="Aug 2016"/>
    <n v="999755.69419404329"/>
    <x v="7"/>
    <x v="5"/>
  </r>
  <r>
    <x v="0"/>
    <x v="13"/>
    <s v="Sep 2016"/>
    <n v="977051.10808590229"/>
    <x v="8"/>
    <x v="5"/>
  </r>
  <r>
    <x v="0"/>
    <x v="13"/>
    <s v="Oct 2016"/>
    <n v="959668.65733785741"/>
    <x v="9"/>
    <x v="5"/>
  </r>
  <r>
    <x v="0"/>
    <x v="13"/>
    <s v="Nov 2016"/>
    <n v="945694.02822614601"/>
    <x v="10"/>
    <x v="5"/>
  </r>
  <r>
    <x v="0"/>
    <x v="13"/>
    <s v="Dec 2016"/>
    <n v="916726.62778237648"/>
    <x v="11"/>
    <x v="5"/>
  </r>
  <r>
    <x v="0"/>
    <x v="13"/>
    <s v="Jan 2017"/>
    <n v="885012.0158868758"/>
    <x v="0"/>
    <x v="6"/>
  </r>
  <r>
    <x v="0"/>
    <x v="13"/>
    <s v="Feb 2017"/>
    <n v="872742.46134616621"/>
    <x v="1"/>
    <x v="6"/>
  </r>
  <r>
    <x v="0"/>
    <x v="13"/>
    <s v="Mar 2017"/>
    <n v="839729.71310019109"/>
    <x v="2"/>
    <x v="6"/>
  </r>
  <r>
    <x v="0"/>
    <x v="13"/>
    <s v="Apr 2017"/>
    <n v="828277.40734327422"/>
    <x v="3"/>
    <x v="6"/>
  </r>
  <r>
    <x v="0"/>
    <x v="13"/>
    <s v="May 2017"/>
    <n v="801768.23530888942"/>
    <x v="4"/>
    <x v="6"/>
  </r>
  <r>
    <x v="0"/>
    <x v="13"/>
    <s v="Jun 2017"/>
    <n v="786029.39594968595"/>
    <x v="5"/>
    <x v="6"/>
  </r>
  <r>
    <x v="0"/>
    <x v="13"/>
    <s v="Jul 2017"/>
    <n v="785320.77611493319"/>
    <x v="6"/>
    <x v="6"/>
  </r>
  <r>
    <x v="0"/>
    <x v="13"/>
    <s v="Aug 2017"/>
    <n v="762701.67191621149"/>
    <x v="7"/>
    <x v="6"/>
  </r>
  <r>
    <x v="0"/>
    <x v="13"/>
    <s v="Sep 2017"/>
    <n v="737706.78138693445"/>
    <x v="8"/>
    <x v="6"/>
  </r>
  <r>
    <x v="0"/>
    <x v="13"/>
    <s v="Oct 2017"/>
    <n v="726918.30025906465"/>
    <x v="9"/>
    <x v="6"/>
  </r>
  <r>
    <x v="0"/>
    <x v="13"/>
    <s v="Nov 2017"/>
    <n v="697854.25057517376"/>
    <x v="10"/>
    <x v="6"/>
  </r>
  <r>
    <x v="0"/>
    <x v="13"/>
    <s v="Dec 2017"/>
    <n v="688650.64373493521"/>
    <x v="11"/>
    <x v="6"/>
  </r>
  <r>
    <x v="0"/>
    <x v="13"/>
    <s v="Jan 2018"/>
    <n v="666494.95273946563"/>
    <x v="0"/>
    <x v="7"/>
  </r>
  <r>
    <x v="0"/>
    <x v="13"/>
    <s v="Feb 2018"/>
    <n v="658004.34816969058"/>
    <x v="1"/>
    <x v="7"/>
  </r>
  <r>
    <x v="0"/>
    <x v="13"/>
    <s v="Mar 2018"/>
    <n v="635489.57195051212"/>
    <x v="2"/>
    <x v="7"/>
  </r>
  <r>
    <x v="0"/>
    <x v="13"/>
    <s v="Apr 2018"/>
    <n v="625804.43755264767"/>
    <x v="3"/>
    <x v="7"/>
  </r>
  <r>
    <x v="0"/>
    <x v="13"/>
    <s v="May 2018"/>
    <n v="620776.17117148242"/>
    <x v="4"/>
    <x v="7"/>
  </r>
  <r>
    <x v="0"/>
    <x v="13"/>
    <s v="Jun 2018"/>
    <n v="600718.19815046899"/>
    <x v="5"/>
    <x v="7"/>
  </r>
  <r>
    <x v="0"/>
    <x v="13"/>
    <s v="Jul 2018"/>
    <n v="586049.09675618471"/>
    <x v="6"/>
    <x v="7"/>
  </r>
  <r>
    <x v="0"/>
    <x v="13"/>
    <s v="Aug 2018"/>
    <n v="574656.87923119823"/>
    <x v="7"/>
    <x v="7"/>
  </r>
  <r>
    <x v="0"/>
    <x v="13"/>
    <s v="Sep 2018"/>
    <n v="558036.70117084065"/>
    <x v="8"/>
    <x v="7"/>
  </r>
  <r>
    <x v="0"/>
    <x v="13"/>
    <s v="Oct 2018"/>
    <n v="545532.77264580864"/>
    <x v="9"/>
    <x v="7"/>
  </r>
  <r>
    <x v="0"/>
    <x v="13"/>
    <s v="Nov 2018"/>
    <n v="535594.81526514899"/>
    <x v="10"/>
    <x v="7"/>
  </r>
  <r>
    <x v="0"/>
    <x v="13"/>
    <s v="Dec 2018"/>
    <n v="529089.29571275809"/>
    <x v="11"/>
    <x v="7"/>
  </r>
  <r>
    <x v="0"/>
    <x v="13"/>
    <s v="Jan 2019"/>
    <n v="512284.60467525991"/>
    <x v="0"/>
    <x v="8"/>
  </r>
  <r>
    <x v="0"/>
    <x v="13"/>
    <s v="Feb 2019"/>
    <n v="503066.86055808252"/>
    <x v="1"/>
    <x v="8"/>
  </r>
  <r>
    <x v="0"/>
    <x v="13"/>
    <s v="Mar 2019"/>
    <n v="492365.82963120006"/>
    <x v="2"/>
    <x v="8"/>
  </r>
  <r>
    <x v="0"/>
    <x v="13"/>
    <s v="Apr 2019"/>
    <n v="480810.62918133312"/>
    <x v="3"/>
    <x v="8"/>
  </r>
  <r>
    <x v="0"/>
    <x v="13"/>
    <s v="May 2019"/>
    <n v="472264.41463374818"/>
    <x v="4"/>
    <x v="8"/>
  </r>
  <r>
    <x v="0"/>
    <x v="13"/>
    <s v="Jun 2019"/>
    <n v="465472.8875639636"/>
    <x v="5"/>
    <x v="8"/>
  </r>
  <r>
    <x v="0"/>
    <x v="13"/>
    <s v="Jul 2019"/>
    <n v="454388.38582727796"/>
    <x v="6"/>
    <x v="8"/>
  </r>
  <r>
    <x v="0"/>
    <x v="13"/>
    <s v="Aug 2019"/>
    <n v="441315.26215537579"/>
    <x v="7"/>
    <x v="8"/>
  </r>
  <r>
    <x v="0"/>
    <x v="13"/>
    <s v="Sep 2019"/>
    <n v="430662.43220711732"/>
    <x v="8"/>
    <x v="8"/>
  </r>
  <r>
    <x v="0"/>
    <x v="13"/>
    <s v="Oct 2019"/>
    <n v="423699.30566508183"/>
    <x v="9"/>
    <x v="8"/>
  </r>
  <r>
    <x v="0"/>
    <x v="13"/>
    <s v="Nov 2019"/>
    <n v="416831.17792363733"/>
    <x v="10"/>
    <x v="8"/>
  </r>
  <r>
    <x v="0"/>
    <x v="13"/>
    <s v="Dec 2019"/>
    <n v="416686.3990135222"/>
    <x v="11"/>
    <x v="8"/>
  </r>
  <r>
    <x v="0"/>
    <x v="13"/>
    <s v="Jan 2020"/>
    <n v="406527.29103633086"/>
    <x v="0"/>
    <x v="9"/>
  </r>
  <r>
    <x v="0"/>
    <x v="13"/>
    <s v="Feb 2020"/>
    <n v="395519.3171479468"/>
    <x v="1"/>
    <x v="9"/>
  </r>
  <r>
    <x v="0"/>
    <x v="13"/>
    <s v="Mar 2020"/>
    <n v="384032.04501127126"/>
    <x v="2"/>
    <x v="9"/>
  </r>
  <r>
    <x v="0"/>
    <x v="13"/>
    <s v="Apr 2020"/>
    <n v="382510.88414666662"/>
    <x v="3"/>
    <x v="9"/>
  </r>
  <r>
    <x v="0"/>
    <x v="13"/>
    <s v="May 2020"/>
    <n v="378325.21859753539"/>
    <x v="4"/>
    <x v="9"/>
  </r>
  <r>
    <x v="0"/>
    <x v="13"/>
    <s v="Jun 2020"/>
    <n v="369320.63346938998"/>
    <x v="5"/>
    <x v="9"/>
  </r>
  <r>
    <x v="0"/>
    <x v="13"/>
    <s v="Jul 2020"/>
    <n v="360862.44274394785"/>
    <x v="6"/>
    <x v="9"/>
  </r>
  <r>
    <x v="0"/>
    <x v="13"/>
    <s v="Aug 2020"/>
    <n v="354324.63723310991"/>
    <x v="7"/>
    <x v="9"/>
  </r>
  <r>
    <x v="0"/>
    <x v="13"/>
    <s v="Sep 2020"/>
    <n v="351452.95256568317"/>
    <x v="8"/>
    <x v="9"/>
  </r>
  <r>
    <x v="0"/>
    <x v="13"/>
    <s v="Oct 2020"/>
    <n v="347133.52768020297"/>
    <x v="9"/>
    <x v="9"/>
  </r>
  <r>
    <x v="0"/>
    <x v="13"/>
    <s v="Nov 2020"/>
    <n v="336908.44263538078"/>
    <x v="10"/>
    <x v="9"/>
  </r>
  <r>
    <x v="0"/>
    <x v="13"/>
    <s v="Dec 2020"/>
    <n v="337477.28016765072"/>
    <x v="11"/>
    <x v="9"/>
  </r>
  <r>
    <x v="0"/>
    <x v="13"/>
    <s v="Jan 2021"/>
    <n v="335654.79533939762"/>
    <x v="0"/>
    <x v="10"/>
  </r>
  <r>
    <x v="0"/>
    <x v="13"/>
    <s v="Feb 2021"/>
    <n v="329281.04965714703"/>
    <x v="1"/>
    <x v="10"/>
  </r>
  <r>
    <x v="0"/>
    <x v="13"/>
    <s v="Mar 2021"/>
    <n v="319526.1629571229"/>
    <x v="2"/>
    <x v="10"/>
  </r>
  <r>
    <x v="0"/>
    <x v="13"/>
    <s v="Apr 2021"/>
    <n v="312142.44988435344"/>
    <x v="3"/>
    <x v="10"/>
  </r>
  <r>
    <x v="0"/>
    <x v="13"/>
    <s v="May 2021"/>
    <n v="306200.10275447485"/>
    <x v="4"/>
    <x v="10"/>
  </r>
  <r>
    <x v="0"/>
    <x v="13"/>
    <s v="Jun 2021"/>
    <n v="298883.42665324727"/>
    <x v="5"/>
    <x v="10"/>
  </r>
  <r>
    <x v="0"/>
    <x v="13"/>
    <s v="Jul 2021"/>
    <n v="294269.54100441234"/>
    <x v="6"/>
    <x v="10"/>
  </r>
  <r>
    <x v="0"/>
    <x v="13"/>
    <s v="Aug 2021"/>
    <n v="288789.39591837733"/>
    <x v="7"/>
    <x v="10"/>
  </r>
  <r>
    <x v="0"/>
    <x v="13"/>
    <s v="Sep 2021"/>
    <n v="284147.73699942284"/>
    <x v="8"/>
    <x v="10"/>
  </r>
  <r>
    <x v="0"/>
    <x v="13"/>
    <s v="Oct 2021"/>
    <n v="279082.93991545099"/>
    <x v="9"/>
    <x v="10"/>
  </r>
  <r>
    <x v="0"/>
    <x v="13"/>
    <s v="Nov 2021"/>
    <n v="277215.0258714204"/>
    <x v="10"/>
    <x v="10"/>
  </r>
  <r>
    <x v="0"/>
    <x v="13"/>
    <s v="Dec 2021"/>
    <n v="274447.49588731595"/>
    <x v="11"/>
    <x v="10"/>
  </r>
  <r>
    <x v="0"/>
    <x v="13"/>
    <s v="Jan 2022"/>
    <n v="254076.94937697079"/>
    <x v="0"/>
    <x v="11"/>
  </r>
  <r>
    <x v="0"/>
    <x v="13"/>
    <s v="Feb 2022"/>
    <n v="228322.64764067347"/>
    <x v="1"/>
    <x v="11"/>
  </r>
  <r>
    <x v="0"/>
    <x v="13"/>
    <s v="Mar 2022"/>
    <n v="137059.54064667606"/>
    <x v="2"/>
    <x v="11"/>
  </r>
  <r>
    <x v="0"/>
    <x v="13"/>
    <s v="Apr 2022"/>
    <n v="134315.66911412522"/>
    <x v="3"/>
    <x v="11"/>
  </r>
  <r>
    <x v="0"/>
    <x v="13"/>
    <s v="May 2022"/>
    <n v="133093.08548755717"/>
    <x v="4"/>
    <x v="11"/>
  </r>
  <r>
    <x v="0"/>
    <x v="13"/>
    <s v="Jun 2022"/>
    <n v="131075.57696626981"/>
    <x v="5"/>
    <x v="11"/>
  </r>
  <r>
    <x v="0"/>
    <x v="13"/>
    <s v="Jul 2022"/>
    <n v="129577.33810277733"/>
    <x v="6"/>
    <x v="11"/>
  </r>
  <r>
    <x v="0"/>
    <x v="13"/>
    <s v="Aug 2022"/>
    <n v="128012.67849988199"/>
    <x v="7"/>
    <x v="11"/>
  </r>
  <r>
    <x v="0"/>
    <x v="13"/>
    <s v="Sep 2022"/>
    <n v="126508.21533341573"/>
    <x v="8"/>
    <x v="11"/>
  </r>
  <r>
    <x v="0"/>
    <x v="13"/>
    <s v="Oct 2022"/>
    <n v="125024.72255115563"/>
    <x v="9"/>
    <x v="11"/>
  </r>
  <r>
    <x v="0"/>
    <x v="13"/>
    <s v="Nov 2022"/>
    <n v="123561.84197989627"/>
    <x v="10"/>
    <x v="11"/>
  </r>
  <r>
    <x v="0"/>
    <x v="13"/>
    <s v="Dec 2022"/>
    <n v="125875.40280669261"/>
    <x v="11"/>
    <x v="11"/>
  </r>
  <r>
    <x v="0"/>
    <x v="13"/>
    <s v="Jan 2023"/>
    <n v="120699.05814479812"/>
    <x v="0"/>
    <x v="12"/>
  </r>
  <r>
    <x v="0"/>
    <x v="13"/>
    <s v="Feb 2023"/>
    <n v="119269.39336914793"/>
    <x v="1"/>
    <x v="12"/>
  </r>
  <r>
    <x v="0"/>
    <x v="13"/>
    <s v="Mar 2023"/>
    <n v="117857.61831827917"/>
    <x v="2"/>
    <x v="12"/>
  </r>
  <r>
    <x v="0"/>
    <x v="13"/>
    <s v="Apr 2023"/>
    <n v="116471.53234476365"/>
    <x v="3"/>
    <x v="12"/>
  </r>
  <r>
    <x v="0"/>
    <x v="13"/>
    <s v="May 2023"/>
    <n v="115081.60852227629"/>
    <x v="4"/>
    <x v="12"/>
  </r>
  <r>
    <x v="0"/>
    <x v="13"/>
    <s v="Jun 2023"/>
    <n v="113733.96070694416"/>
    <x v="5"/>
    <x v="12"/>
  </r>
  <r>
    <x v="0"/>
    <x v="13"/>
    <s v="Jul 2023"/>
    <n v="112426.09284718176"/>
    <x v="6"/>
    <x v="12"/>
  </r>
  <r>
    <x v="0"/>
    <x v="13"/>
    <s v="Aug 2023"/>
    <n v="111126.56464612305"/>
    <x v="7"/>
    <x v="12"/>
  </r>
  <r>
    <x v="0"/>
    <x v="13"/>
    <s v="Sep 2023"/>
    <n v="109825.52113987489"/>
    <x v="8"/>
    <x v="12"/>
  </r>
  <r>
    <x v="0"/>
    <x v="13"/>
    <s v="Oct 2023"/>
    <n v="108523.55790726117"/>
    <x v="9"/>
    <x v="12"/>
  </r>
  <r>
    <x v="0"/>
    <x v="13"/>
    <s v="Nov 2023"/>
    <n v="107269.67847055641"/>
    <x v="10"/>
    <x v="12"/>
  </r>
  <r>
    <x v="0"/>
    <x v="13"/>
    <s v="Dec 2023"/>
    <n v="109224.26459482439"/>
    <x v="11"/>
    <x v="12"/>
  </r>
  <r>
    <x v="0"/>
    <x v="13"/>
    <s v="Jan 2024"/>
    <n v="104798.37275467897"/>
    <x v="0"/>
    <x v="13"/>
  </r>
  <r>
    <x v="0"/>
    <x v="13"/>
    <s v="Feb 2024"/>
    <n v="103567.13859063946"/>
    <x v="1"/>
    <x v="13"/>
  </r>
  <r>
    <x v="0"/>
    <x v="13"/>
    <s v="Mar 2024"/>
    <n v="102363.07869966835"/>
    <x v="2"/>
    <x v="13"/>
  </r>
  <r>
    <x v="0"/>
    <x v="13"/>
    <s v="Apr 2024"/>
    <n v="101171.01108784662"/>
    <x v="3"/>
    <x v="13"/>
  </r>
  <r>
    <x v="0"/>
    <x v="13"/>
    <s v="May 2024"/>
    <n v="99958.746080036697"/>
    <x v="4"/>
    <x v="13"/>
  </r>
  <r>
    <x v="0"/>
    <x v="13"/>
    <s v="Jun 2024"/>
    <n v="98743.662844083956"/>
    <x v="5"/>
    <x v="13"/>
  </r>
  <r>
    <x v="0"/>
    <x v="13"/>
    <s v="Jul 2024"/>
    <n v="97515.420265218854"/>
    <x v="6"/>
    <x v="13"/>
  </r>
  <r>
    <x v="0"/>
    <x v="13"/>
    <s v="Aug 2024"/>
    <n v="96274.269826706761"/>
    <x v="7"/>
    <x v="13"/>
  </r>
  <r>
    <x v="0"/>
    <x v="13"/>
    <s v="Sep 2024"/>
    <n v="94965.625886295136"/>
    <x v="8"/>
    <x v="13"/>
  </r>
  <r>
    <x v="0"/>
    <x v="13"/>
    <s v="Oct 2024"/>
    <n v="93602.15217458886"/>
    <x v="9"/>
    <x v="13"/>
  </r>
  <r>
    <x v="0"/>
    <x v="13"/>
    <s v="Nov 2024"/>
    <n v="92310.079438896297"/>
    <x v="10"/>
    <x v="13"/>
  </r>
  <r>
    <x v="0"/>
    <x v="13"/>
    <s v="Dec 2024"/>
    <n v="93432.032107696199"/>
    <x v="11"/>
    <x v="13"/>
  </r>
  <r>
    <x v="0"/>
    <x v="13"/>
    <s v="Jan 2025"/>
    <n v="89513.556495170706"/>
    <x v="0"/>
    <x v="14"/>
  </r>
  <r>
    <x v="0"/>
    <x v="13"/>
    <s v="Feb 2025"/>
    <n v="88187.387592712097"/>
    <x v="1"/>
    <x v="14"/>
  </r>
  <r>
    <x v="0"/>
    <x v="13"/>
    <s v="Mar 2025"/>
    <n v="86953.778037775555"/>
    <x v="2"/>
    <x v="14"/>
  </r>
  <r>
    <x v="0"/>
    <x v="13"/>
    <s v="Apr 2025"/>
    <n v="85765.023702612787"/>
    <x v="3"/>
    <x v="14"/>
  </r>
  <r>
    <x v="0"/>
    <x v="13"/>
    <s v="May 2025"/>
    <n v="84634.760929077485"/>
    <x v="4"/>
    <x v="14"/>
  </r>
  <r>
    <x v="0"/>
    <x v="13"/>
    <s v="Jun 2025"/>
    <n v="83510.133841532355"/>
    <x v="5"/>
    <x v="14"/>
  </r>
  <r>
    <x v="0"/>
    <x v="13"/>
    <s v="Jul 2025"/>
    <n v="82312.77320033338"/>
    <x v="6"/>
    <x v="14"/>
  </r>
  <r>
    <x v="0"/>
    <x v="13"/>
    <s v="Aug 2025"/>
    <n v="81259.057889448071"/>
    <x v="7"/>
    <x v="14"/>
  </r>
  <r>
    <x v="0"/>
    <x v="13"/>
    <s v="Sep 2025"/>
    <n v="80175.788184720426"/>
    <x v="8"/>
    <x v="14"/>
  </r>
  <r>
    <x v="0"/>
    <x v="13"/>
    <s v="Oct 2025"/>
    <n v="79096.278504961956"/>
    <x v="9"/>
    <x v="14"/>
  </r>
  <r>
    <x v="0"/>
    <x v="13"/>
    <s v="Nov 2025"/>
    <n v="78098.765275290963"/>
    <x v="10"/>
    <x v="14"/>
  </r>
  <r>
    <x v="0"/>
    <x v="13"/>
    <s v="Dec 2025"/>
    <n v="78522.935717810527"/>
    <x v="11"/>
    <x v="14"/>
  </r>
  <r>
    <x v="0"/>
    <x v="13"/>
    <s v="Jan 2026"/>
    <n v="75912.439936498005"/>
    <x v="0"/>
    <x v="15"/>
  </r>
  <r>
    <x v="0"/>
    <x v="13"/>
    <s v="Feb 2026"/>
    <n v="74897.771308603333"/>
    <x v="1"/>
    <x v="15"/>
  </r>
  <r>
    <x v="0"/>
    <x v="13"/>
    <s v="Mar 2026"/>
    <n v="73856.477112821856"/>
    <x v="2"/>
    <x v="15"/>
  </r>
  <r>
    <x v="0"/>
    <x v="13"/>
    <s v="Apr 2026"/>
    <n v="72524.961952564117"/>
    <x v="3"/>
    <x v="15"/>
  </r>
  <r>
    <x v="0"/>
    <x v="13"/>
    <s v="May 2026"/>
    <n v="71553.934689901187"/>
    <x v="4"/>
    <x v="15"/>
  </r>
  <r>
    <x v="0"/>
    <x v="13"/>
    <s v="Jun 2026"/>
    <n v="70603.37892394235"/>
    <x v="5"/>
    <x v="15"/>
  </r>
  <r>
    <x v="0"/>
    <x v="13"/>
    <s v="Jul 2026"/>
    <n v="69672.448302670513"/>
    <x v="6"/>
    <x v="15"/>
  </r>
  <r>
    <x v="0"/>
    <x v="13"/>
    <s v="Aug 2026"/>
    <n v="68727.674264813104"/>
    <x v="7"/>
    <x v="15"/>
  </r>
  <r>
    <x v="0"/>
    <x v="13"/>
    <s v="Sep 2026"/>
    <n v="67863.287295398128"/>
    <x v="8"/>
    <x v="15"/>
  </r>
  <r>
    <x v="0"/>
    <x v="13"/>
    <s v="Oct 2026"/>
    <n v="66997.031404756082"/>
    <x v="9"/>
    <x v="15"/>
  </r>
  <r>
    <x v="0"/>
    <x v="13"/>
    <s v="Nov 2026"/>
    <n v="66225.974279812726"/>
    <x v="10"/>
    <x v="15"/>
  </r>
  <r>
    <x v="0"/>
    <x v="13"/>
    <s v="Dec 2026"/>
    <n v="66258.494418434217"/>
    <x v="11"/>
    <x v="15"/>
  </r>
  <r>
    <x v="0"/>
    <x v="13"/>
    <s v="Jan 2027"/>
    <n v="64737.241163625164"/>
    <x v="0"/>
    <x v="16"/>
  </r>
  <r>
    <x v="0"/>
    <x v="14"/>
    <s v="Mar 2012"/>
    <n v="8059000.6992344027"/>
    <x v="2"/>
    <x v="1"/>
  </r>
  <r>
    <x v="0"/>
    <x v="14"/>
    <s v="Apr 2012"/>
    <n v="11123753.412601044"/>
    <x v="3"/>
    <x v="1"/>
  </r>
  <r>
    <x v="0"/>
    <x v="14"/>
    <s v="May 2012"/>
    <n v="10320669.75572856"/>
    <x v="4"/>
    <x v="1"/>
  </r>
  <r>
    <x v="0"/>
    <x v="14"/>
    <s v="Jun 2012"/>
    <n v="8319265.4158966914"/>
    <x v="5"/>
    <x v="1"/>
  </r>
  <r>
    <x v="0"/>
    <x v="14"/>
    <s v="Jul 2012"/>
    <n v="6654302.6939298389"/>
    <x v="6"/>
    <x v="1"/>
  </r>
  <r>
    <x v="0"/>
    <x v="14"/>
    <s v="Aug 2012"/>
    <n v="6015606.8854635991"/>
    <x v="7"/>
    <x v="1"/>
  </r>
  <r>
    <x v="0"/>
    <x v="14"/>
    <s v="Sep 2012"/>
    <n v="5367791.9465328604"/>
    <x v="8"/>
    <x v="1"/>
  </r>
  <r>
    <x v="0"/>
    <x v="14"/>
    <s v="Oct 2012"/>
    <n v="5283028.7417971296"/>
    <x v="9"/>
    <x v="1"/>
  </r>
  <r>
    <x v="0"/>
    <x v="14"/>
    <s v="Nov 2012"/>
    <n v="4977184.1436639689"/>
    <x v="10"/>
    <x v="1"/>
  </r>
  <r>
    <x v="0"/>
    <x v="14"/>
    <s v="Dec 2012"/>
    <n v="5122936.1552566076"/>
    <x v="11"/>
    <x v="1"/>
  </r>
  <r>
    <x v="0"/>
    <x v="14"/>
    <s v="Jan 2013"/>
    <n v="5233877.4827542119"/>
    <x v="0"/>
    <x v="2"/>
  </r>
  <r>
    <x v="0"/>
    <x v="14"/>
    <s v="Feb 2013"/>
    <n v="5394029.8238649648"/>
    <x v="1"/>
    <x v="2"/>
  </r>
  <r>
    <x v="0"/>
    <x v="14"/>
    <s v="Mar 2013"/>
    <n v="5453387.2221066933"/>
    <x v="2"/>
    <x v="2"/>
  </r>
  <r>
    <x v="0"/>
    <x v="14"/>
    <s v="Apr 2013"/>
    <n v="5476050.9754018644"/>
    <x v="3"/>
    <x v="2"/>
  </r>
  <r>
    <x v="0"/>
    <x v="14"/>
    <s v="May 2013"/>
    <n v="5356487.4667316182"/>
    <x v="4"/>
    <x v="2"/>
  </r>
  <r>
    <x v="0"/>
    <x v="14"/>
    <s v="Jun 2013"/>
    <n v="5247812.5546423336"/>
    <x v="5"/>
    <x v="2"/>
  </r>
  <r>
    <x v="0"/>
    <x v="14"/>
    <s v="Jul 2013"/>
    <n v="5072388.8798857164"/>
    <x v="6"/>
    <x v="2"/>
  </r>
  <r>
    <x v="0"/>
    <x v="14"/>
    <s v="Aug 2013"/>
    <n v="4794343.4850142086"/>
    <x v="7"/>
    <x v="2"/>
  </r>
  <r>
    <x v="0"/>
    <x v="14"/>
    <s v="Sep 2013"/>
    <n v="4553186.1071511982"/>
    <x v="8"/>
    <x v="2"/>
  </r>
  <r>
    <x v="0"/>
    <x v="14"/>
    <s v="Oct 2013"/>
    <n v="4250984.7369682891"/>
    <x v="9"/>
    <x v="2"/>
  </r>
  <r>
    <x v="0"/>
    <x v="14"/>
    <s v="Nov 2013"/>
    <n v="3988975.3146680649"/>
    <x v="10"/>
    <x v="2"/>
  </r>
  <r>
    <x v="0"/>
    <x v="14"/>
    <s v="Dec 2013"/>
    <n v="3711836.755210272"/>
    <x v="11"/>
    <x v="2"/>
  </r>
  <r>
    <x v="0"/>
    <x v="14"/>
    <s v="Jan 2014"/>
    <n v="3446759.5866692592"/>
    <x v="0"/>
    <x v="3"/>
  </r>
  <r>
    <x v="0"/>
    <x v="14"/>
    <s v="Feb 2014"/>
    <n v="3171637.992426109"/>
    <x v="1"/>
    <x v="3"/>
  </r>
  <r>
    <x v="0"/>
    <x v="14"/>
    <s v="Mar 2014"/>
    <n v="2935735.403645006"/>
    <x v="2"/>
    <x v="3"/>
  </r>
  <r>
    <x v="0"/>
    <x v="14"/>
    <s v="Apr 2014"/>
    <n v="2670079.8624297883"/>
    <x v="3"/>
    <x v="3"/>
  </r>
  <r>
    <x v="0"/>
    <x v="14"/>
    <s v="May 2014"/>
    <n v="2460377.4082665527"/>
    <x v="4"/>
    <x v="3"/>
  </r>
  <r>
    <x v="0"/>
    <x v="14"/>
    <s v="Jun 2014"/>
    <n v="2249513.5179368667"/>
    <x v="5"/>
    <x v="3"/>
  </r>
  <r>
    <x v="0"/>
    <x v="14"/>
    <s v="Jul 2014"/>
    <n v="2120164.4828719338"/>
    <x v="6"/>
    <x v="3"/>
  </r>
  <r>
    <x v="0"/>
    <x v="14"/>
    <s v="Aug 2014"/>
    <n v="2033175.5697184212"/>
    <x v="7"/>
    <x v="3"/>
  </r>
  <r>
    <x v="0"/>
    <x v="14"/>
    <s v="Sep 2014"/>
    <n v="1979021.9446605085"/>
    <x v="8"/>
    <x v="3"/>
  </r>
  <r>
    <x v="0"/>
    <x v="14"/>
    <s v="Oct 2014"/>
    <n v="1915076.9464436818"/>
    <x v="9"/>
    <x v="3"/>
  </r>
  <r>
    <x v="0"/>
    <x v="14"/>
    <s v="Nov 2014"/>
    <n v="1854403.133081872"/>
    <x v="10"/>
    <x v="3"/>
  </r>
  <r>
    <x v="0"/>
    <x v="14"/>
    <s v="Dec 2014"/>
    <n v="1803148.0346234317"/>
    <x v="11"/>
    <x v="3"/>
  </r>
  <r>
    <x v="0"/>
    <x v="14"/>
    <s v="Jan 2015"/>
    <n v="1738603.7127507692"/>
    <x v="0"/>
    <x v="4"/>
  </r>
  <r>
    <x v="0"/>
    <x v="14"/>
    <s v="Feb 2015"/>
    <n v="1699675.7041355702"/>
    <x v="1"/>
    <x v="4"/>
  </r>
  <r>
    <x v="0"/>
    <x v="14"/>
    <s v="Mar 2015"/>
    <n v="1651603.2853103173"/>
    <x v="2"/>
    <x v="4"/>
  </r>
  <r>
    <x v="0"/>
    <x v="14"/>
    <s v="Apr 2015"/>
    <n v="1604336.8200241707"/>
    <x v="3"/>
    <x v="4"/>
  </r>
  <r>
    <x v="0"/>
    <x v="14"/>
    <s v="May 2015"/>
    <n v="1563752.9499811567"/>
    <x v="4"/>
    <x v="4"/>
  </r>
  <r>
    <x v="0"/>
    <x v="14"/>
    <s v="Jun 2015"/>
    <n v="1516346.5398215102"/>
    <x v="5"/>
    <x v="4"/>
  </r>
  <r>
    <x v="0"/>
    <x v="14"/>
    <s v="Jul 2015"/>
    <n v="1485892.445390482"/>
    <x v="6"/>
    <x v="4"/>
  </r>
  <r>
    <x v="0"/>
    <x v="14"/>
    <s v="Aug 2015"/>
    <n v="1463759.2961306097"/>
    <x v="7"/>
    <x v="4"/>
  </r>
  <r>
    <x v="0"/>
    <x v="14"/>
    <s v="Sep 2015"/>
    <n v="1415834.8363413778"/>
    <x v="8"/>
    <x v="4"/>
  </r>
  <r>
    <x v="0"/>
    <x v="14"/>
    <s v="Oct 2015"/>
    <n v="1385824.9163604409"/>
    <x v="9"/>
    <x v="4"/>
  </r>
  <r>
    <x v="0"/>
    <x v="14"/>
    <s v="Nov 2015"/>
    <n v="1358015.7987864814"/>
    <x v="10"/>
    <x v="4"/>
  </r>
  <r>
    <x v="0"/>
    <x v="14"/>
    <s v="Dec 2015"/>
    <n v="1329905.0744698741"/>
    <x v="11"/>
    <x v="4"/>
  </r>
  <r>
    <x v="0"/>
    <x v="14"/>
    <s v="Jan 2016"/>
    <n v="1294873.9462563975"/>
    <x v="0"/>
    <x v="5"/>
  </r>
  <r>
    <x v="0"/>
    <x v="14"/>
    <s v="Feb 2016"/>
    <n v="1273058.2771089117"/>
    <x v="1"/>
    <x v="5"/>
  </r>
  <r>
    <x v="0"/>
    <x v="14"/>
    <s v="Mar 2016"/>
    <n v="1236238.3603368453"/>
    <x v="2"/>
    <x v="5"/>
  </r>
  <r>
    <x v="0"/>
    <x v="14"/>
    <s v="Apr 2016"/>
    <n v="1209018.7175042813"/>
    <x v="3"/>
    <x v="5"/>
  </r>
  <r>
    <x v="0"/>
    <x v="14"/>
    <s v="May 2016"/>
    <n v="1190681.3398983367"/>
    <x v="4"/>
    <x v="5"/>
  </r>
  <r>
    <x v="0"/>
    <x v="14"/>
    <s v="Jun 2016"/>
    <n v="1158617.9476589207"/>
    <x v="5"/>
    <x v="5"/>
  </r>
  <r>
    <x v="0"/>
    <x v="14"/>
    <s v="Jul 2016"/>
    <n v="1135901.4722221531"/>
    <x v="6"/>
    <x v="5"/>
  </r>
  <r>
    <x v="0"/>
    <x v="14"/>
    <s v="Aug 2016"/>
    <n v="1112419.2524281736"/>
    <x v="7"/>
    <x v="5"/>
  </r>
  <r>
    <x v="0"/>
    <x v="14"/>
    <s v="Sep 2016"/>
    <n v="1088005.2744218293"/>
    <x v="8"/>
    <x v="5"/>
  </r>
  <r>
    <x v="0"/>
    <x v="14"/>
    <s v="Oct 2016"/>
    <n v="1067388.6942237495"/>
    <x v="9"/>
    <x v="5"/>
  </r>
  <r>
    <x v="0"/>
    <x v="14"/>
    <s v="Nov 2016"/>
    <n v="1048913.9204477125"/>
    <x v="10"/>
    <x v="5"/>
  </r>
  <r>
    <x v="0"/>
    <x v="14"/>
    <s v="Dec 2016"/>
    <n v="1029327.3862522951"/>
    <x v="11"/>
    <x v="5"/>
  </r>
  <r>
    <x v="0"/>
    <x v="14"/>
    <s v="Jan 2017"/>
    <n v="999416.5353306504"/>
    <x v="0"/>
    <x v="6"/>
  </r>
  <r>
    <x v="0"/>
    <x v="14"/>
    <s v="Feb 2017"/>
    <n v="982904.73363166174"/>
    <x v="1"/>
    <x v="6"/>
  </r>
  <r>
    <x v="0"/>
    <x v="14"/>
    <s v="Mar 2017"/>
    <n v="950052.2179942705"/>
    <x v="2"/>
    <x v="6"/>
  </r>
  <r>
    <x v="0"/>
    <x v="14"/>
    <s v="Apr 2017"/>
    <n v="935523.64893511799"/>
    <x v="3"/>
    <x v="6"/>
  </r>
  <r>
    <x v="0"/>
    <x v="14"/>
    <s v="May 2017"/>
    <n v="922852.51704200939"/>
    <x v="4"/>
    <x v="6"/>
  </r>
  <r>
    <x v="0"/>
    <x v="14"/>
    <s v="Jun 2017"/>
    <n v="898297.19240907894"/>
    <x v="5"/>
    <x v="6"/>
  </r>
  <r>
    <x v="0"/>
    <x v="14"/>
    <s v="Jul 2017"/>
    <n v="886529.74126868113"/>
    <x v="6"/>
    <x v="6"/>
  </r>
  <r>
    <x v="0"/>
    <x v="14"/>
    <s v="Aug 2017"/>
    <n v="876565.15745100647"/>
    <x v="7"/>
    <x v="6"/>
  </r>
  <r>
    <x v="0"/>
    <x v="14"/>
    <s v="Sep 2017"/>
    <n v="856668.18792176386"/>
    <x v="8"/>
    <x v="6"/>
  </r>
  <r>
    <x v="0"/>
    <x v="14"/>
    <s v="Oct 2017"/>
    <n v="840158.10228408652"/>
    <x v="9"/>
    <x v="6"/>
  </r>
  <r>
    <x v="0"/>
    <x v="14"/>
    <s v="Nov 2017"/>
    <n v="825031.25367678213"/>
    <x v="10"/>
    <x v="6"/>
  </r>
  <r>
    <x v="0"/>
    <x v="14"/>
    <s v="Dec 2017"/>
    <n v="807128.53625964001"/>
    <x v="11"/>
    <x v="6"/>
  </r>
  <r>
    <x v="0"/>
    <x v="14"/>
    <s v="Jan 2018"/>
    <n v="785146.48303853453"/>
    <x v="0"/>
    <x v="7"/>
  </r>
  <r>
    <x v="0"/>
    <x v="14"/>
    <s v="Feb 2018"/>
    <n v="778154.91132912133"/>
    <x v="1"/>
    <x v="7"/>
  </r>
  <r>
    <x v="0"/>
    <x v="14"/>
    <s v="Mar 2018"/>
    <n v="759122.86963004747"/>
    <x v="2"/>
    <x v="7"/>
  </r>
  <r>
    <x v="0"/>
    <x v="14"/>
    <s v="Apr 2018"/>
    <n v="748322.04459775169"/>
    <x v="3"/>
    <x v="7"/>
  </r>
  <r>
    <x v="0"/>
    <x v="14"/>
    <s v="May 2018"/>
    <n v="742285.02376453823"/>
    <x v="4"/>
    <x v="7"/>
  </r>
  <r>
    <x v="0"/>
    <x v="14"/>
    <s v="Jun 2018"/>
    <n v="724540.99509208836"/>
    <x v="5"/>
    <x v="7"/>
  </r>
  <r>
    <x v="0"/>
    <x v="14"/>
    <s v="Jul 2018"/>
    <n v="709795.7371355202"/>
    <x v="6"/>
    <x v="7"/>
  </r>
  <r>
    <x v="0"/>
    <x v="14"/>
    <s v="Aug 2018"/>
    <n v="698183.25206893007"/>
    <x v="7"/>
    <x v="7"/>
  </r>
  <r>
    <x v="0"/>
    <x v="14"/>
    <s v="Sep 2018"/>
    <n v="685334.68438268057"/>
    <x v="8"/>
    <x v="7"/>
  </r>
  <r>
    <x v="0"/>
    <x v="14"/>
    <s v="Oct 2018"/>
    <n v="671585.12477491796"/>
    <x v="9"/>
    <x v="7"/>
  </r>
  <r>
    <x v="0"/>
    <x v="14"/>
    <s v="Nov 2018"/>
    <n v="661864.05039386638"/>
    <x v="10"/>
    <x v="7"/>
  </r>
  <r>
    <x v="0"/>
    <x v="14"/>
    <s v="Dec 2018"/>
    <n v="651931.75712597277"/>
    <x v="11"/>
    <x v="7"/>
  </r>
  <r>
    <x v="0"/>
    <x v="14"/>
    <s v="Jan 2019"/>
    <n v="636024.38676621811"/>
    <x v="0"/>
    <x v="8"/>
  </r>
  <r>
    <x v="0"/>
    <x v="14"/>
    <s v="Feb 2019"/>
    <n v="631175.28719884134"/>
    <x v="1"/>
    <x v="8"/>
  </r>
  <r>
    <x v="0"/>
    <x v="14"/>
    <s v="Mar 2019"/>
    <n v="616285.98986560991"/>
    <x v="2"/>
    <x v="8"/>
  </r>
  <r>
    <x v="0"/>
    <x v="14"/>
    <s v="Apr 2019"/>
    <n v="608101.68219682632"/>
    <x v="3"/>
    <x v="8"/>
  </r>
  <r>
    <x v="0"/>
    <x v="14"/>
    <s v="May 2019"/>
    <n v="602536.67519745277"/>
    <x v="4"/>
    <x v="8"/>
  </r>
  <r>
    <x v="0"/>
    <x v="14"/>
    <s v="Jun 2019"/>
    <n v="587892.31581756938"/>
    <x v="5"/>
    <x v="8"/>
  </r>
  <r>
    <x v="0"/>
    <x v="14"/>
    <s v="Jul 2019"/>
    <n v="581959.12474219664"/>
    <x v="6"/>
    <x v="8"/>
  </r>
  <r>
    <x v="0"/>
    <x v="14"/>
    <s v="Aug 2019"/>
    <n v="572075.49819376739"/>
    <x v="7"/>
    <x v="8"/>
  </r>
  <r>
    <x v="0"/>
    <x v="14"/>
    <s v="Sep 2019"/>
    <n v="557572.17597265926"/>
    <x v="8"/>
    <x v="8"/>
  </r>
  <r>
    <x v="0"/>
    <x v="14"/>
    <s v="Oct 2019"/>
    <n v="548162.57140220702"/>
    <x v="9"/>
    <x v="8"/>
  </r>
  <r>
    <x v="0"/>
    <x v="14"/>
    <s v="Nov 2019"/>
    <n v="542437.18064601102"/>
    <x v="10"/>
    <x v="8"/>
  </r>
  <r>
    <x v="0"/>
    <x v="14"/>
    <s v="Dec 2019"/>
    <n v="533986.87865665765"/>
    <x v="11"/>
    <x v="8"/>
  </r>
  <r>
    <x v="0"/>
    <x v="14"/>
    <s v="Jan 2020"/>
    <n v="524724.93853986193"/>
    <x v="0"/>
    <x v="9"/>
  </r>
  <r>
    <x v="0"/>
    <x v="14"/>
    <s v="Feb 2020"/>
    <n v="523486.04574401851"/>
    <x v="1"/>
    <x v="9"/>
  </r>
  <r>
    <x v="0"/>
    <x v="14"/>
    <s v="Mar 2020"/>
    <n v="507001.30248217995"/>
    <x v="2"/>
    <x v="9"/>
  </r>
  <r>
    <x v="0"/>
    <x v="14"/>
    <s v="Apr 2020"/>
    <n v="497035.63188135385"/>
    <x v="3"/>
    <x v="9"/>
  </r>
  <r>
    <x v="0"/>
    <x v="14"/>
    <s v="May 2020"/>
    <n v="498705.32369746134"/>
    <x v="4"/>
    <x v="9"/>
  </r>
  <r>
    <x v="0"/>
    <x v="14"/>
    <s v="Jun 2020"/>
    <n v="487776.73638738063"/>
    <x v="5"/>
    <x v="9"/>
  </r>
  <r>
    <x v="0"/>
    <x v="14"/>
    <s v="Jul 2020"/>
    <n v="478958.56851306482"/>
    <x v="6"/>
    <x v="9"/>
  </r>
  <r>
    <x v="0"/>
    <x v="14"/>
    <s v="Aug 2020"/>
    <n v="470404.531026643"/>
    <x v="7"/>
    <x v="9"/>
  </r>
  <r>
    <x v="0"/>
    <x v="14"/>
    <s v="Sep 2020"/>
    <n v="460883.52303327189"/>
    <x v="8"/>
    <x v="9"/>
  </r>
  <r>
    <x v="0"/>
    <x v="14"/>
    <s v="Oct 2020"/>
    <n v="457305.26791590929"/>
    <x v="9"/>
    <x v="9"/>
  </r>
  <r>
    <x v="0"/>
    <x v="14"/>
    <s v="Nov 2020"/>
    <n v="453039.88238204474"/>
    <x v="10"/>
    <x v="9"/>
  </r>
  <r>
    <x v="0"/>
    <x v="14"/>
    <s v="Dec 2020"/>
    <n v="440889.71609906445"/>
    <x v="11"/>
    <x v="9"/>
  </r>
  <r>
    <x v="0"/>
    <x v="14"/>
    <s v="Jan 2021"/>
    <n v="431225.13949921349"/>
    <x v="0"/>
    <x v="10"/>
  </r>
  <r>
    <x v="0"/>
    <x v="14"/>
    <s v="Feb 2021"/>
    <n v="435631.74711870216"/>
    <x v="1"/>
    <x v="10"/>
  </r>
  <r>
    <x v="0"/>
    <x v="14"/>
    <s v="Mar 2021"/>
    <n v="413693.63626398519"/>
    <x v="2"/>
    <x v="10"/>
  </r>
  <r>
    <x v="0"/>
    <x v="14"/>
    <s v="Apr 2021"/>
    <n v="404352.81827448634"/>
    <x v="3"/>
    <x v="10"/>
  </r>
  <r>
    <x v="0"/>
    <x v="14"/>
    <s v="May 2021"/>
    <n v="401112.78009945562"/>
    <x v="4"/>
    <x v="10"/>
  </r>
  <r>
    <x v="0"/>
    <x v="14"/>
    <s v="Jun 2021"/>
    <n v="391397.3369116339"/>
    <x v="5"/>
    <x v="10"/>
  </r>
  <r>
    <x v="0"/>
    <x v="14"/>
    <s v="Jul 2021"/>
    <n v="384297.05994938279"/>
    <x v="6"/>
    <x v="10"/>
  </r>
  <r>
    <x v="0"/>
    <x v="14"/>
    <s v="Aug 2021"/>
    <n v="380174.13384630909"/>
    <x v="7"/>
    <x v="10"/>
  </r>
  <r>
    <x v="0"/>
    <x v="14"/>
    <s v="Sep 2021"/>
    <n v="373667.1326628938"/>
    <x v="8"/>
    <x v="10"/>
  </r>
  <r>
    <x v="0"/>
    <x v="14"/>
    <s v="Oct 2021"/>
    <n v="370221.59662090056"/>
    <x v="9"/>
    <x v="10"/>
  </r>
  <r>
    <x v="0"/>
    <x v="14"/>
    <s v="Nov 2021"/>
    <n v="367686.02516715962"/>
    <x v="10"/>
    <x v="10"/>
  </r>
  <r>
    <x v="0"/>
    <x v="14"/>
    <s v="Dec 2021"/>
    <n v="369789.4634169396"/>
    <x v="11"/>
    <x v="10"/>
  </r>
  <r>
    <x v="0"/>
    <x v="14"/>
    <s v="Jan 2022"/>
    <n v="340875.85743944847"/>
    <x v="0"/>
    <x v="11"/>
  </r>
  <r>
    <x v="0"/>
    <x v="14"/>
    <s v="Feb 2022"/>
    <n v="333423.36194393667"/>
    <x v="1"/>
    <x v="11"/>
  </r>
  <r>
    <x v="0"/>
    <x v="14"/>
    <s v="Mar 2022"/>
    <n v="187376.55824243341"/>
    <x v="2"/>
    <x v="11"/>
  </r>
  <r>
    <x v="0"/>
    <x v="14"/>
    <s v="Apr 2022"/>
    <n v="170237.61224428212"/>
    <x v="3"/>
    <x v="11"/>
  </r>
  <r>
    <x v="0"/>
    <x v="14"/>
    <s v="May 2022"/>
    <n v="167362.9774818173"/>
    <x v="4"/>
    <x v="11"/>
  </r>
  <r>
    <x v="0"/>
    <x v="14"/>
    <s v="Jun 2022"/>
    <n v="165796.06680382829"/>
    <x v="5"/>
    <x v="11"/>
  </r>
  <r>
    <x v="0"/>
    <x v="14"/>
    <s v="Jul 2022"/>
    <n v="163550.85119633449"/>
    <x v="6"/>
    <x v="11"/>
  </r>
  <r>
    <x v="0"/>
    <x v="14"/>
    <s v="Aug 2022"/>
    <n v="161759.1985612803"/>
    <x v="7"/>
    <x v="11"/>
  </r>
  <r>
    <x v="0"/>
    <x v="14"/>
    <s v="Sep 2022"/>
    <n v="159915.95783737928"/>
    <x v="8"/>
    <x v="11"/>
  </r>
  <r>
    <x v="0"/>
    <x v="14"/>
    <s v="Oct 2022"/>
    <n v="158135.57897102332"/>
    <x v="9"/>
    <x v="11"/>
  </r>
  <r>
    <x v="0"/>
    <x v="14"/>
    <s v="Nov 2022"/>
    <n v="156376.62935674732"/>
    <x v="10"/>
    <x v="11"/>
  </r>
  <r>
    <x v="0"/>
    <x v="14"/>
    <s v="Dec 2022"/>
    <n v="157295.02626094606"/>
    <x v="11"/>
    <x v="11"/>
  </r>
  <r>
    <x v="0"/>
    <x v="14"/>
    <s v="Jan 2023"/>
    <n v="152921.86517097766"/>
    <x v="0"/>
    <x v="12"/>
  </r>
  <r>
    <x v="0"/>
    <x v="14"/>
    <s v="Feb 2023"/>
    <n v="151225.38267933979"/>
    <x v="1"/>
    <x v="12"/>
  </r>
  <r>
    <x v="0"/>
    <x v="14"/>
    <s v="Mar 2023"/>
    <n v="149549.13890788489"/>
    <x v="2"/>
    <x v="12"/>
  </r>
  <r>
    <x v="0"/>
    <x v="14"/>
    <s v="Apr 2023"/>
    <n v="147892.85327224311"/>
    <x v="3"/>
    <x v="12"/>
  </r>
  <r>
    <x v="0"/>
    <x v="14"/>
    <s v="May 2023"/>
    <n v="146256.23685061379"/>
    <x v="4"/>
    <x v="12"/>
  </r>
  <r>
    <x v="0"/>
    <x v="14"/>
    <s v="Jun 2023"/>
    <n v="144639.02706477349"/>
    <x v="5"/>
    <x v="12"/>
  </r>
  <r>
    <x v="0"/>
    <x v="14"/>
    <s v="Jul 2023"/>
    <n v="143040.9437230895"/>
    <x v="6"/>
    <x v="12"/>
  </r>
  <r>
    <x v="0"/>
    <x v="14"/>
    <s v="Aug 2023"/>
    <n v="141461.72604733854"/>
    <x v="7"/>
    <x v="12"/>
  </r>
  <r>
    <x v="0"/>
    <x v="14"/>
    <s v="Sep 2023"/>
    <n v="139901.10496041365"/>
    <x v="8"/>
    <x v="12"/>
  </r>
  <r>
    <x v="0"/>
    <x v="14"/>
    <s v="Oct 2023"/>
    <n v="138358.82729135445"/>
    <x v="9"/>
    <x v="12"/>
  </r>
  <r>
    <x v="0"/>
    <x v="14"/>
    <s v="Nov 2023"/>
    <n v="136834.63620048499"/>
    <x v="10"/>
    <x v="12"/>
  </r>
  <r>
    <x v="0"/>
    <x v="14"/>
    <s v="Dec 2023"/>
    <n v="137530.50468740988"/>
    <x v="11"/>
    <x v="12"/>
  </r>
  <r>
    <x v="0"/>
    <x v="14"/>
    <s v="Jan 2024"/>
    <n v="133839.58475439556"/>
    <x v="0"/>
    <x v="13"/>
  </r>
  <r>
    <x v="0"/>
    <x v="14"/>
    <s v="Feb 2024"/>
    <n v="132368.17334719468"/>
    <x v="1"/>
    <x v="13"/>
  </r>
  <r>
    <x v="0"/>
    <x v="14"/>
    <s v="Mar 2024"/>
    <n v="130913.87837791923"/>
    <x v="2"/>
    <x v="13"/>
  </r>
  <r>
    <x v="0"/>
    <x v="14"/>
    <s v="Apr 2024"/>
    <n v="129476.4592057769"/>
    <x v="3"/>
    <x v="13"/>
  </r>
  <r>
    <x v="0"/>
    <x v="14"/>
    <s v="May 2024"/>
    <n v="128055.68342014335"/>
    <x v="4"/>
    <x v="13"/>
  </r>
  <r>
    <x v="0"/>
    <x v="14"/>
    <s v="Jun 2024"/>
    <n v="126651.32808637268"/>
    <x v="5"/>
    <x v="13"/>
  </r>
  <r>
    <x v="0"/>
    <x v="14"/>
    <s v="Jul 2024"/>
    <n v="125263.16491674577"/>
    <x v="6"/>
    <x v="13"/>
  </r>
  <r>
    <x v="0"/>
    <x v="14"/>
    <s v="Aug 2024"/>
    <n v="123890.97920678482"/>
    <x v="7"/>
    <x v="13"/>
  </r>
  <r>
    <x v="0"/>
    <x v="14"/>
    <s v="Sep 2024"/>
    <n v="122534.54751458095"/>
    <x v="8"/>
    <x v="13"/>
  </r>
  <r>
    <x v="0"/>
    <x v="14"/>
    <s v="Oct 2024"/>
    <n v="121193.66022001412"/>
    <x v="9"/>
    <x v="13"/>
  </r>
  <r>
    <x v="0"/>
    <x v="14"/>
    <s v="Nov 2024"/>
    <n v="119864.53036748878"/>
    <x v="10"/>
    <x v="13"/>
  </r>
  <r>
    <x v="0"/>
    <x v="14"/>
    <s v="Dec 2024"/>
    <n v="120342.12808678704"/>
    <x v="11"/>
    <x v="13"/>
  </r>
  <r>
    <x v="0"/>
    <x v="14"/>
    <s v="Jan 2025"/>
    <n v="117228.22403001042"/>
    <x v="0"/>
    <x v="14"/>
  </r>
  <r>
    <x v="0"/>
    <x v="14"/>
    <s v="Feb 2025"/>
    <n v="115934.56158579464"/>
    <x v="1"/>
    <x v="14"/>
  </r>
  <r>
    <x v="0"/>
    <x v="14"/>
    <s v="Mar 2025"/>
    <n v="114638.37575236685"/>
    <x v="2"/>
    <x v="14"/>
  </r>
  <r>
    <x v="0"/>
    <x v="14"/>
    <s v="Apr 2025"/>
    <n v="113352.58409387335"/>
    <x v="3"/>
    <x v="14"/>
  </r>
  <r>
    <x v="0"/>
    <x v="14"/>
    <s v="May 2025"/>
    <n v="112069.43451977121"/>
    <x v="4"/>
    <x v="14"/>
  </r>
  <r>
    <x v="0"/>
    <x v="14"/>
    <s v="Jun 2025"/>
    <n v="110801.89311264612"/>
    <x v="5"/>
    <x v="14"/>
  </r>
  <r>
    <x v="0"/>
    <x v="14"/>
    <s v="Jul 2025"/>
    <n v="109549.96169373464"/>
    <x v="6"/>
    <x v="14"/>
  </r>
  <r>
    <x v="0"/>
    <x v="14"/>
    <s v="Aug 2025"/>
    <n v="108320.69331219903"/>
    <x v="7"/>
    <x v="14"/>
  </r>
  <r>
    <x v="0"/>
    <x v="14"/>
    <s v="Sep 2025"/>
    <n v="107103.34212251322"/>
    <x v="8"/>
    <x v="14"/>
  </r>
  <r>
    <x v="0"/>
    <x v="14"/>
    <s v="Oct 2025"/>
    <n v="105908.70310094759"/>
    <x v="9"/>
    <x v="14"/>
  </r>
  <r>
    <x v="0"/>
    <x v="14"/>
    <s v="Nov 2025"/>
    <n v="104720.67350546764"/>
    <x v="10"/>
    <x v="14"/>
  </r>
  <r>
    <x v="0"/>
    <x v="14"/>
    <s v="Dec 2025"/>
    <n v="104499.26125250556"/>
    <x v="11"/>
    <x v="14"/>
  </r>
  <r>
    <x v="0"/>
    <x v="14"/>
    <s v="Jan 2026"/>
    <n v="102351.98212254421"/>
    <x v="0"/>
    <x v="15"/>
  </r>
  <r>
    <x v="0"/>
    <x v="14"/>
    <s v="Feb 2026"/>
    <n v="101183.74580200804"/>
    <x v="1"/>
    <x v="15"/>
  </r>
  <r>
    <x v="0"/>
    <x v="14"/>
    <s v="Mar 2026"/>
    <n v="99980.862331732467"/>
    <x v="2"/>
    <x v="15"/>
  </r>
  <r>
    <x v="0"/>
    <x v="14"/>
    <s v="Apr 2026"/>
    <n v="98778.671726220025"/>
    <x v="3"/>
    <x v="15"/>
  </r>
  <r>
    <x v="0"/>
    <x v="14"/>
    <s v="May 2026"/>
    <n v="97606.720969911185"/>
    <x v="4"/>
    <x v="15"/>
  </r>
  <r>
    <x v="0"/>
    <x v="14"/>
    <s v="Jun 2026"/>
    <n v="96418.481908335409"/>
    <x v="5"/>
    <x v="15"/>
  </r>
  <r>
    <x v="0"/>
    <x v="14"/>
    <s v="Jul 2026"/>
    <n v="95298.702422987844"/>
    <x v="6"/>
    <x v="15"/>
  </r>
  <r>
    <x v="0"/>
    <x v="14"/>
    <s v="Aug 2026"/>
    <n v="94266.876662326962"/>
    <x v="7"/>
    <x v="15"/>
  </r>
  <r>
    <x v="0"/>
    <x v="14"/>
    <s v="Sep 2026"/>
    <n v="93246.251362255454"/>
    <x v="8"/>
    <x v="15"/>
  </r>
  <r>
    <x v="0"/>
    <x v="14"/>
    <s v="Oct 2026"/>
    <n v="92236.680452377186"/>
    <x v="9"/>
    <x v="15"/>
  </r>
  <r>
    <x v="0"/>
    <x v="14"/>
    <s v="Nov 2026"/>
    <n v="91238.023508106256"/>
    <x v="10"/>
    <x v="15"/>
  </r>
  <r>
    <x v="0"/>
    <x v="14"/>
    <s v="Dec 2026"/>
    <n v="90255.684075122961"/>
    <x v="11"/>
    <x v="15"/>
  </r>
  <r>
    <x v="0"/>
    <x v="14"/>
    <s v="Jan 2027"/>
    <n v="89278.294455896219"/>
    <x v="0"/>
    <x v="16"/>
  </r>
  <r>
    <x v="0"/>
    <x v="14"/>
    <s v="Feb 2027"/>
    <n v="88311.401112876978"/>
    <x v="1"/>
    <x v="16"/>
  </r>
  <r>
    <x v="0"/>
    <x v="15"/>
    <s v="Apr 2012"/>
    <n v="7010095.9867435871"/>
    <x v="3"/>
    <x v="1"/>
  </r>
  <r>
    <x v="0"/>
    <x v="15"/>
    <s v="May 2012"/>
    <n v="9903398.5425979644"/>
    <x v="4"/>
    <x v="1"/>
  </r>
  <r>
    <x v="0"/>
    <x v="15"/>
    <s v="Jun 2012"/>
    <n v="7171439.3883637292"/>
    <x v="5"/>
    <x v="1"/>
  </r>
  <r>
    <x v="0"/>
    <x v="15"/>
    <s v="Jul 2012"/>
    <n v="5460851.7655151673"/>
    <x v="6"/>
    <x v="1"/>
  </r>
  <r>
    <x v="0"/>
    <x v="15"/>
    <s v="Aug 2012"/>
    <n v="4524636.0127050271"/>
    <x v="7"/>
    <x v="1"/>
  </r>
  <r>
    <x v="0"/>
    <x v="15"/>
    <s v="Sep 2012"/>
    <n v="4076115.1394011416"/>
    <x v="8"/>
    <x v="1"/>
  </r>
  <r>
    <x v="0"/>
    <x v="15"/>
    <s v="Oct 2012"/>
    <n v="3676923.3164723339"/>
    <x v="9"/>
    <x v="1"/>
  </r>
  <r>
    <x v="0"/>
    <x v="15"/>
    <s v="Nov 2012"/>
    <n v="3465732.2909979629"/>
    <x v="10"/>
    <x v="1"/>
  </r>
  <r>
    <x v="0"/>
    <x v="15"/>
    <s v="Dec 2012"/>
    <n v="3266567.2692937241"/>
    <x v="11"/>
    <x v="1"/>
  </r>
  <r>
    <x v="0"/>
    <x v="15"/>
    <s v="Jan 2013"/>
    <n v="3192575.4620315055"/>
    <x v="0"/>
    <x v="2"/>
  </r>
  <r>
    <x v="0"/>
    <x v="15"/>
    <s v="Feb 2013"/>
    <n v="3111715.7680165372"/>
    <x v="1"/>
    <x v="2"/>
  </r>
  <r>
    <x v="0"/>
    <x v="15"/>
    <s v="Mar 2013"/>
    <n v="3025053.1122582359"/>
    <x v="2"/>
    <x v="2"/>
  </r>
  <r>
    <x v="0"/>
    <x v="15"/>
    <s v="Apr 2013"/>
    <n v="2942454.5553312432"/>
    <x v="3"/>
    <x v="2"/>
  </r>
  <r>
    <x v="0"/>
    <x v="15"/>
    <s v="May 2013"/>
    <n v="2854191.8196596312"/>
    <x v="4"/>
    <x v="2"/>
  </r>
  <r>
    <x v="0"/>
    <x v="15"/>
    <s v="Jun 2013"/>
    <n v="2759504.9283420192"/>
    <x v="5"/>
    <x v="2"/>
  </r>
  <r>
    <x v="0"/>
    <x v="15"/>
    <s v="Jul 2013"/>
    <n v="2644577.834106775"/>
    <x v="6"/>
    <x v="2"/>
  </r>
  <r>
    <x v="0"/>
    <x v="15"/>
    <s v="Aug 2013"/>
    <n v="2515217.8422061265"/>
    <x v="7"/>
    <x v="2"/>
  </r>
  <r>
    <x v="0"/>
    <x v="15"/>
    <s v="Sep 2013"/>
    <n v="2382797.352156261"/>
    <x v="8"/>
    <x v="2"/>
  </r>
  <r>
    <x v="0"/>
    <x v="15"/>
    <s v="Oct 2013"/>
    <n v="2240164.7085378105"/>
    <x v="9"/>
    <x v="2"/>
  </r>
  <r>
    <x v="0"/>
    <x v="15"/>
    <s v="Nov 2013"/>
    <n v="2097511.1578118396"/>
    <x v="10"/>
    <x v="2"/>
  </r>
  <r>
    <x v="0"/>
    <x v="15"/>
    <s v="Dec 2013"/>
    <n v="1961625.8248288112"/>
    <x v="11"/>
    <x v="2"/>
  </r>
  <r>
    <x v="0"/>
    <x v="15"/>
    <s v="Jan 2014"/>
    <n v="1833016.4787397156"/>
    <x v="0"/>
    <x v="3"/>
  </r>
  <r>
    <x v="0"/>
    <x v="15"/>
    <s v="Feb 2014"/>
    <n v="1718994.6662445636"/>
    <x v="1"/>
    <x v="3"/>
  </r>
  <r>
    <x v="0"/>
    <x v="15"/>
    <s v="Mar 2014"/>
    <n v="1619921.5932232789"/>
    <x v="2"/>
    <x v="3"/>
  </r>
  <r>
    <x v="0"/>
    <x v="15"/>
    <s v="Apr 2014"/>
    <n v="1535263.4940972468"/>
    <x v="3"/>
    <x v="3"/>
  </r>
  <r>
    <x v="0"/>
    <x v="15"/>
    <s v="May 2014"/>
    <n v="1462548.1746957169"/>
    <x v="4"/>
    <x v="3"/>
  </r>
  <r>
    <x v="0"/>
    <x v="15"/>
    <s v="Jun 2014"/>
    <n v="1400403.0679327524"/>
    <x v="5"/>
    <x v="3"/>
  </r>
  <r>
    <x v="0"/>
    <x v="15"/>
    <s v="Jul 2014"/>
    <n v="1351142.3901660675"/>
    <x v="6"/>
    <x v="3"/>
  </r>
  <r>
    <x v="0"/>
    <x v="15"/>
    <s v="Aug 2014"/>
    <n v="1308295.6241734507"/>
    <x v="7"/>
    <x v="3"/>
  </r>
  <r>
    <x v="0"/>
    <x v="15"/>
    <s v="Sep 2014"/>
    <n v="1275645.3290483309"/>
    <x v="8"/>
    <x v="3"/>
  </r>
  <r>
    <x v="0"/>
    <x v="15"/>
    <s v="Oct 2014"/>
    <n v="1240248.9951616263"/>
    <x v="9"/>
    <x v="3"/>
  </r>
  <r>
    <x v="0"/>
    <x v="15"/>
    <s v="Nov 2014"/>
    <n v="1204862.8099765885"/>
    <x v="10"/>
    <x v="3"/>
  </r>
  <r>
    <x v="0"/>
    <x v="15"/>
    <s v="Dec 2014"/>
    <n v="1170812.8593822697"/>
    <x v="11"/>
    <x v="3"/>
  </r>
  <r>
    <x v="0"/>
    <x v="15"/>
    <s v="Jan 2015"/>
    <n v="1134216.0935873678"/>
    <x v="0"/>
    <x v="4"/>
  </r>
  <r>
    <x v="0"/>
    <x v="15"/>
    <s v="Feb 2015"/>
    <n v="1110452.0663394511"/>
    <x v="1"/>
    <x v="4"/>
  </r>
  <r>
    <x v="0"/>
    <x v="15"/>
    <s v="Mar 2015"/>
    <n v="1082406.392682049"/>
    <x v="2"/>
    <x v="4"/>
  </r>
  <r>
    <x v="0"/>
    <x v="15"/>
    <s v="Apr 2015"/>
    <n v="1061055.1703295936"/>
    <x v="3"/>
    <x v="4"/>
  </r>
  <r>
    <x v="0"/>
    <x v="15"/>
    <s v="May 2015"/>
    <n v="1037365.8566898649"/>
    <x v="4"/>
    <x v="4"/>
  </r>
  <r>
    <x v="0"/>
    <x v="15"/>
    <s v="Jun 2015"/>
    <n v="1011000.7966935735"/>
    <x v="5"/>
    <x v="4"/>
  </r>
  <r>
    <x v="0"/>
    <x v="15"/>
    <s v="Jul 2015"/>
    <n v="983257.35673510749"/>
    <x v="6"/>
    <x v="4"/>
  </r>
  <r>
    <x v="0"/>
    <x v="15"/>
    <s v="Aug 2015"/>
    <n v="960097.95631061378"/>
    <x v="7"/>
    <x v="4"/>
  </r>
  <r>
    <x v="0"/>
    <x v="15"/>
    <s v="Sep 2015"/>
    <n v="936070.38637448894"/>
    <x v="8"/>
    <x v="4"/>
  </r>
  <r>
    <x v="0"/>
    <x v="15"/>
    <s v="Oct 2015"/>
    <n v="907331.85686241044"/>
    <x v="9"/>
    <x v="4"/>
  </r>
  <r>
    <x v="0"/>
    <x v="15"/>
    <s v="Nov 2015"/>
    <n v="883154.07251692924"/>
    <x v="10"/>
    <x v="4"/>
  </r>
  <r>
    <x v="0"/>
    <x v="15"/>
    <s v="Dec 2015"/>
    <n v="862235.56506327633"/>
    <x v="11"/>
    <x v="4"/>
  </r>
  <r>
    <x v="0"/>
    <x v="15"/>
    <s v="Jan 2016"/>
    <n v="842198.86326105287"/>
    <x v="0"/>
    <x v="5"/>
  </r>
  <r>
    <x v="0"/>
    <x v="15"/>
    <s v="Feb 2016"/>
    <n v="835466.82913146366"/>
    <x v="1"/>
    <x v="5"/>
  </r>
  <r>
    <x v="0"/>
    <x v="15"/>
    <s v="Mar 2016"/>
    <n v="810057.47759023204"/>
    <x v="2"/>
    <x v="5"/>
  </r>
  <r>
    <x v="0"/>
    <x v="15"/>
    <s v="Apr 2016"/>
    <n v="819138.49327978608"/>
    <x v="3"/>
    <x v="5"/>
  </r>
  <r>
    <x v="0"/>
    <x v="15"/>
    <s v="May 2016"/>
    <n v="766012.58868687833"/>
    <x v="4"/>
    <x v="5"/>
  </r>
  <r>
    <x v="0"/>
    <x v="15"/>
    <s v="Jun 2016"/>
    <n v="766905.85860707925"/>
    <x v="5"/>
    <x v="5"/>
  </r>
  <r>
    <x v="0"/>
    <x v="15"/>
    <s v="Jul 2016"/>
    <n v="729402.14765920665"/>
    <x v="6"/>
    <x v="5"/>
  </r>
  <r>
    <x v="0"/>
    <x v="15"/>
    <s v="Aug 2016"/>
    <n v="722497.50279819104"/>
    <x v="7"/>
    <x v="5"/>
  </r>
  <r>
    <x v="0"/>
    <x v="15"/>
    <s v="Sep 2016"/>
    <n v="697641.70829799364"/>
    <x v="8"/>
    <x v="5"/>
  </r>
  <r>
    <x v="0"/>
    <x v="15"/>
    <s v="Oct 2016"/>
    <n v="684800.30846957094"/>
    <x v="9"/>
    <x v="5"/>
  </r>
  <r>
    <x v="0"/>
    <x v="15"/>
    <s v="Nov 2016"/>
    <n v="677832.14325502783"/>
    <x v="10"/>
    <x v="5"/>
  </r>
  <r>
    <x v="0"/>
    <x v="15"/>
    <s v="Dec 2016"/>
    <n v="664899.52054394351"/>
    <x v="11"/>
    <x v="5"/>
  </r>
  <r>
    <x v="0"/>
    <x v="15"/>
    <s v="Jan 2017"/>
    <n v="646828.47692813328"/>
    <x v="0"/>
    <x v="6"/>
  </r>
  <r>
    <x v="0"/>
    <x v="15"/>
    <s v="Feb 2017"/>
    <n v="631884.75888389943"/>
    <x v="1"/>
    <x v="6"/>
  </r>
  <r>
    <x v="0"/>
    <x v="15"/>
    <s v="Mar 2017"/>
    <n v="628192.14052168967"/>
    <x v="2"/>
    <x v="6"/>
  </r>
  <r>
    <x v="0"/>
    <x v="15"/>
    <s v="Apr 2017"/>
    <n v="588971.69310387911"/>
    <x v="3"/>
    <x v="6"/>
  </r>
  <r>
    <x v="0"/>
    <x v="15"/>
    <s v="May 2017"/>
    <n v="591278.17544824816"/>
    <x v="4"/>
    <x v="6"/>
  </r>
  <r>
    <x v="0"/>
    <x v="15"/>
    <s v="Jun 2017"/>
    <n v="572055.59457216563"/>
    <x v="5"/>
    <x v="6"/>
  </r>
  <r>
    <x v="0"/>
    <x v="15"/>
    <s v="Jul 2017"/>
    <n v="557811.71895525954"/>
    <x v="6"/>
    <x v="6"/>
  </r>
  <r>
    <x v="0"/>
    <x v="15"/>
    <s v="Aug 2017"/>
    <n v="551034.43077955605"/>
    <x v="7"/>
    <x v="6"/>
  </r>
  <r>
    <x v="0"/>
    <x v="15"/>
    <s v="Sep 2017"/>
    <n v="550038.17006292823"/>
    <x v="8"/>
    <x v="6"/>
  </r>
  <r>
    <x v="0"/>
    <x v="15"/>
    <s v="Oct 2017"/>
    <n v="533443.20382300159"/>
    <x v="9"/>
    <x v="6"/>
  </r>
  <r>
    <x v="0"/>
    <x v="15"/>
    <s v="Nov 2017"/>
    <n v="532139.81655794987"/>
    <x v="10"/>
    <x v="6"/>
  </r>
  <r>
    <x v="0"/>
    <x v="15"/>
    <s v="Dec 2017"/>
    <n v="514020.28454536153"/>
    <x v="11"/>
    <x v="6"/>
  </r>
  <r>
    <x v="0"/>
    <x v="15"/>
    <s v="Jan 2018"/>
    <n v="500677.16896637238"/>
    <x v="0"/>
    <x v="7"/>
  </r>
  <r>
    <x v="0"/>
    <x v="15"/>
    <s v="Feb 2018"/>
    <n v="486544.92268431897"/>
    <x v="1"/>
    <x v="7"/>
  </r>
  <r>
    <x v="0"/>
    <x v="15"/>
    <s v="Mar 2018"/>
    <n v="483481.47531240236"/>
    <x v="2"/>
    <x v="7"/>
  </r>
  <r>
    <x v="0"/>
    <x v="15"/>
    <s v="Apr 2018"/>
    <n v="469497.77125923522"/>
    <x v="3"/>
    <x v="7"/>
  </r>
  <r>
    <x v="0"/>
    <x v="15"/>
    <s v="May 2018"/>
    <n v="463737.01205773797"/>
    <x v="4"/>
    <x v="7"/>
  </r>
  <r>
    <x v="0"/>
    <x v="15"/>
    <s v="Jun 2018"/>
    <n v="464545.61100154201"/>
    <x v="5"/>
    <x v="7"/>
  </r>
  <r>
    <x v="0"/>
    <x v="15"/>
    <s v="Jul 2018"/>
    <n v="451595.95234941726"/>
    <x v="6"/>
    <x v="7"/>
  </r>
  <r>
    <x v="0"/>
    <x v="15"/>
    <s v="Aug 2018"/>
    <n v="434570.20386709855"/>
    <x v="7"/>
    <x v="7"/>
  </r>
  <r>
    <x v="0"/>
    <x v="15"/>
    <s v="Sep 2018"/>
    <n v="426388.66277488694"/>
    <x v="8"/>
    <x v="7"/>
  </r>
  <r>
    <x v="0"/>
    <x v="15"/>
    <s v="Oct 2018"/>
    <n v="425811.83800106135"/>
    <x v="9"/>
    <x v="7"/>
  </r>
  <r>
    <x v="0"/>
    <x v="15"/>
    <s v="Nov 2018"/>
    <n v="414488.93039435311"/>
    <x v="10"/>
    <x v="7"/>
  </r>
  <r>
    <x v="0"/>
    <x v="15"/>
    <s v="Dec 2018"/>
    <n v="408719.26930197189"/>
    <x v="11"/>
    <x v="7"/>
  </r>
  <r>
    <x v="0"/>
    <x v="15"/>
    <s v="Jan 2019"/>
    <n v="398721.78035017103"/>
    <x v="0"/>
    <x v="8"/>
  </r>
  <r>
    <x v="0"/>
    <x v="15"/>
    <s v="Feb 2019"/>
    <n v="396410.72632028291"/>
    <x v="1"/>
    <x v="8"/>
  </r>
  <r>
    <x v="0"/>
    <x v="15"/>
    <s v="Mar 2019"/>
    <n v="391272.69366222271"/>
    <x v="2"/>
    <x v="8"/>
  </r>
  <r>
    <x v="0"/>
    <x v="15"/>
    <s v="Apr 2019"/>
    <n v="384869.77163137321"/>
    <x v="3"/>
    <x v="8"/>
  </r>
  <r>
    <x v="0"/>
    <x v="15"/>
    <s v="May 2019"/>
    <n v="379455.89527223969"/>
    <x v="4"/>
    <x v="8"/>
  </r>
  <r>
    <x v="0"/>
    <x v="15"/>
    <s v="Jun 2019"/>
    <n v="372091.80741303466"/>
    <x v="5"/>
    <x v="8"/>
  </r>
  <r>
    <x v="0"/>
    <x v="15"/>
    <s v="Jul 2019"/>
    <n v="364889.55345536809"/>
    <x v="6"/>
    <x v="8"/>
  </r>
  <r>
    <x v="0"/>
    <x v="15"/>
    <s v="Aug 2019"/>
    <n v="362112.12091125571"/>
    <x v="7"/>
    <x v="8"/>
  </r>
  <r>
    <x v="0"/>
    <x v="15"/>
    <s v="Sep 2019"/>
    <n v="355234.81611839286"/>
    <x v="8"/>
    <x v="8"/>
  </r>
  <r>
    <x v="0"/>
    <x v="15"/>
    <s v="Oct 2019"/>
    <n v="345444.24713010521"/>
    <x v="9"/>
    <x v="8"/>
  </r>
  <r>
    <x v="0"/>
    <x v="15"/>
    <s v="Nov 2019"/>
    <n v="338859.33762019075"/>
    <x v="10"/>
    <x v="8"/>
  </r>
  <r>
    <x v="0"/>
    <x v="15"/>
    <s v="Dec 2019"/>
    <n v="335685.85755156056"/>
    <x v="11"/>
    <x v="8"/>
  </r>
  <r>
    <x v="0"/>
    <x v="15"/>
    <s v="Jan 2020"/>
    <n v="329361.70802189293"/>
    <x v="0"/>
    <x v="9"/>
  </r>
  <r>
    <x v="0"/>
    <x v="15"/>
    <s v="Feb 2020"/>
    <n v="327366.93963919522"/>
    <x v="1"/>
    <x v="9"/>
  </r>
  <r>
    <x v="0"/>
    <x v="15"/>
    <s v="Mar 2020"/>
    <n v="325306.35945233062"/>
    <x v="2"/>
    <x v="9"/>
  </r>
  <r>
    <x v="0"/>
    <x v="15"/>
    <s v="Apr 2020"/>
    <n v="315993.54746469593"/>
    <x v="3"/>
    <x v="9"/>
  </r>
  <r>
    <x v="0"/>
    <x v="15"/>
    <s v="May 2020"/>
    <n v="308036.94304764865"/>
    <x v="4"/>
    <x v="9"/>
  </r>
  <r>
    <x v="0"/>
    <x v="15"/>
    <s v="Jun 2020"/>
    <n v="307518.06157631264"/>
    <x v="5"/>
    <x v="9"/>
  </r>
  <r>
    <x v="0"/>
    <x v="15"/>
    <s v="Jul 2020"/>
    <n v="302863.76397971623"/>
    <x v="6"/>
    <x v="9"/>
  </r>
  <r>
    <x v="0"/>
    <x v="15"/>
    <s v="Aug 2020"/>
    <n v="296458.92919506732"/>
    <x v="7"/>
    <x v="9"/>
  </r>
  <r>
    <x v="0"/>
    <x v="15"/>
    <s v="Sep 2020"/>
    <n v="290149.52416254318"/>
    <x v="8"/>
    <x v="9"/>
  </r>
  <r>
    <x v="0"/>
    <x v="15"/>
    <s v="Oct 2020"/>
    <n v="284519.86519455904"/>
    <x v="9"/>
    <x v="9"/>
  </r>
  <r>
    <x v="0"/>
    <x v="15"/>
    <s v="Nov 2020"/>
    <n v="282957.93963415915"/>
    <x v="10"/>
    <x v="9"/>
  </r>
  <r>
    <x v="0"/>
    <x v="15"/>
    <s v="Dec 2020"/>
    <n v="280639.2775494706"/>
    <x v="11"/>
    <x v="9"/>
  </r>
  <r>
    <x v="0"/>
    <x v="15"/>
    <s v="Jan 2021"/>
    <n v="270481.82718092395"/>
    <x v="0"/>
    <x v="10"/>
  </r>
  <r>
    <x v="0"/>
    <x v="15"/>
    <s v="Feb 2021"/>
    <n v="266783.55945750454"/>
    <x v="1"/>
    <x v="10"/>
  </r>
  <r>
    <x v="0"/>
    <x v="15"/>
    <s v="Mar 2021"/>
    <n v="270062.0449579542"/>
    <x v="2"/>
    <x v="10"/>
  </r>
  <r>
    <x v="0"/>
    <x v="15"/>
    <s v="Apr 2021"/>
    <n v="254056.67598584376"/>
    <x v="3"/>
    <x v="10"/>
  </r>
  <r>
    <x v="0"/>
    <x v="15"/>
    <s v="May 2021"/>
    <n v="246455.07515211444"/>
    <x v="4"/>
    <x v="10"/>
  </r>
  <r>
    <x v="0"/>
    <x v="15"/>
    <s v="Jun 2021"/>
    <n v="241154.73132447386"/>
    <x v="5"/>
    <x v="10"/>
  </r>
  <r>
    <x v="0"/>
    <x v="15"/>
    <s v="Jul 2021"/>
    <n v="236947.57460836298"/>
    <x v="6"/>
    <x v="10"/>
  </r>
  <r>
    <x v="0"/>
    <x v="15"/>
    <s v="Aug 2021"/>
    <n v="231852.92971988494"/>
    <x v="7"/>
    <x v="10"/>
  </r>
  <r>
    <x v="0"/>
    <x v="15"/>
    <s v="Sep 2021"/>
    <n v="229604.65212211781"/>
    <x v="8"/>
    <x v="10"/>
  </r>
  <r>
    <x v="0"/>
    <x v="15"/>
    <s v="Oct 2021"/>
    <n v="226387.69346802717"/>
    <x v="9"/>
    <x v="10"/>
  </r>
  <r>
    <x v="0"/>
    <x v="15"/>
    <s v="Nov 2021"/>
    <n v="224633.9579049637"/>
    <x v="10"/>
    <x v="10"/>
  </r>
  <r>
    <x v="0"/>
    <x v="15"/>
    <s v="Dec 2021"/>
    <n v="223727.11474969288"/>
    <x v="11"/>
    <x v="10"/>
  </r>
  <r>
    <x v="0"/>
    <x v="15"/>
    <s v="Jan 2022"/>
    <n v="223788.89174128853"/>
    <x v="0"/>
    <x v="11"/>
  </r>
  <r>
    <x v="0"/>
    <x v="15"/>
    <s v="Feb 2022"/>
    <n v="220874.43765225311"/>
    <x v="1"/>
    <x v="11"/>
  </r>
  <r>
    <x v="0"/>
    <x v="15"/>
    <s v="Mar 2022"/>
    <n v="214910.39461476789"/>
    <x v="2"/>
    <x v="11"/>
  </r>
  <r>
    <x v="0"/>
    <x v="15"/>
    <s v="Apr 2022"/>
    <n v="135247.82228375817"/>
    <x v="3"/>
    <x v="11"/>
  </r>
  <r>
    <x v="0"/>
    <x v="15"/>
    <s v="May 2022"/>
    <n v="133697.92301002215"/>
    <x v="4"/>
    <x v="11"/>
  </r>
  <r>
    <x v="0"/>
    <x v="15"/>
    <s v="Jun 2022"/>
    <n v="131228.43173286613"/>
    <x v="5"/>
    <x v="11"/>
  </r>
  <r>
    <x v="0"/>
    <x v="15"/>
    <s v="Jul 2022"/>
    <n v="130051.50582252267"/>
    <x v="6"/>
    <x v="11"/>
  </r>
  <r>
    <x v="0"/>
    <x v="15"/>
    <s v="Aug 2022"/>
    <n v="128181.63563990936"/>
    <x v="7"/>
    <x v="11"/>
  </r>
  <r>
    <x v="0"/>
    <x v="15"/>
    <s v="Sep 2022"/>
    <n v="126773.96024744709"/>
    <x v="8"/>
    <x v="11"/>
  </r>
  <r>
    <x v="0"/>
    <x v="15"/>
    <s v="Oct 2022"/>
    <n v="125302.25154253335"/>
    <x v="9"/>
    <x v="11"/>
  </r>
  <r>
    <x v="0"/>
    <x v="15"/>
    <s v="Nov 2022"/>
    <n v="123898.00016842085"/>
    <x v="10"/>
    <x v="11"/>
  </r>
  <r>
    <x v="0"/>
    <x v="15"/>
    <s v="Dec 2022"/>
    <n v="123436.75633772989"/>
    <x v="11"/>
    <x v="11"/>
  </r>
  <r>
    <x v="0"/>
    <x v="15"/>
    <s v="Jan 2023"/>
    <n v="121122.12240493958"/>
    <x v="0"/>
    <x v="12"/>
  </r>
  <r>
    <x v="0"/>
    <x v="15"/>
    <s v="Feb 2023"/>
    <n v="119755.28011987027"/>
    <x v="1"/>
    <x v="12"/>
  </r>
  <r>
    <x v="0"/>
    <x v="15"/>
    <s v="Mar 2023"/>
    <n v="118366.68246815124"/>
    <x v="2"/>
    <x v="12"/>
  </r>
  <r>
    <x v="0"/>
    <x v="15"/>
    <s v="Apr 2023"/>
    <n v="117032.08145794905"/>
    <x v="3"/>
    <x v="12"/>
  </r>
  <r>
    <x v="0"/>
    <x v="15"/>
    <s v="May 2023"/>
    <n v="115692.50143661346"/>
    <x v="4"/>
    <x v="12"/>
  </r>
  <r>
    <x v="0"/>
    <x v="15"/>
    <s v="Jun 2023"/>
    <n v="114378.40011267886"/>
    <x v="5"/>
    <x v="12"/>
  </r>
  <r>
    <x v="0"/>
    <x v="15"/>
    <s v="Jul 2023"/>
    <n v="113076.6419482534"/>
    <x v="6"/>
    <x v="12"/>
  </r>
  <r>
    <x v="0"/>
    <x v="15"/>
    <s v="Aug 2023"/>
    <n v="111815.53656622846"/>
    <x v="7"/>
    <x v="12"/>
  </r>
  <r>
    <x v="0"/>
    <x v="15"/>
    <s v="Sep 2023"/>
    <n v="110552.52390853355"/>
    <x v="8"/>
    <x v="12"/>
  </r>
  <r>
    <x v="0"/>
    <x v="15"/>
    <s v="Oct 2023"/>
    <n v="109326.75197153329"/>
    <x v="9"/>
    <x v="12"/>
  </r>
  <r>
    <x v="0"/>
    <x v="15"/>
    <s v="Nov 2023"/>
    <n v="108081.42527034535"/>
    <x v="10"/>
    <x v="12"/>
  </r>
  <r>
    <x v="0"/>
    <x v="15"/>
    <s v="Dec 2023"/>
    <n v="107717.91545983218"/>
    <x v="11"/>
    <x v="12"/>
  </r>
  <r>
    <x v="0"/>
    <x v="15"/>
    <s v="Jan 2024"/>
    <n v="105686.18188189657"/>
    <x v="0"/>
    <x v="13"/>
  </r>
  <r>
    <x v="0"/>
    <x v="15"/>
    <s v="Feb 2024"/>
    <n v="104479.02010804856"/>
    <x v="1"/>
    <x v="13"/>
  </r>
  <r>
    <x v="0"/>
    <x v="15"/>
    <s v="Mar 2024"/>
    <n v="103317.05238962811"/>
    <x v="2"/>
    <x v="13"/>
  </r>
  <r>
    <x v="0"/>
    <x v="15"/>
    <s v="Apr 2024"/>
    <n v="102177.09801421397"/>
    <x v="3"/>
    <x v="13"/>
  </r>
  <r>
    <x v="0"/>
    <x v="15"/>
    <s v="May 2024"/>
    <n v="101050.69845545256"/>
    <x v="4"/>
    <x v="13"/>
  </r>
  <r>
    <x v="0"/>
    <x v="15"/>
    <s v="Jun 2024"/>
    <n v="99905.002872791869"/>
    <x v="5"/>
    <x v="13"/>
  </r>
  <r>
    <x v="0"/>
    <x v="15"/>
    <s v="Jul 2024"/>
    <n v="98805.204428320241"/>
    <x v="6"/>
    <x v="13"/>
  </r>
  <r>
    <x v="0"/>
    <x v="15"/>
    <s v="Aug 2024"/>
    <n v="97718.3878496369"/>
    <x v="7"/>
    <x v="13"/>
  </r>
  <r>
    <x v="0"/>
    <x v="15"/>
    <s v="Sep 2024"/>
    <n v="96612.272054893489"/>
    <x v="8"/>
    <x v="13"/>
  </r>
  <r>
    <x v="0"/>
    <x v="15"/>
    <s v="Oct 2024"/>
    <n v="95515.491635721002"/>
    <x v="9"/>
    <x v="13"/>
  </r>
  <r>
    <x v="0"/>
    <x v="15"/>
    <s v="Nov 2024"/>
    <n v="94439.786714272544"/>
    <x v="10"/>
    <x v="13"/>
  </r>
  <r>
    <x v="0"/>
    <x v="15"/>
    <s v="Dec 2024"/>
    <n v="94153.579069648447"/>
    <x v="11"/>
    <x v="13"/>
  </r>
  <r>
    <x v="0"/>
    <x v="15"/>
    <s v="Jan 2025"/>
    <n v="92369.98738667935"/>
    <x v="0"/>
    <x v="14"/>
  </r>
  <r>
    <x v="0"/>
    <x v="15"/>
    <s v="Feb 2025"/>
    <n v="91357.483685810148"/>
    <x v="1"/>
    <x v="14"/>
  </r>
  <r>
    <x v="0"/>
    <x v="15"/>
    <s v="Mar 2025"/>
    <n v="90356.725645086713"/>
    <x v="2"/>
    <x v="14"/>
  </r>
  <r>
    <x v="0"/>
    <x v="15"/>
    <s v="Apr 2025"/>
    <n v="89296.028411421998"/>
    <x v="3"/>
    <x v="14"/>
  </r>
  <r>
    <x v="0"/>
    <x v="15"/>
    <s v="May 2025"/>
    <n v="88272.181528704459"/>
    <x v="4"/>
    <x v="14"/>
  </r>
  <r>
    <x v="0"/>
    <x v="15"/>
    <s v="Jun 2025"/>
    <n v="87251.940519479162"/>
    <x v="5"/>
    <x v="14"/>
  </r>
  <r>
    <x v="0"/>
    <x v="15"/>
    <s v="Jul 2025"/>
    <n v="86267.849555570574"/>
    <x v="6"/>
    <x v="14"/>
  </r>
  <r>
    <x v="0"/>
    <x v="15"/>
    <s v="Aug 2025"/>
    <n v="85161.036622323678"/>
    <x v="7"/>
    <x v="14"/>
  </r>
  <r>
    <x v="0"/>
    <x v="15"/>
    <s v="Sep 2025"/>
    <n v="84154.775700335114"/>
    <x v="8"/>
    <x v="14"/>
  </r>
  <r>
    <x v="0"/>
    <x v="15"/>
    <s v="Oct 2025"/>
    <n v="83215.929825007115"/>
    <x v="9"/>
    <x v="14"/>
  </r>
  <r>
    <x v="0"/>
    <x v="15"/>
    <s v="Nov 2025"/>
    <n v="82288.81717914078"/>
    <x v="10"/>
    <x v="14"/>
  </r>
  <r>
    <x v="0"/>
    <x v="15"/>
    <s v="Dec 2025"/>
    <n v="81921.20441731521"/>
    <x v="11"/>
    <x v="14"/>
  </r>
  <r>
    <x v="0"/>
    <x v="15"/>
    <s v="Jan 2026"/>
    <n v="80468.902276861394"/>
    <x v="0"/>
    <x v="15"/>
  </r>
  <r>
    <x v="0"/>
    <x v="15"/>
    <s v="Feb 2026"/>
    <n v="79583.629895349004"/>
    <x v="1"/>
    <x v="15"/>
  </r>
  <r>
    <x v="0"/>
    <x v="15"/>
    <s v="Mar 2026"/>
    <n v="78667.675399777741"/>
    <x v="2"/>
    <x v="15"/>
  </r>
  <r>
    <x v="0"/>
    <x v="15"/>
    <s v="Apr 2026"/>
    <n v="77714.824095811622"/>
    <x v="3"/>
    <x v="15"/>
  </r>
  <r>
    <x v="0"/>
    <x v="15"/>
    <s v="May 2026"/>
    <n v="76845.452407395569"/>
    <x v="4"/>
    <x v="15"/>
  </r>
  <r>
    <x v="0"/>
    <x v="15"/>
    <s v="Jun 2026"/>
    <n v="75987.993724467844"/>
    <x v="5"/>
    <x v="15"/>
  </r>
  <r>
    <x v="0"/>
    <x v="15"/>
    <s v="Jul 2026"/>
    <n v="75155.682644716289"/>
    <x v="6"/>
    <x v="15"/>
  </r>
  <r>
    <x v="0"/>
    <x v="15"/>
    <s v="Aug 2026"/>
    <n v="74332.632222769054"/>
    <x v="7"/>
    <x v="15"/>
  </r>
  <r>
    <x v="0"/>
    <x v="15"/>
    <s v="Sep 2026"/>
    <n v="73518.710496609317"/>
    <x v="8"/>
    <x v="15"/>
  </r>
  <r>
    <x v="0"/>
    <x v="15"/>
    <s v="Oct 2026"/>
    <n v="72713.803494724474"/>
    <x v="9"/>
    <x v="15"/>
  </r>
  <r>
    <x v="0"/>
    <x v="15"/>
    <s v="Nov 2026"/>
    <n v="71908.036103497492"/>
    <x v="10"/>
    <x v="15"/>
  </r>
  <r>
    <x v="0"/>
    <x v="15"/>
    <s v="Dec 2026"/>
    <n v="71594.470924066394"/>
    <x v="11"/>
    <x v="15"/>
  </r>
  <r>
    <x v="0"/>
    <x v="15"/>
    <s v="Jan 2027"/>
    <n v="70342.209992566524"/>
    <x v="0"/>
    <x v="16"/>
  </r>
  <r>
    <x v="0"/>
    <x v="15"/>
    <s v="Feb 2027"/>
    <n v="69572.152104491601"/>
    <x v="1"/>
    <x v="16"/>
  </r>
  <r>
    <x v="0"/>
    <x v="15"/>
    <s v="Mar 2027"/>
    <n v="68810.50949485712"/>
    <x v="2"/>
    <x v="16"/>
  </r>
  <r>
    <x v="0"/>
    <x v="16"/>
    <s v="May 2012"/>
    <n v="8064635.4385238662"/>
    <x v="4"/>
    <x v="1"/>
  </r>
  <r>
    <x v="0"/>
    <x v="16"/>
    <s v="Jun 2012"/>
    <n v="14105182.458338328"/>
    <x v="5"/>
    <x v="1"/>
  </r>
  <r>
    <x v="0"/>
    <x v="16"/>
    <s v="Jul 2012"/>
    <n v="10365825.563649623"/>
    <x v="6"/>
    <x v="1"/>
  </r>
  <r>
    <x v="0"/>
    <x v="16"/>
    <s v="Aug 2012"/>
    <n v="8930290.7347037941"/>
    <x v="7"/>
    <x v="1"/>
  </r>
  <r>
    <x v="0"/>
    <x v="16"/>
    <s v="Sep 2012"/>
    <n v="7585136.5423967745"/>
    <x v="8"/>
    <x v="1"/>
  </r>
  <r>
    <x v="0"/>
    <x v="16"/>
    <s v="Oct 2012"/>
    <n v="6891114.4459015448"/>
    <x v="9"/>
    <x v="1"/>
  </r>
  <r>
    <x v="0"/>
    <x v="16"/>
    <s v="Nov 2012"/>
    <n v="6417382.4629292767"/>
    <x v="10"/>
    <x v="1"/>
  </r>
  <r>
    <x v="0"/>
    <x v="16"/>
    <s v="Dec 2012"/>
    <n v="6298242.5187163092"/>
    <x v="11"/>
    <x v="1"/>
  </r>
  <r>
    <x v="0"/>
    <x v="16"/>
    <s v="Jan 2013"/>
    <n v="6019569.2743447497"/>
    <x v="0"/>
    <x v="2"/>
  </r>
  <r>
    <x v="0"/>
    <x v="16"/>
    <s v="Feb 2013"/>
    <n v="5578216.4030275159"/>
    <x v="1"/>
    <x v="2"/>
  </r>
  <r>
    <x v="0"/>
    <x v="16"/>
    <s v="Mar 2013"/>
    <n v="5749776.6995342188"/>
    <x v="2"/>
    <x v="2"/>
  </r>
  <r>
    <x v="0"/>
    <x v="16"/>
    <s v="Apr 2013"/>
    <n v="5426549.989142322"/>
    <x v="3"/>
    <x v="2"/>
  </r>
  <r>
    <x v="0"/>
    <x v="16"/>
    <s v="May 2013"/>
    <n v="5486310.1196751259"/>
    <x v="4"/>
    <x v="2"/>
  </r>
  <r>
    <x v="0"/>
    <x v="16"/>
    <s v="Jun 2013"/>
    <n v="6091053.4395543421"/>
    <x v="5"/>
    <x v="2"/>
  </r>
  <r>
    <x v="0"/>
    <x v="16"/>
    <s v="Jul 2013"/>
    <n v="5498012.2170382226"/>
    <x v="6"/>
    <x v="2"/>
  </r>
  <r>
    <x v="0"/>
    <x v="16"/>
    <s v="Aug 2013"/>
    <n v="5707422.5729939975"/>
    <x v="7"/>
    <x v="2"/>
  </r>
  <r>
    <x v="0"/>
    <x v="16"/>
    <s v="Sep 2013"/>
    <n v="5253915.917497498"/>
    <x v="8"/>
    <x v="2"/>
  </r>
  <r>
    <x v="0"/>
    <x v="16"/>
    <s v="Oct 2013"/>
    <n v="4862678.3173068091"/>
    <x v="9"/>
    <x v="2"/>
  </r>
  <r>
    <x v="0"/>
    <x v="16"/>
    <s v="Nov 2013"/>
    <n v="4735744.9319798704"/>
    <x v="10"/>
    <x v="2"/>
  </r>
  <r>
    <x v="0"/>
    <x v="16"/>
    <s v="Dec 2013"/>
    <n v="4653565.7385542719"/>
    <x v="11"/>
    <x v="2"/>
  </r>
  <r>
    <x v="0"/>
    <x v="16"/>
    <s v="Jan 2014"/>
    <n v="4473186.2174847238"/>
    <x v="0"/>
    <x v="3"/>
  </r>
  <r>
    <x v="0"/>
    <x v="16"/>
    <s v="Feb 2014"/>
    <n v="3894239.042784248"/>
    <x v="1"/>
    <x v="3"/>
  </r>
  <r>
    <x v="0"/>
    <x v="16"/>
    <s v="Mar 2014"/>
    <n v="3906062.2369541815"/>
    <x v="2"/>
    <x v="3"/>
  </r>
  <r>
    <x v="0"/>
    <x v="16"/>
    <s v="Apr 2014"/>
    <n v="3598219.6873813393"/>
    <x v="3"/>
    <x v="3"/>
  </r>
  <r>
    <x v="0"/>
    <x v="16"/>
    <s v="May 2014"/>
    <n v="3499589.3236835729"/>
    <x v="4"/>
    <x v="3"/>
  </r>
  <r>
    <x v="0"/>
    <x v="16"/>
    <s v="Jun 2014"/>
    <n v="3936641.1199307498"/>
    <x v="5"/>
    <x v="3"/>
  </r>
  <r>
    <x v="0"/>
    <x v="16"/>
    <s v="Jul 2014"/>
    <n v="3397765.6941136327"/>
    <x v="6"/>
    <x v="3"/>
  </r>
  <r>
    <x v="0"/>
    <x v="16"/>
    <s v="Aug 2014"/>
    <n v="3506595.0127591938"/>
    <x v="7"/>
    <x v="3"/>
  </r>
  <r>
    <x v="0"/>
    <x v="16"/>
    <s v="Sep 2014"/>
    <n v="3204934.9797246531"/>
    <x v="8"/>
    <x v="3"/>
  </r>
  <r>
    <x v="0"/>
    <x v="16"/>
    <s v="Oct 2014"/>
    <n v="3051820.9663203051"/>
    <x v="9"/>
    <x v="3"/>
  </r>
  <r>
    <x v="0"/>
    <x v="16"/>
    <s v="Nov 2014"/>
    <n v="3061080.6908078599"/>
    <x v="10"/>
    <x v="3"/>
  </r>
  <r>
    <x v="0"/>
    <x v="16"/>
    <s v="Dec 2014"/>
    <n v="3072124.0531959203"/>
    <x v="11"/>
    <x v="3"/>
  </r>
  <r>
    <x v="0"/>
    <x v="16"/>
    <s v="Jan 2015"/>
    <n v="2965259.6876898049"/>
    <x v="0"/>
    <x v="4"/>
  </r>
  <r>
    <x v="0"/>
    <x v="16"/>
    <s v="Feb 2015"/>
    <n v="2611126.7286662934"/>
    <x v="1"/>
    <x v="4"/>
  </r>
  <r>
    <x v="0"/>
    <x v="16"/>
    <s v="Mar 2015"/>
    <n v="2703819.1815077383"/>
    <x v="2"/>
    <x v="4"/>
  </r>
  <r>
    <x v="0"/>
    <x v="16"/>
    <s v="Apr 2015"/>
    <n v="2479146.230455834"/>
    <x v="3"/>
    <x v="4"/>
  </r>
  <r>
    <x v="0"/>
    <x v="16"/>
    <s v="May 2015"/>
    <n v="2486416.4468131633"/>
    <x v="4"/>
    <x v="4"/>
  </r>
  <r>
    <x v="0"/>
    <x v="16"/>
    <s v="Jun 2015"/>
    <n v="2930372.2252430259"/>
    <x v="5"/>
    <x v="4"/>
  </r>
  <r>
    <x v="0"/>
    <x v="16"/>
    <s v="Jul 2015"/>
    <n v="2542791.2771129152"/>
    <x v="6"/>
    <x v="4"/>
  </r>
  <r>
    <x v="0"/>
    <x v="16"/>
    <s v="Aug 2015"/>
    <n v="2714791.7535892259"/>
    <x v="7"/>
    <x v="4"/>
  </r>
  <r>
    <x v="0"/>
    <x v="16"/>
    <s v="Sep 2015"/>
    <n v="2480625.7239342323"/>
    <x v="8"/>
    <x v="4"/>
  </r>
  <r>
    <x v="0"/>
    <x v="16"/>
    <s v="Oct 2015"/>
    <n v="2313812.6434142655"/>
    <x v="9"/>
    <x v="4"/>
  </r>
  <r>
    <x v="0"/>
    <x v="16"/>
    <s v="Nov 2015"/>
    <n v="2318438.7905637491"/>
    <x v="10"/>
    <x v="4"/>
  </r>
  <r>
    <x v="0"/>
    <x v="16"/>
    <s v="Dec 2015"/>
    <n v="2341694.1648865044"/>
    <x v="11"/>
    <x v="4"/>
  </r>
  <r>
    <x v="0"/>
    <x v="16"/>
    <s v="Jan 2016"/>
    <n v="2265953.3503384935"/>
    <x v="0"/>
    <x v="5"/>
  </r>
  <r>
    <x v="0"/>
    <x v="16"/>
    <s v="Feb 2016"/>
    <n v="1979006.3574759774"/>
    <x v="1"/>
    <x v="5"/>
  </r>
  <r>
    <x v="0"/>
    <x v="16"/>
    <s v="Mar 2016"/>
    <n v="2083107.0906831224"/>
    <x v="2"/>
    <x v="5"/>
  </r>
  <r>
    <x v="0"/>
    <x v="16"/>
    <s v="Apr 2016"/>
    <n v="1905027.0371511574"/>
    <x v="3"/>
    <x v="5"/>
  </r>
  <r>
    <x v="0"/>
    <x v="16"/>
    <s v="May 2016"/>
    <n v="1922906.6048936381"/>
    <x v="4"/>
    <x v="5"/>
  </r>
  <r>
    <x v="0"/>
    <x v="16"/>
    <s v="Jun 2016"/>
    <n v="2308393.0046903733"/>
    <x v="5"/>
    <x v="5"/>
  </r>
  <r>
    <x v="0"/>
    <x v="16"/>
    <s v="Jul 2016"/>
    <n v="1984147.8065130552"/>
    <x v="6"/>
    <x v="5"/>
  </r>
  <r>
    <x v="0"/>
    <x v="16"/>
    <s v="Aug 2016"/>
    <n v="2143782.8380233413"/>
    <x v="7"/>
    <x v="5"/>
  </r>
  <r>
    <x v="0"/>
    <x v="16"/>
    <s v="Sep 2016"/>
    <n v="1948634.4176519243"/>
    <x v="8"/>
    <x v="5"/>
  </r>
  <r>
    <x v="0"/>
    <x v="16"/>
    <s v="Oct 2016"/>
    <n v="1806754.792575621"/>
    <x v="9"/>
    <x v="5"/>
  </r>
  <r>
    <x v="0"/>
    <x v="16"/>
    <s v="Nov 2016"/>
    <n v="1823465.0754663819"/>
    <x v="10"/>
    <x v="5"/>
  </r>
  <r>
    <x v="0"/>
    <x v="16"/>
    <s v="Dec 2016"/>
    <n v="1857573.4270932823"/>
    <x v="11"/>
    <x v="5"/>
  </r>
  <r>
    <x v="0"/>
    <x v="16"/>
    <s v="Jan 2017"/>
    <n v="1804944.7309377401"/>
    <x v="0"/>
    <x v="6"/>
  </r>
  <r>
    <x v="0"/>
    <x v="16"/>
    <s v="Feb 2017"/>
    <n v="1556488.2441831948"/>
    <x v="1"/>
    <x v="6"/>
  </r>
  <r>
    <x v="0"/>
    <x v="16"/>
    <s v="Mar 2017"/>
    <n v="1649885.3450748208"/>
    <x v="2"/>
    <x v="6"/>
  </r>
  <r>
    <x v="0"/>
    <x v="16"/>
    <s v="Apr 2017"/>
    <n v="1503612.4391745958"/>
    <x v="3"/>
    <x v="6"/>
  </r>
  <r>
    <x v="0"/>
    <x v="16"/>
    <s v="May 2017"/>
    <n v="1514959.2039658357"/>
    <x v="4"/>
    <x v="6"/>
  </r>
  <r>
    <x v="0"/>
    <x v="16"/>
    <s v="Jun 2017"/>
    <n v="1878033.7939256555"/>
    <x v="5"/>
    <x v="6"/>
  </r>
  <r>
    <x v="0"/>
    <x v="16"/>
    <s v="Jul 2017"/>
    <n v="1597173.7447487118"/>
    <x v="6"/>
    <x v="6"/>
  </r>
  <r>
    <x v="0"/>
    <x v="16"/>
    <s v="Aug 2017"/>
    <n v="1745196.3711268643"/>
    <x v="7"/>
    <x v="6"/>
  </r>
  <r>
    <x v="0"/>
    <x v="16"/>
    <s v="Sep 2017"/>
    <n v="1586461.506424641"/>
    <x v="8"/>
    <x v="6"/>
  </r>
  <r>
    <x v="0"/>
    <x v="16"/>
    <s v="Oct 2017"/>
    <n v="1476125.7142988942"/>
    <x v="9"/>
    <x v="6"/>
  </r>
  <r>
    <x v="0"/>
    <x v="16"/>
    <s v="Nov 2017"/>
    <n v="1492706.3193853046"/>
    <x v="10"/>
    <x v="6"/>
  </r>
  <r>
    <x v="0"/>
    <x v="16"/>
    <s v="Dec 2017"/>
    <n v="1525493.8047004789"/>
    <x v="11"/>
    <x v="6"/>
  </r>
  <r>
    <x v="0"/>
    <x v="16"/>
    <s v="Jan 2018"/>
    <n v="1477385.3716179181"/>
    <x v="0"/>
    <x v="7"/>
  </r>
  <r>
    <x v="0"/>
    <x v="16"/>
    <s v="Feb 2018"/>
    <n v="1257213.1737089762"/>
    <x v="1"/>
    <x v="7"/>
  </r>
  <r>
    <x v="0"/>
    <x v="16"/>
    <s v="Mar 2018"/>
    <n v="1348645.4211044612"/>
    <x v="2"/>
    <x v="7"/>
  </r>
  <r>
    <x v="0"/>
    <x v="16"/>
    <s v="Apr 2018"/>
    <n v="1223778.8044126092"/>
    <x v="3"/>
    <x v="7"/>
  </r>
  <r>
    <x v="0"/>
    <x v="16"/>
    <s v="May 2018"/>
    <n v="1246231.2845645037"/>
    <x v="4"/>
    <x v="7"/>
  </r>
  <r>
    <x v="0"/>
    <x v="16"/>
    <s v="Jun 2018"/>
    <n v="1571966.0756357508"/>
    <x v="5"/>
    <x v="7"/>
  </r>
  <r>
    <x v="0"/>
    <x v="16"/>
    <s v="Jul 2018"/>
    <n v="1332344.6313097784"/>
    <x v="6"/>
    <x v="7"/>
  </r>
  <r>
    <x v="0"/>
    <x v="16"/>
    <s v="Aug 2018"/>
    <n v="1473866.848211335"/>
    <x v="7"/>
    <x v="7"/>
  </r>
  <r>
    <x v="0"/>
    <x v="16"/>
    <s v="Sep 2018"/>
    <n v="1321302.5530827823"/>
    <x v="8"/>
    <x v="7"/>
  </r>
  <r>
    <x v="0"/>
    <x v="16"/>
    <s v="Oct 2018"/>
    <n v="1216366.7274815538"/>
    <x v="9"/>
    <x v="7"/>
  </r>
  <r>
    <x v="0"/>
    <x v="16"/>
    <s v="Nov 2018"/>
    <n v="1240536.5684296319"/>
    <x v="10"/>
    <x v="7"/>
  </r>
  <r>
    <x v="0"/>
    <x v="16"/>
    <s v="Dec 2018"/>
    <n v="1272518.2021288844"/>
    <x v="11"/>
    <x v="7"/>
  </r>
  <r>
    <x v="0"/>
    <x v="16"/>
    <s v="Jan 2019"/>
    <n v="1234629.2852334899"/>
    <x v="0"/>
    <x v="8"/>
  </r>
  <r>
    <x v="0"/>
    <x v="16"/>
    <s v="Feb 2019"/>
    <n v="1044168.3862976785"/>
    <x v="1"/>
    <x v="8"/>
  </r>
  <r>
    <x v="0"/>
    <x v="16"/>
    <s v="Mar 2019"/>
    <n v="1130264.4834945814"/>
    <x v="2"/>
    <x v="8"/>
  </r>
  <r>
    <x v="0"/>
    <x v="16"/>
    <s v="Apr 2019"/>
    <n v="1019195.3828589929"/>
    <x v="3"/>
    <x v="8"/>
  </r>
  <r>
    <x v="0"/>
    <x v="16"/>
    <s v="May 2019"/>
    <n v="1044563.705285805"/>
    <x v="4"/>
    <x v="8"/>
  </r>
  <r>
    <x v="0"/>
    <x v="16"/>
    <s v="Jun 2019"/>
    <n v="1338698.0543427614"/>
    <x v="5"/>
    <x v="8"/>
  </r>
  <r>
    <x v="0"/>
    <x v="16"/>
    <s v="Jul 2019"/>
    <n v="1120178.5063484523"/>
    <x v="6"/>
    <x v="8"/>
  </r>
  <r>
    <x v="0"/>
    <x v="16"/>
    <s v="Aug 2019"/>
    <n v="1247424.3916266325"/>
    <x v="7"/>
    <x v="8"/>
  </r>
  <r>
    <x v="0"/>
    <x v="16"/>
    <s v="Sep 2019"/>
    <n v="1122050.5255493415"/>
    <x v="8"/>
    <x v="8"/>
  </r>
  <r>
    <x v="0"/>
    <x v="16"/>
    <s v="Oct 2019"/>
    <n v="1031115.968052689"/>
    <x v="9"/>
    <x v="8"/>
  </r>
  <r>
    <x v="0"/>
    <x v="16"/>
    <s v="Nov 2019"/>
    <n v="1048561.257652764"/>
    <x v="10"/>
    <x v="8"/>
  </r>
  <r>
    <x v="0"/>
    <x v="16"/>
    <s v="Dec 2019"/>
    <n v="1078310.6450032527"/>
    <x v="11"/>
    <x v="8"/>
  </r>
  <r>
    <x v="0"/>
    <x v="16"/>
    <s v="Jan 2020"/>
    <n v="1048803.2594106942"/>
    <x v="0"/>
    <x v="9"/>
  </r>
  <r>
    <x v="0"/>
    <x v="16"/>
    <s v="Feb 2020"/>
    <n v="881020.95248424145"/>
    <x v="1"/>
    <x v="9"/>
  </r>
  <r>
    <x v="0"/>
    <x v="16"/>
    <s v="Mar 2020"/>
    <n v="961798.40522306541"/>
    <x v="2"/>
    <x v="9"/>
  </r>
  <r>
    <x v="0"/>
    <x v="16"/>
    <s v="Apr 2020"/>
    <n v="865076.41456284025"/>
    <x v="3"/>
    <x v="9"/>
  </r>
  <r>
    <x v="0"/>
    <x v="16"/>
    <s v="May 2020"/>
    <n v="884750.31997118948"/>
    <x v="4"/>
    <x v="9"/>
  </r>
  <r>
    <x v="0"/>
    <x v="16"/>
    <s v="Jun 2020"/>
    <n v="1145383.3954334529"/>
    <x v="5"/>
    <x v="9"/>
  </r>
  <r>
    <x v="0"/>
    <x v="16"/>
    <s v="Jul 2020"/>
    <n v="957045.13937921496"/>
    <x v="6"/>
    <x v="9"/>
  </r>
  <r>
    <x v="0"/>
    <x v="16"/>
    <s v="Aug 2020"/>
    <n v="1073530.3602435612"/>
    <x v="7"/>
    <x v="9"/>
  </r>
  <r>
    <x v="0"/>
    <x v="16"/>
    <s v="Sep 2020"/>
    <n v="957851.44900547795"/>
    <x v="8"/>
    <x v="9"/>
  </r>
  <r>
    <x v="0"/>
    <x v="16"/>
    <s v="Oct 2020"/>
    <n v="877014.77239526447"/>
    <x v="9"/>
    <x v="9"/>
  </r>
  <r>
    <x v="0"/>
    <x v="16"/>
    <s v="Nov 2020"/>
    <n v="896645.54375180439"/>
    <x v="10"/>
    <x v="9"/>
  </r>
  <r>
    <x v="0"/>
    <x v="16"/>
    <s v="Dec 2020"/>
    <n v="928416.53922274057"/>
    <x v="11"/>
    <x v="9"/>
  </r>
  <r>
    <x v="0"/>
    <x v="16"/>
    <s v="Jan 2021"/>
    <n v="903278.63228685944"/>
    <x v="0"/>
    <x v="10"/>
  </r>
  <r>
    <x v="0"/>
    <x v="16"/>
    <s v="Feb 2021"/>
    <n v="749077.22571960755"/>
    <x v="1"/>
    <x v="10"/>
  </r>
  <r>
    <x v="0"/>
    <x v="16"/>
    <s v="Mar 2021"/>
    <n v="819905.20585622091"/>
    <x v="2"/>
    <x v="10"/>
  </r>
  <r>
    <x v="0"/>
    <x v="16"/>
    <s v="Apr 2021"/>
    <n v="739520.89964256878"/>
    <x v="3"/>
    <x v="10"/>
  </r>
  <r>
    <x v="0"/>
    <x v="16"/>
    <s v="May 2021"/>
    <n v="736213.58205772843"/>
    <x v="4"/>
    <x v="10"/>
  </r>
  <r>
    <x v="0"/>
    <x v="16"/>
    <s v="Jun 2021"/>
    <n v="969800.47463901341"/>
    <x v="5"/>
    <x v="10"/>
  </r>
  <r>
    <x v="0"/>
    <x v="16"/>
    <s v="Jul 2021"/>
    <n v="797048.22151720058"/>
    <x v="6"/>
    <x v="10"/>
  </r>
  <r>
    <x v="0"/>
    <x v="16"/>
    <s v="Aug 2021"/>
    <n v="902046.13924846693"/>
    <x v="7"/>
    <x v="10"/>
  </r>
  <r>
    <x v="0"/>
    <x v="16"/>
    <s v="Sep 2021"/>
    <n v="800039.4320300112"/>
    <x v="8"/>
    <x v="10"/>
  </r>
  <r>
    <x v="0"/>
    <x v="16"/>
    <s v="Oct 2021"/>
    <n v="732075.85202154494"/>
    <x v="9"/>
    <x v="10"/>
  </r>
  <r>
    <x v="0"/>
    <x v="16"/>
    <s v="Nov 2021"/>
    <n v="752221.83115674905"/>
    <x v="10"/>
    <x v="10"/>
  </r>
  <r>
    <x v="0"/>
    <x v="16"/>
    <s v="Dec 2021"/>
    <n v="780689.70186972676"/>
    <x v="11"/>
    <x v="10"/>
  </r>
  <r>
    <x v="0"/>
    <x v="16"/>
    <s v="Jan 2022"/>
    <n v="759978.87381562917"/>
    <x v="0"/>
    <x v="11"/>
  </r>
  <r>
    <x v="0"/>
    <x v="16"/>
    <s v="Feb 2022"/>
    <n v="632293.3795818811"/>
    <x v="1"/>
    <x v="11"/>
  </r>
  <r>
    <x v="0"/>
    <x v="16"/>
    <s v="Mar 2022"/>
    <n v="694787.99495725217"/>
    <x v="2"/>
    <x v="11"/>
  </r>
  <r>
    <x v="0"/>
    <x v="16"/>
    <s v="Apr 2022"/>
    <n v="613709.64157187007"/>
    <x v="3"/>
    <x v="11"/>
  </r>
  <r>
    <x v="0"/>
    <x v="16"/>
    <s v="May 2022"/>
    <n v="561917.28787807852"/>
    <x v="4"/>
    <x v="11"/>
  </r>
  <r>
    <x v="0"/>
    <x v="16"/>
    <s v="Jun 2022"/>
    <n v="758194.78329628205"/>
    <x v="5"/>
    <x v="11"/>
  </r>
  <r>
    <x v="0"/>
    <x v="16"/>
    <s v="Jul 2022"/>
    <n v="606596.29113245697"/>
    <x v="6"/>
    <x v="11"/>
  </r>
  <r>
    <x v="0"/>
    <x v="16"/>
    <s v="Aug 2022"/>
    <n v="703691.48308491253"/>
    <x v="7"/>
    <x v="11"/>
  </r>
  <r>
    <x v="0"/>
    <x v="16"/>
    <s v="Sep 2022"/>
    <n v="615800.09237000928"/>
    <x v="8"/>
    <x v="11"/>
  </r>
  <r>
    <x v="0"/>
    <x v="16"/>
    <s v="Oct 2022"/>
    <n v="556125.35003187717"/>
    <x v="9"/>
    <x v="11"/>
  </r>
  <r>
    <x v="0"/>
    <x v="16"/>
    <s v="Nov 2022"/>
    <n v="576117.73039400857"/>
    <x v="10"/>
    <x v="11"/>
  </r>
  <r>
    <x v="0"/>
    <x v="16"/>
    <s v="Dec 2022"/>
    <n v="602144.18994150555"/>
    <x v="11"/>
    <x v="11"/>
  </r>
  <r>
    <x v="0"/>
    <x v="16"/>
    <s v="Jan 2023"/>
    <n v="584583.18423070223"/>
    <x v="0"/>
    <x v="12"/>
  </r>
  <r>
    <x v="0"/>
    <x v="16"/>
    <s v="Feb 2023"/>
    <n v="468493.31701972638"/>
    <x v="1"/>
    <x v="12"/>
  </r>
  <r>
    <x v="0"/>
    <x v="16"/>
    <s v="Mar 2023"/>
    <n v="527704.05742008646"/>
    <x v="2"/>
    <x v="12"/>
  </r>
  <r>
    <x v="0"/>
    <x v="16"/>
    <s v="Apr 2023"/>
    <n v="460028.53401221451"/>
    <x v="3"/>
    <x v="12"/>
  </r>
  <r>
    <x v="0"/>
    <x v="16"/>
    <s v="May 2023"/>
    <n v="481057.43813799525"/>
    <x v="4"/>
    <x v="12"/>
  </r>
  <r>
    <x v="0"/>
    <x v="16"/>
    <s v="Jun 2023"/>
    <n v="673305.30490579573"/>
    <x v="5"/>
    <x v="12"/>
  </r>
  <r>
    <x v="0"/>
    <x v="16"/>
    <s v="Jul 2023"/>
    <n v="538758.56271783717"/>
    <x v="6"/>
    <x v="12"/>
  </r>
  <r>
    <x v="0"/>
    <x v="16"/>
    <s v="Aug 2023"/>
    <n v="625301.34077181411"/>
    <x v="7"/>
    <x v="12"/>
  </r>
  <r>
    <x v="0"/>
    <x v="16"/>
    <s v="Sep 2023"/>
    <n v="547153.9075538615"/>
    <x v="8"/>
    <x v="12"/>
  </r>
  <r>
    <x v="0"/>
    <x v="16"/>
    <s v="Oct 2023"/>
    <n v="493817.36169521289"/>
    <x v="9"/>
    <x v="12"/>
  </r>
  <r>
    <x v="0"/>
    <x v="16"/>
    <s v="Nov 2023"/>
    <n v="511760.15168878902"/>
    <x v="10"/>
    <x v="12"/>
  </r>
  <r>
    <x v="0"/>
    <x v="16"/>
    <s v="Dec 2023"/>
    <n v="534978.64318755467"/>
    <x v="11"/>
    <x v="12"/>
  </r>
  <r>
    <x v="0"/>
    <x v="16"/>
    <s v="Jan 2024"/>
    <n v="519392.39145727112"/>
    <x v="0"/>
    <x v="13"/>
  </r>
  <r>
    <x v="0"/>
    <x v="16"/>
    <s v="Feb 2024"/>
    <n v="415679.16870317364"/>
    <x v="1"/>
    <x v="13"/>
  </r>
  <r>
    <x v="0"/>
    <x v="16"/>
    <s v="Mar 2024"/>
    <n v="468623.75030830794"/>
    <x v="2"/>
    <x v="13"/>
  </r>
  <r>
    <x v="0"/>
    <x v="16"/>
    <s v="Apr 2024"/>
    <n v="408181.96530736116"/>
    <x v="3"/>
    <x v="13"/>
  </r>
  <r>
    <x v="0"/>
    <x v="16"/>
    <s v="May 2024"/>
    <n v="426999.91225922224"/>
    <x v="4"/>
    <x v="13"/>
  </r>
  <r>
    <x v="0"/>
    <x v="16"/>
    <s v="Jun 2024"/>
    <n v="598821.98482407839"/>
    <x v="5"/>
    <x v="13"/>
  </r>
  <r>
    <x v="0"/>
    <x v="16"/>
    <s v="Jul 2024"/>
    <n v="478617.69825635536"/>
    <x v="6"/>
    <x v="13"/>
  </r>
  <r>
    <x v="0"/>
    <x v="16"/>
    <s v="Aug 2024"/>
    <n v="555946.94837939413"/>
    <x v="7"/>
    <x v="13"/>
  </r>
  <r>
    <x v="0"/>
    <x v="16"/>
    <s v="Sep 2024"/>
    <n v="486134.90775670251"/>
    <x v="8"/>
    <x v="13"/>
  </r>
  <r>
    <x v="0"/>
    <x v="16"/>
    <s v="Oct 2024"/>
    <n v="438478.97210528934"/>
    <x v="9"/>
    <x v="13"/>
  </r>
  <r>
    <x v="0"/>
    <x v="16"/>
    <s v="Nov 2024"/>
    <n v="454529.37956957688"/>
    <x v="10"/>
    <x v="13"/>
  </r>
  <r>
    <x v="0"/>
    <x v="16"/>
    <s v="Dec 2024"/>
    <n v="475239.95966990432"/>
    <x v="11"/>
    <x v="13"/>
  </r>
  <r>
    <x v="0"/>
    <x v="16"/>
    <s v="Jan 2025"/>
    <n v="461391.85986255691"/>
    <x v="0"/>
    <x v="14"/>
  </r>
  <r>
    <x v="0"/>
    <x v="16"/>
    <s v="Feb 2025"/>
    <n v="368691.29969038186"/>
    <x v="1"/>
    <x v="14"/>
  </r>
  <r>
    <x v="0"/>
    <x v="16"/>
    <s v="Mar 2025"/>
    <n v="415950.13641608501"/>
    <x v="2"/>
    <x v="14"/>
  </r>
  <r>
    <x v="0"/>
    <x v="16"/>
    <s v="Apr 2025"/>
    <n v="361960.20315165177"/>
    <x v="3"/>
    <x v="14"/>
  </r>
  <r>
    <x v="0"/>
    <x v="16"/>
    <s v="May 2025"/>
    <n v="378804.07829606405"/>
    <x v="4"/>
    <x v="14"/>
  </r>
  <r>
    <x v="0"/>
    <x v="16"/>
    <s v="Jun 2025"/>
    <n v="532286.57675618562"/>
    <x v="5"/>
    <x v="14"/>
  </r>
  <r>
    <x v="0"/>
    <x v="16"/>
    <s v="Jul 2025"/>
    <n v="424937.15614125063"/>
    <x v="6"/>
    <x v="14"/>
  </r>
  <r>
    <x v="0"/>
    <x v="16"/>
    <s v="Aug 2025"/>
    <n v="494049.63517137128"/>
    <x v="7"/>
    <x v="14"/>
  </r>
  <r>
    <x v="0"/>
    <x v="16"/>
    <s v="Sep 2025"/>
    <n v="431723.94130419521"/>
    <x v="8"/>
    <x v="14"/>
  </r>
  <r>
    <x v="0"/>
    <x v="16"/>
    <s v="Oct 2025"/>
    <n v="389201.08486443572"/>
    <x v="9"/>
    <x v="14"/>
  </r>
  <r>
    <x v="0"/>
    <x v="16"/>
    <s v="Nov 2025"/>
    <n v="403565.20171915955"/>
    <x v="10"/>
    <x v="14"/>
  </r>
  <r>
    <x v="0"/>
    <x v="16"/>
    <s v="Dec 2025"/>
    <n v="422029.68182087038"/>
    <x v="11"/>
    <x v="14"/>
  </r>
  <r>
    <x v="0"/>
    <x v="16"/>
    <s v="Jan 2026"/>
    <n v="409727.25396414287"/>
    <x v="0"/>
    <x v="15"/>
  </r>
  <r>
    <x v="0"/>
    <x v="16"/>
    <s v="Feb 2026"/>
    <n v="326990.10803810117"/>
    <x v="1"/>
    <x v="15"/>
  </r>
  <r>
    <x v="0"/>
    <x v="16"/>
    <s v="Mar 2026"/>
    <n v="369261.6701089858"/>
    <x v="2"/>
    <x v="15"/>
  </r>
  <r>
    <x v="0"/>
    <x v="16"/>
    <s v="Apr 2026"/>
    <n v="321089.81562757166"/>
    <x v="3"/>
    <x v="15"/>
  </r>
  <r>
    <x v="0"/>
    <x v="16"/>
    <s v="May 2026"/>
    <n v="336124.78843563399"/>
    <x v="4"/>
    <x v="15"/>
  </r>
  <r>
    <x v="0"/>
    <x v="16"/>
    <s v="Jun 2026"/>
    <n v="473206.16065810237"/>
    <x v="5"/>
    <x v="15"/>
  </r>
  <r>
    <x v="0"/>
    <x v="16"/>
    <s v="Jul 2026"/>
    <n v="377367.37090963451"/>
    <x v="6"/>
    <x v="15"/>
  </r>
  <r>
    <x v="0"/>
    <x v="16"/>
    <s v="Aug 2026"/>
    <n v="439057.24831736425"/>
    <x v="7"/>
    <x v="15"/>
  </r>
  <r>
    <x v="0"/>
    <x v="16"/>
    <s v="Sep 2026"/>
    <n v="383419.85420341219"/>
    <x v="8"/>
    <x v="15"/>
  </r>
  <r>
    <x v="0"/>
    <x v="16"/>
    <s v="Oct 2026"/>
    <n v="345476.97644674842"/>
    <x v="9"/>
    <x v="15"/>
  </r>
  <r>
    <x v="0"/>
    <x v="16"/>
    <s v="Nov 2026"/>
    <n v="358289.39275568433"/>
    <x v="10"/>
    <x v="15"/>
  </r>
  <r>
    <x v="0"/>
    <x v="16"/>
    <s v="Dec 2026"/>
    <n v="374691.13394554419"/>
    <x v="11"/>
    <x v="15"/>
  </r>
  <r>
    <x v="0"/>
    <x v="16"/>
    <s v="Jan 2027"/>
    <n v="363811.83618527866"/>
    <x v="0"/>
    <x v="16"/>
  </r>
  <r>
    <x v="0"/>
    <x v="16"/>
    <s v="Feb 2027"/>
    <n v="348488.07558712299"/>
    <x v="1"/>
    <x v="16"/>
  </r>
  <r>
    <x v="0"/>
    <x v="16"/>
    <s v="Mar 2027"/>
    <n v="330112.70355754846"/>
    <x v="2"/>
    <x v="16"/>
  </r>
  <r>
    <x v="0"/>
    <x v="16"/>
    <s v="Apr 2027"/>
    <n v="271394.0423477107"/>
    <x v="3"/>
    <x v="16"/>
  </r>
  <r>
    <x v="0"/>
    <x v="17"/>
    <s v="Jun 2012"/>
    <n v="11174449.404543437"/>
    <x v="5"/>
    <x v="1"/>
  </r>
  <r>
    <x v="0"/>
    <x v="17"/>
    <s v="Jul 2012"/>
    <n v="19853046.297924556"/>
    <x v="6"/>
    <x v="1"/>
  </r>
  <r>
    <x v="0"/>
    <x v="17"/>
    <s v="Aug 2012"/>
    <n v="16526660.505048497"/>
    <x v="7"/>
    <x v="1"/>
  </r>
  <r>
    <x v="0"/>
    <x v="17"/>
    <s v="Sep 2012"/>
    <n v="12870437.308983462"/>
    <x v="8"/>
    <x v="1"/>
  </r>
  <r>
    <x v="0"/>
    <x v="17"/>
    <s v="Oct 2012"/>
    <n v="10558479.475068897"/>
    <x v="9"/>
    <x v="1"/>
  </r>
  <r>
    <x v="0"/>
    <x v="17"/>
    <s v="Nov 2012"/>
    <n v="10558704.379632194"/>
    <x v="10"/>
    <x v="1"/>
  </r>
  <r>
    <x v="0"/>
    <x v="17"/>
    <s v="Dec 2012"/>
    <n v="11370133.263912089"/>
    <x v="11"/>
    <x v="1"/>
  </r>
  <r>
    <x v="0"/>
    <x v="17"/>
    <s v="Jan 2013"/>
    <n v="11503921.690643651"/>
    <x v="0"/>
    <x v="2"/>
  </r>
  <r>
    <x v="0"/>
    <x v="17"/>
    <s v="Feb 2013"/>
    <n v="11334243.371475235"/>
    <x v="1"/>
    <x v="2"/>
  </r>
  <r>
    <x v="0"/>
    <x v="17"/>
    <s v="Mar 2013"/>
    <n v="11225733.661818506"/>
    <x v="2"/>
    <x v="2"/>
  </r>
  <r>
    <x v="0"/>
    <x v="17"/>
    <s v="Apr 2013"/>
    <n v="11378621.352663454"/>
    <x v="3"/>
    <x v="2"/>
  </r>
  <r>
    <x v="0"/>
    <x v="17"/>
    <s v="May 2013"/>
    <n v="11604060.381811069"/>
    <x v="4"/>
    <x v="2"/>
  </r>
  <r>
    <x v="0"/>
    <x v="17"/>
    <s v="Jun 2013"/>
    <n v="12061521.441805376"/>
    <x v="5"/>
    <x v="2"/>
  </r>
  <r>
    <x v="0"/>
    <x v="17"/>
    <s v="Jul 2013"/>
    <n v="12401193.293108741"/>
    <x v="6"/>
    <x v="2"/>
  </r>
  <r>
    <x v="0"/>
    <x v="17"/>
    <s v="Aug 2013"/>
    <n v="12568584.957327707"/>
    <x v="7"/>
    <x v="2"/>
  </r>
  <r>
    <x v="0"/>
    <x v="17"/>
    <s v="Sep 2013"/>
    <n v="12477641.309985077"/>
    <x v="8"/>
    <x v="2"/>
  </r>
  <r>
    <x v="0"/>
    <x v="17"/>
    <s v="Oct 2013"/>
    <n v="12270884.361248903"/>
    <x v="9"/>
    <x v="2"/>
  </r>
  <r>
    <x v="0"/>
    <x v="17"/>
    <s v="Nov 2013"/>
    <n v="12260375.048178283"/>
    <x v="10"/>
    <x v="2"/>
  </r>
  <r>
    <x v="0"/>
    <x v="17"/>
    <s v="Dec 2013"/>
    <n v="12710426.216415934"/>
    <x v="11"/>
    <x v="2"/>
  </r>
  <r>
    <x v="0"/>
    <x v="17"/>
    <s v="Jan 2014"/>
    <n v="12580350.264749849"/>
    <x v="0"/>
    <x v="3"/>
  </r>
  <r>
    <x v="0"/>
    <x v="17"/>
    <s v="Feb 2014"/>
    <n v="12435898.006977618"/>
    <x v="1"/>
    <x v="3"/>
  </r>
  <r>
    <x v="0"/>
    <x v="17"/>
    <s v="Mar 2014"/>
    <n v="12144481.826122463"/>
    <x v="2"/>
    <x v="3"/>
  </r>
  <r>
    <x v="0"/>
    <x v="17"/>
    <s v="Apr 2014"/>
    <n v="11886024.273915436"/>
    <x v="3"/>
    <x v="3"/>
  </r>
  <r>
    <x v="0"/>
    <x v="17"/>
    <s v="May 2014"/>
    <n v="11789137.46805509"/>
    <x v="4"/>
    <x v="3"/>
  </r>
  <r>
    <x v="0"/>
    <x v="17"/>
    <s v="Jun 2014"/>
    <n v="11801172.086831991"/>
    <x v="5"/>
    <x v="3"/>
  </r>
  <r>
    <x v="0"/>
    <x v="17"/>
    <s v="Jul 2014"/>
    <n v="11826380.365728181"/>
    <x v="6"/>
    <x v="3"/>
  </r>
  <r>
    <x v="0"/>
    <x v="17"/>
    <s v="Aug 2014"/>
    <n v="11792840.304372614"/>
    <x v="7"/>
    <x v="3"/>
  </r>
  <r>
    <x v="0"/>
    <x v="17"/>
    <s v="Sep 2014"/>
    <n v="11441264.072144821"/>
    <x v="8"/>
    <x v="3"/>
  </r>
  <r>
    <x v="0"/>
    <x v="17"/>
    <s v="Oct 2014"/>
    <n v="11287618.223261654"/>
    <x v="9"/>
    <x v="3"/>
  </r>
  <r>
    <x v="0"/>
    <x v="17"/>
    <s v="Nov 2014"/>
    <n v="11355882.824287761"/>
    <x v="10"/>
    <x v="3"/>
  </r>
  <r>
    <x v="0"/>
    <x v="17"/>
    <s v="Dec 2014"/>
    <n v="11744225.49654513"/>
    <x v="11"/>
    <x v="3"/>
  </r>
  <r>
    <x v="0"/>
    <x v="17"/>
    <s v="Jan 2015"/>
    <n v="11600010.317871857"/>
    <x v="0"/>
    <x v="4"/>
  </r>
  <r>
    <x v="0"/>
    <x v="17"/>
    <s v="Feb 2015"/>
    <n v="11495714.218377037"/>
    <x v="1"/>
    <x v="4"/>
  </r>
  <r>
    <x v="0"/>
    <x v="17"/>
    <s v="Mar 2015"/>
    <n v="11355605.423459686"/>
    <x v="2"/>
    <x v="4"/>
  </r>
  <r>
    <x v="0"/>
    <x v="17"/>
    <s v="Apr 2015"/>
    <n v="11218871.190827016"/>
    <x v="3"/>
    <x v="4"/>
  </r>
  <r>
    <x v="0"/>
    <x v="17"/>
    <s v="May 2015"/>
    <n v="11162296.817727828"/>
    <x v="4"/>
    <x v="4"/>
  </r>
  <r>
    <x v="0"/>
    <x v="17"/>
    <s v="Jun 2015"/>
    <n v="11217774.615537697"/>
    <x v="5"/>
    <x v="4"/>
  </r>
  <r>
    <x v="0"/>
    <x v="17"/>
    <s v="Jul 2015"/>
    <n v="11265541.761222579"/>
    <x v="6"/>
    <x v="4"/>
  </r>
  <r>
    <x v="0"/>
    <x v="17"/>
    <s v="Aug 2015"/>
    <n v="11248737.295396222"/>
    <x v="7"/>
    <x v="4"/>
  </r>
  <r>
    <x v="0"/>
    <x v="17"/>
    <s v="Sep 2015"/>
    <n v="11136292.52539454"/>
    <x v="8"/>
    <x v="4"/>
  </r>
  <r>
    <x v="0"/>
    <x v="17"/>
    <s v="Oct 2015"/>
    <n v="11017583.53220191"/>
    <x v="9"/>
    <x v="4"/>
  </r>
  <r>
    <x v="0"/>
    <x v="17"/>
    <s v="Nov 2015"/>
    <n v="11017574.260888062"/>
    <x v="10"/>
    <x v="4"/>
  </r>
  <r>
    <x v="0"/>
    <x v="17"/>
    <s v="Dec 2015"/>
    <n v="11280717.448331719"/>
    <x v="11"/>
    <x v="4"/>
  </r>
  <r>
    <x v="0"/>
    <x v="17"/>
    <s v="Jan 2016"/>
    <n v="11102181.359711153"/>
    <x v="0"/>
    <x v="5"/>
  </r>
  <r>
    <x v="0"/>
    <x v="17"/>
    <s v="Feb 2016"/>
    <n v="10994368.65971682"/>
    <x v="1"/>
    <x v="5"/>
  </r>
  <r>
    <x v="0"/>
    <x v="17"/>
    <s v="Mar 2016"/>
    <n v="10871763.16588868"/>
    <x v="2"/>
    <x v="5"/>
  </r>
  <r>
    <x v="0"/>
    <x v="17"/>
    <s v="Apr 2016"/>
    <n v="10764671.424352925"/>
    <x v="3"/>
    <x v="5"/>
  </r>
  <r>
    <x v="0"/>
    <x v="17"/>
    <s v="May 2016"/>
    <n v="10712164.699038344"/>
    <x v="4"/>
    <x v="5"/>
  </r>
  <r>
    <x v="0"/>
    <x v="17"/>
    <s v="Jun 2016"/>
    <n v="10737992.343378033"/>
    <x v="5"/>
    <x v="5"/>
  </r>
  <r>
    <x v="0"/>
    <x v="17"/>
    <s v="Jul 2016"/>
    <n v="10727522.284547342"/>
    <x v="6"/>
    <x v="5"/>
  </r>
  <r>
    <x v="0"/>
    <x v="17"/>
    <s v="Aug 2016"/>
    <n v="10656305.092629792"/>
    <x v="7"/>
    <x v="5"/>
  </r>
  <r>
    <x v="0"/>
    <x v="17"/>
    <s v="Sep 2016"/>
    <n v="10535009.4088965"/>
    <x v="8"/>
    <x v="5"/>
  </r>
  <r>
    <x v="0"/>
    <x v="17"/>
    <s v="Oct 2016"/>
    <n v="10392231.245103544"/>
    <x v="9"/>
    <x v="5"/>
  </r>
  <r>
    <x v="0"/>
    <x v="17"/>
    <s v="Nov 2016"/>
    <n v="10259473.846528266"/>
    <x v="10"/>
    <x v="5"/>
  </r>
  <r>
    <x v="0"/>
    <x v="17"/>
    <s v="Dec 2016"/>
    <n v="10289584.170633134"/>
    <x v="11"/>
    <x v="5"/>
  </r>
  <r>
    <x v="0"/>
    <x v="17"/>
    <s v="Jan 2017"/>
    <n v="9920340.5695325285"/>
    <x v="0"/>
    <x v="6"/>
  </r>
  <r>
    <x v="0"/>
    <x v="17"/>
    <s v="Feb 2017"/>
    <n v="9625018.4758278392"/>
    <x v="1"/>
    <x v="6"/>
  </r>
  <r>
    <x v="0"/>
    <x v="17"/>
    <s v="Mar 2017"/>
    <n v="9310011.516239943"/>
    <x v="2"/>
    <x v="6"/>
  </r>
  <r>
    <x v="0"/>
    <x v="17"/>
    <s v="Apr 2017"/>
    <n v="9026887.5063712616"/>
    <x v="3"/>
    <x v="6"/>
  </r>
  <r>
    <x v="0"/>
    <x v="17"/>
    <s v="May 2017"/>
    <n v="8803962.5926503967"/>
    <x v="4"/>
    <x v="6"/>
  </r>
  <r>
    <x v="0"/>
    <x v="17"/>
    <s v="Jun 2017"/>
    <n v="8614815.3102552891"/>
    <x v="5"/>
    <x v="6"/>
  </r>
  <r>
    <x v="0"/>
    <x v="17"/>
    <s v="Jul 2017"/>
    <n v="8482089.9506283291"/>
    <x v="6"/>
    <x v="6"/>
  </r>
  <r>
    <x v="0"/>
    <x v="17"/>
    <s v="Aug 2017"/>
    <n v="8307900.4303350914"/>
    <x v="7"/>
    <x v="6"/>
  </r>
  <r>
    <x v="0"/>
    <x v="17"/>
    <s v="Sep 2017"/>
    <n v="8093415.3672950268"/>
    <x v="8"/>
    <x v="6"/>
  </r>
  <r>
    <x v="0"/>
    <x v="17"/>
    <s v="Oct 2017"/>
    <n v="7886529.1405506143"/>
    <x v="9"/>
    <x v="6"/>
  </r>
  <r>
    <x v="0"/>
    <x v="17"/>
    <s v="Nov 2017"/>
    <n v="7713285.5967653412"/>
    <x v="10"/>
    <x v="6"/>
  </r>
  <r>
    <x v="0"/>
    <x v="17"/>
    <s v="Dec 2017"/>
    <n v="7680479.8407321535"/>
    <x v="11"/>
    <x v="6"/>
  </r>
  <r>
    <x v="0"/>
    <x v="17"/>
    <s v="Jan 2018"/>
    <n v="7323341.5048356084"/>
    <x v="0"/>
    <x v="7"/>
  </r>
  <r>
    <x v="0"/>
    <x v="17"/>
    <s v="Feb 2018"/>
    <n v="7050346.1325568231"/>
    <x v="1"/>
    <x v="7"/>
  </r>
  <r>
    <x v="0"/>
    <x v="17"/>
    <s v="Mar 2018"/>
    <n v="6777593.6334486604"/>
    <x v="2"/>
    <x v="7"/>
  </r>
  <r>
    <x v="0"/>
    <x v="17"/>
    <s v="Apr 2018"/>
    <n v="6541440.580648574"/>
    <x v="3"/>
    <x v="7"/>
  </r>
  <r>
    <x v="0"/>
    <x v="17"/>
    <s v="May 2018"/>
    <n v="6357894.3815098507"/>
    <x v="4"/>
    <x v="7"/>
  </r>
  <r>
    <x v="0"/>
    <x v="17"/>
    <s v="Jun 2018"/>
    <n v="6215286.009596183"/>
    <x v="5"/>
    <x v="7"/>
  </r>
  <r>
    <x v="0"/>
    <x v="17"/>
    <s v="Jul 2018"/>
    <n v="6086565.8541967943"/>
    <x v="6"/>
    <x v="7"/>
  </r>
  <r>
    <x v="0"/>
    <x v="17"/>
    <s v="Aug 2018"/>
    <n v="5958254.8111896813"/>
    <x v="7"/>
    <x v="7"/>
  </r>
  <r>
    <x v="0"/>
    <x v="17"/>
    <s v="Sep 2018"/>
    <n v="5787188.495375759"/>
    <x v="8"/>
    <x v="7"/>
  </r>
  <r>
    <x v="0"/>
    <x v="17"/>
    <s v="Oct 2018"/>
    <n v="5606550.2517127227"/>
    <x v="9"/>
    <x v="7"/>
  </r>
  <r>
    <x v="0"/>
    <x v="17"/>
    <s v="Nov 2018"/>
    <n v="5468461.6796710659"/>
    <x v="10"/>
    <x v="7"/>
  </r>
  <r>
    <x v="0"/>
    <x v="17"/>
    <s v="Dec 2018"/>
    <n v="5474255.6409621499"/>
    <x v="11"/>
    <x v="7"/>
  </r>
  <r>
    <x v="0"/>
    <x v="17"/>
    <s v="Jan 2019"/>
    <n v="5191418.4266203595"/>
    <x v="0"/>
    <x v="8"/>
  </r>
  <r>
    <x v="0"/>
    <x v="17"/>
    <s v="Feb 2019"/>
    <n v="4997370.9012043355"/>
    <x v="1"/>
    <x v="8"/>
  </r>
  <r>
    <x v="0"/>
    <x v="17"/>
    <s v="Mar 2019"/>
    <n v="4804966.9235675093"/>
    <x v="2"/>
    <x v="8"/>
  </r>
  <r>
    <x v="0"/>
    <x v="17"/>
    <s v="Apr 2019"/>
    <n v="4637316.8158278968"/>
    <x v="3"/>
    <x v="8"/>
  </r>
  <r>
    <x v="0"/>
    <x v="17"/>
    <s v="May 2019"/>
    <n v="4498120.9210170144"/>
    <x v="4"/>
    <x v="8"/>
  </r>
  <r>
    <x v="0"/>
    <x v="17"/>
    <s v="Jun 2019"/>
    <n v="4402083.0289010834"/>
    <x v="5"/>
    <x v="8"/>
  </r>
  <r>
    <x v="0"/>
    <x v="17"/>
    <s v="Jul 2019"/>
    <n v="4314535.243956578"/>
    <x v="6"/>
    <x v="8"/>
  </r>
  <r>
    <x v="0"/>
    <x v="17"/>
    <s v="Aug 2019"/>
    <n v="4219664.719845512"/>
    <x v="7"/>
    <x v="8"/>
  </r>
  <r>
    <x v="0"/>
    <x v="17"/>
    <s v="Sep 2019"/>
    <n v="4099667.7470378224"/>
    <x v="8"/>
    <x v="8"/>
  </r>
  <r>
    <x v="0"/>
    <x v="17"/>
    <s v="Oct 2019"/>
    <n v="3963595.5200796355"/>
    <x v="9"/>
    <x v="8"/>
  </r>
  <r>
    <x v="0"/>
    <x v="17"/>
    <s v="Nov 2019"/>
    <n v="3793469.154750024"/>
    <x v="10"/>
    <x v="8"/>
  </r>
  <r>
    <x v="0"/>
    <x v="17"/>
    <s v="Dec 2019"/>
    <n v="3710373.0028039515"/>
    <x v="11"/>
    <x v="8"/>
  </r>
  <r>
    <x v="0"/>
    <x v="17"/>
    <s v="Jan 2020"/>
    <n v="3532183.1092753857"/>
    <x v="0"/>
    <x v="9"/>
  </r>
  <r>
    <x v="0"/>
    <x v="17"/>
    <s v="Feb 2020"/>
    <n v="3463263.9230403635"/>
    <x v="1"/>
    <x v="9"/>
  </r>
  <r>
    <x v="0"/>
    <x v="17"/>
    <s v="Mar 2020"/>
    <n v="3397988.1858609007"/>
    <x v="2"/>
    <x v="9"/>
  </r>
  <r>
    <x v="0"/>
    <x v="17"/>
    <s v="Apr 2020"/>
    <n v="3334151.3655442121"/>
    <x v="3"/>
    <x v="9"/>
  </r>
  <r>
    <x v="0"/>
    <x v="17"/>
    <s v="May 2020"/>
    <n v="3272665.1709413645"/>
    <x v="4"/>
    <x v="9"/>
  </r>
  <r>
    <x v="0"/>
    <x v="17"/>
    <s v="Jun 2020"/>
    <n v="3205502.1079894751"/>
    <x v="5"/>
    <x v="9"/>
  </r>
  <r>
    <x v="0"/>
    <x v="17"/>
    <s v="Jul 2020"/>
    <n v="3134735.8439648361"/>
    <x v="6"/>
    <x v="9"/>
  </r>
  <r>
    <x v="0"/>
    <x v="17"/>
    <s v="Aug 2020"/>
    <n v="3082731.7108857022"/>
    <x v="7"/>
    <x v="9"/>
  </r>
  <r>
    <x v="0"/>
    <x v="17"/>
    <s v="Sep 2020"/>
    <n v="3019462.052220847"/>
    <x v="8"/>
    <x v="9"/>
  </r>
  <r>
    <x v="0"/>
    <x v="17"/>
    <s v="Oct 2020"/>
    <n v="2958725.2994333277"/>
    <x v="9"/>
    <x v="9"/>
  </r>
  <r>
    <x v="0"/>
    <x v="17"/>
    <s v="Nov 2020"/>
    <n v="2897576.2360720746"/>
    <x v="10"/>
    <x v="9"/>
  </r>
  <r>
    <x v="0"/>
    <x v="17"/>
    <s v="Dec 2020"/>
    <n v="2923965.2502129488"/>
    <x v="11"/>
    <x v="9"/>
  </r>
  <r>
    <x v="0"/>
    <x v="17"/>
    <s v="Jan 2021"/>
    <n v="2783813.1436171411"/>
    <x v="0"/>
    <x v="10"/>
  </r>
  <r>
    <x v="0"/>
    <x v="17"/>
    <s v="Feb 2021"/>
    <n v="2730332.6347399009"/>
    <x v="1"/>
    <x v="10"/>
  </r>
  <r>
    <x v="0"/>
    <x v="17"/>
    <s v="Mar 2021"/>
    <n v="2672086.4645585446"/>
    <x v="2"/>
    <x v="10"/>
  </r>
  <r>
    <x v="0"/>
    <x v="17"/>
    <s v="Apr 2021"/>
    <n v="2619240.890904434"/>
    <x v="3"/>
    <x v="10"/>
  </r>
  <r>
    <x v="0"/>
    <x v="17"/>
    <s v="May 2021"/>
    <n v="2578227.9432794396"/>
    <x v="4"/>
    <x v="10"/>
  </r>
  <r>
    <x v="0"/>
    <x v="17"/>
    <s v="Jun 2021"/>
    <n v="2521990.4945935123"/>
    <x v="5"/>
    <x v="10"/>
  </r>
  <r>
    <x v="0"/>
    <x v="17"/>
    <s v="Jul 2021"/>
    <n v="2464750.675750182"/>
    <x v="6"/>
    <x v="10"/>
  </r>
  <r>
    <x v="0"/>
    <x v="17"/>
    <s v="Aug 2021"/>
    <n v="2415171.0391822644"/>
    <x v="7"/>
    <x v="10"/>
  </r>
  <r>
    <x v="0"/>
    <x v="17"/>
    <s v="Sep 2021"/>
    <n v="2365564.4123391374"/>
    <x v="8"/>
    <x v="10"/>
  </r>
  <r>
    <x v="0"/>
    <x v="17"/>
    <s v="Oct 2021"/>
    <n v="2317111.7875866103"/>
    <x v="9"/>
    <x v="10"/>
  </r>
  <r>
    <x v="0"/>
    <x v="17"/>
    <s v="Nov 2021"/>
    <n v="2273315.8334256029"/>
    <x v="10"/>
    <x v="10"/>
  </r>
  <r>
    <x v="0"/>
    <x v="17"/>
    <s v="Dec 2021"/>
    <n v="2297453.0191709017"/>
    <x v="11"/>
    <x v="10"/>
  </r>
  <r>
    <x v="0"/>
    <x v="17"/>
    <s v="Jan 2022"/>
    <n v="2187455.2693055389"/>
    <x v="0"/>
    <x v="11"/>
  </r>
  <r>
    <x v="0"/>
    <x v="17"/>
    <s v="Feb 2022"/>
    <n v="2146588.6446116325"/>
    <x v="1"/>
    <x v="11"/>
  </r>
  <r>
    <x v="0"/>
    <x v="17"/>
    <s v="Mar 2022"/>
    <n v="2111252.3668634682"/>
    <x v="2"/>
    <x v="11"/>
  </r>
  <r>
    <x v="0"/>
    <x v="17"/>
    <s v="Apr 2022"/>
    <n v="2067753.988009013"/>
    <x v="3"/>
    <x v="11"/>
  </r>
  <r>
    <x v="0"/>
    <x v="17"/>
    <s v="May 2022"/>
    <n v="2023977.6243865371"/>
    <x v="4"/>
    <x v="11"/>
  </r>
  <r>
    <x v="0"/>
    <x v="17"/>
    <s v="Jun 2022"/>
    <n v="1855461.8677835066"/>
    <x v="5"/>
    <x v="11"/>
  </r>
  <r>
    <x v="0"/>
    <x v="17"/>
    <s v="Jul 2022"/>
    <n v="1788595.0110171046"/>
    <x v="6"/>
    <x v="11"/>
  </r>
  <r>
    <x v="0"/>
    <x v="17"/>
    <s v="Aug 2022"/>
    <n v="1752854.5332670682"/>
    <x v="7"/>
    <x v="11"/>
  </r>
  <r>
    <x v="0"/>
    <x v="17"/>
    <s v="Sep 2022"/>
    <n v="1719443.8762515995"/>
    <x v="8"/>
    <x v="11"/>
  </r>
  <r>
    <x v="0"/>
    <x v="17"/>
    <s v="Oct 2022"/>
    <n v="1685780.1370874688"/>
    <x v="9"/>
    <x v="11"/>
  </r>
  <r>
    <x v="0"/>
    <x v="17"/>
    <s v="Nov 2022"/>
    <n v="1653215.7782784749"/>
    <x v="10"/>
    <x v="11"/>
  </r>
  <r>
    <x v="0"/>
    <x v="17"/>
    <s v="Dec 2022"/>
    <n v="1675068.8927561471"/>
    <x v="11"/>
    <x v="11"/>
  </r>
  <r>
    <x v="0"/>
    <x v="17"/>
    <s v="Jan 2023"/>
    <n v="1590189.1798691226"/>
    <x v="0"/>
    <x v="12"/>
  </r>
  <r>
    <x v="0"/>
    <x v="17"/>
    <s v="Feb 2023"/>
    <n v="1559659.2597640464"/>
    <x v="1"/>
    <x v="12"/>
  </r>
  <r>
    <x v="0"/>
    <x v="17"/>
    <s v="Mar 2023"/>
    <n v="1529654.9123814725"/>
    <x v="2"/>
    <x v="12"/>
  </r>
  <r>
    <x v="0"/>
    <x v="17"/>
    <s v="Apr 2023"/>
    <n v="1499033.1931536859"/>
    <x v="3"/>
    <x v="12"/>
  </r>
  <r>
    <x v="0"/>
    <x v="17"/>
    <s v="May 2023"/>
    <n v="1469995.3872523792"/>
    <x v="4"/>
    <x v="12"/>
  </r>
  <r>
    <x v="0"/>
    <x v="17"/>
    <s v="Jun 2023"/>
    <n v="1441476.9383411517"/>
    <x v="5"/>
    <x v="12"/>
  </r>
  <r>
    <x v="0"/>
    <x v="17"/>
    <s v="Jul 2023"/>
    <n v="1413553.7159517172"/>
    <x v="6"/>
    <x v="12"/>
  </r>
  <r>
    <x v="0"/>
    <x v="17"/>
    <s v="Aug 2023"/>
    <n v="1386079.9091622552"/>
    <x v="7"/>
    <x v="12"/>
  </r>
  <r>
    <x v="0"/>
    <x v="17"/>
    <s v="Sep 2023"/>
    <n v="1359211.4351433448"/>
    <x v="8"/>
    <x v="12"/>
  </r>
  <r>
    <x v="0"/>
    <x v="17"/>
    <s v="Oct 2023"/>
    <n v="1333357.5070766108"/>
    <x v="9"/>
    <x v="12"/>
  </r>
  <r>
    <x v="0"/>
    <x v="17"/>
    <s v="Nov 2023"/>
    <n v="1306825.7235733494"/>
    <x v="10"/>
    <x v="12"/>
  </r>
  <r>
    <x v="0"/>
    <x v="17"/>
    <s v="Dec 2023"/>
    <n v="1322169.967107866"/>
    <x v="11"/>
    <x v="12"/>
  </r>
  <r>
    <x v="0"/>
    <x v="17"/>
    <s v="Jan 2024"/>
    <n v="1256802.4970407821"/>
    <x v="0"/>
    <x v="13"/>
  </r>
  <r>
    <x v="0"/>
    <x v="17"/>
    <s v="Feb 2024"/>
    <n v="1232516.1925845498"/>
    <x v="1"/>
    <x v="13"/>
  </r>
  <r>
    <x v="0"/>
    <x v="17"/>
    <s v="Mar 2024"/>
    <n v="1208939.066551548"/>
    <x v="2"/>
    <x v="13"/>
  </r>
  <r>
    <x v="0"/>
    <x v="17"/>
    <s v="Apr 2024"/>
    <n v="1185187.9613179518"/>
    <x v="3"/>
    <x v="13"/>
  </r>
  <r>
    <x v="0"/>
    <x v="17"/>
    <s v="May 2024"/>
    <n v="1162440.9473730717"/>
    <x v="4"/>
    <x v="13"/>
  </r>
  <r>
    <x v="0"/>
    <x v="17"/>
    <s v="Jun 2024"/>
    <n v="1140334.68700304"/>
    <x v="5"/>
    <x v="13"/>
  </r>
  <r>
    <x v="0"/>
    <x v="17"/>
    <s v="Jul 2024"/>
    <n v="1118056.5869980745"/>
    <x v="6"/>
    <x v="13"/>
  </r>
  <r>
    <x v="0"/>
    <x v="17"/>
    <s v="Aug 2024"/>
    <n v="1096197.6273686751"/>
    <x v="7"/>
    <x v="13"/>
  </r>
  <r>
    <x v="0"/>
    <x v="17"/>
    <s v="Sep 2024"/>
    <n v="1075389.9101859119"/>
    <x v="8"/>
    <x v="13"/>
  </r>
  <r>
    <x v="0"/>
    <x v="17"/>
    <s v="Oct 2024"/>
    <n v="1054982.996059268"/>
    <x v="9"/>
    <x v="13"/>
  </r>
  <r>
    <x v="0"/>
    <x v="17"/>
    <s v="Nov 2024"/>
    <n v="1033564.755770609"/>
    <x v="10"/>
    <x v="13"/>
  </r>
  <r>
    <x v="0"/>
    <x v="17"/>
    <s v="Dec 2024"/>
    <n v="1044019.8335792088"/>
    <x v="11"/>
    <x v="13"/>
  </r>
  <r>
    <x v="0"/>
    <x v="17"/>
    <s v="Jan 2025"/>
    <n v="994629.35236798751"/>
    <x v="0"/>
    <x v="14"/>
  </r>
  <r>
    <x v="0"/>
    <x v="17"/>
    <s v="Feb 2025"/>
    <n v="974793.73067658045"/>
    <x v="1"/>
    <x v="14"/>
  </r>
  <r>
    <x v="0"/>
    <x v="17"/>
    <s v="Mar 2025"/>
    <n v="956340.48380816833"/>
    <x v="2"/>
    <x v="14"/>
  </r>
  <r>
    <x v="0"/>
    <x v="17"/>
    <s v="Apr 2025"/>
    <n v="938156.30510290386"/>
    <x v="3"/>
    <x v="14"/>
  </r>
  <r>
    <x v="0"/>
    <x v="17"/>
    <s v="May 2025"/>
    <n v="918781.081500286"/>
    <x v="4"/>
    <x v="14"/>
  </r>
  <r>
    <x v="0"/>
    <x v="17"/>
    <s v="Jun 2025"/>
    <n v="901344.1184636422"/>
    <x v="5"/>
    <x v="14"/>
  </r>
  <r>
    <x v="0"/>
    <x v="17"/>
    <s v="Jul 2025"/>
    <n v="884275.42077513842"/>
    <x v="6"/>
    <x v="14"/>
  </r>
  <r>
    <x v="0"/>
    <x v="17"/>
    <s v="Aug 2025"/>
    <n v="865562.35068989778"/>
    <x v="7"/>
    <x v="14"/>
  </r>
  <r>
    <x v="0"/>
    <x v="17"/>
    <s v="Sep 2025"/>
    <n v="849145.64524829725"/>
    <x v="8"/>
    <x v="14"/>
  </r>
  <r>
    <x v="0"/>
    <x v="17"/>
    <s v="Oct 2025"/>
    <n v="833006.54024770646"/>
    <x v="9"/>
    <x v="14"/>
  </r>
  <r>
    <x v="0"/>
    <x v="17"/>
    <s v="Nov 2025"/>
    <n v="816467.8732537597"/>
    <x v="10"/>
    <x v="14"/>
  </r>
  <r>
    <x v="0"/>
    <x v="17"/>
    <s v="Dec 2025"/>
    <n v="821623.7121268179"/>
    <x v="11"/>
    <x v="14"/>
  </r>
  <r>
    <x v="0"/>
    <x v="17"/>
    <s v="Jan 2026"/>
    <n v="785775.82985601248"/>
    <x v="0"/>
    <x v="15"/>
  </r>
  <r>
    <x v="0"/>
    <x v="17"/>
    <s v="Feb 2026"/>
    <n v="770241.57801924646"/>
    <x v="1"/>
    <x v="15"/>
  </r>
  <r>
    <x v="0"/>
    <x v="17"/>
    <s v="Mar 2026"/>
    <n v="755709.38921945239"/>
    <x v="2"/>
    <x v="15"/>
  </r>
  <r>
    <x v="0"/>
    <x v="17"/>
    <s v="Apr 2026"/>
    <n v="741370.09968654334"/>
    <x v="3"/>
    <x v="15"/>
  </r>
  <r>
    <x v="0"/>
    <x v="17"/>
    <s v="May 2026"/>
    <n v="725399.83340340271"/>
    <x v="4"/>
    <x v="15"/>
  </r>
  <r>
    <x v="0"/>
    <x v="17"/>
    <s v="Jun 2026"/>
    <n v="711450.03981783299"/>
    <x v="5"/>
    <x v="15"/>
  </r>
  <r>
    <x v="0"/>
    <x v="17"/>
    <s v="Jul 2026"/>
    <n v="698029.83723603969"/>
    <x v="6"/>
    <x v="15"/>
  </r>
  <r>
    <x v="0"/>
    <x v="17"/>
    <s v="Aug 2026"/>
    <n v="684009.33510336827"/>
    <x v="7"/>
    <x v="15"/>
  </r>
  <r>
    <x v="0"/>
    <x v="17"/>
    <s v="Sep 2026"/>
    <n v="670881.3961785587"/>
    <x v="8"/>
    <x v="15"/>
  </r>
  <r>
    <x v="0"/>
    <x v="17"/>
    <s v="Oct 2026"/>
    <n v="658266.1513846023"/>
    <x v="9"/>
    <x v="15"/>
  </r>
  <r>
    <x v="0"/>
    <x v="17"/>
    <s v="Nov 2026"/>
    <n v="643565.94317902368"/>
    <x v="10"/>
    <x v="15"/>
  </r>
  <r>
    <x v="0"/>
    <x v="17"/>
    <s v="Dec 2026"/>
    <n v="643635.28020394989"/>
    <x v="11"/>
    <x v="15"/>
  </r>
  <r>
    <x v="0"/>
    <x v="17"/>
    <s v="Jan 2027"/>
    <n v="619460.18728384771"/>
    <x v="0"/>
    <x v="16"/>
  </r>
  <r>
    <x v="0"/>
    <x v="17"/>
    <s v="Feb 2027"/>
    <n v="606691.44112519315"/>
    <x v="1"/>
    <x v="16"/>
  </r>
  <r>
    <x v="0"/>
    <x v="17"/>
    <s v="Mar 2027"/>
    <n v="595206.85909875343"/>
    <x v="2"/>
    <x v="16"/>
  </r>
  <r>
    <x v="0"/>
    <x v="17"/>
    <s v="Apr 2027"/>
    <n v="583928.41487536673"/>
    <x v="3"/>
    <x v="16"/>
  </r>
  <r>
    <x v="0"/>
    <x v="17"/>
    <s v="May 2027"/>
    <n v="571182.74454846012"/>
    <x v="4"/>
    <x v="16"/>
  </r>
  <r>
    <x v="0"/>
    <x v="17"/>
    <s v="Jun 2027"/>
    <n v="480970.61425871059"/>
    <x v="5"/>
    <x v="16"/>
  </r>
  <r>
    <x v="0"/>
    <x v="18"/>
    <s v="Jul 2012"/>
    <n v="9122454.6171605121"/>
    <x v="6"/>
    <x v="1"/>
  </r>
  <r>
    <x v="0"/>
    <x v="18"/>
    <s v="Aug 2012"/>
    <n v="10016487.709873557"/>
    <x v="7"/>
    <x v="1"/>
  </r>
  <r>
    <x v="0"/>
    <x v="18"/>
    <s v="Sep 2012"/>
    <n v="8638484.7428208068"/>
    <x v="8"/>
    <x v="1"/>
  </r>
  <r>
    <x v="0"/>
    <x v="18"/>
    <s v="Oct 2012"/>
    <n v="7154597.4029525295"/>
    <x v="9"/>
    <x v="1"/>
  </r>
  <r>
    <x v="0"/>
    <x v="18"/>
    <s v="Nov 2012"/>
    <n v="6209911.5651024152"/>
    <x v="10"/>
    <x v="1"/>
  </r>
  <r>
    <x v="0"/>
    <x v="18"/>
    <s v="Dec 2012"/>
    <n v="5539893.6382129937"/>
    <x v="11"/>
    <x v="1"/>
  </r>
  <r>
    <x v="0"/>
    <x v="18"/>
    <s v="Jan 2013"/>
    <n v="5389888.902756324"/>
    <x v="0"/>
    <x v="2"/>
  </r>
  <r>
    <x v="0"/>
    <x v="18"/>
    <s v="Feb 2013"/>
    <n v="5217345.697337972"/>
    <x v="1"/>
    <x v="2"/>
  </r>
  <r>
    <x v="0"/>
    <x v="18"/>
    <s v="Mar 2013"/>
    <n v="5100188.6651155781"/>
    <x v="2"/>
    <x v="2"/>
  </r>
  <r>
    <x v="0"/>
    <x v="18"/>
    <s v="Apr 2013"/>
    <n v="5233541.4793120762"/>
    <x v="3"/>
    <x v="2"/>
  </r>
  <r>
    <x v="0"/>
    <x v="18"/>
    <s v="May 2013"/>
    <n v="5378477.9565451518"/>
    <x v="4"/>
    <x v="2"/>
  </r>
  <r>
    <x v="0"/>
    <x v="18"/>
    <s v="Jun 2013"/>
    <n v="5426959.7200106066"/>
    <x v="5"/>
    <x v="2"/>
  </r>
  <r>
    <x v="0"/>
    <x v="18"/>
    <s v="Jul 2013"/>
    <n v="5468320.2871552408"/>
    <x v="6"/>
    <x v="2"/>
  </r>
  <r>
    <x v="0"/>
    <x v="18"/>
    <s v="Aug 2013"/>
    <n v="5461918.2250042809"/>
    <x v="7"/>
    <x v="2"/>
  </r>
  <r>
    <x v="0"/>
    <x v="18"/>
    <s v="Sep 2013"/>
    <n v="5336108.385899581"/>
    <x v="8"/>
    <x v="2"/>
  </r>
  <r>
    <x v="0"/>
    <x v="18"/>
    <s v="Oct 2013"/>
    <n v="5212983.0409300476"/>
    <x v="9"/>
    <x v="2"/>
  </r>
  <r>
    <x v="0"/>
    <x v="18"/>
    <s v="Nov 2013"/>
    <n v="5048231.7673379686"/>
    <x v="10"/>
    <x v="2"/>
  </r>
  <r>
    <x v="0"/>
    <x v="18"/>
    <s v="Dec 2013"/>
    <n v="4817679.163609473"/>
    <x v="11"/>
    <x v="2"/>
  </r>
  <r>
    <x v="0"/>
    <x v="18"/>
    <s v="Jan 2014"/>
    <n v="4577207.4889133014"/>
    <x v="0"/>
    <x v="3"/>
  </r>
  <r>
    <x v="0"/>
    <x v="18"/>
    <s v="Feb 2014"/>
    <n v="4361544.7323947288"/>
    <x v="1"/>
    <x v="3"/>
  </r>
  <r>
    <x v="0"/>
    <x v="18"/>
    <s v="Mar 2014"/>
    <n v="4172163.5694415844"/>
    <x v="2"/>
    <x v="3"/>
  </r>
  <r>
    <x v="0"/>
    <x v="18"/>
    <s v="Apr 2014"/>
    <n v="3893159.2253715689"/>
    <x v="3"/>
    <x v="3"/>
  </r>
  <r>
    <x v="0"/>
    <x v="18"/>
    <s v="May 2014"/>
    <n v="3598376.9343533511"/>
    <x v="4"/>
    <x v="3"/>
  </r>
  <r>
    <x v="0"/>
    <x v="18"/>
    <s v="Jun 2014"/>
    <n v="3407922.6556618544"/>
    <x v="5"/>
    <x v="3"/>
  </r>
  <r>
    <x v="0"/>
    <x v="18"/>
    <s v="Jul 2014"/>
    <n v="3259461.7740236451"/>
    <x v="6"/>
    <x v="3"/>
  </r>
  <r>
    <x v="0"/>
    <x v="18"/>
    <s v="Aug 2014"/>
    <n v="3075036.6608846681"/>
    <x v="7"/>
    <x v="3"/>
  </r>
  <r>
    <x v="0"/>
    <x v="18"/>
    <s v="Sep 2014"/>
    <n v="2877812.6961720949"/>
    <x v="8"/>
    <x v="3"/>
  </r>
  <r>
    <x v="0"/>
    <x v="18"/>
    <s v="Oct 2014"/>
    <n v="2683187.2718438162"/>
    <x v="9"/>
    <x v="3"/>
  </r>
  <r>
    <x v="0"/>
    <x v="18"/>
    <s v="Nov 2014"/>
    <n v="2550460.1604395709"/>
    <x v="10"/>
    <x v="3"/>
  </r>
  <r>
    <x v="0"/>
    <x v="18"/>
    <s v="Dec 2014"/>
    <n v="2516547.5949070426"/>
    <x v="11"/>
    <x v="3"/>
  </r>
  <r>
    <x v="0"/>
    <x v="18"/>
    <s v="Jan 2015"/>
    <n v="2499913.9205953022"/>
    <x v="0"/>
    <x v="4"/>
  </r>
  <r>
    <x v="0"/>
    <x v="18"/>
    <s v="Feb 2015"/>
    <n v="2470252.7001627297"/>
    <x v="1"/>
    <x v="4"/>
  </r>
  <r>
    <x v="0"/>
    <x v="18"/>
    <s v="Mar 2015"/>
    <n v="2416139.761394171"/>
    <x v="2"/>
    <x v="4"/>
  </r>
  <r>
    <x v="0"/>
    <x v="18"/>
    <s v="Apr 2015"/>
    <n v="2356135.8346628742"/>
    <x v="3"/>
    <x v="4"/>
  </r>
  <r>
    <x v="0"/>
    <x v="18"/>
    <s v="May 2015"/>
    <n v="2293197.877824991"/>
    <x v="4"/>
    <x v="4"/>
  </r>
  <r>
    <x v="0"/>
    <x v="18"/>
    <s v="Jun 2015"/>
    <n v="2239276.4191862368"/>
    <x v="5"/>
    <x v="4"/>
  </r>
  <r>
    <x v="0"/>
    <x v="18"/>
    <s v="Jul 2015"/>
    <n v="2175384.7918574703"/>
    <x v="6"/>
    <x v="4"/>
  </r>
  <r>
    <x v="0"/>
    <x v="18"/>
    <s v="Aug 2015"/>
    <n v="2133530.3421045421"/>
    <x v="7"/>
    <x v="4"/>
  </r>
  <r>
    <x v="0"/>
    <x v="18"/>
    <s v="Sep 2015"/>
    <n v="2074621.2004205997"/>
    <x v="8"/>
    <x v="4"/>
  </r>
  <r>
    <x v="0"/>
    <x v="18"/>
    <s v="Oct 2015"/>
    <n v="2021224.6952662566"/>
    <x v="9"/>
    <x v="4"/>
  </r>
  <r>
    <x v="0"/>
    <x v="18"/>
    <s v="Nov 2015"/>
    <n v="1973023.1438956759"/>
    <x v="10"/>
    <x v="4"/>
  </r>
  <r>
    <x v="0"/>
    <x v="18"/>
    <s v="Dec 2015"/>
    <n v="1928636.604253914"/>
    <x v="11"/>
    <x v="4"/>
  </r>
  <r>
    <x v="0"/>
    <x v="18"/>
    <s v="Jan 2016"/>
    <n v="1879831.7714334934"/>
    <x v="0"/>
    <x v="5"/>
  </r>
  <r>
    <x v="0"/>
    <x v="18"/>
    <s v="Feb 2016"/>
    <n v="1835390.7810132164"/>
    <x v="1"/>
    <x v="5"/>
  </r>
  <r>
    <x v="0"/>
    <x v="18"/>
    <s v="Mar 2016"/>
    <n v="1793096.7394173266"/>
    <x v="2"/>
    <x v="5"/>
  </r>
  <r>
    <x v="0"/>
    <x v="18"/>
    <s v="Apr 2016"/>
    <n v="1750447.2737201094"/>
    <x v="3"/>
    <x v="5"/>
  </r>
  <r>
    <x v="0"/>
    <x v="18"/>
    <s v="May 2016"/>
    <n v="1716304.0494461455"/>
    <x v="4"/>
    <x v="5"/>
  </r>
  <r>
    <x v="0"/>
    <x v="18"/>
    <s v="Jun 2016"/>
    <n v="1677117.4393685374"/>
    <x v="5"/>
    <x v="5"/>
  </r>
  <r>
    <x v="0"/>
    <x v="18"/>
    <s v="Jul 2016"/>
    <n v="1639407.2605748323"/>
    <x v="6"/>
    <x v="5"/>
  </r>
  <r>
    <x v="0"/>
    <x v="18"/>
    <s v="Aug 2016"/>
    <n v="1599392.7239314395"/>
    <x v="7"/>
    <x v="5"/>
  </r>
  <r>
    <x v="0"/>
    <x v="18"/>
    <s v="Sep 2016"/>
    <n v="1549838.4986078434"/>
    <x v="8"/>
    <x v="5"/>
  </r>
  <r>
    <x v="0"/>
    <x v="18"/>
    <s v="Oct 2016"/>
    <n v="1509145.3713510307"/>
    <x v="9"/>
    <x v="5"/>
  </r>
  <r>
    <x v="0"/>
    <x v="18"/>
    <s v="Nov 2016"/>
    <n v="1469607.1264505568"/>
    <x v="10"/>
    <x v="5"/>
  </r>
  <r>
    <x v="0"/>
    <x v="18"/>
    <s v="Dec 2016"/>
    <n v="1433040.104372181"/>
    <x v="11"/>
    <x v="5"/>
  </r>
  <r>
    <x v="0"/>
    <x v="18"/>
    <s v="Jan 2017"/>
    <n v="1397433.790726485"/>
    <x v="0"/>
    <x v="6"/>
  </r>
  <r>
    <x v="0"/>
    <x v="18"/>
    <s v="Feb 2017"/>
    <n v="1366912.0018932549"/>
    <x v="1"/>
    <x v="6"/>
  </r>
  <r>
    <x v="0"/>
    <x v="18"/>
    <s v="Mar 2017"/>
    <n v="1342750.5832245972"/>
    <x v="2"/>
    <x v="6"/>
  </r>
  <r>
    <x v="0"/>
    <x v="18"/>
    <s v="Apr 2017"/>
    <n v="1309790.7517576681"/>
    <x v="3"/>
    <x v="6"/>
  </r>
  <r>
    <x v="0"/>
    <x v="18"/>
    <s v="May 2017"/>
    <n v="1275585.0322475471"/>
    <x v="4"/>
    <x v="6"/>
  </r>
  <r>
    <x v="0"/>
    <x v="18"/>
    <s v="Jun 2017"/>
    <n v="1252969.8706566412"/>
    <x v="5"/>
    <x v="6"/>
  </r>
  <r>
    <x v="0"/>
    <x v="18"/>
    <s v="Jul 2017"/>
    <n v="1215562.4179379907"/>
    <x v="6"/>
    <x v="6"/>
  </r>
  <r>
    <x v="0"/>
    <x v="18"/>
    <s v="Aug 2017"/>
    <n v="1191911.4600213496"/>
    <x v="7"/>
    <x v="6"/>
  </r>
  <r>
    <x v="0"/>
    <x v="18"/>
    <s v="Sep 2017"/>
    <n v="1163780.193074103"/>
    <x v="8"/>
    <x v="6"/>
  </r>
  <r>
    <x v="0"/>
    <x v="18"/>
    <s v="Oct 2017"/>
    <n v="1132256.1170404512"/>
    <x v="9"/>
    <x v="6"/>
  </r>
  <r>
    <x v="0"/>
    <x v="18"/>
    <s v="Nov 2017"/>
    <n v="1112805.3376306219"/>
    <x v="10"/>
    <x v="6"/>
  </r>
  <r>
    <x v="0"/>
    <x v="18"/>
    <s v="Dec 2017"/>
    <n v="1097859.5384145144"/>
    <x v="11"/>
    <x v="6"/>
  </r>
  <r>
    <x v="0"/>
    <x v="18"/>
    <s v="Jan 2018"/>
    <n v="1069169.8319624863"/>
    <x v="0"/>
    <x v="7"/>
  </r>
  <r>
    <x v="0"/>
    <x v="18"/>
    <s v="Feb 2018"/>
    <n v="1045170.8722049681"/>
    <x v="1"/>
    <x v="7"/>
  </r>
  <r>
    <x v="0"/>
    <x v="18"/>
    <s v="Mar 2018"/>
    <n v="1022976.6856041632"/>
    <x v="2"/>
    <x v="7"/>
  </r>
  <r>
    <x v="0"/>
    <x v="18"/>
    <s v="Apr 2018"/>
    <n v="992773.72238457389"/>
    <x v="3"/>
    <x v="7"/>
  </r>
  <r>
    <x v="0"/>
    <x v="18"/>
    <s v="May 2018"/>
    <n v="969737.88721970061"/>
    <x v="4"/>
    <x v="7"/>
  </r>
  <r>
    <x v="0"/>
    <x v="18"/>
    <s v="Jun 2018"/>
    <n v="956818.48311308201"/>
    <x v="5"/>
    <x v="7"/>
  </r>
  <r>
    <x v="0"/>
    <x v="18"/>
    <s v="Jul 2018"/>
    <n v="932986.2440320733"/>
    <x v="6"/>
    <x v="7"/>
  </r>
  <r>
    <x v="0"/>
    <x v="18"/>
    <s v="Aug 2018"/>
    <n v="915153.88381312054"/>
    <x v="7"/>
    <x v="7"/>
  </r>
  <r>
    <x v="0"/>
    <x v="18"/>
    <s v="Sep 2018"/>
    <n v="898960.98421308468"/>
    <x v="8"/>
    <x v="7"/>
  </r>
  <r>
    <x v="0"/>
    <x v="18"/>
    <s v="Oct 2018"/>
    <n v="885133.89403291955"/>
    <x v="9"/>
    <x v="7"/>
  </r>
  <r>
    <x v="0"/>
    <x v="18"/>
    <s v="Nov 2018"/>
    <n v="861537.96951684915"/>
    <x v="10"/>
    <x v="7"/>
  </r>
  <r>
    <x v="0"/>
    <x v="18"/>
    <s v="Dec 2018"/>
    <n v="839526.49327631528"/>
    <x v="11"/>
    <x v="7"/>
  </r>
  <r>
    <x v="0"/>
    <x v="18"/>
    <s v="Jan 2019"/>
    <n v="821831.54434933374"/>
    <x v="0"/>
    <x v="8"/>
  </r>
  <r>
    <x v="0"/>
    <x v="18"/>
    <s v="Feb 2019"/>
    <n v="805597.06689499749"/>
    <x v="1"/>
    <x v="8"/>
  </r>
  <r>
    <x v="0"/>
    <x v="18"/>
    <s v="Mar 2019"/>
    <n v="792096.17447600083"/>
    <x v="2"/>
    <x v="8"/>
  </r>
  <r>
    <x v="0"/>
    <x v="18"/>
    <s v="Apr 2019"/>
    <n v="774601.95271049859"/>
    <x v="3"/>
    <x v="8"/>
  </r>
  <r>
    <x v="0"/>
    <x v="18"/>
    <s v="May 2019"/>
    <n v="760895.71863864909"/>
    <x v="4"/>
    <x v="8"/>
  </r>
  <r>
    <x v="0"/>
    <x v="18"/>
    <s v="Jun 2019"/>
    <n v="752031.34865871142"/>
    <x v="5"/>
    <x v="8"/>
  </r>
  <r>
    <x v="0"/>
    <x v="18"/>
    <s v="Jul 2019"/>
    <n v="736701.2217296497"/>
    <x v="6"/>
    <x v="8"/>
  </r>
  <r>
    <x v="0"/>
    <x v="18"/>
    <s v="Aug 2019"/>
    <n v="726139.8155015274"/>
    <x v="7"/>
    <x v="8"/>
  </r>
  <r>
    <x v="0"/>
    <x v="18"/>
    <s v="Sep 2019"/>
    <n v="710243.52769158629"/>
    <x v="8"/>
    <x v="8"/>
  </r>
  <r>
    <x v="0"/>
    <x v="18"/>
    <s v="Oct 2019"/>
    <n v="696582.43224378419"/>
    <x v="9"/>
    <x v="8"/>
  </r>
  <r>
    <x v="0"/>
    <x v="18"/>
    <s v="Nov 2019"/>
    <n v="687288.38399422495"/>
    <x v="10"/>
    <x v="8"/>
  </r>
  <r>
    <x v="0"/>
    <x v="18"/>
    <s v="Dec 2019"/>
    <n v="673968.52410993178"/>
    <x v="11"/>
    <x v="8"/>
  </r>
  <r>
    <x v="0"/>
    <x v="18"/>
    <s v="Jan 2020"/>
    <n v="655266.86013251962"/>
    <x v="0"/>
    <x v="9"/>
  </r>
  <r>
    <x v="0"/>
    <x v="18"/>
    <s v="Feb 2020"/>
    <n v="642166.12063356722"/>
    <x v="1"/>
    <x v="9"/>
  </r>
  <r>
    <x v="0"/>
    <x v="18"/>
    <s v="Mar 2020"/>
    <n v="632060.92087711114"/>
    <x v="2"/>
    <x v="9"/>
  </r>
  <r>
    <x v="0"/>
    <x v="18"/>
    <s v="Apr 2020"/>
    <n v="619414.19092909887"/>
    <x v="3"/>
    <x v="9"/>
  </r>
  <r>
    <x v="0"/>
    <x v="18"/>
    <s v="May 2020"/>
    <n v="611197.52537705074"/>
    <x v="4"/>
    <x v="9"/>
  </r>
  <r>
    <x v="0"/>
    <x v="18"/>
    <s v="Jun 2020"/>
    <n v="604559.60742183519"/>
    <x v="5"/>
    <x v="9"/>
  </r>
  <r>
    <x v="0"/>
    <x v="18"/>
    <s v="Jul 2020"/>
    <n v="584857.41349008447"/>
    <x v="6"/>
    <x v="9"/>
  </r>
  <r>
    <x v="0"/>
    <x v="18"/>
    <s v="Aug 2020"/>
    <n v="570090.36873114575"/>
    <x v="7"/>
    <x v="9"/>
  </r>
  <r>
    <x v="0"/>
    <x v="18"/>
    <s v="Sep 2020"/>
    <n v="561115.73051214474"/>
    <x v="8"/>
    <x v="9"/>
  </r>
  <r>
    <x v="0"/>
    <x v="18"/>
    <s v="Oct 2020"/>
    <n v="549330.74606015091"/>
    <x v="9"/>
    <x v="9"/>
  </r>
  <r>
    <x v="0"/>
    <x v="18"/>
    <s v="Nov 2020"/>
    <n v="535343.97207053145"/>
    <x v="10"/>
    <x v="9"/>
  </r>
  <r>
    <x v="0"/>
    <x v="18"/>
    <s v="Dec 2020"/>
    <n v="521932.26942921517"/>
    <x v="11"/>
    <x v="9"/>
  </r>
  <r>
    <x v="0"/>
    <x v="18"/>
    <s v="Jan 2021"/>
    <n v="507550.67209953314"/>
    <x v="0"/>
    <x v="10"/>
  </r>
  <r>
    <x v="0"/>
    <x v="18"/>
    <s v="Feb 2021"/>
    <n v="499889.36286782642"/>
    <x v="1"/>
    <x v="10"/>
  </r>
  <r>
    <x v="0"/>
    <x v="18"/>
    <s v="Mar 2021"/>
    <n v="490780.09276824509"/>
    <x v="2"/>
    <x v="10"/>
  </r>
  <r>
    <x v="0"/>
    <x v="18"/>
    <s v="Apr 2021"/>
    <n v="474649.31501731602"/>
    <x v="3"/>
    <x v="10"/>
  </r>
  <r>
    <x v="0"/>
    <x v="18"/>
    <s v="May 2021"/>
    <n v="465422.89358320681"/>
    <x v="4"/>
    <x v="10"/>
  </r>
  <r>
    <x v="0"/>
    <x v="18"/>
    <s v="Jun 2021"/>
    <n v="464962.27472319116"/>
    <x v="5"/>
    <x v="10"/>
  </r>
  <r>
    <x v="0"/>
    <x v="18"/>
    <s v="Jul 2021"/>
    <n v="419595.34693565295"/>
    <x v="6"/>
    <x v="10"/>
  </r>
  <r>
    <x v="0"/>
    <x v="18"/>
    <s v="Aug 2021"/>
    <n v="408009.8952516889"/>
    <x v="7"/>
    <x v="10"/>
  </r>
  <r>
    <x v="0"/>
    <x v="18"/>
    <s v="Sep 2021"/>
    <n v="397151.85135834274"/>
    <x v="8"/>
    <x v="10"/>
  </r>
  <r>
    <x v="0"/>
    <x v="18"/>
    <s v="Oct 2021"/>
    <n v="388727.54042891035"/>
    <x v="9"/>
    <x v="10"/>
  </r>
  <r>
    <x v="0"/>
    <x v="18"/>
    <s v="Nov 2021"/>
    <n v="379220.68114839646"/>
    <x v="10"/>
    <x v="10"/>
  </r>
  <r>
    <x v="0"/>
    <x v="18"/>
    <s v="Dec 2021"/>
    <n v="373067.12801465159"/>
    <x v="11"/>
    <x v="10"/>
  </r>
  <r>
    <x v="0"/>
    <x v="18"/>
    <s v="Jan 2022"/>
    <n v="365688.49649805133"/>
    <x v="0"/>
    <x v="11"/>
  </r>
  <r>
    <x v="0"/>
    <x v="18"/>
    <s v="Feb 2022"/>
    <n v="358704.70114713185"/>
    <x v="1"/>
    <x v="11"/>
  </r>
  <r>
    <x v="0"/>
    <x v="18"/>
    <s v="Mar 2022"/>
    <n v="353146.16261835233"/>
    <x v="2"/>
    <x v="11"/>
  </r>
  <r>
    <x v="0"/>
    <x v="18"/>
    <s v="Apr 2022"/>
    <n v="350467.98437295813"/>
    <x v="3"/>
    <x v="11"/>
  </r>
  <r>
    <x v="0"/>
    <x v="18"/>
    <s v="May 2022"/>
    <n v="342247.58069693064"/>
    <x v="4"/>
    <x v="11"/>
  </r>
  <r>
    <x v="0"/>
    <x v="18"/>
    <s v="Jun 2022"/>
    <n v="328903.29680684075"/>
    <x v="5"/>
    <x v="11"/>
  </r>
  <r>
    <x v="0"/>
    <x v="18"/>
    <s v="Jul 2022"/>
    <n v="226153.02077977566"/>
    <x v="6"/>
    <x v="11"/>
  </r>
  <r>
    <x v="0"/>
    <x v="18"/>
    <s v="Aug 2022"/>
    <n v="160232.71487947763"/>
    <x v="7"/>
    <x v="11"/>
  </r>
  <r>
    <x v="0"/>
    <x v="18"/>
    <s v="Sep 2022"/>
    <n v="155838.40458913363"/>
    <x v="8"/>
    <x v="11"/>
  </r>
  <r>
    <x v="0"/>
    <x v="18"/>
    <s v="Oct 2022"/>
    <n v="153794.22218802408"/>
    <x v="9"/>
    <x v="11"/>
  </r>
  <r>
    <x v="0"/>
    <x v="18"/>
    <s v="Nov 2022"/>
    <n v="115265.08557955772"/>
    <x v="10"/>
    <x v="11"/>
  </r>
  <r>
    <x v="0"/>
    <x v="18"/>
    <s v="Dec 2022"/>
    <n v="113907.98571903724"/>
    <x v="11"/>
    <x v="11"/>
  </r>
  <r>
    <x v="0"/>
    <x v="18"/>
    <s v="Jan 2023"/>
    <n v="112490.15799441002"/>
    <x v="0"/>
    <x v="12"/>
  </r>
  <r>
    <x v="0"/>
    <x v="18"/>
    <s v="Feb 2023"/>
    <n v="111134.6864030194"/>
    <x v="1"/>
    <x v="12"/>
  </r>
  <r>
    <x v="0"/>
    <x v="18"/>
    <s v="Mar 2023"/>
    <n v="109797.07591010741"/>
    <x v="2"/>
    <x v="12"/>
  </r>
  <r>
    <x v="0"/>
    <x v="18"/>
    <s v="Apr 2023"/>
    <n v="108477.05392627431"/>
    <x v="3"/>
    <x v="12"/>
  </r>
  <r>
    <x v="0"/>
    <x v="18"/>
    <s v="May 2023"/>
    <n v="107174.34902357278"/>
    <x v="4"/>
    <x v="12"/>
  </r>
  <r>
    <x v="0"/>
    <x v="18"/>
    <s v="Jun 2023"/>
    <n v="105888.70389584434"/>
    <x v="5"/>
    <x v="12"/>
  </r>
  <r>
    <x v="0"/>
    <x v="18"/>
    <s v="Jul 2023"/>
    <n v="104619.847030784"/>
    <x v="6"/>
    <x v="12"/>
  </r>
  <r>
    <x v="0"/>
    <x v="18"/>
    <s v="Aug 2023"/>
    <n v="103367.53057530646"/>
    <x v="7"/>
    <x v="12"/>
  </r>
  <r>
    <x v="0"/>
    <x v="18"/>
    <s v="Sep 2023"/>
    <n v="102131.50463051609"/>
    <x v="8"/>
    <x v="12"/>
  </r>
  <r>
    <x v="0"/>
    <x v="18"/>
    <s v="Oct 2023"/>
    <n v="100911.51863606472"/>
    <x v="9"/>
    <x v="12"/>
  </r>
  <r>
    <x v="0"/>
    <x v="18"/>
    <s v="Nov 2023"/>
    <n v="99707.333469035075"/>
    <x v="10"/>
    <x v="12"/>
  </r>
  <r>
    <x v="0"/>
    <x v="18"/>
    <s v="Dec 2023"/>
    <n v="98518.708822152257"/>
    <x v="11"/>
    <x v="12"/>
  </r>
  <r>
    <x v="0"/>
    <x v="18"/>
    <s v="Jan 2024"/>
    <n v="97345.409356856733"/>
    <x v="0"/>
    <x v="13"/>
  </r>
  <r>
    <x v="0"/>
    <x v="18"/>
    <s v="Feb 2024"/>
    <n v="96187.205941851949"/>
    <x v="1"/>
    <x v="13"/>
  </r>
  <r>
    <x v="0"/>
    <x v="18"/>
    <s v="Mar 2024"/>
    <n v="95043.87471455682"/>
    <x v="2"/>
    <x v="13"/>
  </r>
  <r>
    <x v="0"/>
    <x v="18"/>
    <s v="Apr 2024"/>
    <n v="93915.192350937694"/>
    <x v="3"/>
    <x v="13"/>
  </r>
  <r>
    <x v="0"/>
    <x v="18"/>
    <s v="May 2024"/>
    <n v="92800.934104055719"/>
    <x v="4"/>
    <x v="13"/>
  </r>
  <r>
    <x v="0"/>
    <x v="18"/>
    <s v="Jun 2024"/>
    <n v="91700.894217476292"/>
    <x v="5"/>
    <x v="13"/>
  </r>
  <r>
    <x v="0"/>
    <x v="18"/>
    <s v="Jul 2024"/>
    <n v="90614.858297333805"/>
    <x v="6"/>
    <x v="13"/>
  </r>
  <r>
    <x v="0"/>
    <x v="18"/>
    <s v="Aug 2024"/>
    <n v="89542.615818478153"/>
    <x v="7"/>
    <x v="13"/>
  </r>
  <r>
    <x v="0"/>
    <x v="18"/>
    <s v="Sep 2024"/>
    <n v="88483.963463022141"/>
    <x v="8"/>
    <x v="13"/>
  </r>
  <r>
    <x v="0"/>
    <x v="18"/>
    <s v="Oct 2024"/>
    <n v="87438.699535983731"/>
    <x v="9"/>
    <x v="13"/>
  </r>
  <r>
    <x v="0"/>
    <x v="18"/>
    <s v="Nov 2024"/>
    <n v="86406.631656906698"/>
    <x v="10"/>
    <x v="13"/>
  </r>
  <r>
    <x v="0"/>
    <x v="18"/>
    <s v="Dec 2024"/>
    <n v="85387.558207903814"/>
    <x v="11"/>
    <x v="13"/>
  </r>
  <r>
    <x v="0"/>
    <x v="18"/>
    <s v="Jan 2025"/>
    <n v="84381.295361592143"/>
    <x v="0"/>
    <x v="14"/>
  </r>
  <r>
    <x v="0"/>
    <x v="18"/>
    <s v="Feb 2025"/>
    <n v="83387.646584442162"/>
    <x v="1"/>
    <x v="14"/>
  </r>
  <r>
    <x v="0"/>
    <x v="18"/>
    <s v="Mar 2025"/>
    <n v="82406.434717786411"/>
    <x v="2"/>
    <x v="14"/>
  </r>
  <r>
    <x v="0"/>
    <x v="18"/>
    <s v="Apr 2025"/>
    <n v="81437.474726978966"/>
    <x v="3"/>
    <x v="14"/>
  </r>
  <r>
    <x v="0"/>
    <x v="18"/>
    <s v="May 2025"/>
    <n v="80480.590991899749"/>
    <x v="4"/>
    <x v="14"/>
  </r>
  <r>
    <x v="0"/>
    <x v="18"/>
    <s v="Jun 2025"/>
    <n v="79535.598916450297"/>
    <x v="5"/>
    <x v="14"/>
  </r>
  <r>
    <x v="0"/>
    <x v="18"/>
    <s v="Jul 2025"/>
    <n v="78602.335840846645"/>
    <x v="6"/>
    <x v="14"/>
  </r>
  <r>
    <x v="0"/>
    <x v="18"/>
    <s v="Aug 2025"/>
    <n v="77680.627783516102"/>
    <x v="7"/>
    <x v="14"/>
  </r>
  <r>
    <x v="0"/>
    <x v="18"/>
    <s v="Sep 2025"/>
    <n v="76770.309377411861"/>
    <x v="8"/>
    <x v="14"/>
  </r>
  <r>
    <x v="0"/>
    <x v="18"/>
    <s v="Oct 2025"/>
    <n v="75871.210686771534"/>
    <x v="9"/>
    <x v="14"/>
  </r>
  <r>
    <x v="0"/>
    <x v="18"/>
    <s v="Nov 2025"/>
    <n v="74983.173013263775"/>
    <x v="10"/>
    <x v="14"/>
  </r>
  <r>
    <x v="0"/>
    <x v="18"/>
    <s v="Dec 2025"/>
    <n v="74106.040081462401"/>
    <x v="11"/>
    <x v="14"/>
  </r>
  <r>
    <x v="0"/>
    <x v="18"/>
    <s v="Jan 2026"/>
    <n v="73239.650385773115"/>
    <x v="0"/>
    <x v="15"/>
  </r>
  <r>
    <x v="0"/>
    <x v="18"/>
    <s v="Feb 2026"/>
    <n v="72383.852758032619"/>
    <x v="1"/>
    <x v="15"/>
  </r>
  <r>
    <x v="0"/>
    <x v="18"/>
    <s v="Mar 2026"/>
    <n v="71538.49428426729"/>
    <x v="2"/>
    <x v="15"/>
  </r>
  <r>
    <x v="0"/>
    <x v="18"/>
    <s v="Apr 2026"/>
    <n v="70703.425196313838"/>
    <x v="3"/>
    <x v="15"/>
  </r>
  <r>
    <x v="0"/>
    <x v="18"/>
    <s v="May 2026"/>
    <n v="69878.501594724468"/>
    <x v="4"/>
    <x v="15"/>
  </r>
  <r>
    <x v="0"/>
    <x v="18"/>
    <s v="Jun 2026"/>
    <n v="69063.576211335851"/>
    <x v="5"/>
    <x v="15"/>
  </r>
  <r>
    <x v="0"/>
    <x v="18"/>
    <s v="Jul 2026"/>
    <n v="68258.509953963105"/>
    <x v="6"/>
    <x v="15"/>
  </r>
  <r>
    <x v="0"/>
    <x v="18"/>
    <s v="Aug 2026"/>
    <n v="67463.157215895524"/>
    <x v="7"/>
    <x v="15"/>
  </r>
  <r>
    <x v="0"/>
    <x v="18"/>
    <s v="Sep 2026"/>
    <n v="66677.38677366366"/>
    <x v="8"/>
    <x v="15"/>
  </r>
  <r>
    <x v="0"/>
    <x v="18"/>
    <s v="Oct 2026"/>
    <n v="65901.064119440387"/>
    <x v="9"/>
    <x v="15"/>
  </r>
  <r>
    <x v="0"/>
    <x v="18"/>
    <s v="Nov 2026"/>
    <n v="65134.049453777901"/>
    <x v="10"/>
    <x v="15"/>
  </r>
  <r>
    <x v="0"/>
    <x v="18"/>
    <s v="Dec 2026"/>
    <n v="64376.214114659342"/>
    <x v="11"/>
    <x v="15"/>
  </r>
  <r>
    <x v="0"/>
    <x v="18"/>
    <s v="Jan 2027"/>
    <n v="63627.428678615295"/>
    <x v="0"/>
    <x v="16"/>
  </r>
  <r>
    <x v="0"/>
    <x v="18"/>
    <s v="Feb 2027"/>
    <n v="62887.574098154771"/>
    <x v="1"/>
    <x v="16"/>
  </r>
  <r>
    <x v="0"/>
    <x v="18"/>
    <s v="Mar 2027"/>
    <n v="62156.513035282514"/>
    <x v="2"/>
    <x v="16"/>
  </r>
  <r>
    <x v="0"/>
    <x v="18"/>
    <s v="Apr 2027"/>
    <n v="61434.128703960101"/>
    <x v="3"/>
    <x v="16"/>
  </r>
  <r>
    <x v="0"/>
    <x v="18"/>
    <s v="May 2027"/>
    <n v="60720.300872338761"/>
    <x v="4"/>
    <x v="16"/>
  </r>
  <r>
    <x v="0"/>
    <x v="18"/>
    <s v="Jun 2027"/>
    <n v="60014.909408569729"/>
    <x v="5"/>
    <x v="16"/>
  </r>
  <r>
    <x v="0"/>
    <x v="18"/>
    <s v="Jul 2027"/>
    <n v="1277.6375524409259"/>
    <x v="6"/>
    <x v="16"/>
  </r>
  <r>
    <x v="0"/>
    <x v="19"/>
    <s v="Aug 2012"/>
    <n v="7488186.5075096376"/>
    <x v="7"/>
    <x v="1"/>
  </r>
  <r>
    <x v="0"/>
    <x v="19"/>
    <s v="Sep 2012"/>
    <n v="10671977.155539544"/>
    <x v="8"/>
    <x v="1"/>
  </r>
  <r>
    <x v="0"/>
    <x v="19"/>
    <s v="Oct 2012"/>
    <n v="10244013.712651271"/>
    <x v="9"/>
    <x v="1"/>
  </r>
  <r>
    <x v="0"/>
    <x v="19"/>
    <s v="Nov 2012"/>
    <n v="7963061.9715395914"/>
    <x v="10"/>
    <x v="1"/>
  </r>
  <r>
    <x v="0"/>
    <x v="19"/>
    <s v="Dec 2012"/>
    <n v="6699428.4830545085"/>
    <x v="11"/>
    <x v="1"/>
  </r>
  <r>
    <x v="0"/>
    <x v="19"/>
    <s v="Jan 2013"/>
    <n v="5864108.8760917522"/>
    <x v="0"/>
    <x v="2"/>
  </r>
  <r>
    <x v="0"/>
    <x v="19"/>
    <s v="Feb 2013"/>
    <n v="5356652.0065924041"/>
    <x v="1"/>
    <x v="2"/>
  </r>
  <r>
    <x v="0"/>
    <x v="19"/>
    <s v="Mar 2013"/>
    <n v="4966968.6344356602"/>
    <x v="2"/>
    <x v="2"/>
  </r>
  <r>
    <x v="0"/>
    <x v="19"/>
    <s v="Apr 2013"/>
    <n v="4709712.4497275334"/>
    <x v="3"/>
    <x v="2"/>
  </r>
  <r>
    <x v="0"/>
    <x v="19"/>
    <s v="May 2013"/>
    <n v="4628950.21805673"/>
    <x v="4"/>
    <x v="2"/>
  </r>
  <r>
    <x v="0"/>
    <x v="19"/>
    <s v="Jun 2013"/>
    <n v="4621773.0618233029"/>
    <x v="5"/>
    <x v="2"/>
  </r>
  <r>
    <x v="0"/>
    <x v="19"/>
    <s v="Jul 2013"/>
    <n v="4566501.9685076317"/>
    <x v="6"/>
    <x v="2"/>
  </r>
  <r>
    <x v="0"/>
    <x v="19"/>
    <s v="Aug 2013"/>
    <n v="4506812.410377413"/>
    <x v="7"/>
    <x v="2"/>
  </r>
  <r>
    <x v="0"/>
    <x v="19"/>
    <s v="Sep 2013"/>
    <n v="4424100.5268029869"/>
    <x v="8"/>
    <x v="2"/>
  </r>
  <r>
    <x v="0"/>
    <x v="19"/>
    <s v="Oct 2013"/>
    <n v="4321947.4126296705"/>
    <x v="9"/>
    <x v="2"/>
  </r>
  <r>
    <x v="0"/>
    <x v="19"/>
    <s v="Nov 2013"/>
    <n v="4210342.0117190909"/>
    <x v="10"/>
    <x v="2"/>
  </r>
  <r>
    <x v="0"/>
    <x v="19"/>
    <s v="Dec 2013"/>
    <n v="4088263.4202347393"/>
    <x v="11"/>
    <x v="2"/>
  </r>
  <r>
    <x v="0"/>
    <x v="19"/>
    <s v="Jan 2014"/>
    <n v="3947434.9841422359"/>
    <x v="0"/>
    <x v="3"/>
  </r>
  <r>
    <x v="0"/>
    <x v="19"/>
    <s v="Feb 2014"/>
    <n v="3707400.1071460736"/>
    <x v="1"/>
    <x v="3"/>
  </r>
  <r>
    <x v="0"/>
    <x v="19"/>
    <s v="Mar 2014"/>
    <n v="3513721.6562015438"/>
    <x v="2"/>
    <x v="3"/>
  </r>
  <r>
    <x v="0"/>
    <x v="19"/>
    <s v="Apr 2014"/>
    <n v="3295641.0902907364"/>
    <x v="3"/>
    <x v="3"/>
  </r>
  <r>
    <x v="0"/>
    <x v="19"/>
    <s v="May 2014"/>
    <n v="3082863.6199749489"/>
    <x v="4"/>
    <x v="3"/>
  </r>
  <r>
    <x v="0"/>
    <x v="19"/>
    <s v="Jun 2014"/>
    <n v="2870967.0408111727"/>
    <x v="5"/>
    <x v="3"/>
  </r>
  <r>
    <x v="0"/>
    <x v="19"/>
    <s v="Jul 2014"/>
    <n v="2670556.7206952181"/>
    <x v="6"/>
    <x v="3"/>
  </r>
  <r>
    <x v="0"/>
    <x v="19"/>
    <s v="Aug 2014"/>
    <n v="2480470.2795349811"/>
    <x v="7"/>
    <x v="3"/>
  </r>
  <r>
    <x v="0"/>
    <x v="19"/>
    <s v="Sep 2014"/>
    <n v="2305161.7833722732"/>
    <x v="8"/>
    <x v="3"/>
  </r>
  <r>
    <x v="0"/>
    <x v="19"/>
    <s v="Oct 2014"/>
    <n v="2140999.951534153"/>
    <x v="9"/>
    <x v="3"/>
  </r>
  <r>
    <x v="0"/>
    <x v="19"/>
    <s v="Nov 2014"/>
    <n v="2001924.9607863803"/>
    <x v="10"/>
    <x v="3"/>
  </r>
  <r>
    <x v="0"/>
    <x v="19"/>
    <s v="Dec 2014"/>
    <n v="1888988.1087381376"/>
    <x v="11"/>
    <x v="3"/>
  </r>
  <r>
    <x v="0"/>
    <x v="19"/>
    <s v="Jan 2015"/>
    <n v="1800529.5391136578"/>
    <x v="0"/>
    <x v="4"/>
  </r>
  <r>
    <x v="0"/>
    <x v="19"/>
    <s v="Feb 2015"/>
    <n v="1709781.9020959847"/>
    <x v="1"/>
    <x v="4"/>
  </r>
  <r>
    <x v="0"/>
    <x v="19"/>
    <s v="Mar 2015"/>
    <n v="1631983.6086019031"/>
    <x v="2"/>
    <x v="4"/>
  </r>
  <r>
    <x v="0"/>
    <x v="19"/>
    <s v="Apr 2015"/>
    <n v="1571198.0078675998"/>
    <x v="3"/>
    <x v="4"/>
  </r>
  <r>
    <x v="0"/>
    <x v="19"/>
    <s v="May 2015"/>
    <n v="1524381.8043531929"/>
    <x v="4"/>
    <x v="4"/>
  </r>
  <r>
    <x v="0"/>
    <x v="19"/>
    <s v="Jun 2015"/>
    <n v="1478020.7396263664"/>
    <x v="5"/>
    <x v="4"/>
  </r>
  <r>
    <x v="0"/>
    <x v="19"/>
    <s v="Jul 2015"/>
    <n v="1425836.626635062"/>
    <x v="6"/>
    <x v="4"/>
  </r>
  <r>
    <x v="0"/>
    <x v="19"/>
    <s v="Aug 2015"/>
    <n v="1393606.5423236529"/>
    <x v="7"/>
    <x v="4"/>
  </r>
  <r>
    <x v="0"/>
    <x v="19"/>
    <s v="Sep 2015"/>
    <n v="1363330.6278263803"/>
    <x v="8"/>
    <x v="4"/>
  </r>
  <r>
    <x v="0"/>
    <x v="19"/>
    <s v="Oct 2015"/>
    <n v="1324041.6934326112"/>
    <x v="9"/>
    <x v="4"/>
  </r>
  <r>
    <x v="0"/>
    <x v="19"/>
    <s v="Nov 2015"/>
    <n v="1282921.2980322829"/>
    <x v="10"/>
    <x v="4"/>
  </r>
  <r>
    <x v="0"/>
    <x v="19"/>
    <s v="Dec 2015"/>
    <n v="1247019.279374351"/>
    <x v="11"/>
    <x v="4"/>
  </r>
  <r>
    <x v="0"/>
    <x v="19"/>
    <s v="Jan 2016"/>
    <n v="1211064.0195630118"/>
    <x v="0"/>
    <x v="5"/>
  </r>
  <r>
    <x v="0"/>
    <x v="19"/>
    <s v="Feb 2016"/>
    <n v="1173944.0132914621"/>
    <x v="1"/>
    <x v="5"/>
  </r>
  <r>
    <x v="0"/>
    <x v="19"/>
    <s v="Mar 2016"/>
    <n v="1146616.5535852571"/>
    <x v="2"/>
    <x v="5"/>
  </r>
  <r>
    <x v="0"/>
    <x v="19"/>
    <s v="Apr 2016"/>
    <n v="1116717.5263115598"/>
    <x v="3"/>
    <x v="5"/>
  </r>
  <r>
    <x v="0"/>
    <x v="19"/>
    <s v="May 2016"/>
    <n v="1084751.440912236"/>
    <x v="4"/>
    <x v="5"/>
  </r>
  <r>
    <x v="0"/>
    <x v="19"/>
    <s v="Jun 2016"/>
    <n v="1062418.750261537"/>
    <x v="5"/>
    <x v="5"/>
  </r>
  <r>
    <x v="0"/>
    <x v="19"/>
    <s v="Jul 2016"/>
    <n v="1033883.401293141"/>
    <x v="6"/>
    <x v="5"/>
  </r>
  <r>
    <x v="0"/>
    <x v="19"/>
    <s v="Aug 2016"/>
    <n v="1002112.5347721898"/>
    <x v="7"/>
    <x v="5"/>
  </r>
  <r>
    <x v="0"/>
    <x v="19"/>
    <s v="Sep 2016"/>
    <n v="982044.14348711609"/>
    <x v="8"/>
    <x v="5"/>
  </r>
  <r>
    <x v="0"/>
    <x v="19"/>
    <s v="Oct 2016"/>
    <n v="948603.95051663555"/>
    <x v="9"/>
    <x v="5"/>
  </r>
  <r>
    <x v="0"/>
    <x v="19"/>
    <s v="Nov 2016"/>
    <n v="920604.30487076472"/>
    <x v="10"/>
    <x v="5"/>
  </r>
  <r>
    <x v="0"/>
    <x v="19"/>
    <s v="Dec 2016"/>
    <n v="893260.73243958119"/>
    <x v="11"/>
    <x v="5"/>
  </r>
  <r>
    <x v="0"/>
    <x v="19"/>
    <s v="Jan 2017"/>
    <n v="871354.39876550133"/>
    <x v="0"/>
    <x v="6"/>
  </r>
  <r>
    <x v="0"/>
    <x v="19"/>
    <s v="Feb 2017"/>
    <n v="847852.75452134595"/>
    <x v="1"/>
    <x v="6"/>
  </r>
  <r>
    <x v="0"/>
    <x v="19"/>
    <s v="Mar 2017"/>
    <n v="828969.52896345453"/>
    <x v="2"/>
    <x v="6"/>
  </r>
  <r>
    <x v="0"/>
    <x v="19"/>
    <s v="Apr 2017"/>
    <n v="811561.20312568068"/>
    <x v="3"/>
    <x v="6"/>
  </r>
  <r>
    <x v="0"/>
    <x v="19"/>
    <s v="May 2017"/>
    <n v="794911.17998685758"/>
    <x v="4"/>
    <x v="6"/>
  </r>
  <r>
    <x v="0"/>
    <x v="19"/>
    <s v="Jun 2017"/>
    <n v="771429.29907944659"/>
    <x v="5"/>
    <x v="6"/>
  </r>
  <r>
    <x v="0"/>
    <x v="19"/>
    <s v="Jul 2017"/>
    <n v="751674.02406007168"/>
    <x v="6"/>
    <x v="6"/>
  </r>
  <r>
    <x v="0"/>
    <x v="19"/>
    <s v="Aug 2017"/>
    <n v="725628.26599733462"/>
    <x v="7"/>
    <x v="6"/>
  </r>
  <r>
    <x v="0"/>
    <x v="19"/>
    <s v="Sep 2017"/>
    <n v="709148.60958908638"/>
    <x v="8"/>
    <x v="6"/>
  </r>
  <r>
    <x v="0"/>
    <x v="19"/>
    <s v="Oct 2017"/>
    <n v="693686.39198977279"/>
    <x v="9"/>
    <x v="6"/>
  </r>
  <r>
    <x v="0"/>
    <x v="19"/>
    <s v="Nov 2017"/>
    <n v="674399.13964776497"/>
    <x v="10"/>
    <x v="6"/>
  </r>
  <r>
    <x v="0"/>
    <x v="19"/>
    <s v="Dec 2017"/>
    <n v="663709.28707321826"/>
    <x v="11"/>
    <x v="6"/>
  </r>
  <r>
    <x v="0"/>
    <x v="19"/>
    <s v="Jan 2018"/>
    <n v="658840.69173023605"/>
    <x v="0"/>
    <x v="7"/>
  </r>
  <r>
    <x v="0"/>
    <x v="19"/>
    <s v="Feb 2018"/>
    <n v="643591.48547527799"/>
    <x v="1"/>
    <x v="7"/>
  </r>
  <r>
    <x v="0"/>
    <x v="19"/>
    <s v="Mar 2018"/>
    <n v="627440.31242373213"/>
    <x v="2"/>
    <x v="7"/>
  </r>
  <r>
    <x v="0"/>
    <x v="19"/>
    <s v="Apr 2018"/>
    <n v="614198.1955244944"/>
    <x v="3"/>
    <x v="7"/>
  </r>
  <r>
    <x v="0"/>
    <x v="19"/>
    <s v="May 2018"/>
    <n v="595256.11327276775"/>
    <x v="4"/>
    <x v="7"/>
  </r>
  <r>
    <x v="0"/>
    <x v="19"/>
    <s v="Jun 2018"/>
    <n v="581906.53571811027"/>
    <x v="5"/>
    <x v="7"/>
  </r>
  <r>
    <x v="0"/>
    <x v="19"/>
    <s v="Jul 2018"/>
    <n v="575365.86347221478"/>
    <x v="6"/>
    <x v="7"/>
  </r>
  <r>
    <x v="0"/>
    <x v="19"/>
    <s v="Aug 2018"/>
    <n v="567076.42750208382"/>
    <x v="7"/>
    <x v="7"/>
  </r>
  <r>
    <x v="0"/>
    <x v="19"/>
    <s v="Sep 2018"/>
    <n v="557322.8503499392"/>
    <x v="8"/>
    <x v="7"/>
  </r>
  <r>
    <x v="0"/>
    <x v="19"/>
    <s v="Oct 2018"/>
    <n v="549224.86510429264"/>
    <x v="9"/>
    <x v="7"/>
  </r>
  <r>
    <x v="0"/>
    <x v="19"/>
    <s v="Nov 2018"/>
    <n v="543147.48766098567"/>
    <x v="10"/>
    <x v="7"/>
  </r>
  <r>
    <x v="0"/>
    <x v="19"/>
    <s v="Dec 2018"/>
    <n v="531973.32490132574"/>
    <x v="11"/>
    <x v="7"/>
  </r>
  <r>
    <x v="0"/>
    <x v="19"/>
    <s v="Jan 2019"/>
    <n v="521096.39236453222"/>
    <x v="0"/>
    <x v="8"/>
  </r>
  <r>
    <x v="0"/>
    <x v="19"/>
    <s v="Feb 2019"/>
    <n v="512060.47009994142"/>
    <x v="1"/>
    <x v="8"/>
  </r>
  <r>
    <x v="0"/>
    <x v="19"/>
    <s v="Mar 2019"/>
    <n v="503134.35190194589"/>
    <x v="2"/>
    <x v="8"/>
  </r>
  <r>
    <x v="0"/>
    <x v="19"/>
    <s v="Apr 2019"/>
    <n v="496404.44231355586"/>
    <x v="3"/>
    <x v="8"/>
  </r>
  <r>
    <x v="0"/>
    <x v="19"/>
    <s v="May 2019"/>
    <n v="489072.88494596706"/>
    <x v="4"/>
    <x v="8"/>
  </r>
  <r>
    <x v="0"/>
    <x v="19"/>
    <s v="Jun 2019"/>
    <n v="480867.04737274273"/>
    <x v="5"/>
    <x v="8"/>
  </r>
  <r>
    <x v="0"/>
    <x v="19"/>
    <s v="Jul 2019"/>
    <n v="477597.02605782158"/>
    <x v="6"/>
    <x v="8"/>
  </r>
  <r>
    <x v="0"/>
    <x v="19"/>
    <s v="Aug 2019"/>
    <n v="471112.09752963227"/>
    <x v="7"/>
    <x v="8"/>
  </r>
  <r>
    <x v="0"/>
    <x v="19"/>
    <s v="Sep 2019"/>
    <n v="465490.42630330188"/>
    <x v="8"/>
    <x v="8"/>
  </r>
  <r>
    <x v="0"/>
    <x v="19"/>
    <s v="Oct 2019"/>
    <n v="457311.48398318951"/>
    <x v="9"/>
    <x v="8"/>
  </r>
  <r>
    <x v="0"/>
    <x v="19"/>
    <s v="Nov 2019"/>
    <n v="449708.63500143599"/>
    <x v="10"/>
    <x v="8"/>
  </r>
  <r>
    <x v="0"/>
    <x v="19"/>
    <s v="Dec 2019"/>
    <n v="447212.05176527909"/>
    <x v="11"/>
    <x v="8"/>
  </r>
  <r>
    <x v="0"/>
    <x v="19"/>
    <s v="Jan 2020"/>
    <n v="439976.02468097222"/>
    <x v="0"/>
    <x v="9"/>
  </r>
  <r>
    <x v="0"/>
    <x v="19"/>
    <s v="Feb 2020"/>
    <n v="429134.16968112555"/>
    <x v="1"/>
    <x v="9"/>
  </r>
  <r>
    <x v="0"/>
    <x v="19"/>
    <s v="Mar 2020"/>
    <n v="422215.25236363627"/>
    <x v="2"/>
    <x v="9"/>
  </r>
  <r>
    <x v="0"/>
    <x v="19"/>
    <s v="Apr 2020"/>
    <n v="417918.4041331737"/>
    <x v="3"/>
    <x v="9"/>
  </r>
  <r>
    <x v="0"/>
    <x v="19"/>
    <s v="May 2020"/>
    <n v="412583.15389311442"/>
    <x v="4"/>
    <x v="9"/>
  </r>
  <r>
    <x v="0"/>
    <x v="19"/>
    <s v="Jun 2020"/>
    <n v="410971.28887259972"/>
    <x v="5"/>
    <x v="9"/>
  </r>
  <r>
    <x v="0"/>
    <x v="19"/>
    <s v="Jul 2020"/>
    <n v="409369.39140070637"/>
    <x v="6"/>
    <x v="9"/>
  </r>
  <r>
    <x v="0"/>
    <x v="19"/>
    <s v="Aug 2020"/>
    <n v="399051.72706431174"/>
    <x v="7"/>
    <x v="9"/>
  </r>
  <r>
    <x v="0"/>
    <x v="19"/>
    <s v="Sep 2020"/>
    <n v="390425.29215596343"/>
    <x v="8"/>
    <x v="9"/>
  </r>
  <r>
    <x v="0"/>
    <x v="19"/>
    <s v="Oct 2020"/>
    <n v="390440.22900533839"/>
    <x v="9"/>
    <x v="9"/>
  </r>
  <r>
    <x v="0"/>
    <x v="19"/>
    <s v="Nov 2020"/>
    <n v="385702.28081025905"/>
    <x v="10"/>
    <x v="9"/>
  </r>
  <r>
    <x v="0"/>
    <x v="19"/>
    <s v="Dec 2020"/>
    <n v="378800.39654762368"/>
    <x v="11"/>
    <x v="9"/>
  </r>
  <r>
    <x v="0"/>
    <x v="19"/>
    <s v="Jan 2021"/>
    <n v="372079.94736417395"/>
    <x v="0"/>
    <x v="10"/>
  </r>
  <r>
    <x v="0"/>
    <x v="19"/>
    <s v="Feb 2021"/>
    <n v="366071.23733876622"/>
    <x v="1"/>
    <x v="10"/>
  </r>
  <r>
    <x v="0"/>
    <x v="19"/>
    <s v="Mar 2021"/>
    <n v="364952.97240906418"/>
    <x v="2"/>
    <x v="10"/>
  </r>
  <r>
    <x v="0"/>
    <x v="19"/>
    <s v="Apr 2021"/>
    <n v="361596.5933698836"/>
    <x v="3"/>
    <x v="10"/>
  </r>
  <r>
    <x v="0"/>
    <x v="19"/>
    <s v="May 2021"/>
    <n v="351442.56738485221"/>
    <x v="4"/>
    <x v="10"/>
  </r>
  <r>
    <x v="0"/>
    <x v="19"/>
    <s v="Jun 2021"/>
    <n v="347593.17419417488"/>
    <x v="5"/>
    <x v="10"/>
  </r>
  <r>
    <x v="0"/>
    <x v="19"/>
    <s v="Jul 2021"/>
    <n v="352056.97865476424"/>
    <x v="6"/>
    <x v="10"/>
  </r>
  <r>
    <x v="0"/>
    <x v="19"/>
    <s v="Aug 2021"/>
    <n v="329265.51530303579"/>
    <x v="7"/>
    <x v="10"/>
  </r>
  <r>
    <x v="0"/>
    <x v="19"/>
    <s v="Sep 2021"/>
    <n v="320915.92176285334"/>
    <x v="8"/>
    <x v="10"/>
  </r>
  <r>
    <x v="0"/>
    <x v="19"/>
    <s v="Oct 2021"/>
    <n v="315283.44093586999"/>
    <x v="9"/>
    <x v="10"/>
  </r>
  <r>
    <x v="0"/>
    <x v="19"/>
    <s v="Nov 2021"/>
    <n v="310957.91332678776"/>
    <x v="10"/>
    <x v="10"/>
  </r>
  <r>
    <x v="0"/>
    <x v="19"/>
    <s v="Dec 2021"/>
    <n v="305534.2302576846"/>
    <x v="11"/>
    <x v="10"/>
  </r>
  <r>
    <x v="0"/>
    <x v="19"/>
    <s v="Jan 2022"/>
    <n v="303312.92504901154"/>
    <x v="0"/>
    <x v="11"/>
  </r>
  <r>
    <x v="0"/>
    <x v="19"/>
    <s v="Feb 2022"/>
    <n v="300122.08441373933"/>
    <x v="1"/>
    <x v="11"/>
  </r>
  <r>
    <x v="0"/>
    <x v="19"/>
    <s v="Mar 2022"/>
    <n v="298667.5699545627"/>
    <x v="2"/>
    <x v="11"/>
  </r>
  <r>
    <x v="0"/>
    <x v="19"/>
    <s v="Apr 2022"/>
    <n v="296807.76455345226"/>
    <x v="3"/>
    <x v="11"/>
  </r>
  <r>
    <x v="0"/>
    <x v="19"/>
    <s v="May 2022"/>
    <n v="298686.07893555472"/>
    <x v="4"/>
    <x v="11"/>
  </r>
  <r>
    <x v="0"/>
    <x v="19"/>
    <s v="Jun 2022"/>
    <n v="295826.22703761619"/>
    <x v="5"/>
    <x v="11"/>
  </r>
  <r>
    <x v="0"/>
    <x v="19"/>
    <s v="Jul 2022"/>
    <n v="286525.47703271103"/>
    <x v="6"/>
    <x v="11"/>
  </r>
  <r>
    <x v="0"/>
    <x v="19"/>
    <s v="Aug 2022"/>
    <n v="246294.79855090752"/>
    <x v="7"/>
    <x v="11"/>
  </r>
  <r>
    <x v="0"/>
    <x v="19"/>
    <s v="Sep 2022"/>
    <n v="118116.75618382105"/>
    <x v="8"/>
    <x v="11"/>
  </r>
  <r>
    <x v="0"/>
    <x v="19"/>
    <s v="Oct 2022"/>
    <n v="115633.29573912029"/>
    <x v="9"/>
    <x v="11"/>
  </r>
  <r>
    <x v="0"/>
    <x v="19"/>
    <s v="Nov 2022"/>
    <n v="114679.30241901311"/>
    <x v="10"/>
    <x v="11"/>
  </r>
  <r>
    <x v="0"/>
    <x v="19"/>
    <s v="Dec 2022"/>
    <n v="112918.8424056115"/>
    <x v="11"/>
    <x v="11"/>
  </r>
  <r>
    <x v="0"/>
    <x v="19"/>
    <s v="Jan 2023"/>
    <n v="111683.35244160384"/>
    <x v="0"/>
    <x v="12"/>
  </r>
  <r>
    <x v="0"/>
    <x v="19"/>
    <s v="Feb 2023"/>
    <n v="110378.74963695632"/>
    <x v="1"/>
    <x v="12"/>
  </r>
  <r>
    <x v="0"/>
    <x v="19"/>
    <s v="Mar 2023"/>
    <n v="109139.74853852416"/>
    <x v="2"/>
    <x v="12"/>
  </r>
  <r>
    <x v="0"/>
    <x v="19"/>
    <s v="Apr 2023"/>
    <n v="107917.69898105579"/>
    <x v="3"/>
    <x v="12"/>
  </r>
  <r>
    <x v="0"/>
    <x v="19"/>
    <s v="May 2023"/>
    <n v="106712.33229917301"/>
    <x v="4"/>
    <x v="12"/>
  </r>
  <r>
    <x v="0"/>
    <x v="19"/>
    <s v="Jun 2023"/>
    <n v="105523.38611911821"/>
    <x v="5"/>
    <x v="12"/>
  </r>
  <r>
    <x v="0"/>
    <x v="19"/>
    <s v="Jul 2023"/>
    <n v="104350.60401294418"/>
    <x v="6"/>
    <x v="12"/>
  </r>
  <r>
    <x v="0"/>
    <x v="19"/>
    <s v="Aug 2023"/>
    <n v="103193.7278297985"/>
    <x v="7"/>
    <x v="12"/>
  </r>
  <r>
    <x v="0"/>
    <x v="19"/>
    <s v="Sep 2023"/>
    <n v="102052.51840933299"/>
    <x v="8"/>
    <x v="12"/>
  </r>
  <r>
    <x v="0"/>
    <x v="19"/>
    <s v="Oct 2023"/>
    <n v="100926.72533086326"/>
    <x v="9"/>
    <x v="12"/>
  </r>
  <r>
    <x v="0"/>
    <x v="19"/>
    <s v="Nov 2023"/>
    <n v="99816.110834041145"/>
    <x v="10"/>
    <x v="12"/>
  </r>
  <r>
    <x v="0"/>
    <x v="19"/>
    <s v="Dec 2023"/>
    <n v="98720.435074160734"/>
    <x v="11"/>
    <x v="12"/>
  </r>
  <r>
    <x v="0"/>
    <x v="19"/>
    <s v="Jan 2024"/>
    <n v="97639.473689757331"/>
    <x v="0"/>
    <x v="13"/>
  </r>
  <r>
    <x v="0"/>
    <x v="19"/>
    <s v="Feb 2024"/>
    <n v="96572.991481935343"/>
    <x v="1"/>
    <x v="13"/>
  </r>
  <r>
    <x v="0"/>
    <x v="19"/>
    <s v="Mar 2024"/>
    <n v="95520.771780850773"/>
    <x v="2"/>
    <x v="13"/>
  </r>
  <r>
    <x v="0"/>
    <x v="19"/>
    <s v="Apr 2024"/>
    <n v="94482.589540681234"/>
    <x v="3"/>
    <x v="13"/>
  </r>
  <r>
    <x v="0"/>
    <x v="19"/>
    <s v="May 2024"/>
    <n v="93458.235683203398"/>
    <x v="4"/>
    <x v="13"/>
  </r>
  <r>
    <x v="0"/>
    <x v="19"/>
    <s v="Jun 2024"/>
    <n v="92447.489446952604"/>
    <x v="5"/>
    <x v="13"/>
  </r>
  <r>
    <x v="0"/>
    <x v="19"/>
    <s v="Jul 2024"/>
    <n v="91450.151768231357"/>
    <x v="6"/>
    <x v="13"/>
  </r>
  <r>
    <x v="0"/>
    <x v="19"/>
    <s v="Aug 2024"/>
    <n v="90466.00699283788"/>
    <x v="7"/>
    <x v="13"/>
  </r>
  <r>
    <x v="0"/>
    <x v="19"/>
    <s v="Sep 2024"/>
    <n v="89494.863725790172"/>
    <x v="8"/>
    <x v="13"/>
  </r>
  <r>
    <x v="0"/>
    <x v="19"/>
    <s v="Oct 2024"/>
    <n v="88536.517711770037"/>
    <x v="9"/>
    <x v="13"/>
  </r>
  <r>
    <x v="0"/>
    <x v="19"/>
    <s v="Nov 2024"/>
    <n v="87590.777932890254"/>
    <x v="10"/>
    <x v="13"/>
  </r>
  <r>
    <x v="0"/>
    <x v="19"/>
    <s v="Dec 2024"/>
    <n v="86657.453394168828"/>
    <x v="11"/>
    <x v="13"/>
  </r>
  <r>
    <x v="0"/>
    <x v="19"/>
    <s v="Jan 2025"/>
    <n v="85736.35221626595"/>
    <x v="0"/>
    <x v="14"/>
  </r>
  <r>
    <x v="0"/>
    <x v="19"/>
    <s v="Feb 2025"/>
    <n v="84827.293857272802"/>
    <x v="1"/>
    <x v="14"/>
  </r>
  <r>
    <x v="0"/>
    <x v="19"/>
    <s v="Mar 2025"/>
    <n v="83930.095490922875"/>
    <x v="2"/>
    <x v="14"/>
  </r>
  <r>
    <x v="0"/>
    <x v="19"/>
    <s v="Apr 2025"/>
    <n v="83044.579198212479"/>
    <x v="3"/>
    <x v="14"/>
  </r>
  <r>
    <x v="0"/>
    <x v="19"/>
    <s v="May 2025"/>
    <n v="82170.564875780256"/>
    <x v="4"/>
    <x v="14"/>
  </r>
  <r>
    <x v="0"/>
    <x v="19"/>
    <s v="Jun 2025"/>
    <n v="81307.885280600953"/>
    <x v="5"/>
    <x v="14"/>
  </r>
  <r>
    <x v="0"/>
    <x v="19"/>
    <s v="Jul 2025"/>
    <n v="80456.370523838981"/>
    <x v="6"/>
    <x v="14"/>
  </r>
  <r>
    <x v="0"/>
    <x v="19"/>
    <s v="Aug 2025"/>
    <n v="79615.851016658766"/>
    <x v="7"/>
    <x v="14"/>
  </r>
  <r>
    <x v="0"/>
    <x v="19"/>
    <s v="Sep 2025"/>
    <n v="78786.165823297983"/>
    <x v="8"/>
    <x v="14"/>
  </r>
  <r>
    <x v="0"/>
    <x v="19"/>
    <s v="Oct 2025"/>
    <n v="77967.151523636538"/>
    <x v="9"/>
    <x v="14"/>
  </r>
  <r>
    <x v="0"/>
    <x v="19"/>
    <s v="Nov 2025"/>
    <n v="77158.652289174992"/>
    <x v="10"/>
    <x v="14"/>
  </r>
  <r>
    <x v="0"/>
    <x v="19"/>
    <s v="Dec 2025"/>
    <n v="76360.507861245831"/>
    <x v="11"/>
    <x v="14"/>
  </r>
  <r>
    <x v="0"/>
    <x v="19"/>
    <s v="Jan 2026"/>
    <n v="75572.570564422873"/>
    <x v="0"/>
    <x v="15"/>
  </r>
  <r>
    <x v="0"/>
    <x v="19"/>
    <s v="Feb 2026"/>
    <n v="74794.683585848921"/>
    <x v="1"/>
    <x v="15"/>
  </r>
  <r>
    <x v="0"/>
    <x v="19"/>
    <s v="Mar 2026"/>
    <n v="74026.700927192607"/>
    <x v="2"/>
    <x v="15"/>
  </r>
  <r>
    <x v="0"/>
    <x v="19"/>
    <s v="Apr 2026"/>
    <n v="73268.477835932921"/>
    <x v="3"/>
    <x v="15"/>
  </r>
  <r>
    <x v="0"/>
    <x v="19"/>
    <s v="May 2026"/>
    <n v="72519.87342100135"/>
    <x v="4"/>
    <x v="15"/>
  </r>
  <r>
    <x v="0"/>
    <x v="19"/>
    <s v="Jun 2026"/>
    <n v="71780.745091329474"/>
    <x v="5"/>
    <x v="15"/>
  </r>
  <r>
    <x v="0"/>
    <x v="19"/>
    <s v="Jul 2026"/>
    <n v="71050.948848585918"/>
    <x v="6"/>
    <x v="15"/>
  </r>
  <r>
    <x v="0"/>
    <x v="19"/>
    <s v="Aug 2026"/>
    <n v="70330.355162038366"/>
    <x v="7"/>
    <x v="15"/>
  </r>
  <r>
    <x v="0"/>
    <x v="19"/>
    <s v="Sep 2026"/>
    <n v="69618.828586428674"/>
    <x v="8"/>
    <x v="15"/>
  </r>
  <r>
    <x v="0"/>
    <x v="19"/>
    <s v="Oct 2026"/>
    <n v="68916.235260856454"/>
    <x v="9"/>
    <x v="15"/>
  </r>
  <r>
    <x v="0"/>
    <x v="19"/>
    <s v="Nov 2026"/>
    <n v="68222.444908779056"/>
    <x v="10"/>
    <x v="15"/>
  </r>
  <r>
    <x v="0"/>
    <x v="19"/>
    <s v="Dec 2026"/>
    <n v="67537.332360916756"/>
    <x v="11"/>
    <x v="15"/>
  </r>
  <r>
    <x v="0"/>
    <x v="19"/>
    <s v="Jan 2027"/>
    <n v="66860.771025084628"/>
    <x v="0"/>
    <x v="16"/>
  </r>
  <r>
    <x v="0"/>
    <x v="19"/>
    <s v="Feb 2027"/>
    <n v="66192.636432002968"/>
    <x v="1"/>
    <x v="16"/>
  </r>
  <r>
    <x v="0"/>
    <x v="19"/>
    <s v="Mar 2027"/>
    <n v="65532.811704012645"/>
    <x v="2"/>
    <x v="16"/>
  </r>
  <r>
    <x v="0"/>
    <x v="19"/>
    <s v="Apr 2027"/>
    <n v="64881.171048928787"/>
    <x v="3"/>
    <x v="16"/>
  </r>
  <r>
    <x v="0"/>
    <x v="19"/>
    <s v="May 2027"/>
    <n v="64237.599450544862"/>
    <x v="4"/>
    <x v="16"/>
  </r>
  <r>
    <x v="0"/>
    <x v="19"/>
    <s v="Jun 2027"/>
    <n v="63601.983654106982"/>
    <x v="5"/>
    <x v="16"/>
  </r>
  <r>
    <x v="0"/>
    <x v="19"/>
    <s v="Jul 2027"/>
    <n v="62974.208943408601"/>
    <x v="6"/>
    <x v="16"/>
  </r>
  <r>
    <x v="0"/>
    <x v="19"/>
    <s v="Aug 2027"/>
    <n v="774.24256781785448"/>
    <x v="7"/>
    <x v="16"/>
  </r>
  <r>
    <x v="0"/>
    <x v="20"/>
    <s v="Sep 2012"/>
    <n v="8769818.5655511767"/>
    <x v="8"/>
    <x v="1"/>
  </r>
  <r>
    <x v="0"/>
    <x v="20"/>
    <s v="Oct 2012"/>
    <n v="10430660.830003556"/>
    <x v="9"/>
    <x v="1"/>
  </r>
  <r>
    <x v="0"/>
    <x v="20"/>
    <s v="Nov 2012"/>
    <n v="8093359.4690086907"/>
    <x v="10"/>
    <x v="1"/>
  </r>
  <r>
    <x v="0"/>
    <x v="20"/>
    <s v="Dec 2012"/>
    <n v="6261596.1193796387"/>
    <x v="11"/>
    <x v="1"/>
  </r>
  <r>
    <x v="0"/>
    <x v="20"/>
    <s v="Jan 2013"/>
    <n v="5287332.3480874822"/>
    <x v="0"/>
    <x v="2"/>
  </r>
  <r>
    <x v="0"/>
    <x v="20"/>
    <s v="Feb 2013"/>
    <n v="4793979.692810352"/>
    <x v="1"/>
    <x v="2"/>
  </r>
  <r>
    <x v="0"/>
    <x v="20"/>
    <s v="Mar 2013"/>
    <n v="4448297.712473602"/>
    <x v="2"/>
    <x v="2"/>
  </r>
  <r>
    <x v="0"/>
    <x v="20"/>
    <s v="Apr 2013"/>
    <n v="4129543.7806553687"/>
    <x v="3"/>
    <x v="2"/>
  </r>
  <r>
    <x v="0"/>
    <x v="20"/>
    <s v="May 2013"/>
    <n v="3745013.1932793539"/>
    <x v="4"/>
    <x v="2"/>
  </r>
  <r>
    <x v="0"/>
    <x v="20"/>
    <s v="Jun 2013"/>
    <n v="3647402.2513716454"/>
    <x v="5"/>
    <x v="2"/>
  </r>
  <r>
    <x v="0"/>
    <x v="20"/>
    <s v="Jul 2013"/>
    <n v="3528577.1740132496"/>
    <x v="6"/>
    <x v="2"/>
  </r>
  <r>
    <x v="0"/>
    <x v="20"/>
    <s v="Aug 2013"/>
    <n v="3347780.0081251906"/>
    <x v="7"/>
    <x v="2"/>
  </r>
  <r>
    <x v="0"/>
    <x v="20"/>
    <s v="Sep 2013"/>
    <n v="3318804.4262623759"/>
    <x v="8"/>
    <x v="2"/>
  </r>
  <r>
    <x v="0"/>
    <x v="20"/>
    <s v="Oct 2013"/>
    <n v="3170563.1267396961"/>
    <x v="9"/>
    <x v="2"/>
  </r>
  <r>
    <x v="0"/>
    <x v="20"/>
    <s v="Nov 2013"/>
    <n v="3089575.2772344113"/>
    <x v="10"/>
    <x v="2"/>
  </r>
  <r>
    <x v="0"/>
    <x v="20"/>
    <s v="Dec 2013"/>
    <n v="2903441.9203038025"/>
    <x v="11"/>
    <x v="2"/>
  </r>
  <r>
    <x v="0"/>
    <x v="20"/>
    <s v="Jan 2014"/>
    <n v="2731271.5882964795"/>
    <x v="0"/>
    <x v="3"/>
  </r>
  <r>
    <x v="0"/>
    <x v="20"/>
    <s v="Feb 2014"/>
    <n v="2619737.0693961382"/>
    <x v="1"/>
    <x v="3"/>
  </r>
  <r>
    <x v="0"/>
    <x v="20"/>
    <s v="Mar 2014"/>
    <n v="2478096.5104653412"/>
    <x v="2"/>
    <x v="3"/>
  </r>
  <r>
    <x v="0"/>
    <x v="20"/>
    <s v="Apr 2014"/>
    <n v="2342613.3434884683"/>
    <x v="3"/>
    <x v="3"/>
  </r>
  <r>
    <x v="0"/>
    <x v="20"/>
    <s v="May 2014"/>
    <n v="2211794.9861875405"/>
    <x v="4"/>
    <x v="3"/>
  </r>
  <r>
    <x v="0"/>
    <x v="20"/>
    <s v="Jun 2014"/>
    <n v="2119306.5908438801"/>
    <x v="5"/>
    <x v="3"/>
  </r>
  <r>
    <x v="0"/>
    <x v="20"/>
    <s v="Jul 2014"/>
    <n v="1991887.9276800554"/>
    <x v="6"/>
    <x v="3"/>
  </r>
  <r>
    <x v="0"/>
    <x v="20"/>
    <s v="Aug 2014"/>
    <n v="1913693.4205172139"/>
    <x v="7"/>
    <x v="3"/>
  </r>
  <r>
    <x v="0"/>
    <x v="20"/>
    <s v="Sep 2014"/>
    <n v="1808709.2162264325"/>
    <x v="8"/>
    <x v="3"/>
  </r>
  <r>
    <x v="0"/>
    <x v="20"/>
    <s v="Oct 2014"/>
    <n v="1703038.0696659281"/>
    <x v="9"/>
    <x v="3"/>
  </r>
  <r>
    <x v="0"/>
    <x v="20"/>
    <s v="Nov 2014"/>
    <n v="1633362.208432531"/>
    <x v="10"/>
    <x v="3"/>
  </r>
  <r>
    <x v="0"/>
    <x v="20"/>
    <s v="Dec 2014"/>
    <n v="1547832.3107410404"/>
    <x v="11"/>
    <x v="3"/>
  </r>
  <r>
    <x v="0"/>
    <x v="20"/>
    <s v="Jan 2015"/>
    <n v="1475499.2625290318"/>
    <x v="0"/>
    <x v="4"/>
  </r>
  <r>
    <x v="0"/>
    <x v="20"/>
    <s v="Feb 2015"/>
    <n v="1435558.7825360878"/>
    <x v="1"/>
    <x v="4"/>
  </r>
  <r>
    <x v="0"/>
    <x v="20"/>
    <s v="Mar 2015"/>
    <n v="1393092.1456219109"/>
    <x v="2"/>
    <x v="4"/>
  </r>
  <r>
    <x v="0"/>
    <x v="20"/>
    <s v="Apr 2015"/>
    <n v="1349372.3908224916"/>
    <x v="3"/>
    <x v="4"/>
  </r>
  <r>
    <x v="0"/>
    <x v="20"/>
    <s v="May 2015"/>
    <n v="1297298.1360544264"/>
    <x v="4"/>
    <x v="4"/>
  </r>
  <r>
    <x v="0"/>
    <x v="20"/>
    <s v="Jun 2015"/>
    <n v="1281979.6821418761"/>
    <x v="5"/>
    <x v="4"/>
  </r>
  <r>
    <x v="0"/>
    <x v="20"/>
    <s v="Jul 2015"/>
    <n v="1218526.4325650146"/>
    <x v="6"/>
    <x v="4"/>
  </r>
  <r>
    <x v="0"/>
    <x v="20"/>
    <s v="Aug 2015"/>
    <n v="1198716.5524320572"/>
    <x v="7"/>
    <x v="4"/>
  </r>
  <r>
    <x v="0"/>
    <x v="20"/>
    <s v="Sep 2015"/>
    <n v="1151991.1745258709"/>
    <x v="8"/>
    <x v="4"/>
  </r>
  <r>
    <x v="0"/>
    <x v="20"/>
    <s v="Oct 2015"/>
    <n v="1114409.7458854956"/>
    <x v="9"/>
    <x v="4"/>
  </r>
  <r>
    <x v="0"/>
    <x v="20"/>
    <s v="Nov 2015"/>
    <n v="1087024.6924226992"/>
    <x v="10"/>
    <x v="4"/>
  </r>
  <r>
    <x v="0"/>
    <x v="20"/>
    <s v="Dec 2015"/>
    <n v="1055831.1262767408"/>
    <x v="11"/>
    <x v="4"/>
  </r>
  <r>
    <x v="0"/>
    <x v="20"/>
    <s v="Jan 2016"/>
    <n v="1025842.3027069579"/>
    <x v="0"/>
    <x v="5"/>
  </r>
  <r>
    <x v="0"/>
    <x v="20"/>
    <s v="Feb 2016"/>
    <n v="998752.25542815565"/>
    <x v="1"/>
    <x v="5"/>
  </r>
  <r>
    <x v="0"/>
    <x v="20"/>
    <s v="Mar 2016"/>
    <n v="970051.98089336511"/>
    <x v="2"/>
    <x v="5"/>
  </r>
  <r>
    <x v="0"/>
    <x v="20"/>
    <s v="Apr 2016"/>
    <n v="947369.14582967362"/>
    <x v="3"/>
    <x v="5"/>
  </r>
  <r>
    <x v="0"/>
    <x v="20"/>
    <s v="May 2016"/>
    <n v="923409.86862627766"/>
    <x v="4"/>
    <x v="5"/>
  </r>
  <r>
    <x v="0"/>
    <x v="20"/>
    <s v="Jun 2016"/>
    <n v="902140.37880801759"/>
    <x v="5"/>
    <x v="5"/>
  </r>
  <r>
    <x v="0"/>
    <x v="20"/>
    <s v="Jul 2016"/>
    <n v="878936.00253338716"/>
    <x v="6"/>
    <x v="5"/>
  </r>
  <r>
    <x v="0"/>
    <x v="20"/>
    <s v="Aug 2016"/>
    <n v="855546.99056923832"/>
    <x v="7"/>
    <x v="5"/>
  </r>
  <r>
    <x v="0"/>
    <x v="20"/>
    <s v="Sep 2016"/>
    <n v="829964.33466332697"/>
    <x v="8"/>
    <x v="5"/>
  </r>
  <r>
    <x v="0"/>
    <x v="20"/>
    <s v="Oct 2016"/>
    <n v="806453.20236094855"/>
    <x v="9"/>
    <x v="5"/>
  </r>
  <r>
    <x v="0"/>
    <x v="20"/>
    <s v="Nov 2016"/>
    <n v="783756.18716337788"/>
    <x v="10"/>
    <x v="5"/>
  </r>
  <r>
    <x v="0"/>
    <x v="20"/>
    <s v="Dec 2016"/>
    <n v="760823.92242061789"/>
    <x v="11"/>
    <x v="5"/>
  </r>
  <r>
    <x v="0"/>
    <x v="20"/>
    <s v="Jan 2017"/>
    <n v="738768.71877055895"/>
    <x v="0"/>
    <x v="6"/>
  </r>
  <r>
    <x v="0"/>
    <x v="20"/>
    <s v="Feb 2017"/>
    <n v="718396.11569679959"/>
    <x v="1"/>
    <x v="6"/>
  </r>
  <r>
    <x v="0"/>
    <x v="20"/>
    <s v="Mar 2017"/>
    <n v="698914.56510531949"/>
    <x v="2"/>
    <x v="6"/>
  </r>
  <r>
    <x v="0"/>
    <x v="20"/>
    <s v="Apr 2017"/>
    <n v="679734.36328246328"/>
    <x v="3"/>
    <x v="6"/>
  </r>
  <r>
    <x v="0"/>
    <x v="20"/>
    <s v="May 2017"/>
    <n v="661132.44886096404"/>
    <x v="4"/>
    <x v="6"/>
  </r>
  <r>
    <x v="0"/>
    <x v="20"/>
    <s v="Jun 2017"/>
    <n v="645570.27822742448"/>
    <x v="5"/>
    <x v="6"/>
  </r>
  <r>
    <x v="0"/>
    <x v="20"/>
    <s v="Jul 2017"/>
    <n v="627403.46470048756"/>
    <x v="6"/>
    <x v="6"/>
  </r>
  <r>
    <x v="0"/>
    <x v="20"/>
    <s v="Aug 2017"/>
    <n v="612812.77042456507"/>
    <x v="7"/>
    <x v="6"/>
  </r>
  <r>
    <x v="0"/>
    <x v="20"/>
    <s v="Sep 2017"/>
    <n v="586093.38858763315"/>
    <x v="8"/>
    <x v="6"/>
  </r>
  <r>
    <x v="0"/>
    <x v="20"/>
    <s v="Oct 2017"/>
    <n v="560747.99410073052"/>
    <x v="9"/>
    <x v="6"/>
  </r>
  <r>
    <x v="0"/>
    <x v="20"/>
    <s v="Nov 2017"/>
    <n v="546983.22452788777"/>
    <x v="10"/>
    <x v="6"/>
  </r>
  <r>
    <x v="0"/>
    <x v="20"/>
    <s v="Dec 2017"/>
    <n v="533664.24917414784"/>
    <x v="11"/>
    <x v="6"/>
  </r>
  <r>
    <x v="0"/>
    <x v="20"/>
    <s v="Jan 2018"/>
    <n v="520430.37261119031"/>
    <x v="0"/>
    <x v="7"/>
  </r>
  <r>
    <x v="0"/>
    <x v="20"/>
    <s v="Feb 2018"/>
    <n v="508553.04236966657"/>
    <x v="1"/>
    <x v="7"/>
  </r>
  <r>
    <x v="0"/>
    <x v="20"/>
    <s v="Mar 2018"/>
    <n v="497225.12793286779"/>
    <x v="2"/>
    <x v="7"/>
  </r>
  <r>
    <x v="0"/>
    <x v="20"/>
    <s v="Apr 2018"/>
    <n v="485417.74196463817"/>
    <x v="3"/>
    <x v="7"/>
  </r>
  <r>
    <x v="0"/>
    <x v="20"/>
    <s v="May 2018"/>
    <n v="474576.65754432435"/>
    <x v="4"/>
    <x v="7"/>
  </r>
  <r>
    <x v="0"/>
    <x v="20"/>
    <s v="Jun 2018"/>
    <n v="465066.74269149132"/>
    <x v="5"/>
    <x v="7"/>
  </r>
  <r>
    <x v="0"/>
    <x v="20"/>
    <s v="Jul 2018"/>
    <n v="454044.44055988215"/>
    <x v="6"/>
    <x v="7"/>
  </r>
  <r>
    <x v="0"/>
    <x v="20"/>
    <s v="Aug 2018"/>
    <n v="446152.84450296679"/>
    <x v="7"/>
    <x v="7"/>
  </r>
  <r>
    <x v="0"/>
    <x v="20"/>
    <s v="Sep 2018"/>
    <n v="436779.00317781157"/>
    <x v="8"/>
    <x v="7"/>
  </r>
  <r>
    <x v="0"/>
    <x v="20"/>
    <s v="Oct 2018"/>
    <n v="428966.07067321049"/>
    <x v="9"/>
    <x v="7"/>
  </r>
  <r>
    <x v="0"/>
    <x v="20"/>
    <s v="Nov 2018"/>
    <n v="421083.24222053529"/>
    <x v="10"/>
    <x v="7"/>
  </r>
  <r>
    <x v="0"/>
    <x v="20"/>
    <s v="Dec 2018"/>
    <n v="412950.58576557634"/>
    <x v="11"/>
    <x v="7"/>
  </r>
  <r>
    <x v="0"/>
    <x v="20"/>
    <s v="Jan 2019"/>
    <n v="404798.57607704052"/>
    <x v="0"/>
    <x v="8"/>
  </r>
  <r>
    <x v="0"/>
    <x v="20"/>
    <s v="Feb 2019"/>
    <n v="397625.82050330972"/>
    <x v="1"/>
    <x v="8"/>
  </r>
  <r>
    <x v="0"/>
    <x v="20"/>
    <s v="Mar 2019"/>
    <n v="391044.78091414674"/>
    <x v="2"/>
    <x v="8"/>
  </r>
  <r>
    <x v="0"/>
    <x v="20"/>
    <s v="Apr 2019"/>
    <n v="383666.61185291479"/>
    <x v="3"/>
    <x v="8"/>
  </r>
  <r>
    <x v="0"/>
    <x v="20"/>
    <s v="May 2019"/>
    <n v="376973.76895075332"/>
    <x v="4"/>
    <x v="8"/>
  </r>
  <r>
    <x v="0"/>
    <x v="20"/>
    <s v="Jun 2019"/>
    <n v="371282.63893161097"/>
    <x v="5"/>
    <x v="8"/>
  </r>
  <r>
    <x v="0"/>
    <x v="20"/>
    <s v="Jul 2019"/>
    <n v="364117.04467683809"/>
    <x v="6"/>
    <x v="8"/>
  </r>
  <r>
    <x v="0"/>
    <x v="20"/>
    <s v="Aug 2019"/>
    <n v="358373.29881888989"/>
    <x v="7"/>
    <x v="8"/>
  </r>
  <r>
    <x v="0"/>
    <x v="20"/>
    <s v="Sep 2019"/>
    <n v="351898.26871845749"/>
    <x v="8"/>
    <x v="8"/>
  </r>
  <r>
    <x v="0"/>
    <x v="20"/>
    <s v="Oct 2019"/>
    <n v="346005.51152695832"/>
    <x v="9"/>
    <x v="8"/>
  </r>
  <r>
    <x v="0"/>
    <x v="20"/>
    <s v="Nov 2019"/>
    <n v="340139.65709119337"/>
    <x v="10"/>
    <x v="8"/>
  </r>
  <r>
    <x v="0"/>
    <x v="20"/>
    <s v="Dec 2019"/>
    <n v="334406.38084512111"/>
    <x v="11"/>
    <x v="8"/>
  </r>
  <r>
    <x v="0"/>
    <x v="20"/>
    <s v="Jan 2020"/>
    <n v="328222.54151669145"/>
    <x v="0"/>
    <x v="9"/>
  </r>
  <r>
    <x v="0"/>
    <x v="20"/>
    <s v="Feb 2020"/>
    <n v="322742.44237318897"/>
    <x v="1"/>
    <x v="9"/>
  </r>
  <r>
    <x v="0"/>
    <x v="20"/>
    <s v="Mar 2020"/>
    <n v="317526.09695464105"/>
    <x v="2"/>
    <x v="9"/>
  </r>
  <r>
    <x v="0"/>
    <x v="20"/>
    <s v="Apr 2020"/>
    <n v="311985.3049667367"/>
    <x v="3"/>
    <x v="9"/>
  </r>
  <r>
    <x v="0"/>
    <x v="20"/>
    <s v="May 2020"/>
    <n v="306971.26371344557"/>
    <x v="4"/>
    <x v="9"/>
  </r>
  <r>
    <x v="0"/>
    <x v="20"/>
    <s v="Jun 2020"/>
    <n v="302612.08449235896"/>
    <x v="5"/>
    <x v="9"/>
  </r>
  <r>
    <x v="0"/>
    <x v="20"/>
    <s v="Jul 2020"/>
    <n v="297321.8991278637"/>
    <x v="6"/>
    <x v="9"/>
  </r>
  <r>
    <x v="0"/>
    <x v="20"/>
    <s v="Aug 2020"/>
    <n v="293021.42914931901"/>
    <x v="7"/>
    <x v="9"/>
  </r>
  <r>
    <x v="0"/>
    <x v="20"/>
    <s v="Sep 2020"/>
    <n v="287846.95696107007"/>
    <x v="8"/>
    <x v="9"/>
  </r>
  <r>
    <x v="0"/>
    <x v="20"/>
    <s v="Oct 2020"/>
    <n v="283134.86893721984"/>
    <x v="9"/>
    <x v="9"/>
  </r>
  <r>
    <x v="0"/>
    <x v="20"/>
    <s v="Nov 2020"/>
    <n v="278897.34618102654"/>
    <x v="10"/>
    <x v="9"/>
  </r>
  <r>
    <x v="0"/>
    <x v="20"/>
    <s v="Dec 2020"/>
    <n v="274532.67682156473"/>
    <x v="11"/>
    <x v="9"/>
  </r>
  <r>
    <x v="0"/>
    <x v="20"/>
    <s v="Jan 2021"/>
    <n v="269363.74385400792"/>
    <x v="0"/>
    <x v="10"/>
  </r>
  <r>
    <x v="0"/>
    <x v="20"/>
    <s v="Feb 2021"/>
    <n v="265080.51273739734"/>
    <x v="1"/>
    <x v="10"/>
  </r>
  <r>
    <x v="0"/>
    <x v="20"/>
    <s v="Mar 2021"/>
    <n v="261112.16642664731"/>
    <x v="2"/>
    <x v="10"/>
  </r>
  <r>
    <x v="0"/>
    <x v="20"/>
    <s v="Apr 2021"/>
    <n v="257032.41295782675"/>
    <x v="3"/>
    <x v="10"/>
  </r>
  <r>
    <x v="0"/>
    <x v="20"/>
    <s v="May 2021"/>
    <n v="253131.8394933099"/>
    <x v="4"/>
    <x v="10"/>
  </r>
  <r>
    <x v="0"/>
    <x v="20"/>
    <s v="Jun 2021"/>
    <n v="249407.29022528022"/>
    <x v="5"/>
    <x v="10"/>
  </r>
  <r>
    <x v="0"/>
    <x v="20"/>
    <s v="Jul 2021"/>
    <n v="245234.10786158693"/>
    <x v="6"/>
    <x v="10"/>
  </r>
  <r>
    <x v="0"/>
    <x v="20"/>
    <s v="Aug 2021"/>
    <n v="242088.50922902234"/>
    <x v="7"/>
    <x v="10"/>
  </r>
  <r>
    <x v="0"/>
    <x v="20"/>
    <s v="Sep 2021"/>
    <n v="216261.39212400524"/>
    <x v="8"/>
    <x v="10"/>
  </r>
  <r>
    <x v="0"/>
    <x v="20"/>
    <s v="Oct 2021"/>
    <n v="213138.249357856"/>
    <x v="9"/>
    <x v="10"/>
  </r>
  <r>
    <x v="0"/>
    <x v="20"/>
    <s v="Nov 2021"/>
    <n v="210173.75342363137"/>
    <x v="10"/>
    <x v="10"/>
  </r>
  <r>
    <x v="0"/>
    <x v="20"/>
    <s v="Dec 2021"/>
    <n v="207303.36671734101"/>
    <x v="11"/>
    <x v="10"/>
  </r>
  <r>
    <x v="0"/>
    <x v="20"/>
    <s v="Jan 2022"/>
    <n v="204381.59264391428"/>
    <x v="0"/>
    <x v="11"/>
  </r>
  <r>
    <x v="0"/>
    <x v="20"/>
    <s v="Feb 2022"/>
    <n v="201555.7225106734"/>
    <x v="1"/>
    <x v="11"/>
  </r>
  <r>
    <x v="0"/>
    <x v="20"/>
    <s v="Mar 2022"/>
    <n v="198812.70677145146"/>
    <x v="2"/>
    <x v="11"/>
  </r>
  <r>
    <x v="0"/>
    <x v="20"/>
    <s v="Apr 2022"/>
    <n v="196178.64900284103"/>
    <x v="3"/>
    <x v="11"/>
  </r>
  <r>
    <x v="0"/>
    <x v="20"/>
    <s v="May 2022"/>
    <n v="193964.70684632205"/>
    <x v="4"/>
    <x v="11"/>
  </r>
  <r>
    <x v="0"/>
    <x v="20"/>
    <s v="Jun 2022"/>
    <n v="191510.32901141251"/>
    <x v="5"/>
    <x v="11"/>
  </r>
  <r>
    <x v="0"/>
    <x v="20"/>
    <s v="Jul 2022"/>
    <n v="189041.06720525655"/>
    <x v="6"/>
    <x v="11"/>
  </r>
  <r>
    <x v="0"/>
    <x v="20"/>
    <s v="Aug 2022"/>
    <n v="186425.28451739013"/>
    <x v="7"/>
    <x v="11"/>
  </r>
  <r>
    <x v="0"/>
    <x v="20"/>
    <s v="Sep 2022"/>
    <n v="129572.21251401238"/>
    <x v="8"/>
    <x v="11"/>
  </r>
  <r>
    <x v="0"/>
    <x v="20"/>
    <s v="Oct 2022"/>
    <n v="106938.9255728272"/>
    <x v="9"/>
    <x v="11"/>
  </r>
  <r>
    <x v="0"/>
    <x v="20"/>
    <s v="Nov 2022"/>
    <n v="105674.97978414495"/>
    <x v="10"/>
    <x v="11"/>
  </r>
  <r>
    <x v="0"/>
    <x v="20"/>
    <s v="Dec 2022"/>
    <n v="104491.02816535668"/>
    <x v="11"/>
    <x v="11"/>
  </r>
  <r>
    <x v="0"/>
    <x v="20"/>
    <s v="Jan 2023"/>
    <n v="103285.10974257212"/>
    <x v="0"/>
    <x v="12"/>
  </r>
  <r>
    <x v="0"/>
    <x v="20"/>
    <s v="Feb 2023"/>
    <n v="102115.0647571927"/>
    <x v="1"/>
    <x v="12"/>
  </r>
  <r>
    <x v="0"/>
    <x v="20"/>
    <s v="Mar 2023"/>
    <n v="100954.84185243835"/>
    <x v="2"/>
    <x v="12"/>
  </r>
  <r>
    <x v="0"/>
    <x v="20"/>
    <s v="Apr 2023"/>
    <n v="99810.14046786695"/>
    <x v="3"/>
    <x v="12"/>
  </r>
  <r>
    <x v="0"/>
    <x v="20"/>
    <s v="May 2023"/>
    <n v="98678.677800512567"/>
    <x v="4"/>
    <x v="12"/>
  </r>
  <r>
    <x v="0"/>
    <x v="20"/>
    <s v="Jun 2023"/>
    <n v="97560.276337517978"/>
    <x v="5"/>
    <x v="12"/>
  </r>
  <r>
    <x v="0"/>
    <x v="20"/>
    <s v="Jul 2023"/>
    <n v="96454.767780551832"/>
    <x v="6"/>
    <x v="12"/>
  </r>
  <r>
    <x v="0"/>
    <x v="20"/>
    <s v="Aug 2023"/>
    <n v="95361.983308377618"/>
    <x v="7"/>
    <x v="12"/>
  </r>
  <r>
    <x v="0"/>
    <x v="20"/>
    <s v="Sep 2023"/>
    <n v="94281.751353948464"/>
    <x v="8"/>
    <x v="12"/>
  </r>
  <r>
    <x v="0"/>
    <x v="20"/>
    <s v="Oct 2023"/>
    <n v="93213.912249101064"/>
    <x v="9"/>
    <x v="12"/>
  </r>
  <r>
    <x v="0"/>
    <x v="20"/>
    <s v="Nov 2023"/>
    <n v="92158.300034051499"/>
    <x v="10"/>
    <x v="12"/>
  </r>
  <r>
    <x v="0"/>
    <x v="20"/>
    <s v="Dec 2023"/>
    <n v="91114.761109351937"/>
    <x v="11"/>
    <x v="12"/>
  </r>
  <r>
    <x v="0"/>
    <x v="20"/>
    <s v="Jan 2024"/>
    <n v="90083.133076671002"/>
    <x v="0"/>
    <x v="13"/>
  </r>
  <r>
    <x v="0"/>
    <x v="20"/>
    <s v="Feb 2024"/>
    <n v="89063.263136560912"/>
    <x v="1"/>
    <x v="13"/>
  </r>
  <r>
    <x v="0"/>
    <x v="20"/>
    <s v="Mar 2024"/>
    <n v="88054.997243763501"/>
    <x v="2"/>
    <x v="13"/>
  </r>
  <r>
    <x v="0"/>
    <x v="20"/>
    <s v="Apr 2024"/>
    <n v="87058.183575925839"/>
    <x v="3"/>
    <x v="13"/>
  </r>
  <r>
    <x v="0"/>
    <x v="20"/>
    <s v="May 2024"/>
    <n v="86072.678563768161"/>
    <x v="4"/>
    <x v="13"/>
  </r>
  <r>
    <x v="0"/>
    <x v="20"/>
    <s v="Jun 2024"/>
    <n v="85098.334069295233"/>
    <x v="5"/>
    <x v="13"/>
  </r>
  <r>
    <x v="0"/>
    <x v="20"/>
    <s v="Jul 2024"/>
    <n v="84135.000070154114"/>
    <x v="6"/>
    <x v="13"/>
  </r>
  <r>
    <x v="0"/>
    <x v="20"/>
    <s v="Aug 2024"/>
    <n v="83182.539504327928"/>
    <x v="7"/>
    <x v="13"/>
  </r>
  <r>
    <x v="0"/>
    <x v="20"/>
    <s v="Sep 2024"/>
    <n v="82240.817432705051"/>
    <x v="8"/>
    <x v="13"/>
  </r>
  <r>
    <x v="0"/>
    <x v="20"/>
    <s v="Oct 2024"/>
    <n v="81309.683648574719"/>
    <x v="9"/>
    <x v="13"/>
  </r>
  <r>
    <x v="0"/>
    <x v="20"/>
    <s v="Nov 2024"/>
    <n v="80389.009742993367"/>
    <x v="10"/>
    <x v="13"/>
  </r>
  <r>
    <x v="0"/>
    <x v="20"/>
    <s v="Dec 2024"/>
    <n v="79478.66195394416"/>
    <x v="11"/>
    <x v="13"/>
  </r>
  <r>
    <x v="0"/>
    <x v="20"/>
    <s v="Jan 2025"/>
    <n v="78578.499789242182"/>
    <x v="0"/>
    <x v="14"/>
  </r>
  <r>
    <x v="0"/>
    <x v="20"/>
    <s v="Feb 2025"/>
    <n v="77688.404170111899"/>
    <x v="1"/>
    <x v="14"/>
  </r>
  <r>
    <x v="0"/>
    <x v="20"/>
    <s v="Mar 2025"/>
    <n v="76808.239911631332"/>
    <x v="2"/>
    <x v="14"/>
  </r>
  <r>
    <x v="0"/>
    <x v="20"/>
    <s v="Apr 2025"/>
    <n v="75937.878997593958"/>
    <x v="3"/>
    <x v="14"/>
  </r>
  <r>
    <x v="0"/>
    <x v="20"/>
    <s v="May 2025"/>
    <n v="75077.200964866526"/>
    <x v="4"/>
    <x v="14"/>
  </r>
  <r>
    <x v="0"/>
    <x v="20"/>
    <s v="Jun 2025"/>
    <n v="74226.079620147648"/>
    <x v="5"/>
    <x v="14"/>
  </r>
  <r>
    <x v="0"/>
    <x v="20"/>
    <s v="Jul 2025"/>
    <n v="73384.392193041189"/>
    <x v="6"/>
    <x v="14"/>
  </r>
  <r>
    <x v="0"/>
    <x v="20"/>
    <s v="Aug 2025"/>
    <n v="72552.015874603516"/>
    <x v="7"/>
    <x v="14"/>
  </r>
  <r>
    <x v="0"/>
    <x v="20"/>
    <s v="Sep 2025"/>
    <n v="71728.842977679757"/>
    <x v="8"/>
    <x v="14"/>
  </r>
  <r>
    <x v="0"/>
    <x v="20"/>
    <s v="Oct 2025"/>
    <n v="70914.745963158261"/>
    <x v="9"/>
    <x v="14"/>
  </r>
  <r>
    <x v="0"/>
    <x v="20"/>
    <s v="Nov 2025"/>
    <n v="70109.616620978952"/>
    <x v="10"/>
    <x v="14"/>
  </r>
  <r>
    <x v="0"/>
    <x v="20"/>
    <s v="Dec 2025"/>
    <n v="69313.33931091374"/>
    <x v="11"/>
    <x v="14"/>
  </r>
  <r>
    <x v="0"/>
    <x v="20"/>
    <s v="Jan 2026"/>
    <n v="68525.799569829338"/>
    <x v="0"/>
    <x v="15"/>
  </r>
  <r>
    <x v="0"/>
    <x v="20"/>
    <s v="Feb 2026"/>
    <n v="67746.890710570879"/>
    <x v="1"/>
    <x v="15"/>
  </r>
  <r>
    <x v="0"/>
    <x v="20"/>
    <s v="Mar 2026"/>
    <n v="66976.504038720581"/>
    <x v="2"/>
    <x v="15"/>
  </r>
  <r>
    <x v="0"/>
    <x v="20"/>
    <s v="Apr 2026"/>
    <n v="66214.530159860617"/>
    <x v="3"/>
    <x v="15"/>
  </r>
  <r>
    <x v="0"/>
    <x v="20"/>
    <s v="May 2026"/>
    <n v="65460.863202478402"/>
    <x v="4"/>
    <x v="15"/>
  </r>
  <r>
    <x v="0"/>
    <x v="20"/>
    <s v="Jun 2026"/>
    <n v="64715.400702324201"/>
    <x v="5"/>
    <x v="15"/>
  </r>
  <r>
    <x v="0"/>
    <x v="20"/>
    <s v="Jul 2026"/>
    <n v="63978.036726432809"/>
    <x v="6"/>
    <x v="15"/>
  </r>
  <r>
    <x v="0"/>
    <x v="20"/>
    <s v="Aug 2026"/>
    <n v="63248.668649101935"/>
    <x v="7"/>
    <x v="15"/>
  </r>
  <r>
    <x v="0"/>
    <x v="20"/>
    <s v="Sep 2026"/>
    <n v="62527.205559155089"/>
    <x v="8"/>
    <x v="15"/>
  </r>
  <r>
    <x v="0"/>
    <x v="20"/>
    <s v="Oct 2026"/>
    <n v="61813.540100721897"/>
    <x v="9"/>
    <x v="15"/>
  </r>
  <r>
    <x v="0"/>
    <x v="20"/>
    <s v="Nov 2026"/>
    <n v="61107.574993910384"/>
    <x v="10"/>
    <x v="15"/>
  </r>
  <r>
    <x v="0"/>
    <x v="20"/>
    <s v="Dec 2026"/>
    <n v="60409.216881733766"/>
    <x v="11"/>
    <x v="15"/>
  </r>
  <r>
    <x v="0"/>
    <x v="20"/>
    <s v="Jan 2027"/>
    <n v="59718.37246865777"/>
    <x v="0"/>
    <x v="16"/>
  </r>
  <r>
    <x v="0"/>
    <x v="20"/>
    <s v="Feb 2027"/>
    <n v="59034.943990432701"/>
    <x v="1"/>
    <x v="16"/>
  </r>
  <r>
    <x v="0"/>
    <x v="20"/>
    <s v="Mar 2027"/>
    <n v="58358.841835882085"/>
    <x v="2"/>
    <x v="16"/>
  </r>
  <r>
    <x v="0"/>
    <x v="20"/>
    <s v="Apr 2027"/>
    <n v="57689.977293829412"/>
    <x v="3"/>
    <x v="16"/>
  </r>
  <r>
    <x v="0"/>
    <x v="20"/>
    <s v="May 2027"/>
    <n v="57028.254661477564"/>
    <x v="4"/>
    <x v="16"/>
  </r>
  <r>
    <x v="0"/>
    <x v="20"/>
    <s v="Jun 2027"/>
    <n v="56373.585927650041"/>
    <x v="5"/>
    <x v="16"/>
  </r>
  <r>
    <x v="0"/>
    <x v="20"/>
    <s v="Jul 2027"/>
    <n v="55725.892295696183"/>
    <x v="6"/>
    <x v="16"/>
  </r>
  <r>
    <x v="0"/>
    <x v="20"/>
    <s v="Aug 2027"/>
    <n v="55085.076117008517"/>
    <x v="7"/>
    <x v="16"/>
  </r>
  <r>
    <x v="0"/>
    <x v="20"/>
    <s v="Sep 2027"/>
    <n v="697.45613052729516"/>
    <x v="8"/>
    <x v="16"/>
  </r>
  <r>
    <x v="0"/>
    <x v="21"/>
    <s v="Oct 2012"/>
    <n v="10747716.801193289"/>
    <x v="9"/>
    <x v="1"/>
  </r>
  <r>
    <x v="0"/>
    <x v="21"/>
    <s v="Nov 2012"/>
    <n v="14297704.41668807"/>
    <x v="10"/>
    <x v="1"/>
  </r>
  <r>
    <x v="0"/>
    <x v="21"/>
    <s v="Dec 2012"/>
    <n v="12160337.714065241"/>
    <x v="11"/>
    <x v="1"/>
  </r>
  <r>
    <x v="0"/>
    <x v="21"/>
    <s v="Jan 2013"/>
    <n v="9962518.602705121"/>
    <x v="0"/>
    <x v="2"/>
  </r>
  <r>
    <x v="0"/>
    <x v="21"/>
    <s v="Feb 2013"/>
    <n v="8483399.086987244"/>
    <x v="1"/>
    <x v="2"/>
  </r>
  <r>
    <x v="0"/>
    <x v="21"/>
    <s v="Mar 2013"/>
    <n v="7773878.724873025"/>
    <x v="2"/>
    <x v="2"/>
  </r>
  <r>
    <x v="0"/>
    <x v="21"/>
    <s v="Apr 2013"/>
    <n v="7319542.6489387276"/>
    <x v="3"/>
    <x v="2"/>
  </r>
  <r>
    <x v="0"/>
    <x v="21"/>
    <s v="May 2013"/>
    <n v="6942236.02364753"/>
    <x v="4"/>
    <x v="2"/>
  </r>
  <r>
    <x v="0"/>
    <x v="21"/>
    <s v="Jun 2013"/>
    <n v="6868147.0441830177"/>
    <x v="5"/>
    <x v="2"/>
  </r>
  <r>
    <x v="0"/>
    <x v="21"/>
    <s v="Jul 2013"/>
    <n v="6914679.4423421128"/>
    <x v="6"/>
    <x v="2"/>
  </r>
  <r>
    <x v="0"/>
    <x v="21"/>
    <s v="Aug 2013"/>
    <n v="6994313.2347741649"/>
    <x v="7"/>
    <x v="2"/>
  </r>
  <r>
    <x v="0"/>
    <x v="21"/>
    <s v="Sep 2013"/>
    <n v="7000191.8069889518"/>
    <x v="8"/>
    <x v="2"/>
  </r>
  <r>
    <x v="0"/>
    <x v="21"/>
    <s v="Oct 2013"/>
    <n v="6964187.9392502354"/>
    <x v="9"/>
    <x v="2"/>
  </r>
  <r>
    <x v="0"/>
    <x v="21"/>
    <s v="Nov 2013"/>
    <n v="6829156.4500836777"/>
    <x v="10"/>
    <x v="2"/>
  </r>
  <r>
    <x v="0"/>
    <x v="21"/>
    <s v="Dec 2013"/>
    <n v="6634538.3588787923"/>
    <x v="11"/>
    <x v="2"/>
  </r>
  <r>
    <x v="0"/>
    <x v="21"/>
    <s v="Jan 2014"/>
    <n v="6425101.1171301715"/>
    <x v="0"/>
    <x v="3"/>
  </r>
  <r>
    <x v="0"/>
    <x v="21"/>
    <s v="Feb 2014"/>
    <n v="6136502.5637807678"/>
    <x v="1"/>
    <x v="3"/>
  </r>
  <r>
    <x v="0"/>
    <x v="21"/>
    <s v="Mar 2014"/>
    <n v="5847207.1775014643"/>
    <x v="2"/>
    <x v="3"/>
  </r>
  <r>
    <x v="0"/>
    <x v="21"/>
    <s v="Apr 2014"/>
    <n v="5446690.1048615742"/>
    <x v="3"/>
    <x v="3"/>
  </r>
  <r>
    <x v="0"/>
    <x v="21"/>
    <s v="May 2014"/>
    <n v="5120842.8767813789"/>
    <x v="4"/>
    <x v="3"/>
  </r>
  <r>
    <x v="0"/>
    <x v="21"/>
    <s v="Jun 2014"/>
    <n v="4837876.4877695283"/>
    <x v="5"/>
    <x v="3"/>
  </r>
  <r>
    <x v="0"/>
    <x v="21"/>
    <s v="Jul 2014"/>
    <n v="4618098.528261696"/>
    <x v="6"/>
    <x v="3"/>
  </r>
  <r>
    <x v="0"/>
    <x v="21"/>
    <s v="Aug 2014"/>
    <n v="4392364.4103033775"/>
    <x v="7"/>
    <x v="3"/>
  </r>
  <r>
    <x v="0"/>
    <x v="21"/>
    <s v="Sep 2014"/>
    <n v="4163393.1967929439"/>
    <x v="8"/>
    <x v="3"/>
  </r>
  <r>
    <x v="0"/>
    <x v="21"/>
    <s v="Oct 2014"/>
    <n v="3911981.8150168806"/>
    <x v="9"/>
    <x v="3"/>
  </r>
  <r>
    <x v="0"/>
    <x v="21"/>
    <s v="Nov 2014"/>
    <n v="3679769.3506904515"/>
    <x v="10"/>
    <x v="3"/>
  </r>
  <r>
    <x v="0"/>
    <x v="21"/>
    <s v="Dec 2014"/>
    <n v="3494258.3899549302"/>
    <x v="11"/>
    <x v="3"/>
  </r>
  <r>
    <x v="0"/>
    <x v="21"/>
    <s v="Jan 2015"/>
    <n v="3337369.6891288161"/>
    <x v="0"/>
    <x v="4"/>
  </r>
  <r>
    <x v="0"/>
    <x v="21"/>
    <s v="Feb 2015"/>
    <n v="3220598.9665579149"/>
    <x v="1"/>
    <x v="4"/>
  </r>
  <r>
    <x v="0"/>
    <x v="21"/>
    <s v="Mar 2015"/>
    <n v="3091981.6438024426"/>
    <x v="2"/>
    <x v="4"/>
  </r>
  <r>
    <x v="0"/>
    <x v="21"/>
    <s v="Apr 2015"/>
    <n v="2938760.8832045095"/>
    <x v="3"/>
    <x v="4"/>
  </r>
  <r>
    <x v="0"/>
    <x v="21"/>
    <s v="May 2015"/>
    <n v="2846768.649558452"/>
    <x v="4"/>
    <x v="4"/>
  </r>
  <r>
    <x v="0"/>
    <x v="21"/>
    <s v="Jun 2015"/>
    <n v="2767921.1696595247"/>
    <x v="5"/>
    <x v="4"/>
  </r>
  <r>
    <x v="0"/>
    <x v="21"/>
    <s v="Jul 2015"/>
    <n v="2697653.6627552682"/>
    <x v="6"/>
    <x v="4"/>
  </r>
  <r>
    <x v="0"/>
    <x v="21"/>
    <s v="Aug 2015"/>
    <n v="2614789.0766021991"/>
    <x v="7"/>
    <x v="4"/>
  </r>
  <r>
    <x v="0"/>
    <x v="21"/>
    <s v="Sep 2015"/>
    <n v="2550999.4552172138"/>
    <x v="8"/>
    <x v="4"/>
  </r>
  <r>
    <x v="0"/>
    <x v="21"/>
    <s v="Oct 2015"/>
    <n v="2498250.7261749725"/>
    <x v="9"/>
    <x v="4"/>
  </r>
  <r>
    <x v="0"/>
    <x v="21"/>
    <s v="Nov 2015"/>
    <n v="2436630.4837317416"/>
    <x v="10"/>
    <x v="4"/>
  </r>
  <r>
    <x v="0"/>
    <x v="21"/>
    <s v="Dec 2015"/>
    <n v="2389555.0003987844"/>
    <x v="11"/>
    <x v="4"/>
  </r>
  <r>
    <x v="0"/>
    <x v="21"/>
    <s v="Jan 2016"/>
    <n v="2332479.2604518994"/>
    <x v="0"/>
    <x v="5"/>
  </r>
  <r>
    <x v="0"/>
    <x v="21"/>
    <s v="Feb 2016"/>
    <n v="2273195.2952189478"/>
    <x v="1"/>
    <x v="5"/>
  </r>
  <r>
    <x v="0"/>
    <x v="21"/>
    <s v="Mar 2016"/>
    <n v="2228024.2860103562"/>
    <x v="2"/>
    <x v="5"/>
  </r>
  <r>
    <x v="0"/>
    <x v="21"/>
    <s v="Apr 2016"/>
    <n v="2169406.8334041745"/>
    <x v="3"/>
    <x v="5"/>
  </r>
  <r>
    <x v="0"/>
    <x v="21"/>
    <s v="May 2016"/>
    <n v="2115568.3668107833"/>
    <x v="4"/>
    <x v="5"/>
  </r>
  <r>
    <x v="0"/>
    <x v="21"/>
    <s v="Jun 2016"/>
    <n v="2067983.304738557"/>
    <x v="5"/>
    <x v="5"/>
  </r>
  <r>
    <x v="0"/>
    <x v="21"/>
    <s v="Jul 2016"/>
    <n v="2026894.397538004"/>
    <x v="6"/>
    <x v="5"/>
  </r>
  <r>
    <x v="0"/>
    <x v="21"/>
    <s v="Aug 2016"/>
    <n v="1983329.6681870532"/>
    <x v="7"/>
    <x v="5"/>
  </r>
  <r>
    <x v="0"/>
    <x v="21"/>
    <s v="Sep 2016"/>
    <n v="1945096.8618662704"/>
    <x v="8"/>
    <x v="5"/>
  </r>
  <r>
    <x v="0"/>
    <x v="21"/>
    <s v="Oct 2016"/>
    <n v="1897557.8661756713"/>
    <x v="9"/>
    <x v="5"/>
  </r>
  <r>
    <x v="0"/>
    <x v="21"/>
    <s v="Nov 2016"/>
    <n v="1854480.77935183"/>
    <x v="10"/>
    <x v="5"/>
  </r>
  <r>
    <x v="0"/>
    <x v="21"/>
    <s v="Dec 2016"/>
    <n v="1811229.348883888"/>
    <x v="11"/>
    <x v="5"/>
  </r>
  <r>
    <x v="0"/>
    <x v="21"/>
    <s v="Jan 2017"/>
    <n v="1766095.6179487165"/>
    <x v="0"/>
    <x v="6"/>
  </r>
  <r>
    <x v="0"/>
    <x v="21"/>
    <s v="Feb 2017"/>
    <n v="1724360.586643449"/>
    <x v="1"/>
    <x v="6"/>
  </r>
  <r>
    <x v="0"/>
    <x v="21"/>
    <s v="Mar 2017"/>
    <n v="1689964.3534376088"/>
    <x v="2"/>
    <x v="6"/>
  </r>
  <r>
    <x v="0"/>
    <x v="21"/>
    <s v="Apr 2017"/>
    <n v="1640900.068113422"/>
    <x v="3"/>
    <x v="6"/>
  </r>
  <r>
    <x v="0"/>
    <x v="21"/>
    <s v="May 2017"/>
    <n v="1600788.3902814642"/>
    <x v="4"/>
    <x v="6"/>
  </r>
  <r>
    <x v="0"/>
    <x v="21"/>
    <s v="Jun 2017"/>
    <n v="1561046.7278527077"/>
    <x v="5"/>
    <x v="6"/>
  </r>
  <r>
    <x v="0"/>
    <x v="21"/>
    <s v="Jul 2017"/>
    <n v="1513237.1789242551"/>
    <x v="6"/>
    <x v="6"/>
  </r>
  <r>
    <x v="0"/>
    <x v="21"/>
    <s v="Aug 2017"/>
    <n v="1476465.5936467389"/>
    <x v="7"/>
    <x v="6"/>
  </r>
  <r>
    <x v="0"/>
    <x v="21"/>
    <s v="Sep 2017"/>
    <n v="1436942.1868283271"/>
    <x v="8"/>
    <x v="6"/>
  </r>
  <r>
    <x v="0"/>
    <x v="21"/>
    <s v="Oct 2017"/>
    <n v="1389681.1553045502"/>
    <x v="9"/>
    <x v="6"/>
  </r>
  <r>
    <x v="0"/>
    <x v="21"/>
    <s v="Nov 2017"/>
    <n v="1353144.4783256324"/>
    <x v="10"/>
    <x v="6"/>
  </r>
  <r>
    <x v="0"/>
    <x v="21"/>
    <s v="Dec 2017"/>
    <n v="1318214.8941453598"/>
    <x v="11"/>
    <x v="6"/>
  </r>
  <r>
    <x v="0"/>
    <x v="21"/>
    <s v="Jan 2018"/>
    <n v="1283127.5286691841"/>
    <x v="0"/>
    <x v="7"/>
  </r>
  <r>
    <x v="0"/>
    <x v="21"/>
    <s v="Feb 2018"/>
    <n v="1248665.2757808387"/>
    <x v="1"/>
    <x v="7"/>
  </r>
  <r>
    <x v="0"/>
    <x v="21"/>
    <s v="Mar 2018"/>
    <n v="1219216.6183718632"/>
    <x v="2"/>
    <x v="7"/>
  </r>
  <r>
    <x v="0"/>
    <x v="21"/>
    <s v="Apr 2018"/>
    <n v="1185595.1147170714"/>
    <x v="3"/>
    <x v="7"/>
  </r>
  <r>
    <x v="0"/>
    <x v="21"/>
    <s v="May 2018"/>
    <n v="1156095.5493342066"/>
    <x v="4"/>
    <x v="7"/>
  </r>
  <r>
    <x v="0"/>
    <x v="21"/>
    <s v="Jun 2018"/>
    <n v="1127977.6021337484"/>
    <x v="5"/>
    <x v="7"/>
  </r>
  <r>
    <x v="0"/>
    <x v="21"/>
    <s v="Jul 2018"/>
    <n v="1101153.5210940216"/>
    <x v="6"/>
    <x v="7"/>
  </r>
  <r>
    <x v="0"/>
    <x v="21"/>
    <s v="Aug 2018"/>
    <n v="1075799.6019536704"/>
    <x v="7"/>
    <x v="7"/>
  </r>
  <r>
    <x v="0"/>
    <x v="21"/>
    <s v="Sep 2018"/>
    <n v="1052343.6696731979"/>
    <x v="8"/>
    <x v="7"/>
  </r>
  <r>
    <x v="0"/>
    <x v="21"/>
    <s v="Oct 2018"/>
    <n v="1034606.0246001466"/>
    <x v="9"/>
    <x v="7"/>
  </r>
  <r>
    <x v="0"/>
    <x v="21"/>
    <s v="Nov 2018"/>
    <n v="1016759.8143310745"/>
    <x v="10"/>
    <x v="7"/>
  </r>
  <r>
    <x v="0"/>
    <x v="21"/>
    <s v="Dec 2018"/>
    <n v="1001109.347200293"/>
    <x v="11"/>
    <x v="7"/>
  </r>
  <r>
    <x v="0"/>
    <x v="21"/>
    <s v="Jan 2019"/>
    <n v="985464.46109159547"/>
    <x v="0"/>
    <x v="8"/>
  </r>
  <r>
    <x v="0"/>
    <x v="21"/>
    <s v="Feb 2019"/>
    <n v="971610.2373524158"/>
    <x v="1"/>
    <x v="8"/>
  </r>
  <r>
    <x v="0"/>
    <x v="21"/>
    <s v="Mar 2019"/>
    <n v="950010.01898493839"/>
    <x v="2"/>
    <x v="8"/>
  </r>
  <r>
    <x v="0"/>
    <x v="21"/>
    <s v="Apr 2019"/>
    <n v="920989.43788821262"/>
    <x v="3"/>
    <x v="8"/>
  </r>
  <r>
    <x v="0"/>
    <x v="21"/>
    <s v="May 2019"/>
    <n v="902532.14449148893"/>
    <x v="4"/>
    <x v="8"/>
  </r>
  <r>
    <x v="0"/>
    <x v="21"/>
    <s v="Jun 2019"/>
    <n v="884660.55913601653"/>
    <x v="5"/>
    <x v="8"/>
  </r>
  <r>
    <x v="0"/>
    <x v="21"/>
    <s v="Jul 2019"/>
    <n v="867051.47725946177"/>
    <x v="6"/>
    <x v="8"/>
  </r>
  <r>
    <x v="0"/>
    <x v="21"/>
    <s v="Aug 2019"/>
    <n v="849954.34645211603"/>
    <x v="7"/>
    <x v="8"/>
  </r>
  <r>
    <x v="0"/>
    <x v="21"/>
    <s v="Sep 2019"/>
    <n v="833284.73268422764"/>
    <x v="8"/>
    <x v="8"/>
  </r>
  <r>
    <x v="0"/>
    <x v="21"/>
    <s v="Oct 2019"/>
    <n v="816986.94226262579"/>
    <x v="9"/>
    <x v="8"/>
  </r>
  <r>
    <x v="0"/>
    <x v="21"/>
    <s v="Nov 2019"/>
    <n v="801055.00551690254"/>
    <x v="10"/>
    <x v="8"/>
  </r>
  <r>
    <x v="0"/>
    <x v="21"/>
    <s v="Dec 2019"/>
    <n v="785933.05141759594"/>
    <x v="11"/>
    <x v="8"/>
  </r>
  <r>
    <x v="0"/>
    <x v="21"/>
    <s v="Jan 2020"/>
    <n v="770302.58082086267"/>
    <x v="0"/>
    <x v="9"/>
  </r>
  <r>
    <x v="0"/>
    <x v="21"/>
    <s v="Feb 2020"/>
    <n v="755032.28059043351"/>
    <x v="1"/>
    <x v="9"/>
  </r>
  <r>
    <x v="0"/>
    <x v="21"/>
    <s v="Mar 2020"/>
    <n v="742392.39773248276"/>
    <x v="2"/>
    <x v="9"/>
  </r>
  <r>
    <x v="0"/>
    <x v="21"/>
    <s v="Apr 2020"/>
    <n v="726278.62282684364"/>
    <x v="3"/>
    <x v="9"/>
  </r>
  <r>
    <x v="0"/>
    <x v="21"/>
    <s v="May 2020"/>
    <n v="712431.8198062859"/>
    <x v="4"/>
    <x v="9"/>
  </r>
  <r>
    <x v="0"/>
    <x v="21"/>
    <s v="Jun 2020"/>
    <n v="698971.32620311494"/>
    <x v="5"/>
    <x v="9"/>
  </r>
  <r>
    <x v="0"/>
    <x v="21"/>
    <s v="Jul 2020"/>
    <n v="685647.05170380324"/>
    <x v="6"/>
    <x v="9"/>
  </r>
  <r>
    <x v="0"/>
    <x v="21"/>
    <s v="Aug 2020"/>
    <n v="672842.74654302257"/>
    <x v="7"/>
    <x v="9"/>
  </r>
  <r>
    <x v="0"/>
    <x v="21"/>
    <s v="Sep 2020"/>
    <n v="660314.12999042415"/>
    <x v="8"/>
    <x v="9"/>
  </r>
  <r>
    <x v="0"/>
    <x v="21"/>
    <s v="Oct 2020"/>
    <n v="647829.21171650197"/>
    <x v="9"/>
    <x v="9"/>
  </r>
  <r>
    <x v="0"/>
    <x v="21"/>
    <s v="Nov 2020"/>
    <n v="635634.38534756773"/>
    <x v="10"/>
    <x v="9"/>
  </r>
  <r>
    <x v="0"/>
    <x v="21"/>
    <s v="Dec 2020"/>
    <n v="624567.83611340157"/>
    <x v="11"/>
    <x v="9"/>
  </r>
  <r>
    <x v="0"/>
    <x v="21"/>
    <s v="Jan 2021"/>
    <n v="612718.90335260029"/>
    <x v="0"/>
    <x v="10"/>
  </r>
  <r>
    <x v="0"/>
    <x v="21"/>
    <s v="Feb 2021"/>
    <n v="601009.96730339411"/>
    <x v="1"/>
    <x v="10"/>
  </r>
  <r>
    <x v="0"/>
    <x v="21"/>
    <s v="Mar 2021"/>
    <n v="588423.36722551449"/>
    <x v="2"/>
    <x v="10"/>
  </r>
  <r>
    <x v="0"/>
    <x v="21"/>
    <s v="Apr 2021"/>
    <n v="579041.94764320098"/>
    <x v="3"/>
    <x v="10"/>
  </r>
  <r>
    <x v="0"/>
    <x v="21"/>
    <s v="May 2021"/>
    <n v="568579.18865147"/>
    <x v="4"/>
    <x v="10"/>
  </r>
  <r>
    <x v="0"/>
    <x v="21"/>
    <s v="Jun 2021"/>
    <n v="558220.60416335298"/>
    <x v="5"/>
    <x v="10"/>
  </r>
  <r>
    <x v="0"/>
    <x v="21"/>
    <s v="Jul 2021"/>
    <n v="547861.71135111863"/>
    <x v="6"/>
    <x v="10"/>
  </r>
  <r>
    <x v="0"/>
    <x v="21"/>
    <s v="Aug 2021"/>
    <n v="537916.54259431013"/>
    <x v="7"/>
    <x v="10"/>
  </r>
  <r>
    <x v="0"/>
    <x v="21"/>
    <s v="Sep 2021"/>
    <n v="528401.8251880568"/>
    <x v="8"/>
    <x v="10"/>
  </r>
  <r>
    <x v="0"/>
    <x v="21"/>
    <s v="Oct 2021"/>
    <n v="391189.77935590566"/>
    <x v="9"/>
    <x v="10"/>
  </r>
  <r>
    <x v="0"/>
    <x v="21"/>
    <s v="Nov 2021"/>
    <n v="384718.28058208956"/>
    <x v="10"/>
    <x v="10"/>
  </r>
  <r>
    <x v="0"/>
    <x v="21"/>
    <s v="Dec 2021"/>
    <n v="378916.41582462983"/>
    <x v="11"/>
    <x v="10"/>
  </r>
  <r>
    <x v="0"/>
    <x v="21"/>
    <s v="Jan 2022"/>
    <n v="372483.48707972659"/>
    <x v="0"/>
    <x v="11"/>
  </r>
  <r>
    <x v="0"/>
    <x v="21"/>
    <s v="Feb 2022"/>
    <n v="366205.07189422823"/>
    <x v="1"/>
    <x v="11"/>
  </r>
  <r>
    <x v="0"/>
    <x v="21"/>
    <s v="Mar 2022"/>
    <n v="361493.95993268525"/>
    <x v="2"/>
    <x v="11"/>
  </r>
  <r>
    <x v="0"/>
    <x v="21"/>
    <s v="Apr 2022"/>
    <n v="354504.42482597963"/>
    <x v="3"/>
    <x v="11"/>
  </r>
  <r>
    <x v="0"/>
    <x v="21"/>
    <s v="May 2022"/>
    <n v="348880.882236287"/>
    <x v="4"/>
    <x v="11"/>
  </r>
  <r>
    <x v="0"/>
    <x v="21"/>
    <s v="Jun 2022"/>
    <n v="343310.53098185518"/>
    <x v="5"/>
    <x v="11"/>
  </r>
  <r>
    <x v="0"/>
    <x v="21"/>
    <s v="Jul 2022"/>
    <n v="337958.55184961623"/>
    <x v="6"/>
    <x v="11"/>
  </r>
  <r>
    <x v="0"/>
    <x v="21"/>
    <s v="Aug 2022"/>
    <n v="332548.55579233309"/>
    <x v="7"/>
    <x v="11"/>
  </r>
  <r>
    <x v="0"/>
    <x v="21"/>
    <s v="Sep 2022"/>
    <n v="327185.4922430244"/>
    <x v="8"/>
    <x v="11"/>
  </r>
  <r>
    <x v="0"/>
    <x v="21"/>
    <s v="Oct 2022"/>
    <n v="220129.55690746967"/>
    <x v="9"/>
    <x v="11"/>
  </r>
  <r>
    <x v="0"/>
    <x v="21"/>
    <s v="Nov 2022"/>
    <n v="123317.15851117045"/>
    <x v="10"/>
    <x v="11"/>
  </r>
  <r>
    <x v="0"/>
    <x v="21"/>
    <s v="Dec 2022"/>
    <n v="122346.08530201839"/>
    <x v="11"/>
    <x v="11"/>
  </r>
  <r>
    <x v="0"/>
    <x v="21"/>
    <s v="Jan 2023"/>
    <n v="120638.53748771225"/>
    <x v="0"/>
    <x v="12"/>
  </r>
  <r>
    <x v="0"/>
    <x v="21"/>
    <s v="Feb 2023"/>
    <n v="118992.03979152846"/>
    <x v="1"/>
    <x v="12"/>
  </r>
  <r>
    <x v="0"/>
    <x v="21"/>
    <s v="Mar 2023"/>
    <n v="118573.68567849728"/>
    <x v="2"/>
    <x v="12"/>
  </r>
  <r>
    <x v="0"/>
    <x v="21"/>
    <s v="Apr 2023"/>
    <n v="116285.74681416572"/>
    <x v="3"/>
    <x v="12"/>
  </r>
  <r>
    <x v="0"/>
    <x v="21"/>
    <s v="May 2023"/>
    <n v="114932.47692066021"/>
    <x v="4"/>
    <x v="12"/>
  </r>
  <r>
    <x v="0"/>
    <x v="21"/>
    <s v="Jun 2023"/>
    <n v="113605.90825378825"/>
    <x v="5"/>
    <x v="12"/>
  </r>
  <r>
    <x v="0"/>
    <x v="21"/>
    <s v="Jul 2023"/>
    <n v="112311.54261901398"/>
    <x v="6"/>
    <x v="12"/>
  </r>
  <r>
    <x v="0"/>
    <x v="21"/>
    <s v="Aug 2023"/>
    <n v="111054.60234971272"/>
    <x v="7"/>
    <x v="12"/>
  </r>
  <r>
    <x v="0"/>
    <x v="21"/>
    <s v="Sep 2023"/>
    <n v="109770.91931237993"/>
    <x v="8"/>
    <x v="12"/>
  </r>
  <r>
    <x v="0"/>
    <x v="21"/>
    <s v="Oct 2023"/>
    <n v="108451.30113144216"/>
    <x v="9"/>
    <x v="12"/>
  </r>
  <r>
    <x v="0"/>
    <x v="21"/>
    <s v="Nov 2023"/>
    <n v="107186.23891677594"/>
    <x v="10"/>
    <x v="12"/>
  </r>
  <r>
    <x v="0"/>
    <x v="21"/>
    <s v="Dec 2023"/>
    <n v="106363.65688811282"/>
    <x v="11"/>
    <x v="12"/>
  </r>
  <r>
    <x v="0"/>
    <x v="21"/>
    <s v="Jan 2024"/>
    <n v="104867.9005297089"/>
    <x v="0"/>
    <x v="13"/>
  </r>
  <r>
    <x v="0"/>
    <x v="21"/>
    <s v="Feb 2024"/>
    <n v="103542.83288466529"/>
    <x v="1"/>
    <x v="13"/>
  </r>
  <r>
    <x v="0"/>
    <x v="21"/>
    <s v="Mar 2024"/>
    <n v="103079.7873176727"/>
    <x v="2"/>
    <x v="13"/>
  </r>
  <r>
    <x v="0"/>
    <x v="21"/>
    <s v="Apr 2024"/>
    <n v="101044.88920653414"/>
    <x v="3"/>
    <x v="13"/>
  </r>
  <r>
    <x v="0"/>
    <x v="21"/>
    <s v="May 2024"/>
    <n v="99885.440828697567"/>
    <x v="4"/>
    <x v="13"/>
  </r>
  <r>
    <x v="0"/>
    <x v="21"/>
    <s v="Jun 2024"/>
    <n v="98762.121397294177"/>
    <x v="5"/>
    <x v="13"/>
  </r>
  <r>
    <x v="0"/>
    <x v="21"/>
    <s v="Jul 2024"/>
    <n v="97586.795230575532"/>
    <x v="6"/>
    <x v="13"/>
  </r>
  <r>
    <x v="0"/>
    <x v="21"/>
    <s v="Aug 2024"/>
    <n v="96468.743873406958"/>
    <x v="7"/>
    <x v="13"/>
  </r>
  <r>
    <x v="0"/>
    <x v="21"/>
    <s v="Sep 2024"/>
    <n v="95357.03771957563"/>
    <x v="8"/>
    <x v="13"/>
  </r>
  <r>
    <x v="0"/>
    <x v="21"/>
    <s v="Oct 2024"/>
    <n v="94242.301351035043"/>
    <x v="9"/>
    <x v="13"/>
  </r>
  <r>
    <x v="0"/>
    <x v="21"/>
    <s v="Nov 2024"/>
    <n v="93162.510752324626"/>
    <x v="10"/>
    <x v="13"/>
  </r>
  <r>
    <x v="0"/>
    <x v="21"/>
    <s v="Dec 2024"/>
    <n v="92442.908815926537"/>
    <x v="11"/>
    <x v="13"/>
  </r>
  <r>
    <x v="0"/>
    <x v="21"/>
    <s v="Jan 2025"/>
    <n v="91076.89808546385"/>
    <x v="0"/>
    <x v="14"/>
  </r>
  <r>
    <x v="0"/>
    <x v="21"/>
    <s v="Feb 2025"/>
    <n v="89879.530146476231"/>
    <x v="1"/>
    <x v="14"/>
  </r>
  <r>
    <x v="0"/>
    <x v="21"/>
    <s v="Mar 2025"/>
    <n v="89316.752064461631"/>
    <x v="2"/>
    <x v="14"/>
  </r>
  <r>
    <x v="0"/>
    <x v="21"/>
    <s v="Apr 2025"/>
    <n v="87746.170459572895"/>
    <x v="3"/>
    <x v="14"/>
  </r>
  <r>
    <x v="0"/>
    <x v="21"/>
    <s v="May 2025"/>
    <n v="86726.133201182776"/>
    <x v="4"/>
    <x v="14"/>
  </r>
  <r>
    <x v="0"/>
    <x v="21"/>
    <s v="Jun 2025"/>
    <n v="85673.688137556746"/>
    <x v="5"/>
    <x v="14"/>
  </r>
  <r>
    <x v="0"/>
    <x v="21"/>
    <s v="Jul 2025"/>
    <n v="84662.381523055054"/>
    <x v="6"/>
    <x v="14"/>
  </r>
  <r>
    <x v="0"/>
    <x v="21"/>
    <s v="Aug 2025"/>
    <n v="83637.966667406086"/>
    <x v="7"/>
    <x v="14"/>
  </r>
  <r>
    <x v="0"/>
    <x v="21"/>
    <s v="Sep 2025"/>
    <n v="82675.730397731793"/>
    <x v="8"/>
    <x v="14"/>
  </r>
  <r>
    <x v="0"/>
    <x v="21"/>
    <s v="Oct 2025"/>
    <n v="81636.374387499469"/>
    <x v="9"/>
    <x v="14"/>
  </r>
  <r>
    <x v="0"/>
    <x v="21"/>
    <s v="Nov 2025"/>
    <n v="80637.470002333677"/>
    <x v="10"/>
    <x v="14"/>
  </r>
  <r>
    <x v="0"/>
    <x v="21"/>
    <s v="Dec 2025"/>
    <n v="80008.556107119046"/>
    <x v="11"/>
    <x v="14"/>
  </r>
  <r>
    <x v="0"/>
    <x v="21"/>
    <s v="Jan 2026"/>
    <n v="78838.698478658363"/>
    <x v="0"/>
    <x v="15"/>
  </r>
  <r>
    <x v="0"/>
    <x v="21"/>
    <s v="Feb 2026"/>
    <n v="77834.516013004497"/>
    <x v="1"/>
    <x v="15"/>
  </r>
  <r>
    <x v="0"/>
    <x v="21"/>
    <s v="Mar 2026"/>
    <n v="77206.010107591981"/>
    <x v="2"/>
    <x v="15"/>
  </r>
  <r>
    <x v="0"/>
    <x v="21"/>
    <s v="Apr 2026"/>
    <n v="75965.706254466204"/>
    <x v="3"/>
    <x v="15"/>
  </r>
  <r>
    <x v="0"/>
    <x v="21"/>
    <s v="May 2026"/>
    <n v="75074.46174274871"/>
    <x v="4"/>
    <x v="15"/>
  </r>
  <r>
    <x v="0"/>
    <x v="21"/>
    <s v="Jun 2026"/>
    <n v="74187.638594092161"/>
    <x v="5"/>
    <x v="15"/>
  </r>
  <r>
    <x v="0"/>
    <x v="21"/>
    <s v="Jul 2026"/>
    <n v="73319.68864706115"/>
    <x v="6"/>
    <x v="15"/>
  </r>
  <r>
    <x v="0"/>
    <x v="21"/>
    <s v="Aug 2026"/>
    <n v="72433.308569133282"/>
    <x v="7"/>
    <x v="15"/>
  </r>
  <r>
    <x v="0"/>
    <x v="21"/>
    <s v="Sep 2026"/>
    <n v="71574.522013074267"/>
    <x v="8"/>
    <x v="15"/>
  </r>
  <r>
    <x v="0"/>
    <x v="21"/>
    <s v="Oct 2026"/>
    <n v="70702.398408089037"/>
    <x v="9"/>
    <x v="15"/>
  </r>
  <r>
    <x v="0"/>
    <x v="21"/>
    <s v="Nov 2026"/>
    <n v="69856.308708657598"/>
    <x v="10"/>
    <x v="15"/>
  </r>
  <r>
    <x v="0"/>
    <x v="21"/>
    <s v="Dec 2026"/>
    <n v="69273.472337806568"/>
    <x v="11"/>
    <x v="15"/>
  </r>
  <r>
    <x v="0"/>
    <x v="21"/>
    <s v="Jan 2027"/>
    <n v="68191.334480591468"/>
    <x v="0"/>
    <x v="16"/>
  </r>
  <r>
    <x v="0"/>
    <x v="21"/>
    <s v="Feb 2027"/>
    <n v="67276.848457336557"/>
    <x v="1"/>
    <x v="16"/>
  </r>
  <r>
    <x v="0"/>
    <x v="21"/>
    <s v="Mar 2027"/>
    <n v="66730.144188726175"/>
    <x v="2"/>
    <x v="16"/>
  </r>
  <r>
    <x v="0"/>
    <x v="21"/>
    <s v="Apr 2027"/>
    <n v="65311.735375586446"/>
    <x v="3"/>
    <x v="16"/>
  </r>
  <r>
    <x v="0"/>
    <x v="21"/>
    <s v="May 2027"/>
    <n v="64510.514228225489"/>
    <x v="4"/>
    <x v="16"/>
  </r>
  <r>
    <x v="0"/>
    <x v="21"/>
    <s v="Jun 2027"/>
    <n v="63718.743059449705"/>
    <x v="5"/>
    <x v="16"/>
  </r>
  <r>
    <x v="0"/>
    <x v="21"/>
    <s v="Jul 2027"/>
    <n v="62901.644346989648"/>
    <x v="6"/>
    <x v="16"/>
  </r>
  <r>
    <x v="0"/>
    <x v="21"/>
    <s v="Aug 2027"/>
    <n v="62094.791132178696"/>
    <x v="7"/>
    <x v="16"/>
  </r>
  <r>
    <x v="0"/>
    <x v="21"/>
    <s v="Sep 2027"/>
    <n v="61259.444310873252"/>
    <x v="8"/>
    <x v="16"/>
  </r>
  <r>
    <x v="0"/>
    <x v="21"/>
    <s v="Oct 2027"/>
    <n v="906.7727401945159"/>
    <x v="9"/>
    <x v="16"/>
  </r>
  <r>
    <x v="1"/>
    <x v="0"/>
    <s v="Jan 2011"/>
    <n v="4223952.6689191004"/>
    <x v="0"/>
    <x v="0"/>
  </r>
  <r>
    <x v="1"/>
    <x v="0"/>
    <s v="Feb 2011"/>
    <n v="11257286.857042458"/>
    <x v="1"/>
    <x v="0"/>
  </r>
  <r>
    <x v="1"/>
    <x v="0"/>
    <s v="Mar 2011"/>
    <n v="8633844.590444304"/>
    <x v="2"/>
    <x v="0"/>
  </r>
  <r>
    <x v="1"/>
    <x v="0"/>
    <s v="Apr 2011"/>
    <n v="6890716.638263816"/>
    <x v="3"/>
    <x v="0"/>
  </r>
  <r>
    <x v="1"/>
    <x v="0"/>
    <s v="May 2011"/>
    <n v="6215409.4043558473"/>
    <x v="4"/>
    <x v="0"/>
  </r>
  <r>
    <x v="1"/>
    <x v="0"/>
    <s v="Jun 2011"/>
    <n v="6293313.5685087666"/>
    <x v="5"/>
    <x v="0"/>
  </r>
  <r>
    <x v="1"/>
    <x v="0"/>
    <s v="Jul 2011"/>
    <n v="6093363.1675158273"/>
    <x v="6"/>
    <x v="0"/>
  </r>
  <r>
    <x v="1"/>
    <x v="0"/>
    <s v="Aug 2011"/>
    <n v="5659380.2320516314"/>
    <x v="7"/>
    <x v="0"/>
  </r>
  <r>
    <x v="1"/>
    <x v="0"/>
    <s v="Sep 2011"/>
    <n v="5356823.9553621849"/>
    <x v="8"/>
    <x v="0"/>
  </r>
  <r>
    <x v="1"/>
    <x v="0"/>
    <s v="Oct 2011"/>
    <n v="5243058.4064470716"/>
    <x v="9"/>
    <x v="0"/>
  </r>
  <r>
    <x v="1"/>
    <x v="0"/>
    <s v="Nov 2011"/>
    <n v="5214800.4783172254"/>
    <x v="10"/>
    <x v="0"/>
  </r>
  <r>
    <x v="1"/>
    <x v="0"/>
    <s v="Dec 2011"/>
    <n v="4930899.1617742963"/>
    <x v="11"/>
    <x v="0"/>
  </r>
  <r>
    <x v="1"/>
    <x v="0"/>
    <s v="Jan 2012"/>
    <n v="4915679.7522064857"/>
    <x v="0"/>
    <x v="1"/>
  </r>
  <r>
    <x v="1"/>
    <x v="0"/>
    <s v="Feb 2012"/>
    <n v="4771789.7728826944"/>
    <x v="1"/>
    <x v="1"/>
  </r>
  <r>
    <x v="1"/>
    <x v="0"/>
    <s v="Mar 2012"/>
    <n v="4732249.9315332621"/>
    <x v="2"/>
    <x v="1"/>
  </r>
  <r>
    <x v="1"/>
    <x v="0"/>
    <s v="Apr 2012"/>
    <n v="4671431.6914008725"/>
    <x v="3"/>
    <x v="1"/>
  </r>
  <r>
    <x v="1"/>
    <x v="0"/>
    <s v="May 2012"/>
    <n v="4302823.5315026473"/>
    <x v="4"/>
    <x v="1"/>
  </r>
  <r>
    <x v="1"/>
    <x v="0"/>
    <s v="Jun 2012"/>
    <n v="4036661.1427075332"/>
    <x v="5"/>
    <x v="1"/>
  </r>
  <r>
    <x v="1"/>
    <x v="0"/>
    <s v="Jul 2012"/>
    <n v="3631730.3925114716"/>
    <x v="6"/>
    <x v="1"/>
  </r>
  <r>
    <x v="1"/>
    <x v="0"/>
    <s v="Aug 2012"/>
    <n v="3430894.4143183315"/>
    <x v="7"/>
    <x v="1"/>
  </r>
  <r>
    <x v="1"/>
    <x v="0"/>
    <s v="Sep 2012"/>
    <n v="3251526.3148449352"/>
    <x v="8"/>
    <x v="1"/>
  </r>
  <r>
    <x v="1"/>
    <x v="0"/>
    <s v="Oct 2012"/>
    <n v="3167423.3125006459"/>
    <x v="9"/>
    <x v="1"/>
  </r>
  <r>
    <x v="1"/>
    <x v="0"/>
    <s v="Nov 2012"/>
    <n v="3984215.5202249186"/>
    <x v="10"/>
    <x v="1"/>
  </r>
  <r>
    <x v="1"/>
    <x v="0"/>
    <s v="Dec 2012"/>
    <n v="3782164.627959779"/>
    <x v="11"/>
    <x v="1"/>
  </r>
  <r>
    <x v="1"/>
    <x v="0"/>
    <s v="Jan 2013"/>
    <n v="3557733.5374586172"/>
    <x v="0"/>
    <x v="2"/>
  </r>
  <r>
    <x v="1"/>
    <x v="0"/>
    <s v="Feb 2013"/>
    <n v="3335983.3528901874"/>
    <x v="1"/>
    <x v="2"/>
  </r>
  <r>
    <x v="1"/>
    <x v="0"/>
    <s v="Mar 2013"/>
    <n v="3198729.3563187057"/>
    <x v="2"/>
    <x v="2"/>
  </r>
  <r>
    <x v="1"/>
    <x v="0"/>
    <s v="Apr 2013"/>
    <n v="3104260.4071997665"/>
    <x v="3"/>
    <x v="2"/>
  </r>
  <r>
    <x v="1"/>
    <x v="0"/>
    <s v="May 2013"/>
    <n v="2976243.2678487869"/>
    <x v="4"/>
    <x v="2"/>
  </r>
  <r>
    <x v="1"/>
    <x v="0"/>
    <s v="Jun 2013"/>
    <n v="2846985.0603775131"/>
    <x v="5"/>
    <x v="2"/>
  </r>
  <r>
    <x v="1"/>
    <x v="0"/>
    <s v="Jul 2013"/>
    <n v="2729233.7411544751"/>
    <x v="6"/>
    <x v="2"/>
  </r>
  <r>
    <x v="1"/>
    <x v="0"/>
    <s v="Aug 2013"/>
    <n v="2623388.6150809964"/>
    <x v="7"/>
    <x v="2"/>
  </r>
  <r>
    <x v="1"/>
    <x v="0"/>
    <s v="Sep 2013"/>
    <n v="2520981.9498180365"/>
    <x v="8"/>
    <x v="2"/>
  </r>
  <r>
    <x v="1"/>
    <x v="0"/>
    <s v="Oct 2013"/>
    <n v="2423069.3395451251"/>
    <x v="9"/>
    <x v="2"/>
  </r>
  <r>
    <x v="1"/>
    <x v="0"/>
    <s v="Nov 2013"/>
    <n v="2333654.8027574066"/>
    <x v="10"/>
    <x v="2"/>
  </r>
  <r>
    <x v="1"/>
    <x v="0"/>
    <s v="Dec 2013"/>
    <n v="2261739.7149497448"/>
    <x v="11"/>
    <x v="2"/>
  </r>
  <r>
    <x v="1"/>
    <x v="0"/>
    <s v="Jan 2014"/>
    <n v="2172302.0272798971"/>
    <x v="0"/>
    <x v="3"/>
  </r>
  <r>
    <x v="1"/>
    <x v="0"/>
    <s v="Feb 2014"/>
    <n v="2088946.9749813462"/>
    <x v="1"/>
    <x v="3"/>
  </r>
  <r>
    <x v="1"/>
    <x v="0"/>
    <s v="Mar 2014"/>
    <n v="2015158.90087512"/>
    <x v="2"/>
    <x v="3"/>
  </r>
  <r>
    <x v="1"/>
    <x v="0"/>
    <s v="Apr 2014"/>
    <n v="1972565.1549229282"/>
    <x v="3"/>
    <x v="3"/>
  </r>
  <r>
    <x v="1"/>
    <x v="0"/>
    <s v="May 2014"/>
    <n v="1916440.7492250889"/>
    <x v="4"/>
    <x v="3"/>
  </r>
  <r>
    <x v="1"/>
    <x v="0"/>
    <s v="Jun 2014"/>
    <n v="1851713.2286835732"/>
    <x v="5"/>
    <x v="3"/>
  </r>
  <r>
    <x v="1"/>
    <x v="0"/>
    <s v="Jul 2014"/>
    <n v="1792830.1449811189"/>
    <x v="6"/>
    <x v="3"/>
  </r>
  <r>
    <x v="1"/>
    <x v="0"/>
    <s v="Aug 2014"/>
    <n v="1739706.8722444926"/>
    <x v="7"/>
    <x v="3"/>
  </r>
  <r>
    <x v="1"/>
    <x v="0"/>
    <s v="Sep 2014"/>
    <n v="1695720.9685876649"/>
    <x v="8"/>
    <x v="3"/>
  </r>
  <r>
    <x v="1"/>
    <x v="0"/>
    <s v="Oct 2014"/>
    <n v="1648884.0960076968"/>
    <x v="9"/>
    <x v="3"/>
  </r>
  <r>
    <x v="1"/>
    <x v="0"/>
    <s v="Nov 2014"/>
    <n v="1605726.2369584832"/>
    <x v="10"/>
    <x v="3"/>
  </r>
  <r>
    <x v="1"/>
    <x v="0"/>
    <s v="Dec 2014"/>
    <n v="1577099.4154582103"/>
    <x v="11"/>
    <x v="3"/>
  </r>
  <r>
    <x v="1"/>
    <x v="0"/>
    <s v="Jan 2015"/>
    <n v="1514423.5313771628"/>
    <x v="0"/>
    <x v="4"/>
  </r>
  <r>
    <x v="1"/>
    <x v="0"/>
    <s v="Feb 2015"/>
    <n v="1460807.9933207547"/>
    <x v="1"/>
    <x v="4"/>
  </r>
  <r>
    <x v="1"/>
    <x v="0"/>
    <s v="Mar 2015"/>
    <n v="1412300.2896649204"/>
    <x v="2"/>
    <x v="4"/>
  </r>
  <r>
    <x v="1"/>
    <x v="0"/>
    <s v="Apr 2015"/>
    <n v="1365270.2979245693"/>
    <x v="3"/>
    <x v="4"/>
  </r>
  <r>
    <x v="1"/>
    <x v="0"/>
    <s v="May 2015"/>
    <n v="1321497.5192584486"/>
    <x v="4"/>
    <x v="4"/>
  </r>
  <r>
    <x v="1"/>
    <x v="0"/>
    <s v="Jun 2015"/>
    <n v="1278347.8723477926"/>
    <x v="5"/>
    <x v="4"/>
  </r>
  <r>
    <x v="1"/>
    <x v="0"/>
    <s v="Jul 2015"/>
    <n v="1234116.0308613498"/>
    <x v="6"/>
    <x v="4"/>
  </r>
  <r>
    <x v="1"/>
    <x v="0"/>
    <s v="Aug 2015"/>
    <n v="1195990.2668883144"/>
    <x v="7"/>
    <x v="4"/>
  </r>
  <r>
    <x v="1"/>
    <x v="0"/>
    <s v="Sep 2015"/>
    <n v="1156208.4538465806"/>
    <x v="8"/>
    <x v="4"/>
  </r>
  <r>
    <x v="1"/>
    <x v="0"/>
    <s v="Oct 2015"/>
    <n v="1118227.177882452"/>
    <x v="9"/>
    <x v="4"/>
  </r>
  <r>
    <x v="1"/>
    <x v="0"/>
    <s v="Nov 2015"/>
    <n v="1084748.0040297331"/>
    <x v="10"/>
    <x v="4"/>
  </r>
  <r>
    <x v="1"/>
    <x v="0"/>
    <s v="Dec 2015"/>
    <n v="1065269.7373074482"/>
    <x v="11"/>
    <x v="4"/>
  </r>
  <r>
    <x v="1"/>
    <x v="0"/>
    <s v="Jan 2016"/>
    <n v="1012401.8023279549"/>
    <x v="0"/>
    <x v="5"/>
  </r>
  <r>
    <x v="1"/>
    <x v="0"/>
    <s v="Feb 2016"/>
    <n v="978062.80332929967"/>
    <x v="1"/>
    <x v="5"/>
  </r>
  <r>
    <x v="1"/>
    <x v="0"/>
    <s v="Mar 2016"/>
    <n v="947924.83258918766"/>
    <x v="2"/>
    <x v="5"/>
  </r>
  <r>
    <x v="1"/>
    <x v="0"/>
    <s v="Apr 2016"/>
    <n v="920442.97984453873"/>
    <x v="3"/>
    <x v="5"/>
  </r>
  <r>
    <x v="1"/>
    <x v="0"/>
    <s v="May 2016"/>
    <n v="892927.17847891932"/>
    <x v="4"/>
    <x v="5"/>
  </r>
  <r>
    <x v="1"/>
    <x v="0"/>
    <s v="Jun 2016"/>
    <n v="864375.53715407685"/>
    <x v="5"/>
    <x v="5"/>
  </r>
  <r>
    <x v="1"/>
    <x v="0"/>
    <s v="Jul 2016"/>
    <n v="837148.26871130918"/>
    <x v="6"/>
    <x v="5"/>
  </r>
  <r>
    <x v="1"/>
    <x v="0"/>
    <s v="Aug 2016"/>
    <n v="812967.53734666586"/>
    <x v="7"/>
    <x v="5"/>
  </r>
  <r>
    <x v="1"/>
    <x v="0"/>
    <s v="Sep 2016"/>
    <n v="787197.27165990893"/>
    <x v="8"/>
    <x v="5"/>
  </r>
  <r>
    <x v="1"/>
    <x v="0"/>
    <s v="Oct 2016"/>
    <n v="762739.21506984229"/>
    <x v="9"/>
    <x v="5"/>
  </r>
  <r>
    <x v="1"/>
    <x v="0"/>
    <s v="Nov 2016"/>
    <n v="740260.24460863532"/>
    <x v="10"/>
    <x v="5"/>
  </r>
  <r>
    <x v="1"/>
    <x v="0"/>
    <s v="Dec 2016"/>
    <n v="733907.31263769115"/>
    <x v="11"/>
    <x v="5"/>
  </r>
  <r>
    <x v="1"/>
    <x v="0"/>
    <s v="Jan 2017"/>
    <n v="696588.60706776869"/>
    <x v="0"/>
    <x v="6"/>
  </r>
  <r>
    <x v="1"/>
    <x v="0"/>
    <s v="Feb 2017"/>
    <n v="676868.10979619226"/>
    <x v="1"/>
    <x v="6"/>
  </r>
  <r>
    <x v="1"/>
    <x v="0"/>
    <s v="Mar 2017"/>
    <n v="655582.14773922029"/>
    <x v="2"/>
    <x v="6"/>
  </r>
  <r>
    <x v="1"/>
    <x v="0"/>
    <s v="Apr 2017"/>
    <n v="636201.31551153387"/>
    <x v="3"/>
    <x v="6"/>
  </r>
  <r>
    <x v="1"/>
    <x v="0"/>
    <s v="May 2017"/>
    <n v="618332.42095505027"/>
    <x v="4"/>
    <x v="6"/>
  </r>
  <r>
    <x v="1"/>
    <x v="0"/>
    <s v="Jun 2017"/>
    <n v="600143.15289560729"/>
    <x v="5"/>
    <x v="6"/>
  </r>
  <r>
    <x v="1"/>
    <x v="0"/>
    <s v="Jul 2017"/>
    <n v="582500.53931504767"/>
    <x v="6"/>
    <x v="6"/>
  </r>
  <r>
    <x v="1"/>
    <x v="0"/>
    <s v="Aug 2017"/>
    <n v="568384.9902284306"/>
    <x v="7"/>
    <x v="6"/>
  </r>
  <r>
    <x v="1"/>
    <x v="0"/>
    <s v="Sep 2017"/>
    <n v="552648.1380543292"/>
    <x v="8"/>
    <x v="6"/>
  </r>
  <r>
    <x v="1"/>
    <x v="0"/>
    <s v="Oct 2017"/>
    <n v="534457.20450919948"/>
    <x v="9"/>
    <x v="6"/>
  </r>
  <r>
    <x v="1"/>
    <x v="0"/>
    <s v="Nov 2017"/>
    <n v="523211.37110831722"/>
    <x v="10"/>
    <x v="6"/>
  </r>
  <r>
    <x v="1"/>
    <x v="0"/>
    <s v="Dec 2017"/>
    <n v="523663.73089254403"/>
    <x v="11"/>
    <x v="6"/>
  </r>
  <r>
    <x v="1"/>
    <x v="0"/>
    <s v="Jan 2018"/>
    <n v="493059.13322497788"/>
    <x v="0"/>
    <x v="7"/>
  </r>
  <r>
    <x v="1"/>
    <x v="0"/>
    <s v="Feb 2018"/>
    <n v="475539.30749482528"/>
    <x v="1"/>
    <x v="7"/>
  </r>
  <r>
    <x v="1"/>
    <x v="0"/>
    <s v="Mar 2018"/>
    <n v="403349.36539270263"/>
    <x v="2"/>
    <x v="7"/>
  </r>
  <r>
    <x v="1"/>
    <x v="0"/>
    <s v="Apr 2018"/>
    <n v="393863.38635695924"/>
    <x v="3"/>
    <x v="7"/>
  </r>
  <r>
    <x v="1"/>
    <x v="0"/>
    <s v="May 2018"/>
    <n v="385832.90379365883"/>
    <x v="4"/>
    <x v="7"/>
  </r>
  <r>
    <x v="1"/>
    <x v="0"/>
    <s v="Jun 2018"/>
    <n v="377568.39692118386"/>
    <x v="5"/>
    <x v="7"/>
  </r>
  <r>
    <x v="1"/>
    <x v="0"/>
    <s v="Jul 2018"/>
    <n v="368016.56375531218"/>
    <x v="6"/>
    <x v="7"/>
  </r>
  <r>
    <x v="1"/>
    <x v="0"/>
    <s v="Aug 2018"/>
    <n v="360565.34527712839"/>
    <x v="7"/>
    <x v="7"/>
  </r>
  <r>
    <x v="1"/>
    <x v="0"/>
    <s v="Sep 2018"/>
    <n v="351739.80900418235"/>
    <x v="8"/>
    <x v="7"/>
  </r>
  <r>
    <x v="1"/>
    <x v="0"/>
    <s v="Oct 2018"/>
    <n v="343571.38581985899"/>
    <x v="9"/>
    <x v="7"/>
  </r>
  <r>
    <x v="1"/>
    <x v="0"/>
    <s v="Nov 2018"/>
    <n v="336552.54719907051"/>
    <x v="10"/>
    <x v="7"/>
  </r>
  <r>
    <x v="1"/>
    <x v="0"/>
    <s v="Dec 2018"/>
    <n v="342749.48869934183"/>
    <x v="11"/>
    <x v="7"/>
  </r>
  <r>
    <x v="1"/>
    <x v="0"/>
    <s v="Jan 2019"/>
    <n v="321920.80594652874"/>
    <x v="0"/>
    <x v="8"/>
  </r>
  <r>
    <x v="1"/>
    <x v="0"/>
    <s v="Feb 2019"/>
    <n v="314213.15623683913"/>
    <x v="1"/>
    <x v="8"/>
  </r>
  <r>
    <x v="1"/>
    <x v="0"/>
    <s v="Mar 2019"/>
    <n v="307783.55026998528"/>
    <x v="2"/>
    <x v="8"/>
  </r>
  <r>
    <x v="1"/>
    <x v="0"/>
    <s v="Apr 2019"/>
    <n v="300887.12239082553"/>
    <x v="3"/>
    <x v="8"/>
  </r>
  <r>
    <x v="1"/>
    <x v="0"/>
    <s v="May 2019"/>
    <n v="295081.81462094194"/>
    <x v="4"/>
    <x v="8"/>
  </r>
  <r>
    <x v="1"/>
    <x v="0"/>
    <s v="Jun 2019"/>
    <n v="289065.40536224679"/>
    <x v="5"/>
    <x v="8"/>
  </r>
  <r>
    <x v="1"/>
    <x v="0"/>
    <s v="Jul 2019"/>
    <n v="281985.69594207074"/>
    <x v="6"/>
    <x v="8"/>
  </r>
  <r>
    <x v="1"/>
    <x v="0"/>
    <s v="Aug 2019"/>
    <n v="276506.05815956427"/>
    <x v="7"/>
    <x v="8"/>
  </r>
  <r>
    <x v="1"/>
    <x v="0"/>
    <s v="Sep 2019"/>
    <n v="269966.1682715927"/>
    <x v="8"/>
    <x v="8"/>
  </r>
  <r>
    <x v="1"/>
    <x v="0"/>
    <s v="Oct 2019"/>
    <n v="263923.12831103522"/>
    <x v="9"/>
    <x v="8"/>
  </r>
  <r>
    <x v="1"/>
    <x v="0"/>
    <s v="Nov 2019"/>
    <n v="258789.48222135025"/>
    <x v="10"/>
    <x v="8"/>
  </r>
  <r>
    <x v="1"/>
    <x v="0"/>
    <s v="Dec 2019"/>
    <n v="264604.56596320303"/>
    <x v="11"/>
    <x v="8"/>
  </r>
  <r>
    <x v="1"/>
    <x v="0"/>
    <s v="Jan 2020"/>
    <n v="217964.62565714534"/>
    <x v="0"/>
    <x v="9"/>
  </r>
  <r>
    <x v="1"/>
    <x v="0"/>
    <s v="Feb 2020"/>
    <n v="213139.21630731807"/>
    <x v="1"/>
    <x v="9"/>
  </r>
  <r>
    <x v="1"/>
    <x v="0"/>
    <s v="Mar 2020"/>
    <n v="209035.39892585221"/>
    <x v="2"/>
    <x v="9"/>
  </r>
  <r>
    <x v="1"/>
    <x v="0"/>
    <s v="Apr 2020"/>
    <n v="204697.95240571228"/>
    <x v="3"/>
    <x v="9"/>
  </r>
  <r>
    <x v="1"/>
    <x v="0"/>
    <s v="May 2020"/>
    <n v="200924.68932288451"/>
    <x v="4"/>
    <x v="9"/>
  </r>
  <r>
    <x v="1"/>
    <x v="0"/>
    <s v="Jun 2020"/>
    <n v="197067.71938240313"/>
    <x v="5"/>
    <x v="9"/>
  </r>
  <r>
    <x v="1"/>
    <x v="0"/>
    <s v="Jul 2020"/>
    <n v="192705.37322225305"/>
    <x v="6"/>
    <x v="9"/>
  </r>
  <r>
    <x v="1"/>
    <x v="0"/>
    <s v="Aug 2020"/>
    <n v="188914.4942082561"/>
    <x v="7"/>
    <x v="9"/>
  </r>
  <r>
    <x v="1"/>
    <x v="0"/>
    <s v="Sep 2020"/>
    <n v="184844.88487666583"/>
    <x v="8"/>
    <x v="9"/>
  </r>
  <r>
    <x v="1"/>
    <x v="0"/>
    <s v="Oct 2020"/>
    <n v="181063.78082897668"/>
    <x v="9"/>
    <x v="9"/>
  </r>
  <r>
    <x v="1"/>
    <x v="0"/>
    <s v="Nov 2020"/>
    <n v="177756.30117796661"/>
    <x v="10"/>
    <x v="9"/>
  </r>
  <r>
    <x v="1"/>
    <x v="0"/>
    <s v="Dec 2020"/>
    <n v="182940.40962759405"/>
    <x v="11"/>
    <x v="9"/>
  </r>
  <r>
    <x v="1"/>
    <x v="0"/>
    <s v="Jan 2021"/>
    <n v="156033.41097637292"/>
    <x v="0"/>
    <x v="10"/>
  </r>
  <r>
    <x v="1"/>
    <x v="0"/>
    <s v="Feb 2021"/>
    <n v="77741.156049962519"/>
    <x v="1"/>
    <x v="10"/>
  </r>
  <r>
    <x v="1"/>
    <x v="0"/>
    <s v="Mar 2021"/>
    <n v="76821.991385605128"/>
    <x v="2"/>
    <x v="10"/>
  </r>
  <r>
    <x v="1"/>
    <x v="0"/>
    <s v="Apr 2021"/>
    <n v="75935.975998748312"/>
    <x v="3"/>
    <x v="10"/>
  </r>
  <r>
    <x v="1"/>
    <x v="0"/>
    <s v="May 2021"/>
    <n v="75059.778078075164"/>
    <x v="4"/>
    <x v="10"/>
  </r>
  <r>
    <x v="1"/>
    <x v="0"/>
    <s v="Jun 2021"/>
    <n v="74193.403001244806"/>
    <x v="5"/>
    <x v="10"/>
  </r>
  <r>
    <x v="1"/>
    <x v="0"/>
    <s v="Jul 2021"/>
    <n v="73336.811750382054"/>
    <x v="6"/>
    <x v="10"/>
  </r>
  <r>
    <x v="1"/>
    <x v="0"/>
    <s v="Aug 2021"/>
    <n v="72134.43809712361"/>
    <x v="7"/>
    <x v="10"/>
  </r>
  <r>
    <x v="1"/>
    <x v="0"/>
    <s v="Sep 2021"/>
    <n v="71297.88437087342"/>
    <x v="8"/>
    <x v="10"/>
  </r>
  <r>
    <x v="1"/>
    <x v="0"/>
    <s v="Oct 2021"/>
    <n v="70471.350666713464"/>
    <x v="9"/>
    <x v="10"/>
  </r>
  <r>
    <x v="1"/>
    <x v="0"/>
    <s v="Nov 2021"/>
    <n v="69654.522117584827"/>
    <x v="10"/>
    <x v="10"/>
  </r>
  <r>
    <x v="1"/>
    <x v="0"/>
    <s v="Dec 2021"/>
    <n v="74944.720930545387"/>
    <x v="11"/>
    <x v="10"/>
  </r>
  <r>
    <x v="1"/>
    <x v="0"/>
    <s v="Jan 2022"/>
    <n v="68116.08523933134"/>
    <x v="0"/>
    <x v="11"/>
  </r>
  <r>
    <x v="1"/>
    <x v="0"/>
    <s v="Feb 2022"/>
    <n v="67261.873256269217"/>
    <x v="1"/>
    <x v="11"/>
  </r>
  <r>
    <x v="1"/>
    <x v="0"/>
    <s v="Mar 2022"/>
    <n v="66483.495419462808"/>
    <x v="2"/>
    <x v="11"/>
  </r>
  <r>
    <x v="1"/>
    <x v="0"/>
    <s v="Apr 2022"/>
    <n v="65714.649148311975"/>
    <x v="3"/>
    <x v="11"/>
  </r>
  <r>
    <x v="1"/>
    <x v="0"/>
    <s v="May 2022"/>
    <n v="64955.30593220453"/>
    <x v="4"/>
    <x v="11"/>
  </r>
  <r>
    <x v="1"/>
    <x v="0"/>
    <s v="Jun 2022"/>
    <n v="63852.545533486387"/>
    <x v="5"/>
    <x v="11"/>
  </r>
  <r>
    <x v="1"/>
    <x v="0"/>
    <s v="Jul 2022"/>
    <n v="63112.264450947172"/>
    <x v="6"/>
    <x v="11"/>
  </r>
  <r>
    <x v="1"/>
    <x v="0"/>
    <s v="Aug 2022"/>
    <n v="62381.336698313273"/>
    <x v="7"/>
    <x v="11"/>
  </r>
  <r>
    <x v="1"/>
    <x v="0"/>
    <s v="Sep 2022"/>
    <n v="61659.678347649533"/>
    <x v="8"/>
    <x v="11"/>
  </r>
  <r>
    <x v="1"/>
    <x v="0"/>
    <s v="Oct 2022"/>
    <n v="60947.25305091271"/>
    <x v="9"/>
    <x v="11"/>
  </r>
  <r>
    <x v="1"/>
    <x v="0"/>
    <s v="Nov 2022"/>
    <n v="60243.997132124423"/>
    <x v="10"/>
    <x v="11"/>
  </r>
  <r>
    <x v="1"/>
    <x v="0"/>
    <s v="Dec 2022"/>
    <n v="63667.410971987294"/>
    <x v="11"/>
    <x v="11"/>
  </r>
  <r>
    <x v="1"/>
    <x v="0"/>
    <s v="Jan 2023"/>
    <n v="58906.947055155368"/>
    <x v="0"/>
    <x v="12"/>
  </r>
  <r>
    <x v="1"/>
    <x v="0"/>
    <s v="Feb 2023"/>
    <n v="58165.186903622409"/>
    <x v="1"/>
    <x v="12"/>
  </r>
  <r>
    <x v="1"/>
    <x v="0"/>
    <s v="Mar 2023"/>
    <n v="57497.871616724238"/>
    <x v="2"/>
    <x v="12"/>
  </r>
  <r>
    <x v="1"/>
    <x v="0"/>
    <s v="Apr 2023"/>
    <n v="56839.26804239639"/>
    <x v="3"/>
    <x v="12"/>
  </r>
  <r>
    <x v="1"/>
    <x v="0"/>
    <s v="May 2023"/>
    <n v="56189.510654396421"/>
    <x v="4"/>
    <x v="12"/>
  </r>
  <r>
    <x v="1"/>
    <x v="0"/>
    <s v="Jun 2023"/>
    <n v="55548.402405785513"/>
    <x v="5"/>
    <x v="12"/>
  </r>
  <r>
    <x v="1"/>
    <x v="0"/>
    <s v="Jul 2023"/>
    <n v="54915.616670285053"/>
    <x v="6"/>
    <x v="12"/>
  </r>
  <r>
    <x v="1"/>
    <x v="0"/>
    <s v="Aug 2023"/>
    <n v="54291.228819971919"/>
    <x v="7"/>
    <x v="12"/>
  </r>
  <r>
    <x v="1"/>
    <x v="0"/>
    <s v="Sep 2023"/>
    <n v="53675.129753165398"/>
    <x v="8"/>
    <x v="12"/>
  </r>
  <r>
    <x v="1"/>
    <x v="0"/>
    <s v="Oct 2023"/>
    <n v="53067.283391654244"/>
    <x v="9"/>
    <x v="12"/>
  </r>
  <r>
    <x v="1"/>
    <x v="0"/>
    <s v="Nov 2023"/>
    <n v="52467.633482365207"/>
    <x v="10"/>
    <x v="12"/>
  </r>
  <r>
    <x v="1"/>
    <x v="0"/>
    <s v="Dec 2023"/>
    <n v="54471.389267385399"/>
    <x v="11"/>
    <x v="12"/>
  </r>
  <r>
    <x v="1"/>
    <x v="0"/>
    <s v="Jan 2024"/>
    <n v="51319.059672791875"/>
    <x v="0"/>
    <x v="13"/>
  </r>
  <r>
    <x v="1"/>
    <x v="0"/>
    <s v="Feb 2024"/>
    <n v="50716.220399583057"/>
    <x v="1"/>
    <x v="13"/>
  </r>
  <r>
    <x v="1"/>
    <x v="0"/>
    <s v="Mar 2024"/>
    <n v="50148.604949998713"/>
    <x v="2"/>
    <x v="13"/>
  </r>
  <r>
    <x v="1"/>
    <x v="0"/>
    <s v="Apr 2024"/>
    <n v="49588.312354821115"/>
    <x v="3"/>
    <x v="13"/>
  </r>
  <r>
    <x v="1"/>
    <x v="0"/>
    <s v="May 2024"/>
    <n v="49030.203444936815"/>
    <x v="4"/>
    <x v="13"/>
  </r>
  <r>
    <x v="1"/>
    <x v="0"/>
    <s v="Jun 2024"/>
    <n v="48484.6489435068"/>
    <x v="5"/>
    <x v="13"/>
  </r>
  <r>
    <x v="1"/>
    <x v="0"/>
    <s v="Jul 2024"/>
    <n v="47945.289603109843"/>
    <x v="6"/>
    <x v="13"/>
  </r>
  <r>
    <x v="1"/>
    <x v="0"/>
    <s v="Aug 2024"/>
    <n v="47383.848476845014"/>
    <x v="7"/>
    <x v="13"/>
  </r>
  <r>
    <x v="1"/>
    <x v="0"/>
    <s v="Sep 2024"/>
    <n v="46897.032727028069"/>
    <x v="8"/>
    <x v="13"/>
  </r>
  <r>
    <x v="1"/>
    <x v="0"/>
    <s v="Oct 2024"/>
    <n v="46361.990112210224"/>
    <x v="9"/>
    <x v="13"/>
  </r>
  <r>
    <x v="1"/>
    <x v="0"/>
    <s v="Nov 2024"/>
    <n v="45851.136693365959"/>
    <x v="10"/>
    <x v="13"/>
  </r>
  <r>
    <x v="1"/>
    <x v="0"/>
    <s v="Dec 2024"/>
    <n v="46808.048099046377"/>
    <x v="11"/>
    <x v="13"/>
  </r>
  <r>
    <x v="1"/>
    <x v="0"/>
    <s v="Jan 2025"/>
    <n v="44873.518827417451"/>
    <x v="0"/>
    <x v="14"/>
  </r>
  <r>
    <x v="1"/>
    <x v="0"/>
    <s v="Feb 2025"/>
    <n v="44370.709542305078"/>
    <x v="1"/>
    <x v="14"/>
  </r>
  <r>
    <x v="1"/>
    <x v="0"/>
    <s v="Mar 2025"/>
    <n v="43891.624290573127"/>
    <x v="2"/>
    <x v="14"/>
  </r>
  <r>
    <x v="1"/>
    <x v="0"/>
    <s v="Apr 2025"/>
    <n v="43419.018402719608"/>
    <x v="3"/>
    <x v="14"/>
  </r>
  <r>
    <x v="1"/>
    <x v="0"/>
    <s v="May 2025"/>
    <n v="42952.831865335145"/>
    <x v="4"/>
    <x v="14"/>
  </r>
  <r>
    <x v="1"/>
    <x v="0"/>
    <s v="Jun 2025"/>
    <n v="42492.052859907999"/>
    <x v="5"/>
    <x v="14"/>
  </r>
  <r>
    <x v="1"/>
    <x v="0"/>
    <s v="Jul 2025"/>
    <n v="42034.335677877898"/>
    <x v="6"/>
    <x v="14"/>
  </r>
  <r>
    <x v="1"/>
    <x v="0"/>
    <s v="Aug 2025"/>
    <n v="41567.676704342586"/>
    <x v="7"/>
    <x v="14"/>
  </r>
  <r>
    <x v="1"/>
    <x v="0"/>
    <s v="Sep 2025"/>
    <n v="41125.527531306907"/>
    <x v="8"/>
    <x v="14"/>
  </r>
  <r>
    <x v="1"/>
    <x v="0"/>
    <s v="Oct 2025"/>
    <n v="40688.395975126412"/>
    <x v="9"/>
    <x v="14"/>
  </r>
  <r>
    <x v="1"/>
    <x v="0"/>
    <s v="Nov 2025"/>
    <n v="40252.0795740229"/>
    <x v="10"/>
    <x v="14"/>
  </r>
  <r>
    <x v="1"/>
    <x v="0"/>
    <s v="Dec 2025"/>
    <n v="40597.47602091865"/>
    <x v="11"/>
    <x v="14"/>
  </r>
  <r>
    <x v="1"/>
    <x v="0"/>
    <s v="Jan 2026"/>
    <n v="2820.0313568739607"/>
    <x v="0"/>
    <x v="15"/>
  </r>
  <r>
    <x v="1"/>
    <x v="0"/>
    <s v="Feb 2026"/>
    <n v="2329.1920436239584"/>
    <x v="1"/>
    <x v="15"/>
  </r>
  <r>
    <x v="1"/>
    <x v="0"/>
    <s v="Mar 2026"/>
    <n v="2319.5230998509687"/>
    <x v="2"/>
    <x v="15"/>
  </r>
  <r>
    <x v="1"/>
    <x v="0"/>
    <s v="Apr 2026"/>
    <n v="2309.8955058018828"/>
    <x v="3"/>
    <x v="15"/>
  </r>
  <r>
    <x v="1"/>
    <x v="1"/>
    <s v="Feb 2011"/>
    <n v="9015477.3559018821"/>
    <x v="1"/>
    <x v="0"/>
  </r>
  <r>
    <x v="1"/>
    <x v="1"/>
    <s v="Mar 2011"/>
    <n v="9687773.0330543015"/>
    <x v="2"/>
    <x v="0"/>
  </r>
  <r>
    <x v="1"/>
    <x v="1"/>
    <s v="Apr 2011"/>
    <n v="6820772.8576924764"/>
    <x v="3"/>
    <x v="0"/>
  </r>
  <r>
    <x v="1"/>
    <x v="1"/>
    <s v="May 2011"/>
    <n v="5392825.6841412913"/>
    <x v="4"/>
    <x v="0"/>
  </r>
  <r>
    <x v="1"/>
    <x v="1"/>
    <s v="Jun 2011"/>
    <n v="5321537.191028662"/>
    <x v="5"/>
    <x v="0"/>
  </r>
  <r>
    <x v="1"/>
    <x v="1"/>
    <s v="Jul 2011"/>
    <n v="4894680.6647844911"/>
    <x v="6"/>
    <x v="0"/>
  </r>
  <r>
    <x v="1"/>
    <x v="1"/>
    <s v="Aug 2011"/>
    <n v="4784260.1489368305"/>
    <x v="7"/>
    <x v="0"/>
  </r>
  <r>
    <x v="1"/>
    <x v="1"/>
    <s v="Sep 2011"/>
    <n v="4518721.833384404"/>
    <x v="8"/>
    <x v="0"/>
  </r>
  <r>
    <x v="1"/>
    <x v="1"/>
    <s v="Oct 2011"/>
    <n v="4103921.089817184"/>
    <x v="9"/>
    <x v="0"/>
  </r>
  <r>
    <x v="1"/>
    <x v="1"/>
    <s v="Nov 2011"/>
    <n v="3908087.077812253"/>
    <x v="10"/>
    <x v="0"/>
  </r>
  <r>
    <x v="1"/>
    <x v="1"/>
    <s v="Dec 2011"/>
    <n v="3772162.2036177199"/>
    <x v="11"/>
    <x v="0"/>
  </r>
  <r>
    <x v="1"/>
    <x v="1"/>
    <s v="Jan 2012"/>
    <n v="3583808.2231042921"/>
    <x v="0"/>
    <x v="1"/>
  </r>
  <r>
    <x v="1"/>
    <x v="1"/>
    <s v="Feb 2012"/>
    <n v="3513608.7210441083"/>
    <x v="1"/>
    <x v="1"/>
  </r>
  <r>
    <x v="1"/>
    <x v="1"/>
    <s v="Mar 2012"/>
    <n v="3620311.0105692772"/>
    <x v="2"/>
    <x v="1"/>
  </r>
  <r>
    <x v="1"/>
    <x v="1"/>
    <s v="Apr 2012"/>
    <n v="3357321.975715016"/>
    <x v="3"/>
    <x v="1"/>
  </r>
  <r>
    <x v="1"/>
    <x v="1"/>
    <s v="May 2012"/>
    <n v="3256361.8213433782"/>
    <x v="4"/>
    <x v="1"/>
  </r>
  <r>
    <x v="1"/>
    <x v="1"/>
    <s v="Jun 2012"/>
    <n v="3571994.6796980961"/>
    <x v="5"/>
    <x v="1"/>
  </r>
  <r>
    <x v="1"/>
    <x v="1"/>
    <s v="Jul 2012"/>
    <n v="3099367.9174884059"/>
    <x v="6"/>
    <x v="1"/>
  </r>
  <r>
    <x v="1"/>
    <x v="1"/>
    <s v="Aug 2012"/>
    <n v="3121347.3056199527"/>
    <x v="7"/>
    <x v="1"/>
  </r>
  <r>
    <x v="1"/>
    <x v="1"/>
    <s v="Sep 2012"/>
    <n v="2974111.0242687627"/>
    <x v="8"/>
    <x v="1"/>
  </r>
  <r>
    <x v="1"/>
    <x v="1"/>
    <s v="Oct 2012"/>
    <n v="2887605.857737958"/>
    <x v="9"/>
    <x v="1"/>
  </r>
  <r>
    <x v="1"/>
    <x v="1"/>
    <s v="Nov 2012"/>
    <n v="2839929.2611476933"/>
    <x v="10"/>
    <x v="1"/>
  </r>
  <r>
    <x v="1"/>
    <x v="1"/>
    <s v="Dec 2012"/>
    <n v="2843872.9916982125"/>
    <x v="11"/>
    <x v="1"/>
  </r>
  <r>
    <x v="1"/>
    <x v="1"/>
    <s v="Jan 2013"/>
    <n v="2749372.7422418511"/>
    <x v="0"/>
    <x v="2"/>
  </r>
  <r>
    <x v="1"/>
    <x v="1"/>
    <s v="Feb 2013"/>
    <n v="2629248.5430812882"/>
    <x v="1"/>
    <x v="2"/>
  </r>
  <r>
    <x v="1"/>
    <x v="1"/>
    <s v="Mar 2013"/>
    <n v="2649405.8564703641"/>
    <x v="2"/>
    <x v="2"/>
  </r>
  <r>
    <x v="1"/>
    <x v="1"/>
    <s v="Apr 2013"/>
    <n v="2520335.7694982509"/>
    <x v="3"/>
    <x v="2"/>
  </r>
  <r>
    <x v="1"/>
    <x v="1"/>
    <s v="May 2013"/>
    <n v="2514431.0006955601"/>
    <x v="4"/>
    <x v="2"/>
  </r>
  <r>
    <x v="1"/>
    <x v="1"/>
    <s v="Jun 2013"/>
    <n v="2477446.005402429"/>
    <x v="5"/>
    <x v="2"/>
  </r>
  <r>
    <x v="1"/>
    <x v="1"/>
    <s v="Jul 2013"/>
    <n v="2446238.8734298563"/>
    <x v="6"/>
    <x v="2"/>
  </r>
  <r>
    <x v="1"/>
    <x v="1"/>
    <s v="Aug 2013"/>
    <n v="2417983.4315438322"/>
    <x v="7"/>
    <x v="2"/>
  </r>
  <r>
    <x v="1"/>
    <x v="1"/>
    <s v="Sep 2013"/>
    <n v="2392162.7619601027"/>
    <x v="8"/>
    <x v="2"/>
  </r>
  <r>
    <x v="1"/>
    <x v="1"/>
    <s v="Oct 2013"/>
    <n v="2349015.6410573805"/>
    <x v="9"/>
    <x v="2"/>
  </r>
  <r>
    <x v="1"/>
    <x v="1"/>
    <s v="Nov 2013"/>
    <n v="2325721.890576737"/>
    <x v="10"/>
    <x v="2"/>
  </r>
  <r>
    <x v="1"/>
    <x v="1"/>
    <s v="Dec 2013"/>
    <n v="2304007.8076727497"/>
    <x v="11"/>
    <x v="2"/>
  </r>
  <r>
    <x v="1"/>
    <x v="1"/>
    <s v="Jan 2014"/>
    <n v="2300999.041660409"/>
    <x v="0"/>
    <x v="3"/>
  </r>
  <r>
    <x v="1"/>
    <x v="1"/>
    <s v="Feb 2014"/>
    <n v="2280636.609445536"/>
    <x v="1"/>
    <x v="3"/>
  </r>
  <r>
    <x v="1"/>
    <x v="1"/>
    <s v="Mar 2014"/>
    <n v="2260456.5000395686"/>
    <x v="2"/>
    <x v="3"/>
  </r>
  <r>
    <x v="1"/>
    <x v="1"/>
    <s v="Apr 2014"/>
    <n v="2197725.4692025557"/>
    <x v="3"/>
    <x v="3"/>
  </r>
  <r>
    <x v="1"/>
    <x v="1"/>
    <s v="May 2014"/>
    <n v="2203728.5041114641"/>
    <x v="4"/>
    <x v="3"/>
  </r>
  <r>
    <x v="1"/>
    <x v="1"/>
    <s v="Jun 2014"/>
    <n v="2207204.6990659861"/>
    <x v="5"/>
    <x v="3"/>
  </r>
  <r>
    <x v="1"/>
    <x v="1"/>
    <s v="Jul 2014"/>
    <n v="2193454.1986224111"/>
    <x v="6"/>
    <x v="3"/>
  </r>
  <r>
    <x v="1"/>
    <x v="1"/>
    <s v="Aug 2014"/>
    <n v="2194160.985189016"/>
    <x v="7"/>
    <x v="3"/>
  </r>
  <r>
    <x v="1"/>
    <x v="1"/>
    <s v="Sep 2014"/>
    <n v="2185380.8576082513"/>
    <x v="8"/>
    <x v="3"/>
  </r>
  <r>
    <x v="1"/>
    <x v="1"/>
    <s v="Oct 2014"/>
    <n v="2251836.8038825626"/>
    <x v="9"/>
    <x v="3"/>
  </r>
  <r>
    <x v="1"/>
    <x v="1"/>
    <s v="Nov 2014"/>
    <n v="2247920.2928472962"/>
    <x v="10"/>
    <x v="3"/>
  </r>
  <r>
    <x v="1"/>
    <x v="1"/>
    <s v="Dec 2014"/>
    <n v="2242711.7787493253"/>
    <x v="11"/>
    <x v="3"/>
  </r>
  <r>
    <x v="1"/>
    <x v="1"/>
    <s v="Jan 2015"/>
    <n v="2236634.1201519505"/>
    <x v="0"/>
    <x v="4"/>
  </r>
  <r>
    <x v="1"/>
    <x v="1"/>
    <s v="Feb 2015"/>
    <n v="2221751.1828890061"/>
    <x v="1"/>
    <x v="4"/>
  </r>
  <r>
    <x v="1"/>
    <x v="1"/>
    <s v="Mar 2015"/>
    <n v="2203574.9925302677"/>
    <x v="2"/>
    <x v="4"/>
  </r>
  <r>
    <x v="1"/>
    <x v="1"/>
    <s v="Apr 2015"/>
    <n v="2139423.0822609197"/>
    <x v="3"/>
    <x v="4"/>
  </r>
  <r>
    <x v="1"/>
    <x v="1"/>
    <s v="May 2015"/>
    <n v="2121598.6808531345"/>
    <x v="4"/>
    <x v="4"/>
  </r>
  <r>
    <x v="1"/>
    <x v="1"/>
    <s v="Jun 2015"/>
    <n v="2104917.7122059846"/>
    <x v="5"/>
    <x v="4"/>
  </r>
  <r>
    <x v="1"/>
    <x v="1"/>
    <s v="Jul 2015"/>
    <n v="2088704.1278755581"/>
    <x v="6"/>
    <x v="4"/>
  </r>
  <r>
    <x v="1"/>
    <x v="1"/>
    <s v="Aug 2015"/>
    <n v="2073011.2347090079"/>
    <x v="7"/>
    <x v="4"/>
  </r>
  <r>
    <x v="1"/>
    <x v="1"/>
    <s v="Sep 2015"/>
    <n v="2057767.322910059"/>
    <x v="8"/>
    <x v="4"/>
  </r>
  <r>
    <x v="1"/>
    <x v="1"/>
    <s v="Oct 2015"/>
    <n v="2042330.0363942867"/>
    <x v="9"/>
    <x v="4"/>
  </r>
  <r>
    <x v="1"/>
    <x v="1"/>
    <s v="Nov 2015"/>
    <n v="2028746.3848839935"/>
    <x v="10"/>
    <x v="4"/>
  </r>
  <r>
    <x v="1"/>
    <x v="1"/>
    <s v="Dec 2015"/>
    <n v="2009021.4638969926"/>
    <x v="11"/>
    <x v="4"/>
  </r>
  <r>
    <x v="1"/>
    <x v="1"/>
    <s v="Jan 2016"/>
    <n v="1995565.9930749091"/>
    <x v="0"/>
    <x v="5"/>
  </r>
  <r>
    <x v="1"/>
    <x v="1"/>
    <s v="Feb 2016"/>
    <n v="1977737.4324510139"/>
    <x v="1"/>
    <x v="5"/>
  </r>
  <r>
    <x v="1"/>
    <x v="1"/>
    <s v="Mar 2016"/>
    <n v="1965245.649517715"/>
    <x v="2"/>
    <x v="5"/>
  </r>
  <r>
    <x v="1"/>
    <x v="1"/>
    <s v="Apr 2016"/>
    <n v="1906565.6438966561"/>
    <x v="3"/>
    <x v="5"/>
  </r>
  <r>
    <x v="1"/>
    <x v="1"/>
    <s v="May 2016"/>
    <n v="1894729.3341920765"/>
    <x v="4"/>
    <x v="5"/>
  </r>
  <r>
    <x v="1"/>
    <x v="1"/>
    <s v="Jun 2016"/>
    <n v="1883193.5437258992"/>
    <x v="5"/>
    <x v="5"/>
  </r>
  <r>
    <x v="1"/>
    <x v="1"/>
    <s v="Jul 2016"/>
    <n v="1871616.9838887413"/>
    <x v="6"/>
    <x v="5"/>
  </r>
  <r>
    <x v="1"/>
    <x v="1"/>
    <s v="Aug 2016"/>
    <n v="1860785.7860235672"/>
    <x v="7"/>
    <x v="5"/>
  </r>
  <r>
    <x v="1"/>
    <x v="1"/>
    <s v="Sep 2016"/>
    <n v="1849576.6440081215"/>
    <x v="8"/>
    <x v="5"/>
  </r>
  <r>
    <x v="1"/>
    <x v="1"/>
    <s v="Oct 2016"/>
    <n v="1838828.9736961217"/>
    <x v="9"/>
    <x v="5"/>
  </r>
  <r>
    <x v="1"/>
    <x v="1"/>
    <s v="Nov 2016"/>
    <n v="1828589.2307454608"/>
    <x v="10"/>
    <x v="5"/>
  </r>
  <r>
    <x v="1"/>
    <x v="1"/>
    <s v="Dec 2016"/>
    <n v="1818546.159362352"/>
    <x v="11"/>
    <x v="5"/>
  </r>
  <r>
    <x v="1"/>
    <x v="1"/>
    <s v="Jan 2017"/>
    <n v="1808515.8738205303"/>
    <x v="0"/>
    <x v="6"/>
  </r>
  <r>
    <x v="1"/>
    <x v="1"/>
    <s v="Feb 2017"/>
    <n v="1798514.9516484039"/>
    <x v="1"/>
    <x v="6"/>
  </r>
  <r>
    <x v="1"/>
    <x v="1"/>
    <s v="Mar 2017"/>
    <n v="1788877.2395807067"/>
    <x v="2"/>
    <x v="6"/>
  </r>
  <r>
    <x v="1"/>
    <x v="1"/>
    <s v="Apr 2017"/>
    <n v="1732925.6806494044"/>
    <x v="3"/>
    <x v="6"/>
  </r>
  <r>
    <x v="1"/>
    <x v="1"/>
    <s v="May 2017"/>
    <n v="1723684.1399228792"/>
    <x v="4"/>
    <x v="6"/>
  </r>
  <r>
    <x v="1"/>
    <x v="1"/>
    <s v="Jun 2017"/>
    <n v="1714463.305258479"/>
    <x v="5"/>
    <x v="6"/>
  </r>
  <r>
    <x v="1"/>
    <x v="1"/>
    <s v="Jul 2017"/>
    <n v="1705088.3019370153"/>
    <x v="6"/>
    <x v="6"/>
  </r>
  <r>
    <x v="1"/>
    <x v="1"/>
    <s v="Aug 2017"/>
    <n v="1696141.9717715234"/>
    <x v="7"/>
    <x v="6"/>
  </r>
  <r>
    <x v="1"/>
    <x v="1"/>
    <s v="Sep 2017"/>
    <n v="1686407.2527053789"/>
    <x v="8"/>
    <x v="6"/>
  </r>
  <r>
    <x v="1"/>
    <x v="1"/>
    <s v="Oct 2017"/>
    <n v="1677300.9611391807"/>
    <x v="9"/>
    <x v="6"/>
  </r>
  <r>
    <x v="1"/>
    <x v="1"/>
    <s v="Nov 2017"/>
    <n v="1668366.7925569999"/>
    <x v="10"/>
    <x v="6"/>
  </r>
  <r>
    <x v="1"/>
    <x v="1"/>
    <s v="Dec 2017"/>
    <n v="1659423.1515525067"/>
    <x v="11"/>
    <x v="6"/>
  </r>
  <r>
    <x v="1"/>
    <x v="1"/>
    <s v="Jan 2018"/>
    <n v="1650337.078348381"/>
    <x v="0"/>
    <x v="7"/>
  </r>
  <r>
    <x v="1"/>
    <x v="1"/>
    <s v="Feb 2018"/>
    <n v="1641096.1686083283"/>
    <x v="1"/>
    <x v="7"/>
  </r>
  <r>
    <x v="1"/>
    <x v="1"/>
    <s v="Mar 2018"/>
    <n v="1632066.2053049733"/>
    <x v="2"/>
    <x v="7"/>
  </r>
  <r>
    <x v="1"/>
    <x v="1"/>
    <s v="Apr 2018"/>
    <n v="1576472.7014273086"/>
    <x v="3"/>
    <x v="7"/>
  </r>
  <r>
    <x v="1"/>
    <x v="1"/>
    <s v="May 2018"/>
    <n v="1567268.6831629048"/>
    <x v="4"/>
    <x v="7"/>
  </r>
  <r>
    <x v="1"/>
    <x v="1"/>
    <s v="Jun 2018"/>
    <n v="1558021.4050218475"/>
    <x v="5"/>
    <x v="7"/>
  </r>
  <r>
    <x v="1"/>
    <x v="1"/>
    <s v="Jul 2018"/>
    <n v="1548523.7254664297"/>
    <x v="6"/>
    <x v="7"/>
  </r>
  <r>
    <x v="1"/>
    <x v="1"/>
    <s v="Aug 2018"/>
    <n v="1539184.4609156204"/>
    <x v="7"/>
    <x v="7"/>
  </r>
  <r>
    <x v="1"/>
    <x v="1"/>
    <s v="Sep 2018"/>
    <n v="1529140.813618863"/>
    <x v="8"/>
    <x v="7"/>
  </r>
  <r>
    <x v="1"/>
    <x v="1"/>
    <s v="Oct 2018"/>
    <n v="1519451.7117017882"/>
    <x v="9"/>
    <x v="7"/>
  </r>
  <r>
    <x v="1"/>
    <x v="1"/>
    <s v="Nov 2018"/>
    <n v="1503666.8221720499"/>
    <x v="10"/>
    <x v="7"/>
  </r>
  <r>
    <x v="1"/>
    <x v="1"/>
    <s v="Dec 2018"/>
    <n v="1488100.4900945476"/>
    <x v="11"/>
    <x v="7"/>
  </r>
  <r>
    <x v="1"/>
    <x v="1"/>
    <s v="Jan 2019"/>
    <n v="1472664.068216647"/>
    <x v="0"/>
    <x v="8"/>
  </r>
  <r>
    <x v="1"/>
    <x v="1"/>
    <s v="Feb 2019"/>
    <n v="1457333.8641143569"/>
    <x v="1"/>
    <x v="8"/>
  </r>
  <r>
    <x v="1"/>
    <x v="1"/>
    <s v="Mar 2019"/>
    <n v="1442395.2394678707"/>
    <x v="2"/>
    <x v="8"/>
  </r>
  <r>
    <x v="1"/>
    <x v="1"/>
    <s v="Apr 2019"/>
    <n v="1381116.091780659"/>
    <x v="3"/>
    <x v="8"/>
  </r>
  <r>
    <x v="1"/>
    <x v="1"/>
    <s v="May 2019"/>
    <n v="1366593.6700752797"/>
    <x v="4"/>
    <x v="8"/>
  </r>
  <r>
    <x v="1"/>
    <x v="1"/>
    <s v="Jun 2019"/>
    <n v="1352255.0038534007"/>
    <x v="5"/>
    <x v="8"/>
  </r>
  <r>
    <x v="1"/>
    <x v="1"/>
    <s v="Jul 2019"/>
    <n v="1338021.8897977595"/>
    <x v="6"/>
    <x v="8"/>
  </r>
  <r>
    <x v="1"/>
    <x v="1"/>
    <s v="Aug 2019"/>
    <n v="1324098.7058293903"/>
    <x v="7"/>
    <x v="8"/>
  </r>
  <r>
    <x v="1"/>
    <x v="1"/>
    <s v="Sep 2019"/>
    <n v="1309873.6236554603"/>
    <x v="8"/>
    <x v="8"/>
  </r>
  <r>
    <x v="1"/>
    <x v="1"/>
    <s v="Oct 2019"/>
    <n v="1296243.8430645876"/>
    <x v="9"/>
    <x v="8"/>
  </r>
  <r>
    <x v="1"/>
    <x v="1"/>
    <s v="Nov 2019"/>
    <n v="1282836.2379258496"/>
    <x v="10"/>
    <x v="8"/>
  </r>
  <r>
    <x v="1"/>
    <x v="1"/>
    <s v="Dec 2019"/>
    <n v="1269618.0831340847"/>
    <x v="11"/>
    <x v="8"/>
  </r>
  <r>
    <x v="1"/>
    <x v="1"/>
    <s v="Jan 2020"/>
    <n v="1256523.8877206137"/>
    <x v="0"/>
    <x v="9"/>
  </r>
  <r>
    <x v="1"/>
    <x v="1"/>
    <s v="Feb 2020"/>
    <n v="1224975.5324701895"/>
    <x v="1"/>
    <x v="9"/>
  </r>
  <r>
    <x v="1"/>
    <x v="1"/>
    <s v="Mar 2020"/>
    <n v="1212620.5832160702"/>
    <x v="2"/>
    <x v="9"/>
  </r>
  <r>
    <x v="1"/>
    <x v="1"/>
    <s v="Apr 2020"/>
    <n v="1130760.1741455502"/>
    <x v="3"/>
    <x v="9"/>
  </r>
  <r>
    <x v="1"/>
    <x v="1"/>
    <s v="May 2020"/>
    <n v="1118727.4533659674"/>
    <x v="4"/>
    <x v="9"/>
  </r>
  <r>
    <x v="1"/>
    <x v="1"/>
    <s v="Jun 2020"/>
    <n v="1106833.6498179543"/>
    <x v="5"/>
    <x v="9"/>
  </r>
  <r>
    <x v="1"/>
    <x v="1"/>
    <s v="Jul 2020"/>
    <n v="1095055.4467632084"/>
    <x v="6"/>
    <x v="9"/>
  </r>
  <r>
    <x v="1"/>
    <x v="1"/>
    <s v="Aug 2020"/>
    <n v="1083489.8434098721"/>
    <x v="7"/>
    <x v="9"/>
  </r>
  <r>
    <x v="1"/>
    <x v="1"/>
    <s v="Sep 2020"/>
    <n v="1071555.8952490916"/>
    <x v="8"/>
    <x v="9"/>
  </r>
  <r>
    <x v="1"/>
    <x v="1"/>
    <s v="Oct 2020"/>
    <n v="1060231.1630403623"/>
    <x v="9"/>
    <x v="9"/>
  </r>
  <r>
    <x v="1"/>
    <x v="1"/>
    <s v="Nov 2020"/>
    <n v="1049085.7568794382"/>
    <x v="10"/>
    <x v="9"/>
  </r>
  <r>
    <x v="1"/>
    <x v="1"/>
    <s v="Dec 2020"/>
    <n v="1038086.0105208637"/>
    <x v="11"/>
    <x v="9"/>
  </r>
  <r>
    <x v="1"/>
    <x v="1"/>
    <s v="Jan 2021"/>
    <n v="1027198.9799484366"/>
    <x v="0"/>
    <x v="10"/>
  </r>
  <r>
    <x v="1"/>
    <x v="1"/>
    <s v="Feb 2021"/>
    <n v="994110.04727550468"/>
    <x v="1"/>
    <x v="10"/>
  </r>
  <r>
    <x v="1"/>
    <x v="1"/>
    <s v="Mar 2021"/>
    <n v="982260.69545530865"/>
    <x v="2"/>
    <x v="10"/>
  </r>
  <r>
    <x v="1"/>
    <x v="1"/>
    <s v="Apr 2021"/>
    <n v="972448.10061536566"/>
    <x v="3"/>
    <x v="10"/>
  </r>
  <r>
    <x v="1"/>
    <x v="1"/>
    <s v="May 2021"/>
    <n v="962750.91282932903"/>
    <x v="4"/>
    <x v="10"/>
  </r>
  <r>
    <x v="1"/>
    <x v="1"/>
    <s v="Jun 2021"/>
    <n v="953150.62788054929"/>
    <x v="5"/>
    <x v="10"/>
  </r>
  <r>
    <x v="1"/>
    <x v="1"/>
    <s v="Jul 2021"/>
    <n v="943646.27352116606"/>
    <x v="6"/>
    <x v="10"/>
  </r>
  <r>
    <x v="1"/>
    <x v="1"/>
    <s v="Aug 2021"/>
    <n v="934236.89489516045"/>
    <x v="7"/>
    <x v="10"/>
  </r>
  <r>
    <x v="1"/>
    <x v="1"/>
    <s v="Sep 2021"/>
    <n v="924547.14111001964"/>
    <x v="8"/>
    <x v="10"/>
  </r>
  <r>
    <x v="1"/>
    <x v="1"/>
    <s v="Oct 2021"/>
    <n v="915325.72866726911"/>
    <x v="9"/>
    <x v="10"/>
  </r>
  <r>
    <x v="1"/>
    <x v="1"/>
    <s v="Nov 2021"/>
    <n v="906196.46796773956"/>
    <x v="10"/>
    <x v="10"/>
  </r>
  <r>
    <x v="1"/>
    <x v="1"/>
    <s v="Dec 2021"/>
    <n v="897158.43041739613"/>
    <x v="11"/>
    <x v="10"/>
  </r>
  <r>
    <x v="1"/>
    <x v="1"/>
    <s v="Jan 2022"/>
    <n v="888210.70541356097"/>
    <x v="0"/>
    <x v="11"/>
  </r>
  <r>
    <x v="1"/>
    <x v="1"/>
    <s v="Feb 2022"/>
    <n v="879352.39092247956"/>
    <x v="1"/>
    <x v="11"/>
  </r>
  <r>
    <x v="1"/>
    <x v="1"/>
    <s v="Mar 2022"/>
    <n v="870582.59082544735"/>
    <x v="2"/>
    <x v="11"/>
  </r>
  <r>
    <x v="1"/>
    <x v="1"/>
    <s v="Apr 2022"/>
    <n v="861900.41987252573"/>
    <x v="3"/>
    <x v="11"/>
  </r>
  <r>
    <x v="1"/>
    <x v="1"/>
    <s v="May 2022"/>
    <n v="853305.00040576304"/>
    <x v="4"/>
    <x v="11"/>
  </r>
  <r>
    <x v="1"/>
    <x v="1"/>
    <s v="Jun 2022"/>
    <n v="844423.65620927431"/>
    <x v="5"/>
    <x v="11"/>
  </r>
  <r>
    <x v="1"/>
    <x v="1"/>
    <s v="Jul 2022"/>
    <n v="835999.43342360377"/>
    <x v="6"/>
    <x v="11"/>
  </r>
  <r>
    <x v="1"/>
    <x v="1"/>
    <s v="Aug 2022"/>
    <n v="827659.38415264408"/>
    <x v="7"/>
    <x v="11"/>
  </r>
  <r>
    <x v="1"/>
    <x v="1"/>
    <s v="Sep 2022"/>
    <n v="819402.66808897594"/>
    <x v="8"/>
    <x v="11"/>
  </r>
  <r>
    <x v="1"/>
    <x v="1"/>
    <s v="Oct 2022"/>
    <n v="811228.45093183685"/>
    <x v="9"/>
    <x v="11"/>
  </r>
  <r>
    <x v="1"/>
    <x v="1"/>
    <s v="Nov 2022"/>
    <n v="803135.90684890212"/>
    <x v="10"/>
    <x v="11"/>
  </r>
  <r>
    <x v="1"/>
    <x v="1"/>
    <s v="Dec 2022"/>
    <n v="795124.21966822178"/>
    <x v="11"/>
    <x v="11"/>
  </r>
  <r>
    <x v="1"/>
    <x v="1"/>
    <s v="Jan 2023"/>
    <n v="787192.57922450313"/>
    <x v="0"/>
    <x v="12"/>
  </r>
  <r>
    <x v="1"/>
    <x v="1"/>
    <s v="Feb 2023"/>
    <n v="779340.18696621549"/>
    <x v="1"/>
    <x v="12"/>
  </r>
  <r>
    <x v="1"/>
    <x v="1"/>
    <s v="Mar 2023"/>
    <n v="771548.74663993949"/>
    <x v="2"/>
    <x v="12"/>
  </r>
  <r>
    <x v="1"/>
    <x v="1"/>
    <s v="Apr 2023"/>
    <n v="763852.47815600736"/>
    <x v="3"/>
    <x v="12"/>
  </r>
  <r>
    <x v="1"/>
    <x v="1"/>
    <s v="May 2023"/>
    <n v="756233.10180399625"/>
    <x v="4"/>
    <x v="12"/>
  </r>
  <r>
    <x v="1"/>
    <x v="1"/>
    <s v="Jun 2023"/>
    <n v="748689.85224240413"/>
    <x v="5"/>
    <x v="12"/>
  </r>
  <r>
    <x v="1"/>
    <x v="1"/>
    <s v="Jul 2023"/>
    <n v="741221.96039089095"/>
    <x v="6"/>
    <x v="12"/>
  </r>
  <r>
    <x v="1"/>
    <x v="1"/>
    <s v="Aug 2023"/>
    <n v="733828.68075030798"/>
    <x v="7"/>
    <x v="12"/>
  </r>
  <r>
    <x v="1"/>
    <x v="1"/>
    <s v="Sep 2023"/>
    <n v="726509.26222927985"/>
    <x v="8"/>
    <x v="12"/>
  </r>
  <r>
    <x v="1"/>
    <x v="1"/>
    <s v="Oct 2023"/>
    <n v="719262.96890261117"/>
    <x v="9"/>
    <x v="12"/>
  </r>
  <r>
    <x v="1"/>
    <x v="1"/>
    <s v="Nov 2023"/>
    <n v="712089.06798288994"/>
    <x v="10"/>
    <x v="12"/>
  </r>
  <r>
    <x v="1"/>
    <x v="1"/>
    <s v="Dec 2023"/>
    <n v="704986.83505726326"/>
    <x v="11"/>
    <x v="12"/>
  </r>
  <r>
    <x v="1"/>
    <x v="1"/>
    <s v="Jan 2024"/>
    <n v="697955.5557108284"/>
    <x v="0"/>
    <x v="13"/>
  </r>
  <r>
    <x v="1"/>
    <x v="1"/>
    <s v="Feb 2024"/>
    <n v="690994.51701210602"/>
    <x v="1"/>
    <x v="13"/>
  </r>
  <r>
    <x v="1"/>
    <x v="1"/>
    <s v="Mar 2024"/>
    <n v="684103.01882692298"/>
    <x v="2"/>
    <x v="13"/>
  </r>
  <r>
    <x v="1"/>
    <x v="1"/>
    <s v="Apr 2024"/>
    <n v="677280.36606533942"/>
    <x v="3"/>
    <x v="13"/>
  </r>
  <r>
    <x v="1"/>
    <x v="1"/>
    <s v="May 2024"/>
    <n v="670525.87025858555"/>
    <x v="4"/>
    <x v="13"/>
  </r>
  <r>
    <x v="1"/>
    <x v="1"/>
    <s v="Jun 2024"/>
    <n v="663838.84861260816"/>
    <x v="5"/>
    <x v="13"/>
  </r>
  <r>
    <x v="1"/>
    <x v="1"/>
    <s v="Jul 2024"/>
    <n v="657218.62682339712"/>
    <x v="6"/>
    <x v="13"/>
  </r>
  <r>
    <x v="1"/>
    <x v="1"/>
    <s v="Aug 2024"/>
    <n v="650664.53943053156"/>
    <x v="7"/>
    <x v="13"/>
  </r>
  <r>
    <x v="1"/>
    <x v="1"/>
    <s v="Sep 2024"/>
    <n v="644175.9211260461"/>
    <x v="8"/>
    <x v="13"/>
  </r>
  <r>
    <x v="1"/>
    <x v="1"/>
    <s v="Oct 2024"/>
    <n v="637813.91080761096"/>
    <x v="9"/>
    <x v="13"/>
  </r>
  <r>
    <x v="1"/>
    <x v="1"/>
    <s v="Nov 2024"/>
    <n v="631453.77037897019"/>
    <x v="10"/>
    <x v="13"/>
  </r>
  <r>
    <x v="1"/>
    <x v="1"/>
    <s v="Dec 2024"/>
    <n v="625157.15946715535"/>
    <x v="11"/>
    <x v="13"/>
  </r>
  <r>
    <x v="1"/>
    <x v="1"/>
    <s v="Jan 2025"/>
    <n v="618923.44374580856"/>
    <x v="0"/>
    <x v="14"/>
  </r>
  <r>
    <x v="1"/>
    <x v="1"/>
    <s v="Feb 2025"/>
    <n v="612751.99474022561"/>
    <x v="1"/>
    <x v="14"/>
  </r>
  <r>
    <x v="1"/>
    <x v="1"/>
    <s v="Mar 2025"/>
    <n v="606642.18859605794"/>
    <x v="2"/>
    <x v="14"/>
  </r>
  <r>
    <x v="1"/>
    <x v="1"/>
    <s v="Apr 2025"/>
    <n v="600593.40947157808"/>
    <x v="3"/>
    <x v="14"/>
  </r>
  <r>
    <x v="1"/>
    <x v="1"/>
    <s v="May 2025"/>
    <n v="594605.04758380377"/>
    <x v="4"/>
    <x v="14"/>
  </r>
  <r>
    <x v="1"/>
    <x v="1"/>
    <s v="Jun 2025"/>
    <n v="588676.49836253119"/>
    <x v="5"/>
    <x v="14"/>
  </r>
  <r>
    <x v="1"/>
    <x v="1"/>
    <s v="Jul 2025"/>
    <n v="582807.16538823768"/>
    <x v="6"/>
    <x v="14"/>
  </r>
  <r>
    <x v="1"/>
    <x v="1"/>
    <s v="Aug 2025"/>
    <n v="576996.45428530627"/>
    <x v="7"/>
    <x v="14"/>
  </r>
  <r>
    <x v="1"/>
    <x v="1"/>
    <s v="Sep 2025"/>
    <n v="571243.78288960992"/>
    <x v="8"/>
    <x v="14"/>
  </r>
  <r>
    <x v="1"/>
    <x v="1"/>
    <s v="Oct 2025"/>
    <n v="565548.56695817993"/>
    <x v="9"/>
    <x v="14"/>
  </r>
  <r>
    <x v="1"/>
    <x v="1"/>
    <s v="Nov 2025"/>
    <n v="559910.23243663239"/>
    <x v="10"/>
    <x v="14"/>
  </r>
  <r>
    <x v="1"/>
    <x v="1"/>
    <s v="Dec 2025"/>
    <n v="554328.21391368762"/>
    <x v="11"/>
    <x v="14"/>
  </r>
  <r>
    <x v="1"/>
    <x v="1"/>
    <s v="Jan 2026"/>
    <n v="548801.94599067303"/>
    <x v="0"/>
    <x v="15"/>
  </r>
  <r>
    <x v="1"/>
    <x v="1"/>
    <s v="Feb 2026"/>
    <n v="505151.92484805017"/>
    <x v="1"/>
    <x v="15"/>
  </r>
  <r>
    <x v="1"/>
    <x v="1"/>
    <s v="Mar 2026"/>
    <n v="2878.6497592240034"/>
    <x v="2"/>
    <x v="15"/>
  </r>
  <r>
    <x v="1"/>
    <x v="1"/>
    <s v="Apr 2026"/>
    <n v="2866.6996890156179"/>
    <x v="3"/>
    <x v="15"/>
  </r>
  <r>
    <x v="1"/>
    <x v="1"/>
    <s v="May 2026"/>
    <n v="2854.8004445095316"/>
    <x v="4"/>
    <x v="15"/>
  </r>
  <r>
    <x v="1"/>
    <x v="2"/>
    <s v="Mar 2011"/>
    <n v="4059047.8867453933"/>
    <x v="2"/>
    <x v="0"/>
  </r>
  <r>
    <x v="1"/>
    <x v="2"/>
    <s v="Apr 2011"/>
    <n v="8829717.6995599736"/>
    <x v="3"/>
    <x v="0"/>
  </r>
  <r>
    <x v="1"/>
    <x v="2"/>
    <s v="May 2011"/>
    <n v="6424428.1481179819"/>
    <x v="4"/>
    <x v="0"/>
  </r>
  <r>
    <x v="1"/>
    <x v="2"/>
    <s v="Jun 2011"/>
    <n v="5343802.337768049"/>
    <x v="5"/>
    <x v="0"/>
  </r>
  <r>
    <x v="1"/>
    <x v="2"/>
    <s v="Jul 2011"/>
    <n v="4743350.2146695955"/>
    <x v="6"/>
    <x v="0"/>
  </r>
  <r>
    <x v="1"/>
    <x v="2"/>
    <s v="Aug 2011"/>
    <n v="4200194.9961072011"/>
    <x v="7"/>
    <x v="0"/>
  </r>
  <r>
    <x v="1"/>
    <x v="2"/>
    <s v="Sep 2011"/>
    <n v="3648220.5321722548"/>
    <x v="8"/>
    <x v="0"/>
  </r>
  <r>
    <x v="1"/>
    <x v="2"/>
    <s v="Oct 2011"/>
    <n v="3389395.8432999006"/>
    <x v="9"/>
    <x v="0"/>
  </r>
  <r>
    <x v="1"/>
    <x v="2"/>
    <s v="Nov 2011"/>
    <n v="2929513.3660616479"/>
    <x v="10"/>
    <x v="0"/>
  </r>
  <r>
    <x v="1"/>
    <x v="2"/>
    <s v="Dec 2011"/>
    <n v="2736464.3859771267"/>
    <x v="11"/>
    <x v="0"/>
  </r>
  <r>
    <x v="1"/>
    <x v="2"/>
    <s v="Jan 2012"/>
    <n v="2646089.2399449646"/>
    <x v="0"/>
    <x v="1"/>
  </r>
  <r>
    <x v="1"/>
    <x v="2"/>
    <s v="Feb 2012"/>
    <n v="2403050.528116609"/>
    <x v="1"/>
    <x v="1"/>
  </r>
  <r>
    <x v="1"/>
    <x v="2"/>
    <s v="Mar 2012"/>
    <n v="2281121.3927956419"/>
    <x v="2"/>
    <x v="1"/>
  </r>
  <r>
    <x v="1"/>
    <x v="2"/>
    <s v="Apr 2012"/>
    <n v="2235260.8618517513"/>
    <x v="3"/>
    <x v="1"/>
  </r>
  <r>
    <x v="1"/>
    <x v="2"/>
    <s v="May 2012"/>
    <n v="2183800.9480523043"/>
    <x v="4"/>
    <x v="1"/>
  </r>
  <r>
    <x v="1"/>
    <x v="2"/>
    <s v="Jun 2012"/>
    <n v="2062729.2790004103"/>
    <x v="5"/>
    <x v="1"/>
  </r>
  <r>
    <x v="1"/>
    <x v="2"/>
    <s v="Jul 2012"/>
    <n v="1855523.2006041652"/>
    <x v="6"/>
    <x v="1"/>
  </r>
  <r>
    <x v="1"/>
    <x v="2"/>
    <s v="Aug 2012"/>
    <n v="1815436.0372939128"/>
    <x v="7"/>
    <x v="1"/>
  </r>
  <r>
    <x v="1"/>
    <x v="2"/>
    <s v="Sep 2012"/>
    <n v="1765600.9067434135"/>
    <x v="8"/>
    <x v="1"/>
  </r>
  <r>
    <x v="1"/>
    <x v="2"/>
    <s v="Oct 2012"/>
    <n v="1783025.9210112309"/>
    <x v="9"/>
    <x v="1"/>
  </r>
  <r>
    <x v="1"/>
    <x v="2"/>
    <s v="Nov 2012"/>
    <n v="1669994.9912466905"/>
    <x v="10"/>
    <x v="1"/>
  </r>
  <r>
    <x v="1"/>
    <x v="2"/>
    <s v="Dec 2012"/>
    <n v="1590263.4571170877"/>
    <x v="11"/>
    <x v="1"/>
  </r>
  <r>
    <x v="1"/>
    <x v="2"/>
    <s v="Jan 2013"/>
    <n v="1569585.7375254361"/>
    <x v="0"/>
    <x v="2"/>
  </r>
  <r>
    <x v="1"/>
    <x v="2"/>
    <s v="Feb 2013"/>
    <n v="1409621.3415164831"/>
    <x v="1"/>
    <x v="2"/>
  </r>
  <r>
    <x v="1"/>
    <x v="2"/>
    <s v="Mar 2013"/>
    <n v="1333085.3332664194"/>
    <x v="2"/>
    <x v="2"/>
  </r>
  <r>
    <x v="1"/>
    <x v="2"/>
    <s v="Apr 2013"/>
    <n v="1258642.1993277385"/>
    <x v="3"/>
    <x v="2"/>
  </r>
  <r>
    <x v="1"/>
    <x v="2"/>
    <s v="May 2013"/>
    <n v="1223809.4946143234"/>
    <x v="4"/>
    <x v="2"/>
  </r>
  <r>
    <x v="1"/>
    <x v="2"/>
    <s v="Jun 2013"/>
    <n v="1143554.5148586917"/>
    <x v="5"/>
    <x v="2"/>
  </r>
  <r>
    <x v="1"/>
    <x v="2"/>
    <s v="Jul 2013"/>
    <n v="1082187.6393356866"/>
    <x v="6"/>
    <x v="2"/>
  </r>
  <r>
    <x v="1"/>
    <x v="2"/>
    <s v="Aug 2013"/>
    <n v="1036439.7093421931"/>
    <x v="7"/>
    <x v="2"/>
  </r>
  <r>
    <x v="1"/>
    <x v="2"/>
    <s v="Sep 2013"/>
    <n v="1000307.489560971"/>
    <x v="8"/>
    <x v="2"/>
  </r>
  <r>
    <x v="1"/>
    <x v="2"/>
    <s v="Oct 2013"/>
    <n v="973710.73276281706"/>
    <x v="9"/>
    <x v="2"/>
  </r>
  <r>
    <x v="1"/>
    <x v="2"/>
    <s v="Nov 2013"/>
    <n v="920323.46936356137"/>
    <x v="10"/>
    <x v="2"/>
  </r>
  <r>
    <x v="1"/>
    <x v="2"/>
    <s v="Dec 2013"/>
    <n v="890782.60248849378"/>
    <x v="11"/>
    <x v="2"/>
  </r>
  <r>
    <x v="1"/>
    <x v="2"/>
    <s v="Jan 2014"/>
    <n v="934034.07562380342"/>
    <x v="0"/>
    <x v="3"/>
  </r>
  <r>
    <x v="1"/>
    <x v="2"/>
    <s v="Feb 2014"/>
    <n v="848797.87068112148"/>
    <x v="1"/>
    <x v="3"/>
  </r>
  <r>
    <x v="1"/>
    <x v="2"/>
    <s v="Mar 2014"/>
    <n v="821403.16123896884"/>
    <x v="2"/>
    <x v="3"/>
  </r>
  <r>
    <x v="1"/>
    <x v="2"/>
    <s v="Apr 2014"/>
    <n v="813377.24676518084"/>
    <x v="3"/>
    <x v="3"/>
  </r>
  <r>
    <x v="1"/>
    <x v="2"/>
    <s v="May 2014"/>
    <n v="790432.88236777659"/>
    <x v="4"/>
    <x v="3"/>
  </r>
  <r>
    <x v="1"/>
    <x v="2"/>
    <s v="Jun 2014"/>
    <n v="780838.39263284463"/>
    <x v="5"/>
    <x v="3"/>
  </r>
  <r>
    <x v="1"/>
    <x v="2"/>
    <s v="Jul 2014"/>
    <n v="778264.88951107045"/>
    <x v="6"/>
    <x v="3"/>
  </r>
  <r>
    <x v="1"/>
    <x v="2"/>
    <s v="Aug 2014"/>
    <n v="765641.8128186909"/>
    <x v="7"/>
    <x v="3"/>
  </r>
  <r>
    <x v="1"/>
    <x v="2"/>
    <s v="Sep 2014"/>
    <n v="746330.55343158939"/>
    <x v="8"/>
    <x v="3"/>
  </r>
  <r>
    <x v="1"/>
    <x v="2"/>
    <s v="Oct 2014"/>
    <n v="733347.88955227635"/>
    <x v="9"/>
    <x v="3"/>
  </r>
  <r>
    <x v="1"/>
    <x v="2"/>
    <s v="Nov 2014"/>
    <n v="781408.51758820144"/>
    <x v="10"/>
    <x v="3"/>
  </r>
  <r>
    <x v="1"/>
    <x v="2"/>
    <s v="Dec 2014"/>
    <n v="774968.92329806602"/>
    <x v="11"/>
    <x v="3"/>
  </r>
  <r>
    <x v="1"/>
    <x v="2"/>
    <s v="Jan 2015"/>
    <n v="829610.01821850915"/>
    <x v="0"/>
    <x v="4"/>
  </r>
  <r>
    <x v="1"/>
    <x v="2"/>
    <s v="Feb 2015"/>
    <n v="758347.97835937387"/>
    <x v="1"/>
    <x v="4"/>
  </r>
  <r>
    <x v="1"/>
    <x v="2"/>
    <s v="Mar 2015"/>
    <n v="739182.07382975449"/>
    <x v="2"/>
    <x v="4"/>
  </r>
  <r>
    <x v="1"/>
    <x v="2"/>
    <s v="Apr 2015"/>
    <n v="713125.01419844513"/>
    <x v="3"/>
    <x v="4"/>
  </r>
  <r>
    <x v="1"/>
    <x v="2"/>
    <s v="May 2015"/>
    <n v="693777.18884551409"/>
    <x v="4"/>
    <x v="4"/>
  </r>
  <r>
    <x v="1"/>
    <x v="2"/>
    <s v="Jun 2015"/>
    <n v="674262.23410409002"/>
    <x v="5"/>
    <x v="4"/>
  </r>
  <r>
    <x v="1"/>
    <x v="2"/>
    <s v="Jul 2015"/>
    <n v="654177.58795983554"/>
    <x v="6"/>
    <x v="4"/>
  </r>
  <r>
    <x v="1"/>
    <x v="2"/>
    <s v="Aug 2015"/>
    <n v="634433.37800228293"/>
    <x v="7"/>
    <x v="4"/>
  </r>
  <r>
    <x v="1"/>
    <x v="2"/>
    <s v="Sep 2015"/>
    <n v="616366.02555123577"/>
    <x v="8"/>
    <x v="4"/>
  </r>
  <r>
    <x v="1"/>
    <x v="2"/>
    <s v="Oct 2015"/>
    <n v="600559.65133736981"/>
    <x v="9"/>
    <x v="4"/>
  </r>
  <r>
    <x v="1"/>
    <x v="2"/>
    <s v="Nov 2015"/>
    <n v="585575.68304139702"/>
    <x v="10"/>
    <x v="4"/>
  </r>
  <r>
    <x v="1"/>
    <x v="2"/>
    <s v="Dec 2015"/>
    <n v="570718.37166963203"/>
    <x v="11"/>
    <x v="4"/>
  </r>
  <r>
    <x v="1"/>
    <x v="2"/>
    <s v="Jan 2016"/>
    <n v="600271.88180965255"/>
    <x v="0"/>
    <x v="5"/>
  </r>
  <r>
    <x v="1"/>
    <x v="2"/>
    <s v="Feb 2016"/>
    <n v="537747.86983258964"/>
    <x v="1"/>
    <x v="5"/>
  </r>
  <r>
    <x v="1"/>
    <x v="2"/>
    <s v="Mar 2016"/>
    <n v="521425.89658730477"/>
    <x v="2"/>
    <x v="5"/>
  </r>
  <r>
    <x v="1"/>
    <x v="2"/>
    <s v="Apr 2016"/>
    <n v="508819.23457444075"/>
    <x v="3"/>
    <x v="5"/>
  </r>
  <r>
    <x v="1"/>
    <x v="2"/>
    <s v="May 2016"/>
    <n v="495587.25560736022"/>
    <x v="4"/>
    <x v="5"/>
  </r>
  <r>
    <x v="1"/>
    <x v="2"/>
    <s v="Jun 2016"/>
    <n v="481271.19005660084"/>
    <x v="5"/>
    <x v="5"/>
  </r>
  <r>
    <x v="1"/>
    <x v="2"/>
    <s v="Jul 2016"/>
    <n v="473248.29790055903"/>
    <x v="6"/>
    <x v="5"/>
  </r>
  <r>
    <x v="1"/>
    <x v="2"/>
    <s v="Aug 2016"/>
    <n v="465456.13123831223"/>
    <x v="7"/>
    <x v="5"/>
  </r>
  <r>
    <x v="1"/>
    <x v="2"/>
    <s v="Sep 2016"/>
    <n v="451759.43410014559"/>
    <x v="8"/>
    <x v="5"/>
  </r>
  <r>
    <x v="1"/>
    <x v="2"/>
    <s v="Oct 2016"/>
    <n v="438949.6898149522"/>
    <x v="9"/>
    <x v="5"/>
  </r>
  <r>
    <x v="1"/>
    <x v="2"/>
    <s v="Nov 2016"/>
    <n v="426462.11403811758"/>
    <x v="10"/>
    <x v="5"/>
  </r>
  <r>
    <x v="1"/>
    <x v="2"/>
    <s v="Dec 2016"/>
    <n v="410792.32029679627"/>
    <x v="11"/>
    <x v="5"/>
  </r>
  <r>
    <x v="1"/>
    <x v="2"/>
    <s v="Jan 2017"/>
    <n v="436216.84366948216"/>
    <x v="0"/>
    <x v="6"/>
  </r>
  <r>
    <x v="1"/>
    <x v="2"/>
    <s v="Feb 2017"/>
    <n v="394755.81795822643"/>
    <x v="1"/>
    <x v="6"/>
  </r>
  <r>
    <x v="1"/>
    <x v="2"/>
    <s v="Mar 2017"/>
    <n v="384987.64266192896"/>
    <x v="2"/>
    <x v="6"/>
  </r>
  <r>
    <x v="1"/>
    <x v="2"/>
    <s v="Apr 2017"/>
    <n v="377352.96622064727"/>
    <x v="3"/>
    <x v="6"/>
  </r>
  <r>
    <x v="1"/>
    <x v="2"/>
    <s v="May 2017"/>
    <n v="370167.41490177542"/>
    <x v="4"/>
    <x v="6"/>
  </r>
  <r>
    <x v="1"/>
    <x v="2"/>
    <s v="Jun 2017"/>
    <n v="360997.05724085006"/>
    <x v="5"/>
    <x v="6"/>
  </r>
  <r>
    <x v="1"/>
    <x v="2"/>
    <s v="Jul 2017"/>
    <n v="347181.94121918536"/>
    <x v="6"/>
    <x v="6"/>
  </r>
  <r>
    <x v="1"/>
    <x v="2"/>
    <s v="Aug 2017"/>
    <n v="341161.35242804111"/>
    <x v="7"/>
    <x v="6"/>
  </r>
  <r>
    <x v="1"/>
    <x v="2"/>
    <s v="Sep 2017"/>
    <n v="332071.37953270588"/>
    <x v="8"/>
    <x v="6"/>
  </r>
  <r>
    <x v="1"/>
    <x v="2"/>
    <s v="Oct 2017"/>
    <n v="322704.88030343031"/>
    <x v="9"/>
    <x v="6"/>
  </r>
  <r>
    <x v="1"/>
    <x v="2"/>
    <s v="Nov 2017"/>
    <n v="316640.33068030456"/>
    <x v="10"/>
    <x v="6"/>
  </r>
  <r>
    <x v="1"/>
    <x v="2"/>
    <s v="Dec 2017"/>
    <n v="310934.76561637188"/>
    <x v="11"/>
    <x v="6"/>
  </r>
  <r>
    <x v="1"/>
    <x v="2"/>
    <s v="Jan 2018"/>
    <n v="327501.35579370614"/>
    <x v="0"/>
    <x v="7"/>
  </r>
  <r>
    <x v="1"/>
    <x v="2"/>
    <s v="Feb 2018"/>
    <n v="299757.72304581373"/>
    <x v="1"/>
    <x v="7"/>
  </r>
  <r>
    <x v="1"/>
    <x v="2"/>
    <s v="Mar 2018"/>
    <n v="293734.4959982452"/>
    <x v="2"/>
    <x v="7"/>
  </r>
  <r>
    <x v="1"/>
    <x v="2"/>
    <s v="Apr 2018"/>
    <n v="287658.5961035724"/>
    <x v="3"/>
    <x v="7"/>
  </r>
  <r>
    <x v="1"/>
    <x v="2"/>
    <s v="May 2018"/>
    <n v="278236.40661514516"/>
    <x v="4"/>
    <x v="7"/>
  </r>
  <r>
    <x v="1"/>
    <x v="2"/>
    <s v="Jun 2018"/>
    <n v="273992.80050033942"/>
    <x v="5"/>
    <x v="7"/>
  </r>
  <r>
    <x v="1"/>
    <x v="2"/>
    <s v="Jul 2018"/>
    <n v="268860.84128262103"/>
    <x v="6"/>
    <x v="7"/>
  </r>
  <r>
    <x v="1"/>
    <x v="2"/>
    <s v="Aug 2018"/>
    <n v="262316.33857039013"/>
    <x v="7"/>
    <x v="7"/>
  </r>
  <r>
    <x v="1"/>
    <x v="2"/>
    <s v="Sep 2018"/>
    <n v="253991.73586016041"/>
    <x v="8"/>
    <x v="7"/>
  </r>
  <r>
    <x v="1"/>
    <x v="2"/>
    <s v="Oct 2018"/>
    <n v="248546.83039851833"/>
    <x v="9"/>
    <x v="7"/>
  </r>
  <r>
    <x v="1"/>
    <x v="2"/>
    <s v="Nov 2018"/>
    <n v="245027.24922800926"/>
    <x v="10"/>
    <x v="7"/>
  </r>
  <r>
    <x v="1"/>
    <x v="2"/>
    <s v="Dec 2018"/>
    <n v="242445.54118753824"/>
    <x v="11"/>
    <x v="7"/>
  </r>
  <r>
    <x v="1"/>
    <x v="2"/>
    <s v="Jan 2019"/>
    <n v="255054.2691437187"/>
    <x v="0"/>
    <x v="8"/>
  </r>
  <r>
    <x v="1"/>
    <x v="2"/>
    <s v="Feb 2019"/>
    <n v="235735.16859838134"/>
    <x v="1"/>
    <x v="8"/>
  </r>
  <r>
    <x v="1"/>
    <x v="2"/>
    <s v="Mar 2019"/>
    <n v="227970.43374372646"/>
    <x v="2"/>
    <x v="8"/>
  </r>
  <r>
    <x v="1"/>
    <x v="2"/>
    <s v="Apr 2019"/>
    <n v="224122.17434829561"/>
    <x v="3"/>
    <x v="8"/>
  </r>
  <r>
    <x v="1"/>
    <x v="2"/>
    <s v="May 2019"/>
    <n v="222972.39953673666"/>
    <x v="4"/>
    <x v="8"/>
  </r>
  <r>
    <x v="1"/>
    <x v="2"/>
    <s v="Jun 2019"/>
    <n v="215151.21505359875"/>
    <x v="5"/>
    <x v="8"/>
  </r>
  <r>
    <x v="1"/>
    <x v="2"/>
    <s v="Jul 2019"/>
    <n v="208894.33874583704"/>
    <x v="6"/>
    <x v="8"/>
  </r>
  <r>
    <x v="1"/>
    <x v="2"/>
    <s v="Aug 2019"/>
    <n v="204616.33279376823"/>
    <x v="7"/>
    <x v="8"/>
  </r>
  <r>
    <x v="1"/>
    <x v="2"/>
    <s v="Sep 2019"/>
    <n v="201169.2877150125"/>
    <x v="8"/>
    <x v="8"/>
  </r>
  <r>
    <x v="1"/>
    <x v="2"/>
    <s v="Oct 2019"/>
    <n v="198992.23003864044"/>
    <x v="9"/>
    <x v="8"/>
  </r>
  <r>
    <x v="1"/>
    <x v="2"/>
    <s v="Nov 2019"/>
    <n v="194240.91360557449"/>
    <x v="10"/>
    <x v="8"/>
  </r>
  <r>
    <x v="1"/>
    <x v="2"/>
    <s v="Dec 2019"/>
    <n v="188971.95519620273"/>
    <x v="11"/>
    <x v="8"/>
  </r>
  <r>
    <x v="1"/>
    <x v="2"/>
    <s v="Jan 2020"/>
    <n v="198381.236795834"/>
    <x v="0"/>
    <x v="9"/>
  </r>
  <r>
    <x v="1"/>
    <x v="2"/>
    <s v="Feb 2020"/>
    <n v="189016.90397189598"/>
    <x v="1"/>
    <x v="9"/>
  </r>
  <r>
    <x v="1"/>
    <x v="2"/>
    <s v="Mar 2020"/>
    <n v="176563.54570527037"/>
    <x v="2"/>
    <x v="9"/>
  </r>
  <r>
    <x v="1"/>
    <x v="2"/>
    <s v="Apr 2020"/>
    <n v="170699.32296588476"/>
    <x v="3"/>
    <x v="9"/>
  </r>
  <r>
    <x v="1"/>
    <x v="2"/>
    <s v="May 2020"/>
    <n v="167145.37431333185"/>
    <x v="4"/>
    <x v="9"/>
  </r>
  <r>
    <x v="1"/>
    <x v="2"/>
    <s v="Jun 2020"/>
    <n v="163532.54721219817"/>
    <x v="5"/>
    <x v="9"/>
  </r>
  <r>
    <x v="1"/>
    <x v="2"/>
    <s v="Jul 2020"/>
    <n v="160006.49465837461"/>
    <x v="6"/>
    <x v="9"/>
  </r>
  <r>
    <x v="1"/>
    <x v="2"/>
    <s v="Aug 2020"/>
    <n v="158709.31856537217"/>
    <x v="7"/>
    <x v="9"/>
  </r>
  <r>
    <x v="1"/>
    <x v="2"/>
    <s v="Sep 2020"/>
    <n v="156603.55598279161"/>
    <x v="8"/>
    <x v="9"/>
  </r>
  <r>
    <x v="1"/>
    <x v="2"/>
    <s v="Oct 2020"/>
    <n v="155087.67549642152"/>
    <x v="9"/>
    <x v="9"/>
  </r>
  <r>
    <x v="1"/>
    <x v="2"/>
    <s v="Nov 2020"/>
    <n v="155767.15973234581"/>
    <x v="10"/>
    <x v="9"/>
  </r>
  <r>
    <x v="1"/>
    <x v="2"/>
    <s v="Dec 2020"/>
    <n v="156186.89550382138"/>
    <x v="11"/>
    <x v="9"/>
  </r>
  <r>
    <x v="1"/>
    <x v="2"/>
    <s v="Jan 2021"/>
    <n v="158584.28557685192"/>
    <x v="0"/>
    <x v="10"/>
  </r>
  <r>
    <x v="1"/>
    <x v="2"/>
    <s v="Feb 2021"/>
    <n v="148213.42668076634"/>
    <x v="1"/>
    <x v="10"/>
  </r>
  <r>
    <x v="1"/>
    <x v="2"/>
    <s v="Mar 2021"/>
    <n v="130179.14452951337"/>
    <x v="2"/>
    <x v="10"/>
  </r>
  <r>
    <x v="1"/>
    <x v="2"/>
    <s v="Apr 2021"/>
    <n v="112943.21214983416"/>
    <x v="3"/>
    <x v="10"/>
  </r>
  <r>
    <x v="1"/>
    <x v="2"/>
    <s v="May 2021"/>
    <n v="111082.43935645443"/>
    <x v="4"/>
    <x v="10"/>
  </r>
  <r>
    <x v="1"/>
    <x v="2"/>
    <s v="Jun 2021"/>
    <n v="109602.39511456543"/>
    <x v="5"/>
    <x v="10"/>
  </r>
  <r>
    <x v="1"/>
    <x v="2"/>
    <s v="Jul 2021"/>
    <n v="107982.43929686086"/>
    <x v="6"/>
    <x v="10"/>
  </r>
  <r>
    <x v="1"/>
    <x v="2"/>
    <s v="Aug 2021"/>
    <n v="106571.97161670787"/>
    <x v="7"/>
    <x v="10"/>
  </r>
  <r>
    <x v="1"/>
    <x v="2"/>
    <s v="Sep 2021"/>
    <n v="105183.00508399076"/>
    <x v="8"/>
    <x v="10"/>
  </r>
  <r>
    <x v="1"/>
    <x v="2"/>
    <s v="Oct 2021"/>
    <n v="103484.93552648967"/>
    <x v="9"/>
    <x v="10"/>
  </r>
  <r>
    <x v="1"/>
    <x v="2"/>
    <s v="Nov 2021"/>
    <n v="102104.0431088359"/>
    <x v="10"/>
    <x v="10"/>
  </r>
  <r>
    <x v="1"/>
    <x v="2"/>
    <s v="Dec 2021"/>
    <n v="100799.15052837365"/>
    <x v="11"/>
    <x v="10"/>
  </r>
  <r>
    <x v="1"/>
    <x v="2"/>
    <s v="Jan 2022"/>
    <n v="104394.20034452331"/>
    <x v="0"/>
    <x v="11"/>
  </r>
  <r>
    <x v="1"/>
    <x v="2"/>
    <s v="Feb 2022"/>
    <n v="98285.206424018135"/>
    <x v="1"/>
    <x v="11"/>
  </r>
  <r>
    <x v="1"/>
    <x v="2"/>
    <s v="Mar 2022"/>
    <n v="81984.960161160547"/>
    <x v="2"/>
    <x v="11"/>
  </r>
  <r>
    <x v="1"/>
    <x v="2"/>
    <s v="Apr 2022"/>
    <n v="81085.716120713623"/>
    <x v="3"/>
    <x v="11"/>
  </r>
  <r>
    <x v="1"/>
    <x v="2"/>
    <s v="May 2022"/>
    <n v="80181.246985436301"/>
    <x v="4"/>
    <x v="11"/>
  </r>
  <r>
    <x v="1"/>
    <x v="2"/>
    <s v="Jun 2022"/>
    <n v="78909.897694646075"/>
    <x v="5"/>
    <x v="11"/>
  </r>
  <r>
    <x v="1"/>
    <x v="2"/>
    <s v="Jul 2022"/>
    <n v="78029.482415998908"/>
    <x v="6"/>
    <x v="11"/>
  </r>
  <r>
    <x v="1"/>
    <x v="2"/>
    <s v="Aug 2022"/>
    <n v="77172.946281127297"/>
    <x v="7"/>
    <x v="11"/>
  </r>
  <r>
    <x v="1"/>
    <x v="2"/>
    <s v="Sep 2022"/>
    <n v="76313.054705783798"/>
    <x v="8"/>
    <x v="11"/>
  </r>
  <r>
    <x v="1"/>
    <x v="2"/>
    <s v="Oct 2022"/>
    <n v="75456.444498314129"/>
    <x v="9"/>
    <x v="11"/>
  </r>
  <r>
    <x v="1"/>
    <x v="2"/>
    <s v="Nov 2022"/>
    <n v="74625.60293310821"/>
    <x v="10"/>
    <x v="11"/>
  </r>
  <r>
    <x v="1"/>
    <x v="2"/>
    <s v="Dec 2022"/>
    <n v="73748.407431904765"/>
    <x v="11"/>
    <x v="11"/>
  </r>
  <r>
    <x v="1"/>
    <x v="2"/>
    <s v="Jan 2023"/>
    <n v="76355.232106023279"/>
    <x v="0"/>
    <x v="12"/>
  </r>
  <r>
    <x v="1"/>
    <x v="2"/>
    <s v="Feb 2023"/>
    <n v="72167.071248172433"/>
    <x v="1"/>
    <x v="12"/>
  </r>
  <r>
    <x v="1"/>
    <x v="2"/>
    <s v="Mar 2023"/>
    <n v="71348.119475110056"/>
    <x v="2"/>
    <x v="12"/>
  </r>
  <r>
    <x v="1"/>
    <x v="2"/>
    <s v="Apr 2023"/>
    <n v="70542.709191425965"/>
    <x v="3"/>
    <x v="12"/>
  </r>
  <r>
    <x v="1"/>
    <x v="2"/>
    <s v="May 2023"/>
    <n v="69778.754354057019"/>
    <x v="4"/>
    <x v="12"/>
  </r>
  <r>
    <x v="1"/>
    <x v="2"/>
    <s v="Jun 2023"/>
    <n v="68948.482946757926"/>
    <x v="5"/>
    <x v="12"/>
  </r>
  <r>
    <x v="1"/>
    <x v="2"/>
    <s v="Jul 2023"/>
    <n v="68187.176768941179"/>
    <x v="6"/>
    <x v="12"/>
  </r>
  <r>
    <x v="1"/>
    <x v="2"/>
    <s v="Aug 2023"/>
    <n v="67447.684099605453"/>
    <x v="7"/>
    <x v="12"/>
  </r>
  <r>
    <x v="1"/>
    <x v="2"/>
    <s v="Sep 2023"/>
    <n v="66710.948670784695"/>
    <x v="8"/>
    <x v="12"/>
  </r>
  <r>
    <x v="1"/>
    <x v="2"/>
    <s v="Oct 2023"/>
    <n v="65959.250327466551"/>
    <x v="9"/>
    <x v="12"/>
  </r>
  <r>
    <x v="1"/>
    <x v="2"/>
    <s v="Nov 2023"/>
    <n v="65133.28262982177"/>
    <x v="10"/>
    <x v="12"/>
  </r>
  <r>
    <x v="1"/>
    <x v="2"/>
    <s v="Dec 2023"/>
    <n v="64404.737186255523"/>
    <x v="11"/>
    <x v="12"/>
  </r>
  <r>
    <x v="1"/>
    <x v="2"/>
    <s v="Jan 2024"/>
    <n v="66051.620652594269"/>
    <x v="0"/>
    <x v="13"/>
  </r>
  <r>
    <x v="1"/>
    <x v="2"/>
    <s v="Feb 2024"/>
    <n v="62991.880672145795"/>
    <x v="1"/>
    <x v="13"/>
  </r>
  <r>
    <x v="1"/>
    <x v="2"/>
    <s v="Mar 2024"/>
    <n v="62304.514048299927"/>
    <x v="2"/>
    <x v="13"/>
  </r>
  <r>
    <x v="1"/>
    <x v="2"/>
    <s v="Apr 2024"/>
    <n v="61638.77481117045"/>
    <x v="3"/>
    <x v="13"/>
  </r>
  <r>
    <x v="1"/>
    <x v="2"/>
    <s v="May 2024"/>
    <n v="60819.289323023178"/>
    <x v="4"/>
    <x v="13"/>
  </r>
  <r>
    <x v="1"/>
    <x v="2"/>
    <s v="Jun 2024"/>
    <n v="60135.921027203811"/>
    <x v="5"/>
    <x v="13"/>
  </r>
  <r>
    <x v="1"/>
    <x v="2"/>
    <s v="Jul 2024"/>
    <n v="59490.513888106791"/>
    <x v="6"/>
    <x v="13"/>
  </r>
  <r>
    <x v="1"/>
    <x v="2"/>
    <s v="Aug 2024"/>
    <n v="58823.961815638817"/>
    <x v="7"/>
    <x v="13"/>
  </r>
  <r>
    <x v="1"/>
    <x v="2"/>
    <s v="Sep 2024"/>
    <n v="58198.320440914693"/>
    <x v="8"/>
    <x v="13"/>
  </r>
  <r>
    <x v="1"/>
    <x v="2"/>
    <s v="Oct 2024"/>
    <n v="57586.012615413107"/>
    <x v="9"/>
    <x v="13"/>
  </r>
  <r>
    <x v="1"/>
    <x v="2"/>
    <s v="Nov 2024"/>
    <n v="57006.648217208371"/>
    <x v="10"/>
    <x v="13"/>
  </r>
  <r>
    <x v="1"/>
    <x v="2"/>
    <s v="Dec 2024"/>
    <n v="56412.976020821305"/>
    <x v="11"/>
    <x v="13"/>
  </r>
  <r>
    <x v="1"/>
    <x v="2"/>
    <s v="Jan 2025"/>
    <n v="57412.518901704811"/>
    <x v="0"/>
    <x v="14"/>
  </r>
  <r>
    <x v="1"/>
    <x v="2"/>
    <s v="Feb 2025"/>
    <n v="55254.909698940421"/>
    <x v="1"/>
    <x v="14"/>
  </r>
  <r>
    <x v="1"/>
    <x v="2"/>
    <s v="Mar 2025"/>
    <n v="54680.815453143019"/>
    <x v="2"/>
    <x v="14"/>
  </r>
  <r>
    <x v="1"/>
    <x v="2"/>
    <s v="Apr 2025"/>
    <n v="54089.075974840416"/>
    <x v="3"/>
    <x v="14"/>
  </r>
  <r>
    <x v="1"/>
    <x v="2"/>
    <s v="May 2025"/>
    <n v="53536.78223665824"/>
    <x v="4"/>
    <x v="14"/>
  </r>
  <r>
    <x v="1"/>
    <x v="2"/>
    <s v="Jun 2025"/>
    <n v="52990.838979028806"/>
    <x v="5"/>
    <x v="14"/>
  </r>
  <r>
    <x v="1"/>
    <x v="2"/>
    <s v="Jul 2025"/>
    <n v="52450.282700763244"/>
    <x v="6"/>
    <x v="14"/>
  </r>
  <r>
    <x v="1"/>
    <x v="2"/>
    <s v="Aug 2025"/>
    <n v="51913.583626326857"/>
    <x v="7"/>
    <x v="14"/>
  </r>
  <r>
    <x v="1"/>
    <x v="2"/>
    <s v="Sep 2025"/>
    <n v="51385.647730967503"/>
    <x v="8"/>
    <x v="14"/>
  </r>
  <r>
    <x v="1"/>
    <x v="2"/>
    <s v="Oct 2025"/>
    <n v="50863.513382055084"/>
    <x v="9"/>
    <x v="14"/>
  </r>
  <r>
    <x v="1"/>
    <x v="2"/>
    <s v="Nov 2025"/>
    <n v="50346.92390806492"/>
    <x v="10"/>
    <x v="14"/>
  </r>
  <r>
    <x v="1"/>
    <x v="2"/>
    <s v="Dec 2025"/>
    <n v="49836.234207352507"/>
    <x v="11"/>
    <x v="14"/>
  </r>
  <r>
    <x v="1"/>
    <x v="2"/>
    <s v="Jan 2026"/>
    <n v="50559.749107274969"/>
    <x v="0"/>
    <x v="15"/>
  </r>
  <r>
    <x v="1"/>
    <x v="2"/>
    <s v="Feb 2026"/>
    <n v="50079.416742848654"/>
    <x v="1"/>
    <x v="15"/>
  </r>
  <r>
    <x v="1"/>
    <x v="2"/>
    <s v="Mar 2026"/>
    <n v="2135.1860306849408"/>
    <x v="2"/>
    <x v="15"/>
  </r>
  <r>
    <x v="1"/>
    <x v="2"/>
    <s v="Apr 2026"/>
    <n v="2118.4169947365244"/>
    <x v="3"/>
    <x v="15"/>
  </r>
  <r>
    <x v="1"/>
    <x v="2"/>
    <s v="May 2026"/>
    <n v="2104.3529198935244"/>
    <x v="4"/>
    <x v="15"/>
  </r>
  <r>
    <x v="1"/>
    <x v="2"/>
    <s v="Jun 2026"/>
    <n v="2090.6334260830613"/>
    <x v="5"/>
    <x v="15"/>
  </r>
  <r>
    <x v="1"/>
    <x v="2"/>
    <s v="Jul 2026"/>
    <n v="22.579533609572458"/>
    <x v="6"/>
    <x v="15"/>
  </r>
  <r>
    <x v="1"/>
    <x v="2"/>
    <s v="Aug 2026"/>
    <n v="21.612122360724655"/>
    <x v="7"/>
    <x v="15"/>
  </r>
  <r>
    <x v="1"/>
    <x v="2"/>
    <s v="Sep 2026"/>
    <n v="20.692952456432035"/>
    <x v="8"/>
    <x v="15"/>
  </r>
  <r>
    <x v="1"/>
    <x v="2"/>
    <s v="Oct 2026"/>
    <n v="24.3291438022794"/>
    <x v="9"/>
    <x v="15"/>
  </r>
  <r>
    <x v="1"/>
    <x v="2"/>
    <s v="Nov 2026"/>
    <n v="27.793044631858237"/>
    <x v="10"/>
    <x v="15"/>
  </r>
  <r>
    <x v="1"/>
    <x v="2"/>
    <s v="Dec 2026"/>
    <n v="26.664541750299357"/>
    <x v="11"/>
    <x v="15"/>
  </r>
  <r>
    <x v="1"/>
    <x v="2"/>
    <s v="Jan 2027"/>
    <n v="25.582557308132969"/>
    <x v="0"/>
    <x v="16"/>
  </r>
  <r>
    <x v="1"/>
    <x v="2"/>
    <s v="Feb 2027"/>
    <n v="24.545368400196409"/>
    <x v="1"/>
    <x v="16"/>
  </r>
  <r>
    <x v="1"/>
    <x v="2"/>
    <s v="Mar 2027"/>
    <n v="23.550390668745639"/>
    <x v="2"/>
    <x v="16"/>
  </r>
  <r>
    <x v="1"/>
    <x v="2"/>
    <s v="Apr 2027"/>
    <n v="22.595039756036627"/>
    <x v="3"/>
    <x v="16"/>
  </r>
  <r>
    <x v="1"/>
    <x v="2"/>
    <s v="May 2027"/>
    <n v="21.681038567232065"/>
    <x v="4"/>
    <x v="16"/>
  </r>
  <r>
    <x v="1"/>
    <x v="2"/>
    <s v="Jun 2027"/>
    <n v="20.803218386843891"/>
    <x v="5"/>
    <x v="16"/>
  </r>
  <r>
    <x v="1"/>
    <x v="2"/>
    <s v="Jul 2027"/>
    <n v="19.959856309709433"/>
    <x v="6"/>
    <x v="16"/>
  </r>
  <r>
    <x v="1"/>
    <x v="2"/>
    <s v="Aug 2027"/>
    <n v="19.151813788410017"/>
    <x v="7"/>
    <x v="16"/>
  </r>
  <r>
    <x v="1"/>
    <x v="2"/>
    <s v="Sep 2027"/>
    <n v="18.376506465201619"/>
    <x v="8"/>
    <x v="16"/>
  </r>
  <r>
    <x v="1"/>
    <x v="2"/>
    <s v="Oct 2027"/>
    <n v="17.633072887502909"/>
    <x v="9"/>
    <x v="16"/>
  </r>
  <r>
    <x v="1"/>
    <x v="2"/>
    <s v="Nov 2027"/>
    <n v="16.919790150151186"/>
    <x v="10"/>
    <x v="16"/>
  </r>
  <r>
    <x v="1"/>
    <x v="2"/>
    <s v="Dec 2027"/>
    <n v="16.235796800565115"/>
    <x v="11"/>
    <x v="16"/>
  </r>
  <r>
    <x v="1"/>
    <x v="2"/>
    <s v="Jan 2028"/>
    <n v="15.579369933582004"/>
    <x v="0"/>
    <x v="17"/>
  </r>
  <r>
    <x v="1"/>
    <x v="2"/>
    <s v="Feb 2028"/>
    <n v="14.949648096620521"/>
    <x v="1"/>
    <x v="17"/>
  </r>
  <r>
    <x v="1"/>
    <x v="2"/>
    <s v="Mar 2028"/>
    <n v="14.345769837099317"/>
    <x v="2"/>
    <x v="17"/>
  </r>
  <r>
    <x v="1"/>
    <x v="2"/>
    <s v="Apr 2028"/>
    <n v="13.766012249855706"/>
    <x v="3"/>
    <x v="17"/>
  </r>
  <r>
    <x v="1"/>
    <x v="2"/>
    <s v="May 2028"/>
    <n v="13.21037533488969"/>
    <x v="4"/>
    <x v="17"/>
  </r>
  <r>
    <x v="1"/>
    <x v="2"/>
    <s v="Jun 2028"/>
    <n v="12.677136187038585"/>
    <x v="5"/>
    <x v="17"/>
  </r>
  <r>
    <x v="1"/>
    <x v="2"/>
    <s v="Jul 2028"/>
    <n v="12.164571901139702"/>
    <x v="6"/>
    <x v="17"/>
  </r>
  <r>
    <x v="1"/>
    <x v="2"/>
    <s v="Aug 2028"/>
    <n v="11.672682477193041"/>
    <x v="7"/>
    <x v="17"/>
  </r>
  <r>
    <x v="1"/>
    <x v="2"/>
    <s v="Sep 2028"/>
    <n v="11.202329367779951"/>
    <x v="8"/>
    <x v="17"/>
  </r>
  <r>
    <x v="1"/>
    <x v="2"/>
    <s v="Oct 2028"/>
    <n v="10.750066762575052"/>
    <x v="9"/>
    <x v="17"/>
  </r>
  <r>
    <x v="1"/>
    <x v="2"/>
    <s v="Nov 2028"/>
    <n v="10.317617566741038"/>
    <x v="10"/>
    <x v="17"/>
  </r>
  <r>
    <x v="1"/>
    <x v="2"/>
    <s v="Dec 2028"/>
    <n v="0.10078995201709122"/>
    <x v="11"/>
    <x v="17"/>
  </r>
  <r>
    <x v="1"/>
    <x v="2"/>
    <s v="Jan 2029"/>
    <n v="9.4759783947692591E-2"/>
    <x v="0"/>
    <x v="18"/>
  </r>
  <r>
    <x v="1"/>
    <x v="2"/>
    <s v="Feb 2029"/>
    <n v="8.8729615878293977E-2"/>
    <x v="1"/>
    <x v="18"/>
  </r>
  <r>
    <x v="1"/>
    <x v="2"/>
    <s v="Mar 2029"/>
    <n v="8.1837995227552696E-2"/>
    <x v="2"/>
    <x v="18"/>
  </r>
  <r>
    <x v="1"/>
    <x v="2"/>
    <s v="Apr 2029"/>
    <n v="7.7530732320839388E-2"/>
    <x v="3"/>
    <x v="18"/>
  </r>
  <r>
    <x v="1"/>
    <x v="2"/>
    <s v="May 2029"/>
    <n v="7.1500564251440774E-2"/>
    <x v="4"/>
    <x v="18"/>
  </r>
  <r>
    <x v="1"/>
    <x v="2"/>
    <s v="Jun 2029"/>
    <n v="6.719330134472748E-2"/>
    <x v="5"/>
    <x v="18"/>
  </r>
  <r>
    <x v="1"/>
    <x v="3"/>
    <s v="Apr 2011"/>
    <n v="5164066.4469763394"/>
    <x v="3"/>
    <x v="0"/>
  </r>
  <r>
    <x v="1"/>
    <x v="3"/>
    <s v="May 2011"/>
    <n v="9378845.9111386016"/>
    <x v="4"/>
    <x v="0"/>
  </r>
  <r>
    <x v="1"/>
    <x v="3"/>
    <s v="Jun 2011"/>
    <n v="6838241.594979031"/>
    <x v="5"/>
    <x v="0"/>
  </r>
  <r>
    <x v="1"/>
    <x v="3"/>
    <s v="Jul 2011"/>
    <n v="5540650.1559262173"/>
    <x v="6"/>
    <x v="0"/>
  </r>
  <r>
    <x v="1"/>
    <x v="3"/>
    <s v="Aug 2011"/>
    <n v="4739767.3917988958"/>
    <x v="7"/>
    <x v="0"/>
  </r>
  <r>
    <x v="1"/>
    <x v="3"/>
    <s v="Sep 2011"/>
    <n v="4139134.536582204"/>
    <x v="8"/>
    <x v="0"/>
  </r>
  <r>
    <x v="1"/>
    <x v="3"/>
    <s v="Oct 2011"/>
    <n v="3593841.9882539045"/>
    <x v="9"/>
    <x v="0"/>
  </r>
  <r>
    <x v="1"/>
    <x v="3"/>
    <s v="Nov 2011"/>
    <n v="3350850.0794954225"/>
    <x v="10"/>
    <x v="0"/>
  </r>
  <r>
    <x v="1"/>
    <x v="3"/>
    <s v="Dec 2011"/>
    <n v="2774784.3202031543"/>
    <x v="11"/>
    <x v="0"/>
  </r>
  <r>
    <x v="1"/>
    <x v="3"/>
    <s v="Jan 2012"/>
    <n v="2605857.8421868961"/>
    <x v="0"/>
    <x v="1"/>
  </r>
  <r>
    <x v="1"/>
    <x v="3"/>
    <s v="Feb 2012"/>
    <n v="2389223.7279827138"/>
    <x v="1"/>
    <x v="1"/>
  </r>
  <r>
    <x v="1"/>
    <x v="3"/>
    <s v="Mar 2012"/>
    <n v="2188242.1668971493"/>
    <x v="2"/>
    <x v="1"/>
  </r>
  <r>
    <x v="1"/>
    <x v="3"/>
    <s v="Apr 2012"/>
    <n v="2076889.4993065142"/>
    <x v="3"/>
    <x v="1"/>
  </r>
  <r>
    <x v="1"/>
    <x v="3"/>
    <s v="May 2012"/>
    <n v="1980477.1605813624"/>
    <x v="4"/>
    <x v="1"/>
  </r>
  <r>
    <x v="1"/>
    <x v="3"/>
    <s v="Jun 2012"/>
    <n v="1860799.0832988799"/>
    <x v="5"/>
    <x v="1"/>
  </r>
  <r>
    <x v="1"/>
    <x v="3"/>
    <s v="Jul 2012"/>
    <n v="1700558.1215430284"/>
    <x v="6"/>
    <x v="1"/>
  </r>
  <r>
    <x v="1"/>
    <x v="3"/>
    <s v="Aug 2012"/>
    <n v="1618678.4141252856"/>
    <x v="7"/>
    <x v="1"/>
  </r>
  <r>
    <x v="1"/>
    <x v="3"/>
    <s v="Sep 2012"/>
    <n v="1547100.8984940471"/>
    <x v="8"/>
    <x v="1"/>
  </r>
  <r>
    <x v="1"/>
    <x v="3"/>
    <s v="Oct 2012"/>
    <n v="1513642.0671747876"/>
    <x v="9"/>
    <x v="1"/>
  </r>
  <r>
    <x v="1"/>
    <x v="3"/>
    <s v="Nov 2012"/>
    <n v="1452361.660268686"/>
    <x v="10"/>
    <x v="1"/>
  </r>
  <r>
    <x v="1"/>
    <x v="3"/>
    <s v="Dec 2012"/>
    <n v="1360405.6553323683"/>
    <x v="11"/>
    <x v="1"/>
  </r>
  <r>
    <x v="1"/>
    <x v="3"/>
    <s v="Jan 2013"/>
    <n v="1278079.1784068428"/>
    <x v="0"/>
    <x v="2"/>
  </r>
  <r>
    <x v="1"/>
    <x v="3"/>
    <s v="Feb 2013"/>
    <n v="1208714.3399806567"/>
    <x v="1"/>
    <x v="2"/>
  </r>
  <r>
    <x v="1"/>
    <x v="3"/>
    <s v="Mar 2013"/>
    <n v="1118860.7424944583"/>
    <x v="2"/>
    <x v="2"/>
  </r>
  <r>
    <x v="1"/>
    <x v="3"/>
    <s v="Apr 2013"/>
    <n v="1053547.2309851211"/>
    <x v="3"/>
    <x v="2"/>
  </r>
  <r>
    <x v="1"/>
    <x v="3"/>
    <s v="May 2013"/>
    <n v="996654.6065155922"/>
    <x v="4"/>
    <x v="2"/>
  </r>
  <r>
    <x v="1"/>
    <x v="3"/>
    <s v="Jun 2013"/>
    <n v="939344.48175272939"/>
    <x v="5"/>
    <x v="2"/>
  </r>
  <r>
    <x v="1"/>
    <x v="3"/>
    <s v="Jul 2013"/>
    <n v="902877.38136365265"/>
    <x v="6"/>
    <x v="2"/>
  </r>
  <r>
    <x v="1"/>
    <x v="3"/>
    <s v="Aug 2013"/>
    <n v="860776.26797068713"/>
    <x v="7"/>
    <x v="2"/>
  </r>
  <r>
    <x v="1"/>
    <x v="3"/>
    <s v="Sep 2013"/>
    <n v="813290.25690928986"/>
    <x v="8"/>
    <x v="2"/>
  </r>
  <r>
    <x v="1"/>
    <x v="3"/>
    <s v="Oct 2013"/>
    <n v="781967.1287035062"/>
    <x v="9"/>
    <x v="2"/>
  </r>
  <r>
    <x v="1"/>
    <x v="3"/>
    <s v="Nov 2013"/>
    <n v="759175.92100931308"/>
    <x v="10"/>
    <x v="2"/>
  </r>
  <r>
    <x v="1"/>
    <x v="3"/>
    <s v="Dec 2013"/>
    <n v="706273.50102869398"/>
    <x v="11"/>
    <x v="2"/>
  </r>
  <r>
    <x v="1"/>
    <x v="3"/>
    <s v="Jan 2014"/>
    <n v="681488.0910677067"/>
    <x v="0"/>
    <x v="3"/>
  </r>
  <r>
    <x v="1"/>
    <x v="3"/>
    <s v="Feb 2014"/>
    <n v="669559.01260890905"/>
    <x v="1"/>
    <x v="3"/>
  </r>
  <r>
    <x v="1"/>
    <x v="3"/>
    <s v="Mar 2014"/>
    <n v="648560.18843312538"/>
    <x v="2"/>
    <x v="3"/>
  </r>
  <r>
    <x v="1"/>
    <x v="3"/>
    <s v="Apr 2014"/>
    <n v="632701.88323141891"/>
    <x v="3"/>
    <x v="3"/>
  </r>
  <r>
    <x v="1"/>
    <x v="3"/>
    <s v="May 2014"/>
    <n v="617916.25316664274"/>
    <x v="4"/>
    <x v="3"/>
  </r>
  <r>
    <x v="1"/>
    <x v="3"/>
    <s v="Jun 2014"/>
    <n v="594823.28428079211"/>
    <x v="5"/>
    <x v="3"/>
  </r>
  <r>
    <x v="1"/>
    <x v="3"/>
    <s v="Jul 2014"/>
    <n v="593903.45588373672"/>
    <x v="6"/>
    <x v="3"/>
  </r>
  <r>
    <x v="1"/>
    <x v="3"/>
    <s v="Aug 2014"/>
    <n v="589994.04690429172"/>
    <x v="7"/>
    <x v="3"/>
  </r>
  <r>
    <x v="1"/>
    <x v="3"/>
    <s v="Sep 2014"/>
    <n v="577564.6734209127"/>
    <x v="8"/>
    <x v="3"/>
  </r>
  <r>
    <x v="1"/>
    <x v="3"/>
    <s v="Oct 2014"/>
    <n v="564633.88448570075"/>
    <x v="9"/>
    <x v="3"/>
  </r>
  <r>
    <x v="1"/>
    <x v="3"/>
    <s v="Nov 2014"/>
    <n v="557619.96494560526"/>
    <x v="10"/>
    <x v="3"/>
  </r>
  <r>
    <x v="1"/>
    <x v="3"/>
    <s v="Dec 2014"/>
    <n v="594156.70444536407"/>
    <x v="11"/>
    <x v="3"/>
  </r>
  <r>
    <x v="1"/>
    <x v="3"/>
    <s v="Jan 2015"/>
    <n v="587618.58174973086"/>
    <x v="0"/>
    <x v="4"/>
  </r>
  <r>
    <x v="1"/>
    <x v="3"/>
    <s v="Feb 2015"/>
    <n v="594243.78353445034"/>
    <x v="1"/>
    <x v="4"/>
  </r>
  <r>
    <x v="1"/>
    <x v="3"/>
    <s v="Mar 2015"/>
    <n v="575997.19709150796"/>
    <x v="2"/>
    <x v="4"/>
  </r>
  <r>
    <x v="1"/>
    <x v="3"/>
    <s v="Apr 2015"/>
    <n v="566089.02795127872"/>
    <x v="3"/>
    <x v="4"/>
  </r>
  <r>
    <x v="1"/>
    <x v="3"/>
    <s v="May 2015"/>
    <n v="552572.49009037239"/>
    <x v="4"/>
    <x v="4"/>
  </r>
  <r>
    <x v="1"/>
    <x v="3"/>
    <s v="Jun 2015"/>
    <n v="532419.58863183565"/>
    <x v="5"/>
    <x v="4"/>
  </r>
  <r>
    <x v="1"/>
    <x v="3"/>
    <s v="Jul 2015"/>
    <n v="517814.0841391969"/>
    <x v="6"/>
    <x v="4"/>
  </r>
  <r>
    <x v="1"/>
    <x v="3"/>
    <s v="Aug 2015"/>
    <n v="502706.02212626644"/>
    <x v="7"/>
    <x v="4"/>
  </r>
  <r>
    <x v="1"/>
    <x v="3"/>
    <s v="Sep 2015"/>
    <n v="487007.09779605456"/>
    <x v="8"/>
    <x v="4"/>
  </r>
  <r>
    <x v="1"/>
    <x v="3"/>
    <s v="Oct 2015"/>
    <n v="473214.45162772929"/>
    <x v="9"/>
    <x v="4"/>
  </r>
  <r>
    <x v="1"/>
    <x v="3"/>
    <s v="Nov 2015"/>
    <n v="463587.0377421499"/>
    <x v="10"/>
    <x v="4"/>
  </r>
  <r>
    <x v="1"/>
    <x v="3"/>
    <s v="Dec 2015"/>
    <n v="444004.63010363781"/>
    <x v="11"/>
    <x v="4"/>
  </r>
  <r>
    <x v="1"/>
    <x v="3"/>
    <s v="Jan 2016"/>
    <n v="432496.58783813642"/>
    <x v="0"/>
    <x v="5"/>
  </r>
  <r>
    <x v="1"/>
    <x v="3"/>
    <s v="Feb 2016"/>
    <n v="428884.19895617105"/>
    <x v="1"/>
    <x v="5"/>
  </r>
  <r>
    <x v="1"/>
    <x v="3"/>
    <s v="Mar 2016"/>
    <n v="406376.85546639469"/>
    <x v="2"/>
    <x v="5"/>
  </r>
  <r>
    <x v="1"/>
    <x v="3"/>
    <s v="Apr 2016"/>
    <n v="397695.78508536046"/>
    <x v="3"/>
    <x v="5"/>
  </r>
  <r>
    <x v="1"/>
    <x v="3"/>
    <s v="May 2016"/>
    <n v="393797.40057802602"/>
    <x v="4"/>
    <x v="5"/>
  </r>
  <r>
    <x v="1"/>
    <x v="3"/>
    <s v="Jun 2016"/>
    <n v="379886.00987181324"/>
    <x v="5"/>
    <x v="5"/>
  </r>
  <r>
    <x v="1"/>
    <x v="3"/>
    <s v="Jul 2016"/>
    <n v="371011.68213899015"/>
    <x v="6"/>
    <x v="5"/>
  </r>
  <r>
    <x v="1"/>
    <x v="3"/>
    <s v="Aug 2016"/>
    <n v="364306.32606778864"/>
    <x v="7"/>
    <x v="5"/>
  </r>
  <r>
    <x v="1"/>
    <x v="3"/>
    <s v="Sep 2016"/>
    <n v="358412.78243720182"/>
    <x v="8"/>
    <x v="5"/>
  </r>
  <r>
    <x v="1"/>
    <x v="3"/>
    <s v="Oct 2016"/>
    <n v="348864.14382860361"/>
    <x v="9"/>
    <x v="5"/>
  </r>
  <r>
    <x v="1"/>
    <x v="3"/>
    <s v="Nov 2016"/>
    <n v="342782.91545488569"/>
    <x v="10"/>
    <x v="5"/>
  </r>
  <r>
    <x v="1"/>
    <x v="3"/>
    <s v="Dec 2016"/>
    <n v="327005.27203739563"/>
    <x v="11"/>
    <x v="5"/>
  </r>
  <r>
    <x v="1"/>
    <x v="3"/>
    <s v="Jan 2017"/>
    <n v="317529.24126925733"/>
    <x v="0"/>
    <x v="6"/>
  </r>
  <r>
    <x v="1"/>
    <x v="3"/>
    <s v="Feb 2017"/>
    <n v="316770.39573703898"/>
    <x v="1"/>
    <x v="6"/>
  </r>
  <r>
    <x v="1"/>
    <x v="3"/>
    <s v="Mar 2017"/>
    <n v="303160.74236934865"/>
    <x v="2"/>
    <x v="6"/>
  </r>
  <r>
    <x v="1"/>
    <x v="3"/>
    <s v="Apr 2017"/>
    <n v="300607.57230483013"/>
    <x v="3"/>
    <x v="6"/>
  </r>
  <r>
    <x v="1"/>
    <x v="3"/>
    <s v="May 2017"/>
    <n v="299522.89349388971"/>
    <x v="4"/>
    <x v="6"/>
  </r>
  <r>
    <x v="1"/>
    <x v="3"/>
    <s v="Jun 2017"/>
    <n v="290620.44777931308"/>
    <x v="5"/>
    <x v="6"/>
  </r>
  <r>
    <x v="1"/>
    <x v="3"/>
    <s v="Jul 2017"/>
    <n v="286408.62228718417"/>
    <x v="6"/>
    <x v="6"/>
  </r>
  <r>
    <x v="1"/>
    <x v="3"/>
    <s v="Aug 2017"/>
    <n v="278449.43068808696"/>
    <x v="7"/>
    <x v="6"/>
  </r>
  <r>
    <x v="1"/>
    <x v="3"/>
    <s v="Sep 2017"/>
    <n v="272188.85474129714"/>
    <x v="8"/>
    <x v="6"/>
  </r>
  <r>
    <x v="1"/>
    <x v="3"/>
    <s v="Oct 2017"/>
    <n v="267308.46276944689"/>
    <x v="9"/>
    <x v="6"/>
  </r>
  <r>
    <x v="1"/>
    <x v="3"/>
    <s v="Nov 2017"/>
    <n v="262984.6537297201"/>
    <x v="10"/>
    <x v="6"/>
  </r>
  <r>
    <x v="1"/>
    <x v="3"/>
    <s v="Dec 2017"/>
    <n v="251357.7252216638"/>
    <x v="11"/>
    <x v="6"/>
  </r>
  <r>
    <x v="1"/>
    <x v="3"/>
    <s v="Jan 2018"/>
    <n v="247514.51901300965"/>
    <x v="0"/>
    <x v="7"/>
  </r>
  <r>
    <x v="1"/>
    <x v="3"/>
    <s v="Feb 2018"/>
    <n v="248363.75660987571"/>
    <x v="1"/>
    <x v="7"/>
  </r>
  <r>
    <x v="1"/>
    <x v="3"/>
    <s v="Mar 2018"/>
    <n v="237852.70613569085"/>
    <x v="2"/>
    <x v="7"/>
  </r>
  <r>
    <x v="1"/>
    <x v="3"/>
    <s v="Apr 2018"/>
    <n v="237435.58753086324"/>
    <x v="3"/>
    <x v="7"/>
  </r>
  <r>
    <x v="1"/>
    <x v="3"/>
    <s v="May 2018"/>
    <n v="237970.43069846919"/>
    <x v="4"/>
    <x v="7"/>
  </r>
  <r>
    <x v="1"/>
    <x v="3"/>
    <s v="Jun 2018"/>
    <n v="229755.37707756"/>
    <x v="5"/>
    <x v="7"/>
  </r>
  <r>
    <x v="1"/>
    <x v="3"/>
    <s v="Jul 2018"/>
    <n v="227294.38685421291"/>
    <x v="6"/>
    <x v="7"/>
  </r>
  <r>
    <x v="1"/>
    <x v="3"/>
    <s v="Aug 2018"/>
    <n v="224469.35997678642"/>
    <x v="7"/>
    <x v="7"/>
  </r>
  <r>
    <x v="1"/>
    <x v="3"/>
    <s v="Sep 2018"/>
    <n v="219244.46249619927"/>
    <x v="8"/>
    <x v="7"/>
  </r>
  <r>
    <x v="1"/>
    <x v="3"/>
    <s v="Oct 2018"/>
    <n v="213318.97922948751"/>
    <x v="9"/>
    <x v="7"/>
  </r>
  <r>
    <x v="1"/>
    <x v="3"/>
    <s v="Nov 2018"/>
    <n v="211490.79877120076"/>
    <x v="10"/>
    <x v="7"/>
  </r>
  <r>
    <x v="1"/>
    <x v="3"/>
    <s v="Dec 2018"/>
    <n v="202599.36006892828"/>
    <x v="11"/>
    <x v="7"/>
  </r>
  <r>
    <x v="1"/>
    <x v="3"/>
    <s v="Jan 2019"/>
    <n v="199867.80556704858"/>
    <x v="0"/>
    <x v="8"/>
  </r>
  <r>
    <x v="1"/>
    <x v="3"/>
    <s v="Feb 2019"/>
    <n v="203113.95870910125"/>
    <x v="1"/>
    <x v="8"/>
  </r>
  <r>
    <x v="1"/>
    <x v="3"/>
    <s v="Mar 2019"/>
    <n v="194863.16019857599"/>
    <x v="2"/>
    <x v="8"/>
  </r>
  <r>
    <x v="1"/>
    <x v="3"/>
    <s v="Apr 2019"/>
    <n v="192878.70325711864"/>
    <x v="3"/>
    <x v="8"/>
  </r>
  <r>
    <x v="1"/>
    <x v="3"/>
    <s v="May 2019"/>
    <n v="192064.06916269567"/>
    <x v="4"/>
    <x v="8"/>
  </r>
  <r>
    <x v="1"/>
    <x v="3"/>
    <s v="Jun 2019"/>
    <n v="187597.48967965681"/>
    <x v="5"/>
    <x v="8"/>
  </r>
  <r>
    <x v="1"/>
    <x v="3"/>
    <s v="Jul 2019"/>
    <n v="187259.44654587063"/>
    <x v="6"/>
    <x v="8"/>
  </r>
  <r>
    <x v="1"/>
    <x v="3"/>
    <s v="Aug 2019"/>
    <n v="182459.55865545088"/>
    <x v="7"/>
    <x v="8"/>
  </r>
  <r>
    <x v="1"/>
    <x v="3"/>
    <s v="Sep 2019"/>
    <n v="177926.68604627895"/>
    <x v="8"/>
    <x v="8"/>
  </r>
  <r>
    <x v="1"/>
    <x v="3"/>
    <s v="Oct 2019"/>
    <n v="174899.55116185488"/>
    <x v="9"/>
    <x v="8"/>
  </r>
  <r>
    <x v="1"/>
    <x v="3"/>
    <s v="Nov 2019"/>
    <n v="175317.66331245744"/>
    <x v="10"/>
    <x v="8"/>
  </r>
  <r>
    <x v="1"/>
    <x v="3"/>
    <s v="Dec 2019"/>
    <n v="167632.03711819474"/>
    <x v="11"/>
    <x v="8"/>
  </r>
  <r>
    <x v="1"/>
    <x v="3"/>
    <s v="Jan 2020"/>
    <n v="163052.51047164958"/>
    <x v="0"/>
    <x v="9"/>
  </r>
  <r>
    <x v="1"/>
    <x v="3"/>
    <s v="Feb 2020"/>
    <n v="164909.978877193"/>
    <x v="1"/>
    <x v="9"/>
  </r>
  <r>
    <x v="1"/>
    <x v="3"/>
    <s v="Mar 2020"/>
    <n v="161363.33911292092"/>
    <x v="2"/>
    <x v="9"/>
  </r>
  <r>
    <x v="1"/>
    <x v="3"/>
    <s v="Apr 2020"/>
    <n v="162121.89340976195"/>
    <x v="3"/>
    <x v="9"/>
  </r>
  <r>
    <x v="1"/>
    <x v="3"/>
    <s v="May 2020"/>
    <n v="153910.85602958314"/>
    <x v="4"/>
    <x v="9"/>
  </r>
  <r>
    <x v="1"/>
    <x v="3"/>
    <s v="Jun 2020"/>
    <n v="147442.7441086421"/>
    <x v="5"/>
    <x v="9"/>
  </r>
  <r>
    <x v="1"/>
    <x v="3"/>
    <s v="Jul 2020"/>
    <n v="147538.50021251087"/>
    <x v="6"/>
    <x v="9"/>
  </r>
  <r>
    <x v="1"/>
    <x v="3"/>
    <s v="Aug 2020"/>
    <n v="143519.57362162502"/>
    <x v="7"/>
    <x v="9"/>
  </r>
  <r>
    <x v="1"/>
    <x v="3"/>
    <s v="Sep 2020"/>
    <n v="141466.6445337336"/>
    <x v="8"/>
    <x v="9"/>
  </r>
  <r>
    <x v="1"/>
    <x v="3"/>
    <s v="Oct 2020"/>
    <n v="139987.8693053005"/>
    <x v="9"/>
    <x v="9"/>
  </r>
  <r>
    <x v="1"/>
    <x v="3"/>
    <s v="Nov 2020"/>
    <n v="140788.9483457552"/>
    <x v="10"/>
    <x v="9"/>
  </r>
  <r>
    <x v="1"/>
    <x v="3"/>
    <s v="Dec 2020"/>
    <n v="137651.37526047137"/>
    <x v="11"/>
    <x v="9"/>
  </r>
  <r>
    <x v="1"/>
    <x v="3"/>
    <s v="Jan 2021"/>
    <n v="140724.22487168317"/>
    <x v="0"/>
    <x v="10"/>
  </r>
  <r>
    <x v="1"/>
    <x v="3"/>
    <s v="Feb 2021"/>
    <n v="118969.77544823704"/>
    <x v="1"/>
    <x v="10"/>
  </r>
  <r>
    <x v="1"/>
    <x v="3"/>
    <s v="Mar 2021"/>
    <n v="116397.37245937217"/>
    <x v="2"/>
    <x v="10"/>
  </r>
  <r>
    <x v="1"/>
    <x v="3"/>
    <s v="Apr 2021"/>
    <n v="81380.033917786408"/>
    <x v="3"/>
    <x v="10"/>
  </r>
  <r>
    <x v="1"/>
    <x v="3"/>
    <s v="May 2021"/>
    <n v="79773.186565454031"/>
    <x v="4"/>
    <x v="10"/>
  </r>
  <r>
    <x v="1"/>
    <x v="3"/>
    <s v="Jun 2021"/>
    <n v="78273.23272378213"/>
    <x v="5"/>
    <x v="10"/>
  </r>
  <r>
    <x v="1"/>
    <x v="3"/>
    <s v="Jul 2021"/>
    <n v="77580.653630802102"/>
    <x v="6"/>
    <x v="10"/>
  </r>
  <r>
    <x v="1"/>
    <x v="3"/>
    <s v="Aug 2021"/>
    <n v="76483.784081695849"/>
    <x v="7"/>
    <x v="10"/>
  </r>
  <r>
    <x v="1"/>
    <x v="3"/>
    <s v="Sep 2021"/>
    <n v="75653.392730606545"/>
    <x v="8"/>
    <x v="10"/>
  </r>
  <r>
    <x v="1"/>
    <x v="3"/>
    <s v="Oct 2021"/>
    <n v="74790.23569603388"/>
    <x v="9"/>
    <x v="10"/>
  </r>
  <r>
    <x v="1"/>
    <x v="3"/>
    <s v="Nov 2021"/>
    <n v="73962.078846969845"/>
    <x v="10"/>
    <x v="10"/>
  </r>
  <r>
    <x v="1"/>
    <x v="3"/>
    <s v="Dec 2021"/>
    <n v="73144.36717926398"/>
    <x v="11"/>
    <x v="10"/>
  </r>
  <r>
    <x v="1"/>
    <x v="3"/>
    <s v="Jan 2022"/>
    <n v="72336.943548774594"/>
    <x v="0"/>
    <x v="11"/>
  </r>
  <r>
    <x v="1"/>
    <x v="3"/>
    <s v="Feb 2022"/>
    <n v="71547.752449982334"/>
    <x v="1"/>
    <x v="11"/>
  </r>
  <r>
    <x v="1"/>
    <x v="3"/>
    <s v="Mar 2022"/>
    <n v="70752.347660309431"/>
    <x v="2"/>
    <x v="11"/>
  </r>
  <r>
    <x v="1"/>
    <x v="3"/>
    <s v="Apr 2022"/>
    <n v="69974.578511793297"/>
    <x v="3"/>
    <x v="11"/>
  </r>
  <r>
    <x v="1"/>
    <x v="3"/>
    <s v="May 2022"/>
    <n v="69206.843902726483"/>
    <x v="4"/>
    <x v="11"/>
  </r>
  <r>
    <x v="1"/>
    <x v="3"/>
    <s v="Jun 2022"/>
    <n v="68448.618302904812"/>
    <x v="5"/>
    <x v="11"/>
  </r>
  <r>
    <x v="1"/>
    <x v="3"/>
    <s v="Jul 2022"/>
    <n v="67699.832990539537"/>
    <x v="6"/>
    <x v="11"/>
  </r>
  <r>
    <x v="1"/>
    <x v="3"/>
    <s v="Aug 2022"/>
    <n v="66960.323261152793"/>
    <x v="7"/>
    <x v="11"/>
  </r>
  <r>
    <x v="1"/>
    <x v="3"/>
    <s v="Sep 2022"/>
    <n v="66229.939654960675"/>
    <x v="8"/>
    <x v="11"/>
  </r>
  <r>
    <x v="1"/>
    <x v="3"/>
    <s v="Oct 2022"/>
    <n v="65508.561440114398"/>
    <x v="9"/>
    <x v="11"/>
  </r>
  <r>
    <x v="1"/>
    <x v="3"/>
    <s v="Nov 2022"/>
    <n v="64796.061793144559"/>
    <x v="10"/>
    <x v="11"/>
  </r>
  <r>
    <x v="1"/>
    <x v="3"/>
    <s v="Dec 2022"/>
    <n v="64092.305676055927"/>
    <x v="11"/>
    <x v="11"/>
  </r>
  <r>
    <x v="1"/>
    <x v="3"/>
    <s v="Jan 2023"/>
    <n v="63397.179225715219"/>
    <x v="0"/>
    <x v="12"/>
  </r>
  <r>
    <x v="1"/>
    <x v="3"/>
    <s v="Feb 2023"/>
    <n v="62711.711765112035"/>
    <x v="1"/>
    <x v="12"/>
  </r>
  <r>
    <x v="1"/>
    <x v="3"/>
    <s v="Mar 2023"/>
    <n v="62032.314369947366"/>
    <x v="2"/>
    <x v="12"/>
  </r>
  <r>
    <x v="1"/>
    <x v="3"/>
    <s v="Apr 2023"/>
    <n v="61362.344608085587"/>
    <x v="3"/>
    <x v="12"/>
  </r>
  <r>
    <x v="1"/>
    <x v="3"/>
    <s v="May 2023"/>
    <n v="60665.3739984692"/>
    <x v="4"/>
    <x v="12"/>
  </r>
  <r>
    <x v="1"/>
    <x v="3"/>
    <s v="Jun 2023"/>
    <n v="60011.595946033434"/>
    <x v="5"/>
    <x v="12"/>
  </r>
  <r>
    <x v="1"/>
    <x v="3"/>
    <s v="Jul 2023"/>
    <n v="59365.7506994211"/>
    <x v="6"/>
    <x v="12"/>
  </r>
  <r>
    <x v="1"/>
    <x v="3"/>
    <s v="Aug 2023"/>
    <n v="58727.723126783421"/>
    <x v="7"/>
    <x v="12"/>
  </r>
  <r>
    <x v="1"/>
    <x v="3"/>
    <s v="Sep 2023"/>
    <n v="58097.416186775838"/>
    <x v="8"/>
    <x v="12"/>
  </r>
  <r>
    <x v="1"/>
    <x v="3"/>
    <s v="Oct 2023"/>
    <n v="57474.711540286698"/>
    <x v="9"/>
    <x v="12"/>
  </r>
  <r>
    <x v="1"/>
    <x v="3"/>
    <s v="Nov 2023"/>
    <n v="56859.523283402392"/>
    <x v="10"/>
    <x v="12"/>
  </r>
  <r>
    <x v="1"/>
    <x v="3"/>
    <s v="Dec 2023"/>
    <n v="56251.738845726766"/>
    <x v="11"/>
    <x v="12"/>
  </r>
  <r>
    <x v="1"/>
    <x v="3"/>
    <s v="Jan 2024"/>
    <n v="55651.265408820407"/>
    <x v="0"/>
    <x v="13"/>
  </r>
  <r>
    <x v="1"/>
    <x v="3"/>
    <s v="Feb 2024"/>
    <n v="55058.116012911451"/>
    <x v="1"/>
    <x v="13"/>
  </r>
  <r>
    <x v="1"/>
    <x v="3"/>
    <s v="Mar 2024"/>
    <n v="54471.850212717625"/>
    <x v="2"/>
    <x v="13"/>
  </r>
  <r>
    <x v="1"/>
    <x v="3"/>
    <s v="Apr 2024"/>
    <n v="53892.721932284665"/>
    <x v="3"/>
    <x v="13"/>
  </r>
  <r>
    <x v="1"/>
    <x v="3"/>
    <s v="May 2024"/>
    <n v="53320.525179979843"/>
    <x v="4"/>
    <x v="13"/>
  </r>
  <r>
    <x v="1"/>
    <x v="3"/>
    <s v="Jun 2024"/>
    <n v="52755.160622837968"/>
    <x v="5"/>
    <x v="13"/>
  </r>
  <r>
    <x v="1"/>
    <x v="3"/>
    <s v="Jul 2024"/>
    <n v="52196.549702755787"/>
    <x v="6"/>
    <x v="13"/>
  </r>
  <r>
    <x v="1"/>
    <x v="3"/>
    <s v="Aug 2024"/>
    <n v="51644.603262746481"/>
    <x v="7"/>
    <x v="13"/>
  </r>
  <r>
    <x v="1"/>
    <x v="3"/>
    <s v="Sep 2024"/>
    <n v="51099.234368728408"/>
    <x v="8"/>
    <x v="13"/>
  </r>
  <r>
    <x v="1"/>
    <x v="3"/>
    <s v="Oct 2024"/>
    <n v="50560.362716787982"/>
    <x v="9"/>
    <x v="13"/>
  </r>
  <r>
    <x v="1"/>
    <x v="3"/>
    <s v="Nov 2024"/>
    <n v="50027.90014993841"/>
    <x v="10"/>
    <x v="13"/>
  </r>
  <r>
    <x v="1"/>
    <x v="3"/>
    <s v="Dec 2024"/>
    <n v="49581.745383370515"/>
    <x v="11"/>
    <x v="13"/>
  </r>
  <r>
    <x v="1"/>
    <x v="3"/>
    <s v="Jan 2025"/>
    <n v="49061.220031336197"/>
    <x v="0"/>
    <x v="14"/>
  </r>
  <r>
    <x v="1"/>
    <x v="3"/>
    <s v="Feb 2025"/>
    <n v="48546.88252025102"/>
    <x v="1"/>
    <x v="14"/>
  </r>
  <r>
    <x v="1"/>
    <x v="3"/>
    <s v="Mar 2025"/>
    <n v="48038.639040054964"/>
    <x v="2"/>
    <x v="14"/>
  </r>
  <r>
    <x v="1"/>
    <x v="3"/>
    <s v="Apr 2025"/>
    <n v="47536.446606390258"/>
    <x v="3"/>
    <x v="14"/>
  </r>
  <r>
    <x v="1"/>
    <x v="3"/>
    <s v="May 2025"/>
    <n v="47040.217377912355"/>
    <x v="4"/>
    <x v="14"/>
  </r>
  <r>
    <x v="1"/>
    <x v="3"/>
    <s v="Jun 2025"/>
    <n v="46549.894064117056"/>
    <x v="5"/>
    <x v="14"/>
  </r>
  <r>
    <x v="1"/>
    <x v="3"/>
    <s v="Jul 2025"/>
    <n v="46065.409337069163"/>
    <x v="6"/>
    <x v="14"/>
  </r>
  <r>
    <x v="1"/>
    <x v="3"/>
    <s v="Aug 2025"/>
    <n v="45586.703721906742"/>
    <x v="7"/>
    <x v="14"/>
  </r>
  <r>
    <x v="1"/>
    <x v="3"/>
    <s v="Sep 2025"/>
    <n v="45113.71854376782"/>
    <x v="8"/>
    <x v="14"/>
  </r>
  <r>
    <x v="1"/>
    <x v="3"/>
    <s v="Oct 2025"/>
    <n v="44646.404142316271"/>
    <x v="9"/>
    <x v="14"/>
  </r>
  <r>
    <x v="1"/>
    <x v="3"/>
    <s v="Nov 2025"/>
    <n v="44184.707311405633"/>
    <x v="10"/>
    <x v="14"/>
  </r>
  <r>
    <x v="1"/>
    <x v="3"/>
    <s v="Dec 2025"/>
    <n v="43728.594596846218"/>
    <x v="11"/>
    <x v="14"/>
  </r>
  <r>
    <x v="1"/>
    <x v="3"/>
    <s v="Jan 2026"/>
    <n v="43073.362048552321"/>
    <x v="0"/>
    <x v="15"/>
  </r>
  <r>
    <x v="1"/>
    <x v="3"/>
    <s v="Feb 2026"/>
    <n v="42632.363785448339"/>
    <x v="1"/>
    <x v="15"/>
  </r>
  <r>
    <x v="1"/>
    <x v="3"/>
    <s v="Mar 2026"/>
    <n v="42196.796904613941"/>
    <x v="2"/>
    <x v="15"/>
  </r>
  <r>
    <x v="1"/>
    <x v="3"/>
    <s v="Apr 2026"/>
    <n v="3741.2075842285258"/>
    <x v="3"/>
    <x v="15"/>
  </r>
  <r>
    <x v="1"/>
    <x v="3"/>
    <s v="May 2026"/>
    <n v="3725.6773170920806"/>
    <x v="4"/>
    <x v="15"/>
  </r>
  <r>
    <x v="1"/>
    <x v="3"/>
    <s v="Jun 2026"/>
    <n v="3710.2125203518171"/>
    <x v="5"/>
    <x v="15"/>
  </r>
  <r>
    <x v="1"/>
    <x v="3"/>
    <s v="Jul 2026"/>
    <n v="3694.8114711025733"/>
    <x v="6"/>
    <x v="15"/>
  </r>
  <r>
    <x v="1"/>
    <x v="4"/>
    <s v="May 2011"/>
    <n v="5818292.1042457493"/>
    <x v="4"/>
    <x v="0"/>
  </r>
  <r>
    <x v="1"/>
    <x v="4"/>
    <s v="Jun 2011"/>
    <n v="11172851.988468276"/>
    <x v="5"/>
    <x v="0"/>
  </r>
  <r>
    <x v="1"/>
    <x v="4"/>
    <s v="Jul 2011"/>
    <n v="7606114.4256725069"/>
    <x v="6"/>
    <x v="0"/>
  </r>
  <r>
    <x v="1"/>
    <x v="4"/>
    <s v="Aug 2011"/>
    <n v="5817404.395542115"/>
    <x v="7"/>
    <x v="0"/>
  </r>
  <r>
    <x v="1"/>
    <x v="4"/>
    <s v="Sep 2011"/>
    <n v="4971308.2903506961"/>
    <x v="8"/>
    <x v="0"/>
  </r>
  <r>
    <x v="1"/>
    <x v="4"/>
    <s v="Oct 2011"/>
    <n v="4370114.7160947444"/>
    <x v="9"/>
    <x v="0"/>
  </r>
  <r>
    <x v="1"/>
    <x v="4"/>
    <s v="Nov 2011"/>
    <n v="3985550.4178446988"/>
    <x v="10"/>
    <x v="0"/>
  </r>
  <r>
    <x v="1"/>
    <x v="4"/>
    <s v="Dec 2011"/>
    <n v="3741206.0322796181"/>
    <x v="11"/>
    <x v="0"/>
  </r>
  <r>
    <x v="1"/>
    <x v="4"/>
    <s v="Jan 2012"/>
    <n v="3290940.1599606043"/>
    <x v="0"/>
    <x v="1"/>
  </r>
  <r>
    <x v="1"/>
    <x v="4"/>
    <s v="Feb 2012"/>
    <n v="3150220.7080217907"/>
    <x v="1"/>
    <x v="1"/>
  </r>
  <r>
    <x v="1"/>
    <x v="4"/>
    <s v="Mar 2012"/>
    <n v="3008663.5970515823"/>
    <x v="2"/>
    <x v="1"/>
  </r>
  <r>
    <x v="1"/>
    <x v="4"/>
    <s v="Apr 2012"/>
    <n v="2851805.6126117948"/>
    <x v="3"/>
    <x v="1"/>
  </r>
  <r>
    <x v="1"/>
    <x v="4"/>
    <s v="May 2012"/>
    <n v="2745219.5555374697"/>
    <x v="4"/>
    <x v="1"/>
  </r>
  <r>
    <x v="1"/>
    <x v="4"/>
    <s v="Jun 2012"/>
    <n v="2658397.6129971822"/>
    <x v="5"/>
    <x v="1"/>
  </r>
  <r>
    <x v="1"/>
    <x v="4"/>
    <s v="Jul 2012"/>
    <n v="2514732.3987471992"/>
    <x v="6"/>
    <x v="1"/>
  </r>
  <r>
    <x v="1"/>
    <x v="4"/>
    <s v="Aug 2012"/>
    <n v="2445031.47475019"/>
    <x v="7"/>
    <x v="1"/>
  </r>
  <r>
    <x v="1"/>
    <x v="4"/>
    <s v="Sep 2012"/>
    <n v="2381148.6367466124"/>
    <x v="8"/>
    <x v="1"/>
  </r>
  <r>
    <x v="1"/>
    <x v="4"/>
    <s v="Oct 2012"/>
    <n v="2332271.5232206825"/>
    <x v="9"/>
    <x v="1"/>
  </r>
  <r>
    <x v="1"/>
    <x v="4"/>
    <s v="Nov 2012"/>
    <n v="2272829.4526614686"/>
    <x v="10"/>
    <x v="1"/>
  </r>
  <r>
    <x v="1"/>
    <x v="4"/>
    <s v="Dec 2012"/>
    <n v="2213858.3057300672"/>
    <x v="11"/>
    <x v="1"/>
  </r>
  <r>
    <x v="1"/>
    <x v="4"/>
    <s v="Jan 2013"/>
    <n v="2097526.6568625895"/>
    <x v="0"/>
    <x v="2"/>
  </r>
  <r>
    <x v="1"/>
    <x v="4"/>
    <s v="Feb 2013"/>
    <n v="1993260.0823591757"/>
    <x v="1"/>
    <x v="2"/>
  </r>
  <r>
    <x v="1"/>
    <x v="4"/>
    <s v="Mar 2013"/>
    <n v="1901431.4823187373"/>
    <x v="2"/>
    <x v="2"/>
  </r>
  <r>
    <x v="1"/>
    <x v="4"/>
    <s v="Apr 2013"/>
    <n v="1773301.483532486"/>
    <x v="3"/>
    <x v="2"/>
  </r>
  <r>
    <x v="1"/>
    <x v="4"/>
    <s v="May 2013"/>
    <n v="1676506.5477047223"/>
    <x v="4"/>
    <x v="2"/>
  </r>
  <r>
    <x v="1"/>
    <x v="4"/>
    <s v="Jun 2013"/>
    <n v="1618718.3274263644"/>
    <x v="5"/>
    <x v="2"/>
  </r>
  <r>
    <x v="1"/>
    <x v="4"/>
    <s v="Jul 2013"/>
    <n v="1533853.3364343117"/>
    <x v="6"/>
    <x v="2"/>
  </r>
  <r>
    <x v="1"/>
    <x v="4"/>
    <s v="Aug 2013"/>
    <n v="1481162.8696793958"/>
    <x v="7"/>
    <x v="2"/>
  </r>
  <r>
    <x v="1"/>
    <x v="4"/>
    <s v="Sep 2013"/>
    <n v="1411002.4236725378"/>
    <x v="8"/>
    <x v="2"/>
  </r>
  <r>
    <x v="1"/>
    <x v="4"/>
    <s v="Oct 2013"/>
    <n v="1333936.7611657486"/>
    <x v="9"/>
    <x v="2"/>
  </r>
  <r>
    <x v="1"/>
    <x v="4"/>
    <s v="Nov 2013"/>
    <n v="1293770.1586449377"/>
    <x v="10"/>
    <x v="2"/>
  </r>
  <r>
    <x v="1"/>
    <x v="4"/>
    <s v="Dec 2013"/>
    <n v="1244901.8994271848"/>
    <x v="11"/>
    <x v="2"/>
  </r>
  <r>
    <x v="1"/>
    <x v="4"/>
    <s v="Jan 2014"/>
    <n v="1191463.2266272623"/>
    <x v="0"/>
    <x v="3"/>
  </r>
  <r>
    <x v="1"/>
    <x v="4"/>
    <s v="Feb 2014"/>
    <n v="1169574.5531147118"/>
    <x v="1"/>
    <x v="3"/>
  </r>
  <r>
    <x v="1"/>
    <x v="4"/>
    <s v="Mar 2014"/>
    <n v="1112221.4412211324"/>
    <x v="2"/>
    <x v="3"/>
  </r>
  <r>
    <x v="1"/>
    <x v="4"/>
    <s v="Apr 2014"/>
    <n v="1096727.8443440865"/>
    <x v="3"/>
    <x v="3"/>
  </r>
  <r>
    <x v="1"/>
    <x v="4"/>
    <s v="May 2014"/>
    <n v="1087042.5703769242"/>
    <x v="4"/>
    <x v="3"/>
  </r>
  <r>
    <x v="1"/>
    <x v="4"/>
    <s v="Jun 2014"/>
    <n v="1016461.7063685922"/>
    <x v="5"/>
    <x v="3"/>
  </r>
  <r>
    <x v="1"/>
    <x v="4"/>
    <s v="Jul 2014"/>
    <n v="989412.50619612099"/>
    <x v="6"/>
    <x v="3"/>
  </r>
  <r>
    <x v="1"/>
    <x v="4"/>
    <s v="Aug 2014"/>
    <n v="978532.48701295455"/>
    <x v="7"/>
    <x v="3"/>
  </r>
  <r>
    <x v="1"/>
    <x v="4"/>
    <s v="Sep 2014"/>
    <n v="969741.1142959994"/>
    <x v="8"/>
    <x v="3"/>
  </r>
  <r>
    <x v="1"/>
    <x v="4"/>
    <s v="Oct 2014"/>
    <n v="954048.05994267366"/>
    <x v="9"/>
    <x v="3"/>
  </r>
  <r>
    <x v="1"/>
    <x v="4"/>
    <s v="Nov 2014"/>
    <n v="942230.41954677342"/>
    <x v="10"/>
    <x v="3"/>
  </r>
  <r>
    <x v="1"/>
    <x v="4"/>
    <s v="Dec 2014"/>
    <n v="901832.62185342051"/>
    <x v="11"/>
    <x v="3"/>
  </r>
  <r>
    <x v="1"/>
    <x v="4"/>
    <s v="Jan 2015"/>
    <n v="943512.49473566073"/>
    <x v="0"/>
    <x v="4"/>
  </r>
  <r>
    <x v="1"/>
    <x v="4"/>
    <s v="Feb 2015"/>
    <n v="946865.78010174003"/>
    <x v="1"/>
    <x v="4"/>
  </r>
  <r>
    <x v="1"/>
    <x v="4"/>
    <s v="Mar 2015"/>
    <n v="922530.58516783337"/>
    <x v="2"/>
    <x v="4"/>
  </r>
  <r>
    <x v="1"/>
    <x v="4"/>
    <s v="Apr 2015"/>
    <n v="916929.99289054656"/>
    <x v="3"/>
    <x v="4"/>
  </r>
  <r>
    <x v="1"/>
    <x v="4"/>
    <s v="May 2015"/>
    <n v="918777.36517852999"/>
    <x v="4"/>
    <x v="4"/>
  </r>
  <r>
    <x v="1"/>
    <x v="4"/>
    <s v="Jun 2015"/>
    <n v="880232.01412218157"/>
    <x v="5"/>
    <x v="4"/>
  </r>
  <r>
    <x v="1"/>
    <x v="4"/>
    <s v="Jul 2015"/>
    <n v="858793.70529378112"/>
    <x v="6"/>
    <x v="4"/>
  </r>
  <r>
    <x v="1"/>
    <x v="4"/>
    <s v="Aug 2015"/>
    <n v="837586.56250379561"/>
    <x v="7"/>
    <x v="4"/>
  </r>
  <r>
    <x v="1"/>
    <x v="4"/>
    <s v="Sep 2015"/>
    <n v="811794.9382103245"/>
    <x v="8"/>
    <x v="4"/>
  </r>
  <r>
    <x v="1"/>
    <x v="4"/>
    <s v="Oct 2015"/>
    <n v="793316.52309306443"/>
    <x v="9"/>
    <x v="4"/>
  </r>
  <r>
    <x v="1"/>
    <x v="4"/>
    <s v="Nov 2015"/>
    <n v="779664.47901825421"/>
    <x v="10"/>
    <x v="4"/>
  </r>
  <r>
    <x v="1"/>
    <x v="4"/>
    <s v="Dec 2015"/>
    <n v="746089.65825158381"/>
    <x v="11"/>
    <x v="4"/>
  </r>
  <r>
    <x v="1"/>
    <x v="4"/>
    <s v="Jan 2016"/>
    <n v="730668.0400298863"/>
    <x v="0"/>
    <x v="5"/>
  </r>
  <r>
    <x v="1"/>
    <x v="4"/>
    <s v="Feb 2016"/>
    <n v="726300.77444358426"/>
    <x v="1"/>
    <x v="5"/>
  </r>
  <r>
    <x v="1"/>
    <x v="4"/>
    <s v="Mar 2016"/>
    <n v="692070.2242808697"/>
    <x v="2"/>
    <x v="5"/>
  </r>
  <r>
    <x v="1"/>
    <x v="4"/>
    <s v="Apr 2016"/>
    <n v="676761.17305925244"/>
    <x v="3"/>
    <x v="5"/>
  </r>
  <r>
    <x v="1"/>
    <x v="4"/>
    <s v="May 2016"/>
    <n v="674575.94825129083"/>
    <x v="4"/>
    <x v="5"/>
  </r>
  <r>
    <x v="1"/>
    <x v="4"/>
    <s v="Jun 2016"/>
    <n v="646469.62159941846"/>
    <x v="5"/>
    <x v="5"/>
  </r>
  <r>
    <x v="1"/>
    <x v="4"/>
    <s v="Jul 2016"/>
    <n v="631580.15000205452"/>
    <x v="6"/>
    <x v="5"/>
  </r>
  <r>
    <x v="1"/>
    <x v="4"/>
    <s v="Aug 2016"/>
    <n v="616911.81168682664"/>
    <x v="7"/>
    <x v="5"/>
  </r>
  <r>
    <x v="1"/>
    <x v="4"/>
    <s v="Sep 2016"/>
    <n v="600868.48890802357"/>
    <x v="8"/>
    <x v="5"/>
  </r>
  <r>
    <x v="1"/>
    <x v="4"/>
    <s v="Oct 2016"/>
    <n v="592106.00967927079"/>
    <x v="9"/>
    <x v="5"/>
  </r>
  <r>
    <x v="1"/>
    <x v="4"/>
    <s v="Nov 2016"/>
    <n v="583748.76517022564"/>
    <x v="10"/>
    <x v="5"/>
  </r>
  <r>
    <x v="1"/>
    <x v="4"/>
    <s v="Dec 2016"/>
    <n v="555283.88104933035"/>
    <x v="11"/>
    <x v="5"/>
  </r>
  <r>
    <x v="1"/>
    <x v="4"/>
    <s v="Jan 2017"/>
    <n v="544506.0781195946"/>
    <x v="0"/>
    <x v="6"/>
  </r>
  <r>
    <x v="1"/>
    <x v="4"/>
    <s v="Feb 2017"/>
    <n v="542887.48447437433"/>
    <x v="1"/>
    <x v="6"/>
  </r>
  <r>
    <x v="1"/>
    <x v="4"/>
    <s v="Mar 2017"/>
    <n v="516208.97414688283"/>
    <x v="2"/>
    <x v="6"/>
  </r>
  <r>
    <x v="1"/>
    <x v="4"/>
    <s v="Apr 2017"/>
    <n v="509816.14606884122"/>
    <x v="3"/>
    <x v="6"/>
  </r>
  <r>
    <x v="1"/>
    <x v="4"/>
    <s v="May 2017"/>
    <n v="516671.87243705022"/>
    <x v="4"/>
    <x v="6"/>
  </r>
  <r>
    <x v="1"/>
    <x v="4"/>
    <s v="Jun 2017"/>
    <n v="494971.33701722207"/>
    <x v="5"/>
    <x v="6"/>
  </r>
  <r>
    <x v="1"/>
    <x v="4"/>
    <s v="Jul 2017"/>
    <n v="486641.4337173971"/>
    <x v="6"/>
    <x v="6"/>
  </r>
  <r>
    <x v="1"/>
    <x v="4"/>
    <s v="Aug 2017"/>
    <n v="478153.26720111299"/>
    <x v="7"/>
    <x v="6"/>
  </r>
  <r>
    <x v="1"/>
    <x v="4"/>
    <s v="Sep 2017"/>
    <n v="463345.79159515951"/>
    <x v="8"/>
    <x v="6"/>
  </r>
  <r>
    <x v="1"/>
    <x v="4"/>
    <s v="Oct 2017"/>
    <n v="456474.01842102461"/>
    <x v="9"/>
    <x v="6"/>
  </r>
  <r>
    <x v="1"/>
    <x v="4"/>
    <s v="Nov 2017"/>
    <n v="453777.20804141264"/>
    <x v="10"/>
    <x v="6"/>
  </r>
  <r>
    <x v="1"/>
    <x v="4"/>
    <s v="Dec 2017"/>
    <n v="429572.61161093786"/>
    <x v="11"/>
    <x v="6"/>
  </r>
  <r>
    <x v="1"/>
    <x v="4"/>
    <s v="Jan 2018"/>
    <n v="423711.09564598009"/>
    <x v="0"/>
    <x v="7"/>
  </r>
  <r>
    <x v="1"/>
    <x v="4"/>
    <s v="Feb 2018"/>
    <n v="428214.68776408344"/>
    <x v="1"/>
    <x v="7"/>
  </r>
  <r>
    <x v="1"/>
    <x v="4"/>
    <s v="Mar 2018"/>
    <n v="406725.75408289331"/>
    <x v="2"/>
    <x v="7"/>
  </r>
  <r>
    <x v="1"/>
    <x v="4"/>
    <s v="Apr 2018"/>
    <n v="403075.69488867023"/>
    <x v="3"/>
    <x v="7"/>
  </r>
  <r>
    <x v="1"/>
    <x v="4"/>
    <s v="May 2018"/>
    <n v="412401.10854763398"/>
    <x v="4"/>
    <x v="7"/>
  </r>
  <r>
    <x v="1"/>
    <x v="4"/>
    <s v="Jun 2018"/>
    <n v="394596.114456743"/>
    <x v="5"/>
    <x v="7"/>
  </r>
  <r>
    <x v="1"/>
    <x v="4"/>
    <s v="Jul 2018"/>
    <n v="388050.00396472699"/>
    <x v="6"/>
    <x v="7"/>
  </r>
  <r>
    <x v="1"/>
    <x v="4"/>
    <s v="Aug 2018"/>
    <n v="381930.56565787841"/>
    <x v="7"/>
    <x v="7"/>
  </r>
  <r>
    <x v="1"/>
    <x v="4"/>
    <s v="Sep 2018"/>
    <n v="373589.6619707502"/>
    <x v="8"/>
    <x v="7"/>
  </r>
  <r>
    <x v="1"/>
    <x v="4"/>
    <s v="Oct 2018"/>
    <n v="368307.87076620688"/>
    <x v="9"/>
    <x v="7"/>
  </r>
  <r>
    <x v="1"/>
    <x v="4"/>
    <s v="Nov 2018"/>
    <n v="365809.93939762661"/>
    <x v="10"/>
    <x v="7"/>
  </r>
  <r>
    <x v="1"/>
    <x v="4"/>
    <s v="Dec 2018"/>
    <n v="345555.2808567395"/>
    <x v="11"/>
    <x v="7"/>
  </r>
  <r>
    <x v="1"/>
    <x v="4"/>
    <s v="Jan 2019"/>
    <n v="342321.51641341019"/>
    <x v="0"/>
    <x v="8"/>
  </r>
  <r>
    <x v="1"/>
    <x v="4"/>
    <s v="Feb 2019"/>
    <n v="348789.58448389603"/>
    <x v="1"/>
    <x v="8"/>
  </r>
  <r>
    <x v="1"/>
    <x v="4"/>
    <s v="Mar 2019"/>
    <n v="332783.93096016644"/>
    <x v="2"/>
    <x v="8"/>
  </r>
  <r>
    <x v="1"/>
    <x v="4"/>
    <s v="Apr 2019"/>
    <n v="331541.58277361892"/>
    <x v="3"/>
    <x v="8"/>
  </r>
  <r>
    <x v="1"/>
    <x v="4"/>
    <s v="May 2019"/>
    <n v="339178.34450445458"/>
    <x v="4"/>
    <x v="8"/>
  </r>
  <r>
    <x v="1"/>
    <x v="4"/>
    <s v="Jun 2019"/>
    <n v="321569.9869249718"/>
    <x v="5"/>
    <x v="8"/>
  </r>
  <r>
    <x v="1"/>
    <x v="4"/>
    <s v="Jul 2019"/>
    <n v="319873.78087706037"/>
    <x v="6"/>
    <x v="8"/>
  </r>
  <r>
    <x v="1"/>
    <x v="4"/>
    <s v="Aug 2019"/>
    <n v="316540.41599382256"/>
    <x v="7"/>
    <x v="8"/>
  </r>
  <r>
    <x v="1"/>
    <x v="4"/>
    <s v="Sep 2019"/>
    <n v="307407.25981642446"/>
    <x v="8"/>
    <x v="8"/>
  </r>
  <r>
    <x v="1"/>
    <x v="4"/>
    <s v="Oct 2019"/>
    <n v="303105.13418539235"/>
    <x v="9"/>
    <x v="8"/>
  </r>
  <r>
    <x v="1"/>
    <x v="4"/>
    <s v="Nov 2019"/>
    <n v="302698.36963827955"/>
    <x v="10"/>
    <x v="8"/>
  </r>
  <r>
    <x v="1"/>
    <x v="4"/>
    <s v="Dec 2019"/>
    <n v="285093.24172718398"/>
    <x v="11"/>
    <x v="8"/>
  </r>
  <r>
    <x v="1"/>
    <x v="4"/>
    <s v="Jan 2020"/>
    <n v="282843.68252510449"/>
    <x v="0"/>
    <x v="9"/>
  </r>
  <r>
    <x v="1"/>
    <x v="4"/>
    <s v="Feb 2020"/>
    <n v="286426.21323335287"/>
    <x v="1"/>
    <x v="9"/>
  </r>
  <r>
    <x v="1"/>
    <x v="4"/>
    <s v="Mar 2020"/>
    <n v="271203.327984014"/>
    <x v="2"/>
    <x v="9"/>
  </r>
  <r>
    <x v="1"/>
    <x v="4"/>
    <s v="Apr 2020"/>
    <n v="273503.6931117106"/>
    <x v="3"/>
    <x v="9"/>
  </r>
  <r>
    <x v="1"/>
    <x v="4"/>
    <s v="May 2020"/>
    <n v="272503.26209587022"/>
    <x v="4"/>
    <x v="9"/>
  </r>
  <r>
    <x v="1"/>
    <x v="4"/>
    <s v="Jun 2020"/>
    <n v="257408.55864234813"/>
    <x v="5"/>
    <x v="9"/>
  </r>
  <r>
    <x v="1"/>
    <x v="4"/>
    <s v="Jul 2020"/>
    <n v="253729.36362534307"/>
    <x v="6"/>
    <x v="9"/>
  </r>
  <r>
    <x v="1"/>
    <x v="4"/>
    <s v="Aug 2020"/>
    <n v="251327.28152875183"/>
    <x v="7"/>
    <x v="9"/>
  </r>
  <r>
    <x v="1"/>
    <x v="4"/>
    <s v="Sep 2020"/>
    <n v="243702.48336670056"/>
    <x v="8"/>
    <x v="9"/>
  </r>
  <r>
    <x v="1"/>
    <x v="4"/>
    <s v="Oct 2020"/>
    <n v="242367.89770251114"/>
    <x v="9"/>
    <x v="9"/>
  </r>
  <r>
    <x v="1"/>
    <x v="4"/>
    <s v="Nov 2020"/>
    <n v="243937.33157069856"/>
    <x v="10"/>
    <x v="9"/>
  </r>
  <r>
    <x v="1"/>
    <x v="4"/>
    <s v="Dec 2020"/>
    <n v="228491.79821009192"/>
    <x v="11"/>
    <x v="9"/>
  </r>
  <r>
    <x v="1"/>
    <x v="4"/>
    <s v="Jan 2021"/>
    <n v="226393.20592846067"/>
    <x v="0"/>
    <x v="10"/>
  </r>
  <r>
    <x v="1"/>
    <x v="4"/>
    <s v="Feb 2021"/>
    <n v="234177.62528614094"/>
    <x v="1"/>
    <x v="10"/>
  </r>
  <r>
    <x v="1"/>
    <x v="4"/>
    <s v="Mar 2021"/>
    <n v="222345.21902192308"/>
    <x v="2"/>
    <x v="10"/>
  </r>
  <r>
    <x v="1"/>
    <x v="4"/>
    <s v="Apr 2021"/>
    <n v="219957.62736615265"/>
    <x v="3"/>
    <x v="10"/>
  </r>
  <r>
    <x v="1"/>
    <x v="4"/>
    <s v="May 2021"/>
    <n v="140093.2035032158"/>
    <x v="4"/>
    <x v="10"/>
  </r>
  <r>
    <x v="1"/>
    <x v="4"/>
    <s v="Jun 2021"/>
    <n v="138311.86314860918"/>
    <x v="5"/>
    <x v="10"/>
  </r>
  <r>
    <x v="1"/>
    <x v="4"/>
    <s v="Jul 2021"/>
    <n v="136018.16604630824"/>
    <x v="6"/>
    <x v="10"/>
  </r>
  <r>
    <x v="1"/>
    <x v="4"/>
    <s v="Aug 2021"/>
    <n v="134463.02470366631"/>
    <x v="7"/>
    <x v="10"/>
  </r>
  <r>
    <x v="1"/>
    <x v="4"/>
    <s v="Sep 2021"/>
    <n v="132560.32280447005"/>
    <x v="8"/>
    <x v="10"/>
  </r>
  <r>
    <x v="1"/>
    <x v="4"/>
    <s v="Oct 2021"/>
    <n v="130909.30866879129"/>
    <x v="9"/>
    <x v="10"/>
  </r>
  <r>
    <x v="1"/>
    <x v="4"/>
    <s v="Nov 2021"/>
    <n v="129241.44439017081"/>
    <x v="10"/>
    <x v="10"/>
  </r>
  <r>
    <x v="1"/>
    <x v="4"/>
    <s v="Dec 2021"/>
    <n v="127617.8604432406"/>
    <x v="11"/>
    <x v="10"/>
  </r>
  <r>
    <x v="1"/>
    <x v="4"/>
    <s v="Jan 2022"/>
    <n v="126037.385744687"/>
    <x v="0"/>
    <x v="11"/>
  </r>
  <r>
    <x v="1"/>
    <x v="4"/>
    <s v="Feb 2022"/>
    <n v="124363.5537302232"/>
    <x v="1"/>
    <x v="11"/>
  </r>
  <r>
    <x v="1"/>
    <x v="4"/>
    <s v="Mar 2022"/>
    <n v="122809.20951986595"/>
    <x v="2"/>
    <x v="11"/>
  </r>
  <r>
    <x v="1"/>
    <x v="4"/>
    <s v="Apr 2022"/>
    <n v="121275.90404448024"/>
    <x v="3"/>
    <x v="11"/>
  </r>
  <r>
    <x v="1"/>
    <x v="4"/>
    <s v="May 2022"/>
    <n v="119763.26274260139"/>
    <x v="4"/>
    <x v="11"/>
  </r>
  <r>
    <x v="1"/>
    <x v="4"/>
    <s v="Jun 2022"/>
    <n v="118270.96984718263"/>
    <x v="5"/>
    <x v="11"/>
  </r>
  <r>
    <x v="1"/>
    <x v="4"/>
    <s v="Jul 2022"/>
    <n v="116798.74542637508"/>
    <x v="6"/>
    <x v="11"/>
  </r>
  <r>
    <x v="1"/>
    <x v="4"/>
    <s v="Aug 2022"/>
    <n v="115346.46604834215"/>
    <x v="7"/>
    <x v="11"/>
  </r>
  <r>
    <x v="1"/>
    <x v="4"/>
    <s v="Sep 2022"/>
    <n v="113913.41164879783"/>
    <x v="8"/>
    <x v="11"/>
  </r>
  <r>
    <x v="1"/>
    <x v="4"/>
    <s v="Oct 2022"/>
    <n v="112499.82746744226"/>
    <x v="9"/>
    <x v="11"/>
  </r>
  <r>
    <x v="1"/>
    <x v="4"/>
    <s v="Nov 2022"/>
    <n v="111105.24653833291"/>
    <x v="10"/>
    <x v="11"/>
  </r>
  <r>
    <x v="1"/>
    <x v="4"/>
    <s v="Dec 2022"/>
    <n v="109729.47645309046"/>
    <x v="11"/>
    <x v="11"/>
  </r>
  <r>
    <x v="1"/>
    <x v="4"/>
    <s v="Jan 2023"/>
    <n v="108434.17276850788"/>
    <x v="0"/>
    <x v="12"/>
  </r>
  <r>
    <x v="1"/>
    <x v="4"/>
    <s v="Feb 2023"/>
    <n v="107032.66765156483"/>
    <x v="1"/>
    <x v="12"/>
  </r>
  <r>
    <x v="1"/>
    <x v="4"/>
    <s v="Mar 2023"/>
    <n v="105711.51373139219"/>
    <x v="2"/>
    <x v="12"/>
  </r>
  <r>
    <x v="1"/>
    <x v="4"/>
    <s v="Apr 2023"/>
    <n v="104408.07855617878"/>
    <x v="3"/>
    <x v="12"/>
  </r>
  <r>
    <x v="1"/>
    <x v="4"/>
    <s v="May 2023"/>
    <n v="103122.03216334349"/>
    <x v="4"/>
    <x v="12"/>
  </r>
  <r>
    <x v="1"/>
    <x v="4"/>
    <s v="Jun 2023"/>
    <n v="101819.6195457914"/>
    <x v="5"/>
    <x v="12"/>
  </r>
  <r>
    <x v="1"/>
    <x v="4"/>
    <s v="Jul 2023"/>
    <n v="100567.9173138108"/>
    <x v="6"/>
    <x v="12"/>
  </r>
  <r>
    <x v="1"/>
    <x v="4"/>
    <s v="Aug 2023"/>
    <n v="99332.867421735311"/>
    <x v="7"/>
    <x v="12"/>
  </r>
  <r>
    <x v="1"/>
    <x v="4"/>
    <s v="Sep 2023"/>
    <n v="98114.402412590134"/>
    <x v="8"/>
    <x v="12"/>
  </r>
  <r>
    <x v="1"/>
    <x v="4"/>
    <s v="Oct 2023"/>
    <n v="96912.207169604517"/>
    <x v="9"/>
    <x v="12"/>
  </r>
  <r>
    <x v="1"/>
    <x v="4"/>
    <s v="Nov 2023"/>
    <n v="95726.03332349869"/>
    <x v="10"/>
    <x v="12"/>
  </r>
  <r>
    <x v="1"/>
    <x v="4"/>
    <s v="Dec 2023"/>
    <n v="94555.669624548813"/>
    <x v="11"/>
    <x v="12"/>
  </r>
  <r>
    <x v="1"/>
    <x v="4"/>
    <s v="Jan 2024"/>
    <n v="93439.517066274129"/>
    <x v="0"/>
    <x v="13"/>
  </r>
  <r>
    <x v="1"/>
    <x v="4"/>
    <s v="Feb 2024"/>
    <n v="92261.689139065144"/>
    <x v="1"/>
    <x v="13"/>
  </r>
  <r>
    <x v="1"/>
    <x v="4"/>
    <s v="Mar 2024"/>
    <n v="91137.585445256394"/>
    <x v="2"/>
    <x v="13"/>
  </r>
  <r>
    <x v="1"/>
    <x v="4"/>
    <s v="Apr 2024"/>
    <n v="90028.485444401842"/>
    <x v="3"/>
    <x v="13"/>
  </r>
  <r>
    <x v="1"/>
    <x v="4"/>
    <s v="May 2024"/>
    <n v="88933.802294568537"/>
    <x v="4"/>
    <x v="13"/>
  </r>
  <r>
    <x v="1"/>
    <x v="4"/>
    <s v="Jun 2024"/>
    <n v="87853.640715888643"/>
    <x v="5"/>
    <x v="13"/>
  </r>
  <r>
    <x v="1"/>
    <x v="4"/>
    <s v="Jul 2024"/>
    <n v="86788.244199454697"/>
    <x v="6"/>
    <x v="13"/>
  </r>
  <r>
    <x v="1"/>
    <x v="4"/>
    <s v="Aug 2024"/>
    <n v="85736.563873129577"/>
    <x v="7"/>
    <x v="13"/>
  </r>
  <r>
    <x v="1"/>
    <x v="4"/>
    <s v="Sep 2024"/>
    <n v="84699.199862111578"/>
    <x v="8"/>
    <x v="13"/>
  </r>
  <r>
    <x v="1"/>
    <x v="4"/>
    <s v="Oct 2024"/>
    <n v="83675.607698213338"/>
    <x v="9"/>
    <x v="13"/>
  </r>
  <r>
    <x v="1"/>
    <x v="4"/>
    <s v="Nov 2024"/>
    <n v="82663.807148889144"/>
    <x v="10"/>
    <x v="13"/>
  </r>
  <r>
    <x v="1"/>
    <x v="4"/>
    <s v="Dec 2024"/>
    <n v="81667.061059098225"/>
    <x v="11"/>
    <x v="13"/>
  </r>
  <r>
    <x v="1"/>
    <x v="4"/>
    <s v="Jan 2025"/>
    <n v="80791.232314785113"/>
    <x v="0"/>
    <x v="14"/>
  </r>
  <r>
    <x v="1"/>
    <x v="4"/>
    <s v="Feb 2025"/>
    <n v="79796.002467555969"/>
    <x v="1"/>
    <x v="14"/>
  </r>
  <r>
    <x v="1"/>
    <x v="4"/>
    <s v="Mar 2025"/>
    <n v="78837.709548643645"/>
    <x v="2"/>
    <x v="14"/>
  </r>
  <r>
    <x v="1"/>
    <x v="4"/>
    <s v="Apr 2025"/>
    <n v="77892.067096382772"/>
    <x v="3"/>
    <x v="14"/>
  </r>
  <r>
    <x v="1"/>
    <x v="4"/>
    <s v="May 2025"/>
    <n v="76957.28363745939"/>
    <x v="4"/>
    <x v="14"/>
  </r>
  <r>
    <x v="1"/>
    <x v="4"/>
    <s v="Jun 2025"/>
    <n v="76036.222303951494"/>
    <x v="5"/>
    <x v="14"/>
  </r>
  <r>
    <x v="1"/>
    <x v="4"/>
    <s v="Jul 2025"/>
    <n v="75055.671227573373"/>
    <x v="6"/>
    <x v="14"/>
  </r>
  <r>
    <x v="1"/>
    <x v="4"/>
    <s v="Aug 2025"/>
    <n v="71811.868123551249"/>
    <x v="7"/>
    <x v="14"/>
  </r>
  <r>
    <x v="1"/>
    <x v="4"/>
    <s v="Sep 2025"/>
    <n v="68950.149959458315"/>
    <x v="8"/>
    <x v="14"/>
  </r>
  <r>
    <x v="1"/>
    <x v="4"/>
    <s v="Oct 2025"/>
    <n v="65654.676282100743"/>
    <x v="9"/>
    <x v="14"/>
  </r>
  <r>
    <x v="1"/>
    <x v="4"/>
    <s v="Nov 2025"/>
    <n v="62755.65744662784"/>
    <x v="10"/>
    <x v="14"/>
  </r>
  <r>
    <x v="1"/>
    <x v="4"/>
    <s v="Dec 2025"/>
    <n v="59091.138988551291"/>
    <x v="11"/>
    <x v="14"/>
  </r>
  <r>
    <x v="1"/>
    <x v="4"/>
    <s v="Jan 2026"/>
    <n v="55558.874154417099"/>
    <x v="0"/>
    <x v="15"/>
  </r>
  <r>
    <x v="1"/>
    <x v="4"/>
    <s v="Feb 2026"/>
    <n v="52805.935849772141"/>
    <x v="1"/>
    <x v="15"/>
  </r>
  <r>
    <x v="1"/>
    <x v="4"/>
    <s v="Mar 2026"/>
    <n v="50142.469323462523"/>
    <x v="2"/>
    <x v="15"/>
  </r>
  <r>
    <x v="1"/>
    <x v="4"/>
    <s v="Apr 2026"/>
    <n v="48234.667990010603"/>
    <x v="3"/>
    <x v="15"/>
  </r>
  <r>
    <x v="1"/>
    <x v="4"/>
    <s v="May 2026"/>
    <n v="3989.1543120008955"/>
    <x v="4"/>
    <x v="15"/>
  </r>
  <r>
    <x v="1"/>
    <x v="4"/>
    <s v="Jun 2026"/>
    <n v="3972.5954704823271"/>
    <x v="5"/>
    <x v="15"/>
  </r>
  <r>
    <x v="1"/>
    <x v="4"/>
    <s v="Jul 2026"/>
    <n v="3956.1055451702659"/>
    <x v="6"/>
    <x v="15"/>
  </r>
  <r>
    <x v="1"/>
    <x v="4"/>
    <s v="Aug 2026"/>
    <n v="3939.6828131595494"/>
    <x v="7"/>
    <x v="15"/>
  </r>
  <r>
    <x v="1"/>
    <x v="5"/>
    <s v="Jun 2011"/>
    <n v="16501517.969664128"/>
    <x v="5"/>
    <x v="0"/>
  </r>
  <r>
    <x v="1"/>
    <x v="5"/>
    <s v="Jul 2011"/>
    <n v="12540771.957518142"/>
    <x v="6"/>
    <x v="0"/>
  </r>
  <r>
    <x v="1"/>
    <x v="5"/>
    <s v="Aug 2011"/>
    <n v="10514922.732181016"/>
    <x v="7"/>
    <x v="0"/>
  </r>
  <r>
    <x v="1"/>
    <x v="5"/>
    <s v="Sep 2011"/>
    <n v="8388920.7119426243"/>
    <x v="8"/>
    <x v="0"/>
  </r>
  <r>
    <x v="1"/>
    <x v="5"/>
    <s v="Oct 2011"/>
    <n v="7379549.9033891"/>
    <x v="9"/>
    <x v="0"/>
  </r>
  <r>
    <x v="1"/>
    <x v="5"/>
    <s v="Nov 2011"/>
    <n v="7010915.5145919863"/>
    <x v="10"/>
    <x v="0"/>
  </r>
  <r>
    <x v="1"/>
    <x v="5"/>
    <s v="Dec 2011"/>
    <n v="6605664.08443477"/>
    <x v="11"/>
    <x v="0"/>
  </r>
  <r>
    <x v="1"/>
    <x v="5"/>
    <s v="Jan 2012"/>
    <n v="6021427.2170120496"/>
    <x v="0"/>
    <x v="1"/>
  </r>
  <r>
    <x v="1"/>
    <x v="5"/>
    <s v="Feb 2012"/>
    <n v="5380527.704521196"/>
    <x v="1"/>
    <x v="1"/>
  </r>
  <r>
    <x v="1"/>
    <x v="5"/>
    <s v="Mar 2012"/>
    <n v="5556443.7692731153"/>
    <x v="2"/>
    <x v="1"/>
  </r>
  <r>
    <x v="1"/>
    <x v="5"/>
    <s v="Apr 2012"/>
    <n v="5202678.4842725135"/>
    <x v="3"/>
    <x v="1"/>
  </r>
  <r>
    <x v="1"/>
    <x v="5"/>
    <s v="May 2012"/>
    <n v="5083566.817139769"/>
    <x v="4"/>
    <x v="1"/>
  </r>
  <r>
    <x v="1"/>
    <x v="5"/>
    <s v="Jun 2012"/>
    <n v="5323986.3536698455"/>
    <x v="5"/>
    <x v="1"/>
  </r>
  <r>
    <x v="1"/>
    <x v="5"/>
    <s v="Jul 2012"/>
    <n v="5011018.5475560455"/>
    <x v="6"/>
    <x v="1"/>
  </r>
  <r>
    <x v="1"/>
    <x v="5"/>
    <s v="Aug 2012"/>
    <n v="5048625.1791329514"/>
    <x v="7"/>
    <x v="1"/>
  </r>
  <r>
    <x v="1"/>
    <x v="5"/>
    <s v="Sep 2012"/>
    <n v="5088664.9270550534"/>
    <x v="8"/>
    <x v="1"/>
  </r>
  <r>
    <x v="1"/>
    <x v="5"/>
    <s v="Oct 2012"/>
    <n v="5088237.987705878"/>
    <x v="9"/>
    <x v="1"/>
  </r>
  <r>
    <x v="1"/>
    <x v="5"/>
    <s v="Nov 2012"/>
    <n v="5059223.1588684469"/>
    <x v="10"/>
    <x v="1"/>
  </r>
  <r>
    <x v="1"/>
    <x v="5"/>
    <s v="Dec 2012"/>
    <n v="5099585.5925733503"/>
    <x v="11"/>
    <x v="1"/>
  </r>
  <r>
    <x v="1"/>
    <x v="5"/>
    <s v="Jan 2013"/>
    <n v="4877050.200391571"/>
    <x v="0"/>
    <x v="2"/>
  </r>
  <r>
    <x v="1"/>
    <x v="5"/>
    <s v="Feb 2013"/>
    <n v="4808554.7439270746"/>
    <x v="1"/>
    <x v="2"/>
  </r>
  <r>
    <x v="1"/>
    <x v="5"/>
    <s v="Mar 2013"/>
    <n v="4954664.9111041632"/>
    <x v="2"/>
    <x v="2"/>
  </r>
  <r>
    <x v="1"/>
    <x v="5"/>
    <s v="Apr 2013"/>
    <n v="4548325.2226708923"/>
    <x v="3"/>
    <x v="2"/>
  </r>
  <r>
    <x v="1"/>
    <x v="5"/>
    <s v="May 2013"/>
    <n v="4465017.7239025664"/>
    <x v="4"/>
    <x v="2"/>
  </r>
  <r>
    <x v="1"/>
    <x v="5"/>
    <s v="Jun 2013"/>
    <n v="4227600.1681467853"/>
    <x v="5"/>
    <x v="2"/>
  </r>
  <r>
    <x v="1"/>
    <x v="5"/>
    <s v="Jul 2013"/>
    <n v="4089399.7564881602"/>
    <x v="6"/>
    <x v="2"/>
  </r>
  <r>
    <x v="1"/>
    <x v="5"/>
    <s v="Aug 2013"/>
    <n v="3974347.6807226753"/>
    <x v="7"/>
    <x v="2"/>
  </r>
  <r>
    <x v="1"/>
    <x v="5"/>
    <s v="Sep 2013"/>
    <n v="3868552.0557035115"/>
    <x v="8"/>
    <x v="2"/>
  </r>
  <r>
    <x v="1"/>
    <x v="5"/>
    <s v="Oct 2013"/>
    <n v="3780829.8728578025"/>
    <x v="9"/>
    <x v="2"/>
  </r>
  <r>
    <x v="1"/>
    <x v="5"/>
    <s v="Nov 2013"/>
    <n v="3658261.9256911739"/>
    <x v="10"/>
    <x v="2"/>
  </r>
  <r>
    <x v="1"/>
    <x v="5"/>
    <s v="Dec 2013"/>
    <n v="3578425.42542717"/>
    <x v="11"/>
    <x v="2"/>
  </r>
  <r>
    <x v="1"/>
    <x v="5"/>
    <s v="Jan 2014"/>
    <n v="3504406.6418891437"/>
    <x v="0"/>
    <x v="3"/>
  </r>
  <r>
    <x v="1"/>
    <x v="5"/>
    <s v="Feb 2014"/>
    <n v="3391257.5737515646"/>
    <x v="1"/>
    <x v="3"/>
  </r>
  <r>
    <x v="1"/>
    <x v="5"/>
    <s v="Mar 2014"/>
    <n v="3349657.3071056036"/>
    <x v="2"/>
    <x v="3"/>
  </r>
  <r>
    <x v="1"/>
    <x v="5"/>
    <s v="Apr 2014"/>
    <n v="3246202.617090683"/>
    <x v="3"/>
    <x v="3"/>
  </r>
  <r>
    <x v="1"/>
    <x v="5"/>
    <s v="May 2014"/>
    <n v="3205932.4402596955"/>
    <x v="4"/>
    <x v="3"/>
  </r>
  <r>
    <x v="1"/>
    <x v="5"/>
    <s v="Jun 2014"/>
    <n v="3122510.417096477"/>
    <x v="5"/>
    <x v="3"/>
  </r>
  <r>
    <x v="1"/>
    <x v="5"/>
    <s v="Jul 2014"/>
    <n v="3036030.1545141637"/>
    <x v="6"/>
    <x v="3"/>
  </r>
  <r>
    <x v="1"/>
    <x v="5"/>
    <s v="Aug 2014"/>
    <n v="2979801.6088702027"/>
    <x v="7"/>
    <x v="3"/>
  </r>
  <r>
    <x v="1"/>
    <x v="5"/>
    <s v="Sep 2014"/>
    <n v="2914911.8493120573"/>
    <x v="8"/>
    <x v="3"/>
  </r>
  <r>
    <x v="1"/>
    <x v="5"/>
    <s v="Oct 2014"/>
    <n v="2882810.830633061"/>
    <x v="9"/>
    <x v="3"/>
  </r>
  <r>
    <x v="1"/>
    <x v="5"/>
    <s v="Nov 2014"/>
    <n v="2821021.1551047554"/>
    <x v="10"/>
    <x v="3"/>
  </r>
  <r>
    <x v="1"/>
    <x v="5"/>
    <s v="Dec 2014"/>
    <n v="2766307.634769157"/>
    <x v="11"/>
    <x v="3"/>
  </r>
  <r>
    <x v="1"/>
    <x v="5"/>
    <s v="Jan 2015"/>
    <n v="2715424.3242864162"/>
    <x v="0"/>
    <x v="4"/>
  </r>
  <r>
    <x v="1"/>
    <x v="5"/>
    <s v="Feb 2015"/>
    <n v="2773948.8186469954"/>
    <x v="1"/>
    <x v="4"/>
  </r>
  <r>
    <x v="1"/>
    <x v="5"/>
    <s v="Mar 2015"/>
    <n v="2733605.2079329537"/>
    <x v="2"/>
    <x v="4"/>
  </r>
  <r>
    <x v="1"/>
    <x v="5"/>
    <s v="Apr 2015"/>
    <n v="2671311.7102302932"/>
    <x v="3"/>
    <x v="4"/>
  </r>
  <r>
    <x v="1"/>
    <x v="5"/>
    <s v="May 2015"/>
    <n v="2620079.0779714352"/>
    <x v="4"/>
    <x v="4"/>
  </r>
  <r>
    <x v="1"/>
    <x v="5"/>
    <s v="Jun 2015"/>
    <n v="2536077.7240017331"/>
    <x v="5"/>
    <x v="4"/>
  </r>
  <r>
    <x v="1"/>
    <x v="5"/>
    <s v="Jul 2015"/>
    <n v="2480419.5443293238"/>
    <x v="6"/>
    <x v="4"/>
  </r>
  <r>
    <x v="1"/>
    <x v="5"/>
    <s v="Aug 2015"/>
    <n v="2431814.3006932209"/>
    <x v="7"/>
    <x v="4"/>
  </r>
  <r>
    <x v="1"/>
    <x v="5"/>
    <s v="Sep 2015"/>
    <n v="2372426.4393956959"/>
    <x v="8"/>
    <x v="4"/>
  </r>
  <r>
    <x v="1"/>
    <x v="5"/>
    <s v="Oct 2015"/>
    <n v="2330181.8851809241"/>
    <x v="9"/>
    <x v="4"/>
  </r>
  <r>
    <x v="1"/>
    <x v="5"/>
    <s v="Nov 2015"/>
    <n v="2274374.8893373641"/>
    <x v="10"/>
    <x v="4"/>
  </r>
  <r>
    <x v="1"/>
    <x v="5"/>
    <s v="Dec 2015"/>
    <n v="2227557.1306677284"/>
    <x v="11"/>
    <x v="4"/>
  </r>
  <r>
    <x v="1"/>
    <x v="5"/>
    <s v="Jan 2016"/>
    <n v="2182524.2599246679"/>
    <x v="0"/>
    <x v="5"/>
  </r>
  <r>
    <x v="1"/>
    <x v="5"/>
    <s v="Feb 2016"/>
    <n v="2138841.1251591863"/>
    <x v="1"/>
    <x v="5"/>
  </r>
  <r>
    <x v="1"/>
    <x v="5"/>
    <s v="Mar 2016"/>
    <n v="2104239.1354266219"/>
    <x v="2"/>
    <x v="5"/>
  </r>
  <r>
    <x v="1"/>
    <x v="5"/>
    <s v="Apr 2016"/>
    <n v="2051275.5274180458"/>
    <x v="3"/>
    <x v="5"/>
  </r>
  <r>
    <x v="1"/>
    <x v="5"/>
    <s v="May 2016"/>
    <n v="2006683.8965527797"/>
    <x v="4"/>
    <x v="5"/>
  </r>
  <r>
    <x v="1"/>
    <x v="5"/>
    <s v="Jun 2016"/>
    <n v="1930668.2216981528"/>
    <x v="5"/>
    <x v="5"/>
  </r>
  <r>
    <x v="1"/>
    <x v="5"/>
    <s v="Jul 2016"/>
    <n v="1895619.601333023"/>
    <x v="6"/>
    <x v="5"/>
  </r>
  <r>
    <x v="1"/>
    <x v="5"/>
    <s v="Aug 2016"/>
    <n v="1862855.6621154286"/>
    <x v="7"/>
    <x v="5"/>
  </r>
  <r>
    <x v="1"/>
    <x v="5"/>
    <s v="Sep 2016"/>
    <n v="1818578.4785657017"/>
    <x v="8"/>
    <x v="5"/>
  </r>
  <r>
    <x v="1"/>
    <x v="5"/>
    <s v="Oct 2016"/>
    <n v="1794006.2375028529"/>
    <x v="9"/>
    <x v="5"/>
  </r>
  <r>
    <x v="1"/>
    <x v="5"/>
    <s v="Nov 2016"/>
    <n v="1759104.9778820083"/>
    <x v="10"/>
    <x v="5"/>
  </r>
  <r>
    <x v="1"/>
    <x v="5"/>
    <s v="Dec 2016"/>
    <n v="1725376.5900780561"/>
    <x v="11"/>
    <x v="5"/>
  </r>
  <r>
    <x v="1"/>
    <x v="5"/>
    <s v="Jan 2017"/>
    <n v="1693128.1049900984"/>
    <x v="0"/>
    <x v="6"/>
  </r>
  <r>
    <x v="1"/>
    <x v="5"/>
    <s v="Feb 2017"/>
    <n v="1661082.3117322077"/>
    <x v="1"/>
    <x v="6"/>
  </r>
  <r>
    <x v="1"/>
    <x v="5"/>
    <s v="Mar 2017"/>
    <n v="1633410.7340960312"/>
    <x v="2"/>
    <x v="6"/>
  </r>
  <r>
    <x v="1"/>
    <x v="5"/>
    <s v="Apr 2017"/>
    <n v="1598935.4911513329"/>
    <x v="3"/>
    <x v="6"/>
  </r>
  <r>
    <x v="1"/>
    <x v="5"/>
    <s v="May 2017"/>
    <n v="1571297.1646214284"/>
    <x v="4"/>
    <x v="6"/>
  </r>
  <r>
    <x v="1"/>
    <x v="5"/>
    <s v="Jun 2017"/>
    <n v="1494278.3034995799"/>
    <x v="5"/>
    <x v="6"/>
  </r>
  <r>
    <x v="1"/>
    <x v="5"/>
    <s v="Jul 2017"/>
    <n v="1471773.9277292376"/>
    <x v="6"/>
    <x v="6"/>
  </r>
  <r>
    <x v="1"/>
    <x v="5"/>
    <s v="Aug 2017"/>
    <n v="1452860.6757997626"/>
    <x v="7"/>
    <x v="6"/>
  </r>
  <r>
    <x v="1"/>
    <x v="5"/>
    <s v="Sep 2017"/>
    <n v="1422286.3373885462"/>
    <x v="8"/>
    <x v="6"/>
  </r>
  <r>
    <x v="1"/>
    <x v="5"/>
    <s v="Oct 2017"/>
    <n v="1403804.3896755618"/>
    <x v="9"/>
    <x v="6"/>
  </r>
  <r>
    <x v="1"/>
    <x v="5"/>
    <s v="Nov 2017"/>
    <n v="1377486.2030621641"/>
    <x v="10"/>
    <x v="6"/>
  </r>
  <r>
    <x v="1"/>
    <x v="5"/>
    <s v="Dec 2017"/>
    <n v="1357296.8795693072"/>
    <x v="11"/>
    <x v="6"/>
  </r>
  <r>
    <x v="1"/>
    <x v="5"/>
    <s v="Jan 2018"/>
    <n v="1334685.8524186367"/>
    <x v="0"/>
    <x v="7"/>
  </r>
  <r>
    <x v="1"/>
    <x v="5"/>
    <s v="Feb 2018"/>
    <n v="1314376.0384347432"/>
    <x v="1"/>
    <x v="7"/>
  </r>
  <r>
    <x v="1"/>
    <x v="5"/>
    <s v="Mar 2018"/>
    <n v="1297578.7517027007"/>
    <x v="2"/>
    <x v="7"/>
  </r>
  <r>
    <x v="1"/>
    <x v="5"/>
    <s v="Apr 2018"/>
    <n v="1275278.1034458696"/>
    <x v="3"/>
    <x v="7"/>
  </r>
  <r>
    <x v="1"/>
    <x v="5"/>
    <s v="May 2018"/>
    <n v="1254914.6715088815"/>
    <x v="4"/>
    <x v="7"/>
  </r>
  <r>
    <x v="1"/>
    <x v="5"/>
    <s v="Jun 2018"/>
    <n v="1205832.0418608142"/>
    <x v="5"/>
    <x v="7"/>
  </r>
  <r>
    <x v="1"/>
    <x v="5"/>
    <s v="Jul 2018"/>
    <n v="1190899.4021917915"/>
    <x v="6"/>
    <x v="7"/>
  </r>
  <r>
    <x v="1"/>
    <x v="5"/>
    <s v="Aug 2018"/>
    <n v="1177780.4031078962"/>
    <x v="7"/>
    <x v="7"/>
  </r>
  <r>
    <x v="1"/>
    <x v="5"/>
    <s v="Sep 2018"/>
    <n v="1154484.3954554191"/>
    <x v="8"/>
    <x v="7"/>
  </r>
  <r>
    <x v="1"/>
    <x v="5"/>
    <s v="Oct 2018"/>
    <n v="1145701.2361199511"/>
    <x v="9"/>
    <x v="7"/>
  </r>
  <r>
    <x v="1"/>
    <x v="5"/>
    <s v="Nov 2018"/>
    <n v="1125467.1543584513"/>
    <x v="10"/>
    <x v="7"/>
  </r>
  <r>
    <x v="1"/>
    <x v="5"/>
    <s v="Dec 2018"/>
    <n v="1108844.8436785876"/>
    <x v="11"/>
    <x v="7"/>
  </r>
  <r>
    <x v="1"/>
    <x v="5"/>
    <s v="Jan 2019"/>
    <n v="1093638.8989961699"/>
    <x v="0"/>
    <x v="8"/>
  </r>
  <r>
    <x v="1"/>
    <x v="5"/>
    <s v="Feb 2019"/>
    <n v="1079461.3554577106"/>
    <x v="1"/>
    <x v="8"/>
  </r>
  <r>
    <x v="1"/>
    <x v="5"/>
    <s v="Mar 2019"/>
    <n v="1067868.4413553327"/>
    <x v="2"/>
    <x v="8"/>
  </r>
  <r>
    <x v="1"/>
    <x v="5"/>
    <s v="Apr 2019"/>
    <n v="1055889.2710636482"/>
    <x v="3"/>
    <x v="8"/>
  </r>
  <r>
    <x v="1"/>
    <x v="5"/>
    <s v="May 2019"/>
    <n v="1043069.7373194784"/>
    <x v="4"/>
    <x v="8"/>
  </r>
  <r>
    <x v="1"/>
    <x v="5"/>
    <s v="Jun 2019"/>
    <n v="994467.81606594601"/>
    <x v="5"/>
    <x v="8"/>
  </r>
  <r>
    <x v="1"/>
    <x v="5"/>
    <s v="Jul 2019"/>
    <n v="979808.49773271277"/>
    <x v="6"/>
    <x v="8"/>
  </r>
  <r>
    <x v="1"/>
    <x v="5"/>
    <s v="Aug 2019"/>
    <n v="973840.31037614739"/>
    <x v="7"/>
    <x v="8"/>
  </r>
  <r>
    <x v="1"/>
    <x v="5"/>
    <s v="Sep 2019"/>
    <n v="956817.34255405364"/>
    <x v="8"/>
    <x v="8"/>
  </r>
  <r>
    <x v="1"/>
    <x v="5"/>
    <s v="Oct 2019"/>
    <n v="948751.88461439486"/>
    <x v="9"/>
    <x v="8"/>
  </r>
  <r>
    <x v="1"/>
    <x v="5"/>
    <s v="Nov 2019"/>
    <n v="932245.37577884435"/>
    <x v="10"/>
    <x v="8"/>
  </r>
  <r>
    <x v="1"/>
    <x v="5"/>
    <s v="Dec 2019"/>
    <n v="910513.59019221249"/>
    <x v="11"/>
    <x v="8"/>
  </r>
  <r>
    <x v="1"/>
    <x v="5"/>
    <s v="Jan 2020"/>
    <n v="886239.03227839654"/>
    <x v="0"/>
    <x v="9"/>
  </r>
  <r>
    <x v="1"/>
    <x v="5"/>
    <s v="Feb 2020"/>
    <n v="870231.37976625864"/>
    <x v="1"/>
    <x v="9"/>
  </r>
  <r>
    <x v="1"/>
    <x v="5"/>
    <s v="Mar 2020"/>
    <n v="846898.58544009598"/>
    <x v="2"/>
    <x v="9"/>
  </r>
  <r>
    <x v="1"/>
    <x v="5"/>
    <s v="Apr 2020"/>
    <n v="829142.91426210979"/>
    <x v="3"/>
    <x v="9"/>
  </r>
  <r>
    <x v="1"/>
    <x v="5"/>
    <s v="May 2020"/>
    <n v="809657.91459654307"/>
    <x v="4"/>
    <x v="9"/>
  </r>
  <r>
    <x v="1"/>
    <x v="5"/>
    <s v="Jun 2020"/>
    <n v="779112.43134595687"/>
    <x v="5"/>
    <x v="9"/>
  </r>
  <r>
    <x v="1"/>
    <x v="5"/>
    <s v="Jul 2020"/>
    <n v="755524.21176439349"/>
    <x v="6"/>
    <x v="9"/>
  </r>
  <r>
    <x v="1"/>
    <x v="5"/>
    <s v="Aug 2020"/>
    <n v="738662.76145345916"/>
    <x v="7"/>
    <x v="9"/>
  </r>
  <r>
    <x v="1"/>
    <x v="5"/>
    <s v="Sep 2020"/>
    <n v="719456.96878058719"/>
    <x v="8"/>
    <x v="9"/>
  </r>
  <r>
    <x v="1"/>
    <x v="5"/>
    <s v="Oct 2020"/>
    <n v="708035.00863592862"/>
    <x v="9"/>
    <x v="9"/>
  </r>
  <r>
    <x v="1"/>
    <x v="5"/>
    <s v="Nov 2020"/>
    <n v="675713.57767973165"/>
    <x v="10"/>
    <x v="9"/>
  </r>
  <r>
    <x v="1"/>
    <x v="5"/>
    <s v="Dec 2020"/>
    <n v="659979.49705727119"/>
    <x v="11"/>
    <x v="9"/>
  </r>
  <r>
    <x v="1"/>
    <x v="5"/>
    <s v="Jan 2021"/>
    <n v="647480.92234238866"/>
    <x v="0"/>
    <x v="10"/>
  </r>
  <r>
    <x v="1"/>
    <x v="5"/>
    <s v="Feb 2021"/>
    <n v="632869.89858731593"/>
    <x v="1"/>
    <x v="10"/>
  </r>
  <r>
    <x v="1"/>
    <x v="5"/>
    <s v="Mar 2021"/>
    <n v="623124.46928173455"/>
    <x v="2"/>
    <x v="10"/>
  </r>
  <r>
    <x v="1"/>
    <x v="5"/>
    <s v="Apr 2021"/>
    <n v="615396.93653256458"/>
    <x v="3"/>
    <x v="10"/>
  </r>
  <r>
    <x v="1"/>
    <x v="5"/>
    <s v="May 2021"/>
    <n v="606847.80838723946"/>
    <x v="4"/>
    <x v="10"/>
  </r>
  <r>
    <x v="1"/>
    <x v="5"/>
    <s v="Jun 2021"/>
    <n v="368249.7972561873"/>
    <x v="5"/>
    <x v="10"/>
  </r>
  <r>
    <x v="1"/>
    <x v="5"/>
    <s v="Jul 2021"/>
    <n v="346431.60412676877"/>
    <x v="6"/>
    <x v="10"/>
  </r>
  <r>
    <x v="1"/>
    <x v="5"/>
    <s v="Aug 2021"/>
    <n v="340975.19784587837"/>
    <x v="7"/>
    <x v="10"/>
  </r>
  <r>
    <x v="1"/>
    <x v="5"/>
    <s v="Sep 2021"/>
    <n v="336416.11605133821"/>
    <x v="8"/>
    <x v="10"/>
  </r>
  <r>
    <x v="1"/>
    <x v="5"/>
    <s v="Oct 2021"/>
    <n v="331492.53272888879"/>
    <x v="9"/>
    <x v="10"/>
  </r>
  <r>
    <x v="1"/>
    <x v="5"/>
    <s v="Nov 2021"/>
    <n v="326903.07345447224"/>
    <x v="10"/>
    <x v="10"/>
  </r>
  <r>
    <x v="1"/>
    <x v="5"/>
    <s v="Dec 2021"/>
    <n v="322334.74855563528"/>
    <x v="11"/>
    <x v="10"/>
  </r>
  <r>
    <x v="1"/>
    <x v="5"/>
    <s v="Jan 2022"/>
    <n v="317857.47894182696"/>
    <x v="0"/>
    <x v="11"/>
  </r>
  <r>
    <x v="1"/>
    <x v="5"/>
    <s v="Feb 2022"/>
    <n v="313444.8585730624"/>
    <x v="1"/>
    <x v="11"/>
  </r>
  <r>
    <x v="1"/>
    <x v="5"/>
    <s v="Mar 2022"/>
    <n v="309100.75176982331"/>
    <x v="2"/>
    <x v="11"/>
  </r>
  <r>
    <x v="1"/>
    <x v="5"/>
    <s v="Apr 2022"/>
    <n v="304809.72052426537"/>
    <x v="3"/>
    <x v="11"/>
  </r>
  <r>
    <x v="1"/>
    <x v="5"/>
    <s v="May 2022"/>
    <n v="300585.31057885481"/>
    <x v="4"/>
    <x v="11"/>
  </r>
  <r>
    <x v="1"/>
    <x v="5"/>
    <s v="Jun 2022"/>
    <n v="296418.28706366051"/>
    <x v="5"/>
    <x v="11"/>
  </r>
  <r>
    <x v="1"/>
    <x v="5"/>
    <s v="Jul 2022"/>
    <n v="292315.1748619384"/>
    <x v="6"/>
    <x v="11"/>
  </r>
  <r>
    <x v="1"/>
    <x v="5"/>
    <s v="Aug 2022"/>
    <n v="288271.07815828506"/>
    <x v="7"/>
    <x v="11"/>
  </r>
  <r>
    <x v="1"/>
    <x v="5"/>
    <s v="Sep 2022"/>
    <n v="284285.12524487305"/>
    <x v="8"/>
    <x v="11"/>
  </r>
  <r>
    <x v="1"/>
    <x v="5"/>
    <s v="Oct 2022"/>
    <n v="280356.45989823318"/>
    <x v="9"/>
    <x v="11"/>
  </r>
  <r>
    <x v="1"/>
    <x v="5"/>
    <s v="Nov 2022"/>
    <n v="276484.23477199074"/>
    <x v="10"/>
    <x v="11"/>
  </r>
  <r>
    <x v="1"/>
    <x v="5"/>
    <s v="Dec 2022"/>
    <n v="272667.62111139181"/>
    <x v="11"/>
    <x v="11"/>
  </r>
  <r>
    <x v="1"/>
    <x v="5"/>
    <s v="Jan 2023"/>
    <n v="268905.79453151446"/>
    <x v="0"/>
    <x v="12"/>
  </r>
  <r>
    <x v="1"/>
    <x v="5"/>
    <s v="Feb 2023"/>
    <n v="265197.95040050993"/>
    <x v="1"/>
    <x v="12"/>
  </r>
  <r>
    <x v="1"/>
    <x v="5"/>
    <s v="Mar 2023"/>
    <n v="261543.29064071918"/>
    <x v="2"/>
    <x v="12"/>
  </r>
  <r>
    <x v="1"/>
    <x v="5"/>
    <s v="Apr 2023"/>
    <n v="257941.03486610361"/>
    <x v="3"/>
    <x v="12"/>
  </r>
  <r>
    <x v="1"/>
    <x v="5"/>
    <s v="May 2023"/>
    <n v="254390.40822190934"/>
    <x v="4"/>
    <x v="12"/>
  </r>
  <r>
    <x v="1"/>
    <x v="5"/>
    <s v="Jun 2023"/>
    <n v="250890.65436790828"/>
    <x v="5"/>
    <x v="12"/>
  </r>
  <r>
    <x v="1"/>
    <x v="5"/>
    <s v="Jul 2023"/>
    <n v="247407.38094895036"/>
    <x v="6"/>
    <x v="12"/>
  </r>
  <r>
    <x v="1"/>
    <x v="5"/>
    <s v="Aug 2023"/>
    <n v="244007.13319431525"/>
    <x v="7"/>
    <x v="12"/>
  </r>
  <r>
    <x v="1"/>
    <x v="5"/>
    <s v="Sep 2023"/>
    <n v="240655.54504047363"/>
    <x v="8"/>
    <x v="12"/>
  </r>
  <r>
    <x v="1"/>
    <x v="5"/>
    <s v="Oct 2023"/>
    <n v="237351.90227010244"/>
    <x v="9"/>
    <x v="12"/>
  </r>
  <r>
    <x v="1"/>
    <x v="5"/>
    <s v="Nov 2023"/>
    <n v="234095.49505861584"/>
    <x v="10"/>
    <x v="12"/>
  </r>
  <r>
    <x v="1"/>
    <x v="5"/>
    <s v="Dec 2023"/>
    <n v="230885.63239595373"/>
    <x v="11"/>
    <x v="12"/>
  </r>
  <r>
    <x v="1"/>
    <x v="5"/>
    <s v="Jan 2024"/>
    <n v="227721.63197205614"/>
    <x v="0"/>
    <x v="13"/>
  </r>
  <r>
    <x v="1"/>
    <x v="5"/>
    <s v="Feb 2024"/>
    <n v="224602.81696960019"/>
    <x v="1"/>
    <x v="13"/>
  </r>
  <r>
    <x v="1"/>
    <x v="5"/>
    <s v="Mar 2024"/>
    <n v="221528.52864724121"/>
    <x v="2"/>
    <x v="13"/>
  </r>
  <r>
    <x v="1"/>
    <x v="5"/>
    <s v="Apr 2024"/>
    <n v="218498.10911056143"/>
    <x v="3"/>
    <x v="13"/>
  </r>
  <r>
    <x v="1"/>
    <x v="5"/>
    <s v="May 2024"/>
    <n v="215510.91837966887"/>
    <x v="4"/>
    <x v="13"/>
  </r>
  <r>
    <x v="1"/>
    <x v="5"/>
    <s v="Jun 2024"/>
    <n v="212566.32269031383"/>
    <x v="5"/>
    <x v="13"/>
  </r>
  <r>
    <x v="1"/>
    <x v="5"/>
    <s v="Jul 2024"/>
    <n v="209663.69167098371"/>
    <x v="6"/>
    <x v="13"/>
  </r>
  <r>
    <x v="1"/>
    <x v="5"/>
    <s v="Aug 2024"/>
    <n v="206802.41667195456"/>
    <x v="7"/>
    <x v="13"/>
  </r>
  <r>
    <x v="1"/>
    <x v="5"/>
    <s v="Sep 2024"/>
    <n v="203981.89075188185"/>
    <x v="8"/>
    <x v="13"/>
  </r>
  <r>
    <x v="1"/>
    <x v="5"/>
    <s v="Oct 2024"/>
    <n v="201201.51553087361"/>
    <x v="9"/>
    <x v="13"/>
  </r>
  <r>
    <x v="1"/>
    <x v="5"/>
    <s v="Nov 2024"/>
    <n v="198460.70341339559"/>
    <x v="10"/>
    <x v="13"/>
  </r>
  <r>
    <x v="1"/>
    <x v="5"/>
    <s v="Dec 2024"/>
    <n v="195758.87516536616"/>
    <x v="11"/>
    <x v="13"/>
  </r>
  <r>
    <x v="1"/>
    <x v="5"/>
    <s v="Jan 2025"/>
    <n v="193095.4626370614"/>
    <x v="0"/>
    <x v="14"/>
  </r>
  <r>
    <x v="1"/>
    <x v="5"/>
    <s v="Feb 2025"/>
    <n v="190586.56431022799"/>
    <x v="1"/>
    <x v="14"/>
  </r>
  <r>
    <x v="1"/>
    <x v="5"/>
    <s v="Mar 2025"/>
    <n v="187997.3439067624"/>
    <x v="2"/>
    <x v="14"/>
  </r>
  <r>
    <x v="1"/>
    <x v="5"/>
    <s v="Apr 2025"/>
    <n v="185444.8798353023"/>
    <x v="3"/>
    <x v="14"/>
  </r>
  <r>
    <x v="1"/>
    <x v="5"/>
    <s v="May 2025"/>
    <n v="182928.64226064968"/>
    <x v="4"/>
    <x v="14"/>
  </r>
  <r>
    <x v="1"/>
    <x v="5"/>
    <s v="Jun 2025"/>
    <n v="180448.09648727029"/>
    <x v="5"/>
    <x v="14"/>
  </r>
  <r>
    <x v="1"/>
    <x v="5"/>
    <s v="Jul 2025"/>
    <n v="178002.72151125062"/>
    <x v="6"/>
    <x v="14"/>
  </r>
  <r>
    <x v="1"/>
    <x v="5"/>
    <s v="Aug 2025"/>
    <n v="175592.0072744872"/>
    <x v="7"/>
    <x v="14"/>
  </r>
  <r>
    <x v="1"/>
    <x v="5"/>
    <s v="Sep 2025"/>
    <n v="173215.44428870894"/>
    <x v="8"/>
    <x v="14"/>
  </r>
  <r>
    <x v="1"/>
    <x v="5"/>
    <s v="Oct 2025"/>
    <n v="170872.53888017024"/>
    <x v="9"/>
    <x v="14"/>
  </r>
  <r>
    <x v="1"/>
    <x v="5"/>
    <s v="Nov 2025"/>
    <n v="168562.79542205232"/>
    <x v="10"/>
    <x v="14"/>
  </r>
  <r>
    <x v="1"/>
    <x v="5"/>
    <s v="Dec 2025"/>
    <n v="166285.73201770461"/>
    <x v="11"/>
    <x v="14"/>
  </r>
  <r>
    <x v="1"/>
    <x v="5"/>
    <s v="Jan 2026"/>
    <n v="164040.87535483405"/>
    <x v="0"/>
    <x v="15"/>
  </r>
  <r>
    <x v="1"/>
    <x v="5"/>
    <s v="Feb 2026"/>
    <n v="161827.75249097971"/>
    <x v="1"/>
    <x v="15"/>
  </r>
  <r>
    <x v="1"/>
    <x v="5"/>
    <s v="Mar 2026"/>
    <n v="159645.90271384871"/>
    <x v="2"/>
    <x v="15"/>
  </r>
  <r>
    <x v="1"/>
    <x v="5"/>
    <s v="Apr 2026"/>
    <n v="159141.7364882429"/>
    <x v="3"/>
    <x v="15"/>
  </r>
  <r>
    <x v="1"/>
    <x v="5"/>
    <s v="May 2026"/>
    <n v="158643.23620186935"/>
    <x v="4"/>
    <x v="15"/>
  </r>
  <r>
    <x v="1"/>
    <x v="5"/>
    <s v="Jun 2026"/>
    <n v="5457.5071285201111"/>
    <x v="5"/>
    <x v="15"/>
  </r>
  <r>
    <x v="1"/>
    <x v="5"/>
    <s v="Jul 2026"/>
    <n v="5434.8535099885421"/>
    <x v="6"/>
    <x v="15"/>
  </r>
  <r>
    <x v="1"/>
    <x v="5"/>
    <s v="Aug 2026"/>
    <n v="5412.2929283357598"/>
    <x v="7"/>
    <x v="15"/>
  </r>
  <r>
    <x v="1"/>
    <x v="5"/>
    <s v="Sep 2026"/>
    <n v="5389.8271064669243"/>
    <x v="8"/>
    <x v="15"/>
  </r>
  <r>
    <x v="1"/>
    <x v="6"/>
    <s v="Jul 2011"/>
    <n v="4905305.5947445352"/>
    <x v="6"/>
    <x v="0"/>
  </r>
  <r>
    <x v="1"/>
    <x v="6"/>
    <s v="Aug 2011"/>
    <n v="13651288.948845999"/>
    <x v="7"/>
    <x v="0"/>
  </r>
  <r>
    <x v="1"/>
    <x v="6"/>
    <s v="Sep 2011"/>
    <n v="9090042.3075370044"/>
    <x v="8"/>
    <x v="0"/>
  </r>
  <r>
    <x v="1"/>
    <x v="6"/>
    <s v="Oct 2011"/>
    <n v="6651354.6041559409"/>
    <x v="9"/>
    <x v="0"/>
  </r>
  <r>
    <x v="1"/>
    <x v="6"/>
    <s v="Nov 2011"/>
    <n v="5617286.0603106404"/>
    <x v="10"/>
    <x v="0"/>
  </r>
  <r>
    <x v="1"/>
    <x v="6"/>
    <s v="Dec 2011"/>
    <n v="4900814.7865007222"/>
    <x v="11"/>
    <x v="0"/>
  </r>
  <r>
    <x v="1"/>
    <x v="6"/>
    <s v="Jan 2012"/>
    <n v="4449516.240851678"/>
    <x v="0"/>
    <x v="1"/>
  </r>
  <r>
    <x v="1"/>
    <x v="6"/>
    <s v="Feb 2012"/>
    <n v="4317441.4738840144"/>
    <x v="1"/>
    <x v="1"/>
  </r>
  <r>
    <x v="1"/>
    <x v="6"/>
    <s v="Mar 2012"/>
    <n v="4057835.9630550207"/>
    <x v="2"/>
    <x v="1"/>
  </r>
  <r>
    <x v="1"/>
    <x v="6"/>
    <s v="Apr 2012"/>
    <n v="4134285.8082193993"/>
    <x v="3"/>
    <x v="1"/>
  </r>
  <r>
    <x v="1"/>
    <x v="6"/>
    <s v="May 2012"/>
    <n v="4150194.8470373303"/>
    <x v="4"/>
    <x v="1"/>
  </r>
  <r>
    <x v="1"/>
    <x v="6"/>
    <s v="Jun 2012"/>
    <n v="4151754.8396302648"/>
    <x v="5"/>
    <x v="1"/>
  </r>
  <r>
    <x v="1"/>
    <x v="6"/>
    <s v="Jul 2012"/>
    <n v="4090706.5418982389"/>
    <x v="6"/>
    <x v="1"/>
  </r>
  <r>
    <x v="1"/>
    <x v="6"/>
    <s v="Aug 2012"/>
    <n v="4061251.2282855711"/>
    <x v="7"/>
    <x v="1"/>
  </r>
  <r>
    <x v="1"/>
    <x v="6"/>
    <s v="Sep 2012"/>
    <n v="4249415.8503454262"/>
    <x v="8"/>
    <x v="1"/>
  </r>
  <r>
    <x v="1"/>
    <x v="6"/>
    <s v="Oct 2012"/>
    <n v="4174162.6748633459"/>
    <x v="9"/>
    <x v="1"/>
  </r>
  <r>
    <x v="1"/>
    <x v="6"/>
    <s v="Nov 2012"/>
    <n v="4008676.166536388"/>
    <x v="10"/>
    <x v="1"/>
  </r>
  <r>
    <x v="1"/>
    <x v="6"/>
    <s v="Dec 2012"/>
    <n v="3735409.3948137881"/>
    <x v="11"/>
    <x v="1"/>
  </r>
  <r>
    <x v="1"/>
    <x v="6"/>
    <s v="Jan 2013"/>
    <n v="3540031.955551343"/>
    <x v="0"/>
    <x v="2"/>
  </r>
  <r>
    <x v="1"/>
    <x v="6"/>
    <s v="Feb 2013"/>
    <n v="3403691.7389878789"/>
    <x v="1"/>
    <x v="2"/>
  </r>
  <r>
    <x v="1"/>
    <x v="6"/>
    <s v="Mar 2013"/>
    <n v="3192388.3965170369"/>
    <x v="2"/>
    <x v="2"/>
  </r>
  <r>
    <x v="1"/>
    <x v="6"/>
    <s v="Apr 2013"/>
    <n v="3052402.1727163782"/>
    <x v="3"/>
    <x v="2"/>
  </r>
  <r>
    <x v="1"/>
    <x v="6"/>
    <s v="May 2013"/>
    <n v="2860742.3588634967"/>
    <x v="4"/>
    <x v="2"/>
  </r>
  <r>
    <x v="1"/>
    <x v="6"/>
    <s v="Jun 2013"/>
    <n v="2666867.0893936926"/>
    <x v="5"/>
    <x v="2"/>
  </r>
  <r>
    <x v="1"/>
    <x v="6"/>
    <s v="Jul 2013"/>
    <n v="2453757.6431152257"/>
    <x v="6"/>
    <x v="2"/>
  </r>
  <r>
    <x v="1"/>
    <x v="6"/>
    <s v="Aug 2013"/>
    <n v="2224288.7973915124"/>
    <x v="7"/>
    <x v="2"/>
  </r>
  <r>
    <x v="1"/>
    <x v="6"/>
    <s v="Sep 2013"/>
    <n v="2095183.5559041682"/>
    <x v="8"/>
    <x v="2"/>
  </r>
  <r>
    <x v="1"/>
    <x v="6"/>
    <s v="Oct 2013"/>
    <n v="2018741.6411168566"/>
    <x v="9"/>
    <x v="2"/>
  </r>
  <r>
    <x v="1"/>
    <x v="6"/>
    <s v="Nov 2013"/>
    <n v="1939100.7596823024"/>
    <x v="10"/>
    <x v="2"/>
  </r>
  <r>
    <x v="1"/>
    <x v="6"/>
    <s v="Dec 2013"/>
    <n v="1842975.1348977846"/>
    <x v="11"/>
    <x v="2"/>
  </r>
  <r>
    <x v="1"/>
    <x v="6"/>
    <s v="Jan 2014"/>
    <n v="1761289.9016727307"/>
    <x v="0"/>
    <x v="3"/>
  </r>
  <r>
    <x v="1"/>
    <x v="6"/>
    <s v="Feb 2014"/>
    <n v="1695788.5683527335"/>
    <x v="1"/>
    <x v="3"/>
  </r>
  <r>
    <x v="1"/>
    <x v="6"/>
    <s v="Mar 2014"/>
    <n v="1626407.0986058586"/>
    <x v="2"/>
    <x v="3"/>
  </r>
  <r>
    <x v="1"/>
    <x v="6"/>
    <s v="Apr 2014"/>
    <n v="1573251.8203795096"/>
    <x v="3"/>
    <x v="3"/>
  </r>
  <r>
    <x v="1"/>
    <x v="6"/>
    <s v="May 2014"/>
    <n v="1528645.803107392"/>
    <x v="4"/>
    <x v="3"/>
  </r>
  <r>
    <x v="1"/>
    <x v="6"/>
    <s v="Jun 2014"/>
    <n v="1497852.1887264948"/>
    <x v="5"/>
    <x v="3"/>
  </r>
  <r>
    <x v="1"/>
    <x v="6"/>
    <s v="Jul 2014"/>
    <n v="1448863.2365864292"/>
    <x v="6"/>
    <x v="3"/>
  </r>
  <r>
    <x v="1"/>
    <x v="6"/>
    <s v="Aug 2014"/>
    <n v="1384186.5827480373"/>
    <x v="7"/>
    <x v="3"/>
  </r>
  <r>
    <x v="1"/>
    <x v="6"/>
    <s v="Sep 2014"/>
    <n v="1343570.3822014877"/>
    <x v="8"/>
    <x v="3"/>
  </r>
  <r>
    <x v="1"/>
    <x v="6"/>
    <s v="Oct 2014"/>
    <n v="1316571.7232362111"/>
    <x v="9"/>
    <x v="3"/>
  </r>
  <r>
    <x v="1"/>
    <x v="6"/>
    <s v="Nov 2014"/>
    <n v="1302244.201656675"/>
    <x v="10"/>
    <x v="3"/>
  </r>
  <r>
    <x v="1"/>
    <x v="6"/>
    <s v="Dec 2014"/>
    <n v="1273753.3159074206"/>
    <x v="11"/>
    <x v="3"/>
  </r>
  <r>
    <x v="1"/>
    <x v="6"/>
    <s v="Jan 2015"/>
    <n v="1243698.2091839518"/>
    <x v="0"/>
    <x v="4"/>
  </r>
  <r>
    <x v="1"/>
    <x v="6"/>
    <s v="Feb 2015"/>
    <n v="1217581.5057485714"/>
    <x v="1"/>
    <x v="4"/>
  </r>
  <r>
    <x v="1"/>
    <x v="6"/>
    <s v="Mar 2015"/>
    <n v="1244010.0049214899"/>
    <x v="2"/>
    <x v="4"/>
  </r>
  <r>
    <x v="1"/>
    <x v="6"/>
    <s v="Apr 2015"/>
    <n v="1222393.6637072947"/>
    <x v="3"/>
    <x v="4"/>
  </r>
  <r>
    <x v="1"/>
    <x v="6"/>
    <s v="May 2015"/>
    <n v="1204166.9168914733"/>
    <x v="4"/>
    <x v="4"/>
  </r>
  <r>
    <x v="1"/>
    <x v="6"/>
    <s v="Jun 2015"/>
    <n v="1184555.692887912"/>
    <x v="5"/>
    <x v="4"/>
  </r>
  <r>
    <x v="1"/>
    <x v="6"/>
    <s v="Jul 2015"/>
    <n v="1159421.9272864442"/>
    <x v="6"/>
    <x v="4"/>
  </r>
  <r>
    <x v="1"/>
    <x v="6"/>
    <s v="Aug 2015"/>
    <n v="1127455.7422304205"/>
    <x v="7"/>
    <x v="4"/>
  </r>
  <r>
    <x v="1"/>
    <x v="6"/>
    <s v="Sep 2015"/>
    <n v="1098085.2932688929"/>
    <x v="8"/>
    <x v="4"/>
  </r>
  <r>
    <x v="1"/>
    <x v="6"/>
    <s v="Oct 2015"/>
    <n v="1068327.5095080512"/>
    <x v="9"/>
    <x v="4"/>
  </r>
  <r>
    <x v="1"/>
    <x v="6"/>
    <s v="Nov 2015"/>
    <n v="1041614.567522259"/>
    <x v="10"/>
    <x v="4"/>
  </r>
  <r>
    <x v="1"/>
    <x v="6"/>
    <s v="Dec 2015"/>
    <n v="1015059.8748901458"/>
    <x v="11"/>
    <x v="4"/>
  </r>
  <r>
    <x v="1"/>
    <x v="6"/>
    <s v="Jan 2016"/>
    <n v="989908.88136999798"/>
    <x v="0"/>
    <x v="5"/>
  </r>
  <r>
    <x v="1"/>
    <x v="6"/>
    <s v="Feb 2016"/>
    <n v="965702.41472271911"/>
    <x v="1"/>
    <x v="5"/>
  </r>
  <r>
    <x v="1"/>
    <x v="6"/>
    <s v="Mar 2016"/>
    <n v="941665.87875222543"/>
    <x v="2"/>
    <x v="5"/>
  </r>
  <r>
    <x v="1"/>
    <x v="6"/>
    <s v="Apr 2016"/>
    <n v="919262.67928035033"/>
    <x v="3"/>
    <x v="5"/>
  </r>
  <r>
    <x v="1"/>
    <x v="6"/>
    <s v="May 2016"/>
    <n v="895397.79909411888"/>
    <x v="4"/>
    <x v="5"/>
  </r>
  <r>
    <x v="1"/>
    <x v="6"/>
    <s v="Jun 2016"/>
    <n v="872872.63049466582"/>
    <x v="5"/>
    <x v="5"/>
  </r>
  <r>
    <x v="1"/>
    <x v="6"/>
    <s v="Jul 2016"/>
    <n v="844424.01699657133"/>
    <x v="6"/>
    <x v="5"/>
  </r>
  <r>
    <x v="1"/>
    <x v="6"/>
    <s v="Aug 2016"/>
    <n v="825791.02049822104"/>
    <x v="7"/>
    <x v="5"/>
  </r>
  <r>
    <x v="1"/>
    <x v="6"/>
    <s v="Sep 2016"/>
    <n v="805364.04733160743"/>
    <x v="8"/>
    <x v="5"/>
  </r>
  <r>
    <x v="1"/>
    <x v="6"/>
    <s v="Oct 2016"/>
    <n v="784456.88178091636"/>
    <x v="9"/>
    <x v="5"/>
  </r>
  <r>
    <x v="1"/>
    <x v="6"/>
    <s v="Nov 2016"/>
    <n v="769307.67836070736"/>
    <x v="10"/>
    <x v="5"/>
  </r>
  <r>
    <x v="1"/>
    <x v="6"/>
    <s v="Dec 2016"/>
    <n v="755595.03095955215"/>
    <x v="11"/>
    <x v="5"/>
  </r>
  <r>
    <x v="1"/>
    <x v="6"/>
    <s v="Jan 2017"/>
    <n v="736824.01379768783"/>
    <x v="0"/>
    <x v="6"/>
  </r>
  <r>
    <x v="1"/>
    <x v="6"/>
    <s v="Feb 2017"/>
    <n v="719150.30051969271"/>
    <x v="1"/>
    <x v="6"/>
  </r>
  <r>
    <x v="1"/>
    <x v="6"/>
    <s v="Mar 2017"/>
    <n v="701463.38295574184"/>
    <x v="2"/>
    <x v="6"/>
  </r>
  <r>
    <x v="1"/>
    <x v="6"/>
    <s v="Apr 2017"/>
    <n v="682858.33943211241"/>
    <x v="3"/>
    <x v="6"/>
  </r>
  <r>
    <x v="1"/>
    <x v="6"/>
    <s v="May 2017"/>
    <n v="666906.98462370445"/>
    <x v="4"/>
    <x v="6"/>
  </r>
  <r>
    <x v="1"/>
    <x v="6"/>
    <s v="Jun 2017"/>
    <n v="653869.79762774578"/>
    <x v="5"/>
    <x v="6"/>
  </r>
  <r>
    <x v="1"/>
    <x v="6"/>
    <s v="Jul 2017"/>
    <n v="639503.74156492343"/>
    <x v="6"/>
    <x v="6"/>
  </r>
  <r>
    <x v="1"/>
    <x v="6"/>
    <s v="Aug 2017"/>
    <n v="626713.10926521104"/>
    <x v="7"/>
    <x v="6"/>
  </r>
  <r>
    <x v="1"/>
    <x v="6"/>
    <s v="Sep 2017"/>
    <n v="614101.98785529751"/>
    <x v="8"/>
    <x v="6"/>
  </r>
  <r>
    <x v="1"/>
    <x v="6"/>
    <s v="Oct 2017"/>
    <n v="600569.68123498955"/>
    <x v="9"/>
    <x v="6"/>
  </r>
  <r>
    <x v="1"/>
    <x v="6"/>
    <s v="Nov 2017"/>
    <n v="586222.2493169189"/>
    <x v="10"/>
    <x v="6"/>
  </r>
  <r>
    <x v="1"/>
    <x v="6"/>
    <s v="Dec 2017"/>
    <n v="573947.17696240963"/>
    <x v="11"/>
    <x v="6"/>
  </r>
  <r>
    <x v="1"/>
    <x v="6"/>
    <s v="Jan 2018"/>
    <n v="562243.28574465099"/>
    <x v="0"/>
    <x v="7"/>
  </r>
  <r>
    <x v="1"/>
    <x v="6"/>
    <s v="Feb 2018"/>
    <n v="548404.66223347944"/>
    <x v="1"/>
    <x v="7"/>
  </r>
  <r>
    <x v="1"/>
    <x v="6"/>
    <s v="Mar 2018"/>
    <n v="536975.7006203949"/>
    <x v="2"/>
    <x v="7"/>
  </r>
  <r>
    <x v="1"/>
    <x v="6"/>
    <s v="Apr 2018"/>
    <n v="526458.87006677373"/>
    <x v="3"/>
    <x v="7"/>
  </r>
  <r>
    <x v="1"/>
    <x v="6"/>
    <s v="May 2018"/>
    <n v="515870.79432216083"/>
    <x v="4"/>
    <x v="7"/>
  </r>
  <r>
    <x v="1"/>
    <x v="6"/>
    <s v="Jun 2018"/>
    <n v="506510.54995607882"/>
    <x v="5"/>
    <x v="7"/>
  </r>
  <r>
    <x v="1"/>
    <x v="6"/>
    <s v="Jul 2018"/>
    <n v="496388.26381071913"/>
    <x v="6"/>
    <x v="7"/>
  </r>
  <r>
    <x v="1"/>
    <x v="6"/>
    <s v="Aug 2018"/>
    <n v="487162.75204589998"/>
    <x v="7"/>
    <x v="7"/>
  </r>
  <r>
    <x v="1"/>
    <x v="6"/>
    <s v="Sep 2018"/>
    <n v="476567.38691707223"/>
    <x v="8"/>
    <x v="7"/>
  </r>
  <r>
    <x v="1"/>
    <x v="6"/>
    <s v="Oct 2018"/>
    <n v="466359.01529247523"/>
    <x v="9"/>
    <x v="7"/>
  </r>
  <r>
    <x v="1"/>
    <x v="6"/>
    <s v="Nov 2018"/>
    <n v="459437.09715503221"/>
    <x v="10"/>
    <x v="7"/>
  </r>
  <r>
    <x v="1"/>
    <x v="6"/>
    <s v="Dec 2018"/>
    <n v="449842.81222292839"/>
    <x v="11"/>
    <x v="7"/>
  </r>
  <r>
    <x v="1"/>
    <x v="6"/>
    <s v="Jan 2019"/>
    <n v="438400.67661383498"/>
    <x v="0"/>
    <x v="8"/>
  </r>
  <r>
    <x v="1"/>
    <x v="6"/>
    <s v="Feb 2019"/>
    <n v="429265.35217032809"/>
    <x v="1"/>
    <x v="8"/>
  </r>
  <r>
    <x v="1"/>
    <x v="6"/>
    <s v="Mar 2019"/>
    <n v="421658.82435557747"/>
    <x v="2"/>
    <x v="8"/>
  </r>
  <r>
    <x v="1"/>
    <x v="6"/>
    <s v="Apr 2019"/>
    <n v="413678.79778222821"/>
    <x v="3"/>
    <x v="8"/>
  </r>
  <r>
    <x v="1"/>
    <x v="6"/>
    <s v="May 2019"/>
    <n v="407914.26906889724"/>
    <x v="4"/>
    <x v="8"/>
  </r>
  <r>
    <x v="1"/>
    <x v="6"/>
    <s v="Jun 2019"/>
    <n v="402213.59518486162"/>
    <x v="5"/>
    <x v="8"/>
  </r>
  <r>
    <x v="1"/>
    <x v="6"/>
    <s v="Jul 2019"/>
    <n v="391848.63369852345"/>
    <x v="6"/>
    <x v="8"/>
  </r>
  <r>
    <x v="1"/>
    <x v="6"/>
    <s v="Aug 2019"/>
    <n v="382517.0913778409"/>
    <x v="7"/>
    <x v="8"/>
  </r>
  <r>
    <x v="1"/>
    <x v="6"/>
    <s v="Sep 2019"/>
    <n v="378267.75137371192"/>
    <x v="8"/>
    <x v="8"/>
  </r>
  <r>
    <x v="1"/>
    <x v="6"/>
    <s v="Oct 2019"/>
    <n v="371395.1027462919"/>
    <x v="9"/>
    <x v="8"/>
  </r>
  <r>
    <x v="1"/>
    <x v="6"/>
    <s v="Nov 2019"/>
    <n v="363431.02772029664"/>
    <x v="10"/>
    <x v="8"/>
  </r>
  <r>
    <x v="1"/>
    <x v="6"/>
    <s v="Dec 2019"/>
    <n v="355629.63512321527"/>
    <x v="11"/>
    <x v="8"/>
  </r>
  <r>
    <x v="1"/>
    <x v="6"/>
    <s v="Jan 2020"/>
    <n v="348374.32942857442"/>
    <x v="0"/>
    <x v="9"/>
  </r>
  <r>
    <x v="1"/>
    <x v="6"/>
    <s v="Feb 2020"/>
    <n v="343754.83118793019"/>
    <x v="1"/>
    <x v="9"/>
  </r>
  <r>
    <x v="1"/>
    <x v="6"/>
    <s v="Mar 2020"/>
    <n v="338178.54619333753"/>
    <x v="2"/>
    <x v="9"/>
  </r>
  <r>
    <x v="1"/>
    <x v="6"/>
    <s v="Apr 2020"/>
    <n v="328810.18842567905"/>
    <x v="3"/>
    <x v="9"/>
  </r>
  <r>
    <x v="1"/>
    <x v="6"/>
    <s v="May 2020"/>
    <n v="323206.08244243602"/>
    <x v="4"/>
    <x v="9"/>
  </r>
  <r>
    <x v="1"/>
    <x v="6"/>
    <s v="Jun 2020"/>
    <n v="322450.64182287845"/>
    <x v="5"/>
    <x v="9"/>
  </r>
  <r>
    <x v="1"/>
    <x v="6"/>
    <s v="Jul 2020"/>
    <n v="303652.63508292771"/>
    <x v="6"/>
    <x v="9"/>
  </r>
  <r>
    <x v="1"/>
    <x v="6"/>
    <s v="Aug 2020"/>
    <n v="295536.72050723271"/>
    <x v="7"/>
    <x v="9"/>
  </r>
  <r>
    <x v="1"/>
    <x v="6"/>
    <s v="Sep 2020"/>
    <n v="289101.27602459188"/>
    <x v="8"/>
    <x v="9"/>
  </r>
  <r>
    <x v="1"/>
    <x v="6"/>
    <s v="Oct 2020"/>
    <n v="283486.44754402974"/>
    <x v="9"/>
    <x v="9"/>
  </r>
  <r>
    <x v="1"/>
    <x v="6"/>
    <s v="Nov 2020"/>
    <n v="277041.91597796144"/>
    <x v="10"/>
    <x v="9"/>
  </r>
  <r>
    <x v="1"/>
    <x v="6"/>
    <s v="Dec 2020"/>
    <n v="272805.75040641008"/>
    <x v="11"/>
    <x v="9"/>
  </r>
  <r>
    <x v="1"/>
    <x v="6"/>
    <s v="Jan 2021"/>
    <n v="267966.27867058921"/>
    <x v="0"/>
    <x v="10"/>
  </r>
  <r>
    <x v="1"/>
    <x v="6"/>
    <s v="Feb 2021"/>
    <n v="263880.1195098774"/>
    <x v="1"/>
    <x v="10"/>
  </r>
  <r>
    <x v="1"/>
    <x v="6"/>
    <s v="Mar 2021"/>
    <n v="259900.5671772749"/>
    <x v="2"/>
    <x v="10"/>
  </r>
  <r>
    <x v="1"/>
    <x v="6"/>
    <s v="Apr 2021"/>
    <n v="250237.3222817475"/>
    <x v="3"/>
    <x v="10"/>
  </r>
  <r>
    <x v="1"/>
    <x v="6"/>
    <s v="May 2021"/>
    <n v="245899.72188309662"/>
    <x v="4"/>
    <x v="10"/>
  </r>
  <r>
    <x v="1"/>
    <x v="6"/>
    <s v="Jun 2021"/>
    <n v="184423.42609302138"/>
    <x v="5"/>
    <x v="10"/>
  </r>
  <r>
    <x v="1"/>
    <x v="6"/>
    <s v="Jul 2021"/>
    <n v="96129.196586650069"/>
    <x v="6"/>
    <x v="10"/>
  </r>
  <r>
    <x v="1"/>
    <x v="6"/>
    <s v="Aug 2021"/>
    <n v="92185.576320039982"/>
    <x v="7"/>
    <x v="10"/>
  </r>
  <r>
    <x v="1"/>
    <x v="6"/>
    <s v="Sep 2021"/>
    <n v="90350.990862252889"/>
    <x v="8"/>
    <x v="10"/>
  </r>
  <r>
    <x v="1"/>
    <x v="6"/>
    <s v="Oct 2021"/>
    <n v="89448.338762576765"/>
    <x v="9"/>
    <x v="10"/>
  </r>
  <r>
    <x v="1"/>
    <x v="6"/>
    <s v="Nov 2021"/>
    <n v="88086.353921146918"/>
    <x v="10"/>
    <x v="10"/>
  </r>
  <r>
    <x v="1"/>
    <x v="6"/>
    <s v="Dec 2021"/>
    <n v="87031.50649010019"/>
    <x v="11"/>
    <x v="10"/>
  </r>
  <r>
    <x v="1"/>
    <x v="6"/>
    <s v="Jan 2022"/>
    <n v="85941.694184031236"/>
    <x v="0"/>
    <x v="11"/>
  </r>
  <r>
    <x v="1"/>
    <x v="6"/>
    <s v="Feb 2022"/>
    <n v="84894.408472139752"/>
    <x v="1"/>
    <x v="11"/>
  </r>
  <r>
    <x v="1"/>
    <x v="6"/>
    <s v="Mar 2022"/>
    <n v="83861.566141066301"/>
    <x v="2"/>
    <x v="11"/>
  </r>
  <r>
    <x v="1"/>
    <x v="6"/>
    <s v="Apr 2022"/>
    <n v="82842.942308121768"/>
    <x v="3"/>
    <x v="11"/>
  </r>
  <r>
    <x v="1"/>
    <x v="6"/>
    <s v="May 2022"/>
    <n v="81838.31912078512"/>
    <x v="4"/>
    <x v="11"/>
  </r>
  <r>
    <x v="1"/>
    <x v="6"/>
    <s v="Jun 2022"/>
    <n v="80847.481226535325"/>
    <x v="5"/>
    <x v="11"/>
  </r>
  <r>
    <x v="1"/>
    <x v="6"/>
    <s v="Jul 2022"/>
    <n v="79870.217957209068"/>
    <x v="6"/>
    <x v="11"/>
  </r>
  <r>
    <x v="1"/>
    <x v="6"/>
    <s v="Aug 2022"/>
    <n v="78906.320406095634"/>
    <x v="7"/>
    <x v="11"/>
  </r>
  <r>
    <x v="1"/>
    <x v="6"/>
    <s v="Sep 2022"/>
    <n v="77955.583027936897"/>
    <x v="8"/>
    <x v="11"/>
  </r>
  <r>
    <x v="1"/>
    <x v="6"/>
    <s v="Oct 2022"/>
    <n v="77017.805984737643"/>
    <x v="9"/>
    <x v="11"/>
  </r>
  <r>
    <x v="1"/>
    <x v="6"/>
    <s v="Nov 2022"/>
    <n v="76092.788154144888"/>
    <x v="10"/>
    <x v="11"/>
  </r>
  <r>
    <x v="1"/>
    <x v="6"/>
    <s v="Dec 2022"/>
    <n v="75180.341451236614"/>
    <x v="11"/>
    <x v="11"/>
  </r>
  <r>
    <x v="1"/>
    <x v="6"/>
    <s v="Jan 2023"/>
    <n v="74280.269115112475"/>
    <x v="0"/>
    <x v="12"/>
  </r>
  <r>
    <x v="1"/>
    <x v="6"/>
    <s v="Feb 2023"/>
    <n v="73392.384237945269"/>
    <x v="1"/>
    <x v="12"/>
  </r>
  <r>
    <x v="1"/>
    <x v="6"/>
    <s v="Mar 2023"/>
    <n v="72516.503596265611"/>
    <x v="2"/>
    <x v="12"/>
  </r>
  <r>
    <x v="1"/>
    <x v="6"/>
    <s v="Apr 2023"/>
    <n v="71652.44434369891"/>
    <x v="3"/>
    <x v="12"/>
  </r>
  <r>
    <x v="1"/>
    <x v="6"/>
    <s v="May 2023"/>
    <n v="70800.027618228356"/>
    <x v="4"/>
    <x v="12"/>
  </r>
  <r>
    <x v="1"/>
    <x v="6"/>
    <s v="Jun 2023"/>
    <n v="69959.079965099983"/>
    <x v="5"/>
    <x v="12"/>
  </r>
  <r>
    <x v="1"/>
    <x v="6"/>
    <s v="Jul 2023"/>
    <n v="69129.422276486643"/>
    <x v="6"/>
    <x v="12"/>
  </r>
  <r>
    <x v="1"/>
    <x v="6"/>
    <s v="Aug 2023"/>
    <n v="68264.621809658609"/>
    <x v="7"/>
    <x v="12"/>
  </r>
  <r>
    <x v="1"/>
    <x v="6"/>
    <s v="Sep 2023"/>
    <n v="67457.04886905491"/>
    <x v="8"/>
    <x v="12"/>
  </r>
  <r>
    <x v="1"/>
    <x v="6"/>
    <s v="Oct 2023"/>
    <n v="66660.269404682855"/>
    <x v="9"/>
    <x v="12"/>
  </r>
  <r>
    <x v="1"/>
    <x v="6"/>
    <s v="Nov 2023"/>
    <n v="65874.12176905146"/>
    <x v="10"/>
    <x v="12"/>
  </r>
  <r>
    <x v="1"/>
    <x v="6"/>
    <s v="Dec 2023"/>
    <n v="65098.445053217096"/>
    <x v="11"/>
    <x v="12"/>
  </r>
  <r>
    <x v="1"/>
    <x v="6"/>
    <s v="Jan 2024"/>
    <n v="64333.084716951664"/>
    <x v="0"/>
    <x v="13"/>
  </r>
  <r>
    <x v="1"/>
    <x v="6"/>
    <s v="Feb 2024"/>
    <n v="63577.885997121884"/>
    <x v="1"/>
    <x v="13"/>
  </r>
  <r>
    <x v="1"/>
    <x v="6"/>
    <s v="Mar 2024"/>
    <n v="62832.69791495223"/>
    <x v="2"/>
    <x v="13"/>
  </r>
  <r>
    <x v="1"/>
    <x v="6"/>
    <s v="Apr 2024"/>
    <n v="62097.371191667175"/>
    <x v="3"/>
    <x v="13"/>
  </r>
  <r>
    <x v="1"/>
    <x v="6"/>
    <s v="May 2024"/>
    <n v="61371.760494301489"/>
    <x v="4"/>
    <x v="13"/>
  </r>
  <r>
    <x v="1"/>
    <x v="6"/>
    <s v="Jun 2024"/>
    <n v="60655.721428437406"/>
    <x v="5"/>
    <x v="13"/>
  </r>
  <r>
    <x v="1"/>
    <x v="6"/>
    <s v="Jul 2024"/>
    <n v="59949.112061109721"/>
    <x v="6"/>
    <x v="13"/>
  </r>
  <r>
    <x v="1"/>
    <x v="6"/>
    <s v="Aug 2024"/>
    <n v="59251.795066616134"/>
    <x v="7"/>
    <x v="13"/>
  </r>
  <r>
    <x v="1"/>
    <x v="6"/>
    <s v="Sep 2024"/>
    <n v="58563.630911991422"/>
    <x v="8"/>
    <x v="13"/>
  </r>
  <r>
    <x v="1"/>
    <x v="6"/>
    <s v="Oct 2024"/>
    <n v="57884.48765589104"/>
    <x v="9"/>
    <x v="13"/>
  </r>
  <r>
    <x v="1"/>
    <x v="6"/>
    <s v="Nov 2024"/>
    <n v="57214.227665349783"/>
    <x v="10"/>
    <x v="13"/>
  </r>
  <r>
    <x v="1"/>
    <x v="6"/>
    <s v="Dec 2024"/>
    <n v="56552.726467738597"/>
    <x v="11"/>
    <x v="13"/>
  </r>
  <r>
    <x v="1"/>
    <x v="6"/>
    <s v="Jan 2025"/>
    <n v="55899.85171445"/>
    <x v="0"/>
    <x v="14"/>
  </r>
  <r>
    <x v="1"/>
    <x v="6"/>
    <s v="Feb 2025"/>
    <n v="55255.47758704461"/>
    <x v="1"/>
    <x v="14"/>
  </r>
  <r>
    <x v="1"/>
    <x v="6"/>
    <s v="Mar 2025"/>
    <n v="54700.999986308074"/>
    <x v="2"/>
    <x v="14"/>
  </r>
  <r>
    <x v="1"/>
    <x v="6"/>
    <s v="Apr 2025"/>
    <n v="54072.590013958121"/>
    <x v="3"/>
    <x v="14"/>
  </r>
  <r>
    <x v="1"/>
    <x v="6"/>
    <s v="May 2025"/>
    <n v="53452.320488151585"/>
    <x v="4"/>
    <x v="14"/>
  </r>
  <r>
    <x v="1"/>
    <x v="6"/>
    <s v="Jun 2025"/>
    <n v="52840.070451901651"/>
    <x v="5"/>
    <x v="14"/>
  </r>
  <r>
    <x v="1"/>
    <x v="6"/>
    <s v="Jul 2025"/>
    <n v="52235.727378389602"/>
    <x v="6"/>
    <x v="14"/>
  </r>
  <r>
    <x v="1"/>
    <x v="6"/>
    <s v="Aug 2025"/>
    <n v="51639.173172081188"/>
    <x v="7"/>
    <x v="14"/>
  </r>
  <r>
    <x v="1"/>
    <x v="6"/>
    <s v="Sep 2025"/>
    <n v="51050.295183252507"/>
    <x v="8"/>
    <x v="14"/>
  </r>
  <r>
    <x v="1"/>
    <x v="6"/>
    <s v="Oct 2025"/>
    <n v="50468.98556944255"/>
    <x v="9"/>
    <x v="14"/>
  </r>
  <r>
    <x v="1"/>
    <x v="6"/>
    <s v="Nov 2025"/>
    <n v="49895.134242380016"/>
    <x v="10"/>
    <x v="14"/>
  </r>
  <r>
    <x v="1"/>
    <x v="6"/>
    <s v="Dec 2025"/>
    <n v="49328.631913793572"/>
    <x v="11"/>
    <x v="14"/>
  </r>
  <r>
    <x v="1"/>
    <x v="6"/>
    <s v="Jan 2026"/>
    <n v="48769.375664127394"/>
    <x v="0"/>
    <x v="15"/>
  </r>
  <r>
    <x v="1"/>
    <x v="6"/>
    <s v="Feb 2026"/>
    <n v="48217.258966562709"/>
    <x v="1"/>
    <x v="15"/>
  </r>
  <r>
    <x v="1"/>
    <x v="6"/>
    <s v="Mar 2026"/>
    <n v="47672.182324448877"/>
    <x v="2"/>
    <x v="15"/>
  </r>
  <r>
    <x v="1"/>
    <x v="6"/>
    <s v="Apr 2026"/>
    <n v="47134.04177241974"/>
    <x v="3"/>
    <x v="15"/>
  </r>
  <r>
    <x v="1"/>
    <x v="6"/>
    <s v="May 2026"/>
    <n v="46602.741836729751"/>
    <x v="4"/>
    <x v="15"/>
  </r>
  <r>
    <x v="1"/>
    <x v="6"/>
    <s v="Jun 2026"/>
    <n v="46078.184059275693"/>
    <x v="5"/>
    <x v="15"/>
  </r>
  <r>
    <x v="1"/>
    <x v="6"/>
    <s v="Jul 2026"/>
    <n v="3813.3774971356697"/>
    <x v="6"/>
    <x v="15"/>
  </r>
  <r>
    <x v="1"/>
    <x v="6"/>
    <s v="Aug 2026"/>
    <n v="3797.5483059534986"/>
    <x v="7"/>
    <x v="15"/>
  </r>
  <r>
    <x v="1"/>
    <x v="6"/>
    <s v="Sep 2026"/>
    <n v="3781.7837237149283"/>
    <x v="8"/>
    <x v="15"/>
  </r>
  <r>
    <x v="1"/>
    <x v="6"/>
    <s v="Oct 2026"/>
    <n v="3766.0863347777022"/>
    <x v="9"/>
    <x v="15"/>
  </r>
  <r>
    <x v="1"/>
    <x v="7"/>
    <s v="Aug 2011"/>
    <n v="4221693.7702253452"/>
    <x v="7"/>
    <x v="0"/>
  </r>
  <r>
    <x v="1"/>
    <x v="7"/>
    <s v="Sep 2011"/>
    <n v="9532980.5565748792"/>
    <x v="8"/>
    <x v="0"/>
  </r>
  <r>
    <x v="1"/>
    <x v="7"/>
    <s v="Oct 2011"/>
    <n v="7387825.2798040817"/>
    <x v="9"/>
    <x v="0"/>
  </r>
  <r>
    <x v="1"/>
    <x v="7"/>
    <s v="Nov 2011"/>
    <n v="5809972.5381108802"/>
    <x v="10"/>
    <x v="0"/>
  </r>
  <r>
    <x v="1"/>
    <x v="7"/>
    <s v="Dec 2011"/>
    <n v="4924467.3125044964"/>
    <x v="11"/>
    <x v="0"/>
  </r>
  <r>
    <x v="1"/>
    <x v="7"/>
    <s v="Jan 2012"/>
    <n v="4513443.4063777905"/>
    <x v="0"/>
    <x v="1"/>
  </r>
  <r>
    <x v="1"/>
    <x v="7"/>
    <s v="Feb 2012"/>
    <n v="4078332.3100322937"/>
    <x v="1"/>
    <x v="1"/>
  </r>
  <r>
    <x v="1"/>
    <x v="7"/>
    <s v="Mar 2012"/>
    <n v="3862278.4077713322"/>
    <x v="2"/>
    <x v="1"/>
  </r>
  <r>
    <x v="1"/>
    <x v="7"/>
    <s v="Apr 2012"/>
    <n v="3739030.8982692682"/>
    <x v="3"/>
    <x v="1"/>
  </r>
  <r>
    <x v="1"/>
    <x v="7"/>
    <s v="May 2012"/>
    <n v="3679548.7214868376"/>
    <x v="4"/>
    <x v="1"/>
  </r>
  <r>
    <x v="1"/>
    <x v="7"/>
    <s v="Jun 2012"/>
    <n v="3528619.4125527903"/>
    <x v="5"/>
    <x v="1"/>
  </r>
  <r>
    <x v="1"/>
    <x v="7"/>
    <s v="Jul 2012"/>
    <n v="3458215.5595873343"/>
    <x v="6"/>
    <x v="1"/>
  </r>
  <r>
    <x v="1"/>
    <x v="7"/>
    <s v="Aug 2012"/>
    <n v="3574139.081232368"/>
    <x v="7"/>
    <x v="1"/>
  </r>
  <r>
    <x v="1"/>
    <x v="7"/>
    <s v="Sep 2012"/>
    <n v="3706046.9057011921"/>
    <x v="8"/>
    <x v="1"/>
  </r>
  <r>
    <x v="1"/>
    <x v="7"/>
    <s v="Oct 2012"/>
    <n v="3856721.701285609"/>
    <x v="9"/>
    <x v="1"/>
  </r>
  <r>
    <x v="1"/>
    <x v="7"/>
    <s v="Nov 2012"/>
    <n v="3941888.2276046518"/>
    <x v="10"/>
    <x v="1"/>
  </r>
  <r>
    <x v="1"/>
    <x v="7"/>
    <s v="Dec 2012"/>
    <n v="3868241.447706453"/>
    <x v="11"/>
    <x v="1"/>
  </r>
  <r>
    <x v="1"/>
    <x v="7"/>
    <s v="Jan 2013"/>
    <n v="3685854.0545224766"/>
    <x v="0"/>
    <x v="2"/>
  </r>
  <r>
    <x v="1"/>
    <x v="7"/>
    <s v="Feb 2013"/>
    <n v="3587589.9367272039"/>
    <x v="1"/>
    <x v="2"/>
  </r>
  <r>
    <x v="1"/>
    <x v="7"/>
    <s v="Mar 2013"/>
    <n v="3457408.2733472362"/>
    <x v="2"/>
    <x v="2"/>
  </r>
  <r>
    <x v="1"/>
    <x v="7"/>
    <s v="Apr 2013"/>
    <n v="3190117.9057041788"/>
    <x v="3"/>
    <x v="2"/>
  </r>
  <r>
    <x v="1"/>
    <x v="7"/>
    <s v="May 2013"/>
    <n v="2967537.3764860751"/>
    <x v="4"/>
    <x v="2"/>
  </r>
  <r>
    <x v="1"/>
    <x v="7"/>
    <s v="Jun 2013"/>
    <n v="2785858.0993349035"/>
    <x v="5"/>
    <x v="2"/>
  </r>
  <r>
    <x v="1"/>
    <x v="7"/>
    <s v="Jul 2013"/>
    <n v="2647412.2425974831"/>
    <x v="6"/>
    <x v="2"/>
  </r>
  <r>
    <x v="1"/>
    <x v="7"/>
    <s v="Aug 2013"/>
    <n v="2504065.5704546105"/>
    <x v="7"/>
    <x v="2"/>
  </r>
  <r>
    <x v="1"/>
    <x v="7"/>
    <s v="Sep 2013"/>
    <n v="2386263.8610878037"/>
    <x v="8"/>
    <x v="2"/>
  </r>
  <r>
    <x v="1"/>
    <x v="7"/>
    <s v="Oct 2013"/>
    <n v="2310054.7384861927"/>
    <x v="9"/>
    <x v="2"/>
  </r>
  <r>
    <x v="1"/>
    <x v="7"/>
    <s v="Nov 2013"/>
    <n v="2239831.6777206436"/>
    <x v="10"/>
    <x v="2"/>
  </r>
  <r>
    <x v="1"/>
    <x v="7"/>
    <s v="Dec 2013"/>
    <n v="2148957.9096014947"/>
    <x v="11"/>
    <x v="2"/>
  </r>
  <r>
    <x v="1"/>
    <x v="7"/>
    <s v="Jan 2014"/>
    <n v="2053835.4202881639"/>
    <x v="0"/>
    <x v="3"/>
  </r>
  <r>
    <x v="1"/>
    <x v="7"/>
    <s v="Feb 2014"/>
    <n v="1995587.2413299817"/>
    <x v="1"/>
    <x v="3"/>
  </r>
  <r>
    <x v="1"/>
    <x v="7"/>
    <s v="Mar 2014"/>
    <n v="1928172.9730426231"/>
    <x v="2"/>
    <x v="3"/>
  </r>
  <r>
    <x v="1"/>
    <x v="7"/>
    <s v="Apr 2014"/>
    <n v="1845510.377687277"/>
    <x v="3"/>
    <x v="3"/>
  </r>
  <r>
    <x v="1"/>
    <x v="7"/>
    <s v="May 2014"/>
    <n v="1782690.6085901861"/>
    <x v="4"/>
    <x v="3"/>
  </r>
  <r>
    <x v="1"/>
    <x v="7"/>
    <s v="Jun 2014"/>
    <n v="1721774.0178430381"/>
    <x v="5"/>
    <x v="3"/>
  </r>
  <r>
    <x v="1"/>
    <x v="7"/>
    <s v="Jul 2014"/>
    <n v="1664427.3882333979"/>
    <x v="6"/>
    <x v="3"/>
  </r>
  <r>
    <x v="1"/>
    <x v="7"/>
    <s v="Aug 2014"/>
    <n v="1610746.4906209814"/>
    <x v="7"/>
    <x v="3"/>
  </r>
  <r>
    <x v="1"/>
    <x v="7"/>
    <s v="Sep 2014"/>
    <n v="1560129.8757214404"/>
    <x v="8"/>
    <x v="3"/>
  </r>
  <r>
    <x v="1"/>
    <x v="7"/>
    <s v="Oct 2014"/>
    <n v="1510620.2402050414"/>
    <x v="9"/>
    <x v="3"/>
  </r>
  <r>
    <x v="1"/>
    <x v="7"/>
    <s v="Nov 2014"/>
    <n v="1476715.5590734258"/>
    <x v="10"/>
    <x v="3"/>
  </r>
  <r>
    <x v="1"/>
    <x v="7"/>
    <s v="Dec 2014"/>
    <n v="1453260.9892296679"/>
    <x v="11"/>
    <x v="3"/>
  </r>
  <r>
    <x v="1"/>
    <x v="7"/>
    <s v="Jan 2015"/>
    <n v="1417440.0989873642"/>
    <x v="0"/>
    <x v="4"/>
  </r>
  <r>
    <x v="1"/>
    <x v="7"/>
    <s v="Feb 2015"/>
    <n v="1382726.266819773"/>
    <x v="1"/>
    <x v="4"/>
  </r>
  <r>
    <x v="1"/>
    <x v="7"/>
    <s v="Mar 2015"/>
    <n v="1350448.177888267"/>
    <x v="2"/>
    <x v="4"/>
  </r>
  <r>
    <x v="1"/>
    <x v="7"/>
    <s v="Apr 2015"/>
    <n v="1323075.5827232059"/>
    <x v="3"/>
    <x v="4"/>
  </r>
  <r>
    <x v="1"/>
    <x v="7"/>
    <s v="May 2015"/>
    <n v="1298983.6272147386"/>
    <x v="4"/>
    <x v="4"/>
  </r>
  <r>
    <x v="1"/>
    <x v="7"/>
    <s v="Jun 2015"/>
    <n v="1278605.5347104941"/>
    <x v="5"/>
    <x v="4"/>
  </r>
  <r>
    <x v="1"/>
    <x v="7"/>
    <s v="Jul 2015"/>
    <n v="1257090.8157344409"/>
    <x v="6"/>
    <x v="4"/>
  </r>
  <r>
    <x v="1"/>
    <x v="7"/>
    <s v="Aug 2015"/>
    <n v="1228287.9805962904"/>
    <x v="7"/>
    <x v="4"/>
  </r>
  <r>
    <x v="1"/>
    <x v="7"/>
    <s v="Sep 2015"/>
    <n v="1193290.6095548987"/>
    <x v="8"/>
    <x v="4"/>
  </r>
  <r>
    <x v="1"/>
    <x v="7"/>
    <s v="Oct 2015"/>
    <n v="1160867.5280694631"/>
    <x v="9"/>
    <x v="4"/>
  </r>
  <r>
    <x v="1"/>
    <x v="7"/>
    <s v="Nov 2015"/>
    <n v="1128882.2524524557"/>
    <x v="10"/>
    <x v="4"/>
  </r>
  <r>
    <x v="1"/>
    <x v="7"/>
    <s v="Dec 2015"/>
    <n v="1099867.8024031539"/>
    <x v="11"/>
    <x v="4"/>
  </r>
  <r>
    <x v="1"/>
    <x v="7"/>
    <s v="Jan 2016"/>
    <n v="1070968.9110498289"/>
    <x v="0"/>
    <x v="5"/>
  </r>
  <r>
    <x v="1"/>
    <x v="7"/>
    <s v="Feb 2016"/>
    <n v="1044589.6293759403"/>
    <x v="1"/>
    <x v="5"/>
  </r>
  <r>
    <x v="1"/>
    <x v="7"/>
    <s v="Mar 2016"/>
    <n v="1018575.4124911122"/>
    <x v="2"/>
    <x v="5"/>
  </r>
  <r>
    <x v="1"/>
    <x v="7"/>
    <s v="Apr 2016"/>
    <n v="994160.71668491582"/>
    <x v="3"/>
    <x v="5"/>
  </r>
  <r>
    <x v="1"/>
    <x v="7"/>
    <s v="May 2016"/>
    <n v="970404.89438531129"/>
    <x v="4"/>
    <x v="5"/>
  </r>
  <r>
    <x v="1"/>
    <x v="7"/>
    <s v="Jun 2016"/>
    <n v="946271.89923796337"/>
    <x v="5"/>
    <x v="5"/>
  </r>
  <r>
    <x v="1"/>
    <x v="7"/>
    <s v="Jul 2016"/>
    <n v="922510.84773412475"/>
    <x v="6"/>
    <x v="5"/>
  </r>
  <r>
    <x v="1"/>
    <x v="7"/>
    <s v="Aug 2016"/>
    <n v="882971.86804579734"/>
    <x v="7"/>
    <x v="5"/>
  </r>
  <r>
    <x v="1"/>
    <x v="7"/>
    <s v="Sep 2016"/>
    <n v="864624.663132724"/>
    <x v="8"/>
    <x v="5"/>
  </r>
  <r>
    <x v="1"/>
    <x v="7"/>
    <s v="Oct 2016"/>
    <n v="844210.36681726959"/>
    <x v="9"/>
    <x v="5"/>
  </r>
  <r>
    <x v="1"/>
    <x v="7"/>
    <s v="Nov 2016"/>
    <n v="823307.92041990301"/>
    <x v="10"/>
    <x v="5"/>
  </r>
  <r>
    <x v="1"/>
    <x v="7"/>
    <s v="Dec 2016"/>
    <n v="808348.01611891505"/>
    <x v="11"/>
    <x v="5"/>
  </r>
  <r>
    <x v="1"/>
    <x v="7"/>
    <s v="Jan 2017"/>
    <n v="794812.04223786097"/>
    <x v="0"/>
    <x v="6"/>
  </r>
  <r>
    <x v="1"/>
    <x v="7"/>
    <s v="Feb 2017"/>
    <n v="776494.88941411837"/>
    <x v="1"/>
    <x v="6"/>
  </r>
  <r>
    <x v="1"/>
    <x v="7"/>
    <s v="Mar 2017"/>
    <n v="758045.77310159709"/>
    <x v="2"/>
    <x v="6"/>
  </r>
  <r>
    <x v="1"/>
    <x v="7"/>
    <s v="Apr 2017"/>
    <n v="740190.78798449901"/>
    <x v="3"/>
    <x v="6"/>
  </r>
  <r>
    <x v="1"/>
    <x v="7"/>
    <s v="May 2017"/>
    <n v="721118.24707807251"/>
    <x v="4"/>
    <x v="6"/>
  </r>
  <r>
    <x v="1"/>
    <x v="7"/>
    <s v="Jun 2017"/>
    <n v="704728.77161103871"/>
    <x v="5"/>
    <x v="6"/>
  </r>
  <r>
    <x v="1"/>
    <x v="7"/>
    <s v="Jul 2017"/>
    <n v="691417.18423197442"/>
    <x v="6"/>
    <x v="6"/>
  </r>
  <r>
    <x v="1"/>
    <x v="7"/>
    <s v="Aug 2017"/>
    <n v="676499.02668224368"/>
    <x v="7"/>
    <x v="6"/>
  </r>
  <r>
    <x v="1"/>
    <x v="7"/>
    <s v="Sep 2017"/>
    <n v="663078.82552588929"/>
    <x v="8"/>
    <x v="6"/>
  </r>
  <r>
    <x v="1"/>
    <x v="7"/>
    <s v="Oct 2017"/>
    <n v="649801.4085214209"/>
    <x v="9"/>
    <x v="6"/>
  </r>
  <r>
    <x v="1"/>
    <x v="7"/>
    <s v="Nov 2017"/>
    <n v="635539.0679806018"/>
    <x v="10"/>
    <x v="6"/>
  </r>
  <r>
    <x v="1"/>
    <x v="7"/>
    <s v="Dec 2017"/>
    <n v="620270.26749768353"/>
    <x v="11"/>
    <x v="6"/>
  </r>
  <r>
    <x v="1"/>
    <x v="7"/>
    <s v="Jan 2018"/>
    <n v="607244.04637818632"/>
    <x v="0"/>
    <x v="7"/>
  </r>
  <r>
    <x v="1"/>
    <x v="7"/>
    <s v="Feb 2018"/>
    <n v="595318.04854275985"/>
    <x v="1"/>
    <x v="7"/>
  </r>
  <r>
    <x v="1"/>
    <x v="7"/>
    <s v="Mar 2018"/>
    <n v="580228.66785675334"/>
    <x v="2"/>
    <x v="7"/>
  </r>
  <r>
    <x v="1"/>
    <x v="7"/>
    <s v="Apr 2018"/>
    <n v="567798.80989928497"/>
    <x v="3"/>
    <x v="7"/>
  </r>
  <r>
    <x v="1"/>
    <x v="7"/>
    <s v="May 2018"/>
    <n v="556283.02750517731"/>
    <x v="4"/>
    <x v="7"/>
  </r>
  <r>
    <x v="1"/>
    <x v="7"/>
    <s v="Jun 2018"/>
    <n v="544662.59544413653"/>
    <x v="5"/>
    <x v="7"/>
  </r>
  <r>
    <x v="1"/>
    <x v="7"/>
    <s v="Jul 2018"/>
    <n v="534354.83846640843"/>
    <x v="6"/>
    <x v="7"/>
  </r>
  <r>
    <x v="1"/>
    <x v="7"/>
    <s v="Aug 2018"/>
    <n v="523287.76998128754"/>
    <x v="7"/>
    <x v="7"/>
  </r>
  <r>
    <x v="1"/>
    <x v="7"/>
    <s v="Sep 2018"/>
    <n v="513104.91491388407"/>
    <x v="8"/>
    <x v="7"/>
  </r>
  <r>
    <x v="1"/>
    <x v="7"/>
    <s v="Oct 2018"/>
    <n v="501697.97997342591"/>
    <x v="9"/>
    <x v="7"/>
  </r>
  <r>
    <x v="1"/>
    <x v="7"/>
    <s v="Nov 2018"/>
    <n v="490468.19909170078"/>
    <x v="10"/>
    <x v="7"/>
  </r>
  <r>
    <x v="1"/>
    <x v="7"/>
    <s v="Dec 2018"/>
    <n v="482688.47226026462"/>
    <x v="11"/>
    <x v="7"/>
  </r>
  <r>
    <x v="1"/>
    <x v="7"/>
    <s v="Jan 2019"/>
    <n v="472147.3250720494"/>
    <x v="0"/>
    <x v="8"/>
  </r>
  <r>
    <x v="1"/>
    <x v="7"/>
    <s v="Feb 2019"/>
    <n v="460184.92057598953"/>
    <x v="1"/>
    <x v="8"/>
  </r>
  <r>
    <x v="1"/>
    <x v="7"/>
    <s v="Mar 2019"/>
    <n v="449784.63478659501"/>
    <x v="2"/>
    <x v="8"/>
  </r>
  <r>
    <x v="1"/>
    <x v="7"/>
    <s v="Apr 2019"/>
    <n v="441679.07870950957"/>
    <x v="3"/>
    <x v="8"/>
  </r>
  <r>
    <x v="1"/>
    <x v="7"/>
    <s v="May 2019"/>
    <n v="433095.36547236715"/>
    <x v="4"/>
    <x v="8"/>
  </r>
  <r>
    <x v="1"/>
    <x v="7"/>
    <s v="Jun 2019"/>
    <n v="427019.01534187957"/>
    <x v="5"/>
    <x v="8"/>
  </r>
  <r>
    <x v="1"/>
    <x v="7"/>
    <s v="Jul 2019"/>
    <n v="421094.73563085118"/>
    <x v="6"/>
    <x v="8"/>
  </r>
  <r>
    <x v="1"/>
    <x v="7"/>
    <s v="Aug 2019"/>
    <n v="410183.93531177775"/>
    <x v="7"/>
    <x v="8"/>
  </r>
  <r>
    <x v="1"/>
    <x v="7"/>
    <s v="Sep 2019"/>
    <n v="400435.82789431699"/>
    <x v="8"/>
    <x v="8"/>
  </r>
  <r>
    <x v="1"/>
    <x v="7"/>
    <s v="Oct 2019"/>
    <n v="396087.74551735655"/>
    <x v="9"/>
    <x v="8"/>
  </r>
  <r>
    <x v="1"/>
    <x v="7"/>
    <s v="Nov 2019"/>
    <n v="389075.589871292"/>
    <x v="10"/>
    <x v="8"/>
  </r>
  <r>
    <x v="1"/>
    <x v="7"/>
    <s v="Dec 2019"/>
    <n v="381002.12466591748"/>
    <x v="11"/>
    <x v="8"/>
  </r>
  <r>
    <x v="1"/>
    <x v="7"/>
    <s v="Jan 2020"/>
    <n v="373169.69454319496"/>
    <x v="0"/>
    <x v="9"/>
  </r>
  <r>
    <x v="1"/>
    <x v="7"/>
    <s v="Feb 2020"/>
    <n v="366389.36441389349"/>
    <x v="1"/>
    <x v="9"/>
  </r>
  <r>
    <x v="1"/>
    <x v="7"/>
    <s v="Mar 2020"/>
    <n v="361872.45741862716"/>
    <x v="2"/>
    <x v="9"/>
  </r>
  <r>
    <x v="1"/>
    <x v="7"/>
    <s v="Apr 2020"/>
    <n v="356578.18431606784"/>
    <x v="3"/>
    <x v="9"/>
  </r>
  <r>
    <x v="1"/>
    <x v="7"/>
    <s v="May 2020"/>
    <n v="347317.67157155485"/>
    <x v="4"/>
    <x v="9"/>
  </r>
  <r>
    <x v="1"/>
    <x v="7"/>
    <s v="Jun 2020"/>
    <n v="342019.71312967443"/>
    <x v="5"/>
    <x v="9"/>
  </r>
  <r>
    <x v="1"/>
    <x v="7"/>
    <s v="Jul 2020"/>
    <n v="341775.37895659998"/>
    <x v="6"/>
    <x v="9"/>
  </r>
  <r>
    <x v="1"/>
    <x v="7"/>
    <s v="Aug 2020"/>
    <n v="323647.00459070835"/>
    <x v="7"/>
    <x v="9"/>
  </r>
  <r>
    <x v="1"/>
    <x v="7"/>
    <s v="Sep 2020"/>
    <n v="315781.05046507926"/>
    <x v="8"/>
    <x v="9"/>
  </r>
  <r>
    <x v="1"/>
    <x v="7"/>
    <s v="Oct 2020"/>
    <n v="309527.33791679918"/>
    <x v="9"/>
    <x v="9"/>
  </r>
  <r>
    <x v="1"/>
    <x v="7"/>
    <s v="Nov 2020"/>
    <n v="304009.91825154412"/>
    <x v="10"/>
    <x v="9"/>
  </r>
  <r>
    <x v="1"/>
    <x v="7"/>
    <s v="Dec 2020"/>
    <n v="297756.29590448132"/>
    <x v="11"/>
    <x v="9"/>
  </r>
  <r>
    <x v="1"/>
    <x v="7"/>
    <s v="Jan 2021"/>
    <n v="293372.73686710722"/>
    <x v="0"/>
    <x v="10"/>
  </r>
  <r>
    <x v="1"/>
    <x v="7"/>
    <s v="Feb 2021"/>
    <n v="288433.85565713065"/>
    <x v="1"/>
    <x v="10"/>
  </r>
  <r>
    <x v="1"/>
    <x v="7"/>
    <s v="Mar 2021"/>
    <n v="283444.71011311037"/>
    <x v="2"/>
    <x v="10"/>
  </r>
  <r>
    <x v="1"/>
    <x v="7"/>
    <s v="Apr 2021"/>
    <n v="278454.44247996266"/>
    <x v="3"/>
    <x v="10"/>
  </r>
  <r>
    <x v="1"/>
    <x v="7"/>
    <s v="May 2021"/>
    <n v="275210.48272054479"/>
    <x v="4"/>
    <x v="10"/>
  </r>
  <r>
    <x v="1"/>
    <x v="7"/>
    <s v="Jun 2021"/>
    <n v="268642.11274384276"/>
    <x v="5"/>
    <x v="10"/>
  </r>
  <r>
    <x v="1"/>
    <x v="7"/>
    <s v="Jul 2021"/>
    <n v="259731.46017080967"/>
    <x v="6"/>
    <x v="10"/>
  </r>
  <r>
    <x v="1"/>
    <x v="7"/>
    <s v="Aug 2021"/>
    <n v="168720.9582017746"/>
    <x v="7"/>
    <x v="10"/>
  </r>
  <r>
    <x v="1"/>
    <x v="7"/>
    <s v="Sep 2021"/>
    <n v="79380.202880158147"/>
    <x v="8"/>
    <x v="10"/>
  </r>
  <r>
    <x v="1"/>
    <x v="7"/>
    <s v="Oct 2021"/>
    <n v="74979.901036093128"/>
    <x v="9"/>
    <x v="10"/>
  </r>
  <r>
    <x v="1"/>
    <x v="7"/>
    <s v="Nov 2021"/>
    <n v="74327.284711490924"/>
    <x v="10"/>
    <x v="10"/>
  </r>
  <r>
    <x v="1"/>
    <x v="7"/>
    <s v="Dec 2021"/>
    <n v="73190.564207780641"/>
    <x v="11"/>
    <x v="10"/>
  </r>
  <r>
    <x v="1"/>
    <x v="7"/>
    <s v="Jan 2022"/>
    <n v="72371.230723966466"/>
    <x v="0"/>
    <x v="11"/>
  </r>
  <r>
    <x v="1"/>
    <x v="7"/>
    <s v="Feb 2022"/>
    <n v="71815.798255311282"/>
    <x v="1"/>
    <x v="11"/>
  </r>
  <r>
    <x v="1"/>
    <x v="7"/>
    <s v="Mar 2022"/>
    <n v="70691.073874084061"/>
    <x v="2"/>
    <x v="11"/>
  </r>
  <r>
    <x v="1"/>
    <x v="7"/>
    <s v="Apr 2022"/>
    <n v="69881.065114792858"/>
    <x v="3"/>
    <x v="11"/>
  </r>
  <r>
    <x v="1"/>
    <x v="7"/>
    <s v="May 2022"/>
    <n v="69080.686863078139"/>
    <x v="4"/>
    <x v="11"/>
  </r>
  <r>
    <x v="1"/>
    <x v="7"/>
    <s v="Jun 2022"/>
    <n v="68278.77629516639"/>
    <x v="5"/>
    <x v="11"/>
  </r>
  <r>
    <x v="1"/>
    <x v="7"/>
    <s v="Jul 2022"/>
    <n v="67485.853087303913"/>
    <x v="6"/>
    <x v="11"/>
  </r>
  <r>
    <x v="1"/>
    <x v="7"/>
    <s v="Aug 2022"/>
    <n v="66682.094471464385"/>
    <x v="7"/>
    <x v="11"/>
  </r>
  <r>
    <x v="1"/>
    <x v="7"/>
    <s v="Sep 2022"/>
    <n v="65888.238451508834"/>
    <x v="8"/>
    <x v="11"/>
  </r>
  <r>
    <x v="1"/>
    <x v="7"/>
    <s v="Oct 2022"/>
    <n v="65118.42354307264"/>
    <x v="9"/>
    <x v="11"/>
  </r>
  <r>
    <x v="1"/>
    <x v="7"/>
    <s v="Nov 2022"/>
    <n v="64368.912597823117"/>
    <x v="10"/>
    <x v="11"/>
  </r>
  <r>
    <x v="1"/>
    <x v="7"/>
    <s v="Dec 2022"/>
    <n v="63624.117464266092"/>
    <x v="11"/>
    <x v="11"/>
  </r>
  <r>
    <x v="1"/>
    <x v="7"/>
    <s v="Jan 2023"/>
    <n v="62891.965862020283"/>
    <x v="0"/>
    <x v="12"/>
  </r>
  <r>
    <x v="1"/>
    <x v="7"/>
    <s v="Feb 2023"/>
    <n v="62337.202554254291"/>
    <x v="1"/>
    <x v="12"/>
  </r>
  <r>
    <x v="1"/>
    <x v="7"/>
    <s v="Mar 2023"/>
    <n v="61466.043492855119"/>
    <x v="2"/>
    <x v="12"/>
  </r>
  <r>
    <x v="1"/>
    <x v="7"/>
    <s v="Apr 2023"/>
    <n v="60757.884603589671"/>
    <x v="3"/>
    <x v="12"/>
  </r>
  <r>
    <x v="1"/>
    <x v="7"/>
    <s v="May 2023"/>
    <n v="60037.902086755174"/>
    <x v="4"/>
    <x v="12"/>
  </r>
  <r>
    <x v="1"/>
    <x v="7"/>
    <s v="Jun 2023"/>
    <n v="59345.793587359905"/>
    <x v="5"/>
    <x v="12"/>
  </r>
  <r>
    <x v="1"/>
    <x v="7"/>
    <s v="Jul 2023"/>
    <n v="58662.371297761951"/>
    <x v="6"/>
    <x v="12"/>
  </r>
  <r>
    <x v="1"/>
    <x v="7"/>
    <s v="Aug 2023"/>
    <n v="57991.583119391289"/>
    <x v="7"/>
    <x v="12"/>
  </r>
  <r>
    <x v="1"/>
    <x v="7"/>
    <s v="Sep 2023"/>
    <n v="57276.051005864763"/>
    <x v="8"/>
    <x v="12"/>
  </r>
  <r>
    <x v="1"/>
    <x v="7"/>
    <s v="Oct 2023"/>
    <n v="56626.445173104585"/>
    <x v="9"/>
    <x v="12"/>
  </r>
  <r>
    <x v="1"/>
    <x v="7"/>
    <s v="Nov 2023"/>
    <n v="55983.074051641495"/>
    <x v="10"/>
    <x v="12"/>
  </r>
  <r>
    <x v="1"/>
    <x v="7"/>
    <s v="Dec 2023"/>
    <n v="55354.493529857944"/>
    <x v="11"/>
    <x v="12"/>
  </r>
  <r>
    <x v="1"/>
    <x v="7"/>
    <s v="Jan 2024"/>
    <n v="54738.813922135021"/>
    <x v="0"/>
    <x v="13"/>
  </r>
  <r>
    <x v="1"/>
    <x v="7"/>
    <s v="Feb 2024"/>
    <n v="54156.699532885948"/>
    <x v="1"/>
    <x v="13"/>
  </r>
  <r>
    <x v="1"/>
    <x v="7"/>
    <s v="Mar 2024"/>
    <n v="53511.665568534576"/>
    <x v="2"/>
    <x v="13"/>
  </r>
  <r>
    <x v="1"/>
    <x v="7"/>
    <s v="Apr 2024"/>
    <n v="52913.805225963326"/>
    <x v="3"/>
    <x v="13"/>
  </r>
  <r>
    <x v="1"/>
    <x v="7"/>
    <s v="May 2024"/>
    <n v="52324.041311616689"/>
    <x v="4"/>
    <x v="13"/>
  </r>
  <r>
    <x v="1"/>
    <x v="7"/>
    <s v="Jun 2024"/>
    <n v="51747.806141006869"/>
    <x v="5"/>
    <x v="13"/>
  </r>
  <r>
    <x v="1"/>
    <x v="7"/>
    <s v="Jul 2024"/>
    <n v="51175.198435150705"/>
    <x v="6"/>
    <x v="13"/>
  </r>
  <r>
    <x v="1"/>
    <x v="7"/>
    <s v="Aug 2024"/>
    <n v="50607.053237133776"/>
    <x v="7"/>
    <x v="13"/>
  </r>
  <r>
    <x v="1"/>
    <x v="7"/>
    <s v="Sep 2024"/>
    <n v="50029.737532485371"/>
    <x v="8"/>
    <x v="13"/>
  </r>
  <r>
    <x v="1"/>
    <x v="7"/>
    <s v="Oct 2024"/>
    <n v="49482.338704713002"/>
    <x v="9"/>
    <x v="13"/>
  </r>
  <r>
    <x v="1"/>
    <x v="7"/>
    <s v="Nov 2024"/>
    <n v="48940.921005020544"/>
    <x v="10"/>
    <x v="13"/>
  </r>
  <r>
    <x v="1"/>
    <x v="7"/>
    <s v="Dec 2024"/>
    <n v="48407.046319567031"/>
    <x v="11"/>
    <x v="13"/>
  </r>
  <r>
    <x v="1"/>
    <x v="7"/>
    <s v="Jan 2025"/>
    <n v="47879.878189072471"/>
    <x v="0"/>
    <x v="14"/>
  </r>
  <r>
    <x v="1"/>
    <x v="7"/>
    <s v="Feb 2025"/>
    <n v="47359.207130283503"/>
    <x v="1"/>
    <x v="14"/>
  </r>
  <r>
    <x v="1"/>
    <x v="7"/>
    <s v="Mar 2025"/>
    <n v="46844.9508549288"/>
    <x v="2"/>
    <x v="14"/>
  </r>
  <r>
    <x v="1"/>
    <x v="7"/>
    <s v="Apr 2025"/>
    <n v="46421.94454003773"/>
    <x v="3"/>
    <x v="14"/>
  </r>
  <r>
    <x v="1"/>
    <x v="7"/>
    <s v="May 2025"/>
    <n v="45919.537663327959"/>
    <x v="4"/>
    <x v="14"/>
  </r>
  <r>
    <x v="1"/>
    <x v="7"/>
    <s v="Jun 2025"/>
    <n v="45423.28090747138"/>
    <x v="5"/>
    <x v="14"/>
  </r>
  <r>
    <x v="1"/>
    <x v="7"/>
    <s v="Jul 2025"/>
    <n v="44933.087954028582"/>
    <x v="6"/>
    <x v="14"/>
  </r>
  <r>
    <x v="1"/>
    <x v="7"/>
    <s v="Aug 2025"/>
    <n v="44448.874146012764"/>
    <x v="7"/>
    <x v="14"/>
  </r>
  <r>
    <x v="1"/>
    <x v="7"/>
    <s v="Sep 2025"/>
    <n v="43970.560195152604"/>
    <x v="8"/>
    <x v="14"/>
  </r>
  <r>
    <x v="1"/>
    <x v="7"/>
    <s v="Oct 2025"/>
    <n v="43498.061844461292"/>
    <x v="9"/>
    <x v="14"/>
  </r>
  <r>
    <x v="1"/>
    <x v="7"/>
    <s v="Nov 2025"/>
    <n v="43031.299482762333"/>
    <x v="10"/>
    <x v="14"/>
  </r>
  <r>
    <x v="1"/>
    <x v="7"/>
    <s v="Dec 2025"/>
    <n v="42570.196344689568"/>
    <x v="11"/>
    <x v="14"/>
  </r>
  <r>
    <x v="1"/>
    <x v="7"/>
    <s v="Jan 2026"/>
    <n v="42114.672257613944"/>
    <x v="0"/>
    <x v="15"/>
  </r>
  <r>
    <x v="1"/>
    <x v="7"/>
    <s v="Feb 2026"/>
    <n v="41664.652917621868"/>
    <x v="1"/>
    <x v="15"/>
  </r>
  <r>
    <x v="1"/>
    <x v="7"/>
    <s v="Mar 2026"/>
    <n v="41220.061997894605"/>
    <x v="2"/>
    <x v="15"/>
  </r>
  <r>
    <x v="1"/>
    <x v="7"/>
    <s v="Apr 2026"/>
    <n v="40780.825694518571"/>
    <x v="3"/>
    <x v="15"/>
  </r>
  <r>
    <x v="1"/>
    <x v="7"/>
    <s v="May 2026"/>
    <n v="40346.872426485359"/>
    <x v="4"/>
    <x v="15"/>
  </r>
  <r>
    <x v="1"/>
    <x v="7"/>
    <s v="Jun 2026"/>
    <n v="39918.127928428788"/>
    <x v="5"/>
    <x v="15"/>
  </r>
  <r>
    <x v="1"/>
    <x v="7"/>
    <s v="Jul 2026"/>
    <n v="39494.522180793057"/>
    <x v="6"/>
    <x v="15"/>
  </r>
  <r>
    <x v="1"/>
    <x v="7"/>
    <s v="Aug 2026"/>
    <n v="3973.3725007106982"/>
    <x v="7"/>
    <x v="15"/>
  </r>
  <r>
    <x v="1"/>
    <x v="7"/>
    <s v="Sep 2026"/>
    <n v="3956.8799910408929"/>
    <x v="8"/>
    <x v="15"/>
  </r>
  <r>
    <x v="1"/>
    <x v="7"/>
    <s v="Oct 2026"/>
    <n v="3940.4546746724327"/>
    <x v="9"/>
    <x v="15"/>
  </r>
  <r>
    <x v="1"/>
    <x v="7"/>
    <s v="Nov 2026"/>
    <n v="3924.0974130578984"/>
    <x v="10"/>
    <x v="15"/>
  </r>
  <r>
    <x v="1"/>
    <x v="8"/>
    <s v="Sep 2011"/>
    <n v="45747300.320261389"/>
    <x v="8"/>
    <x v="0"/>
  </r>
  <r>
    <x v="1"/>
    <x v="8"/>
    <s v="Oct 2011"/>
    <n v="24346500.920702569"/>
    <x v="9"/>
    <x v="0"/>
  </r>
  <r>
    <x v="1"/>
    <x v="8"/>
    <s v="Nov 2011"/>
    <n v="22768732.724765215"/>
    <x v="10"/>
    <x v="0"/>
  </r>
  <r>
    <x v="1"/>
    <x v="8"/>
    <s v="Dec 2011"/>
    <n v="20420715.041091274"/>
    <x v="11"/>
    <x v="0"/>
  </r>
  <r>
    <x v="1"/>
    <x v="8"/>
    <s v="Jan 2012"/>
    <n v="19487812.748254206"/>
    <x v="0"/>
    <x v="1"/>
  </r>
  <r>
    <x v="1"/>
    <x v="8"/>
    <s v="Feb 2012"/>
    <n v="19251553.91768188"/>
    <x v="1"/>
    <x v="1"/>
  </r>
  <r>
    <x v="1"/>
    <x v="8"/>
    <s v="Mar 2012"/>
    <n v="19059331.515847813"/>
    <x v="2"/>
    <x v="1"/>
  </r>
  <r>
    <x v="1"/>
    <x v="8"/>
    <s v="Apr 2012"/>
    <n v="19550179.67483357"/>
    <x v="3"/>
    <x v="1"/>
  </r>
  <r>
    <x v="1"/>
    <x v="8"/>
    <s v="May 2012"/>
    <n v="19172372.074627891"/>
    <x v="4"/>
    <x v="1"/>
  </r>
  <r>
    <x v="1"/>
    <x v="8"/>
    <s v="Jun 2012"/>
    <n v="18255596.207579289"/>
    <x v="5"/>
    <x v="1"/>
  </r>
  <r>
    <x v="1"/>
    <x v="8"/>
    <s v="Jul 2012"/>
    <n v="16955448.543145653"/>
    <x v="6"/>
    <x v="1"/>
  </r>
  <r>
    <x v="1"/>
    <x v="8"/>
    <s v="Aug 2012"/>
    <n v="16373132.451754093"/>
    <x v="7"/>
    <x v="1"/>
  </r>
  <r>
    <x v="1"/>
    <x v="8"/>
    <s v="Sep 2012"/>
    <n v="15460901.448736265"/>
    <x v="8"/>
    <x v="1"/>
  </r>
  <r>
    <x v="1"/>
    <x v="8"/>
    <s v="Oct 2012"/>
    <n v="15217588.259908652"/>
    <x v="9"/>
    <x v="1"/>
  </r>
  <r>
    <x v="1"/>
    <x v="8"/>
    <s v="Nov 2012"/>
    <n v="14826772.312771039"/>
    <x v="10"/>
    <x v="1"/>
  </r>
  <r>
    <x v="1"/>
    <x v="8"/>
    <s v="Dec 2012"/>
    <n v="14468191.337622255"/>
    <x v="11"/>
    <x v="1"/>
  </r>
  <r>
    <x v="1"/>
    <x v="8"/>
    <s v="Jan 2013"/>
    <n v="13926429.821967902"/>
    <x v="0"/>
    <x v="2"/>
  </r>
  <r>
    <x v="1"/>
    <x v="8"/>
    <s v="Feb 2013"/>
    <n v="13549652.105946362"/>
    <x v="1"/>
    <x v="2"/>
  </r>
  <r>
    <x v="1"/>
    <x v="8"/>
    <s v="Mar 2013"/>
    <n v="13162162.215483217"/>
    <x v="2"/>
    <x v="2"/>
  </r>
  <r>
    <x v="1"/>
    <x v="8"/>
    <s v="Apr 2013"/>
    <n v="12785502.493742963"/>
    <x v="3"/>
    <x v="2"/>
  </r>
  <r>
    <x v="1"/>
    <x v="8"/>
    <s v="May 2013"/>
    <n v="12477344.829953445"/>
    <x v="4"/>
    <x v="2"/>
  </r>
  <r>
    <x v="1"/>
    <x v="8"/>
    <s v="Jun 2013"/>
    <n v="12170579.373366395"/>
    <x v="5"/>
    <x v="2"/>
  </r>
  <r>
    <x v="1"/>
    <x v="8"/>
    <s v="Jul 2013"/>
    <n v="11848805.520413488"/>
    <x v="6"/>
    <x v="2"/>
  </r>
  <r>
    <x v="1"/>
    <x v="8"/>
    <s v="Aug 2013"/>
    <n v="11479304.720812358"/>
    <x v="7"/>
    <x v="2"/>
  </r>
  <r>
    <x v="1"/>
    <x v="8"/>
    <s v="Sep 2013"/>
    <n v="10733704.849082787"/>
    <x v="8"/>
    <x v="2"/>
  </r>
  <r>
    <x v="1"/>
    <x v="8"/>
    <s v="Oct 2013"/>
    <n v="10455870.982375834"/>
    <x v="9"/>
    <x v="2"/>
  </r>
  <r>
    <x v="1"/>
    <x v="8"/>
    <s v="Nov 2013"/>
    <n v="10219744.694920782"/>
    <x v="10"/>
    <x v="2"/>
  </r>
  <r>
    <x v="1"/>
    <x v="8"/>
    <s v="Dec 2013"/>
    <n v="10045877.531142846"/>
    <x v="11"/>
    <x v="2"/>
  </r>
  <r>
    <x v="1"/>
    <x v="8"/>
    <s v="Jan 2014"/>
    <n v="9793063.9210413396"/>
    <x v="0"/>
    <x v="3"/>
  </r>
  <r>
    <x v="1"/>
    <x v="8"/>
    <s v="Feb 2014"/>
    <n v="9639032.6520335283"/>
    <x v="1"/>
    <x v="3"/>
  </r>
  <r>
    <x v="1"/>
    <x v="8"/>
    <s v="Mar 2014"/>
    <n v="9487012.1486744024"/>
    <x v="2"/>
    <x v="3"/>
  </r>
  <r>
    <x v="1"/>
    <x v="8"/>
    <s v="Apr 2014"/>
    <n v="9346737.7118305434"/>
    <x v="3"/>
    <x v="3"/>
  </r>
  <r>
    <x v="1"/>
    <x v="8"/>
    <s v="May 2014"/>
    <n v="9205507.2446730565"/>
    <x v="4"/>
    <x v="3"/>
  </r>
  <r>
    <x v="1"/>
    <x v="8"/>
    <s v="Jun 2014"/>
    <n v="9055771.7180501111"/>
    <x v="5"/>
    <x v="3"/>
  </r>
  <r>
    <x v="1"/>
    <x v="8"/>
    <s v="Jul 2014"/>
    <n v="8875802.0230908282"/>
    <x v="6"/>
    <x v="3"/>
  </r>
  <r>
    <x v="1"/>
    <x v="8"/>
    <s v="Aug 2014"/>
    <n v="8190831.656981037"/>
    <x v="7"/>
    <x v="3"/>
  </r>
  <r>
    <x v="1"/>
    <x v="8"/>
    <s v="Sep 2014"/>
    <n v="8022642.3206904959"/>
    <x v="8"/>
    <x v="3"/>
  </r>
  <r>
    <x v="1"/>
    <x v="8"/>
    <s v="Oct 2014"/>
    <n v="7910751.914951859"/>
    <x v="9"/>
    <x v="3"/>
  </r>
  <r>
    <x v="1"/>
    <x v="8"/>
    <s v="Nov 2014"/>
    <n v="7668814.5167369321"/>
    <x v="10"/>
    <x v="3"/>
  </r>
  <r>
    <x v="1"/>
    <x v="8"/>
    <s v="Dec 2014"/>
    <n v="7637511.4352750191"/>
    <x v="11"/>
    <x v="3"/>
  </r>
  <r>
    <x v="1"/>
    <x v="8"/>
    <s v="Jan 2015"/>
    <n v="7475845.425298119"/>
    <x v="0"/>
    <x v="4"/>
  </r>
  <r>
    <x v="1"/>
    <x v="8"/>
    <s v="Feb 2015"/>
    <n v="7382175.0857954305"/>
    <x v="1"/>
    <x v="4"/>
  </r>
  <r>
    <x v="1"/>
    <x v="8"/>
    <s v="Mar 2015"/>
    <n v="7286850.4509393405"/>
    <x v="2"/>
    <x v="4"/>
  </r>
  <r>
    <x v="1"/>
    <x v="8"/>
    <s v="Apr 2015"/>
    <n v="7195560.4757128935"/>
    <x v="3"/>
    <x v="4"/>
  </r>
  <r>
    <x v="1"/>
    <x v="8"/>
    <s v="May 2015"/>
    <n v="7104898.4749381794"/>
    <x v="4"/>
    <x v="4"/>
  </r>
  <r>
    <x v="1"/>
    <x v="8"/>
    <s v="Jun 2015"/>
    <n v="7013843.0279927487"/>
    <x v="5"/>
    <x v="4"/>
  </r>
  <r>
    <x v="1"/>
    <x v="8"/>
    <s v="Jul 2015"/>
    <n v="6925452.4161502337"/>
    <x v="6"/>
    <x v="4"/>
  </r>
  <r>
    <x v="1"/>
    <x v="8"/>
    <s v="Aug 2015"/>
    <n v="6831472.5038402835"/>
    <x v="7"/>
    <x v="4"/>
  </r>
  <r>
    <x v="1"/>
    <x v="8"/>
    <s v="Sep 2015"/>
    <n v="6709325.3482324285"/>
    <x v="8"/>
    <x v="4"/>
  </r>
  <r>
    <x v="1"/>
    <x v="8"/>
    <s v="Oct 2015"/>
    <n v="6621492.0151688727"/>
    <x v="9"/>
    <x v="4"/>
  </r>
  <r>
    <x v="1"/>
    <x v="8"/>
    <s v="Nov 2015"/>
    <n v="6538521.3007968217"/>
    <x v="10"/>
    <x v="4"/>
  </r>
  <r>
    <x v="1"/>
    <x v="8"/>
    <s v="Dec 2015"/>
    <n v="6484677.0685844114"/>
    <x v="11"/>
    <x v="4"/>
  </r>
  <r>
    <x v="1"/>
    <x v="8"/>
    <s v="Jan 2016"/>
    <n v="6361840.7605759446"/>
    <x v="0"/>
    <x v="5"/>
  </r>
  <r>
    <x v="1"/>
    <x v="8"/>
    <s v="Feb 2016"/>
    <n v="6283812.0788086839"/>
    <x v="1"/>
    <x v="5"/>
  </r>
  <r>
    <x v="1"/>
    <x v="8"/>
    <s v="Mar 2016"/>
    <n v="6207253.7985172346"/>
    <x v="2"/>
    <x v="5"/>
  </r>
  <r>
    <x v="1"/>
    <x v="8"/>
    <s v="Apr 2016"/>
    <n v="6132736.3987683421"/>
    <x v="3"/>
    <x v="5"/>
  </r>
  <r>
    <x v="1"/>
    <x v="8"/>
    <s v="May 2016"/>
    <n v="6057399.5403607758"/>
    <x v="4"/>
    <x v="5"/>
  </r>
  <r>
    <x v="1"/>
    <x v="8"/>
    <s v="Jun 2016"/>
    <n v="5975692.3196511697"/>
    <x v="5"/>
    <x v="5"/>
  </r>
  <r>
    <x v="1"/>
    <x v="8"/>
    <s v="Jul 2016"/>
    <n v="5902733.3087422373"/>
    <x v="6"/>
    <x v="5"/>
  </r>
  <r>
    <x v="1"/>
    <x v="8"/>
    <s v="Aug 2016"/>
    <n v="5831711.3595229853"/>
    <x v="7"/>
    <x v="5"/>
  </r>
  <r>
    <x v="1"/>
    <x v="8"/>
    <s v="Sep 2016"/>
    <n v="5754140.909111646"/>
    <x v="8"/>
    <x v="5"/>
  </r>
  <r>
    <x v="1"/>
    <x v="8"/>
    <s v="Oct 2016"/>
    <n v="5700769.2760298355"/>
    <x v="9"/>
    <x v="5"/>
  </r>
  <r>
    <x v="1"/>
    <x v="8"/>
    <s v="Nov 2016"/>
    <n v="5624880.7209689384"/>
    <x v="10"/>
    <x v="5"/>
  </r>
  <r>
    <x v="1"/>
    <x v="8"/>
    <s v="Dec 2016"/>
    <n v="5583221.9118924206"/>
    <x v="11"/>
    <x v="5"/>
  </r>
  <r>
    <x v="1"/>
    <x v="8"/>
    <s v="Jan 2017"/>
    <n v="5494602.1555914823"/>
    <x v="0"/>
    <x v="6"/>
  </r>
  <r>
    <x v="1"/>
    <x v="8"/>
    <s v="Feb 2017"/>
    <n v="5433085.2090704534"/>
    <x v="1"/>
    <x v="6"/>
  </r>
  <r>
    <x v="1"/>
    <x v="8"/>
    <s v="Mar 2017"/>
    <n v="5369437.4471671982"/>
    <x v="2"/>
    <x v="6"/>
  </r>
  <r>
    <x v="1"/>
    <x v="8"/>
    <s v="Apr 2017"/>
    <n v="5307291.9520748863"/>
    <x v="3"/>
    <x v="6"/>
  </r>
  <r>
    <x v="1"/>
    <x v="8"/>
    <s v="May 2017"/>
    <n v="5245622.4775969693"/>
    <x v="4"/>
    <x v="6"/>
  </r>
  <r>
    <x v="1"/>
    <x v="8"/>
    <s v="Jun 2017"/>
    <n v="5183148.6730799386"/>
    <x v="5"/>
    <x v="6"/>
  </r>
  <r>
    <x v="1"/>
    <x v="8"/>
    <s v="Jul 2017"/>
    <n v="5123840.7101304345"/>
    <x v="6"/>
    <x v="6"/>
  </r>
  <r>
    <x v="1"/>
    <x v="8"/>
    <s v="Aug 2017"/>
    <n v="5067990.8606988378"/>
    <x v="7"/>
    <x v="6"/>
  </r>
  <r>
    <x v="1"/>
    <x v="8"/>
    <s v="Sep 2017"/>
    <n v="5011078.2964105001"/>
    <x v="8"/>
    <x v="6"/>
  </r>
  <r>
    <x v="1"/>
    <x v="8"/>
    <s v="Oct 2017"/>
    <n v="4956066.5833977917"/>
    <x v="9"/>
    <x v="6"/>
  </r>
  <r>
    <x v="1"/>
    <x v="8"/>
    <s v="Nov 2017"/>
    <n v="4903518.0801124694"/>
    <x v="10"/>
    <x v="6"/>
  </r>
  <r>
    <x v="1"/>
    <x v="8"/>
    <s v="Dec 2017"/>
    <n v="4863199.3305061338"/>
    <x v="11"/>
    <x v="6"/>
  </r>
  <r>
    <x v="1"/>
    <x v="8"/>
    <s v="Jan 2018"/>
    <n v="4790824.5516014816"/>
    <x v="0"/>
    <x v="7"/>
  </r>
  <r>
    <x v="1"/>
    <x v="8"/>
    <s v="Feb 2018"/>
    <n v="4737887.1818504836"/>
    <x v="1"/>
    <x v="7"/>
  </r>
  <r>
    <x v="1"/>
    <x v="8"/>
    <s v="Mar 2018"/>
    <n v="4685930.0704738069"/>
    <x v="2"/>
    <x v="7"/>
  </r>
  <r>
    <x v="1"/>
    <x v="8"/>
    <s v="Apr 2018"/>
    <n v="4632317.1967662191"/>
    <x v="3"/>
    <x v="7"/>
  </r>
  <r>
    <x v="1"/>
    <x v="8"/>
    <s v="May 2018"/>
    <n v="4581158.0455507142"/>
    <x v="4"/>
    <x v="7"/>
  </r>
  <r>
    <x v="1"/>
    <x v="8"/>
    <s v="Jun 2018"/>
    <n v="4531216.911112451"/>
    <x v="5"/>
    <x v="7"/>
  </r>
  <r>
    <x v="1"/>
    <x v="8"/>
    <s v="Jul 2018"/>
    <n v="4481541.6094037741"/>
    <x v="6"/>
    <x v="7"/>
  </r>
  <r>
    <x v="1"/>
    <x v="8"/>
    <s v="Aug 2018"/>
    <n v="4433606.1385501437"/>
    <x v="7"/>
    <x v="7"/>
  </r>
  <r>
    <x v="1"/>
    <x v="8"/>
    <s v="Sep 2018"/>
    <n v="4385307.7850186462"/>
    <x v="8"/>
    <x v="7"/>
  </r>
  <r>
    <x v="1"/>
    <x v="8"/>
    <s v="Oct 2018"/>
    <n v="4338196.8474772582"/>
    <x v="9"/>
    <x v="7"/>
  </r>
  <r>
    <x v="1"/>
    <x v="8"/>
    <s v="Nov 2018"/>
    <n v="4291595.1609940119"/>
    <x v="10"/>
    <x v="7"/>
  </r>
  <r>
    <x v="1"/>
    <x v="8"/>
    <s v="Dec 2018"/>
    <n v="4252352.5271987272"/>
    <x v="11"/>
    <x v="7"/>
  </r>
  <r>
    <x v="1"/>
    <x v="8"/>
    <s v="Jan 2019"/>
    <n v="4198800.3162025874"/>
    <x v="0"/>
    <x v="8"/>
  </r>
  <r>
    <x v="1"/>
    <x v="8"/>
    <s v="Feb 2019"/>
    <n v="4152629.7175800917"/>
    <x v="1"/>
    <x v="8"/>
  </r>
  <r>
    <x v="1"/>
    <x v="8"/>
    <s v="Mar 2019"/>
    <n v="4104932.5792795438"/>
    <x v="2"/>
    <x v="8"/>
  </r>
  <r>
    <x v="1"/>
    <x v="8"/>
    <s v="Apr 2019"/>
    <n v="4059938.0886246748"/>
    <x v="3"/>
    <x v="8"/>
  </r>
  <r>
    <x v="1"/>
    <x v="8"/>
    <s v="May 2019"/>
    <n v="4017069.3832806661"/>
    <x v="4"/>
    <x v="8"/>
  </r>
  <r>
    <x v="1"/>
    <x v="8"/>
    <s v="Jun 2019"/>
    <n v="3973955.2949146586"/>
    <x v="5"/>
    <x v="8"/>
  </r>
  <r>
    <x v="1"/>
    <x v="8"/>
    <s v="Jul 2019"/>
    <n v="3933629.8338246411"/>
    <x v="6"/>
    <x v="8"/>
  </r>
  <r>
    <x v="1"/>
    <x v="8"/>
    <s v="Aug 2019"/>
    <n v="3893687.3993548802"/>
    <x v="7"/>
    <x v="8"/>
  </r>
  <r>
    <x v="1"/>
    <x v="8"/>
    <s v="Sep 2019"/>
    <n v="3848975.8539647767"/>
    <x v="8"/>
    <x v="8"/>
  </r>
  <r>
    <x v="1"/>
    <x v="8"/>
    <s v="Oct 2019"/>
    <n v="3805705.5142425667"/>
    <x v="9"/>
    <x v="8"/>
  </r>
  <r>
    <x v="1"/>
    <x v="8"/>
    <s v="Nov 2019"/>
    <n v="3768639.2520155129"/>
    <x v="10"/>
    <x v="8"/>
  </r>
  <r>
    <x v="1"/>
    <x v="8"/>
    <s v="Dec 2019"/>
    <n v="3733544.8027128507"/>
    <x v="11"/>
    <x v="8"/>
  </r>
  <r>
    <x v="1"/>
    <x v="8"/>
    <s v="Jan 2020"/>
    <n v="3686586.1941576195"/>
    <x v="0"/>
    <x v="9"/>
  </r>
  <r>
    <x v="1"/>
    <x v="8"/>
    <s v="Feb 2020"/>
    <n v="3646180.5556808822"/>
    <x v="1"/>
    <x v="9"/>
  </r>
  <r>
    <x v="1"/>
    <x v="8"/>
    <s v="Mar 2020"/>
    <n v="3606704.7363170199"/>
    <x v="2"/>
    <x v="9"/>
  </r>
  <r>
    <x v="1"/>
    <x v="8"/>
    <s v="Apr 2020"/>
    <n v="3570460.3122182856"/>
    <x v="3"/>
    <x v="9"/>
  </r>
  <r>
    <x v="1"/>
    <x v="8"/>
    <s v="May 2020"/>
    <n v="3533084.5516239642"/>
    <x v="4"/>
    <x v="9"/>
  </r>
  <r>
    <x v="1"/>
    <x v="8"/>
    <s v="Jun 2020"/>
    <n v="3492232.3731332365"/>
    <x v="5"/>
    <x v="9"/>
  </r>
  <r>
    <x v="1"/>
    <x v="8"/>
    <s v="Jul 2020"/>
    <n v="3455508.0210631383"/>
    <x v="6"/>
    <x v="9"/>
  </r>
  <r>
    <x v="1"/>
    <x v="8"/>
    <s v="Aug 2020"/>
    <n v="3424257.5001140744"/>
    <x v="7"/>
    <x v="9"/>
  </r>
  <r>
    <x v="1"/>
    <x v="8"/>
    <s v="Sep 2020"/>
    <n v="3387403.6020154939"/>
    <x v="8"/>
    <x v="9"/>
  </r>
  <r>
    <x v="1"/>
    <x v="8"/>
    <s v="Oct 2020"/>
    <n v="3348881.398032276"/>
    <x v="9"/>
    <x v="9"/>
  </r>
  <r>
    <x v="1"/>
    <x v="8"/>
    <s v="Nov 2020"/>
    <n v="3312580.0024111765"/>
    <x v="10"/>
    <x v="9"/>
  </r>
  <r>
    <x v="1"/>
    <x v="8"/>
    <s v="Dec 2020"/>
    <n v="3280540.5359803285"/>
    <x v="11"/>
    <x v="9"/>
  </r>
  <r>
    <x v="1"/>
    <x v="8"/>
    <s v="Jan 2021"/>
    <n v="316212.3805837892"/>
    <x v="0"/>
    <x v="10"/>
  </r>
  <r>
    <x v="1"/>
    <x v="8"/>
    <s v="Feb 2021"/>
    <n v="312229.31204759178"/>
    <x v="1"/>
    <x v="10"/>
  </r>
  <r>
    <x v="1"/>
    <x v="8"/>
    <s v="Mar 2021"/>
    <n v="307581.06024285982"/>
    <x v="2"/>
    <x v="10"/>
  </r>
  <r>
    <x v="1"/>
    <x v="8"/>
    <s v="Apr 2021"/>
    <n v="304013.17877766257"/>
    <x v="3"/>
    <x v="10"/>
  </r>
  <r>
    <x v="1"/>
    <x v="8"/>
    <s v="May 2021"/>
    <n v="300466.92156360194"/>
    <x v="4"/>
    <x v="10"/>
  </r>
  <r>
    <x v="1"/>
    <x v="8"/>
    <s v="Jun 2021"/>
    <n v="298792.03216093912"/>
    <x v="5"/>
    <x v="10"/>
  </r>
  <r>
    <x v="1"/>
    <x v="8"/>
    <s v="Jul 2021"/>
    <n v="294676.08506461064"/>
    <x v="6"/>
    <x v="10"/>
  </r>
  <r>
    <x v="1"/>
    <x v="8"/>
    <s v="Aug 2021"/>
    <n v="288969.79869947192"/>
    <x v="7"/>
    <x v="10"/>
  </r>
  <r>
    <x v="1"/>
    <x v="8"/>
    <s v="Sep 2021"/>
    <n v="161144.78767963525"/>
    <x v="8"/>
    <x v="10"/>
  </r>
  <r>
    <x v="1"/>
    <x v="8"/>
    <s v="Oct 2021"/>
    <n v="159818.38141095941"/>
    <x v="9"/>
    <x v="10"/>
  </r>
  <r>
    <x v="1"/>
    <x v="8"/>
    <s v="Nov 2021"/>
    <n v="157911.70675383648"/>
    <x v="10"/>
    <x v="10"/>
  </r>
  <r>
    <x v="1"/>
    <x v="8"/>
    <s v="Dec 2021"/>
    <n v="158802.3627718839"/>
    <x v="11"/>
    <x v="10"/>
  </r>
  <r>
    <x v="1"/>
    <x v="8"/>
    <s v="Jan 2022"/>
    <n v="155232.16741139529"/>
    <x v="0"/>
    <x v="11"/>
  </r>
  <r>
    <x v="1"/>
    <x v="8"/>
    <s v="Feb 2022"/>
    <n v="154026.42036541697"/>
    <x v="1"/>
    <x v="11"/>
  </r>
  <r>
    <x v="1"/>
    <x v="8"/>
    <s v="Mar 2022"/>
    <n v="152769.25142377522"/>
    <x v="2"/>
    <x v="11"/>
  </r>
  <r>
    <x v="1"/>
    <x v="8"/>
    <s v="Apr 2022"/>
    <n v="151561.65324912348"/>
    <x v="3"/>
    <x v="11"/>
  </r>
  <r>
    <x v="1"/>
    <x v="8"/>
    <s v="May 2022"/>
    <n v="150379.47817198129"/>
    <x v="4"/>
    <x v="11"/>
  </r>
  <r>
    <x v="1"/>
    <x v="8"/>
    <s v="Jun 2022"/>
    <n v="149214.87399844421"/>
    <x v="5"/>
    <x v="11"/>
  </r>
  <r>
    <x v="1"/>
    <x v="8"/>
    <s v="Jul 2022"/>
    <n v="148070.40439631644"/>
    <x v="6"/>
    <x v="11"/>
  </r>
  <r>
    <x v="1"/>
    <x v="8"/>
    <s v="Aug 2022"/>
    <n v="146940.16479307477"/>
    <x v="7"/>
    <x v="11"/>
  </r>
  <r>
    <x v="1"/>
    <x v="8"/>
    <s v="Sep 2022"/>
    <n v="145825.96824696724"/>
    <x v="8"/>
    <x v="11"/>
  </r>
  <r>
    <x v="1"/>
    <x v="8"/>
    <s v="Oct 2022"/>
    <n v="144727.89990381623"/>
    <x v="9"/>
    <x v="11"/>
  </r>
  <r>
    <x v="1"/>
    <x v="8"/>
    <s v="Nov 2022"/>
    <n v="143684.56828452402"/>
    <x v="10"/>
    <x v="11"/>
  </r>
  <r>
    <x v="1"/>
    <x v="8"/>
    <s v="Dec 2022"/>
    <n v="143662.21476299199"/>
    <x v="11"/>
    <x v="11"/>
  </r>
  <r>
    <x v="1"/>
    <x v="8"/>
    <s v="Jan 2023"/>
    <n v="141506.51449419465"/>
    <x v="0"/>
    <x v="12"/>
  </r>
  <r>
    <x v="1"/>
    <x v="8"/>
    <s v="Feb 2023"/>
    <n v="140461.63649108913"/>
    <x v="1"/>
    <x v="12"/>
  </r>
  <r>
    <x v="1"/>
    <x v="8"/>
    <s v="Mar 2023"/>
    <n v="139431.83542272856"/>
    <x v="2"/>
    <x v="12"/>
  </r>
  <r>
    <x v="1"/>
    <x v="8"/>
    <s v="Apr 2023"/>
    <n v="138415.01308392617"/>
    <x v="3"/>
    <x v="12"/>
  </r>
  <r>
    <x v="1"/>
    <x v="8"/>
    <s v="May 2023"/>
    <n v="137409.37221644598"/>
    <x v="4"/>
    <x v="12"/>
  </r>
  <r>
    <x v="1"/>
    <x v="8"/>
    <s v="Jun 2023"/>
    <n v="136417.88059482697"/>
    <x v="5"/>
    <x v="12"/>
  </r>
  <r>
    <x v="1"/>
    <x v="8"/>
    <s v="Jul 2023"/>
    <n v="135438.55877143337"/>
    <x v="6"/>
    <x v="12"/>
  </r>
  <r>
    <x v="1"/>
    <x v="8"/>
    <s v="Aug 2023"/>
    <n v="134470.53874955419"/>
    <x v="7"/>
    <x v="12"/>
  </r>
  <r>
    <x v="1"/>
    <x v="8"/>
    <s v="Sep 2023"/>
    <n v="133515.3009136678"/>
    <x v="8"/>
    <x v="12"/>
  </r>
  <r>
    <x v="1"/>
    <x v="8"/>
    <s v="Oct 2023"/>
    <n v="132529.84624421492"/>
    <x v="9"/>
    <x v="12"/>
  </r>
  <r>
    <x v="1"/>
    <x v="8"/>
    <s v="Nov 2023"/>
    <n v="131617.70718281745"/>
    <x v="10"/>
    <x v="12"/>
  </r>
  <r>
    <x v="1"/>
    <x v="8"/>
    <s v="Dec 2023"/>
    <n v="131269.58010473024"/>
    <x v="11"/>
    <x v="12"/>
  </r>
  <r>
    <x v="1"/>
    <x v="8"/>
    <s v="Jan 2024"/>
    <n v="129766.31335929807"/>
    <x v="0"/>
    <x v="13"/>
  </r>
  <r>
    <x v="1"/>
    <x v="8"/>
    <s v="Feb 2024"/>
    <n v="128867.14072769483"/>
    <x v="1"/>
    <x v="13"/>
  </r>
  <r>
    <x v="1"/>
    <x v="8"/>
    <s v="Mar 2024"/>
    <n v="127977.7504215432"/>
    <x v="2"/>
    <x v="13"/>
  </r>
  <r>
    <x v="1"/>
    <x v="8"/>
    <s v="Apr 2024"/>
    <n v="127099.53336553759"/>
    <x v="3"/>
    <x v="13"/>
  </r>
  <r>
    <x v="1"/>
    <x v="8"/>
    <s v="May 2024"/>
    <n v="126231.42614451557"/>
    <x v="4"/>
    <x v="13"/>
  </r>
  <r>
    <x v="1"/>
    <x v="8"/>
    <s v="Jun 2024"/>
    <n v="125374.84606529638"/>
    <x v="5"/>
    <x v="13"/>
  </r>
  <r>
    <x v="1"/>
    <x v="8"/>
    <s v="Jul 2024"/>
    <n v="124528.78508423026"/>
    <x v="6"/>
    <x v="13"/>
  </r>
  <r>
    <x v="1"/>
    <x v="8"/>
    <s v="Aug 2024"/>
    <n v="123691.94067943197"/>
    <x v="7"/>
    <x v="13"/>
  </r>
  <r>
    <x v="1"/>
    <x v="8"/>
    <s v="Sep 2024"/>
    <n v="122863.25908881231"/>
    <x v="8"/>
    <x v="13"/>
  </r>
  <r>
    <x v="1"/>
    <x v="8"/>
    <s v="Oct 2024"/>
    <n v="122046.19030147223"/>
    <x v="9"/>
    <x v="13"/>
  </r>
  <r>
    <x v="1"/>
    <x v="8"/>
    <s v="Nov 2024"/>
    <n v="121246.47420892636"/>
    <x v="10"/>
    <x v="13"/>
  </r>
  <r>
    <x v="1"/>
    <x v="8"/>
    <s v="Dec 2024"/>
    <n v="120734.83703961564"/>
    <x v="11"/>
    <x v="13"/>
  </r>
  <r>
    <x v="1"/>
    <x v="8"/>
    <s v="Jan 2025"/>
    <n v="119648.05726010786"/>
    <x v="0"/>
    <x v="14"/>
  </r>
  <r>
    <x v="1"/>
    <x v="8"/>
    <s v="Feb 2025"/>
    <n v="118867.77594159696"/>
    <x v="1"/>
    <x v="14"/>
  </r>
  <r>
    <x v="1"/>
    <x v="8"/>
    <s v="Mar 2025"/>
    <n v="118096.66515859772"/>
    <x v="2"/>
    <x v="14"/>
  </r>
  <r>
    <x v="1"/>
    <x v="8"/>
    <s v="Apr 2025"/>
    <n v="117334.00486245444"/>
    <x v="3"/>
    <x v="14"/>
  </r>
  <r>
    <x v="1"/>
    <x v="8"/>
    <s v="May 2025"/>
    <n v="116639.31249916698"/>
    <x v="4"/>
    <x v="14"/>
  </r>
  <r>
    <x v="1"/>
    <x v="8"/>
    <s v="Jun 2025"/>
    <n v="115891.90111069666"/>
    <x v="5"/>
    <x v="14"/>
  </r>
  <r>
    <x v="1"/>
    <x v="8"/>
    <s v="Jul 2025"/>
    <n v="115154.16931757019"/>
    <x v="6"/>
    <x v="14"/>
  </r>
  <r>
    <x v="1"/>
    <x v="8"/>
    <s v="Aug 2025"/>
    <n v="114425.26043871885"/>
    <x v="7"/>
    <x v="14"/>
  </r>
  <r>
    <x v="1"/>
    <x v="8"/>
    <s v="Sep 2025"/>
    <n v="113703.71603771957"/>
    <x v="8"/>
    <x v="14"/>
  </r>
  <r>
    <x v="1"/>
    <x v="8"/>
    <s v="Oct 2025"/>
    <n v="112990.27644368426"/>
    <x v="9"/>
    <x v="14"/>
  </r>
  <r>
    <x v="1"/>
    <x v="8"/>
    <s v="Nov 2025"/>
    <n v="112288.64031388919"/>
    <x v="10"/>
    <x v="14"/>
  </r>
  <r>
    <x v="1"/>
    <x v="8"/>
    <s v="Dec 2025"/>
    <n v="111652.13843463211"/>
    <x v="11"/>
    <x v="14"/>
  </r>
  <r>
    <x v="1"/>
    <x v="8"/>
    <s v="Jan 2026"/>
    <n v="110534.27534417959"/>
    <x v="0"/>
    <x v="15"/>
  </r>
  <r>
    <x v="1"/>
    <x v="8"/>
    <s v="Feb 2026"/>
    <n v="109870.54817603785"/>
    <x v="1"/>
    <x v="15"/>
  </r>
  <r>
    <x v="1"/>
    <x v="8"/>
    <s v="Mar 2026"/>
    <n v="109213.88914105424"/>
    <x v="2"/>
    <x v="15"/>
  </r>
  <r>
    <x v="1"/>
    <x v="8"/>
    <s v="Apr 2026"/>
    <n v="108563.07178773978"/>
    <x v="3"/>
    <x v="15"/>
  </r>
  <r>
    <x v="1"/>
    <x v="8"/>
    <s v="May 2026"/>
    <n v="107918.58952395784"/>
    <x v="4"/>
    <x v="15"/>
  </r>
  <r>
    <x v="1"/>
    <x v="8"/>
    <s v="Jun 2026"/>
    <n v="107028.60589998448"/>
    <x v="5"/>
    <x v="15"/>
  </r>
  <r>
    <x v="1"/>
    <x v="8"/>
    <s v="Jul 2026"/>
    <n v="106397.17481916904"/>
    <x v="6"/>
    <x v="15"/>
  </r>
  <r>
    <x v="1"/>
    <x v="8"/>
    <s v="Aug 2026"/>
    <n v="105771.83165469277"/>
    <x v="7"/>
    <x v="15"/>
  </r>
  <r>
    <x v="1"/>
    <x v="8"/>
    <s v="Sep 2026"/>
    <n v="2749.8875804381346"/>
    <x v="8"/>
    <x v="15"/>
  </r>
  <r>
    <x v="1"/>
    <x v="8"/>
    <s v="Oct 2026"/>
    <n v="2738.4733337353446"/>
    <x v="9"/>
    <x v="15"/>
  </r>
  <r>
    <x v="1"/>
    <x v="8"/>
    <s v="Nov 2026"/>
    <n v="2727.105605471947"/>
    <x v="10"/>
    <x v="15"/>
  </r>
  <r>
    <x v="1"/>
    <x v="8"/>
    <s v="Dec 2026"/>
    <n v="2715.7852571005228"/>
    <x v="11"/>
    <x v="15"/>
  </r>
  <r>
    <x v="1"/>
    <x v="9"/>
    <s v="Oct 2011"/>
    <n v="4049606.7604349344"/>
    <x v="9"/>
    <x v="0"/>
  </r>
  <r>
    <x v="1"/>
    <x v="9"/>
    <s v="Nov 2011"/>
    <n v="10332146.832746938"/>
    <x v="10"/>
    <x v="0"/>
  </r>
  <r>
    <x v="1"/>
    <x v="9"/>
    <s v="Dec 2011"/>
    <n v="7663522.6362976478"/>
    <x v="11"/>
    <x v="0"/>
  </r>
  <r>
    <x v="1"/>
    <x v="9"/>
    <s v="Jan 2012"/>
    <n v="6416224.1155604189"/>
    <x v="0"/>
    <x v="1"/>
  </r>
  <r>
    <x v="1"/>
    <x v="9"/>
    <s v="Feb 2012"/>
    <n v="5592781.1284518363"/>
    <x v="1"/>
    <x v="1"/>
  </r>
  <r>
    <x v="1"/>
    <x v="9"/>
    <s v="Mar 2012"/>
    <n v="5025377.2829682808"/>
    <x v="2"/>
    <x v="1"/>
  </r>
  <r>
    <x v="1"/>
    <x v="9"/>
    <s v="Apr 2012"/>
    <n v="4425816.1746718567"/>
    <x v="3"/>
    <x v="1"/>
  </r>
  <r>
    <x v="1"/>
    <x v="9"/>
    <s v="May 2012"/>
    <n v="3991665.4532037722"/>
    <x v="4"/>
    <x v="1"/>
  </r>
  <r>
    <x v="1"/>
    <x v="9"/>
    <s v="Jun 2012"/>
    <n v="3623079.3340896526"/>
    <x v="5"/>
    <x v="1"/>
  </r>
  <r>
    <x v="1"/>
    <x v="9"/>
    <s v="Jul 2012"/>
    <n v="3330915.0310491985"/>
    <x v="6"/>
    <x v="1"/>
  </r>
  <r>
    <x v="1"/>
    <x v="9"/>
    <s v="Aug 2012"/>
    <n v="3295318.1435225774"/>
    <x v="7"/>
    <x v="1"/>
  </r>
  <r>
    <x v="1"/>
    <x v="9"/>
    <s v="Sep 2012"/>
    <n v="3300375.8907751506"/>
    <x v="8"/>
    <x v="1"/>
  </r>
  <r>
    <x v="1"/>
    <x v="9"/>
    <s v="Oct 2012"/>
    <n v="3359952.8966896841"/>
    <x v="9"/>
    <x v="1"/>
  </r>
  <r>
    <x v="1"/>
    <x v="9"/>
    <s v="Nov 2012"/>
    <n v="3332683.8148754467"/>
    <x v="10"/>
    <x v="1"/>
  </r>
  <r>
    <x v="1"/>
    <x v="9"/>
    <s v="Dec 2012"/>
    <n v="3231093.1717039105"/>
    <x v="11"/>
    <x v="1"/>
  </r>
  <r>
    <x v="1"/>
    <x v="9"/>
    <s v="Jan 2013"/>
    <n v="3154278.4240890723"/>
    <x v="0"/>
    <x v="2"/>
  </r>
  <r>
    <x v="1"/>
    <x v="9"/>
    <s v="Feb 2013"/>
    <n v="3185923.5489948895"/>
    <x v="1"/>
    <x v="2"/>
  </r>
  <r>
    <x v="1"/>
    <x v="9"/>
    <s v="Mar 2013"/>
    <n v="3083638.1944255787"/>
    <x v="2"/>
    <x v="2"/>
  </r>
  <r>
    <x v="1"/>
    <x v="9"/>
    <s v="Apr 2013"/>
    <n v="2826782.1696361876"/>
    <x v="3"/>
    <x v="2"/>
  </r>
  <r>
    <x v="1"/>
    <x v="9"/>
    <s v="May 2013"/>
    <n v="2625939.5121193072"/>
    <x v="4"/>
    <x v="2"/>
  </r>
  <r>
    <x v="1"/>
    <x v="9"/>
    <s v="Jun 2013"/>
    <n v="2485824.7395331888"/>
    <x v="5"/>
    <x v="2"/>
  </r>
  <r>
    <x v="1"/>
    <x v="9"/>
    <s v="Jul 2013"/>
    <n v="2364239.3703803038"/>
    <x v="6"/>
    <x v="2"/>
  </r>
  <r>
    <x v="1"/>
    <x v="9"/>
    <s v="Aug 2013"/>
    <n v="2241053.3754914557"/>
    <x v="7"/>
    <x v="2"/>
  </r>
  <r>
    <x v="1"/>
    <x v="9"/>
    <s v="Sep 2013"/>
    <n v="2120031.0789317247"/>
    <x v="8"/>
    <x v="2"/>
  </r>
  <r>
    <x v="1"/>
    <x v="9"/>
    <s v="Oct 2013"/>
    <n v="2035551.399946657"/>
    <x v="9"/>
    <x v="2"/>
  </r>
  <r>
    <x v="1"/>
    <x v="9"/>
    <s v="Nov 2013"/>
    <n v="2028139.0548708295"/>
    <x v="10"/>
    <x v="2"/>
  </r>
  <r>
    <x v="1"/>
    <x v="9"/>
    <s v="Dec 2013"/>
    <n v="2001964.482881035"/>
    <x v="11"/>
    <x v="2"/>
  </r>
  <r>
    <x v="1"/>
    <x v="9"/>
    <s v="Jan 2014"/>
    <n v="1952681.2178678443"/>
    <x v="0"/>
    <x v="3"/>
  </r>
  <r>
    <x v="1"/>
    <x v="9"/>
    <s v="Feb 2014"/>
    <n v="1928381.1609983393"/>
    <x v="1"/>
    <x v="3"/>
  </r>
  <r>
    <x v="1"/>
    <x v="9"/>
    <s v="Mar 2014"/>
    <n v="1910508.4076935279"/>
    <x v="2"/>
    <x v="3"/>
  </r>
  <r>
    <x v="1"/>
    <x v="9"/>
    <s v="Apr 2014"/>
    <n v="1826413.6188726048"/>
    <x v="3"/>
    <x v="3"/>
  </r>
  <r>
    <x v="1"/>
    <x v="9"/>
    <s v="May 2014"/>
    <n v="1776470.2395814639"/>
    <x v="4"/>
    <x v="3"/>
  </r>
  <r>
    <x v="1"/>
    <x v="9"/>
    <s v="Jun 2014"/>
    <n v="1754528.4115727954"/>
    <x v="5"/>
    <x v="3"/>
  </r>
  <r>
    <x v="1"/>
    <x v="9"/>
    <s v="Jul 2014"/>
    <n v="1715152.1478900774"/>
    <x v="6"/>
    <x v="3"/>
  </r>
  <r>
    <x v="1"/>
    <x v="9"/>
    <s v="Aug 2014"/>
    <n v="1692674.8556729937"/>
    <x v="7"/>
    <x v="3"/>
  </r>
  <r>
    <x v="1"/>
    <x v="9"/>
    <s v="Sep 2014"/>
    <n v="1647838.1747662381"/>
    <x v="8"/>
    <x v="3"/>
  </r>
  <r>
    <x v="1"/>
    <x v="9"/>
    <s v="Oct 2014"/>
    <n v="1637202.8103173058"/>
    <x v="9"/>
    <x v="3"/>
  </r>
  <r>
    <x v="1"/>
    <x v="9"/>
    <s v="Nov 2014"/>
    <n v="1645651.9840663008"/>
    <x v="10"/>
    <x v="3"/>
  </r>
  <r>
    <x v="1"/>
    <x v="9"/>
    <s v="Dec 2014"/>
    <n v="1623757.0167313684"/>
    <x v="11"/>
    <x v="3"/>
  </r>
  <r>
    <x v="1"/>
    <x v="9"/>
    <s v="Jan 2015"/>
    <n v="1589150.0836711437"/>
    <x v="0"/>
    <x v="4"/>
  </r>
  <r>
    <x v="1"/>
    <x v="9"/>
    <s v="Feb 2015"/>
    <n v="1568179.3814599987"/>
    <x v="1"/>
    <x v="4"/>
  </r>
  <r>
    <x v="1"/>
    <x v="9"/>
    <s v="Mar 2015"/>
    <n v="1545617.3911108931"/>
    <x v="2"/>
    <x v="4"/>
  </r>
  <r>
    <x v="1"/>
    <x v="9"/>
    <s v="Apr 2015"/>
    <n v="1478642.0026050885"/>
    <x v="3"/>
    <x v="4"/>
  </r>
  <r>
    <x v="1"/>
    <x v="9"/>
    <s v="May 2015"/>
    <n v="1451493.6675689809"/>
    <x v="4"/>
    <x v="4"/>
  </r>
  <r>
    <x v="1"/>
    <x v="9"/>
    <s v="Jun 2015"/>
    <n v="1440806.3759198762"/>
    <x v="5"/>
    <x v="4"/>
  </r>
  <r>
    <x v="1"/>
    <x v="9"/>
    <s v="Jul 2015"/>
    <n v="1401102.0355141829"/>
    <x v="6"/>
    <x v="4"/>
  </r>
  <r>
    <x v="1"/>
    <x v="9"/>
    <s v="Aug 2015"/>
    <n v="1397159.9581708435"/>
    <x v="7"/>
    <x v="4"/>
  </r>
  <r>
    <x v="1"/>
    <x v="9"/>
    <s v="Sep 2015"/>
    <n v="1365595.5366156721"/>
    <x v="8"/>
    <x v="4"/>
  </r>
  <r>
    <x v="1"/>
    <x v="9"/>
    <s v="Oct 2015"/>
    <n v="1343398.9227170725"/>
    <x v="9"/>
    <x v="4"/>
  </r>
  <r>
    <x v="1"/>
    <x v="9"/>
    <s v="Nov 2015"/>
    <n v="1335479.0544866284"/>
    <x v="10"/>
    <x v="4"/>
  </r>
  <r>
    <x v="1"/>
    <x v="9"/>
    <s v="Dec 2015"/>
    <n v="1293388.2968536098"/>
    <x v="11"/>
    <x v="4"/>
  </r>
  <r>
    <x v="1"/>
    <x v="9"/>
    <s v="Jan 2016"/>
    <n v="1272017.8687075614"/>
    <x v="0"/>
    <x v="5"/>
  </r>
  <r>
    <x v="1"/>
    <x v="9"/>
    <s v="Feb 2016"/>
    <n v="1245165.277409439"/>
    <x v="1"/>
    <x v="5"/>
  </r>
  <r>
    <x v="1"/>
    <x v="9"/>
    <s v="Mar 2016"/>
    <n v="1232718.7989401375"/>
    <x v="2"/>
    <x v="5"/>
  </r>
  <r>
    <x v="1"/>
    <x v="9"/>
    <s v="Apr 2016"/>
    <n v="1164993.4815165512"/>
    <x v="3"/>
    <x v="5"/>
  </r>
  <r>
    <x v="1"/>
    <x v="9"/>
    <s v="May 2016"/>
    <n v="1150044.5144309194"/>
    <x v="4"/>
    <x v="5"/>
  </r>
  <r>
    <x v="1"/>
    <x v="9"/>
    <s v="Jun 2016"/>
    <n v="1146998.553192012"/>
    <x v="5"/>
    <x v="5"/>
  </r>
  <r>
    <x v="1"/>
    <x v="9"/>
    <s v="Jul 2016"/>
    <n v="1128695.6414548056"/>
    <x v="6"/>
    <x v="5"/>
  </r>
  <r>
    <x v="1"/>
    <x v="9"/>
    <s v="Aug 2016"/>
    <n v="1108484.3854735559"/>
    <x v="7"/>
    <x v="5"/>
  </r>
  <r>
    <x v="1"/>
    <x v="9"/>
    <s v="Sep 2016"/>
    <n v="1088898.7497111259"/>
    <x v="8"/>
    <x v="5"/>
  </r>
  <r>
    <x v="1"/>
    <x v="9"/>
    <s v="Oct 2016"/>
    <n v="1076252.3730440729"/>
    <x v="9"/>
    <x v="5"/>
  </r>
  <r>
    <x v="1"/>
    <x v="9"/>
    <s v="Nov 2016"/>
    <n v="1053771.3900930316"/>
    <x v="10"/>
    <x v="5"/>
  </r>
  <r>
    <x v="1"/>
    <x v="9"/>
    <s v="Dec 2016"/>
    <n v="1046737.0462265215"/>
    <x v="11"/>
    <x v="5"/>
  </r>
  <r>
    <x v="1"/>
    <x v="9"/>
    <s v="Jan 2017"/>
    <n v="1019699.5258769423"/>
    <x v="0"/>
    <x v="6"/>
  </r>
  <r>
    <x v="1"/>
    <x v="9"/>
    <s v="Feb 2017"/>
    <n v="1009696.2109629489"/>
    <x v="1"/>
    <x v="6"/>
  </r>
  <r>
    <x v="1"/>
    <x v="9"/>
    <s v="Mar 2017"/>
    <n v="1014321.6428697301"/>
    <x v="2"/>
    <x v="6"/>
  </r>
  <r>
    <x v="1"/>
    <x v="9"/>
    <s v="Apr 2017"/>
    <n v="954697.72479210747"/>
    <x v="3"/>
    <x v="6"/>
  </r>
  <r>
    <x v="1"/>
    <x v="9"/>
    <s v="May 2017"/>
    <n v="937995.75373209594"/>
    <x v="4"/>
    <x v="6"/>
  </r>
  <r>
    <x v="1"/>
    <x v="9"/>
    <s v="Jun 2017"/>
    <n v="938256.83534440538"/>
    <x v="5"/>
    <x v="6"/>
  </r>
  <r>
    <x v="1"/>
    <x v="9"/>
    <s v="Jul 2017"/>
    <n v="909579.64849092974"/>
    <x v="6"/>
    <x v="6"/>
  </r>
  <r>
    <x v="1"/>
    <x v="9"/>
    <s v="Aug 2017"/>
    <n v="903305.13419225533"/>
    <x v="7"/>
    <x v="6"/>
  </r>
  <r>
    <x v="1"/>
    <x v="9"/>
    <s v="Sep 2017"/>
    <n v="890444.86716844584"/>
    <x v="8"/>
    <x v="6"/>
  </r>
  <r>
    <x v="1"/>
    <x v="9"/>
    <s v="Oct 2017"/>
    <n v="883877.40840077086"/>
    <x v="9"/>
    <x v="6"/>
  </r>
  <r>
    <x v="1"/>
    <x v="9"/>
    <s v="Nov 2017"/>
    <n v="868747.83545515779"/>
    <x v="10"/>
    <x v="6"/>
  </r>
  <r>
    <x v="1"/>
    <x v="9"/>
    <s v="Dec 2017"/>
    <n v="862476.20947809401"/>
    <x v="11"/>
    <x v="6"/>
  </r>
  <r>
    <x v="1"/>
    <x v="9"/>
    <s v="Jan 2018"/>
    <n v="851762.71833851468"/>
    <x v="0"/>
    <x v="7"/>
  </r>
  <r>
    <x v="1"/>
    <x v="9"/>
    <s v="Feb 2018"/>
    <n v="838567.71965784393"/>
    <x v="1"/>
    <x v="7"/>
  </r>
  <r>
    <x v="1"/>
    <x v="9"/>
    <s v="Mar 2018"/>
    <n v="831864.04766200902"/>
    <x v="2"/>
    <x v="7"/>
  </r>
  <r>
    <x v="1"/>
    <x v="9"/>
    <s v="Apr 2018"/>
    <n v="783685.48938067397"/>
    <x v="3"/>
    <x v="7"/>
  </r>
  <r>
    <x v="1"/>
    <x v="9"/>
    <s v="May 2018"/>
    <n v="772831.72658303357"/>
    <x v="4"/>
    <x v="7"/>
  </r>
  <r>
    <x v="1"/>
    <x v="9"/>
    <s v="Jun 2018"/>
    <n v="770021.42940535559"/>
    <x v="5"/>
    <x v="7"/>
  </r>
  <r>
    <x v="1"/>
    <x v="9"/>
    <s v="Jul 2018"/>
    <n v="756716.76468078606"/>
    <x v="6"/>
    <x v="7"/>
  </r>
  <r>
    <x v="1"/>
    <x v="9"/>
    <s v="Aug 2018"/>
    <n v="751743.11338191992"/>
    <x v="7"/>
    <x v="7"/>
  </r>
  <r>
    <x v="1"/>
    <x v="9"/>
    <s v="Sep 2018"/>
    <n v="742426.40452425159"/>
    <x v="8"/>
    <x v="7"/>
  </r>
  <r>
    <x v="1"/>
    <x v="9"/>
    <s v="Oct 2018"/>
    <n v="734976.54214508075"/>
    <x v="9"/>
    <x v="7"/>
  </r>
  <r>
    <x v="1"/>
    <x v="9"/>
    <s v="Nov 2018"/>
    <n v="728414.60616955021"/>
    <x v="10"/>
    <x v="7"/>
  </r>
  <r>
    <x v="1"/>
    <x v="9"/>
    <s v="Dec 2018"/>
    <n v="720314.5609298544"/>
    <x v="11"/>
    <x v="7"/>
  </r>
  <r>
    <x v="1"/>
    <x v="9"/>
    <s v="Jan 2019"/>
    <n v="709431.78903050139"/>
    <x v="0"/>
    <x v="8"/>
  </r>
  <r>
    <x v="1"/>
    <x v="9"/>
    <s v="Feb 2019"/>
    <n v="705247.33626164892"/>
    <x v="1"/>
    <x v="8"/>
  </r>
  <r>
    <x v="1"/>
    <x v="9"/>
    <s v="Mar 2019"/>
    <n v="699979.5994290791"/>
    <x v="2"/>
    <x v="8"/>
  </r>
  <r>
    <x v="1"/>
    <x v="9"/>
    <s v="Apr 2019"/>
    <n v="653617.58778504701"/>
    <x v="3"/>
    <x v="8"/>
  </r>
  <r>
    <x v="1"/>
    <x v="9"/>
    <s v="May 2019"/>
    <n v="646444.84451553295"/>
    <x v="4"/>
    <x v="8"/>
  </r>
  <r>
    <x v="1"/>
    <x v="9"/>
    <s v="Jun 2019"/>
    <n v="646238.96679365204"/>
    <x v="5"/>
    <x v="8"/>
  </r>
  <r>
    <x v="1"/>
    <x v="9"/>
    <s v="Jul 2019"/>
    <n v="635312.80030990671"/>
    <x v="6"/>
    <x v="8"/>
  </r>
  <r>
    <x v="1"/>
    <x v="9"/>
    <s v="Aug 2019"/>
    <n v="634591.70327934076"/>
    <x v="7"/>
    <x v="8"/>
  </r>
  <r>
    <x v="1"/>
    <x v="9"/>
    <s v="Sep 2019"/>
    <n v="628848.93667886104"/>
    <x v="8"/>
    <x v="8"/>
  </r>
  <r>
    <x v="1"/>
    <x v="9"/>
    <s v="Oct 2019"/>
    <n v="619718.37774219573"/>
    <x v="9"/>
    <x v="8"/>
  </r>
  <r>
    <x v="1"/>
    <x v="9"/>
    <s v="Nov 2019"/>
    <n v="611772.73977158684"/>
    <x v="10"/>
    <x v="8"/>
  </r>
  <r>
    <x v="1"/>
    <x v="9"/>
    <s v="Dec 2019"/>
    <n v="609884.66903634905"/>
    <x v="11"/>
    <x v="8"/>
  </r>
  <r>
    <x v="1"/>
    <x v="9"/>
    <s v="Jan 2020"/>
    <n v="601917.13338698365"/>
    <x v="0"/>
    <x v="9"/>
  </r>
  <r>
    <x v="1"/>
    <x v="9"/>
    <s v="Feb 2020"/>
    <n v="595386.32766324526"/>
    <x v="1"/>
    <x v="9"/>
  </r>
  <r>
    <x v="1"/>
    <x v="9"/>
    <s v="Mar 2020"/>
    <n v="591118.34872708493"/>
    <x v="2"/>
    <x v="9"/>
  </r>
  <r>
    <x v="1"/>
    <x v="9"/>
    <s v="Apr 2020"/>
    <n v="552180.35653517046"/>
    <x v="3"/>
    <x v="9"/>
  </r>
  <r>
    <x v="1"/>
    <x v="9"/>
    <s v="May 2020"/>
    <n v="549763.90274958184"/>
    <x v="4"/>
    <x v="9"/>
  </r>
  <r>
    <x v="1"/>
    <x v="9"/>
    <s v="Jun 2020"/>
    <n v="550154.75900093385"/>
    <x v="5"/>
    <x v="9"/>
  </r>
  <r>
    <x v="1"/>
    <x v="9"/>
    <s v="Jul 2020"/>
    <n v="537344.10890992393"/>
    <x v="6"/>
    <x v="9"/>
  </r>
  <r>
    <x v="1"/>
    <x v="9"/>
    <s v="Aug 2020"/>
    <n v="535412.99807386356"/>
    <x v="7"/>
    <x v="9"/>
  </r>
  <r>
    <x v="1"/>
    <x v="9"/>
    <s v="Sep 2020"/>
    <n v="534946.05023966904"/>
    <x v="8"/>
    <x v="9"/>
  </r>
  <r>
    <x v="1"/>
    <x v="9"/>
    <s v="Oct 2020"/>
    <n v="508417.65536149318"/>
    <x v="9"/>
    <x v="9"/>
  </r>
  <r>
    <x v="1"/>
    <x v="9"/>
    <s v="Nov 2020"/>
    <n v="501320.66875965911"/>
    <x v="10"/>
    <x v="9"/>
  </r>
  <r>
    <x v="1"/>
    <x v="9"/>
    <s v="Dec 2020"/>
    <n v="496138.9095738437"/>
    <x v="11"/>
    <x v="9"/>
  </r>
  <r>
    <x v="1"/>
    <x v="9"/>
    <s v="Jan 2021"/>
    <n v="491542.18738957215"/>
    <x v="0"/>
    <x v="10"/>
  </r>
  <r>
    <x v="1"/>
    <x v="9"/>
    <s v="Feb 2021"/>
    <n v="486238.85229914641"/>
    <x v="1"/>
    <x v="10"/>
  </r>
  <r>
    <x v="1"/>
    <x v="9"/>
    <s v="Mar 2021"/>
    <n v="483283.72067702946"/>
    <x v="2"/>
    <x v="10"/>
  </r>
  <r>
    <x v="1"/>
    <x v="9"/>
    <s v="Apr 2021"/>
    <n v="451831.56604697066"/>
    <x v="3"/>
    <x v="10"/>
  </r>
  <r>
    <x v="1"/>
    <x v="9"/>
    <s v="May 2021"/>
    <n v="449188.39290882304"/>
    <x v="4"/>
    <x v="10"/>
  </r>
  <r>
    <x v="1"/>
    <x v="9"/>
    <s v="Jun 2021"/>
    <n v="447809.47486147331"/>
    <x v="5"/>
    <x v="10"/>
  </r>
  <r>
    <x v="1"/>
    <x v="9"/>
    <s v="Jul 2021"/>
    <n v="447452.29376479419"/>
    <x v="6"/>
    <x v="10"/>
  </r>
  <r>
    <x v="1"/>
    <x v="9"/>
    <s v="Aug 2021"/>
    <n v="443923.08643229248"/>
    <x v="7"/>
    <x v="10"/>
  </r>
  <r>
    <x v="1"/>
    <x v="9"/>
    <s v="Sep 2021"/>
    <n v="434480.71857807948"/>
    <x v="8"/>
    <x v="10"/>
  </r>
  <r>
    <x v="1"/>
    <x v="9"/>
    <s v="Oct 2021"/>
    <n v="170381.41366501039"/>
    <x v="9"/>
    <x v="10"/>
  </r>
  <r>
    <x v="1"/>
    <x v="9"/>
    <s v="Nov 2021"/>
    <n v="100653.08983971211"/>
    <x v="10"/>
    <x v="10"/>
  </r>
  <r>
    <x v="1"/>
    <x v="9"/>
    <s v="Dec 2021"/>
    <n v="98750.142653102521"/>
    <x v="11"/>
    <x v="10"/>
  </r>
  <r>
    <x v="1"/>
    <x v="9"/>
    <s v="Jan 2022"/>
    <n v="97961.998116243543"/>
    <x v="0"/>
    <x v="11"/>
  </r>
  <r>
    <x v="1"/>
    <x v="9"/>
    <s v="Feb 2022"/>
    <n v="96615.162855795425"/>
    <x v="1"/>
    <x v="11"/>
  </r>
  <r>
    <x v="1"/>
    <x v="9"/>
    <s v="Mar 2022"/>
    <n v="95633.406740662278"/>
    <x v="2"/>
    <x v="11"/>
  </r>
  <r>
    <x v="1"/>
    <x v="9"/>
    <s v="Apr 2022"/>
    <n v="94604.54767771851"/>
    <x v="3"/>
    <x v="11"/>
  </r>
  <r>
    <x v="1"/>
    <x v="9"/>
    <s v="May 2022"/>
    <n v="93622.050934056664"/>
    <x v="4"/>
    <x v="11"/>
  </r>
  <r>
    <x v="1"/>
    <x v="9"/>
    <s v="Jun 2022"/>
    <n v="92652.162759556522"/>
    <x v="5"/>
    <x v="11"/>
  </r>
  <r>
    <x v="1"/>
    <x v="9"/>
    <s v="Jul 2022"/>
    <n v="91694.689389404128"/>
    <x v="6"/>
    <x v="11"/>
  </r>
  <r>
    <x v="1"/>
    <x v="9"/>
    <s v="Aug 2022"/>
    <n v="90749.452126384567"/>
    <x v="7"/>
    <x v="11"/>
  </r>
  <r>
    <x v="1"/>
    <x v="9"/>
    <s v="Sep 2022"/>
    <n v="89816.268943114832"/>
    <x v="8"/>
    <x v="11"/>
  </r>
  <r>
    <x v="1"/>
    <x v="9"/>
    <s v="Oct 2022"/>
    <n v="88894.962119474862"/>
    <x v="9"/>
    <x v="11"/>
  </r>
  <r>
    <x v="1"/>
    <x v="9"/>
    <s v="Nov 2022"/>
    <n v="87985.357881154865"/>
    <x v="10"/>
    <x v="11"/>
  </r>
  <r>
    <x v="1"/>
    <x v="9"/>
    <s v="Dec 2022"/>
    <n v="87087.284515297666"/>
    <x v="11"/>
    <x v="11"/>
  </r>
  <r>
    <x v="1"/>
    <x v="9"/>
    <s v="Jan 2023"/>
    <n v="86200.572931951261"/>
    <x v="0"/>
    <x v="12"/>
  </r>
  <r>
    <x v="1"/>
    <x v="9"/>
    <s v="Feb 2023"/>
    <n v="85325.055402616228"/>
    <x v="1"/>
    <x v="12"/>
  </r>
  <r>
    <x v="1"/>
    <x v="9"/>
    <s v="Mar 2023"/>
    <n v="84460.573113318911"/>
    <x v="2"/>
    <x v="12"/>
  </r>
  <r>
    <x v="1"/>
    <x v="9"/>
    <s v="Apr 2023"/>
    <n v="83606.960235559905"/>
    <x v="3"/>
    <x v="12"/>
  </r>
  <r>
    <x v="1"/>
    <x v="9"/>
    <s v="May 2023"/>
    <n v="82764.060216818136"/>
    <x v="4"/>
    <x v="12"/>
  </r>
  <r>
    <x v="1"/>
    <x v="9"/>
    <s v="Jun 2023"/>
    <n v="81931.721750382916"/>
    <x v="5"/>
    <x v="12"/>
  </r>
  <r>
    <x v="1"/>
    <x v="9"/>
    <s v="Jul 2023"/>
    <n v="81109.786637922865"/>
    <x v="6"/>
    <x v="12"/>
  </r>
  <r>
    <x v="1"/>
    <x v="9"/>
    <s v="Aug 2023"/>
    <n v="80298.106857085018"/>
    <x v="7"/>
    <x v="12"/>
  </r>
  <r>
    <x v="1"/>
    <x v="9"/>
    <s v="Sep 2023"/>
    <n v="79496.533562611236"/>
    <x v="8"/>
    <x v="12"/>
  </r>
  <r>
    <x v="1"/>
    <x v="9"/>
    <s v="Oct 2023"/>
    <n v="78704.924239411455"/>
    <x v="9"/>
    <x v="12"/>
  </r>
  <r>
    <x v="1"/>
    <x v="9"/>
    <s v="Nov 2023"/>
    <n v="77870.412767154528"/>
    <x v="10"/>
    <x v="12"/>
  </r>
  <r>
    <x v="1"/>
    <x v="9"/>
    <s v="Dec 2023"/>
    <n v="77098.299426706741"/>
    <x v="11"/>
    <x v="12"/>
  </r>
  <r>
    <x v="1"/>
    <x v="9"/>
    <s v="Jan 2024"/>
    <n v="76335.726189357607"/>
    <x v="0"/>
    <x v="13"/>
  </r>
  <r>
    <x v="1"/>
    <x v="9"/>
    <s v="Feb 2024"/>
    <n v="75582.555062922213"/>
    <x v="1"/>
    <x v="13"/>
  </r>
  <r>
    <x v="1"/>
    <x v="9"/>
    <s v="Mar 2024"/>
    <n v="74838.651339573407"/>
    <x v="2"/>
    <x v="13"/>
  </r>
  <r>
    <x v="1"/>
    <x v="9"/>
    <s v="Apr 2024"/>
    <n v="74103.884757294349"/>
    <x v="3"/>
    <x v="13"/>
  </r>
  <r>
    <x v="1"/>
    <x v="9"/>
    <s v="May 2024"/>
    <n v="73378.124292615626"/>
    <x v="4"/>
    <x v="13"/>
  </r>
  <r>
    <x v="1"/>
    <x v="9"/>
    <s v="Jun 2024"/>
    <n v="72661.24280642558"/>
    <x v="5"/>
    <x v="13"/>
  </r>
  <r>
    <x v="1"/>
    <x v="9"/>
    <s v="Jul 2024"/>
    <n v="71953.113821065082"/>
    <x v="6"/>
    <x v="13"/>
  </r>
  <r>
    <x v="1"/>
    <x v="9"/>
    <s v="Aug 2024"/>
    <n v="71253.613120327689"/>
    <x v="7"/>
    <x v="13"/>
  </r>
  <r>
    <x v="1"/>
    <x v="9"/>
    <s v="Sep 2024"/>
    <n v="70562.620133817181"/>
    <x v="8"/>
    <x v="13"/>
  </r>
  <r>
    <x v="1"/>
    <x v="9"/>
    <s v="Oct 2024"/>
    <n v="69880.015552589961"/>
    <x v="9"/>
    <x v="13"/>
  </r>
  <r>
    <x v="1"/>
    <x v="9"/>
    <s v="Nov 2024"/>
    <n v="69205.678683344682"/>
    <x v="10"/>
    <x v="13"/>
  </r>
  <r>
    <x v="1"/>
    <x v="9"/>
    <s v="Dec 2024"/>
    <n v="68539.493140042905"/>
    <x v="11"/>
    <x v="13"/>
  </r>
  <r>
    <x v="1"/>
    <x v="9"/>
    <s v="Jan 2025"/>
    <n v="67881.349266814272"/>
    <x v="0"/>
    <x v="14"/>
  </r>
  <r>
    <x v="1"/>
    <x v="9"/>
    <s v="Feb 2025"/>
    <n v="67231.131616167753"/>
    <x v="1"/>
    <x v="14"/>
  </r>
  <r>
    <x v="1"/>
    <x v="9"/>
    <s v="Mar 2025"/>
    <n v="66588.727986422644"/>
    <x v="2"/>
    <x v="14"/>
  </r>
  <r>
    <x v="1"/>
    <x v="9"/>
    <s v="Apr 2025"/>
    <n v="65954.032044613763"/>
    <x v="3"/>
    <x v="14"/>
  </r>
  <r>
    <x v="1"/>
    <x v="9"/>
    <s v="May 2025"/>
    <n v="65326.933589060412"/>
    <x v="4"/>
    <x v="14"/>
  </r>
  <r>
    <x v="1"/>
    <x v="9"/>
    <s v="Jun 2025"/>
    <n v="64794.246129349689"/>
    <x v="5"/>
    <x v="14"/>
  </r>
  <r>
    <x v="1"/>
    <x v="9"/>
    <s v="Jul 2025"/>
    <n v="64181.317610484744"/>
    <x v="6"/>
    <x v="14"/>
  </r>
  <r>
    <x v="1"/>
    <x v="9"/>
    <s v="Aug 2025"/>
    <n v="63575.681693505503"/>
    <x v="7"/>
    <x v="14"/>
  </r>
  <r>
    <x v="1"/>
    <x v="9"/>
    <s v="Sep 2025"/>
    <n v="62977.236268351946"/>
    <x v="8"/>
    <x v="14"/>
  </r>
  <r>
    <x v="1"/>
    <x v="9"/>
    <s v="Oct 2025"/>
    <n v="62385.882809321774"/>
    <x v="9"/>
    <x v="14"/>
  </r>
  <r>
    <x v="1"/>
    <x v="9"/>
    <s v="Nov 2025"/>
    <n v="61801.524452165249"/>
    <x v="10"/>
    <x v="14"/>
  </r>
  <r>
    <x v="1"/>
    <x v="9"/>
    <s v="Dec 2025"/>
    <n v="61224.062409727521"/>
    <x v="11"/>
    <x v="14"/>
  </r>
  <r>
    <x v="1"/>
    <x v="9"/>
    <s v="Jan 2026"/>
    <n v="60653.403963569173"/>
    <x v="0"/>
    <x v="15"/>
  </r>
  <r>
    <x v="1"/>
    <x v="9"/>
    <s v="Feb 2026"/>
    <n v="60089.45785670339"/>
    <x v="1"/>
    <x v="15"/>
  </r>
  <r>
    <x v="1"/>
    <x v="9"/>
    <s v="Mar 2026"/>
    <n v="59532.128624880475"/>
    <x v="2"/>
    <x v="15"/>
  </r>
  <r>
    <x v="1"/>
    <x v="9"/>
    <s v="Apr 2026"/>
    <n v="58981.328034018763"/>
    <x v="3"/>
    <x v="15"/>
  </r>
  <r>
    <x v="1"/>
    <x v="9"/>
    <s v="May 2026"/>
    <n v="58436.966388584027"/>
    <x v="4"/>
    <x v="15"/>
  </r>
  <r>
    <x v="1"/>
    <x v="9"/>
    <s v="Jun 2026"/>
    <n v="57898.957315947213"/>
    <x v="5"/>
    <x v="15"/>
  </r>
  <r>
    <x v="1"/>
    <x v="9"/>
    <s v="Jul 2026"/>
    <n v="57367.213482026651"/>
    <x v="6"/>
    <x v="15"/>
  </r>
  <r>
    <x v="1"/>
    <x v="9"/>
    <s v="Aug 2026"/>
    <n v="56841.650537098452"/>
    <x v="7"/>
    <x v="15"/>
  </r>
  <r>
    <x v="1"/>
    <x v="9"/>
    <s v="Sep 2026"/>
    <n v="56322.185792891294"/>
    <x v="8"/>
    <x v="15"/>
  </r>
  <r>
    <x v="1"/>
    <x v="9"/>
    <s v="Oct 2026"/>
    <n v="10698.343713541173"/>
    <x v="9"/>
    <x v="15"/>
  </r>
  <r>
    <x v="1"/>
    <x v="9"/>
    <s v="Nov 2026"/>
    <n v="4049.1131345675076"/>
    <x v="10"/>
    <x v="15"/>
  </r>
  <r>
    <x v="1"/>
    <x v="9"/>
    <s v="Dec 2026"/>
    <n v="4032.3053332529312"/>
    <x v="11"/>
    <x v="15"/>
  </r>
  <r>
    <x v="1"/>
    <x v="9"/>
    <s v="Jan 2027"/>
    <n v="4015.567309597443"/>
    <x v="0"/>
    <x v="16"/>
  </r>
  <r>
    <x v="1"/>
    <x v="10"/>
    <s v="Nov 2011"/>
    <n v="7714368.2574268971"/>
    <x v="10"/>
    <x v="0"/>
  </r>
  <r>
    <x v="1"/>
    <x v="10"/>
    <s v="Dec 2011"/>
    <n v="12960468.316126531"/>
    <x v="11"/>
    <x v="0"/>
  </r>
  <r>
    <x v="1"/>
    <x v="10"/>
    <s v="Jan 2012"/>
    <n v="10839192.657244138"/>
    <x v="0"/>
    <x v="1"/>
  </r>
  <r>
    <x v="1"/>
    <x v="10"/>
    <s v="Feb 2012"/>
    <n v="8706077.5743042007"/>
    <x v="1"/>
    <x v="1"/>
  </r>
  <r>
    <x v="1"/>
    <x v="10"/>
    <s v="Mar 2012"/>
    <n v="7652611.8847011495"/>
    <x v="2"/>
    <x v="1"/>
  </r>
  <r>
    <x v="1"/>
    <x v="10"/>
    <s v="Apr 2012"/>
    <n v="7019672.4896399714"/>
    <x v="3"/>
    <x v="1"/>
  </r>
  <r>
    <x v="1"/>
    <x v="10"/>
    <s v="May 2012"/>
    <n v="6181427.3625244573"/>
    <x v="4"/>
    <x v="1"/>
  </r>
  <r>
    <x v="1"/>
    <x v="10"/>
    <s v="Jun 2012"/>
    <n v="5666397.4675332764"/>
    <x v="5"/>
    <x v="1"/>
  </r>
  <r>
    <x v="1"/>
    <x v="10"/>
    <s v="Jul 2012"/>
    <n v="5159274.6808567643"/>
    <x v="6"/>
    <x v="1"/>
  </r>
  <r>
    <x v="1"/>
    <x v="10"/>
    <s v="Aug 2012"/>
    <n v="5053228.9329200778"/>
    <x v="7"/>
    <x v="1"/>
  </r>
  <r>
    <x v="1"/>
    <x v="10"/>
    <s v="Sep 2012"/>
    <n v="5121855.9817505758"/>
    <x v="8"/>
    <x v="1"/>
  </r>
  <r>
    <x v="1"/>
    <x v="10"/>
    <s v="Oct 2012"/>
    <n v="5236874.7054415438"/>
    <x v="9"/>
    <x v="1"/>
  </r>
  <r>
    <x v="1"/>
    <x v="10"/>
    <s v="Nov 2012"/>
    <n v="5112579.5124595873"/>
    <x v="10"/>
    <x v="1"/>
  </r>
  <r>
    <x v="1"/>
    <x v="10"/>
    <s v="Dec 2012"/>
    <n v="5607785.9388458561"/>
    <x v="11"/>
    <x v="1"/>
  </r>
  <r>
    <x v="1"/>
    <x v="10"/>
    <s v="Jan 2013"/>
    <n v="4838434.2416368648"/>
    <x v="0"/>
    <x v="2"/>
  </r>
  <r>
    <x v="1"/>
    <x v="10"/>
    <s v="Feb 2013"/>
    <n v="4737309.2401554333"/>
    <x v="1"/>
    <x v="2"/>
  </r>
  <r>
    <x v="1"/>
    <x v="10"/>
    <s v="Mar 2013"/>
    <n v="4722389.6324776635"/>
    <x v="2"/>
    <x v="2"/>
  </r>
  <r>
    <x v="1"/>
    <x v="10"/>
    <s v="Apr 2013"/>
    <n v="4624284.632529214"/>
    <x v="3"/>
    <x v="2"/>
  </r>
  <r>
    <x v="1"/>
    <x v="10"/>
    <s v="May 2013"/>
    <n v="4394812.4422437865"/>
    <x v="4"/>
    <x v="2"/>
  </r>
  <r>
    <x v="1"/>
    <x v="10"/>
    <s v="Jun 2013"/>
    <n v="4152729.0811029673"/>
    <x v="5"/>
    <x v="2"/>
  </r>
  <r>
    <x v="1"/>
    <x v="10"/>
    <s v="Jul 2013"/>
    <n v="3888910.462020698"/>
    <x v="6"/>
    <x v="2"/>
  </r>
  <r>
    <x v="1"/>
    <x v="10"/>
    <s v="Aug 2013"/>
    <n v="3742526.5578751322"/>
    <x v="7"/>
    <x v="2"/>
  </r>
  <r>
    <x v="1"/>
    <x v="10"/>
    <s v="Sep 2013"/>
    <n v="3500734.8971257736"/>
    <x v="8"/>
    <x v="2"/>
  </r>
  <r>
    <x v="1"/>
    <x v="10"/>
    <s v="Oct 2013"/>
    <n v="3361172.729127829"/>
    <x v="9"/>
    <x v="2"/>
  </r>
  <r>
    <x v="1"/>
    <x v="10"/>
    <s v="Nov 2013"/>
    <n v="3245102.5123357936"/>
    <x v="10"/>
    <x v="2"/>
  </r>
  <r>
    <x v="1"/>
    <x v="10"/>
    <s v="Dec 2013"/>
    <n v="3693381.9370865794"/>
    <x v="11"/>
    <x v="2"/>
  </r>
  <r>
    <x v="1"/>
    <x v="10"/>
    <s v="Jan 2014"/>
    <n v="3035593.1443133354"/>
    <x v="0"/>
    <x v="3"/>
  </r>
  <r>
    <x v="1"/>
    <x v="10"/>
    <s v="Feb 2014"/>
    <n v="2947349.3317970131"/>
    <x v="1"/>
    <x v="3"/>
  </r>
  <r>
    <x v="1"/>
    <x v="10"/>
    <s v="Mar 2014"/>
    <n v="2893823.2568519963"/>
    <x v="2"/>
    <x v="3"/>
  </r>
  <r>
    <x v="1"/>
    <x v="10"/>
    <s v="Apr 2014"/>
    <n v="2836014.7816540091"/>
    <x v="3"/>
    <x v="3"/>
  </r>
  <r>
    <x v="1"/>
    <x v="10"/>
    <s v="May 2014"/>
    <n v="2757347.9780903347"/>
    <x v="4"/>
    <x v="3"/>
  </r>
  <r>
    <x v="1"/>
    <x v="10"/>
    <s v="Jun 2014"/>
    <n v="2683610.5187328514"/>
    <x v="5"/>
    <x v="3"/>
  </r>
  <r>
    <x v="1"/>
    <x v="10"/>
    <s v="Jul 2014"/>
    <n v="2612420.7851140536"/>
    <x v="6"/>
    <x v="3"/>
  </r>
  <r>
    <x v="1"/>
    <x v="10"/>
    <s v="Aug 2014"/>
    <n v="2544326.7634502393"/>
    <x v="7"/>
    <x v="3"/>
  </r>
  <r>
    <x v="1"/>
    <x v="10"/>
    <s v="Sep 2014"/>
    <n v="2481191.6728180517"/>
    <x v="8"/>
    <x v="3"/>
  </r>
  <r>
    <x v="1"/>
    <x v="10"/>
    <s v="Oct 2014"/>
    <n v="2413655.0782782249"/>
    <x v="9"/>
    <x v="3"/>
  </r>
  <r>
    <x v="1"/>
    <x v="10"/>
    <s v="Nov 2014"/>
    <n v="2358547.2574023344"/>
    <x v="10"/>
    <x v="3"/>
  </r>
  <r>
    <x v="1"/>
    <x v="10"/>
    <s v="Dec 2014"/>
    <n v="2862960.1815345623"/>
    <x v="11"/>
    <x v="3"/>
  </r>
  <r>
    <x v="1"/>
    <x v="10"/>
    <s v="Jan 2015"/>
    <n v="2267785.5123504577"/>
    <x v="0"/>
    <x v="4"/>
  </r>
  <r>
    <x v="1"/>
    <x v="10"/>
    <s v="Feb 2015"/>
    <n v="2212077.7394561013"/>
    <x v="1"/>
    <x v="4"/>
  </r>
  <r>
    <x v="1"/>
    <x v="10"/>
    <s v="Mar 2015"/>
    <n v="2164451.3429677621"/>
    <x v="2"/>
    <x v="4"/>
  </r>
  <r>
    <x v="1"/>
    <x v="10"/>
    <s v="Apr 2015"/>
    <n v="2114218.9869520729"/>
    <x v="3"/>
    <x v="4"/>
  </r>
  <r>
    <x v="1"/>
    <x v="10"/>
    <s v="May 2015"/>
    <n v="2067273.8005512287"/>
    <x v="4"/>
    <x v="4"/>
  </r>
  <r>
    <x v="1"/>
    <x v="10"/>
    <s v="Jun 2015"/>
    <n v="2019371.5414598063"/>
    <x v="5"/>
    <x v="4"/>
  </r>
  <r>
    <x v="1"/>
    <x v="10"/>
    <s v="Jul 2015"/>
    <n v="1975827.5806221724"/>
    <x v="6"/>
    <x v="4"/>
  </r>
  <r>
    <x v="1"/>
    <x v="10"/>
    <s v="Aug 2015"/>
    <n v="1927464.7232047259"/>
    <x v="7"/>
    <x v="4"/>
  </r>
  <r>
    <x v="1"/>
    <x v="10"/>
    <s v="Sep 2015"/>
    <n v="1893602.6439306468"/>
    <x v="8"/>
    <x v="4"/>
  </r>
  <r>
    <x v="1"/>
    <x v="10"/>
    <s v="Oct 2015"/>
    <n v="1850247.806316064"/>
    <x v="9"/>
    <x v="4"/>
  </r>
  <r>
    <x v="1"/>
    <x v="10"/>
    <s v="Nov 2015"/>
    <n v="1858699.6415090063"/>
    <x v="10"/>
    <x v="4"/>
  </r>
  <r>
    <x v="1"/>
    <x v="10"/>
    <s v="Dec 2015"/>
    <n v="2306271.3872139826"/>
    <x v="11"/>
    <x v="4"/>
  </r>
  <r>
    <x v="1"/>
    <x v="10"/>
    <s v="Jan 2016"/>
    <n v="1771199.6472886677"/>
    <x v="0"/>
    <x v="5"/>
  </r>
  <r>
    <x v="1"/>
    <x v="10"/>
    <s v="Feb 2016"/>
    <n v="1733640.6916154665"/>
    <x v="1"/>
    <x v="5"/>
  </r>
  <r>
    <x v="1"/>
    <x v="10"/>
    <s v="Mar 2016"/>
    <n v="1693109.2539714258"/>
    <x v="2"/>
    <x v="5"/>
  </r>
  <r>
    <x v="1"/>
    <x v="10"/>
    <s v="Apr 2016"/>
    <n v="1658091.6201437153"/>
    <x v="3"/>
    <x v="5"/>
  </r>
  <r>
    <x v="1"/>
    <x v="10"/>
    <s v="May 2016"/>
    <n v="1621066.9939542068"/>
    <x v="4"/>
    <x v="5"/>
  </r>
  <r>
    <x v="1"/>
    <x v="10"/>
    <s v="Jun 2016"/>
    <n v="1588931.157591695"/>
    <x v="5"/>
    <x v="5"/>
  </r>
  <r>
    <x v="1"/>
    <x v="10"/>
    <s v="Jul 2016"/>
    <n v="1558997.3408984127"/>
    <x v="6"/>
    <x v="5"/>
  </r>
  <r>
    <x v="1"/>
    <x v="10"/>
    <s v="Aug 2016"/>
    <n v="1530389.1460509945"/>
    <x v="7"/>
    <x v="5"/>
  </r>
  <r>
    <x v="1"/>
    <x v="10"/>
    <s v="Sep 2016"/>
    <n v="1492691.6937227708"/>
    <x v="8"/>
    <x v="5"/>
  </r>
  <r>
    <x v="1"/>
    <x v="10"/>
    <s v="Oct 2016"/>
    <n v="1461744.8896853398"/>
    <x v="9"/>
    <x v="5"/>
  </r>
  <r>
    <x v="1"/>
    <x v="10"/>
    <s v="Nov 2016"/>
    <n v="1429754.0952898944"/>
    <x v="10"/>
    <x v="5"/>
  </r>
  <r>
    <x v="1"/>
    <x v="10"/>
    <s v="Dec 2016"/>
    <n v="1812021.189556103"/>
    <x v="11"/>
    <x v="5"/>
  </r>
  <r>
    <x v="1"/>
    <x v="10"/>
    <s v="Jan 2017"/>
    <n v="1372992.5264551518"/>
    <x v="0"/>
    <x v="6"/>
  </r>
  <r>
    <x v="1"/>
    <x v="10"/>
    <s v="Feb 2017"/>
    <n v="1340475.7769827675"/>
    <x v="1"/>
    <x v="6"/>
  </r>
  <r>
    <x v="1"/>
    <x v="10"/>
    <s v="Mar 2017"/>
    <n v="1318290.8899084653"/>
    <x v="2"/>
    <x v="6"/>
  </r>
  <r>
    <x v="1"/>
    <x v="10"/>
    <s v="Apr 2017"/>
    <n v="1303513.1532061517"/>
    <x v="3"/>
    <x v="6"/>
  </r>
  <r>
    <x v="1"/>
    <x v="10"/>
    <s v="May 2017"/>
    <n v="1275684.9846015272"/>
    <x v="4"/>
    <x v="6"/>
  </r>
  <r>
    <x v="1"/>
    <x v="10"/>
    <s v="Jun 2017"/>
    <n v="1248515.4248488229"/>
    <x v="5"/>
    <x v="6"/>
  </r>
  <r>
    <x v="1"/>
    <x v="10"/>
    <s v="Jul 2017"/>
    <n v="1227324.5016694209"/>
    <x v="6"/>
    <x v="6"/>
  </r>
  <r>
    <x v="1"/>
    <x v="10"/>
    <s v="Aug 2017"/>
    <n v="1197064.2780584425"/>
    <x v="7"/>
    <x v="6"/>
  </r>
  <r>
    <x v="1"/>
    <x v="10"/>
    <s v="Sep 2017"/>
    <n v="1175356.1483860393"/>
    <x v="8"/>
    <x v="6"/>
  </r>
  <r>
    <x v="1"/>
    <x v="10"/>
    <s v="Oct 2017"/>
    <n v="1156121.8506101402"/>
    <x v="9"/>
    <x v="6"/>
  </r>
  <r>
    <x v="1"/>
    <x v="10"/>
    <s v="Nov 2017"/>
    <n v="1137624.1155222701"/>
    <x v="10"/>
    <x v="6"/>
  </r>
  <r>
    <x v="1"/>
    <x v="10"/>
    <s v="Dec 2017"/>
    <n v="1475686.4964066874"/>
    <x v="11"/>
    <x v="6"/>
  </r>
  <r>
    <x v="1"/>
    <x v="10"/>
    <s v="Jan 2018"/>
    <n v="1098544.0679485369"/>
    <x v="0"/>
    <x v="7"/>
  </r>
  <r>
    <x v="1"/>
    <x v="10"/>
    <s v="Feb 2018"/>
    <n v="1081830.1707727076"/>
    <x v="1"/>
    <x v="7"/>
  </r>
  <r>
    <x v="1"/>
    <x v="10"/>
    <s v="Mar 2018"/>
    <n v="1059988.9788235959"/>
    <x v="2"/>
    <x v="7"/>
  </r>
  <r>
    <x v="1"/>
    <x v="10"/>
    <s v="Apr 2018"/>
    <n v="1041779.1786028439"/>
    <x v="3"/>
    <x v="7"/>
  </r>
  <r>
    <x v="1"/>
    <x v="10"/>
    <s v="May 2018"/>
    <n v="1024758.4264044072"/>
    <x v="4"/>
    <x v="7"/>
  </r>
  <r>
    <x v="1"/>
    <x v="10"/>
    <s v="Jun 2018"/>
    <n v="1005188.4465631659"/>
    <x v="5"/>
    <x v="7"/>
  </r>
  <r>
    <x v="1"/>
    <x v="10"/>
    <s v="Jul 2018"/>
    <n v="988295.11843627924"/>
    <x v="6"/>
    <x v="7"/>
  </r>
  <r>
    <x v="1"/>
    <x v="10"/>
    <s v="Aug 2018"/>
    <n v="972596.30288020545"/>
    <x v="7"/>
    <x v="7"/>
  </r>
  <r>
    <x v="1"/>
    <x v="10"/>
    <s v="Sep 2018"/>
    <n v="956780.55052826332"/>
    <x v="8"/>
    <x v="7"/>
  </r>
  <r>
    <x v="1"/>
    <x v="10"/>
    <s v="Oct 2018"/>
    <n v="942655.23235853831"/>
    <x v="9"/>
    <x v="7"/>
  </r>
  <r>
    <x v="1"/>
    <x v="10"/>
    <s v="Nov 2018"/>
    <n v="927539.54471219657"/>
    <x v="10"/>
    <x v="7"/>
  </r>
  <r>
    <x v="1"/>
    <x v="10"/>
    <s v="Dec 2018"/>
    <n v="1232258.166738766"/>
    <x v="11"/>
    <x v="7"/>
  </r>
  <r>
    <x v="1"/>
    <x v="10"/>
    <s v="Jan 2019"/>
    <n v="896987.25517078466"/>
    <x v="0"/>
    <x v="8"/>
  </r>
  <r>
    <x v="1"/>
    <x v="10"/>
    <s v="Feb 2019"/>
    <n v="881656.68912196613"/>
    <x v="1"/>
    <x v="8"/>
  </r>
  <r>
    <x v="1"/>
    <x v="10"/>
    <s v="Mar 2019"/>
    <n v="870541.95209795772"/>
    <x v="2"/>
    <x v="8"/>
  </r>
  <r>
    <x v="1"/>
    <x v="10"/>
    <s v="Apr 2019"/>
    <n v="855824.77923758083"/>
    <x v="3"/>
    <x v="8"/>
  </r>
  <r>
    <x v="1"/>
    <x v="10"/>
    <s v="May 2019"/>
    <n v="838573.79102042411"/>
    <x v="4"/>
    <x v="8"/>
  </r>
  <r>
    <x v="1"/>
    <x v="10"/>
    <s v="Jun 2019"/>
    <n v="824464.36536201066"/>
    <x v="5"/>
    <x v="8"/>
  </r>
  <r>
    <x v="1"/>
    <x v="10"/>
    <s v="Jul 2019"/>
    <n v="812633.29768452572"/>
    <x v="6"/>
    <x v="8"/>
  </r>
  <r>
    <x v="1"/>
    <x v="10"/>
    <s v="Aug 2019"/>
    <n v="800087.80622757238"/>
    <x v="7"/>
    <x v="8"/>
  </r>
  <r>
    <x v="1"/>
    <x v="10"/>
    <s v="Sep 2019"/>
    <n v="790669.7630984952"/>
    <x v="8"/>
    <x v="8"/>
  </r>
  <r>
    <x v="1"/>
    <x v="10"/>
    <s v="Oct 2019"/>
    <n v="781356.82594968157"/>
    <x v="9"/>
    <x v="8"/>
  </r>
  <r>
    <x v="1"/>
    <x v="10"/>
    <s v="Nov 2019"/>
    <n v="765511.69857433368"/>
    <x v="10"/>
    <x v="8"/>
  </r>
  <r>
    <x v="1"/>
    <x v="10"/>
    <s v="Dec 2019"/>
    <n v="1033295.9186641986"/>
    <x v="11"/>
    <x v="8"/>
  </r>
  <r>
    <x v="1"/>
    <x v="10"/>
    <s v="Jan 2020"/>
    <n v="743388.20389684627"/>
    <x v="0"/>
    <x v="9"/>
  </r>
  <r>
    <x v="1"/>
    <x v="10"/>
    <s v="Feb 2020"/>
    <n v="732213.79076386197"/>
    <x v="1"/>
    <x v="9"/>
  </r>
  <r>
    <x v="1"/>
    <x v="10"/>
    <s v="Mar 2020"/>
    <n v="719559.633910103"/>
    <x v="2"/>
    <x v="9"/>
  </r>
  <r>
    <x v="1"/>
    <x v="10"/>
    <s v="Apr 2020"/>
    <n v="707078.68315092707"/>
    <x v="3"/>
    <x v="9"/>
  </r>
  <r>
    <x v="1"/>
    <x v="10"/>
    <s v="May 2020"/>
    <n v="695327.07017657207"/>
    <x v="4"/>
    <x v="9"/>
  </r>
  <r>
    <x v="1"/>
    <x v="10"/>
    <s v="Jun 2020"/>
    <n v="687543.82612319558"/>
    <x v="5"/>
    <x v="9"/>
  </r>
  <r>
    <x v="1"/>
    <x v="10"/>
    <s v="Jul 2020"/>
    <n v="678181.73689291719"/>
    <x v="6"/>
    <x v="9"/>
  </r>
  <r>
    <x v="1"/>
    <x v="10"/>
    <s v="Aug 2020"/>
    <n v="663634.13638244686"/>
    <x v="7"/>
    <x v="9"/>
  </r>
  <r>
    <x v="1"/>
    <x v="10"/>
    <s v="Sep 2020"/>
    <n v="654167.77509014844"/>
    <x v="8"/>
    <x v="9"/>
  </r>
  <r>
    <x v="1"/>
    <x v="10"/>
    <s v="Oct 2020"/>
    <n v="651256.07478419575"/>
    <x v="9"/>
    <x v="9"/>
  </r>
  <r>
    <x v="1"/>
    <x v="10"/>
    <s v="Nov 2020"/>
    <n v="639947.53389420756"/>
    <x v="10"/>
    <x v="9"/>
  </r>
  <r>
    <x v="1"/>
    <x v="10"/>
    <s v="Dec 2020"/>
    <n v="875844.37599361141"/>
    <x v="11"/>
    <x v="9"/>
  </r>
  <r>
    <x v="1"/>
    <x v="10"/>
    <s v="Jan 2021"/>
    <n v="616098.05299092201"/>
    <x v="0"/>
    <x v="10"/>
  </r>
  <r>
    <x v="1"/>
    <x v="10"/>
    <s v="Feb 2021"/>
    <n v="606428.42988922924"/>
    <x v="1"/>
    <x v="10"/>
  </r>
  <r>
    <x v="1"/>
    <x v="10"/>
    <s v="Mar 2021"/>
    <n v="596059.35769562388"/>
    <x v="2"/>
    <x v="10"/>
  </r>
  <r>
    <x v="1"/>
    <x v="10"/>
    <s v="Apr 2021"/>
    <n v="588327.10875576688"/>
    <x v="3"/>
    <x v="10"/>
  </r>
  <r>
    <x v="1"/>
    <x v="10"/>
    <s v="May 2021"/>
    <n v="579886.32262780936"/>
    <x v="4"/>
    <x v="10"/>
  </r>
  <r>
    <x v="1"/>
    <x v="10"/>
    <s v="Jun 2021"/>
    <n v="572887.96694177703"/>
    <x v="5"/>
    <x v="10"/>
  </r>
  <r>
    <x v="1"/>
    <x v="10"/>
    <s v="Jul 2021"/>
    <n v="565865.21519326081"/>
    <x v="6"/>
    <x v="10"/>
  </r>
  <r>
    <x v="1"/>
    <x v="10"/>
    <s v="Aug 2021"/>
    <n v="561693.60006579419"/>
    <x v="7"/>
    <x v="10"/>
  </r>
  <r>
    <x v="1"/>
    <x v="10"/>
    <s v="Sep 2021"/>
    <n v="553914.29706932371"/>
    <x v="8"/>
    <x v="10"/>
  </r>
  <r>
    <x v="1"/>
    <x v="10"/>
    <s v="Oct 2021"/>
    <n v="542643.96025233844"/>
    <x v="9"/>
    <x v="10"/>
  </r>
  <r>
    <x v="1"/>
    <x v="10"/>
    <s v="Nov 2021"/>
    <n v="485819.46229645162"/>
    <x v="10"/>
    <x v="10"/>
  </r>
  <r>
    <x v="1"/>
    <x v="10"/>
    <s v="Dec 2021"/>
    <n v="505202.16965022183"/>
    <x v="11"/>
    <x v="10"/>
  </r>
  <r>
    <x v="1"/>
    <x v="10"/>
    <s v="Jan 2022"/>
    <n v="282089.15666646708"/>
    <x v="0"/>
    <x v="11"/>
  </r>
  <r>
    <x v="1"/>
    <x v="10"/>
    <s v="Feb 2022"/>
    <n v="279277.57721071731"/>
    <x v="1"/>
    <x v="11"/>
  </r>
  <r>
    <x v="1"/>
    <x v="10"/>
    <s v="Mar 2022"/>
    <n v="275773.2639549434"/>
    <x v="2"/>
    <x v="11"/>
  </r>
  <r>
    <x v="1"/>
    <x v="10"/>
    <s v="Apr 2022"/>
    <n v="272480.47172853473"/>
    <x v="3"/>
    <x v="11"/>
  </r>
  <r>
    <x v="1"/>
    <x v="10"/>
    <s v="May 2022"/>
    <n v="269157.20533324085"/>
    <x v="4"/>
    <x v="11"/>
  </r>
  <r>
    <x v="1"/>
    <x v="10"/>
    <s v="Jun 2022"/>
    <n v="265823.9617025145"/>
    <x v="5"/>
    <x v="11"/>
  </r>
  <r>
    <x v="1"/>
    <x v="10"/>
    <s v="Jul 2022"/>
    <n v="262721.78924404178"/>
    <x v="6"/>
    <x v="11"/>
  </r>
  <r>
    <x v="1"/>
    <x v="10"/>
    <s v="Aug 2022"/>
    <n v="259766.93101552338"/>
    <x v="7"/>
    <x v="11"/>
  </r>
  <r>
    <x v="1"/>
    <x v="10"/>
    <s v="Sep 2022"/>
    <n v="256651.44357053403"/>
    <x v="8"/>
    <x v="11"/>
  </r>
  <r>
    <x v="1"/>
    <x v="10"/>
    <s v="Oct 2022"/>
    <n v="253622.27658258402"/>
    <x v="9"/>
    <x v="11"/>
  </r>
  <r>
    <x v="1"/>
    <x v="10"/>
    <s v="Nov 2022"/>
    <n v="250406.27452193518"/>
    <x v="10"/>
    <x v="11"/>
  </r>
  <r>
    <x v="1"/>
    <x v="10"/>
    <s v="Dec 2022"/>
    <n v="436657.18602296471"/>
    <x v="11"/>
    <x v="11"/>
  </r>
  <r>
    <x v="1"/>
    <x v="10"/>
    <s v="Jan 2023"/>
    <n v="244194.37139445479"/>
    <x v="0"/>
    <x v="12"/>
  </r>
  <r>
    <x v="1"/>
    <x v="10"/>
    <s v="Feb 2023"/>
    <n v="241232.75053422639"/>
    <x v="1"/>
    <x v="12"/>
  </r>
  <r>
    <x v="1"/>
    <x v="10"/>
    <s v="Mar 2023"/>
    <n v="238126.98737784513"/>
    <x v="2"/>
    <x v="12"/>
  </r>
  <r>
    <x v="1"/>
    <x v="10"/>
    <s v="Apr 2023"/>
    <n v="234961.12014809059"/>
    <x v="3"/>
    <x v="12"/>
  </r>
  <r>
    <x v="1"/>
    <x v="10"/>
    <s v="May 2023"/>
    <n v="232060.17670446751"/>
    <x v="4"/>
    <x v="12"/>
  </r>
  <r>
    <x v="1"/>
    <x v="10"/>
    <s v="Jun 2023"/>
    <n v="229253.5400492794"/>
    <x v="5"/>
    <x v="12"/>
  </r>
  <r>
    <x v="1"/>
    <x v="10"/>
    <s v="Jul 2023"/>
    <n v="226262.22759590729"/>
    <x v="6"/>
    <x v="12"/>
  </r>
  <r>
    <x v="1"/>
    <x v="10"/>
    <s v="Aug 2023"/>
    <n v="223502.01127296418"/>
    <x v="7"/>
    <x v="12"/>
  </r>
  <r>
    <x v="1"/>
    <x v="10"/>
    <s v="Sep 2023"/>
    <n v="220763.60405347211"/>
    <x v="8"/>
    <x v="12"/>
  </r>
  <r>
    <x v="1"/>
    <x v="10"/>
    <s v="Oct 2023"/>
    <n v="217590.94728109625"/>
    <x v="9"/>
    <x v="12"/>
  </r>
  <r>
    <x v="1"/>
    <x v="10"/>
    <s v="Nov 2023"/>
    <n v="214398.04526084781"/>
    <x v="10"/>
    <x v="12"/>
  </r>
  <r>
    <x v="1"/>
    <x v="10"/>
    <s v="Dec 2023"/>
    <n v="369239.84423166612"/>
    <x v="11"/>
    <x v="12"/>
  </r>
  <r>
    <x v="1"/>
    <x v="10"/>
    <s v="Jan 2024"/>
    <n v="205986.16679566517"/>
    <x v="0"/>
    <x v="13"/>
  </r>
  <r>
    <x v="1"/>
    <x v="10"/>
    <s v="Feb 2024"/>
    <n v="202139.29128096104"/>
    <x v="1"/>
    <x v="13"/>
  </r>
  <r>
    <x v="1"/>
    <x v="10"/>
    <s v="Mar 2024"/>
    <n v="198752.56773195471"/>
    <x v="2"/>
    <x v="13"/>
  </r>
  <r>
    <x v="1"/>
    <x v="10"/>
    <s v="Apr 2024"/>
    <n v="195480.07896628877"/>
    <x v="3"/>
    <x v="13"/>
  </r>
  <r>
    <x v="1"/>
    <x v="10"/>
    <s v="May 2024"/>
    <n v="192498.98293190217"/>
    <x v="4"/>
    <x v="13"/>
  </r>
  <r>
    <x v="1"/>
    <x v="10"/>
    <s v="Jun 2024"/>
    <n v="189334.28445310163"/>
    <x v="5"/>
    <x v="13"/>
  </r>
  <r>
    <x v="1"/>
    <x v="10"/>
    <s v="Jul 2024"/>
    <n v="186503.93508045794"/>
    <x v="6"/>
    <x v="13"/>
  </r>
  <r>
    <x v="1"/>
    <x v="10"/>
    <s v="Aug 2024"/>
    <n v="183624.60578455331"/>
    <x v="7"/>
    <x v="13"/>
  </r>
  <r>
    <x v="1"/>
    <x v="10"/>
    <s v="Sep 2024"/>
    <n v="180744.23217305203"/>
    <x v="8"/>
    <x v="13"/>
  </r>
  <r>
    <x v="1"/>
    <x v="10"/>
    <s v="Oct 2024"/>
    <n v="177545.16664569575"/>
    <x v="9"/>
    <x v="13"/>
  </r>
  <r>
    <x v="1"/>
    <x v="10"/>
    <s v="Nov 2024"/>
    <n v="174644.35094627205"/>
    <x v="10"/>
    <x v="13"/>
  </r>
  <r>
    <x v="1"/>
    <x v="10"/>
    <s v="Dec 2024"/>
    <n v="294718.42502100306"/>
    <x v="11"/>
    <x v="13"/>
  </r>
  <r>
    <x v="1"/>
    <x v="10"/>
    <s v="Jan 2025"/>
    <n v="168278.8819031943"/>
    <x v="0"/>
    <x v="14"/>
  </r>
  <r>
    <x v="1"/>
    <x v="10"/>
    <s v="Feb 2025"/>
    <n v="165622.95834738246"/>
    <x v="1"/>
    <x v="14"/>
  </r>
  <r>
    <x v="1"/>
    <x v="10"/>
    <s v="Mar 2025"/>
    <n v="162865.80879889129"/>
    <x v="2"/>
    <x v="14"/>
  </r>
  <r>
    <x v="1"/>
    <x v="10"/>
    <s v="Apr 2025"/>
    <n v="160243.67347787789"/>
    <x v="3"/>
    <x v="14"/>
  </r>
  <r>
    <x v="1"/>
    <x v="10"/>
    <s v="May 2025"/>
    <n v="157944.42608786729"/>
    <x v="4"/>
    <x v="14"/>
  </r>
  <r>
    <x v="1"/>
    <x v="10"/>
    <s v="Jun 2025"/>
    <n v="155412.48337256099"/>
    <x v="5"/>
    <x v="14"/>
  </r>
  <r>
    <x v="1"/>
    <x v="10"/>
    <s v="Jul 2025"/>
    <n v="153232.26368772774"/>
    <x v="6"/>
    <x v="14"/>
  </r>
  <r>
    <x v="1"/>
    <x v="10"/>
    <s v="Aug 2025"/>
    <n v="151094.6331388024"/>
    <x v="7"/>
    <x v="14"/>
  </r>
  <r>
    <x v="1"/>
    <x v="10"/>
    <s v="Sep 2025"/>
    <n v="148484.66187825258"/>
    <x v="8"/>
    <x v="14"/>
  </r>
  <r>
    <x v="1"/>
    <x v="10"/>
    <s v="Oct 2025"/>
    <n v="144555.05217780208"/>
    <x v="9"/>
    <x v="14"/>
  </r>
  <r>
    <x v="1"/>
    <x v="10"/>
    <s v="Nov 2025"/>
    <n v="142898.3278161996"/>
    <x v="10"/>
    <x v="14"/>
  </r>
  <r>
    <x v="1"/>
    <x v="10"/>
    <s v="Dec 2025"/>
    <n v="239472.81228180957"/>
    <x v="11"/>
    <x v="14"/>
  </r>
  <r>
    <x v="1"/>
    <x v="10"/>
    <s v="Jan 2026"/>
    <n v="139834.99473045059"/>
    <x v="0"/>
    <x v="15"/>
  </r>
  <r>
    <x v="1"/>
    <x v="10"/>
    <s v="Feb 2026"/>
    <n v="138317.36717193044"/>
    <x v="1"/>
    <x v="15"/>
  </r>
  <r>
    <x v="1"/>
    <x v="10"/>
    <s v="Mar 2026"/>
    <n v="136793.33528350233"/>
    <x v="2"/>
    <x v="15"/>
  </r>
  <r>
    <x v="1"/>
    <x v="10"/>
    <s v="Apr 2026"/>
    <n v="135281.02426882231"/>
    <x v="3"/>
    <x v="15"/>
  </r>
  <r>
    <x v="1"/>
    <x v="10"/>
    <s v="May 2026"/>
    <n v="134222.05558924991"/>
    <x v="4"/>
    <x v="15"/>
  </r>
  <r>
    <x v="1"/>
    <x v="10"/>
    <s v="Jun 2026"/>
    <n v="131742.02251941629"/>
    <x v="5"/>
    <x v="15"/>
  </r>
  <r>
    <x v="1"/>
    <x v="10"/>
    <s v="Jul 2026"/>
    <n v="130213.63774434155"/>
    <x v="6"/>
    <x v="15"/>
  </r>
  <r>
    <x v="1"/>
    <x v="10"/>
    <s v="Aug 2026"/>
    <n v="128349.48684322595"/>
    <x v="7"/>
    <x v="15"/>
  </r>
  <r>
    <x v="1"/>
    <x v="10"/>
    <s v="Sep 2026"/>
    <n v="126563.1237065186"/>
    <x v="8"/>
    <x v="15"/>
  </r>
  <r>
    <x v="1"/>
    <x v="10"/>
    <s v="Oct 2026"/>
    <n v="124332.61037831721"/>
    <x v="9"/>
    <x v="15"/>
  </r>
  <r>
    <x v="1"/>
    <x v="10"/>
    <s v="Nov 2026"/>
    <n v="93808.908281143653"/>
    <x v="10"/>
    <x v="15"/>
  </r>
  <r>
    <x v="1"/>
    <x v="11"/>
    <s v="Dec 2011"/>
    <n v="7279006.2053135484"/>
    <x v="11"/>
    <x v="0"/>
  </r>
  <r>
    <x v="1"/>
    <x v="11"/>
    <s v="Jan 2012"/>
    <n v="13376083.137304811"/>
    <x v="0"/>
    <x v="1"/>
  </r>
  <r>
    <x v="1"/>
    <x v="11"/>
    <s v="Feb 2012"/>
    <n v="12265890.653041277"/>
    <x v="1"/>
    <x v="1"/>
  </r>
  <r>
    <x v="1"/>
    <x v="11"/>
    <s v="Mar 2012"/>
    <n v="10361064.790193312"/>
    <x v="2"/>
    <x v="1"/>
  </r>
  <r>
    <x v="1"/>
    <x v="11"/>
    <s v="Apr 2012"/>
    <n v="9419117.1211641729"/>
    <x v="3"/>
    <x v="1"/>
  </r>
  <r>
    <x v="1"/>
    <x v="11"/>
    <s v="May 2012"/>
    <n v="8590438.5217020921"/>
    <x v="4"/>
    <x v="1"/>
  </r>
  <r>
    <x v="1"/>
    <x v="11"/>
    <s v="Jun 2012"/>
    <n v="7661922.0006209295"/>
    <x v="5"/>
    <x v="1"/>
  </r>
  <r>
    <x v="1"/>
    <x v="11"/>
    <s v="Jul 2012"/>
    <n v="6704369.9942517411"/>
    <x v="6"/>
    <x v="1"/>
  </r>
  <r>
    <x v="1"/>
    <x v="11"/>
    <s v="Aug 2012"/>
    <n v="6303468.9526993148"/>
    <x v="7"/>
    <x v="1"/>
  </r>
  <r>
    <x v="1"/>
    <x v="11"/>
    <s v="Sep 2012"/>
    <n v="6186178.6941681225"/>
    <x v="8"/>
    <x v="1"/>
  </r>
  <r>
    <x v="1"/>
    <x v="11"/>
    <s v="Oct 2012"/>
    <n v="6214155.8912154958"/>
    <x v="9"/>
    <x v="1"/>
  </r>
  <r>
    <x v="1"/>
    <x v="11"/>
    <s v="Nov 2012"/>
    <n v="6180457.0808427241"/>
    <x v="10"/>
    <x v="1"/>
  </r>
  <r>
    <x v="1"/>
    <x v="11"/>
    <s v="Dec 2012"/>
    <n v="7112220.5356941428"/>
    <x v="11"/>
    <x v="1"/>
  </r>
  <r>
    <x v="1"/>
    <x v="11"/>
    <s v="Jan 2013"/>
    <n v="6027291.6779451799"/>
    <x v="0"/>
    <x v="2"/>
  </r>
  <r>
    <x v="1"/>
    <x v="11"/>
    <s v="Feb 2013"/>
    <n v="5870385.9487845935"/>
    <x v="1"/>
    <x v="2"/>
  </r>
  <r>
    <x v="1"/>
    <x v="11"/>
    <s v="Mar 2013"/>
    <n v="5720769.1332845204"/>
    <x v="2"/>
    <x v="2"/>
  </r>
  <r>
    <x v="1"/>
    <x v="11"/>
    <s v="Apr 2013"/>
    <n v="5685989.256761441"/>
    <x v="3"/>
    <x v="2"/>
  </r>
  <r>
    <x v="1"/>
    <x v="11"/>
    <s v="May 2013"/>
    <n v="5527137.1927778451"/>
    <x v="4"/>
    <x v="2"/>
  </r>
  <r>
    <x v="1"/>
    <x v="11"/>
    <s v="Jun 2013"/>
    <n v="5242174.8253712859"/>
    <x v="5"/>
    <x v="2"/>
  </r>
  <r>
    <x v="1"/>
    <x v="11"/>
    <s v="Jul 2013"/>
    <n v="4942964.049463165"/>
    <x v="6"/>
    <x v="2"/>
  </r>
  <r>
    <x v="1"/>
    <x v="11"/>
    <s v="Aug 2013"/>
    <n v="4714595.1586164758"/>
    <x v="7"/>
    <x v="2"/>
  </r>
  <r>
    <x v="1"/>
    <x v="11"/>
    <s v="Sep 2013"/>
    <n v="4553597.283630209"/>
    <x v="8"/>
    <x v="2"/>
  </r>
  <r>
    <x v="1"/>
    <x v="11"/>
    <s v="Oct 2013"/>
    <n v="4344413.6188741792"/>
    <x v="9"/>
    <x v="2"/>
  </r>
  <r>
    <x v="1"/>
    <x v="11"/>
    <s v="Nov 2013"/>
    <n v="4159070.7234910922"/>
    <x v="10"/>
    <x v="2"/>
  </r>
  <r>
    <x v="1"/>
    <x v="11"/>
    <s v="Dec 2013"/>
    <n v="4820524.3665922154"/>
    <x v="11"/>
    <x v="2"/>
  </r>
  <r>
    <x v="1"/>
    <x v="11"/>
    <s v="Jan 2014"/>
    <n v="3922109.6971345199"/>
    <x v="0"/>
    <x v="3"/>
  </r>
  <r>
    <x v="1"/>
    <x v="11"/>
    <s v="Feb 2014"/>
    <n v="3832892.7695648381"/>
    <x v="1"/>
    <x v="3"/>
  </r>
  <r>
    <x v="1"/>
    <x v="11"/>
    <s v="Mar 2014"/>
    <n v="3721793.8389511262"/>
    <x v="2"/>
    <x v="3"/>
  </r>
  <r>
    <x v="1"/>
    <x v="11"/>
    <s v="Apr 2014"/>
    <n v="3645258.2624036409"/>
    <x v="3"/>
    <x v="3"/>
  </r>
  <r>
    <x v="1"/>
    <x v="11"/>
    <s v="May 2014"/>
    <n v="3577542.2228580704"/>
    <x v="4"/>
    <x v="3"/>
  </r>
  <r>
    <x v="1"/>
    <x v="11"/>
    <s v="Jun 2014"/>
    <n v="3463114.7472191174"/>
    <x v="5"/>
    <x v="3"/>
  </r>
  <r>
    <x v="1"/>
    <x v="11"/>
    <s v="Jul 2014"/>
    <n v="3359814.2147673238"/>
    <x v="6"/>
    <x v="3"/>
  </r>
  <r>
    <x v="1"/>
    <x v="11"/>
    <s v="Aug 2014"/>
    <n v="3269616.2147163511"/>
    <x v="7"/>
    <x v="3"/>
  </r>
  <r>
    <x v="1"/>
    <x v="11"/>
    <s v="Sep 2014"/>
    <n v="3181793.632921766"/>
    <x v="8"/>
    <x v="3"/>
  </r>
  <r>
    <x v="1"/>
    <x v="11"/>
    <s v="Oct 2014"/>
    <n v="3108991.1630033311"/>
    <x v="9"/>
    <x v="3"/>
  </r>
  <r>
    <x v="1"/>
    <x v="11"/>
    <s v="Nov 2014"/>
    <n v="3027349.8575769821"/>
    <x v="10"/>
    <x v="3"/>
  </r>
  <r>
    <x v="1"/>
    <x v="11"/>
    <s v="Dec 2014"/>
    <n v="3633889.4287016704"/>
    <x v="11"/>
    <x v="3"/>
  </r>
  <r>
    <x v="1"/>
    <x v="11"/>
    <s v="Jan 2015"/>
    <n v="2947622.5594490054"/>
    <x v="0"/>
    <x v="4"/>
  </r>
  <r>
    <x v="1"/>
    <x v="11"/>
    <s v="Feb 2015"/>
    <n v="2877956.6888381811"/>
    <x v="1"/>
    <x v="4"/>
  </r>
  <r>
    <x v="1"/>
    <x v="11"/>
    <s v="Mar 2015"/>
    <n v="2814321.7451814311"/>
    <x v="2"/>
    <x v="4"/>
  </r>
  <r>
    <x v="1"/>
    <x v="11"/>
    <s v="Apr 2015"/>
    <n v="2758673.7430282077"/>
    <x v="3"/>
    <x v="4"/>
  </r>
  <r>
    <x v="1"/>
    <x v="11"/>
    <s v="May 2015"/>
    <n v="2689206.767533388"/>
    <x v="4"/>
    <x v="4"/>
  </r>
  <r>
    <x v="1"/>
    <x v="11"/>
    <s v="Jun 2015"/>
    <n v="2636071.033630942"/>
    <x v="5"/>
    <x v="4"/>
  </r>
  <r>
    <x v="1"/>
    <x v="11"/>
    <s v="Jul 2015"/>
    <n v="2582813.6998703452"/>
    <x v="6"/>
    <x v="4"/>
  </r>
  <r>
    <x v="1"/>
    <x v="11"/>
    <s v="Aug 2015"/>
    <n v="2526895.4387876699"/>
    <x v="7"/>
    <x v="4"/>
  </r>
  <r>
    <x v="1"/>
    <x v="11"/>
    <s v="Sep 2015"/>
    <n v="2463147.779565251"/>
    <x v="8"/>
    <x v="4"/>
  </r>
  <r>
    <x v="1"/>
    <x v="11"/>
    <s v="Oct 2015"/>
    <n v="2422520.5866094558"/>
    <x v="9"/>
    <x v="4"/>
  </r>
  <r>
    <x v="1"/>
    <x v="11"/>
    <s v="Nov 2015"/>
    <n v="2366222.16255476"/>
    <x v="10"/>
    <x v="4"/>
  </r>
  <r>
    <x v="1"/>
    <x v="11"/>
    <s v="Dec 2015"/>
    <n v="2887514.7492043022"/>
    <x v="11"/>
    <x v="4"/>
  </r>
  <r>
    <x v="1"/>
    <x v="11"/>
    <s v="Jan 2016"/>
    <n v="2299002.4246394597"/>
    <x v="0"/>
    <x v="5"/>
  </r>
  <r>
    <x v="1"/>
    <x v="11"/>
    <s v="Feb 2016"/>
    <n v="2233516.033332645"/>
    <x v="1"/>
    <x v="5"/>
  </r>
  <r>
    <x v="1"/>
    <x v="11"/>
    <s v="Mar 2016"/>
    <n v="2186979.0653306898"/>
    <x v="2"/>
    <x v="5"/>
  </r>
  <r>
    <x v="1"/>
    <x v="11"/>
    <s v="Apr 2016"/>
    <n v="2133931.9747250578"/>
    <x v="3"/>
    <x v="5"/>
  </r>
  <r>
    <x v="1"/>
    <x v="11"/>
    <s v="May 2016"/>
    <n v="2092035.4825304809"/>
    <x v="4"/>
    <x v="5"/>
  </r>
  <r>
    <x v="1"/>
    <x v="11"/>
    <s v="Jun 2016"/>
    <n v="2047963.3191462853"/>
    <x v="5"/>
    <x v="5"/>
  </r>
  <r>
    <x v="1"/>
    <x v="11"/>
    <s v="Jul 2016"/>
    <n v="2003687.0888808439"/>
    <x v="6"/>
    <x v="5"/>
  </r>
  <r>
    <x v="1"/>
    <x v="11"/>
    <s v="Aug 2016"/>
    <n v="1968025.7543068537"/>
    <x v="7"/>
    <x v="5"/>
  </r>
  <r>
    <x v="1"/>
    <x v="11"/>
    <s v="Sep 2016"/>
    <n v="1931256.7048108475"/>
    <x v="8"/>
    <x v="5"/>
  </r>
  <r>
    <x v="1"/>
    <x v="11"/>
    <s v="Oct 2016"/>
    <n v="1881062.4954702898"/>
    <x v="9"/>
    <x v="5"/>
  </r>
  <r>
    <x v="1"/>
    <x v="11"/>
    <s v="Nov 2016"/>
    <n v="1840722.5228888965"/>
    <x v="10"/>
    <x v="5"/>
  </r>
  <r>
    <x v="1"/>
    <x v="11"/>
    <s v="Dec 2016"/>
    <n v="2227325.4496085532"/>
    <x v="11"/>
    <x v="5"/>
  </r>
  <r>
    <x v="1"/>
    <x v="11"/>
    <s v="Jan 2017"/>
    <n v="1753104.9170313277"/>
    <x v="0"/>
    <x v="6"/>
  </r>
  <r>
    <x v="1"/>
    <x v="11"/>
    <s v="Feb 2017"/>
    <n v="1723636.5157360621"/>
    <x v="1"/>
    <x v="6"/>
  </r>
  <r>
    <x v="1"/>
    <x v="11"/>
    <s v="Mar 2017"/>
    <n v="1676433.6134450478"/>
    <x v="2"/>
    <x v="6"/>
  </r>
  <r>
    <x v="1"/>
    <x v="11"/>
    <s v="Apr 2017"/>
    <n v="1643071.9272338953"/>
    <x v="3"/>
    <x v="6"/>
  </r>
  <r>
    <x v="1"/>
    <x v="11"/>
    <s v="May 2017"/>
    <n v="1623279.0507035293"/>
    <x v="4"/>
    <x v="6"/>
  </r>
  <r>
    <x v="1"/>
    <x v="11"/>
    <s v="Jun 2017"/>
    <n v="1581684.715511912"/>
    <x v="5"/>
    <x v="6"/>
  </r>
  <r>
    <x v="1"/>
    <x v="11"/>
    <s v="Jul 2017"/>
    <n v="1541905.2199738445"/>
    <x v="6"/>
    <x v="6"/>
  </r>
  <r>
    <x v="1"/>
    <x v="11"/>
    <s v="Aug 2017"/>
    <n v="1512682.0921759969"/>
    <x v="7"/>
    <x v="6"/>
  </r>
  <r>
    <x v="1"/>
    <x v="11"/>
    <s v="Sep 2017"/>
    <n v="1467226.52549145"/>
    <x v="8"/>
    <x v="6"/>
  </r>
  <r>
    <x v="1"/>
    <x v="11"/>
    <s v="Oct 2017"/>
    <n v="1435135.5611673002"/>
    <x v="9"/>
    <x v="6"/>
  </r>
  <r>
    <x v="1"/>
    <x v="11"/>
    <s v="Nov 2017"/>
    <n v="1403346.5042364832"/>
    <x v="10"/>
    <x v="6"/>
  </r>
  <r>
    <x v="1"/>
    <x v="11"/>
    <s v="Dec 2017"/>
    <n v="1707200.7902029096"/>
    <x v="11"/>
    <x v="6"/>
  </r>
  <r>
    <x v="1"/>
    <x v="11"/>
    <s v="Jan 2018"/>
    <n v="1334481.5003359909"/>
    <x v="0"/>
    <x v="7"/>
  </r>
  <r>
    <x v="1"/>
    <x v="11"/>
    <s v="Feb 2018"/>
    <n v="1307699.1973754673"/>
    <x v="1"/>
    <x v="7"/>
  </r>
  <r>
    <x v="1"/>
    <x v="11"/>
    <s v="Mar 2018"/>
    <n v="1278650.0516409907"/>
    <x v="2"/>
    <x v="7"/>
  </r>
  <r>
    <x v="1"/>
    <x v="11"/>
    <s v="Apr 2018"/>
    <n v="1243865.6423266239"/>
    <x v="3"/>
    <x v="7"/>
  </r>
  <r>
    <x v="1"/>
    <x v="11"/>
    <s v="May 2018"/>
    <n v="1214845.7259036396"/>
    <x v="4"/>
    <x v="7"/>
  </r>
  <r>
    <x v="1"/>
    <x v="11"/>
    <s v="Jun 2018"/>
    <n v="1183788.9918597823"/>
    <x v="5"/>
    <x v="7"/>
  </r>
  <r>
    <x v="1"/>
    <x v="11"/>
    <s v="Jul 2018"/>
    <n v="1152448.2918530619"/>
    <x v="6"/>
    <x v="7"/>
  </r>
  <r>
    <x v="1"/>
    <x v="11"/>
    <s v="Aug 2018"/>
    <n v="1123610.6216919532"/>
    <x v="7"/>
    <x v="7"/>
  </r>
  <r>
    <x v="1"/>
    <x v="11"/>
    <s v="Sep 2018"/>
    <n v="1095202.1718360928"/>
    <x v="8"/>
    <x v="7"/>
  </r>
  <r>
    <x v="1"/>
    <x v="11"/>
    <s v="Oct 2018"/>
    <n v="1067500.3032190381"/>
    <x v="9"/>
    <x v="7"/>
  </r>
  <r>
    <x v="1"/>
    <x v="11"/>
    <s v="Nov 2018"/>
    <n v="1042219.3207184128"/>
    <x v="10"/>
    <x v="7"/>
  </r>
  <r>
    <x v="1"/>
    <x v="11"/>
    <s v="Dec 2018"/>
    <n v="1277035.808185061"/>
    <x v="11"/>
    <x v="7"/>
  </r>
  <r>
    <x v="1"/>
    <x v="11"/>
    <s v="Jan 2019"/>
    <n v="989790.35815804871"/>
    <x v="0"/>
    <x v="8"/>
  </r>
  <r>
    <x v="1"/>
    <x v="11"/>
    <s v="Feb 2019"/>
    <n v="965703.70813081716"/>
    <x v="1"/>
    <x v="8"/>
  </r>
  <r>
    <x v="1"/>
    <x v="11"/>
    <s v="Mar 2019"/>
    <n v="939389.78478886816"/>
    <x v="2"/>
    <x v="8"/>
  </r>
  <r>
    <x v="1"/>
    <x v="11"/>
    <s v="Apr 2019"/>
    <n v="919463.85192834144"/>
    <x v="3"/>
    <x v="8"/>
  </r>
  <r>
    <x v="1"/>
    <x v="11"/>
    <s v="May 2019"/>
    <n v="898665.66672809282"/>
    <x v="4"/>
    <x v="8"/>
  </r>
  <r>
    <x v="1"/>
    <x v="11"/>
    <s v="Jun 2019"/>
    <n v="873260.45005171874"/>
    <x v="5"/>
    <x v="8"/>
  </r>
  <r>
    <x v="1"/>
    <x v="11"/>
    <s v="Jul 2019"/>
    <n v="852789.72115758294"/>
    <x v="6"/>
    <x v="8"/>
  </r>
  <r>
    <x v="1"/>
    <x v="11"/>
    <s v="Aug 2019"/>
    <n v="835062.44552352792"/>
    <x v="7"/>
    <x v="8"/>
  </r>
  <r>
    <x v="1"/>
    <x v="11"/>
    <s v="Sep 2019"/>
    <n v="816910.49462663615"/>
    <x v="8"/>
    <x v="8"/>
  </r>
  <r>
    <x v="1"/>
    <x v="11"/>
    <s v="Oct 2019"/>
    <n v="802853.89929938829"/>
    <x v="9"/>
    <x v="8"/>
  </r>
  <r>
    <x v="1"/>
    <x v="11"/>
    <s v="Nov 2019"/>
    <n v="790096.32548008743"/>
    <x v="10"/>
    <x v="8"/>
  </r>
  <r>
    <x v="1"/>
    <x v="11"/>
    <s v="Dec 2019"/>
    <n v="970555.78686717595"/>
    <x v="11"/>
    <x v="8"/>
  </r>
  <r>
    <x v="1"/>
    <x v="11"/>
    <s v="Jan 2020"/>
    <n v="754105.78669804882"/>
    <x v="0"/>
    <x v="9"/>
  </r>
  <r>
    <x v="1"/>
    <x v="11"/>
    <s v="Feb 2020"/>
    <n v="743540.61069881567"/>
    <x v="1"/>
    <x v="9"/>
  </r>
  <r>
    <x v="1"/>
    <x v="11"/>
    <s v="Mar 2020"/>
    <n v="730347.59395733825"/>
    <x v="2"/>
    <x v="9"/>
  </r>
  <r>
    <x v="1"/>
    <x v="11"/>
    <s v="Apr 2020"/>
    <n v="718357.04232553672"/>
    <x v="3"/>
    <x v="9"/>
  </r>
  <r>
    <x v="1"/>
    <x v="11"/>
    <s v="May 2020"/>
    <n v="708443.86560238968"/>
    <x v="4"/>
    <x v="9"/>
  </r>
  <r>
    <x v="1"/>
    <x v="11"/>
    <s v="Jun 2020"/>
    <n v="696951.49480963533"/>
    <x v="5"/>
    <x v="9"/>
  </r>
  <r>
    <x v="1"/>
    <x v="11"/>
    <s v="Jul 2020"/>
    <n v="690385.04828179919"/>
    <x v="6"/>
    <x v="9"/>
  </r>
  <r>
    <x v="1"/>
    <x v="11"/>
    <s v="Aug 2020"/>
    <n v="682832.42647341127"/>
    <x v="7"/>
    <x v="9"/>
  </r>
  <r>
    <x v="1"/>
    <x v="11"/>
    <s v="Sep 2020"/>
    <n v="670581.46496924618"/>
    <x v="8"/>
    <x v="9"/>
  </r>
  <r>
    <x v="1"/>
    <x v="11"/>
    <s v="Oct 2020"/>
    <n v="663185.95310497319"/>
    <x v="9"/>
    <x v="9"/>
  </r>
  <r>
    <x v="1"/>
    <x v="11"/>
    <s v="Nov 2020"/>
    <n v="661505.65491028596"/>
    <x v="10"/>
    <x v="9"/>
  </r>
  <r>
    <x v="1"/>
    <x v="11"/>
    <s v="Dec 2020"/>
    <n v="796009.02396739484"/>
    <x v="11"/>
    <x v="9"/>
  </r>
  <r>
    <x v="1"/>
    <x v="11"/>
    <s v="Jan 2021"/>
    <n v="627189.86637513235"/>
    <x v="0"/>
    <x v="10"/>
  </r>
  <r>
    <x v="1"/>
    <x v="11"/>
    <s v="Feb 2021"/>
    <n v="616379.54305015726"/>
    <x v="1"/>
    <x v="10"/>
  </r>
  <r>
    <x v="1"/>
    <x v="11"/>
    <s v="Mar 2021"/>
    <n v="605410.11470200028"/>
    <x v="2"/>
    <x v="10"/>
  </r>
  <r>
    <x v="1"/>
    <x v="11"/>
    <s v="Apr 2021"/>
    <n v="592449.5669433733"/>
    <x v="3"/>
    <x v="10"/>
  </r>
  <r>
    <x v="1"/>
    <x v="11"/>
    <s v="May 2021"/>
    <n v="580179.0016679262"/>
    <x v="4"/>
    <x v="10"/>
  </r>
  <r>
    <x v="1"/>
    <x v="11"/>
    <s v="Jun 2021"/>
    <n v="565089.05852604692"/>
    <x v="5"/>
    <x v="10"/>
  </r>
  <r>
    <x v="1"/>
    <x v="11"/>
    <s v="Jul 2021"/>
    <n v="548702.48742356675"/>
    <x v="6"/>
    <x v="10"/>
  </r>
  <r>
    <x v="1"/>
    <x v="11"/>
    <s v="Aug 2021"/>
    <n v="529274.39384250576"/>
    <x v="7"/>
    <x v="10"/>
  </r>
  <r>
    <x v="1"/>
    <x v="11"/>
    <s v="Sep 2021"/>
    <n v="508800.51179617504"/>
    <x v="8"/>
    <x v="10"/>
  </r>
  <r>
    <x v="1"/>
    <x v="11"/>
    <s v="Oct 2021"/>
    <n v="479919.59458884504"/>
    <x v="9"/>
    <x v="10"/>
  </r>
  <r>
    <x v="1"/>
    <x v="11"/>
    <s v="Nov 2021"/>
    <n v="441881.99217046425"/>
    <x v="10"/>
    <x v="10"/>
  </r>
  <r>
    <x v="1"/>
    <x v="11"/>
    <s v="Dec 2021"/>
    <n v="453908.60318329383"/>
    <x v="11"/>
    <x v="10"/>
  </r>
  <r>
    <x v="1"/>
    <x v="11"/>
    <s v="Jan 2022"/>
    <n v="204312.81712563938"/>
    <x v="0"/>
    <x v="11"/>
  </r>
  <r>
    <x v="1"/>
    <x v="11"/>
    <s v="Feb 2022"/>
    <n v="200341.53440686752"/>
    <x v="1"/>
    <x v="11"/>
  </r>
  <r>
    <x v="1"/>
    <x v="11"/>
    <s v="Mar 2022"/>
    <n v="197427.51580205112"/>
    <x v="2"/>
    <x v="11"/>
  </r>
  <r>
    <x v="1"/>
    <x v="11"/>
    <s v="Apr 2022"/>
    <n v="193990.89823455887"/>
    <x v="3"/>
    <x v="11"/>
  </r>
  <r>
    <x v="1"/>
    <x v="11"/>
    <s v="May 2022"/>
    <n v="190917.45319993194"/>
    <x v="4"/>
    <x v="11"/>
  </r>
  <r>
    <x v="1"/>
    <x v="11"/>
    <s v="Jun 2022"/>
    <n v="187862.24383209168"/>
    <x v="5"/>
    <x v="11"/>
  </r>
  <r>
    <x v="1"/>
    <x v="11"/>
    <s v="Jul 2022"/>
    <n v="184924.50256171016"/>
    <x v="6"/>
    <x v="11"/>
  </r>
  <r>
    <x v="1"/>
    <x v="11"/>
    <s v="Aug 2022"/>
    <n v="182031.94406470368"/>
    <x v="7"/>
    <x v="11"/>
  </r>
  <r>
    <x v="1"/>
    <x v="11"/>
    <s v="Sep 2022"/>
    <n v="179175.29811186137"/>
    <x v="8"/>
    <x v="11"/>
  </r>
  <r>
    <x v="1"/>
    <x v="11"/>
    <s v="Oct 2022"/>
    <n v="176358.59590182797"/>
    <x v="9"/>
    <x v="11"/>
  </r>
  <r>
    <x v="1"/>
    <x v="11"/>
    <s v="Nov 2022"/>
    <n v="173591.77316778857"/>
    <x v="10"/>
    <x v="11"/>
  </r>
  <r>
    <x v="1"/>
    <x v="11"/>
    <s v="Dec 2022"/>
    <n v="267506.48422395618"/>
    <x v="11"/>
    <x v="11"/>
  </r>
  <r>
    <x v="1"/>
    <x v="11"/>
    <s v="Jan 2023"/>
    <n v="168195.20283678663"/>
    <x v="0"/>
    <x v="12"/>
  </r>
  <r>
    <x v="1"/>
    <x v="11"/>
    <s v="Feb 2023"/>
    <n v="165567.45161932064"/>
    <x v="1"/>
    <x v="12"/>
  </r>
  <r>
    <x v="1"/>
    <x v="11"/>
    <s v="Mar 2023"/>
    <n v="163008.70739724336"/>
    <x v="2"/>
    <x v="12"/>
  </r>
  <r>
    <x v="1"/>
    <x v="11"/>
    <s v="Apr 2023"/>
    <n v="160479.80766805561"/>
    <x v="3"/>
    <x v="12"/>
  </r>
  <r>
    <x v="1"/>
    <x v="11"/>
    <s v="May 2023"/>
    <n v="157988.23404072775"/>
    <x v="4"/>
    <x v="12"/>
  </r>
  <r>
    <x v="1"/>
    <x v="11"/>
    <s v="Jun 2023"/>
    <n v="155531.37025416642"/>
    <x v="5"/>
    <x v="12"/>
  </r>
  <r>
    <x v="1"/>
    <x v="11"/>
    <s v="Jul 2023"/>
    <n v="153130.71508938776"/>
    <x v="6"/>
    <x v="12"/>
  </r>
  <r>
    <x v="1"/>
    <x v="11"/>
    <s v="Aug 2023"/>
    <n v="150782.19252317309"/>
    <x v="7"/>
    <x v="12"/>
  </r>
  <r>
    <x v="1"/>
    <x v="11"/>
    <s v="Sep 2023"/>
    <n v="148488.87742727617"/>
    <x v="8"/>
    <x v="12"/>
  </r>
  <r>
    <x v="1"/>
    <x v="11"/>
    <s v="Oct 2023"/>
    <n v="146238.8894566388"/>
    <x v="9"/>
    <x v="12"/>
  </r>
  <r>
    <x v="1"/>
    <x v="11"/>
    <s v="Nov 2023"/>
    <n v="144018.4729610279"/>
    <x v="10"/>
    <x v="12"/>
  </r>
  <r>
    <x v="1"/>
    <x v="11"/>
    <s v="Dec 2023"/>
    <n v="217531.05260049275"/>
    <x v="11"/>
    <x v="12"/>
  </r>
  <r>
    <x v="1"/>
    <x v="11"/>
    <s v="Jan 2024"/>
    <n v="139666.5747250898"/>
    <x v="0"/>
    <x v="13"/>
  </r>
  <r>
    <x v="1"/>
    <x v="11"/>
    <s v="Feb 2024"/>
    <n v="137509.30602800666"/>
    <x v="1"/>
    <x v="13"/>
  </r>
  <r>
    <x v="1"/>
    <x v="11"/>
    <s v="Mar 2024"/>
    <n v="135361.85396643524"/>
    <x v="2"/>
    <x v="13"/>
  </r>
  <r>
    <x v="1"/>
    <x v="11"/>
    <s v="Apr 2024"/>
    <n v="133280.42882298873"/>
    <x v="3"/>
    <x v="13"/>
  </r>
  <r>
    <x v="1"/>
    <x v="11"/>
    <s v="May 2024"/>
    <n v="131236.78430775306"/>
    <x v="4"/>
    <x v="13"/>
  </r>
  <r>
    <x v="1"/>
    <x v="11"/>
    <s v="Jun 2024"/>
    <n v="129220.05433664274"/>
    <x v="5"/>
    <x v="13"/>
  </r>
  <r>
    <x v="1"/>
    <x v="11"/>
    <s v="Jul 2024"/>
    <n v="127240.07310819674"/>
    <x v="6"/>
    <x v="13"/>
  </r>
  <r>
    <x v="1"/>
    <x v="11"/>
    <s v="Aug 2024"/>
    <n v="125246.71473693478"/>
    <x v="7"/>
    <x v="13"/>
  </r>
  <r>
    <x v="1"/>
    <x v="11"/>
    <s v="Sep 2024"/>
    <n v="123268.93674579654"/>
    <x v="8"/>
    <x v="13"/>
  </r>
  <r>
    <x v="1"/>
    <x v="11"/>
    <s v="Oct 2024"/>
    <n v="121254.30367202606"/>
    <x v="9"/>
    <x v="13"/>
  </r>
  <r>
    <x v="1"/>
    <x v="11"/>
    <s v="Nov 2024"/>
    <n v="119380.65037367056"/>
    <x v="10"/>
    <x v="13"/>
  </r>
  <r>
    <x v="1"/>
    <x v="11"/>
    <s v="Dec 2024"/>
    <n v="176189.06244165727"/>
    <x v="11"/>
    <x v="13"/>
  </r>
  <r>
    <x v="1"/>
    <x v="11"/>
    <s v="Jan 2025"/>
    <n v="115594.53823693993"/>
    <x v="0"/>
    <x v="14"/>
  </r>
  <r>
    <x v="1"/>
    <x v="11"/>
    <s v="Feb 2025"/>
    <n v="113686.21216817018"/>
    <x v="1"/>
    <x v="14"/>
  </r>
  <r>
    <x v="1"/>
    <x v="11"/>
    <s v="Mar 2025"/>
    <n v="111925.84045805932"/>
    <x v="2"/>
    <x v="14"/>
  </r>
  <r>
    <x v="1"/>
    <x v="11"/>
    <s v="Apr 2025"/>
    <n v="110134.16637192093"/>
    <x v="3"/>
    <x v="14"/>
  </r>
  <r>
    <x v="1"/>
    <x v="11"/>
    <s v="May 2025"/>
    <n v="108370.23872555069"/>
    <x v="4"/>
    <x v="14"/>
  </r>
  <r>
    <x v="1"/>
    <x v="11"/>
    <s v="Jun 2025"/>
    <n v="106632.7737803046"/>
    <x v="5"/>
    <x v="14"/>
  </r>
  <r>
    <x v="1"/>
    <x v="11"/>
    <s v="Jul 2025"/>
    <n v="104993.70619823746"/>
    <x v="6"/>
    <x v="14"/>
  </r>
  <r>
    <x v="1"/>
    <x v="11"/>
    <s v="Aug 2025"/>
    <n v="103294.32450437016"/>
    <x v="7"/>
    <x v="14"/>
  </r>
  <r>
    <x v="1"/>
    <x v="11"/>
    <s v="Sep 2025"/>
    <n v="101681.42180571833"/>
    <x v="8"/>
    <x v="14"/>
  </r>
  <r>
    <x v="1"/>
    <x v="11"/>
    <s v="Oct 2025"/>
    <n v="100069.91531797765"/>
    <x v="9"/>
    <x v="14"/>
  </r>
  <r>
    <x v="1"/>
    <x v="11"/>
    <s v="Nov 2025"/>
    <n v="98487.91808748481"/>
    <x v="10"/>
    <x v="14"/>
  </r>
  <r>
    <x v="1"/>
    <x v="11"/>
    <s v="Dec 2025"/>
    <n v="141469.42950461223"/>
    <x v="11"/>
    <x v="14"/>
  </r>
  <r>
    <x v="1"/>
    <x v="11"/>
    <s v="Jan 2026"/>
    <n v="95412.740188783006"/>
    <x v="0"/>
    <x v="15"/>
  </r>
  <r>
    <x v="1"/>
    <x v="11"/>
    <s v="Feb 2026"/>
    <n v="93905.687509440657"/>
    <x v="1"/>
    <x v="15"/>
  </r>
  <r>
    <x v="1"/>
    <x v="11"/>
    <s v="Mar 2026"/>
    <n v="92415.402261783383"/>
    <x v="2"/>
    <x v="15"/>
  </r>
  <r>
    <x v="1"/>
    <x v="11"/>
    <s v="Apr 2026"/>
    <n v="90833.301350730093"/>
    <x v="3"/>
    <x v="15"/>
  </r>
  <r>
    <x v="1"/>
    <x v="11"/>
    <s v="May 2026"/>
    <n v="89312.551863682864"/>
    <x v="4"/>
    <x v="15"/>
  </r>
  <r>
    <x v="1"/>
    <x v="11"/>
    <s v="Jun 2026"/>
    <n v="87775.799261634354"/>
    <x v="5"/>
    <x v="15"/>
  </r>
  <r>
    <x v="1"/>
    <x v="11"/>
    <s v="Jul 2026"/>
    <n v="86356.126865052589"/>
    <x v="6"/>
    <x v="15"/>
  </r>
  <r>
    <x v="1"/>
    <x v="11"/>
    <s v="Aug 2026"/>
    <n v="84745.168742001828"/>
    <x v="7"/>
    <x v="15"/>
  </r>
  <r>
    <x v="1"/>
    <x v="11"/>
    <s v="Sep 2026"/>
    <n v="83346.733508425852"/>
    <x v="8"/>
    <x v="15"/>
  </r>
  <r>
    <x v="1"/>
    <x v="11"/>
    <s v="Oct 2026"/>
    <n v="68765.921397687867"/>
    <x v="9"/>
    <x v="15"/>
  </r>
  <r>
    <x v="1"/>
    <x v="11"/>
    <s v="Nov 2026"/>
    <n v="55767.305645009175"/>
    <x v="10"/>
    <x v="15"/>
  </r>
  <r>
    <x v="1"/>
    <x v="12"/>
    <s v="Jan 2012"/>
    <n v="3979229.9291828754"/>
    <x v="0"/>
    <x v="1"/>
  </r>
  <r>
    <x v="1"/>
    <x v="12"/>
    <s v="Feb 2012"/>
    <n v="7767141.1851973534"/>
    <x v="1"/>
    <x v="1"/>
  </r>
  <r>
    <x v="1"/>
    <x v="12"/>
    <s v="Mar 2012"/>
    <n v="5846467.2866534563"/>
    <x v="2"/>
    <x v="1"/>
  </r>
  <r>
    <x v="1"/>
    <x v="12"/>
    <s v="Apr 2012"/>
    <n v="4614872.6197707299"/>
    <x v="3"/>
    <x v="1"/>
  </r>
  <r>
    <x v="1"/>
    <x v="12"/>
    <s v="May 2012"/>
    <n v="3876300.3134942339"/>
    <x v="4"/>
    <x v="1"/>
  </r>
  <r>
    <x v="1"/>
    <x v="12"/>
    <s v="Jun 2012"/>
    <n v="3427701.7782995855"/>
    <x v="5"/>
    <x v="1"/>
  </r>
  <r>
    <x v="1"/>
    <x v="12"/>
    <s v="Jul 2012"/>
    <n v="2852686.9753593425"/>
    <x v="6"/>
    <x v="1"/>
  </r>
  <r>
    <x v="1"/>
    <x v="12"/>
    <s v="Aug 2012"/>
    <n v="2694123.0529305041"/>
    <x v="7"/>
    <x v="1"/>
  </r>
  <r>
    <x v="1"/>
    <x v="12"/>
    <s v="Sep 2012"/>
    <n v="2508653.8839694187"/>
    <x v="8"/>
    <x v="1"/>
  </r>
  <r>
    <x v="1"/>
    <x v="12"/>
    <s v="Oct 2012"/>
    <n v="2481721.920565689"/>
    <x v="9"/>
    <x v="1"/>
  </r>
  <r>
    <x v="1"/>
    <x v="12"/>
    <s v="Nov 2012"/>
    <n v="2365092.0377190243"/>
    <x v="10"/>
    <x v="1"/>
  </r>
  <r>
    <x v="1"/>
    <x v="12"/>
    <s v="Dec 2012"/>
    <n v="2221485.4609189937"/>
    <x v="11"/>
    <x v="1"/>
  </r>
  <r>
    <x v="1"/>
    <x v="12"/>
    <s v="Jan 2013"/>
    <n v="2042272.9330522679"/>
    <x v="0"/>
    <x v="2"/>
  </r>
  <r>
    <x v="1"/>
    <x v="12"/>
    <s v="Feb 2013"/>
    <n v="1923776.0491331595"/>
    <x v="1"/>
    <x v="2"/>
  </r>
  <r>
    <x v="1"/>
    <x v="12"/>
    <s v="Mar 2013"/>
    <n v="1816295.8522431906"/>
    <x v="2"/>
    <x v="2"/>
  </r>
  <r>
    <x v="1"/>
    <x v="12"/>
    <s v="Apr 2013"/>
    <n v="1735256.3609154224"/>
    <x v="3"/>
    <x v="2"/>
  </r>
  <r>
    <x v="1"/>
    <x v="12"/>
    <s v="May 2013"/>
    <n v="1633481.548017181"/>
    <x v="4"/>
    <x v="2"/>
  </r>
  <r>
    <x v="1"/>
    <x v="12"/>
    <s v="Jun 2013"/>
    <n v="1561368.3959940029"/>
    <x v="5"/>
    <x v="2"/>
  </r>
  <r>
    <x v="1"/>
    <x v="12"/>
    <s v="Jul 2013"/>
    <n v="1501831.424638456"/>
    <x v="6"/>
    <x v="2"/>
  </r>
  <r>
    <x v="1"/>
    <x v="12"/>
    <s v="Aug 2013"/>
    <n v="1413419.5880921453"/>
    <x v="7"/>
    <x v="2"/>
  </r>
  <r>
    <x v="1"/>
    <x v="12"/>
    <s v="Sep 2013"/>
    <n v="1341581.8786208208"/>
    <x v="8"/>
    <x v="2"/>
  </r>
  <r>
    <x v="1"/>
    <x v="12"/>
    <s v="Oct 2013"/>
    <n v="1271988.648687362"/>
    <x v="9"/>
    <x v="2"/>
  </r>
  <r>
    <x v="1"/>
    <x v="12"/>
    <s v="Nov 2013"/>
    <n v="1211361.5972243713"/>
    <x v="10"/>
    <x v="2"/>
  </r>
  <r>
    <x v="1"/>
    <x v="12"/>
    <s v="Dec 2013"/>
    <n v="1150513.9560363931"/>
    <x v="11"/>
    <x v="2"/>
  </r>
  <r>
    <x v="1"/>
    <x v="12"/>
    <s v="Jan 2014"/>
    <n v="1078229.3964894274"/>
    <x v="0"/>
    <x v="3"/>
  </r>
  <r>
    <x v="1"/>
    <x v="12"/>
    <s v="Feb 2014"/>
    <n v="1056593.831817426"/>
    <x v="1"/>
    <x v="3"/>
  </r>
  <r>
    <x v="1"/>
    <x v="12"/>
    <s v="Mar 2014"/>
    <n v="1013806.3315240931"/>
    <x v="2"/>
    <x v="3"/>
  </r>
  <r>
    <x v="1"/>
    <x v="12"/>
    <s v="Apr 2014"/>
    <n v="976941.29365093168"/>
    <x v="3"/>
    <x v="3"/>
  </r>
  <r>
    <x v="1"/>
    <x v="12"/>
    <s v="May 2014"/>
    <n v="959631.43804715946"/>
    <x v="4"/>
    <x v="3"/>
  </r>
  <r>
    <x v="1"/>
    <x v="12"/>
    <s v="Jun 2014"/>
    <n v="946852.46838860284"/>
    <x v="5"/>
    <x v="3"/>
  </r>
  <r>
    <x v="1"/>
    <x v="12"/>
    <s v="Jul 2014"/>
    <n v="906607.91444761248"/>
    <x v="6"/>
    <x v="3"/>
  </r>
  <r>
    <x v="1"/>
    <x v="12"/>
    <s v="Aug 2014"/>
    <n v="882596.94290510216"/>
    <x v="7"/>
    <x v="3"/>
  </r>
  <r>
    <x v="1"/>
    <x v="12"/>
    <s v="Sep 2014"/>
    <n v="844958.42581271427"/>
    <x v="8"/>
    <x v="3"/>
  </r>
  <r>
    <x v="1"/>
    <x v="12"/>
    <s v="Oct 2014"/>
    <n v="827256.65295719961"/>
    <x v="9"/>
    <x v="3"/>
  </r>
  <r>
    <x v="1"/>
    <x v="12"/>
    <s v="Nov 2014"/>
    <n v="809224.9956145715"/>
    <x v="10"/>
    <x v="3"/>
  </r>
  <r>
    <x v="1"/>
    <x v="12"/>
    <s v="Dec 2014"/>
    <n v="790984.01960640308"/>
    <x v="11"/>
    <x v="3"/>
  </r>
  <r>
    <x v="1"/>
    <x v="12"/>
    <s v="Jan 2015"/>
    <n v="765727.42550719902"/>
    <x v="0"/>
    <x v="4"/>
  </r>
  <r>
    <x v="1"/>
    <x v="12"/>
    <s v="Feb 2015"/>
    <n v="785039.39923308836"/>
    <x v="1"/>
    <x v="4"/>
  </r>
  <r>
    <x v="1"/>
    <x v="12"/>
    <s v="Mar 2015"/>
    <n v="765517.21367831028"/>
    <x v="2"/>
    <x v="4"/>
  </r>
  <r>
    <x v="1"/>
    <x v="12"/>
    <s v="Apr 2015"/>
    <n v="744213.28226428409"/>
    <x v="3"/>
    <x v="4"/>
  </r>
  <r>
    <x v="1"/>
    <x v="12"/>
    <s v="May 2015"/>
    <n v="734748.41542171896"/>
    <x v="4"/>
    <x v="4"/>
  </r>
  <r>
    <x v="1"/>
    <x v="12"/>
    <s v="Jun 2015"/>
    <n v="723879.95078530791"/>
    <x v="5"/>
    <x v="4"/>
  </r>
  <r>
    <x v="1"/>
    <x v="12"/>
    <s v="Jul 2015"/>
    <n v="701500.03934074589"/>
    <x v="6"/>
    <x v="4"/>
  </r>
  <r>
    <x v="1"/>
    <x v="12"/>
    <s v="Aug 2015"/>
    <n v="691799.98071548552"/>
    <x v="7"/>
    <x v="4"/>
  </r>
  <r>
    <x v="1"/>
    <x v="12"/>
    <s v="Sep 2015"/>
    <n v="674438.24819402141"/>
    <x v="8"/>
    <x v="4"/>
  </r>
  <r>
    <x v="1"/>
    <x v="12"/>
    <s v="Oct 2015"/>
    <n v="660668.67045634589"/>
    <x v="9"/>
    <x v="4"/>
  </r>
  <r>
    <x v="1"/>
    <x v="12"/>
    <s v="Nov 2015"/>
    <n v="652064.92739736731"/>
    <x v="10"/>
    <x v="4"/>
  </r>
  <r>
    <x v="1"/>
    <x v="12"/>
    <s v="Dec 2015"/>
    <n v="641444.11100683478"/>
    <x v="11"/>
    <x v="4"/>
  </r>
  <r>
    <x v="1"/>
    <x v="12"/>
    <s v="Jan 2016"/>
    <n v="617943.8495978273"/>
    <x v="0"/>
    <x v="5"/>
  </r>
  <r>
    <x v="1"/>
    <x v="12"/>
    <s v="Feb 2016"/>
    <n v="605313.00461275282"/>
    <x v="1"/>
    <x v="5"/>
  </r>
  <r>
    <x v="1"/>
    <x v="12"/>
    <s v="Mar 2016"/>
    <n v="589952.2668779433"/>
    <x v="2"/>
    <x v="5"/>
  </r>
  <r>
    <x v="1"/>
    <x v="12"/>
    <s v="Apr 2016"/>
    <n v="574060.96884340257"/>
    <x v="3"/>
    <x v="5"/>
  </r>
  <r>
    <x v="1"/>
    <x v="12"/>
    <s v="May 2016"/>
    <n v="566619.60678505036"/>
    <x v="4"/>
    <x v="5"/>
  </r>
  <r>
    <x v="1"/>
    <x v="12"/>
    <s v="Jun 2016"/>
    <n v="556454.10537798307"/>
    <x v="5"/>
    <x v="5"/>
  </r>
  <r>
    <x v="1"/>
    <x v="12"/>
    <s v="Jul 2016"/>
    <n v="539811.56448025291"/>
    <x v="6"/>
    <x v="5"/>
  </r>
  <r>
    <x v="1"/>
    <x v="12"/>
    <s v="Aug 2016"/>
    <n v="532439.96872274578"/>
    <x v="7"/>
    <x v="5"/>
  </r>
  <r>
    <x v="1"/>
    <x v="12"/>
    <s v="Sep 2016"/>
    <n v="519042.34732702724"/>
    <x v="8"/>
    <x v="5"/>
  </r>
  <r>
    <x v="1"/>
    <x v="12"/>
    <s v="Oct 2016"/>
    <n v="509397.27432586078"/>
    <x v="9"/>
    <x v="5"/>
  </r>
  <r>
    <x v="1"/>
    <x v="12"/>
    <s v="Nov 2016"/>
    <n v="499465.5978332021"/>
    <x v="10"/>
    <x v="5"/>
  </r>
  <r>
    <x v="1"/>
    <x v="12"/>
    <s v="Dec 2016"/>
    <n v="490630.92295709107"/>
    <x v="11"/>
    <x v="5"/>
  </r>
  <r>
    <x v="1"/>
    <x v="12"/>
    <s v="Jan 2017"/>
    <n v="464753.2239290034"/>
    <x v="0"/>
    <x v="6"/>
  </r>
  <r>
    <x v="1"/>
    <x v="12"/>
    <s v="Feb 2017"/>
    <n v="461017.72359419207"/>
    <x v="1"/>
    <x v="6"/>
  </r>
  <r>
    <x v="1"/>
    <x v="12"/>
    <s v="Mar 2017"/>
    <n v="450554.1261473574"/>
    <x v="2"/>
    <x v="6"/>
  </r>
  <r>
    <x v="1"/>
    <x v="12"/>
    <s v="Apr 2017"/>
    <n v="438639.90234042192"/>
    <x v="3"/>
    <x v="6"/>
  </r>
  <r>
    <x v="1"/>
    <x v="12"/>
    <s v="May 2017"/>
    <n v="438177.28664837999"/>
    <x v="4"/>
    <x v="6"/>
  </r>
  <r>
    <x v="1"/>
    <x v="12"/>
    <s v="Jun 2017"/>
    <n v="437042.59576303768"/>
    <x v="5"/>
    <x v="6"/>
  </r>
  <r>
    <x v="1"/>
    <x v="12"/>
    <s v="Jul 2017"/>
    <n v="423577.25861080945"/>
    <x v="6"/>
    <x v="6"/>
  </r>
  <r>
    <x v="1"/>
    <x v="12"/>
    <s v="Aug 2017"/>
    <n v="417322.94157242228"/>
    <x v="7"/>
    <x v="6"/>
  </r>
  <r>
    <x v="1"/>
    <x v="12"/>
    <s v="Sep 2017"/>
    <n v="405493.12249273877"/>
    <x v="8"/>
    <x v="6"/>
  </r>
  <r>
    <x v="1"/>
    <x v="12"/>
    <s v="Oct 2017"/>
    <n v="395096.66256163875"/>
    <x v="9"/>
    <x v="6"/>
  </r>
  <r>
    <x v="1"/>
    <x v="12"/>
    <s v="Nov 2017"/>
    <n v="388351.66023530229"/>
    <x v="10"/>
    <x v="6"/>
  </r>
  <r>
    <x v="1"/>
    <x v="12"/>
    <s v="Dec 2017"/>
    <n v="385669.05380645394"/>
    <x v="11"/>
    <x v="6"/>
  </r>
  <r>
    <x v="1"/>
    <x v="12"/>
    <s v="Jan 2018"/>
    <n v="369144.90372776892"/>
    <x v="0"/>
    <x v="7"/>
  </r>
  <r>
    <x v="1"/>
    <x v="12"/>
    <s v="Feb 2018"/>
    <n v="366485.88035814289"/>
    <x v="1"/>
    <x v="7"/>
  </r>
  <r>
    <x v="1"/>
    <x v="12"/>
    <s v="Mar 2018"/>
    <n v="360204.06019772834"/>
    <x v="2"/>
    <x v="7"/>
  </r>
  <r>
    <x v="1"/>
    <x v="12"/>
    <s v="Apr 2018"/>
    <n v="352564.89042141137"/>
    <x v="3"/>
    <x v="7"/>
  </r>
  <r>
    <x v="1"/>
    <x v="12"/>
    <s v="May 2018"/>
    <n v="347561.53551074234"/>
    <x v="4"/>
    <x v="7"/>
  </r>
  <r>
    <x v="1"/>
    <x v="12"/>
    <s v="Jun 2018"/>
    <n v="342738.81027268077"/>
    <x v="5"/>
    <x v="7"/>
  </r>
  <r>
    <x v="1"/>
    <x v="12"/>
    <s v="Jul 2018"/>
    <n v="334707.22793399118"/>
    <x v="6"/>
    <x v="7"/>
  </r>
  <r>
    <x v="1"/>
    <x v="12"/>
    <s v="Aug 2018"/>
    <n v="328719.87407397642"/>
    <x v="7"/>
    <x v="7"/>
  </r>
  <r>
    <x v="1"/>
    <x v="12"/>
    <s v="Sep 2018"/>
    <n v="320880.12111187936"/>
    <x v="8"/>
    <x v="7"/>
  </r>
  <r>
    <x v="1"/>
    <x v="12"/>
    <s v="Oct 2018"/>
    <n v="316476.37255643716"/>
    <x v="9"/>
    <x v="7"/>
  </r>
  <r>
    <x v="1"/>
    <x v="12"/>
    <s v="Nov 2018"/>
    <n v="312478.36675433873"/>
    <x v="10"/>
    <x v="7"/>
  </r>
  <r>
    <x v="1"/>
    <x v="12"/>
    <s v="Dec 2018"/>
    <n v="310469.31803284201"/>
    <x v="11"/>
    <x v="7"/>
  </r>
  <r>
    <x v="1"/>
    <x v="12"/>
    <s v="Jan 2019"/>
    <n v="296772.47334193636"/>
    <x v="0"/>
    <x v="8"/>
  </r>
  <r>
    <x v="1"/>
    <x v="12"/>
    <s v="Feb 2019"/>
    <n v="294936.07214434154"/>
    <x v="1"/>
    <x v="8"/>
  </r>
  <r>
    <x v="1"/>
    <x v="12"/>
    <s v="Mar 2019"/>
    <n v="287989.2449086447"/>
    <x v="2"/>
    <x v="8"/>
  </r>
  <r>
    <x v="1"/>
    <x v="12"/>
    <s v="Apr 2019"/>
    <n v="282131.45521126949"/>
    <x v="3"/>
    <x v="8"/>
  </r>
  <r>
    <x v="1"/>
    <x v="12"/>
    <s v="May 2019"/>
    <n v="283187.78835922311"/>
    <x v="4"/>
    <x v="8"/>
  </r>
  <r>
    <x v="1"/>
    <x v="12"/>
    <s v="Jun 2019"/>
    <n v="277937.06194705766"/>
    <x v="5"/>
    <x v="8"/>
  </r>
  <r>
    <x v="1"/>
    <x v="12"/>
    <s v="Jul 2019"/>
    <n v="268709.56222622603"/>
    <x v="6"/>
    <x v="8"/>
  </r>
  <r>
    <x v="1"/>
    <x v="12"/>
    <s v="Aug 2019"/>
    <n v="264862.8149491105"/>
    <x v="7"/>
    <x v="8"/>
  </r>
  <r>
    <x v="1"/>
    <x v="12"/>
    <s v="Sep 2019"/>
    <n v="260347.39481850914"/>
    <x v="8"/>
    <x v="8"/>
  </r>
  <r>
    <x v="1"/>
    <x v="12"/>
    <s v="Oct 2019"/>
    <n v="256875.43358901993"/>
    <x v="9"/>
    <x v="8"/>
  </r>
  <r>
    <x v="1"/>
    <x v="12"/>
    <s v="Nov 2019"/>
    <n v="256732.4152265267"/>
    <x v="10"/>
    <x v="8"/>
  </r>
  <r>
    <x v="1"/>
    <x v="12"/>
    <s v="Dec 2019"/>
    <n v="256756.68708239536"/>
    <x v="11"/>
    <x v="8"/>
  </r>
  <r>
    <x v="1"/>
    <x v="12"/>
    <s v="Jan 2020"/>
    <n v="243693.32308686199"/>
    <x v="0"/>
    <x v="9"/>
  </r>
  <r>
    <x v="1"/>
    <x v="12"/>
    <s v="Feb 2020"/>
    <n v="239370.1659524616"/>
    <x v="1"/>
    <x v="9"/>
  </r>
  <r>
    <x v="1"/>
    <x v="12"/>
    <s v="Mar 2020"/>
    <n v="238102.56722783268"/>
    <x v="2"/>
    <x v="9"/>
  </r>
  <r>
    <x v="1"/>
    <x v="12"/>
    <s v="Apr 2020"/>
    <n v="234581.39255173539"/>
    <x v="3"/>
    <x v="9"/>
  </r>
  <r>
    <x v="1"/>
    <x v="12"/>
    <s v="May 2020"/>
    <n v="232132.85177409009"/>
    <x v="4"/>
    <x v="9"/>
  </r>
  <r>
    <x v="1"/>
    <x v="12"/>
    <s v="Jun 2020"/>
    <n v="226794.21392569371"/>
    <x v="5"/>
    <x v="9"/>
  </r>
  <r>
    <x v="1"/>
    <x v="12"/>
    <s v="Jul 2020"/>
    <n v="221576.37558951438"/>
    <x v="6"/>
    <x v="9"/>
  </r>
  <r>
    <x v="1"/>
    <x v="12"/>
    <s v="Aug 2020"/>
    <n v="221449.1969647347"/>
    <x v="7"/>
    <x v="9"/>
  </r>
  <r>
    <x v="1"/>
    <x v="12"/>
    <s v="Sep 2020"/>
    <n v="217496.6735407433"/>
    <x v="8"/>
    <x v="9"/>
  </r>
  <r>
    <x v="1"/>
    <x v="12"/>
    <s v="Oct 2020"/>
    <n v="210377.78823251638"/>
    <x v="9"/>
    <x v="9"/>
  </r>
  <r>
    <x v="1"/>
    <x v="12"/>
    <s v="Nov 2020"/>
    <n v="207882.54258153908"/>
    <x v="10"/>
    <x v="9"/>
  </r>
  <r>
    <x v="1"/>
    <x v="12"/>
    <s v="Dec 2020"/>
    <n v="213672.2210288432"/>
    <x v="11"/>
    <x v="9"/>
  </r>
  <r>
    <x v="1"/>
    <x v="12"/>
    <s v="Jan 2021"/>
    <n v="193484.19468299061"/>
    <x v="0"/>
    <x v="10"/>
  </r>
  <r>
    <x v="1"/>
    <x v="12"/>
    <s v="Feb 2021"/>
    <n v="186659.14389599941"/>
    <x v="1"/>
    <x v="10"/>
  </r>
  <r>
    <x v="1"/>
    <x v="12"/>
    <s v="Mar 2021"/>
    <n v="181984.91518690245"/>
    <x v="2"/>
    <x v="10"/>
  </r>
  <r>
    <x v="1"/>
    <x v="12"/>
    <s v="Apr 2021"/>
    <n v="178204.47428570851"/>
    <x v="3"/>
    <x v="10"/>
  </r>
  <r>
    <x v="1"/>
    <x v="12"/>
    <s v="May 2021"/>
    <n v="174044.6704186151"/>
    <x v="4"/>
    <x v="10"/>
  </r>
  <r>
    <x v="1"/>
    <x v="12"/>
    <s v="Jun 2021"/>
    <n v="172814.49874081992"/>
    <x v="5"/>
    <x v="10"/>
  </r>
  <r>
    <x v="1"/>
    <x v="12"/>
    <s v="Jul 2021"/>
    <n v="170241.2735236219"/>
    <x v="6"/>
    <x v="10"/>
  </r>
  <r>
    <x v="1"/>
    <x v="12"/>
    <s v="Aug 2021"/>
    <n v="168760.09140894964"/>
    <x v="7"/>
    <x v="10"/>
  </r>
  <r>
    <x v="1"/>
    <x v="12"/>
    <s v="Sep 2021"/>
    <n v="167070.8956245936"/>
    <x v="8"/>
    <x v="10"/>
  </r>
  <r>
    <x v="1"/>
    <x v="12"/>
    <s v="Oct 2021"/>
    <n v="167916.78661471448"/>
    <x v="9"/>
    <x v="10"/>
  </r>
  <r>
    <x v="1"/>
    <x v="12"/>
    <s v="Nov 2021"/>
    <n v="165405.27221000488"/>
    <x v="10"/>
    <x v="10"/>
  </r>
  <r>
    <x v="1"/>
    <x v="12"/>
    <s v="Dec 2021"/>
    <n v="162804.26256475021"/>
    <x v="11"/>
    <x v="10"/>
  </r>
  <r>
    <x v="1"/>
    <x v="12"/>
    <s v="Jan 2022"/>
    <n v="128616.65403753091"/>
    <x v="0"/>
    <x v="11"/>
  </r>
  <r>
    <x v="1"/>
    <x v="12"/>
    <s v="Feb 2022"/>
    <n v="112124.94218950062"/>
    <x v="1"/>
    <x v="11"/>
  </r>
  <r>
    <x v="1"/>
    <x v="12"/>
    <s v="Mar 2022"/>
    <n v="109034.68711415712"/>
    <x v="2"/>
    <x v="11"/>
  </r>
  <r>
    <x v="1"/>
    <x v="12"/>
    <s v="Apr 2022"/>
    <n v="107987.2408577578"/>
    <x v="3"/>
    <x v="11"/>
  </r>
  <r>
    <x v="1"/>
    <x v="12"/>
    <s v="May 2022"/>
    <n v="106353.10633755501"/>
    <x v="4"/>
    <x v="11"/>
  </r>
  <r>
    <x v="1"/>
    <x v="12"/>
    <s v="Jun 2022"/>
    <n v="105113.69372193345"/>
    <x v="5"/>
    <x v="11"/>
  </r>
  <r>
    <x v="1"/>
    <x v="12"/>
    <s v="Jul 2022"/>
    <n v="103800.99406759128"/>
    <x v="6"/>
    <x v="11"/>
  </r>
  <r>
    <x v="1"/>
    <x v="12"/>
    <s v="Aug 2022"/>
    <n v="102562.44405310509"/>
    <x v="7"/>
    <x v="11"/>
  </r>
  <r>
    <x v="1"/>
    <x v="12"/>
    <s v="Sep 2022"/>
    <n v="101332.16478450161"/>
    <x v="8"/>
    <x v="11"/>
  </r>
  <r>
    <x v="1"/>
    <x v="12"/>
    <s v="Oct 2022"/>
    <n v="100120.01453294882"/>
    <x v="9"/>
    <x v="11"/>
  </r>
  <r>
    <x v="1"/>
    <x v="12"/>
    <s v="Nov 2022"/>
    <n v="98895.709802229438"/>
    <x v="10"/>
    <x v="11"/>
  </r>
  <r>
    <x v="1"/>
    <x v="12"/>
    <s v="Dec 2022"/>
    <n v="99494.008627470015"/>
    <x v="11"/>
    <x v="11"/>
  </r>
  <r>
    <x v="1"/>
    <x v="12"/>
    <s v="Jan 2023"/>
    <n v="96580.002450638771"/>
    <x v="0"/>
    <x v="12"/>
  </r>
  <r>
    <x v="1"/>
    <x v="12"/>
    <s v="Feb 2023"/>
    <n v="95438.536821394169"/>
    <x v="1"/>
    <x v="12"/>
  </r>
  <r>
    <x v="1"/>
    <x v="12"/>
    <s v="Mar 2023"/>
    <n v="94305.048115139158"/>
    <x v="2"/>
    <x v="12"/>
  </r>
  <r>
    <x v="1"/>
    <x v="12"/>
    <s v="Apr 2023"/>
    <n v="93196.419080127147"/>
    <x v="3"/>
    <x v="12"/>
  </r>
  <r>
    <x v="1"/>
    <x v="12"/>
    <s v="May 2023"/>
    <n v="92094.289716603642"/>
    <x v="4"/>
    <x v="12"/>
  </r>
  <r>
    <x v="1"/>
    <x v="12"/>
    <s v="Jun 2023"/>
    <n v="91010.683818810678"/>
    <x v="5"/>
    <x v="12"/>
  </r>
  <r>
    <x v="1"/>
    <x v="12"/>
    <s v="Jul 2023"/>
    <n v="89933.044408676549"/>
    <x v="6"/>
    <x v="12"/>
  </r>
  <r>
    <x v="1"/>
    <x v="12"/>
    <s v="Aug 2023"/>
    <n v="88877.958271861513"/>
    <x v="7"/>
    <x v="12"/>
  </r>
  <r>
    <x v="1"/>
    <x v="12"/>
    <s v="Sep 2023"/>
    <n v="87841.189800777036"/>
    <x v="8"/>
    <x v="12"/>
  </r>
  <r>
    <x v="1"/>
    <x v="12"/>
    <s v="Oct 2023"/>
    <n v="86814.329988625366"/>
    <x v="9"/>
    <x v="12"/>
  </r>
  <r>
    <x v="1"/>
    <x v="12"/>
    <s v="Nov 2023"/>
    <n v="85786.956613926246"/>
    <x v="10"/>
    <x v="12"/>
  </r>
  <r>
    <x v="1"/>
    <x v="12"/>
    <s v="Dec 2023"/>
    <n v="86163.211972539473"/>
    <x v="11"/>
    <x v="12"/>
  </r>
  <r>
    <x v="1"/>
    <x v="12"/>
    <s v="Jan 2024"/>
    <n v="83784.706017445278"/>
    <x v="0"/>
    <x v="13"/>
  </r>
  <r>
    <x v="1"/>
    <x v="12"/>
    <s v="Feb 2024"/>
    <n v="82800.886174303727"/>
    <x v="1"/>
    <x v="13"/>
  </r>
  <r>
    <x v="1"/>
    <x v="12"/>
    <s v="Mar 2024"/>
    <n v="81832.916719076864"/>
    <x v="2"/>
    <x v="13"/>
  </r>
  <r>
    <x v="1"/>
    <x v="12"/>
    <s v="Apr 2024"/>
    <n v="80602.402507090621"/>
    <x v="3"/>
    <x v="13"/>
  </r>
  <r>
    <x v="1"/>
    <x v="12"/>
    <s v="May 2024"/>
    <n v="79670.297424681485"/>
    <x v="4"/>
    <x v="13"/>
  </r>
  <r>
    <x v="1"/>
    <x v="12"/>
    <s v="Jun 2024"/>
    <n v="78751.484151230587"/>
    <x v="5"/>
    <x v="13"/>
  </r>
  <r>
    <x v="1"/>
    <x v="12"/>
    <s v="Jul 2024"/>
    <n v="77839.567725907313"/>
    <x v="6"/>
    <x v="13"/>
  </r>
  <r>
    <x v="1"/>
    <x v="12"/>
    <s v="Aug 2024"/>
    <n v="76942.357479494851"/>
    <x v="7"/>
    <x v="13"/>
  </r>
  <r>
    <x v="1"/>
    <x v="12"/>
    <s v="Sep 2024"/>
    <n v="76056.752222928422"/>
    <x v="8"/>
    <x v="13"/>
  </r>
  <r>
    <x v="1"/>
    <x v="12"/>
    <s v="Oct 2024"/>
    <n v="75179.618893397826"/>
    <x v="9"/>
    <x v="13"/>
  </r>
  <r>
    <x v="1"/>
    <x v="12"/>
    <s v="Nov 2024"/>
    <n v="74298.121726216588"/>
    <x v="10"/>
    <x v="13"/>
  </r>
  <r>
    <x v="1"/>
    <x v="12"/>
    <s v="Dec 2024"/>
    <n v="74451.923077005253"/>
    <x v="11"/>
    <x v="13"/>
  </r>
  <r>
    <x v="1"/>
    <x v="12"/>
    <s v="Jan 2025"/>
    <n v="72588.533234400384"/>
    <x v="0"/>
    <x v="14"/>
  </r>
  <r>
    <x v="1"/>
    <x v="12"/>
    <s v="Feb 2025"/>
    <n v="71748.118242330063"/>
    <x v="1"/>
    <x v="14"/>
  </r>
  <r>
    <x v="1"/>
    <x v="12"/>
    <s v="Mar 2025"/>
    <n v="70914.212952024842"/>
    <x v="2"/>
    <x v="14"/>
  </r>
  <r>
    <x v="1"/>
    <x v="12"/>
    <s v="Apr 2025"/>
    <n v="69815.475139473478"/>
    <x v="3"/>
    <x v="14"/>
  </r>
  <r>
    <x v="1"/>
    <x v="12"/>
    <s v="May 2025"/>
    <n v="68929.847444295883"/>
    <x v="4"/>
    <x v="14"/>
  </r>
  <r>
    <x v="1"/>
    <x v="12"/>
    <s v="Jun 2025"/>
    <n v="68049.64882678946"/>
    <x v="5"/>
    <x v="14"/>
  </r>
  <r>
    <x v="1"/>
    <x v="12"/>
    <s v="Jul 2025"/>
    <n v="67152.205203620688"/>
    <x v="6"/>
    <x v="14"/>
  </r>
  <r>
    <x v="1"/>
    <x v="12"/>
    <s v="Aug 2025"/>
    <n v="66266.007867524953"/>
    <x v="7"/>
    <x v="14"/>
  </r>
  <r>
    <x v="1"/>
    <x v="12"/>
    <s v="Sep 2025"/>
    <n v="65388.246147336817"/>
    <x v="8"/>
    <x v="14"/>
  </r>
  <r>
    <x v="1"/>
    <x v="12"/>
    <s v="Oct 2025"/>
    <n v="64535.327417527966"/>
    <x v="9"/>
    <x v="14"/>
  </r>
  <r>
    <x v="1"/>
    <x v="12"/>
    <s v="Nov 2025"/>
    <n v="63675.884853861455"/>
    <x v="10"/>
    <x v="14"/>
  </r>
  <r>
    <x v="1"/>
    <x v="12"/>
    <s v="Dec 2025"/>
    <n v="63198.523548746161"/>
    <x v="11"/>
    <x v="14"/>
  </r>
  <r>
    <x v="1"/>
    <x v="12"/>
    <s v="Jan 2026"/>
    <n v="61989.058688227393"/>
    <x v="0"/>
    <x v="15"/>
  </r>
  <r>
    <x v="1"/>
    <x v="12"/>
    <s v="Feb 2026"/>
    <n v="61134.837021040119"/>
    <x v="1"/>
    <x v="15"/>
  </r>
  <r>
    <x v="1"/>
    <x v="12"/>
    <s v="Mar 2026"/>
    <n v="60317.466337369813"/>
    <x v="2"/>
    <x v="15"/>
  </r>
  <r>
    <x v="1"/>
    <x v="12"/>
    <s v="Apr 2026"/>
    <n v="59596.44564690179"/>
    <x v="3"/>
    <x v="15"/>
  </r>
  <r>
    <x v="1"/>
    <x v="12"/>
    <s v="May 2026"/>
    <n v="58890.997805333245"/>
    <x v="4"/>
    <x v="15"/>
  </r>
  <r>
    <x v="1"/>
    <x v="12"/>
    <s v="Jun 2026"/>
    <n v="58213.578635429825"/>
    <x v="5"/>
    <x v="15"/>
  </r>
  <r>
    <x v="1"/>
    <x v="12"/>
    <s v="Jul 2026"/>
    <n v="57609.333862513886"/>
    <x v="6"/>
    <x v="15"/>
  </r>
  <r>
    <x v="1"/>
    <x v="12"/>
    <s v="Aug 2026"/>
    <n v="56951.576926960013"/>
    <x v="7"/>
    <x v="15"/>
  </r>
  <r>
    <x v="1"/>
    <x v="12"/>
    <s v="Sep 2026"/>
    <n v="56299.201552931096"/>
    <x v="8"/>
    <x v="15"/>
  </r>
  <r>
    <x v="1"/>
    <x v="12"/>
    <s v="Oct 2026"/>
    <n v="55648.974265876132"/>
    <x v="9"/>
    <x v="15"/>
  </r>
  <r>
    <x v="1"/>
    <x v="12"/>
    <s v="Nov 2026"/>
    <n v="55046.388733602682"/>
    <x v="10"/>
    <x v="15"/>
  </r>
  <r>
    <x v="1"/>
    <x v="12"/>
    <s v="Dec 2026"/>
    <n v="54419.868279566341"/>
    <x v="11"/>
    <x v="15"/>
  </r>
  <r>
    <x v="1"/>
    <x v="12"/>
    <s v="Jan 2027"/>
    <n v="429.51767269970617"/>
    <x v="0"/>
    <x v="16"/>
  </r>
  <r>
    <x v="1"/>
    <x v="13"/>
    <s v="Feb 2012"/>
    <n v="4435108.5954422336"/>
    <x v="1"/>
    <x v="1"/>
  </r>
  <r>
    <x v="1"/>
    <x v="13"/>
    <s v="Mar 2012"/>
    <n v="11344379.927640026"/>
    <x v="2"/>
    <x v="1"/>
  </r>
  <r>
    <x v="1"/>
    <x v="13"/>
    <s v="Apr 2012"/>
    <n v="10218990.495307805"/>
    <x v="3"/>
    <x v="1"/>
  </r>
  <r>
    <x v="1"/>
    <x v="13"/>
    <s v="May 2012"/>
    <n v="7995079.3142841514"/>
    <x v="4"/>
    <x v="1"/>
  </r>
  <r>
    <x v="1"/>
    <x v="13"/>
    <s v="Jun 2012"/>
    <n v="6642413.377785882"/>
    <x v="5"/>
    <x v="1"/>
  </r>
  <r>
    <x v="1"/>
    <x v="13"/>
    <s v="Jul 2012"/>
    <n v="5609622.6615735739"/>
    <x v="6"/>
    <x v="1"/>
  </r>
  <r>
    <x v="1"/>
    <x v="13"/>
    <s v="Aug 2012"/>
    <n v="4547469.3423428433"/>
    <x v="7"/>
    <x v="1"/>
  </r>
  <r>
    <x v="1"/>
    <x v="13"/>
    <s v="Sep 2012"/>
    <n v="4102200.0373926349"/>
    <x v="8"/>
    <x v="1"/>
  </r>
  <r>
    <x v="1"/>
    <x v="13"/>
    <s v="Oct 2012"/>
    <n v="3810582.377353007"/>
    <x v="9"/>
    <x v="1"/>
  </r>
  <r>
    <x v="1"/>
    <x v="13"/>
    <s v="Nov 2012"/>
    <n v="3723682.1492422367"/>
    <x v="10"/>
    <x v="1"/>
  </r>
  <r>
    <x v="1"/>
    <x v="13"/>
    <s v="Dec 2012"/>
    <n v="3783059.9800991118"/>
    <x v="11"/>
    <x v="1"/>
  </r>
  <r>
    <x v="1"/>
    <x v="13"/>
    <s v="Jan 2013"/>
    <n v="3840037.7366526634"/>
    <x v="0"/>
    <x v="2"/>
  </r>
  <r>
    <x v="1"/>
    <x v="13"/>
    <s v="Feb 2013"/>
    <n v="3838384.7460340364"/>
    <x v="1"/>
    <x v="2"/>
  </r>
  <r>
    <x v="1"/>
    <x v="13"/>
    <s v="Mar 2013"/>
    <n v="3834172.0074509745"/>
    <x v="2"/>
    <x v="2"/>
  </r>
  <r>
    <x v="1"/>
    <x v="13"/>
    <s v="Apr 2013"/>
    <n v="3710826.6650034133"/>
    <x v="3"/>
    <x v="2"/>
  </r>
  <r>
    <x v="1"/>
    <x v="13"/>
    <s v="May 2013"/>
    <n v="3619943.7711099652"/>
    <x v="4"/>
    <x v="2"/>
  </r>
  <r>
    <x v="1"/>
    <x v="13"/>
    <s v="Jun 2013"/>
    <n v="3659671.8223724896"/>
    <x v="5"/>
    <x v="2"/>
  </r>
  <r>
    <x v="1"/>
    <x v="13"/>
    <s v="Jul 2013"/>
    <n v="3502729.0067689773"/>
    <x v="6"/>
    <x v="2"/>
  </r>
  <r>
    <x v="1"/>
    <x v="13"/>
    <s v="Aug 2013"/>
    <n v="3195919.8186367466"/>
    <x v="7"/>
    <x v="2"/>
  </r>
  <r>
    <x v="1"/>
    <x v="13"/>
    <s v="Sep 2013"/>
    <n v="2917769.6586998869"/>
    <x v="8"/>
    <x v="2"/>
  </r>
  <r>
    <x v="1"/>
    <x v="13"/>
    <s v="Oct 2013"/>
    <n v="2703066.7981300829"/>
    <x v="9"/>
    <x v="2"/>
  </r>
  <r>
    <x v="1"/>
    <x v="13"/>
    <s v="Nov 2013"/>
    <n v="2548546.6294472017"/>
    <x v="10"/>
    <x v="2"/>
  </r>
  <r>
    <x v="1"/>
    <x v="13"/>
    <s v="Dec 2013"/>
    <n v="2375110.4213289395"/>
    <x v="11"/>
    <x v="2"/>
  </r>
  <r>
    <x v="1"/>
    <x v="13"/>
    <s v="Jan 2014"/>
    <n v="2201695.8035030914"/>
    <x v="0"/>
    <x v="3"/>
  </r>
  <r>
    <x v="1"/>
    <x v="13"/>
    <s v="Feb 2014"/>
    <n v="2061002.6587218724"/>
    <x v="1"/>
    <x v="3"/>
  </r>
  <r>
    <x v="1"/>
    <x v="13"/>
    <s v="Mar 2014"/>
    <n v="2015777.5847296417"/>
    <x v="2"/>
    <x v="3"/>
  </r>
  <r>
    <x v="1"/>
    <x v="13"/>
    <s v="Apr 2014"/>
    <n v="1971260.358048717"/>
    <x v="3"/>
    <x v="3"/>
  </r>
  <r>
    <x v="1"/>
    <x v="13"/>
    <s v="May 2014"/>
    <n v="1902590.0756742831"/>
    <x v="4"/>
    <x v="3"/>
  </r>
  <r>
    <x v="1"/>
    <x v="13"/>
    <s v="Jun 2014"/>
    <n v="1857148.5609222199"/>
    <x v="5"/>
    <x v="3"/>
  </r>
  <r>
    <x v="1"/>
    <x v="13"/>
    <s v="Jul 2014"/>
    <n v="1812840.4331724076"/>
    <x v="6"/>
    <x v="3"/>
  </r>
  <r>
    <x v="1"/>
    <x v="13"/>
    <s v="Aug 2014"/>
    <n v="1749042.1379949972"/>
    <x v="7"/>
    <x v="3"/>
  </r>
  <r>
    <x v="1"/>
    <x v="13"/>
    <s v="Sep 2014"/>
    <n v="1669631.4067076799"/>
    <x v="8"/>
    <x v="3"/>
  </r>
  <r>
    <x v="1"/>
    <x v="13"/>
    <s v="Oct 2014"/>
    <n v="1615037.2531402176"/>
    <x v="9"/>
    <x v="3"/>
  </r>
  <r>
    <x v="1"/>
    <x v="13"/>
    <s v="Nov 2014"/>
    <n v="1570426.7695132871"/>
    <x v="10"/>
    <x v="3"/>
  </r>
  <r>
    <x v="1"/>
    <x v="13"/>
    <s v="Dec 2014"/>
    <n v="1532065.9470730596"/>
    <x v="11"/>
    <x v="3"/>
  </r>
  <r>
    <x v="1"/>
    <x v="13"/>
    <s v="Jan 2015"/>
    <n v="1462165.0621717658"/>
    <x v="0"/>
    <x v="4"/>
  </r>
  <r>
    <x v="1"/>
    <x v="13"/>
    <s v="Feb 2015"/>
    <n v="1429210.4295107345"/>
    <x v="1"/>
    <x v="4"/>
  </r>
  <r>
    <x v="1"/>
    <x v="13"/>
    <s v="Mar 2015"/>
    <n v="1415094.172304871"/>
    <x v="2"/>
    <x v="4"/>
  </r>
  <r>
    <x v="1"/>
    <x v="13"/>
    <s v="Apr 2015"/>
    <n v="1382469.2314963234"/>
    <x v="3"/>
    <x v="4"/>
  </r>
  <r>
    <x v="1"/>
    <x v="13"/>
    <s v="May 2015"/>
    <n v="1345787.7506079476"/>
    <x v="4"/>
    <x v="4"/>
  </r>
  <r>
    <x v="1"/>
    <x v="13"/>
    <s v="Jun 2015"/>
    <n v="1313626.4808291369"/>
    <x v="5"/>
    <x v="4"/>
  </r>
  <r>
    <x v="1"/>
    <x v="13"/>
    <s v="Jul 2015"/>
    <n v="1274672.7082234428"/>
    <x v="6"/>
    <x v="4"/>
  </r>
  <r>
    <x v="1"/>
    <x v="13"/>
    <s v="Aug 2015"/>
    <n v="1246518.1785765244"/>
    <x v="7"/>
    <x v="4"/>
  </r>
  <r>
    <x v="1"/>
    <x v="13"/>
    <s v="Sep 2015"/>
    <n v="1209069.1058362748"/>
    <x v="8"/>
    <x v="4"/>
  </r>
  <r>
    <x v="1"/>
    <x v="13"/>
    <s v="Oct 2015"/>
    <n v="1181047.0392636913"/>
    <x v="9"/>
    <x v="4"/>
  </r>
  <r>
    <x v="1"/>
    <x v="13"/>
    <s v="Nov 2015"/>
    <n v="1144039.2950334467"/>
    <x v="10"/>
    <x v="4"/>
  </r>
  <r>
    <x v="1"/>
    <x v="13"/>
    <s v="Dec 2015"/>
    <n v="1137558.9351133346"/>
    <x v="11"/>
    <x v="4"/>
  </r>
  <r>
    <x v="1"/>
    <x v="13"/>
    <s v="Jan 2016"/>
    <n v="1095613.1129723638"/>
    <x v="0"/>
    <x v="5"/>
  </r>
  <r>
    <x v="1"/>
    <x v="13"/>
    <s v="Feb 2016"/>
    <n v="1129810.9562333021"/>
    <x v="1"/>
    <x v="5"/>
  </r>
  <r>
    <x v="1"/>
    <x v="13"/>
    <s v="Mar 2016"/>
    <n v="1117388.7900767461"/>
    <x v="2"/>
    <x v="5"/>
  </r>
  <r>
    <x v="1"/>
    <x v="13"/>
    <s v="Apr 2016"/>
    <n v="1061460.1227561934"/>
    <x v="3"/>
    <x v="5"/>
  </r>
  <r>
    <x v="1"/>
    <x v="13"/>
    <s v="May 2016"/>
    <n v="1044190.7933182894"/>
    <x v="4"/>
    <x v="5"/>
  </r>
  <r>
    <x v="1"/>
    <x v="13"/>
    <s v="Jun 2016"/>
    <n v="1006888.0198590009"/>
    <x v="5"/>
    <x v="5"/>
  </r>
  <r>
    <x v="1"/>
    <x v="13"/>
    <s v="Jul 2016"/>
    <n v="983521.12912960211"/>
    <x v="6"/>
    <x v="5"/>
  </r>
  <r>
    <x v="1"/>
    <x v="13"/>
    <s v="Aug 2016"/>
    <n v="954511.84180168761"/>
    <x v="7"/>
    <x v="5"/>
  </r>
  <r>
    <x v="1"/>
    <x v="13"/>
    <s v="Sep 2016"/>
    <n v="932334.25973945879"/>
    <x v="8"/>
    <x v="5"/>
  </r>
  <r>
    <x v="1"/>
    <x v="13"/>
    <s v="Oct 2016"/>
    <n v="915245.38839362003"/>
    <x v="9"/>
    <x v="5"/>
  </r>
  <r>
    <x v="1"/>
    <x v="13"/>
    <s v="Nov 2016"/>
    <n v="901713.70085136313"/>
    <x v="10"/>
    <x v="5"/>
  </r>
  <r>
    <x v="1"/>
    <x v="13"/>
    <s v="Dec 2016"/>
    <n v="871241.251428677"/>
    <x v="11"/>
    <x v="5"/>
  </r>
  <r>
    <x v="1"/>
    <x v="13"/>
    <s v="Jan 2017"/>
    <n v="843127.50118280551"/>
    <x v="0"/>
    <x v="6"/>
  </r>
  <r>
    <x v="1"/>
    <x v="13"/>
    <s v="Feb 2017"/>
    <n v="831741.83815499349"/>
    <x v="1"/>
    <x v="6"/>
  </r>
  <r>
    <x v="1"/>
    <x v="13"/>
    <s v="Mar 2017"/>
    <n v="798414.06282201619"/>
    <x v="2"/>
    <x v="6"/>
  </r>
  <r>
    <x v="1"/>
    <x v="13"/>
    <s v="Apr 2017"/>
    <n v="787829.38090791483"/>
    <x v="3"/>
    <x v="6"/>
  </r>
  <r>
    <x v="1"/>
    <x v="13"/>
    <s v="May 2017"/>
    <n v="762246.08144869539"/>
    <x v="4"/>
    <x v="6"/>
  </r>
  <r>
    <x v="1"/>
    <x v="13"/>
    <s v="Jun 2017"/>
    <n v="745501.55354328547"/>
    <x v="5"/>
    <x v="6"/>
  </r>
  <r>
    <x v="1"/>
    <x v="13"/>
    <s v="Jul 2017"/>
    <n v="743615.25944303465"/>
    <x v="6"/>
    <x v="6"/>
  </r>
  <r>
    <x v="1"/>
    <x v="13"/>
    <s v="Aug 2017"/>
    <n v="721851.24539854238"/>
    <x v="7"/>
    <x v="6"/>
  </r>
  <r>
    <x v="1"/>
    <x v="13"/>
    <s v="Sep 2017"/>
    <n v="697816.06080522726"/>
    <x v="8"/>
    <x v="6"/>
  </r>
  <r>
    <x v="1"/>
    <x v="13"/>
    <s v="Oct 2017"/>
    <n v="688005.09022514836"/>
    <x v="9"/>
    <x v="6"/>
  </r>
  <r>
    <x v="1"/>
    <x v="13"/>
    <s v="Nov 2017"/>
    <n v="660450.10997781064"/>
    <x v="10"/>
    <x v="6"/>
  </r>
  <r>
    <x v="1"/>
    <x v="13"/>
    <s v="Dec 2017"/>
    <n v="649838.75344638748"/>
    <x v="11"/>
    <x v="6"/>
  </r>
  <r>
    <x v="1"/>
    <x v="13"/>
    <s v="Jan 2018"/>
    <n v="629522.6590140356"/>
    <x v="0"/>
    <x v="7"/>
  </r>
  <r>
    <x v="1"/>
    <x v="13"/>
    <s v="Feb 2018"/>
    <n v="621393.01987225353"/>
    <x v="1"/>
    <x v="7"/>
  </r>
  <r>
    <x v="1"/>
    <x v="13"/>
    <s v="Mar 2018"/>
    <n v="598714.88198972458"/>
    <x v="2"/>
    <x v="7"/>
  </r>
  <r>
    <x v="1"/>
    <x v="13"/>
    <s v="Apr 2018"/>
    <n v="589043.33359599696"/>
    <x v="3"/>
    <x v="7"/>
  </r>
  <r>
    <x v="1"/>
    <x v="13"/>
    <s v="May 2018"/>
    <n v="584294.57754770806"/>
    <x v="4"/>
    <x v="7"/>
  </r>
  <r>
    <x v="1"/>
    <x v="13"/>
    <s v="Jun 2018"/>
    <n v="565283.63213594665"/>
    <x v="5"/>
    <x v="7"/>
  </r>
  <r>
    <x v="1"/>
    <x v="13"/>
    <s v="Jul 2018"/>
    <n v="551021.06673694425"/>
    <x v="6"/>
    <x v="7"/>
  </r>
  <r>
    <x v="1"/>
    <x v="13"/>
    <s v="Aug 2018"/>
    <n v="539594.16027662787"/>
    <x v="7"/>
    <x v="7"/>
  </r>
  <r>
    <x v="1"/>
    <x v="13"/>
    <s v="Sep 2018"/>
    <n v="524174.51630592754"/>
    <x v="8"/>
    <x v="7"/>
  </r>
  <r>
    <x v="1"/>
    <x v="13"/>
    <s v="Oct 2018"/>
    <n v="512064.65212054562"/>
    <x v="9"/>
    <x v="7"/>
  </r>
  <r>
    <x v="1"/>
    <x v="13"/>
    <s v="Nov 2018"/>
    <n v="502099.07028286916"/>
    <x v="10"/>
    <x v="7"/>
  </r>
  <r>
    <x v="1"/>
    <x v="13"/>
    <s v="Dec 2018"/>
    <n v="493989.36192526296"/>
    <x v="11"/>
    <x v="7"/>
  </r>
  <r>
    <x v="1"/>
    <x v="13"/>
    <s v="Jan 2019"/>
    <n v="478983.06609185925"/>
    <x v="0"/>
    <x v="8"/>
  </r>
  <r>
    <x v="1"/>
    <x v="13"/>
    <s v="Feb 2019"/>
    <n v="469977.50515965815"/>
    <x v="1"/>
    <x v="8"/>
  </r>
  <r>
    <x v="1"/>
    <x v="13"/>
    <s v="Mar 2019"/>
    <n v="459257.71542785765"/>
    <x v="2"/>
    <x v="8"/>
  </r>
  <r>
    <x v="1"/>
    <x v="13"/>
    <s v="Apr 2019"/>
    <n v="448330.92698895186"/>
    <x v="3"/>
    <x v="8"/>
  </r>
  <r>
    <x v="1"/>
    <x v="13"/>
    <s v="May 2019"/>
    <n v="440175.45366967423"/>
    <x v="4"/>
    <x v="8"/>
  </r>
  <r>
    <x v="1"/>
    <x v="13"/>
    <s v="Jun 2019"/>
    <n v="432699.16685863829"/>
    <x v="5"/>
    <x v="8"/>
  </r>
  <r>
    <x v="1"/>
    <x v="13"/>
    <s v="Jul 2019"/>
    <n v="422317.28739907045"/>
    <x v="6"/>
    <x v="8"/>
  </r>
  <r>
    <x v="1"/>
    <x v="13"/>
    <s v="Aug 2019"/>
    <n v="410580.96934687591"/>
    <x v="7"/>
    <x v="8"/>
  </r>
  <r>
    <x v="1"/>
    <x v="13"/>
    <s v="Sep 2019"/>
    <n v="400591.73399164568"/>
    <x v="8"/>
    <x v="8"/>
  </r>
  <r>
    <x v="1"/>
    <x v="13"/>
    <s v="Oct 2019"/>
    <n v="393577.36137782707"/>
    <x v="9"/>
    <x v="8"/>
  </r>
  <r>
    <x v="1"/>
    <x v="13"/>
    <s v="Nov 2019"/>
    <n v="386825.44416337879"/>
    <x v="10"/>
    <x v="8"/>
  </r>
  <r>
    <x v="1"/>
    <x v="13"/>
    <s v="Dec 2019"/>
    <n v="384382.57781190181"/>
    <x v="11"/>
    <x v="8"/>
  </r>
  <r>
    <x v="1"/>
    <x v="13"/>
    <s v="Jan 2020"/>
    <n v="375292.60617091041"/>
    <x v="0"/>
    <x v="9"/>
  </r>
  <r>
    <x v="1"/>
    <x v="13"/>
    <s v="Feb 2020"/>
    <n v="365786.64388828771"/>
    <x v="1"/>
    <x v="9"/>
  </r>
  <r>
    <x v="1"/>
    <x v="13"/>
    <s v="Mar 2020"/>
    <n v="355442.73464835592"/>
    <x v="2"/>
    <x v="9"/>
  </r>
  <r>
    <x v="1"/>
    <x v="13"/>
    <s v="Apr 2020"/>
    <n v="352909.22529046371"/>
    <x v="3"/>
    <x v="9"/>
  </r>
  <r>
    <x v="1"/>
    <x v="13"/>
    <s v="May 2020"/>
    <n v="348799.6005736654"/>
    <x v="4"/>
    <x v="9"/>
  </r>
  <r>
    <x v="1"/>
    <x v="13"/>
    <s v="Jun 2020"/>
    <n v="340563.45201295114"/>
    <x v="5"/>
    <x v="9"/>
  </r>
  <r>
    <x v="1"/>
    <x v="13"/>
    <s v="Jul 2020"/>
    <n v="332973.60403916595"/>
    <x v="6"/>
    <x v="9"/>
  </r>
  <r>
    <x v="1"/>
    <x v="13"/>
    <s v="Aug 2020"/>
    <n v="326918.04303096409"/>
    <x v="7"/>
    <x v="9"/>
  </r>
  <r>
    <x v="1"/>
    <x v="13"/>
    <s v="Sep 2020"/>
    <n v="323539.00594275392"/>
    <x v="8"/>
    <x v="9"/>
  </r>
  <r>
    <x v="1"/>
    <x v="13"/>
    <s v="Oct 2020"/>
    <n v="319218.56576574343"/>
    <x v="9"/>
    <x v="9"/>
  </r>
  <r>
    <x v="1"/>
    <x v="13"/>
    <s v="Nov 2020"/>
    <n v="310605.08993871196"/>
    <x v="10"/>
    <x v="9"/>
  </r>
  <r>
    <x v="1"/>
    <x v="13"/>
    <s v="Dec 2020"/>
    <n v="309810.01028890535"/>
    <x v="11"/>
    <x v="9"/>
  </r>
  <r>
    <x v="1"/>
    <x v="13"/>
    <s v="Jan 2021"/>
    <n v="307562.30220036441"/>
    <x v="0"/>
    <x v="10"/>
  </r>
  <r>
    <x v="1"/>
    <x v="13"/>
    <s v="Feb 2021"/>
    <n v="301609.71368698683"/>
    <x v="1"/>
    <x v="10"/>
  </r>
  <r>
    <x v="1"/>
    <x v="13"/>
    <s v="Mar 2021"/>
    <n v="293258.98122815654"/>
    <x v="2"/>
    <x v="10"/>
  </r>
  <r>
    <x v="1"/>
    <x v="13"/>
    <s v="Apr 2021"/>
    <n v="286673.51540065644"/>
    <x v="3"/>
    <x v="10"/>
  </r>
  <r>
    <x v="1"/>
    <x v="13"/>
    <s v="May 2021"/>
    <n v="281144.06555211876"/>
    <x v="4"/>
    <x v="10"/>
  </r>
  <r>
    <x v="1"/>
    <x v="13"/>
    <s v="Jun 2021"/>
    <n v="274549.44378809992"/>
    <x v="5"/>
    <x v="10"/>
  </r>
  <r>
    <x v="1"/>
    <x v="13"/>
    <s v="Jul 2021"/>
    <n v="269932.10079611919"/>
    <x v="6"/>
    <x v="10"/>
  </r>
  <r>
    <x v="1"/>
    <x v="13"/>
    <s v="Aug 2021"/>
    <n v="264598.52903363714"/>
    <x v="7"/>
    <x v="10"/>
  </r>
  <r>
    <x v="1"/>
    <x v="13"/>
    <s v="Sep 2021"/>
    <n v="259815.82237019113"/>
    <x v="8"/>
    <x v="10"/>
  </r>
  <r>
    <x v="1"/>
    <x v="13"/>
    <s v="Oct 2021"/>
    <n v="254643.46940823976"/>
    <x v="9"/>
    <x v="10"/>
  </r>
  <r>
    <x v="1"/>
    <x v="13"/>
    <s v="Nov 2021"/>
    <n v="251728.81366437633"/>
    <x v="10"/>
    <x v="10"/>
  </r>
  <r>
    <x v="1"/>
    <x v="13"/>
    <s v="Dec 2021"/>
    <n v="247863.24656724243"/>
    <x v="11"/>
    <x v="10"/>
  </r>
  <r>
    <x v="1"/>
    <x v="13"/>
    <s v="Jan 2022"/>
    <n v="229675.57721094647"/>
    <x v="0"/>
    <x v="11"/>
  </r>
  <r>
    <x v="1"/>
    <x v="13"/>
    <s v="Feb 2022"/>
    <n v="205182.67760755151"/>
    <x v="1"/>
    <x v="11"/>
  </r>
  <r>
    <x v="1"/>
    <x v="13"/>
    <s v="Mar 2022"/>
    <n v="114218.93951427515"/>
    <x v="2"/>
    <x v="11"/>
  </r>
  <r>
    <x v="1"/>
    <x v="13"/>
    <s v="Apr 2022"/>
    <n v="112047.67196422475"/>
    <x v="3"/>
    <x v="11"/>
  </r>
  <r>
    <x v="1"/>
    <x v="13"/>
    <s v="May 2022"/>
    <n v="111017.60974134112"/>
    <x v="4"/>
    <x v="11"/>
  </r>
  <r>
    <x v="1"/>
    <x v="13"/>
    <s v="Jun 2022"/>
    <n v="109392.40563776004"/>
    <x v="5"/>
    <x v="11"/>
  </r>
  <r>
    <x v="1"/>
    <x v="13"/>
    <s v="Jul 2022"/>
    <n v="108158.07813898676"/>
    <x v="6"/>
    <x v="11"/>
  </r>
  <r>
    <x v="1"/>
    <x v="13"/>
    <s v="Aug 2022"/>
    <n v="106875.0746491967"/>
    <x v="7"/>
    <x v="11"/>
  </r>
  <r>
    <x v="1"/>
    <x v="13"/>
    <s v="Sep 2022"/>
    <n v="105639.29276919273"/>
    <x v="8"/>
    <x v="11"/>
  </r>
  <r>
    <x v="1"/>
    <x v="13"/>
    <s v="Oct 2022"/>
    <n v="104420.02613680298"/>
    <x v="9"/>
    <x v="11"/>
  </r>
  <r>
    <x v="1"/>
    <x v="13"/>
    <s v="Nov 2022"/>
    <n v="103217.00370955437"/>
    <x v="10"/>
    <x v="11"/>
  </r>
  <r>
    <x v="1"/>
    <x v="13"/>
    <s v="Dec 2022"/>
    <n v="104686.97651423808"/>
    <x v="11"/>
    <x v="11"/>
  </r>
  <r>
    <x v="1"/>
    <x v="13"/>
    <s v="Jan 2023"/>
    <n v="100860.18537445448"/>
    <x v="0"/>
    <x v="12"/>
  </r>
  <r>
    <x v="1"/>
    <x v="13"/>
    <s v="Feb 2023"/>
    <n v="99688.239583631541"/>
    <x v="1"/>
    <x v="12"/>
  </r>
  <r>
    <x v="1"/>
    <x v="13"/>
    <s v="Mar 2023"/>
    <n v="98530.69046654462"/>
    <x v="2"/>
    <x v="12"/>
  </r>
  <r>
    <x v="1"/>
    <x v="13"/>
    <s v="Apr 2023"/>
    <n v="97392.221387253085"/>
    <x v="3"/>
    <x v="12"/>
  </r>
  <r>
    <x v="1"/>
    <x v="13"/>
    <s v="May 2023"/>
    <n v="96254.874451620824"/>
    <x v="4"/>
    <x v="12"/>
  </r>
  <r>
    <x v="1"/>
    <x v="13"/>
    <s v="Jun 2023"/>
    <n v="95146.574391446629"/>
    <x v="5"/>
    <x v="12"/>
  </r>
  <r>
    <x v="1"/>
    <x v="13"/>
    <s v="Jul 2023"/>
    <n v="94065.762201027712"/>
    <x v="6"/>
    <x v="12"/>
  </r>
  <r>
    <x v="1"/>
    <x v="13"/>
    <s v="Aug 2023"/>
    <n v="92993.323632506057"/>
    <x v="7"/>
    <x v="12"/>
  </r>
  <r>
    <x v="1"/>
    <x v="13"/>
    <s v="Sep 2023"/>
    <n v="91923.237132902315"/>
    <x v="8"/>
    <x v="12"/>
  </r>
  <r>
    <x v="1"/>
    <x v="13"/>
    <s v="Oct 2023"/>
    <n v="90851.102602995263"/>
    <x v="9"/>
    <x v="12"/>
  </r>
  <r>
    <x v="1"/>
    <x v="13"/>
    <s v="Nov 2023"/>
    <n v="89816.105375464103"/>
    <x v="10"/>
    <x v="12"/>
  </r>
  <r>
    <x v="1"/>
    <x v="13"/>
    <s v="Dec 2023"/>
    <n v="91039.957317375491"/>
    <x v="11"/>
    <x v="12"/>
  </r>
  <r>
    <x v="1"/>
    <x v="13"/>
    <s v="Jan 2024"/>
    <n v="87777.610966552384"/>
    <x v="0"/>
    <x v="13"/>
  </r>
  <r>
    <x v="1"/>
    <x v="13"/>
    <s v="Feb 2024"/>
    <n v="86765.653130330888"/>
    <x v="1"/>
    <x v="13"/>
  </r>
  <r>
    <x v="1"/>
    <x v="13"/>
    <s v="Mar 2024"/>
    <n v="85773.198142613473"/>
    <x v="2"/>
    <x v="13"/>
  </r>
  <r>
    <x v="1"/>
    <x v="13"/>
    <s v="Apr 2024"/>
    <n v="84790.996680335622"/>
    <x v="3"/>
    <x v="13"/>
  </r>
  <r>
    <x v="1"/>
    <x v="13"/>
    <s v="May 2024"/>
    <n v="83799.487810128951"/>
    <x v="4"/>
    <x v="13"/>
  </r>
  <r>
    <x v="1"/>
    <x v="13"/>
    <s v="Jun 2024"/>
    <n v="82803.706692727617"/>
    <x v="5"/>
    <x v="13"/>
  </r>
  <r>
    <x v="1"/>
    <x v="13"/>
    <s v="Jul 2024"/>
    <n v="81808.359152527075"/>
    <x v="6"/>
    <x v="13"/>
  </r>
  <r>
    <x v="1"/>
    <x v="13"/>
    <s v="Aug 2024"/>
    <n v="80808.008609777477"/>
    <x v="7"/>
    <x v="13"/>
  </r>
  <r>
    <x v="1"/>
    <x v="13"/>
    <s v="Sep 2024"/>
    <n v="79769.515331165632"/>
    <x v="8"/>
    <x v="13"/>
  </r>
  <r>
    <x v="1"/>
    <x v="13"/>
    <s v="Oct 2024"/>
    <n v="78700.519164221289"/>
    <x v="9"/>
    <x v="13"/>
  </r>
  <r>
    <x v="1"/>
    <x v="13"/>
    <s v="Nov 2024"/>
    <n v="77677.547835046484"/>
    <x v="10"/>
    <x v="13"/>
  </r>
  <r>
    <x v="1"/>
    <x v="13"/>
    <s v="Dec 2024"/>
    <n v="78372.914420810121"/>
    <x v="11"/>
    <x v="13"/>
  </r>
  <r>
    <x v="1"/>
    <x v="13"/>
    <s v="Jan 2025"/>
    <n v="75510.814041845064"/>
    <x v="0"/>
    <x v="14"/>
  </r>
  <r>
    <x v="1"/>
    <x v="13"/>
    <s v="Feb 2025"/>
    <n v="74439.648274567342"/>
    <x v="1"/>
    <x v="14"/>
  </r>
  <r>
    <x v="1"/>
    <x v="13"/>
    <s v="Mar 2025"/>
    <n v="73463.195890226823"/>
    <x v="2"/>
    <x v="14"/>
  </r>
  <r>
    <x v="1"/>
    <x v="13"/>
    <s v="Apr 2025"/>
    <n v="72516.486275366769"/>
    <x v="3"/>
    <x v="14"/>
  </r>
  <r>
    <x v="1"/>
    <x v="13"/>
    <s v="May 2025"/>
    <n v="71607.758379798077"/>
    <x v="4"/>
    <x v="14"/>
  </r>
  <r>
    <x v="1"/>
    <x v="13"/>
    <s v="Jun 2025"/>
    <n v="70704.92539654643"/>
    <x v="5"/>
    <x v="14"/>
  </r>
  <r>
    <x v="1"/>
    <x v="13"/>
    <s v="Jul 2025"/>
    <n v="69760.422177203378"/>
    <x v="6"/>
    <x v="14"/>
  </r>
  <r>
    <x v="1"/>
    <x v="13"/>
    <s v="Aug 2025"/>
    <n v="68905.452813040669"/>
    <x v="7"/>
    <x v="14"/>
  </r>
  <r>
    <x v="1"/>
    <x v="13"/>
    <s v="Sep 2025"/>
    <n v="68034.939135509077"/>
    <x v="8"/>
    <x v="14"/>
  </r>
  <r>
    <x v="1"/>
    <x v="13"/>
    <s v="Oct 2025"/>
    <n v="67166.302133126301"/>
    <x v="9"/>
    <x v="14"/>
  </r>
  <r>
    <x v="1"/>
    <x v="13"/>
    <s v="Nov 2025"/>
    <n v="66352.159762525946"/>
    <x v="10"/>
    <x v="14"/>
  </r>
  <r>
    <x v="1"/>
    <x v="13"/>
    <s v="Dec 2025"/>
    <n v="66566.837762486321"/>
    <x v="11"/>
    <x v="14"/>
  </r>
  <r>
    <x v="1"/>
    <x v="13"/>
    <s v="Jan 2026"/>
    <n v="64615.420697655121"/>
    <x v="0"/>
    <x v="15"/>
  </r>
  <r>
    <x v="1"/>
    <x v="13"/>
    <s v="Feb 2026"/>
    <n v="63798.021266927972"/>
    <x v="1"/>
    <x v="15"/>
  </r>
  <r>
    <x v="1"/>
    <x v="13"/>
    <s v="Mar 2026"/>
    <n v="62966.679869351239"/>
    <x v="2"/>
    <x v="15"/>
  </r>
  <r>
    <x v="1"/>
    <x v="13"/>
    <s v="Apr 2026"/>
    <n v="61906.52245181035"/>
    <x v="3"/>
    <x v="15"/>
  </r>
  <r>
    <x v="1"/>
    <x v="13"/>
    <s v="May 2026"/>
    <n v="61122.951270597761"/>
    <x v="4"/>
    <x v="15"/>
  </r>
  <r>
    <x v="1"/>
    <x v="13"/>
    <s v="Jun 2026"/>
    <n v="60353.906946003292"/>
    <x v="5"/>
    <x v="15"/>
  </r>
  <r>
    <x v="1"/>
    <x v="13"/>
    <s v="Jul 2026"/>
    <n v="59598.851095865881"/>
    <x v="6"/>
    <x v="15"/>
  </r>
  <r>
    <x v="1"/>
    <x v="13"/>
    <s v="Aug 2026"/>
    <n v="58831.019914185541"/>
    <x v="7"/>
    <x v="15"/>
  </r>
  <r>
    <x v="1"/>
    <x v="13"/>
    <s v="Sep 2026"/>
    <n v="58120.510723208397"/>
    <x v="8"/>
    <x v="15"/>
  </r>
  <r>
    <x v="1"/>
    <x v="13"/>
    <s v="Oct 2026"/>
    <n v="57410.87439952878"/>
    <x v="9"/>
    <x v="15"/>
  </r>
  <r>
    <x v="1"/>
    <x v="13"/>
    <s v="Nov 2026"/>
    <n v="56760.956410322789"/>
    <x v="10"/>
    <x v="15"/>
  </r>
  <r>
    <x v="1"/>
    <x v="13"/>
    <s v="Dec 2026"/>
    <n v="56662.052980053071"/>
    <x v="11"/>
    <x v="15"/>
  </r>
  <r>
    <x v="1"/>
    <x v="13"/>
    <s v="Jan 2027"/>
    <n v="55499.34253549701"/>
    <x v="0"/>
    <x v="16"/>
  </r>
  <r>
    <x v="1"/>
    <x v="14"/>
    <s v="Mar 2012"/>
    <n v="7320033.2061761022"/>
    <x v="2"/>
    <x v="1"/>
  </r>
  <r>
    <x v="1"/>
    <x v="14"/>
    <s v="Apr 2012"/>
    <n v="10109776.241684554"/>
    <x v="3"/>
    <x v="1"/>
  </r>
  <r>
    <x v="1"/>
    <x v="14"/>
    <s v="May 2012"/>
    <n v="9662983.8129572961"/>
    <x v="4"/>
    <x v="1"/>
  </r>
  <r>
    <x v="1"/>
    <x v="14"/>
    <s v="Jun 2012"/>
    <n v="7813268.4796812981"/>
    <x v="5"/>
    <x v="1"/>
  </r>
  <r>
    <x v="1"/>
    <x v="14"/>
    <s v="Jul 2012"/>
    <n v="6250162.4870074838"/>
    <x v="6"/>
    <x v="1"/>
  </r>
  <r>
    <x v="1"/>
    <x v="14"/>
    <s v="Aug 2012"/>
    <n v="5658233.2987301759"/>
    <x v="7"/>
    <x v="1"/>
  </r>
  <r>
    <x v="1"/>
    <x v="14"/>
    <s v="Sep 2012"/>
    <n v="4871874.2854257682"/>
    <x v="8"/>
    <x v="1"/>
  </r>
  <r>
    <x v="1"/>
    <x v="14"/>
    <s v="Oct 2012"/>
    <n v="4784093.606405789"/>
    <x v="9"/>
    <x v="1"/>
  </r>
  <r>
    <x v="1"/>
    <x v="14"/>
    <s v="Nov 2012"/>
    <n v="4505945.2197351996"/>
    <x v="10"/>
    <x v="1"/>
  </r>
  <r>
    <x v="1"/>
    <x v="14"/>
    <s v="Dec 2012"/>
    <n v="4659501.4888605196"/>
    <x v="11"/>
    <x v="1"/>
  </r>
  <r>
    <x v="1"/>
    <x v="14"/>
    <s v="Jan 2013"/>
    <n v="4796809.7417192366"/>
    <x v="0"/>
    <x v="2"/>
  </r>
  <r>
    <x v="1"/>
    <x v="14"/>
    <s v="Feb 2013"/>
    <n v="4973183.1960523743"/>
    <x v="1"/>
    <x v="2"/>
  </r>
  <r>
    <x v="1"/>
    <x v="14"/>
    <s v="Mar 2013"/>
    <n v="5045665.9449372487"/>
    <x v="2"/>
    <x v="2"/>
  </r>
  <r>
    <x v="1"/>
    <x v="14"/>
    <s v="Apr 2013"/>
    <n v="5080200.7642661538"/>
    <x v="3"/>
    <x v="2"/>
  </r>
  <r>
    <x v="1"/>
    <x v="14"/>
    <s v="May 2013"/>
    <n v="4965463.956387952"/>
    <x v="4"/>
    <x v="2"/>
  </r>
  <r>
    <x v="1"/>
    <x v="14"/>
    <s v="Jun 2013"/>
    <n v="4877147.7457227837"/>
    <x v="5"/>
    <x v="2"/>
  </r>
  <r>
    <x v="1"/>
    <x v="14"/>
    <s v="Jul 2013"/>
    <n v="4717372.3125364333"/>
    <x v="6"/>
    <x v="2"/>
  </r>
  <r>
    <x v="1"/>
    <x v="14"/>
    <s v="Aug 2013"/>
    <n v="4454508.3277902408"/>
    <x v="7"/>
    <x v="2"/>
  </r>
  <r>
    <x v="1"/>
    <x v="14"/>
    <s v="Sep 2013"/>
    <n v="4225101.5210086303"/>
    <x v="8"/>
    <x v="2"/>
  </r>
  <r>
    <x v="1"/>
    <x v="14"/>
    <s v="Oct 2013"/>
    <n v="3933318.7389873653"/>
    <x v="9"/>
    <x v="2"/>
  </r>
  <r>
    <x v="1"/>
    <x v="14"/>
    <s v="Nov 2013"/>
    <n v="3683673.860465948"/>
    <x v="10"/>
    <x v="2"/>
  </r>
  <r>
    <x v="1"/>
    <x v="14"/>
    <s v="Dec 2013"/>
    <n v="3411108.980886261"/>
    <x v="11"/>
    <x v="2"/>
  </r>
  <r>
    <x v="1"/>
    <x v="14"/>
    <s v="Jan 2014"/>
    <n v="3163392.639037759"/>
    <x v="0"/>
    <x v="3"/>
  </r>
  <r>
    <x v="1"/>
    <x v="14"/>
    <s v="Feb 2014"/>
    <n v="2898476.5876893266"/>
    <x v="1"/>
    <x v="3"/>
  </r>
  <r>
    <x v="1"/>
    <x v="14"/>
    <s v="Mar 2014"/>
    <n v="2670692.2655615797"/>
    <x v="2"/>
    <x v="3"/>
  </r>
  <r>
    <x v="1"/>
    <x v="14"/>
    <s v="Apr 2014"/>
    <n v="2415076.7256700657"/>
    <x v="3"/>
    <x v="3"/>
  </r>
  <r>
    <x v="1"/>
    <x v="14"/>
    <s v="May 2014"/>
    <n v="2213802.791199713"/>
    <x v="4"/>
    <x v="3"/>
  </r>
  <r>
    <x v="1"/>
    <x v="14"/>
    <s v="Jun 2014"/>
    <n v="2011815.2073761434"/>
    <x v="5"/>
    <x v="3"/>
  </r>
  <r>
    <x v="1"/>
    <x v="14"/>
    <s v="Jul 2014"/>
    <n v="1894977.7463745254"/>
    <x v="6"/>
    <x v="3"/>
  </r>
  <r>
    <x v="1"/>
    <x v="14"/>
    <s v="Aug 2014"/>
    <n v="1818928.9527374357"/>
    <x v="7"/>
    <x v="3"/>
  </r>
  <r>
    <x v="1"/>
    <x v="14"/>
    <s v="Sep 2014"/>
    <n v="1769318.3624841436"/>
    <x v="8"/>
    <x v="3"/>
  </r>
  <r>
    <x v="1"/>
    <x v="14"/>
    <s v="Oct 2014"/>
    <n v="1711916.5577586638"/>
    <x v="9"/>
    <x v="3"/>
  </r>
  <r>
    <x v="1"/>
    <x v="14"/>
    <s v="Nov 2014"/>
    <n v="1657515.8269329225"/>
    <x v="10"/>
    <x v="3"/>
  </r>
  <r>
    <x v="1"/>
    <x v="14"/>
    <s v="Dec 2014"/>
    <n v="1608034.2304978885"/>
    <x v="11"/>
    <x v="3"/>
  </r>
  <r>
    <x v="1"/>
    <x v="14"/>
    <s v="Jan 2015"/>
    <n v="1553633.0476155174"/>
    <x v="0"/>
    <x v="4"/>
  </r>
  <r>
    <x v="1"/>
    <x v="14"/>
    <s v="Feb 2015"/>
    <n v="1520398.6556087213"/>
    <x v="1"/>
    <x v="4"/>
  </r>
  <r>
    <x v="1"/>
    <x v="14"/>
    <s v="Mar 2015"/>
    <n v="1484725.8688713626"/>
    <x v="2"/>
    <x v="4"/>
  </r>
  <r>
    <x v="1"/>
    <x v="14"/>
    <s v="Apr 2015"/>
    <n v="1468537.9393135498"/>
    <x v="3"/>
    <x v="4"/>
  </r>
  <r>
    <x v="1"/>
    <x v="14"/>
    <s v="May 2015"/>
    <n v="1431694.0981719382"/>
    <x v="4"/>
    <x v="4"/>
  </r>
  <r>
    <x v="1"/>
    <x v="14"/>
    <s v="Jun 2015"/>
    <n v="1388143.878830154"/>
    <x v="5"/>
    <x v="4"/>
  </r>
  <r>
    <x v="1"/>
    <x v="14"/>
    <s v="Jul 2015"/>
    <n v="1360257.5652331403"/>
    <x v="6"/>
    <x v="4"/>
  </r>
  <r>
    <x v="1"/>
    <x v="14"/>
    <s v="Aug 2015"/>
    <n v="1341017.1646942608"/>
    <x v="7"/>
    <x v="4"/>
  </r>
  <r>
    <x v="1"/>
    <x v="14"/>
    <s v="Sep 2015"/>
    <n v="1296470.6001370675"/>
    <x v="8"/>
    <x v="4"/>
  </r>
  <r>
    <x v="1"/>
    <x v="14"/>
    <s v="Oct 2015"/>
    <n v="1269242.5437291379"/>
    <x v="9"/>
    <x v="4"/>
  </r>
  <r>
    <x v="1"/>
    <x v="14"/>
    <s v="Nov 2015"/>
    <n v="1244198.6519043616"/>
    <x v="10"/>
    <x v="4"/>
  </r>
  <r>
    <x v="1"/>
    <x v="14"/>
    <s v="Dec 2015"/>
    <n v="1215978.4257070473"/>
    <x v="11"/>
    <x v="4"/>
  </r>
  <r>
    <x v="1"/>
    <x v="14"/>
    <s v="Jan 2016"/>
    <n v="1186303.5532675707"/>
    <x v="0"/>
    <x v="5"/>
  </r>
  <r>
    <x v="1"/>
    <x v="14"/>
    <s v="Feb 2016"/>
    <n v="1166938.8394145602"/>
    <x v="1"/>
    <x v="5"/>
  </r>
  <r>
    <x v="1"/>
    <x v="14"/>
    <s v="Mar 2016"/>
    <n v="1161974.3169873902"/>
    <x v="2"/>
    <x v="5"/>
  </r>
  <r>
    <x v="1"/>
    <x v="14"/>
    <s v="Apr 2016"/>
    <n v="1136271.8874243472"/>
    <x v="3"/>
    <x v="5"/>
  </r>
  <r>
    <x v="1"/>
    <x v="14"/>
    <s v="May 2016"/>
    <n v="1118969.1567023552"/>
    <x v="4"/>
    <x v="5"/>
  </r>
  <r>
    <x v="1"/>
    <x v="14"/>
    <s v="Jun 2016"/>
    <n v="1088356.0754553345"/>
    <x v="5"/>
    <x v="5"/>
  </r>
  <r>
    <x v="1"/>
    <x v="14"/>
    <s v="Jul 2016"/>
    <n v="1066333.6380254044"/>
    <x v="6"/>
    <x v="5"/>
  </r>
  <r>
    <x v="1"/>
    <x v="14"/>
    <s v="Aug 2016"/>
    <n v="1044003.1073476762"/>
    <x v="7"/>
    <x v="5"/>
  </r>
  <r>
    <x v="1"/>
    <x v="14"/>
    <s v="Sep 2016"/>
    <n v="1020412.1908698251"/>
    <x v="8"/>
    <x v="5"/>
  </r>
  <r>
    <x v="1"/>
    <x v="14"/>
    <s v="Oct 2016"/>
    <n v="1000586.7287495135"/>
    <x v="9"/>
    <x v="5"/>
  </r>
  <r>
    <x v="1"/>
    <x v="14"/>
    <s v="Nov 2016"/>
    <n v="982736.68802203692"/>
    <x v="10"/>
    <x v="5"/>
  </r>
  <r>
    <x v="1"/>
    <x v="14"/>
    <s v="Dec 2016"/>
    <n v="961295.88148851949"/>
    <x v="11"/>
    <x v="5"/>
  </r>
  <r>
    <x v="1"/>
    <x v="14"/>
    <s v="Jan 2017"/>
    <n v="935385.4987663473"/>
    <x v="0"/>
    <x v="6"/>
  </r>
  <r>
    <x v="1"/>
    <x v="14"/>
    <s v="Feb 2017"/>
    <n v="920151.92274316726"/>
    <x v="1"/>
    <x v="6"/>
  </r>
  <r>
    <x v="1"/>
    <x v="14"/>
    <s v="Mar 2017"/>
    <n v="888799.01308099809"/>
    <x v="2"/>
    <x v="6"/>
  </r>
  <r>
    <x v="1"/>
    <x v="14"/>
    <s v="Apr 2017"/>
    <n v="874389.56758088269"/>
    <x v="3"/>
    <x v="6"/>
  </r>
  <r>
    <x v="1"/>
    <x v="14"/>
    <s v="May 2017"/>
    <n v="862787.35850565974"/>
    <x v="4"/>
    <x v="6"/>
  </r>
  <r>
    <x v="1"/>
    <x v="14"/>
    <s v="Jun 2017"/>
    <n v="839637.67923850007"/>
    <x v="5"/>
    <x v="6"/>
  </r>
  <r>
    <x v="1"/>
    <x v="14"/>
    <s v="Jul 2017"/>
    <n v="827391.80460412218"/>
    <x v="6"/>
    <x v="6"/>
  </r>
  <r>
    <x v="1"/>
    <x v="14"/>
    <s v="Aug 2017"/>
    <n v="816618.81545379083"/>
    <x v="7"/>
    <x v="6"/>
  </r>
  <r>
    <x v="1"/>
    <x v="14"/>
    <s v="Sep 2017"/>
    <n v="797978.61176550563"/>
    <x v="8"/>
    <x v="6"/>
  </r>
  <r>
    <x v="1"/>
    <x v="14"/>
    <s v="Oct 2017"/>
    <n v="782510.43252326094"/>
    <x v="9"/>
    <x v="6"/>
  </r>
  <r>
    <x v="1"/>
    <x v="14"/>
    <s v="Nov 2017"/>
    <n v="768517.41195450129"/>
    <x v="10"/>
    <x v="6"/>
  </r>
  <r>
    <x v="1"/>
    <x v="14"/>
    <s v="Dec 2017"/>
    <n v="750050.76150134567"/>
    <x v="11"/>
    <x v="6"/>
  </r>
  <r>
    <x v="1"/>
    <x v="14"/>
    <s v="Jan 2018"/>
    <n v="731304.23486397672"/>
    <x v="0"/>
    <x v="7"/>
  </r>
  <r>
    <x v="1"/>
    <x v="14"/>
    <s v="Feb 2018"/>
    <n v="724262.23222898692"/>
    <x v="1"/>
    <x v="7"/>
  </r>
  <r>
    <x v="1"/>
    <x v="14"/>
    <s v="Mar 2018"/>
    <n v="705879.09843213216"/>
    <x v="2"/>
    <x v="7"/>
  </r>
  <r>
    <x v="1"/>
    <x v="14"/>
    <s v="Apr 2018"/>
    <n v="695254.95992102637"/>
    <x v="3"/>
    <x v="7"/>
  </r>
  <r>
    <x v="1"/>
    <x v="14"/>
    <s v="May 2018"/>
    <n v="689489.30373748078"/>
    <x v="4"/>
    <x v="7"/>
  </r>
  <r>
    <x v="1"/>
    <x v="14"/>
    <s v="Jun 2018"/>
    <n v="672488.62760156859"/>
    <x v="5"/>
    <x v="7"/>
  </r>
  <r>
    <x v="1"/>
    <x v="14"/>
    <s v="Jul 2018"/>
    <n v="658934.92778000829"/>
    <x v="6"/>
    <x v="7"/>
  </r>
  <r>
    <x v="1"/>
    <x v="14"/>
    <s v="Aug 2018"/>
    <n v="647818.00009204017"/>
    <x v="7"/>
    <x v="7"/>
  </r>
  <r>
    <x v="1"/>
    <x v="14"/>
    <s v="Sep 2018"/>
    <n v="635357.36639699433"/>
    <x v="8"/>
    <x v="7"/>
  </r>
  <r>
    <x v="1"/>
    <x v="14"/>
    <s v="Oct 2018"/>
    <n v="622787.04619561764"/>
    <x v="9"/>
    <x v="7"/>
  </r>
  <r>
    <x v="1"/>
    <x v="14"/>
    <s v="Nov 2018"/>
    <n v="613618.08281058387"/>
    <x v="10"/>
    <x v="7"/>
  </r>
  <r>
    <x v="1"/>
    <x v="14"/>
    <s v="Dec 2018"/>
    <n v="602099.14899519214"/>
    <x v="11"/>
    <x v="7"/>
  </r>
  <r>
    <x v="1"/>
    <x v="14"/>
    <s v="Jan 2019"/>
    <n v="588552.04896003637"/>
    <x v="0"/>
    <x v="8"/>
  </r>
  <r>
    <x v="1"/>
    <x v="14"/>
    <s v="Feb 2019"/>
    <n v="583753.72787772445"/>
    <x v="1"/>
    <x v="8"/>
  </r>
  <r>
    <x v="1"/>
    <x v="14"/>
    <s v="Mar 2019"/>
    <n v="569291.82589019055"/>
    <x v="2"/>
    <x v="8"/>
  </r>
  <r>
    <x v="1"/>
    <x v="14"/>
    <s v="Apr 2019"/>
    <n v="561291.48775582737"/>
    <x v="3"/>
    <x v="8"/>
  </r>
  <r>
    <x v="1"/>
    <x v="14"/>
    <s v="May 2019"/>
    <n v="556417.50432863471"/>
    <x v="4"/>
    <x v="8"/>
  </r>
  <r>
    <x v="1"/>
    <x v="14"/>
    <s v="Jun 2019"/>
    <n v="542467.13646166539"/>
    <x v="5"/>
    <x v="8"/>
  </r>
  <r>
    <x v="1"/>
    <x v="14"/>
    <s v="Jul 2019"/>
    <n v="536126.82473434438"/>
    <x v="6"/>
    <x v="8"/>
  </r>
  <r>
    <x v="1"/>
    <x v="14"/>
    <s v="Aug 2019"/>
    <n v="526893.43775189295"/>
    <x v="7"/>
    <x v="8"/>
  </r>
  <r>
    <x v="1"/>
    <x v="14"/>
    <s v="Sep 2019"/>
    <n v="513804.44394313724"/>
    <x v="8"/>
    <x v="8"/>
  </r>
  <r>
    <x v="1"/>
    <x v="14"/>
    <s v="Oct 2019"/>
    <n v="505044.30441972299"/>
    <x v="9"/>
    <x v="8"/>
  </r>
  <r>
    <x v="1"/>
    <x v="14"/>
    <s v="Nov 2019"/>
    <n v="499373.87357699487"/>
    <x v="10"/>
    <x v="8"/>
  </r>
  <r>
    <x v="1"/>
    <x v="14"/>
    <s v="Dec 2019"/>
    <n v="489665.42337954219"/>
    <x v="11"/>
    <x v="8"/>
  </r>
  <r>
    <x v="1"/>
    <x v="14"/>
    <s v="Jan 2020"/>
    <n v="481512.45352871565"/>
    <x v="0"/>
    <x v="9"/>
  </r>
  <r>
    <x v="1"/>
    <x v="14"/>
    <s v="Feb 2020"/>
    <n v="479827.04039925395"/>
    <x v="1"/>
    <x v="9"/>
  </r>
  <r>
    <x v="1"/>
    <x v="14"/>
    <s v="Mar 2020"/>
    <n v="464760.05364282196"/>
    <x v="2"/>
    <x v="9"/>
  </r>
  <r>
    <x v="1"/>
    <x v="14"/>
    <s v="Apr 2020"/>
    <n v="455878.861768918"/>
    <x v="3"/>
    <x v="9"/>
  </r>
  <r>
    <x v="1"/>
    <x v="14"/>
    <s v="May 2020"/>
    <n v="456764.46933410573"/>
    <x v="4"/>
    <x v="9"/>
  </r>
  <r>
    <x v="1"/>
    <x v="14"/>
    <s v="Jun 2020"/>
    <n v="446136.46838784229"/>
    <x v="5"/>
    <x v="9"/>
  </r>
  <r>
    <x v="1"/>
    <x v="14"/>
    <s v="Jul 2020"/>
    <n v="438062.11605142266"/>
    <x v="6"/>
    <x v="9"/>
  </r>
  <r>
    <x v="1"/>
    <x v="14"/>
    <s v="Aug 2020"/>
    <n v="430237.42458361085"/>
    <x v="7"/>
    <x v="9"/>
  </r>
  <r>
    <x v="1"/>
    <x v="14"/>
    <s v="Sep 2020"/>
    <n v="421335.96360790904"/>
    <x v="8"/>
    <x v="9"/>
  </r>
  <r>
    <x v="1"/>
    <x v="14"/>
    <s v="Oct 2020"/>
    <n v="417321.52549306012"/>
    <x v="9"/>
    <x v="9"/>
  </r>
  <r>
    <x v="1"/>
    <x v="14"/>
    <s v="Nov 2020"/>
    <n v="413097.73663164466"/>
    <x v="10"/>
    <x v="9"/>
  </r>
  <r>
    <x v="1"/>
    <x v="14"/>
    <s v="Dec 2020"/>
    <n v="401162.3687013404"/>
    <x v="11"/>
    <x v="9"/>
  </r>
  <r>
    <x v="1"/>
    <x v="14"/>
    <s v="Jan 2021"/>
    <n v="393017.67860183492"/>
    <x v="0"/>
    <x v="10"/>
  </r>
  <r>
    <x v="1"/>
    <x v="14"/>
    <s v="Feb 2021"/>
    <n v="395837.56015743566"/>
    <x v="1"/>
    <x v="10"/>
  </r>
  <r>
    <x v="1"/>
    <x v="14"/>
    <s v="Mar 2021"/>
    <n v="374347.96469953482"/>
    <x v="2"/>
    <x v="10"/>
  </r>
  <r>
    <x v="1"/>
    <x v="14"/>
    <s v="Apr 2021"/>
    <n v="366324.43945669557"/>
    <x v="3"/>
    <x v="10"/>
  </r>
  <r>
    <x v="1"/>
    <x v="14"/>
    <s v="May 2021"/>
    <n v="363805.81612754759"/>
    <x v="4"/>
    <x v="10"/>
  </r>
  <r>
    <x v="1"/>
    <x v="14"/>
    <s v="Jun 2021"/>
    <n v="354565.48822808673"/>
    <x v="5"/>
    <x v="10"/>
  </r>
  <r>
    <x v="1"/>
    <x v="14"/>
    <s v="Jul 2021"/>
    <n v="348154.72464931727"/>
    <x v="6"/>
    <x v="10"/>
  </r>
  <r>
    <x v="1"/>
    <x v="14"/>
    <s v="Aug 2021"/>
    <n v="344024.73493946227"/>
    <x v="7"/>
    <x v="10"/>
  </r>
  <r>
    <x v="1"/>
    <x v="14"/>
    <s v="Sep 2021"/>
    <n v="337778.33843295655"/>
    <x v="8"/>
    <x v="10"/>
  </r>
  <r>
    <x v="1"/>
    <x v="14"/>
    <s v="Oct 2021"/>
    <n v="334229.53458051302"/>
    <x v="9"/>
    <x v="10"/>
  </r>
  <r>
    <x v="1"/>
    <x v="14"/>
    <s v="Nov 2021"/>
    <n v="331629.20528800081"/>
    <x v="10"/>
    <x v="10"/>
  </r>
  <r>
    <x v="1"/>
    <x v="14"/>
    <s v="Dec 2021"/>
    <n v="331837.44602114777"/>
    <x v="11"/>
    <x v="10"/>
  </r>
  <r>
    <x v="1"/>
    <x v="14"/>
    <s v="Jan 2022"/>
    <n v="314346.95038005046"/>
    <x v="0"/>
    <x v="11"/>
  </r>
  <r>
    <x v="1"/>
    <x v="14"/>
    <s v="Feb 2022"/>
    <n v="307736.90837240854"/>
    <x v="1"/>
    <x v="11"/>
  </r>
  <r>
    <x v="1"/>
    <x v="14"/>
    <s v="Mar 2022"/>
    <n v="163694.1636727445"/>
    <x v="2"/>
    <x v="11"/>
  </r>
  <r>
    <x v="1"/>
    <x v="14"/>
    <s v="Apr 2022"/>
    <n v="146850.05431340938"/>
    <x v="3"/>
    <x v="11"/>
  </r>
  <r>
    <x v="1"/>
    <x v="14"/>
    <s v="May 2022"/>
    <n v="144503.81930646003"/>
    <x v="4"/>
    <x v="11"/>
  </r>
  <r>
    <x v="1"/>
    <x v="14"/>
    <s v="Jun 2022"/>
    <n v="143138.85593900745"/>
    <x v="5"/>
    <x v="11"/>
  </r>
  <r>
    <x v="1"/>
    <x v="14"/>
    <s v="Jul 2022"/>
    <n v="141267.61054276078"/>
    <x v="6"/>
    <x v="11"/>
  </r>
  <r>
    <x v="1"/>
    <x v="14"/>
    <s v="Aug 2022"/>
    <n v="139737.83870638077"/>
    <x v="7"/>
    <x v="11"/>
  </r>
  <r>
    <x v="1"/>
    <x v="14"/>
    <s v="Sep 2022"/>
    <n v="138171.16601592567"/>
    <x v="8"/>
    <x v="11"/>
  </r>
  <r>
    <x v="1"/>
    <x v="14"/>
    <s v="Oct 2022"/>
    <n v="136653.29764626431"/>
    <x v="9"/>
    <x v="11"/>
  </r>
  <r>
    <x v="1"/>
    <x v="14"/>
    <s v="Nov 2022"/>
    <n v="135153.18760391616"/>
    <x v="10"/>
    <x v="11"/>
  </r>
  <r>
    <x v="1"/>
    <x v="14"/>
    <s v="Dec 2022"/>
    <n v="135423.84070085714"/>
    <x v="11"/>
    <x v="11"/>
  </r>
  <r>
    <x v="1"/>
    <x v="14"/>
    <s v="Jan 2023"/>
    <n v="132205.30700223977"/>
    <x v="0"/>
    <x v="12"/>
  </r>
  <r>
    <x v="1"/>
    <x v="14"/>
    <s v="Feb 2023"/>
    <n v="130757.01280322355"/>
    <x v="1"/>
    <x v="12"/>
  </r>
  <r>
    <x v="1"/>
    <x v="14"/>
    <s v="Mar 2023"/>
    <n v="129325.52208902338"/>
    <x v="2"/>
    <x v="12"/>
  </r>
  <r>
    <x v="1"/>
    <x v="14"/>
    <s v="Apr 2023"/>
    <n v="127910.61283225623"/>
    <x v="3"/>
    <x v="12"/>
  </r>
  <r>
    <x v="1"/>
    <x v="14"/>
    <s v="May 2023"/>
    <n v="126512.04869939268"/>
    <x v="4"/>
    <x v="12"/>
  </r>
  <r>
    <x v="1"/>
    <x v="14"/>
    <s v="Jun 2023"/>
    <n v="125129.62182338585"/>
    <x v="5"/>
    <x v="12"/>
  </r>
  <r>
    <x v="1"/>
    <x v="14"/>
    <s v="Jul 2023"/>
    <n v="123763.10632377953"/>
    <x v="6"/>
    <x v="12"/>
  </r>
  <r>
    <x v="1"/>
    <x v="14"/>
    <s v="Aug 2023"/>
    <n v="122412.29384916913"/>
    <x v="7"/>
    <x v="12"/>
  </r>
  <r>
    <x v="1"/>
    <x v="14"/>
    <s v="Sep 2023"/>
    <n v="121076.96691071906"/>
    <x v="8"/>
    <x v="12"/>
  </r>
  <r>
    <x v="1"/>
    <x v="14"/>
    <s v="Oct 2023"/>
    <n v="119756.92157992988"/>
    <x v="9"/>
    <x v="12"/>
  </r>
  <r>
    <x v="1"/>
    <x v="14"/>
    <s v="Nov 2023"/>
    <n v="118451.95158249182"/>
    <x v="10"/>
    <x v="12"/>
  </r>
  <r>
    <x v="1"/>
    <x v="14"/>
    <s v="Dec 2023"/>
    <n v="118615.43339465467"/>
    <x v="11"/>
    <x v="12"/>
  </r>
  <r>
    <x v="1"/>
    <x v="14"/>
    <s v="Jan 2024"/>
    <n v="115886.48278373148"/>
    <x v="0"/>
    <x v="13"/>
  </r>
  <r>
    <x v="1"/>
    <x v="14"/>
    <s v="Feb 2024"/>
    <n v="114625.54770585443"/>
    <x v="1"/>
    <x v="13"/>
  </r>
  <r>
    <x v="1"/>
    <x v="14"/>
    <s v="Mar 2024"/>
    <n v="113378.9047992876"/>
    <x v="2"/>
    <x v="13"/>
  </r>
  <r>
    <x v="1"/>
    <x v="14"/>
    <s v="Apr 2024"/>
    <n v="112146.36358860471"/>
    <x v="3"/>
    <x v="13"/>
  </r>
  <r>
    <x v="1"/>
    <x v="14"/>
    <s v="May 2024"/>
    <n v="110927.73347547445"/>
    <x v="4"/>
    <x v="13"/>
  </r>
  <r>
    <x v="1"/>
    <x v="14"/>
    <s v="Jun 2024"/>
    <n v="109722.83277609125"/>
    <x v="5"/>
    <x v="13"/>
  </r>
  <r>
    <x v="1"/>
    <x v="14"/>
    <s v="Jul 2024"/>
    <n v="108531.48246810213"/>
    <x v="6"/>
    <x v="13"/>
  </r>
  <r>
    <x v="1"/>
    <x v="14"/>
    <s v="Aug 2024"/>
    <n v="107353.50114479639"/>
    <x v="7"/>
    <x v="13"/>
  </r>
  <r>
    <x v="1"/>
    <x v="14"/>
    <s v="Sep 2024"/>
    <n v="106188.71589108396"/>
    <x v="8"/>
    <x v="13"/>
  </r>
  <r>
    <x v="1"/>
    <x v="14"/>
    <s v="Oct 2024"/>
    <n v="105036.95226896962"/>
    <x v="9"/>
    <x v="13"/>
  </r>
  <r>
    <x v="1"/>
    <x v="14"/>
    <s v="Nov 2024"/>
    <n v="103895.67984474299"/>
    <x v="10"/>
    <x v="13"/>
  </r>
  <r>
    <x v="1"/>
    <x v="14"/>
    <s v="Dec 2024"/>
    <n v="103949.63180827856"/>
    <x v="11"/>
    <x v="13"/>
  </r>
  <r>
    <x v="1"/>
    <x v="14"/>
    <s v="Jan 2025"/>
    <n v="101635.69002000982"/>
    <x v="0"/>
    <x v="14"/>
  </r>
  <r>
    <x v="1"/>
    <x v="14"/>
    <s v="Feb 2025"/>
    <n v="100525.83586434447"/>
    <x v="1"/>
    <x v="14"/>
  </r>
  <r>
    <x v="1"/>
    <x v="14"/>
    <s v="Mar 2025"/>
    <n v="99416.922823166184"/>
    <x v="2"/>
    <x v="14"/>
  </r>
  <r>
    <x v="1"/>
    <x v="14"/>
    <s v="Apr 2025"/>
    <n v="98317.451917258339"/>
    <x v="3"/>
    <x v="14"/>
  </r>
  <r>
    <x v="1"/>
    <x v="14"/>
    <s v="May 2025"/>
    <n v="97222.274589800392"/>
    <x v="4"/>
    <x v="14"/>
  </r>
  <r>
    <x v="1"/>
    <x v="14"/>
    <s v="Jun 2025"/>
    <n v="96139.920766605792"/>
    <x v="5"/>
    <x v="14"/>
  </r>
  <r>
    <x v="1"/>
    <x v="14"/>
    <s v="Jul 2025"/>
    <n v="95070.362903544883"/>
    <x v="6"/>
    <x v="14"/>
  </r>
  <r>
    <x v="1"/>
    <x v="14"/>
    <s v="Aug 2025"/>
    <n v="94018.226800427277"/>
    <x v="7"/>
    <x v="14"/>
  </r>
  <r>
    <x v="1"/>
    <x v="14"/>
    <s v="Sep 2025"/>
    <n v="92976.392751116015"/>
    <x v="8"/>
    <x v="14"/>
  </r>
  <r>
    <x v="1"/>
    <x v="14"/>
    <s v="Oct 2025"/>
    <n v="91951.957739971403"/>
    <x v="9"/>
    <x v="14"/>
  </r>
  <r>
    <x v="1"/>
    <x v="14"/>
    <s v="Nov 2025"/>
    <n v="90934.265975104892"/>
    <x v="10"/>
    <x v="14"/>
  </r>
  <r>
    <x v="1"/>
    <x v="14"/>
    <s v="Dec 2025"/>
    <n v="90556.952226192458"/>
    <x v="11"/>
    <x v="14"/>
  </r>
  <r>
    <x v="1"/>
    <x v="14"/>
    <s v="Jan 2026"/>
    <n v="88910.786382462538"/>
    <x v="0"/>
    <x v="15"/>
  </r>
  <r>
    <x v="1"/>
    <x v="14"/>
    <s v="Feb 2026"/>
    <n v="87913.143934665713"/>
    <x v="1"/>
    <x v="15"/>
  </r>
  <r>
    <x v="1"/>
    <x v="14"/>
    <s v="Mar 2026"/>
    <n v="86894.910772933159"/>
    <x v="2"/>
    <x v="15"/>
  </r>
  <r>
    <x v="1"/>
    <x v="14"/>
    <s v="Apr 2026"/>
    <n v="85879.386574512202"/>
    <x v="3"/>
    <x v="15"/>
  </r>
  <r>
    <x v="1"/>
    <x v="14"/>
    <s v="May 2026"/>
    <n v="84886.046105736415"/>
    <x v="4"/>
    <x v="15"/>
  </r>
  <r>
    <x v="1"/>
    <x v="14"/>
    <s v="Jun 2026"/>
    <n v="83884.1550692358"/>
    <x v="5"/>
    <x v="15"/>
  </r>
  <r>
    <x v="1"/>
    <x v="14"/>
    <s v="Jul 2026"/>
    <n v="82929.625068271838"/>
    <x v="6"/>
    <x v="15"/>
  </r>
  <r>
    <x v="1"/>
    <x v="14"/>
    <s v="Aug 2026"/>
    <n v="82035.296738491437"/>
    <x v="7"/>
    <x v="15"/>
  </r>
  <r>
    <x v="1"/>
    <x v="14"/>
    <s v="Sep 2026"/>
    <n v="81150.488463645845"/>
    <x v="8"/>
    <x v="15"/>
  </r>
  <r>
    <x v="1"/>
    <x v="14"/>
    <s v="Oct 2026"/>
    <n v="80275.080563843105"/>
    <x v="9"/>
    <x v="15"/>
  </r>
  <r>
    <x v="1"/>
    <x v="14"/>
    <s v="Nov 2026"/>
    <n v="79408.954859191275"/>
    <x v="10"/>
    <x v="15"/>
  </r>
  <r>
    <x v="1"/>
    <x v="14"/>
    <s v="Dec 2026"/>
    <n v="78555.667926510345"/>
    <x v="11"/>
    <x v="15"/>
  </r>
  <r>
    <x v="1"/>
    <x v="14"/>
    <s v="Jan 2027"/>
    <n v="77707.670734489104"/>
    <x v="0"/>
    <x v="16"/>
  </r>
  <r>
    <x v="1"/>
    <x v="14"/>
    <s v="Feb 2027"/>
    <n v="76868.612312468671"/>
    <x v="1"/>
    <x v="16"/>
  </r>
  <r>
    <x v="1"/>
    <x v="15"/>
    <s v="Apr 2012"/>
    <n v="6319559.4418060202"/>
    <x v="3"/>
    <x v="1"/>
  </r>
  <r>
    <x v="1"/>
    <x v="15"/>
    <s v="May 2012"/>
    <n v="8904067.1108605489"/>
    <x v="4"/>
    <x v="1"/>
  </r>
  <r>
    <x v="1"/>
    <x v="15"/>
    <s v="Jun 2012"/>
    <n v="6562942.5782455523"/>
    <x v="5"/>
    <x v="1"/>
  </r>
  <r>
    <x v="1"/>
    <x v="15"/>
    <s v="Jul 2012"/>
    <n v="5013948.5271646027"/>
    <x v="6"/>
    <x v="1"/>
  </r>
  <r>
    <x v="1"/>
    <x v="15"/>
    <s v="Aug 2012"/>
    <n v="4156693.6159764654"/>
    <x v="7"/>
    <x v="1"/>
  </r>
  <r>
    <x v="1"/>
    <x v="15"/>
    <s v="Sep 2012"/>
    <n v="3736298.0788341914"/>
    <x v="8"/>
    <x v="1"/>
  </r>
  <r>
    <x v="1"/>
    <x v="15"/>
    <s v="Oct 2012"/>
    <n v="3279090.4295727904"/>
    <x v="9"/>
    <x v="1"/>
  </r>
  <r>
    <x v="1"/>
    <x v="15"/>
    <s v="Nov 2012"/>
    <n v="3052021.5748334713"/>
    <x v="10"/>
    <x v="1"/>
  </r>
  <r>
    <x v="1"/>
    <x v="15"/>
    <s v="Dec 2012"/>
    <n v="2848887.0054102628"/>
    <x v="11"/>
    <x v="1"/>
  </r>
  <r>
    <x v="1"/>
    <x v="15"/>
    <s v="Jan 2013"/>
    <n v="2779675.7689303849"/>
    <x v="0"/>
    <x v="2"/>
  </r>
  <r>
    <x v="1"/>
    <x v="15"/>
    <s v="Feb 2013"/>
    <n v="2710361.3758631912"/>
    <x v="1"/>
    <x v="2"/>
  </r>
  <r>
    <x v="1"/>
    <x v="15"/>
    <s v="Mar 2013"/>
    <n v="2629839.901208621"/>
    <x v="2"/>
    <x v="2"/>
  </r>
  <r>
    <x v="1"/>
    <x v="15"/>
    <s v="Apr 2013"/>
    <n v="2550561.9750988348"/>
    <x v="3"/>
    <x v="2"/>
  </r>
  <r>
    <x v="1"/>
    <x v="15"/>
    <s v="May 2013"/>
    <n v="2463509.4474387318"/>
    <x v="4"/>
    <x v="2"/>
  </r>
  <r>
    <x v="1"/>
    <x v="15"/>
    <s v="Jun 2013"/>
    <n v="2364851.5568880071"/>
    <x v="5"/>
    <x v="2"/>
  </r>
  <r>
    <x v="1"/>
    <x v="15"/>
    <s v="Jul 2013"/>
    <n v="2258073.5731580886"/>
    <x v="6"/>
    <x v="2"/>
  </r>
  <r>
    <x v="1"/>
    <x v="15"/>
    <s v="Aug 2013"/>
    <n v="2136534.5481762365"/>
    <x v="7"/>
    <x v="2"/>
  </r>
  <r>
    <x v="1"/>
    <x v="15"/>
    <s v="Sep 2013"/>
    <n v="2015873.4098071505"/>
    <x v="8"/>
    <x v="2"/>
  </r>
  <r>
    <x v="1"/>
    <x v="15"/>
    <s v="Oct 2013"/>
    <n v="1885235.5294919272"/>
    <x v="9"/>
    <x v="2"/>
  </r>
  <r>
    <x v="1"/>
    <x v="15"/>
    <s v="Nov 2013"/>
    <n v="1756088.7002371242"/>
    <x v="10"/>
    <x v="2"/>
  </r>
  <r>
    <x v="1"/>
    <x v="15"/>
    <s v="Dec 2013"/>
    <n v="1636283.8006147281"/>
    <x v="11"/>
    <x v="2"/>
  </r>
  <r>
    <x v="1"/>
    <x v="15"/>
    <s v="Jan 2014"/>
    <n v="1521889.9330107439"/>
    <x v="0"/>
    <x v="3"/>
  </r>
  <r>
    <x v="1"/>
    <x v="15"/>
    <s v="Feb 2014"/>
    <n v="1423742.9515856255"/>
    <x v="1"/>
    <x v="3"/>
  </r>
  <r>
    <x v="1"/>
    <x v="15"/>
    <s v="Mar 2014"/>
    <n v="1338488.6476244624"/>
    <x v="2"/>
    <x v="3"/>
  </r>
  <r>
    <x v="1"/>
    <x v="15"/>
    <s v="Apr 2014"/>
    <n v="1265163.1703880923"/>
    <x v="3"/>
    <x v="3"/>
  </r>
  <r>
    <x v="1"/>
    <x v="15"/>
    <s v="May 2014"/>
    <n v="1206016.1816397784"/>
    <x v="4"/>
    <x v="3"/>
  </r>
  <r>
    <x v="1"/>
    <x v="15"/>
    <s v="Jun 2014"/>
    <n v="1156473.9651193996"/>
    <x v="5"/>
    <x v="3"/>
  </r>
  <r>
    <x v="1"/>
    <x v="15"/>
    <s v="Jul 2014"/>
    <n v="1120323.592981254"/>
    <x v="6"/>
    <x v="3"/>
  </r>
  <r>
    <x v="1"/>
    <x v="15"/>
    <s v="Aug 2014"/>
    <n v="1093916.8907899815"/>
    <x v="7"/>
    <x v="3"/>
  </r>
  <r>
    <x v="1"/>
    <x v="15"/>
    <s v="Sep 2014"/>
    <n v="1073509.3869069314"/>
    <x v="8"/>
    <x v="3"/>
  </r>
  <r>
    <x v="1"/>
    <x v="15"/>
    <s v="Oct 2014"/>
    <n v="1045144.9309365933"/>
    <x v="9"/>
    <x v="3"/>
  </r>
  <r>
    <x v="1"/>
    <x v="15"/>
    <s v="Nov 2014"/>
    <n v="1017980.0335424324"/>
    <x v="10"/>
    <x v="3"/>
  </r>
  <r>
    <x v="1"/>
    <x v="15"/>
    <s v="Dec 2014"/>
    <n v="991664.87708702392"/>
    <x v="11"/>
    <x v="3"/>
  </r>
  <r>
    <x v="1"/>
    <x v="15"/>
    <s v="Jan 2015"/>
    <n v="962332.03570427559"/>
    <x v="0"/>
    <x v="4"/>
  </r>
  <r>
    <x v="1"/>
    <x v="15"/>
    <s v="Feb 2015"/>
    <n v="945839.93285215681"/>
    <x v="1"/>
    <x v="4"/>
  </r>
  <r>
    <x v="1"/>
    <x v="15"/>
    <s v="Mar 2015"/>
    <n v="924525.76121636759"/>
    <x v="2"/>
    <x v="4"/>
  </r>
  <r>
    <x v="1"/>
    <x v="15"/>
    <s v="Apr 2015"/>
    <n v="922136.05965494353"/>
    <x v="3"/>
    <x v="4"/>
  </r>
  <r>
    <x v="1"/>
    <x v="15"/>
    <s v="May 2015"/>
    <n v="932710.79704006191"/>
    <x v="4"/>
    <x v="4"/>
  </r>
  <r>
    <x v="1"/>
    <x v="15"/>
    <s v="Jun 2015"/>
    <n v="910642.81786543853"/>
    <x v="5"/>
    <x v="4"/>
  </r>
  <r>
    <x v="1"/>
    <x v="15"/>
    <s v="Jul 2015"/>
    <n v="887212.58811020385"/>
    <x v="6"/>
    <x v="4"/>
  </r>
  <r>
    <x v="1"/>
    <x v="15"/>
    <s v="Aug 2015"/>
    <n v="867016.24157896067"/>
    <x v="7"/>
    <x v="4"/>
  </r>
  <r>
    <x v="1"/>
    <x v="15"/>
    <s v="Sep 2015"/>
    <n v="846175.55331599549"/>
    <x v="8"/>
    <x v="4"/>
  </r>
  <r>
    <x v="1"/>
    <x v="15"/>
    <s v="Oct 2015"/>
    <n v="821055.38346584758"/>
    <x v="9"/>
    <x v="4"/>
  </r>
  <r>
    <x v="1"/>
    <x v="15"/>
    <s v="Nov 2015"/>
    <n v="799844.94227874198"/>
    <x v="10"/>
    <x v="4"/>
  </r>
  <r>
    <x v="1"/>
    <x v="15"/>
    <s v="Dec 2015"/>
    <n v="781764.70124086994"/>
    <x v="11"/>
    <x v="4"/>
  </r>
  <r>
    <x v="1"/>
    <x v="15"/>
    <s v="Jan 2016"/>
    <n v="765074.64107311401"/>
    <x v="0"/>
    <x v="5"/>
  </r>
  <r>
    <x v="1"/>
    <x v="15"/>
    <s v="Feb 2016"/>
    <n v="760342.06208965904"/>
    <x v="1"/>
    <x v="5"/>
  </r>
  <r>
    <x v="1"/>
    <x v="15"/>
    <s v="Mar 2016"/>
    <n v="737343.8480370295"/>
    <x v="2"/>
    <x v="5"/>
  </r>
  <r>
    <x v="1"/>
    <x v="15"/>
    <s v="Apr 2016"/>
    <n v="752465.96906108642"/>
    <x v="3"/>
    <x v="5"/>
  </r>
  <r>
    <x v="1"/>
    <x v="15"/>
    <s v="May 2016"/>
    <n v="701865.59550881176"/>
    <x v="4"/>
    <x v="5"/>
  </r>
  <r>
    <x v="1"/>
    <x v="15"/>
    <s v="Jun 2016"/>
    <n v="704731.01807363774"/>
    <x v="5"/>
    <x v="5"/>
  </r>
  <r>
    <x v="1"/>
    <x v="15"/>
    <s v="Jul 2016"/>
    <n v="669443.43562781799"/>
    <x v="6"/>
    <x v="5"/>
  </r>
  <r>
    <x v="1"/>
    <x v="15"/>
    <s v="Aug 2016"/>
    <n v="664014.84350339661"/>
    <x v="7"/>
    <x v="5"/>
  </r>
  <r>
    <x v="1"/>
    <x v="15"/>
    <s v="Sep 2016"/>
    <n v="641023.07669791277"/>
    <x v="8"/>
    <x v="5"/>
  </r>
  <r>
    <x v="1"/>
    <x v="15"/>
    <s v="Oct 2016"/>
    <n v="629655.13194332155"/>
    <x v="9"/>
    <x v="5"/>
  </r>
  <r>
    <x v="1"/>
    <x v="15"/>
    <s v="Nov 2016"/>
    <n v="624014.82826105028"/>
    <x v="10"/>
    <x v="5"/>
  </r>
  <r>
    <x v="1"/>
    <x v="15"/>
    <s v="Dec 2016"/>
    <n v="612197.62238831865"/>
    <x v="11"/>
    <x v="5"/>
  </r>
  <r>
    <x v="1"/>
    <x v="15"/>
    <s v="Jan 2017"/>
    <n v="595591.66328631924"/>
    <x v="0"/>
    <x v="6"/>
  </r>
  <r>
    <x v="1"/>
    <x v="15"/>
    <s v="Feb 2017"/>
    <n v="582288.55538653885"/>
    <x v="1"/>
    <x v="6"/>
  </r>
  <r>
    <x v="1"/>
    <x v="15"/>
    <s v="Mar 2017"/>
    <n v="580267.09484033415"/>
    <x v="2"/>
    <x v="6"/>
  </r>
  <r>
    <x v="1"/>
    <x v="15"/>
    <s v="Apr 2017"/>
    <n v="543596.70961421833"/>
    <x v="3"/>
    <x v="6"/>
  </r>
  <r>
    <x v="1"/>
    <x v="15"/>
    <s v="May 2017"/>
    <n v="546327.54432015191"/>
    <x v="4"/>
    <x v="6"/>
  </r>
  <r>
    <x v="1"/>
    <x v="15"/>
    <s v="Jun 2017"/>
    <n v="528446.23161495302"/>
    <x v="5"/>
    <x v="6"/>
  </r>
  <r>
    <x v="1"/>
    <x v="15"/>
    <s v="Jul 2017"/>
    <n v="515828.99563790992"/>
    <x v="6"/>
    <x v="6"/>
  </r>
  <r>
    <x v="1"/>
    <x v="15"/>
    <s v="Aug 2017"/>
    <n v="508786.00099208317"/>
    <x v="7"/>
    <x v="6"/>
  </r>
  <r>
    <x v="1"/>
    <x v="15"/>
    <s v="Sep 2017"/>
    <n v="507167.56692107534"/>
    <x v="8"/>
    <x v="6"/>
  </r>
  <r>
    <x v="1"/>
    <x v="15"/>
    <s v="Oct 2017"/>
    <n v="491968.01218069397"/>
    <x v="9"/>
    <x v="6"/>
  </r>
  <r>
    <x v="1"/>
    <x v="15"/>
    <s v="Nov 2017"/>
    <n v="491825.29745507002"/>
    <x v="10"/>
    <x v="6"/>
  </r>
  <r>
    <x v="1"/>
    <x v="15"/>
    <s v="Dec 2017"/>
    <n v="474887.98544914322"/>
    <x v="11"/>
    <x v="6"/>
  </r>
  <r>
    <x v="1"/>
    <x v="15"/>
    <s v="Jan 2018"/>
    <n v="463408.22977623763"/>
    <x v="0"/>
    <x v="7"/>
  </r>
  <r>
    <x v="1"/>
    <x v="15"/>
    <s v="Feb 2018"/>
    <n v="450259.20170425304"/>
    <x v="1"/>
    <x v="7"/>
  </r>
  <r>
    <x v="1"/>
    <x v="15"/>
    <s v="Mar 2018"/>
    <n v="447203.1183750222"/>
    <x v="2"/>
    <x v="7"/>
  </r>
  <r>
    <x v="1"/>
    <x v="15"/>
    <s v="Apr 2018"/>
    <n v="433890.63431334734"/>
    <x v="3"/>
    <x v="7"/>
  </r>
  <r>
    <x v="1"/>
    <x v="15"/>
    <s v="May 2018"/>
    <n v="428326.06299347884"/>
    <x v="4"/>
    <x v="7"/>
  </r>
  <r>
    <x v="1"/>
    <x v="15"/>
    <s v="Jun 2018"/>
    <n v="429417.75391168566"/>
    <x v="5"/>
    <x v="7"/>
  </r>
  <r>
    <x v="1"/>
    <x v="15"/>
    <s v="Jul 2018"/>
    <n v="417191.04721308552"/>
    <x v="6"/>
    <x v="7"/>
  </r>
  <r>
    <x v="1"/>
    <x v="15"/>
    <s v="Aug 2018"/>
    <n v="401327.21015249949"/>
    <x v="7"/>
    <x v="7"/>
  </r>
  <r>
    <x v="1"/>
    <x v="15"/>
    <s v="Sep 2018"/>
    <n v="393606.2836439177"/>
    <x v="8"/>
    <x v="7"/>
  </r>
  <r>
    <x v="1"/>
    <x v="15"/>
    <s v="Oct 2018"/>
    <n v="393375.15802114434"/>
    <x v="9"/>
    <x v="7"/>
  </r>
  <r>
    <x v="1"/>
    <x v="15"/>
    <s v="Nov 2018"/>
    <n v="383177.70428627788"/>
    <x v="10"/>
    <x v="7"/>
  </r>
  <r>
    <x v="1"/>
    <x v="15"/>
    <s v="Dec 2018"/>
    <n v="377861.17377784435"/>
    <x v="11"/>
    <x v="7"/>
  </r>
  <r>
    <x v="1"/>
    <x v="15"/>
    <s v="Jan 2019"/>
    <n v="368177.28367775038"/>
    <x v="0"/>
    <x v="8"/>
  </r>
  <r>
    <x v="1"/>
    <x v="15"/>
    <s v="Feb 2019"/>
    <n v="366249.55755743739"/>
    <x v="1"/>
    <x v="8"/>
  </r>
  <r>
    <x v="1"/>
    <x v="15"/>
    <s v="Mar 2019"/>
    <n v="361118.45525991573"/>
    <x v="2"/>
    <x v="8"/>
  </r>
  <r>
    <x v="1"/>
    <x v="15"/>
    <s v="Apr 2019"/>
    <n v="355071.17704895634"/>
    <x v="3"/>
    <x v="8"/>
  </r>
  <r>
    <x v="1"/>
    <x v="15"/>
    <s v="May 2019"/>
    <n v="349789.33008357557"/>
    <x v="4"/>
    <x v="8"/>
  </r>
  <r>
    <x v="1"/>
    <x v="15"/>
    <s v="Jun 2019"/>
    <n v="343067.8135284977"/>
    <x v="5"/>
    <x v="8"/>
  </r>
  <r>
    <x v="1"/>
    <x v="15"/>
    <s v="Jul 2019"/>
    <n v="336494.64345701691"/>
    <x v="6"/>
    <x v="8"/>
  </r>
  <r>
    <x v="1"/>
    <x v="15"/>
    <s v="Aug 2019"/>
    <n v="333258.68918754772"/>
    <x v="7"/>
    <x v="8"/>
  </r>
  <r>
    <x v="1"/>
    <x v="15"/>
    <s v="Sep 2019"/>
    <n v="326974.5826018771"/>
    <x v="8"/>
    <x v="8"/>
  </r>
  <r>
    <x v="1"/>
    <x v="15"/>
    <s v="Oct 2019"/>
    <n v="318531.71878918528"/>
    <x v="9"/>
    <x v="8"/>
  </r>
  <r>
    <x v="1"/>
    <x v="15"/>
    <s v="Nov 2019"/>
    <n v="312511.29679106671"/>
    <x v="10"/>
    <x v="8"/>
  </r>
  <r>
    <x v="1"/>
    <x v="15"/>
    <s v="Dec 2019"/>
    <n v="309298.06124875479"/>
    <x v="11"/>
    <x v="8"/>
  </r>
  <r>
    <x v="1"/>
    <x v="15"/>
    <s v="Jan 2020"/>
    <n v="303286.61968962639"/>
    <x v="0"/>
    <x v="9"/>
  </r>
  <r>
    <x v="1"/>
    <x v="15"/>
    <s v="Feb 2020"/>
    <n v="300768.66833840444"/>
    <x v="1"/>
    <x v="9"/>
  </r>
  <r>
    <x v="1"/>
    <x v="15"/>
    <s v="Mar 2020"/>
    <n v="298219.96115301549"/>
    <x v="2"/>
    <x v="9"/>
  </r>
  <r>
    <x v="1"/>
    <x v="15"/>
    <s v="Apr 2020"/>
    <n v="290261.91806268616"/>
    <x v="3"/>
    <x v="9"/>
  </r>
  <r>
    <x v="1"/>
    <x v="15"/>
    <s v="May 2020"/>
    <n v="283338.67035249172"/>
    <x v="4"/>
    <x v="9"/>
  </r>
  <r>
    <x v="1"/>
    <x v="15"/>
    <s v="Jun 2020"/>
    <n v="282004.21583979134"/>
    <x v="5"/>
    <x v="9"/>
  </r>
  <r>
    <x v="1"/>
    <x v="15"/>
    <s v="Jul 2020"/>
    <n v="277593.27665874327"/>
    <x v="6"/>
    <x v="9"/>
  </r>
  <r>
    <x v="1"/>
    <x v="15"/>
    <s v="Aug 2020"/>
    <n v="271889.72789022076"/>
    <x v="7"/>
    <x v="9"/>
  </r>
  <r>
    <x v="1"/>
    <x v="15"/>
    <s v="Sep 2020"/>
    <n v="266274.39344806125"/>
    <x v="8"/>
    <x v="9"/>
  </r>
  <r>
    <x v="1"/>
    <x v="15"/>
    <s v="Oct 2020"/>
    <n v="261188.0762209867"/>
    <x v="9"/>
    <x v="9"/>
  </r>
  <r>
    <x v="1"/>
    <x v="15"/>
    <s v="Nov 2020"/>
    <n v="259163.10482970893"/>
    <x v="10"/>
    <x v="9"/>
  </r>
  <r>
    <x v="1"/>
    <x v="15"/>
    <s v="Dec 2020"/>
    <n v="256812.76969422225"/>
    <x v="11"/>
    <x v="9"/>
  </r>
  <r>
    <x v="1"/>
    <x v="15"/>
    <s v="Jan 2021"/>
    <n v="248162.92501933704"/>
    <x v="0"/>
    <x v="10"/>
  </r>
  <r>
    <x v="1"/>
    <x v="15"/>
    <s v="Feb 2021"/>
    <n v="244591.32267169011"/>
    <x v="1"/>
    <x v="10"/>
  </r>
  <r>
    <x v="1"/>
    <x v="15"/>
    <s v="Mar 2021"/>
    <n v="246259.82192647329"/>
    <x v="2"/>
    <x v="10"/>
  </r>
  <r>
    <x v="1"/>
    <x v="15"/>
    <s v="Apr 2021"/>
    <n v="230957.92973809084"/>
    <x v="3"/>
    <x v="10"/>
  </r>
  <r>
    <x v="1"/>
    <x v="15"/>
    <s v="May 2021"/>
    <n v="224572.29896822016"/>
    <x v="4"/>
    <x v="10"/>
  </r>
  <r>
    <x v="1"/>
    <x v="15"/>
    <s v="Jun 2021"/>
    <n v="219924.9364299734"/>
    <x v="5"/>
    <x v="10"/>
  </r>
  <r>
    <x v="1"/>
    <x v="15"/>
    <s v="Jul 2021"/>
    <n v="216107.27011767009"/>
    <x v="6"/>
    <x v="10"/>
  </r>
  <r>
    <x v="1"/>
    <x v="15"/>
    <s v="Aug 2021"/>
    <n v="211636.19173700889"/>
    <x v="7"/>
    <x v="10"/>
  </r>
  <r>
    <x v="1"/>
    <x v="15"/>
    <s v="Sep 2021"/>
    <n v="209313.5427395803"/>
    <x v="8"/>
    <x v="10"/>
  </r>
  <r>
    <x v="1"/>
    <x v="15"/>
    <s v="Oct 2021"/>
    <n v="206278.89812074896"/>
    <x v="9"/>
    <x v="10"/>
  </r>
  <r>
    <x v="1"/>
    <x v="15"/>
    <s v="Nov 2021"/>
    <n v="204353.0916988267"/>
    <x v="10"/>
    <x v="10"/>
  </r>
  <r>
    <x v="1"/>
    <x v="15"/>
    <s v="Dec 2021"/>
    <n v="203284.89205986925"/>
    <x v="11"/>
    <x v="10"/>
  </r>
  <r>
    <x v="1"/>
    <x v="15"/>
    <s v="Jan 2022"/>
    <n v="202530.87181601353"/>
    <x v="0"/>
    <x v="11"/>
  </r>
  <r>
    <x v="1"/>
    <x v="15"/>
    <s v="Feb 2022"/>
    <n v="199768.93951035381"/>
    <x v="1"/>
    <x v="11"/>
  </r>
  <r>
    <x v="1"/>
    <x v="15"/>
    <s v="Mar 2022"/>
    <n v="194588.48167945349"/>
    <x v="2"/>
    <x v="11"/>
  </r>
  <r>
    <x v="1"/>
    <x v="15"/>
    <s v="Apr 2022"/>
    <n v="116093.91179464005"/>
    <x v="3"/>
    <x v="11"/>
  </r>
  <r>
    <x v="1"/>
    <x v="15"/>
    <s v="May 2022"/>
    <n v="114789.30516713473"/>
    <x v="4"/>
    <x v="11"/>
  </r>
  <r>
    <x v="1"/>
    <x v="15"/>
    <s v="Jun 2022"/>
    <n v="112797.22596394045"/>
    <x v="5"/>
    <x v="11"/>
  </r>
  <r>
    <x v="1"/>
    <x v="15"/>
    <s v="Jul 2022"/>
    <n v="111774.56751186048"/>
    <x v="6"/>
    <x v="11"/>
  </r>
  <r>
    <x v="1"/>
    <x v="15"/>
    <s v="Aug 2022"/>
    <n v="110230.74110996185"/>
    <x v="7"/>
    <x v="11"/>
  </r>
  <r>
    <x v="1"/>
    <x v="15"/>
    <s v="Sep 2022"/>
    <n v="109037.80252757423"/>
    <x v="8"/>
    <x v="11"/>
  </r>
  <r>
    <x v="1"/>
    <x v="15"/>
    <s v="Oct 2022"/>
    <n v="107796.28441055624"/>
    <x v="9"/>
    <x v="11"/>
  </r>
  <r>
    <x v="1"/>
    <x v="15"/>
    <s v="Nov 2022"/>
    <n v="106608.41259763618"/>
    <x v="10"/>
    <x v="11"/>
  </r>
  <r>
    <x v="1"/>
    <x v="15"/>
    <s v="Dec 2022"/>
    <n v="106321.53737520566"/>
    <x v="11"/>
    <x v="11"/>
  </r>
  <r>
    <x v="1"/>
    <x v="15"/>
    <s v="Jan 2023"/>
    <n v="104256.74748626156"/>
    <x v="0"/>
    <x v="12"/>
  </r>
  <r>
    <x v="1"/>
    <x v="15"/>
    <s v="Feb 2023"/>
    <n v="103097.62082114606"/>
    <x v="1"/>
    <x v="12"/>
  </r>
  <r>
    <x v="1"/>
    <x v="15"/>
    <s v="Mar 2023"/>
    <n v="101915.37472565923"/>
    <x v="2"/>
    <x v="12"/>
  </r>
  <r>
    <x v="1"/>
    <x v="15"/>
    <s v="Apr 2023"/>
    <n v="100782.61653006729"/>
    <x v="3"/>
    <x v="12"/>
  </r>
  <r>
    <x v="1"/>
    <x v="15"/>
    <s v="May 2023"/>
    <n v="99642.886147279103"/>
    <x v="4"/>
    <x v="12"/>
  </r>
  <r>
    <x v="1"/>
    <x v="15"/>
    <s v="Jun 2023"/>
    <n v="98525.406248301646"/>
    <x v="5"/>
    <x v="12"/>
  </r>
  <r>
    <x v="1"/>
    <x v="15"/>
    <s v="Jul 2023"/>
    <n v="97417.628929925137"/>
    <x v="6"/>
    <x v="12"/>
  </r>
  <r>
    <x v="1"/>
    <x v="15"/>
    <s v="Aug 2023"/>
    <n v="96346.710615508739"/>
    <x v="7"/>
    <x v="12"/>
  </r>
  <r>
    <x v="1"/>
    <x v="15"/>
    <s v="Sep 2023"/>
    <n v="95271.918673381122"/>
    <x v="8"/>
    <x v="12"/>
  </r>
  <r>
    <x v="1"/>
    <x v="15"/>
    <s v="Oct 2023"/>
    <n v="94230.790469054045"/>
    <x v="9"/>
    <x v="12"/>
  </r>
  <r>
    <x v="1"/>
    <x v="15"/>
    <s v="Nov 2023"/>
    <n v="93168.952246325469"/>
    <x v="10"/>
    <x v="12"/>
  </r>
  <r>
    <x v="1"/>
    <x v="15"/>
    <s v="Dec 2023"/>
    <n v="92949.952808495655"/>
    <x v="11"/>
    <x v="12"/>
  </r>
  <r>
    <x v="1"/>
    <x v="15"/>
    <s v="Jan 2024"/>
    <n v="91130.889279030525"/>
    <x v="0"/>
    <x v="13"/>
  </r>
  <r>
    <x v="1"/>
    <x v="15"/>
    <s v="Feb 2024"/>
    <n v="90099.890826281189"/>
    <x v="1"/>
    <x v="13"/>
  </r>
  <r>
    <x v="1"/>
    <x v="15"/>
    <s v="Mar 2024"/>
    <n v="89110.346658898372"/>
    <x v="2"/>
    <x v="13"/>
  </r>
  <r>
    <x v="1"/>
    <x v="15"/>
    <s v="Apr 2024"/>
    <n v="88140.08431090771"/>
    <x v="3"/>
    <x v="13"/>
  </r>
  <r>
    <x v="1"/>
    <x v="15"/>
    <s v="May 2024"/>
    <n v="87181.028387828555"/>
    <x v="4"/>
    <x v="13"/>
  </r>
  <r>
    <x v="1"/>
    <x v="15"/>
    <s v="Jun 2024"/>
    <n v="86201.740416816407"/>
    <x v="5"/>
    <x v="13"/>
  </r>
  <r>
    <x v="1"/>
    <x v="15"/>
    <s v="Jul 2024"/>
    <n v="85264.707022875868"/>
    <x v="6"/>
    <x v="13"/>
  </r>
  <r>
    <x v="1"/>
    <x v="15"/>
    <s v="Aug 2024"/>
    <n v="84338.423478408557"/>
    <x v="7"/>
    <x v="13"/>
  </r>
  <r>
    <x v="1"/>
    <x v="15"/>
    <s v="Sep 2024"/>
    <n v="83391.995887148849"/>
    <x v="8"/>
    <x v="13"/>
  </r>
  <r>
    <x v="1"/>
    <x v="15"/>
    <s v="Oct 2024"/>
    <n v="82452.88300488099"/>
    <x v="9"/>
    <x v="13"/>
  </r>
  <r>
    <x v="1"/>
    <x v="15"/>
    <s v="Nov 2024"/>
    <n v="81532.359216290934"/>
    <x v="10"/>
    <x v="13"/>
  </r>
  <r>
    <x v="1"/>
    <x v="15"/>
    <s v="Dec 2024"/>
    <n v="81366.603838738651"/>
    <x v="11"/>
    <x v="13"/>
  </r>
  <r>
    <x v="1"/>
    <x v="15"/>
    <s v="Jan 2025"/>
    <n v="79764.809064568457"/>
    <x v="0"/>
    <x v="14"/>
  </r>
  <r>
    <x v="1"/>
    <x v="15"/>
    <s v="Feb 2025"/>
    <n v="78900.197010685457"/>
    <x v="1"/>
    <x v="14"/>
  </r>
  <r>
    <x v="1"/>
    <x v="15"/>
    <s v="Mar 2025"/>
    <n v="78045.345827463956"/>
    <x v="2"/>
    <x v="14"/>
  </r>
  <r>
    <x v="1"/>
    <x v="15"/>
    <s v="Apr 2025"/>
    <n v="77131.605606187819"/>
    <x v="3"/>
    <x v="14"/>
  </r>
  <r>
    <x v="1"/>
    <x v="15"/>
    <s v="May 2025"/>
    <n v="76251.727409423431"/>
    <x v="4"/>
    <x v="14"/>
  </r>
  <r>
    <x v="1"/>
    <x v="15"/>
    <s v="Jun 2025"/>
    <n v="75373.886180496716"/>
    <x v="5"/>
    <x v="14"/>
  </r>
  <r>
    <x v="1"/>
    <x v="15"/>
    <s v="Jul 2025"/>
    <n v="74529.285679394918"/>
    <x v="6"/>
    <x v="14"/>
  </r>
  <r>
    <x v="1"/>
    <x v="15"/>
    <s v="Aug 2025"/>
    <n v="73565.746624946813"/>
    <x v="7"/>
    <x v="14"/>
  </r>
  <r>
    <x v="1"/>
    <x v="15"/>
    <s v="Sep 2025"/>
    <n v="72697.193399810465"/>
    <x v="8"/>
    <x v="14"/>
  </r>
  <r>
    <x v="1"/>
    <x v="15"/>
    <s v="Oct 2025"/>
    <n v="71891.899207095776"/>
    <x v="9"/>
    <x v="14"/>
  </r>
  <r>
    <x v="1"/>
    <x v="15"/>
    <s v="Nov 2025"/>
    <n v="71096.547625318955"/>
    <x v="10"/>
    <x v="14"/>
  </r>
  <r>
    <x v="1"/>
    <x v="15"/>
    <s v="Dec 2025"/>
    <n v="70835.916955305263"/>
    <x v="11"/>
    <x v="14"/>
  </r>
  <r>
    <x v="1"/>
    <x v="15"/>
    <s v="Jan 2026"/>
    <n v="69534.897625262965"/>
    <x v="0"/>
    <x v="15"/>
  </r>
  <r>
    <x v="1"/>
    <x v="15"/>
    <s v="Feb 2026"/>
    <n v="68775.859925437835"/>
    <x v="1"/>
    <x v="15"/>
  </r>
  <r>
    <x v="1"/>
    <x v="15"/>
    <s v="Mar 2026"/>
    <n v="67986.211848480831"/>
    <x v="2"/>
    <x v="15"/>
  </r>
  <r>
    <x v="1"/>
    <x v="15"/>
    <s v="Apr 2026"/>
    <n v="67160.025533597509"/>
    <x v="3"/>
    <x v="15"/>
  </r>
  <r>
    <x v="1"/>
    <x v="15"/>
    <s v="May 2026"/>
    <n v="66412.636754058738"/>
    <x v="4"/>
    <x v="15"/>
  </r>
  <r>
    <x v="1"/>
    <x v="15"/>
    <s v="Jun 2026"/>
    <n v="65675.508336910658"/>
    <x v="5"/>
    <x v="15"/>
  </r>
  <r>
    <x v="1"/>
    <x v="15"/>
    <s v="Jul 2026"/>
    <n v="64961.336441809748"/>
    <x v="6"/>
    <x v="15"/>
  </r>
  <r>
    <x v="1"/>
    <x v="15"/>
    <s v="Aug 2026"/>
    <n v="64254.920670923391"/>
    <x v="7"/>
    <x v="15"/>
  </r>
  <r>
    <x v="1"/>
    <x v="15"/>
    <s v="Sep 2026"/>
    <n v="63556.15481419157"/>
    <x v="8"/>
    <x v="15"/>
  </r>
  <r>
    <x v="1"/>
    <x v="15"/>
    <s v="Oct 2026"/>
    <n v="62864.944483342959"/>
    <x v="9"/>
    <x v="15"/>
  </r>
  <r>
    <x v="1"/>
    <x v="15"/>
    <s v="Nov 2026"/>
    <n v="62171.850791051227"/>
    <x v="10"/>
    <x v="15"/>
  </r>
  <r>
    <x v="1"/>
    <x v="15"/>
    <s v="Dec 2026"/>
    <n v="61949.242432924715"/>
    <x v="11"/>
    <x v="15"/>
  </r>
  <r>
    <x v="1"/>
    <x v="15"/>
    <s v="Jan 2027"/>
    <n v="60826.33920622486"/>
    <x v="0"/>
    <x v="16"/>
  </r>
  <r>
    <x v="1"/>
    <x v="15"/>
    <s v="Feb 2027"/>
    <n v="60164.379577756437"/>
    <x v="1"/>
    <x v="16"/>
  </r>
  <r>
    <x v="1"/>
    <x v="15"/>
    <s v="Mar 2027"/>
    <n v="59509.488328784573"/>
    <x v="2"/>
    <x v="16"/>
  </r>
  <r>
    <x v="1"/>
    <x v="16"/>
    <s v="May 2012"/>
    <n v="7193648.3510345155"/>
    <x v="4"/>
    <x v="1"/>
  </r>
  <r>
    <x v="1"/>
    <x v="16"/>
    <s v="Jun 2012"/>
    <n v="12954838.091569327"/>
    <x v="5"/>
    <x v="1"/>
  </r>
  <r>
    <x v="1"/>
    <x v="16"/>
    <s v="Jul 2012"/>
    <n v="9640078.0481640976"/>
    <x v="6"/>
    <x v="1"/>
  </r>
  <r>
    <x v="1"/>
    <x v="16"/>
    <s v="Aug 2012"/>
    <n v="8322265.870354848"/>
    <x v="7"/>
    <x v="1"/>
  </r>
  <r>
    <x v="1"/>
    <x v="16"/>
    <s v="Sep 2012"/>
    <n v="7063507.7840362722"/>
    <x v="8"/>
    <x v="1"/>
  </r>
  <r>
    <x v="1"/>
    <x v="16"/>
    <s v="Oct 2012"/>
    <n v="6381561.9100763854"/>
    <x v="9"/>
    <x v="1"/>
  </r>
  <r>
    <x v="1"/>
    <x v="16"/>
    <s v="Nov 2012"/>
    <n v="5680994.2448314894"/>
    <x v="10"/>
    <x v="1"/>
  </r>
  <r>
    <x v="1"/>
    <x v="16"/>
    <s v="Dec 2012"/>
    <n v="5516431.5227035042"/>
    <x v="11"/>
    <x v="1"/>
  </r>
  <r>
    <x v="1"/>
    <x v="16"/>
    <s v="Jan 2013"/>
    <n v="5240201.6176341763"/>
    <x v="0"/>
    <x v="2"/>
  </r>
  <r>
    <x v="1"/>
    <x v="16"/>
    <s v="Feb 2013"/>
    <n v="4813922.6466709636"/>
    <x v="1"/>
    <x v="2"/>
  </r>
  <r>
    <x v="1"/>
    <x v="16"/>
    <s v="Mar 2013"/>
    <n v="4973832.4611234982"/>
    <x v="2"/>
    <x v="2"/>
  </r>
  <r>
    <x v="1"/>
    <x v="16"/>
    <s v="Apr 2013"/>
    <n v="4662626.1764855916"/>
    <x v="3"/>
    <x v="2"/>
  </r>
  <r>
    <x v="1"/>
    <x v="16"/>
    <s v="May 2013"/>
    <n v="4711416.2622247068"/>
    <x v="4"/>
    <x v="2"/>
  </r>
  <r>
    <x v="1"/>
    <x v="16"/>
    <s v="Jun 2013"/>
    <n v="5273919.4639621889"/>
    <x v="5"/>
    <x v="2"/>
  </r>
  <r>
    <x v="1"/>
    <x v="16"/>
    <s v="Jul 2013"/>
    <n v="4696384.6374300756"/>
    <x v="6"/>
    <x v="2"/>
  </r>
  <r>
    <x v="1"/>
    <x v="16"/>
    <s v="Aug 2013"/>
    <n v="4903469.8108191667"/>
    <x v="7"/>
    <x v="2"/>
  </r>
  <r>
    <x v="1"/>
    <x v="16"/>
    <s v="Sep 2013"/>
    <n v="4480223.603363812"/>
    <x v="8"/>
    <x v="2"/>
  </r>
  <r>
    <x v="1"/>
    <x v="16"/>
    <s v="Oct 2013"/>
    <n v="4122108.6539657405"/>
    <x v="9"/>
    <x v="2"/>
  </r>
  <r>
    <x v="1"/>
    <x v="16"/>
    <s v="Nov 2013"/>
    <n v="4016537.5498952819"/>
    <x v="10"/>
    <x v="2"/>
  </r>
  <r>
    <x v="1"/>
    <x v="16"/>
    <s v="Dec 2013"/>
    <n v="3956932.3429668602"/>
    <x v="11"/>
    <x v="2"/>
  </r>
  <r>
    <x v="1"/>
    <x v="16"/>
    <s v="Jan 2014"/>
    <n v="3813478.9584632358"/>
    <x v="0"/>
    <x v="3"/>
  </r>
  <r>
    <x v="1"/>
    <x v="16"/>
    <s v="Feb 2014"/>
    <n v="3283316.5327855656"/>
    <x v="1"/>
    <x v="3"/>
  </r>
  <r>
    <x v="1"/>
    <x v="16"/>
    <s v="Mar 2014"/>
    <n v="3316820.6900906358"/>
    <x v="2"/>
    <x v="3"/>
  </r>
  <r>
    <x v="1"/>
    <x v="16"/>
    <s v="Apr 2014"/>
    <n v="3048187.7303181626"/>
    <x v="3"/>
    <x v="3"/>
  </r>
  <r>
    <x v="1"/>
    <x v="16"/>
    <s v="May 2014"/>
    <n v="2970688.8897613212"/>
    <x v="4"/>
    <x v="3"/>
  </r>
  <r>
    <x v="1"/>
    <x v="16"/>
    <s v="Jun 2014"/>
    <n v="3401868.2011417057"/>
    <x v="5"/>
    <x v="3"/>
  </r>
  <r>
    <x v="1"/>
    <x v="16"/>
    <s v="Jul 2014"/>
    <n v="2906909.9128885441"/>
    <x v="6"/>
    <x v="3"/>
  </r>
  <r>
    <x v="1"/>
    <x v="16"/>
    <s v="Aug 2014"/>
    <n v="3023043.3002098035"/>
    <x v="7"/>
    <x v="3"/>
  </r>
  <r>
    <x v="1"/>
    <x v="16"/>
    <s v="Sep 2014"/>
    <n v="2758462.492453217"/>
    <x v="8"/>
    <x v="3"/>
  </r>
  <r>
    <x v="1"/>
    <x v="16"/>
    <s v="Oct 2014"/>
    <n v="2636162.6438904861"/>
    <x v="9"/>
    <x v="3"/>
  </r>
  <r>
    <x v="1"/>
    <x v="16"/>
    <s v="Nov 2014"/>
    <n v="2656624.1540250303"/>
    <x v="10"/>
    <x v="3"/>
  </r>
  <r>
    <x v="1"/>
    <x v="16"/>
    <s v="Dec 2014"/>
    <n v="2678701.2105412632"/>
    <x v="11"/>
    <x v="3"/>
  </r>
  <r>
    <x v="1"/>
    <x v="16"/>
    <s v="Jan 2015"/>
    <n v="2590596.2218475249"/>
    <x v="0"/>
    <x v="4"/>
  </r>
  <r>
    <x v="1"/>
    <x v="16"/>
    <s v="Feb 2015"/>
    <n v="2266764.4264043556"/>
    <x v="1"/>
    <x v="4"/>
  </r>
  <r>
    <x v="1"/>
    <x v="16"/>
    <s v="Mar 2015"/>
    <n v="2364897.3829559991"/>
    <x v="2"/>
    <x v="4"/>
  </r>
  <r>
    <x v="1"/>
    <x v="16"/>
    <s v="Apr 2015"/>
    <n v="2162433.1389756715"/>
    <x v="3"/>
    <x v="4"/>
  </r>
  <r>
    <x v="1"/>
    <x v="16"/>
    <s v="May 2015"/>
    <n v="2200294.1082961331"/>
    <x v="4"/>
    <x v="4"/>
  </r>
  <r>
    <x v="1"/>
    <x v="16"/>
    <s v="Jun 2015"/>
    <n v="2652170.313135637"/>
    <x v="5"/>
    <x v="4"/>
  </r>
  <r>
    <x v="1"/>
    <x v="16"/>
    <s v="Jul 2015"/>
    <n v="2292497.6513602734"/>
    <x v="6"/>
    <x v="4"/>
  </r>
  <r>
    <x v="1"/>
    <x v="16"/>
    <s v="Aug 2015"/>
    <n v="2461780.0457292451"/>
    <x v="7"/>
    <x v="4"/>
  </r>
  <r>
    <x v="1"/>
    <x v="16"/>
    <s v="Sep 2015"/>
    <n v="2245749.8364218888"/>
    <x v="8"/>
    <x v="4"/>
  </r>
  <r>
    <x v="1"/>
    <x v="16"/>
    <s v="Oct 2015"/>
    <n v="2093652.9302871048"/>
    <x v="9"/>
    <x v="4"/>
  </r>
  <r>
    <x v="1"/>
    <x v="16"/>
    <s v="Nov 2015"/>
    <n v="2103512.5013944535"/>
    <x v="10"/>
    <x v="4"/>
  </r>
  <r>
    <x v="1"/>
    <x v="16"/>
    <s v="Dec 2015"/>
    <n v="2129322.7247153791"/>
    <x v="11"/>
    <x v="4"/>
  </r>
  <r>
    <x v="1"/>
    <x v="16"/>
    <s v="Jan 2016"/>
    <n v="2063269.5733156111"/>
    <x v="0"/>
    <x v="5"/>
  </r>
  <r>
    <x v="1"/>
    <x v="16"/>
    <s v="Feb 2016"/>
    <n v="1796989.8356267205"/>
    <x v="1"/>
    <x v="5"/>
  </r>
  <r>
    <x v="1"/>
    <x v="16"/>
    <s v="Mar 2016"/>
    <n v="1899097.9201283469"/>
    <x v="2"/>
    <x v="5"/>
  </r>
  <r>
    <x v="1"/>
    <x v="16"/>
    <s v="Apr 2016"/>
    <n v="1734534.182649276"/>
    <x v="3"/>
    <x v="5"/>
  </r>
  <r>
    <x v="1"/>
    <x v="16"/>
    <s v="May 2016"/>
    <n v="1786418.9172548824"/>
    <x v="4"/>
    <x v="5"/>
  </r>
  <r>
    <x v="1"/>
    <x v="16"/>
    <s v="Jun 2016"/>
    <n v="2152969.6894597625"/>
    <x v="5"/>
    <x v="5"/>
  </r>
  <r>
    <x v="1"/>
    <x v="16"/>
    <s v="Jul 2016"/>
    <n v="1848104.6428537988"/>
    <x v="6"/>
    <x v="5"/>
  </r>
  <r>
    <x v="1"/>
    <x v="16"/>
    <s v="Aug 2016"/>
    <n v="2000951.2986539113"/>
    <x v="7"/>
    <x v="5"/>
  </r>
  <r>
    <x v="1"/>
    <x v="16"/>
    <s v="Sep 2016"/>
    <n v="1817730.4403775609"/>
    <x v="8"/>
    <x v="5"/>
  </r>
  <r>
    <x v="1"/>
    <x v="16"/>
    <s v="Oct 2016"/>
    <n v="1685153.0516996251"/>
    <x v="9"/>
    <x v="5"/>
  </r>
  <r>
    <x v="1"/>
    <x v="16"/>
    <s v="Nov 2016"/>
    <n v="1702199.3638608381"/>
    <x v="10"/>
    <x v="5"/>
  </r>
  <r>
    <x v="1"/>
    <x v="16"/>
    <s v="Dec 2016"/>
    <n v="1734859.0898010768"/>
    <x v="11"/>
    <x v="5"/>
  </r>
  <r>
    <x v="1"/>
    <x v="16"/>
    <s v="Jan 2017"/>
    <n v="1687011.2711593322"/>
    <x v="0"/>
    <x v="6"/>
  </r>
  <r>
    <x v="1"/>
    <x v="16"/>
    <s v="Feb 2017"/>
    <n v="1453092.3318438772"/>
    <x v="1"/>
    <x v="6"/>
  </r>
  <r>
    <x v="1"/>
    <x v="16"/>
    <s v="Mar 2017"/>
    <n v="1542626.0844213888"/>
    <x v="2"/>
    <x v="6"/>
  </r>
  <r>
    <x v="1"/>
    <x v="16"/>
    <s v="Apr 2017"/>
    <n v="1405930.7814429752"/>
    <x v="3"/>
    <x v="6"/>
  </r>
  <r>
    <x v="1"/>
    <x v="16"/>
    <s v="May 2017"/>
    <n v="1417384.1145979231"/>
    <x v="4"/>
    <x v="6"/>
  </r>
  <r>
    <x v="1"/>
    <x v="16"/>
    <s v="Jun 2017"/>
    <n v="1761040.6411871293"/>
    <x v="5"/>
    <x v="6"/>
  </r>
  <r>
    <x v="1"/>
    <x v="16"/>
    <s v="Jul 2017"/>
    <n v="1496371.6792939671"/>
    <x v="6"/>
    <x v="6"/>
  </r>
  <r>
    <x v="1"/>
    <x v="16"/>
    <s v="Aug 2017"/>
    <n v="1637412.9987020665"/>
    <x v="7"/>
    <x v="6"/>
  </r>
  <r>
    <x v="1"/>
    <x v="16"/>
    <s v="Sep 2017"/>
    <n v="1487099.6936578129"/>
    <x v="8"/>
    <x v="6"/>
  </r>
  <r>
    <x v="1"/>
    <x v="16"/>
    <s v="Oct 2017"/>
    <n v="1382150.5244059216"/>
    <x v="9"/>
    <x v="6"/>
  </r>
  <r>
    <x v="1"/>
    <x v="16"/>
    <s v="Nov 2017"/>
    <n v="1398676.593817852"/>
    <x v="10"/>
    <x v="6"/>
  </r>
  <r>
    <x v="1"/>
    <x v="16"/>
    <s v="Dec 2017"/>
    <n v="1429782.5837638078"/>
    <x v="11"/>
    <x v="6"/>
  </r>
  <r>
    <x v="1"/>
    <x v="16"/>
    <s v="Jan 2018"/>
    <n v="1385727.2025224417"/>
    <x v="0"/>
    <x v="7"/>
  </r>
  <r>
    <x v="1"/>
    <x v="16"/>
    <s v="Feb 2018"/>
    <n v="1178784.9300259631"/>
    <x v="1"/>
    <x v="7"/>
  </r>
  <r>
    <x v="1"/>
    <x v="16"/>
    <s v="Mar 2018"/>
    <n v="1265897.3423027135"/>
    <x v="2"/>
    <x v="7"/>
  </r>
  <r>
    <x v="1"/>
    <x v="16"/>
    <s v="Apr 2018"/>
    <n v="1147691.9279728686"/>
    <x v="3"/>
    <x v="7"/>
  </r>
  <r>
    <x v="1"/>
    <x v="16"/>
    <s v="May 2018"/>
    <n v="1169074.0406709658"/>
    <x v="4"/>
    <x v="7"/>
  </r>
  <r>
    <x v="1"/>
    <x v="16"/>
    <s v="Jun 2018"/>
    <n v="1476950.8134994898"/>
    <x v="5"/>
    <x v="7"/>
  </r>
  <r>
    <x v="1"/>
    <x v="16"/>
    <s v="Jul 2018"/>
    <n v="1250579.8186568522"/>
    <x v="6"/>
    <x v="7"/>
  </r>
  <r>
    <x v="1"/>
    <x v="16"/>
    <s v="Aug 2018"/>
    <n v="1384807.6472352843"/>
    <x v="7"/>
    <x v="7"/>
  </r>
  <r>
    <x v="1"/>
    <x v="16"/>
    <s v="Sep 2018"/>
    <n v="1241047.6130265887"/>
    <x v="8"/>
    <x v="7"/>
  </r>
  <r>
    <x v="1"/>
    <x v="16"/>
    <s v="Oct 2018"/>
    <n v="1141796.2781343348"/>
    <x v="9"/>
    <x v="7"/>
  </r>
  <r>
    <x v="1"/>
    <x v="16"/>
    <s v="Nov 2018"/>
    <n v="1164741.2605608669"/>
    <x v="10"/>
    <x v="7"/>
  </r>
  <r>
    <x v="1"/>
    <x v="16"/>
    <s v="Dec 2018"/>
    <n v="1195181.8729931023"/>
    <x v="11"/>
    <x v="7"/>
  </r>
  <r>
    <x v="1"/>
    <x v="16"/>
    <s v="Jan 2019"/>
    <n v="1160029.563549804"/>
    <x v="0"/>
    <x v="8"/>
  </r>
  <r>
    <x v="1"/>
    <x v="16"/>
    <s v="Feb 2019"/>
    <n v="979789.230100933"/>
    <x v="1"/>
    <x v="8"/>
  </r>
  <r>
    <x v="1"/>
    <x v="16"/>
    <s v="Mar 2019"/>
    <n v="1061325.3384177194"/>
    <x v="2"/>
    <x v="8"/>
  </r>
  <r>
    <x v="1"/>
    <x v="16"/>
    <s v="Apr 2019"/>
    <n v="956068.22254807781"/>
    <x v="3"/>
    <x v="8"/>
  </r>
  <r>
    <x v="1"/>
    <x v="16"/>
    <s v="May 2019"/>
    <n v="980073.49188736943"/>
    <x v="4"/>
    <x v="8"/>
  </r>
  <r>
    <x v="1"/>
    <x v="16"/>
    <s v="Jun 2019"/>
    <n v="1258044.6245775411"/>
    <x v="5"/>
    <x v="8"/>
  </r>
  <r>
    <x v="1"/>
    <x v="16"/>
    <s v="Jul 2019"/>
    <n v="1051680.6380356597"/>
    <x v="6"/>
    <x v="8"/>
  </r>
  <r>
    <x v="1"/>
    <x v="16"/>
    <s v="Aug 2019"/>
    <n v="1172259.35085019"/>
    <x v="7"/>
    <x v="8"/>
  </r>
  <r>
    <x v="1"/>
    <x v="16"/>
    <s v="Sep 2019"/>
    <n v="1053052.138478063"/>
    <x v="8"/>
    <x v="8"/>
  </r>
  <r>
    <x v="1"/>
    <x v="16"/>
    <s v="Oct 2019"/>
    <n v="967294.48032030615"/>
    <x v="9"/>
    <x v="8"/>
  </r>
  <r>
    <x v="1"/>
    <x v="16"/>
    <s v="Nov 2019"/>
    <n v="984655.3421956168"/>
    <x v="10"/>
    <x v="8"/>
  </r>
  <r>
    <x v="1"/>
    <x v="16"/>
    <s v="Dec 2019"/>
    <n v="1012524.4636475075"/>
    <x v="11"/>
    <x v="8"/>
  </r>
  <r>
    <x v="1"/>
    <x v="16"/>
    <s v="Jan 2020"/>
    <n v="984843.58414465492"/>
    <x v="0"/>
    <x v="9"/>
  </r>
  <r>
    <x v="1"/>
    <x v="16"/>
    <s v="Feb 2020"/>
    <n v="826157.79222661024"/>
    <x v="1"/>
    <x v="9"/>
  </r>
  <r>
    <x v="1"/>
    <x v="16"/>
    <s v="Mar 2020"/>
    <n v="901852.65111103933"/>
    <x v="2"/>
    <x v="9"/>
  </r>
  <r>
    <x v="1"/>
    <x v="16"/>
    <s v="Apr 2020"/>
    <n v="809744.63980695442"/>
    <x v="3"/>
    <x v="9"/>
  </r>
  <r>
    <x v="1"/>
    <x v="16"/>
    <s v="May 2020"/>
    <n v="829242.47070201149"/>
    <x v="4"/>
    <x v="9"/>
  </r>
  <r>
    <x v="1"/>
    <x v="16"/>
    <s v="Jun 2020"/>
    <n v="1076324.2713689576"/>
    <x v="5"/>
    <x v="9"/>
  </r>
  <r>
    <x v="1"/>
    <x v="16"/>
    <s v="Jul 2020"/>
    <n v="897314.57150648406"/>
    <x v="6"/>
    <x v="9"/>
  </r>
  <r>
    <x v="1"/>
    <x v="16"/>
    <s v="Aug 2020"/>
    <n v="1007435.967544133"/>
    <x v="7"/>
    <x v="9"/>
  </r>
  <r>
    <x v="1"/>
    <x v="16"/>
    <s v="Sep 2020"/>
    <n v="898410.49509293097"/>
    <x v="8"/>
    <x v="9"/>
  </r>
  <r>
    <x v="1"/>
    <x v="16"/>
    <s v="Oct 2020"/>
    <n v="822329.69633536437"/>
    <x v="9"/>
    <x v="9"/>
  </r>
  <r>
    <x v="1"/>
    <x v="16"/>
    <s v="Nov 2020"/>
    <n v="841129.12955466704"/>
    <x v="10"/>
    <x v="9"/>
  </r>
  <r>
    <x v="1"/>
    <x v="16"/>
    <s v="Dec 2020"/>
    <n v="870197.66635205667"/>
    <x v="11"/>
    <x v="9"/>
  </r>
  <r>
    <x v="1"/>
    <x v="16"/>
    <s v="Jan 2021"/>
    <n v="846599.27948018746"/>
    <x v="0"/>
    <x v="10"/>
  </r>
  <r>
    <x v="1"/>
    <x v="16"/>
    <s v="Feb 2021"/>
    <n v="701804.87597937335"/>
    <x v="1"/>
    <x v="10"/>
  </r>
  <r>
    <x v="1"/>
    <x v="16"/>
    <s v="Mar 2021"/>
    <n v="768683.34390892473"/>
    <x v="2"/>
    <x v="10"/>
  </r>
  <r>
    <x v="1"/>
    <x v="16"/>
    <s v="Apr 2021"/>
    <n v="691124.60387408838"/>
    <x v="3"/>
    <x v="10"/>
  </r>
  <r>
    <x v="1"/>
    <x v="16"/>
    <s v="May 2021"/>
    <n v="687404.64211198268"/>
    <x v="4"/>
    <x v="10"/>
  </r>
  <r>
    <x v="1"/>
    <x v="16"/>
    <s v="Jun 2021"/>
    <n v="909120.71521377203"/>
    <x v="5"/>
    <x v="10"/>
  </r>
  <r>
    <x v="1"/>
    <x v="16"/>
    <s v="Jul 2021"/>
    <n v="746134.90928701544"/>
    <x v="6"/>
    <x v="10"/>
  </r>
  <r>
    <x v="1"/>
    <x v="16"/>
    <s v="Aug 2021"/>
    <n v="845572.14936850441"/>
    <x v="7"/>
    <x v="10"/>
  </r>
  <r>
    <x v="1"/>
    <x v="16"/>
    <s v="Sep 2021"/>
    <n v="749464.23280698375"/>
    <x v="8"/>
    <x v="10"/>
  </r>
  <r>
    <x v="1"/>
    <x v="16"/>
    <s v="Oct 2021"/>
    <n v="684966.0842004359"/>
    <x v="9"/>
    <x v="10"/>
  </r>
  <r>
    <x v="1"/>
    <x v="16"/>
    <s v="Nov 2021"/>
    <n v="704001.39369898511"/>
    <x v="10"/>
    <x v="10"/>
  </r>
  <r>
    <x v="1"/>
    <x v="16"/>
    <s v="Dec 2021"/>
    <n v="730319.03858672665"/>
    <x v="11"/>
    <x v="10"/>
  </r>
  <r>
    <x v="1"/>
    <x v="16"/>
    <s v="Jan 2022"/>
    <n v="710761.71922514844"/>
    <x v="0"/>
    <x v="11"/>
  </r>
  <r>
    <x v="1"/>
    <x v="16"/>
    <s v="Feb 2022"/>
    <n v="589138.50275092048"/>
    <x v="1"/>
    <x v="11"/>
  </r>
  <r>
    <x v="1"/>
    <x v="16"/>
    <s v="Mar 2022"/>
    <n v="648122.63750356471"/>
    <x v="2"/>
    <x v="11"/>
  </r>
  <r>
    <x v="1"/>
    <x v="16"/>
    <s v="Apr 2022"/>
    <n v="571902.14431952825"/>
    <x v="3"/>
    <x v="11"/>
  </r>
  <r>
    <x v="1"/>
    <x v="16"/>
    <s v="May 2022"/>
    <n v="519565.42398515373"/>
    <x v="4"/>
    <x v="11"/>
  </r>
  <r>
    <x v="1"/>
    <x v="16"/>
    <s v="Jun 2022"/>
    <n v="704337.23410746269"/>
    <x v="5"/>
    <x v="11"/>
  </r>
  <r>
    <x v="1"/>
    <x v="16"/>
    <s v="Jul 2022"/>
    <n v="561363.67845395359"/>
    <x v="6"/>
    <x v="11"/>
  </r>
  <r>
    <x v="1"/>
    <x v="16"/>
    <s v="Aug 2022"/>
    <n v="653284.31951657694"/>
    <x v="7"/>
    <x v="11"/>
  </r>
  <r>
    <x v="1"/>
    <x v="16"/>
    <s v="Sep 2022"/>
    <n v="570424.97182005888"/>
    <x v="8"/>
    <x v="11"/>
  </r>
  <r>
    <x v="1"/>
    <x v="16"/>
    <s v="Oct 2022"/>
    <n v="514154.71003413503"/>
    <x v="9"/>
    <x v="11"/>
  </r>
  <r>
    <x v="1"/>
    <x v="16"/>
    <s v="Nov 2022"/>
    <n v="533230.36303191422"/>
    <x v="10"/>
    <x v="11"/>
  </r>
  <r>
    <x v="1"/>
    <x v="16"/>
    <s v="Dec 2022"/>
    <n v="557771.8647296651"/>
    <x v="11"/>
    <x v="11"/>
  </r>
  <r>
    <x v="1"/>
    <x v="16"/>
    <s v="Jan 2023"/>
    <n v="541552.11197387811"/>
    <x v="0"/>
    <x v="12"/>
  </r>
  <r>
    <x v="1"/>
    <x v="16"/>
    <s v="Feb 2023"/>
    <n v="431932.12021327321"/>
    <x v="1"/>
    <x v="12"/>
  </r>
  <r>
    <x v="1"/>
    <x v="16"/>
    <s v="Mar 2023"/>
    <n v="488073.91113307897"/>
    <x v="2"/>
    <x v="12"/>
  </r>
  <r>
    <x v="1"/>
    <x v="16"/>
    <s v="Apr 2023"/>
    <n v="424229.62490088213"/>
    <x v="3"/>
    <x v="12"/>
  </r>
  <r>
    <x v="1"/>
    <x v="16"/>
    <s v="May 2023"/>
    <n v="444261.86494572245"/>
    <x v="4"/>
    <x v="12"/>
  </r>
  <r>
    <x v="1"/>
    <x v="16"/>
    <s v="Jun 2023"/>
    <n v="626196.41769440658"/>
    <x v="5"/>
    <x v="12"/>
  </r>
  <r>
    <x v="1"/>
    <x v="16"/>
    <s v="Jul 2023"/>
    <n v="499111.69172904734"/>
    <x v="6"/>
    <x v="12"/>
  </r>
  <r>
    <x v="1"/>
    <x v="16"/>
    <s v="Aug 2023"/>
    <n v="581087.04982221336"/>
    <x v="7"/>
    <x v="12"/>
  </r>
  <r>
    <x v="1"/>
    <x v="16"/>
    <s v="Sep 2023"/>
    <n v="507329.04809577798"/>
    <x v="8"/>
    <x v="12"/>
  </r>
  <r>
    <x v="1"/>
    <x v="16"/>
    <s v="Oct 2023"/>
    <n v="457031.51783420477"/>
    <x v="9"/>
    <x v="12"/>
  </r>
  <r>
    <x v="1"/>
    <x v="16"/>
    <s v="Nov 2023"/>
    <n v="474133.60976936936"/>
    <x v="10"/>
    <x v="12"/>
  </r>
  <r>
    <x v="1"/>
    <x v="16"/>
    <s v="Dec 2023"/>
    <n v="496042.85218556633"/>
    <x v="11"/>
    <x v="12"/>
  </r>
  <r>
    <x v="1"/>
    <x v="16"/>
    <s v="Jan 2024"/>
    <n v="481612.64774993237"/>
    <x v="0"/>
    <x v="13"/>
  </r>
  <r>
    <x v="1"/>
    <x v="16"/>
    <s v="Feb 2024"/>
    <n v="383669.40297928121"/>
    <x v="1"/>
    <x v="13"/>
  </r>
  <r>
    <x v="1"/>
    <x v="16"/>
    <s v="Mar 2024"/>
    <n v="433862.29900983092"/>
    <x v="2"/>
    <x v="13"/>
  </r>
  <r>
    <x v="1"/>
    <x v="16"/>
    <s v="Apr 2024"/>
    <n v="376832.24506517407"/>
    <x v="3"/>
    <x v="13"/>
  </r>
  <r>
    <x v="1"/>
    <x v="16"/>
    <s v="May 2024"/>
    <n v="394748.94496544963"/>
    <x v="4"/>
    <x v="13"/>
  </r>
  <r>
    <x v="1"/>
    <x v="16"/>
    <s v="Jun 2024"/>
    <n v="557344.21029639046"/>
    <x v="5"/>
    <x v="13"/>
  </r>
  <r>
    <x v="1"/>
    <x v="16"/>
    <s v="Jul 2024"/>
    <n v="443797.71562479949"/>
    <x v="6"/>
    <x v="13"/>
  </r>
  <r>
    <x v="1"/>
    <x v="16"/>
    <s v="Aug 2024"/>
    <n v="517042.48460189521"/>
    <x v="7"/>
    <x v="13"/>
  </r>
  <r>
    <x v="1"/>
    <x v="16"/>
    <s v="Sep 2024"/>
    <n v="451145.72210600768"/>
    <x v="8"/>
    <x v="13"/>
  </r>
  <r>
    <x v="1"/>
    <x v="16"/>
    <s v="Oct 2024"/>
    <n v="406200.0032066573"/>
    <x v="9"/>
    <x v="13"/>
  </r>
  <r>
    <x v="1"/>
    <x v="16"/>
    <s v="Nov 2024"/>
    <n v="421490.61650748347"/>
    <x v="10"/>
    <x v="13"/>
  </r>
  <r>
    <x v="1"/>
    <x v="16"/>
    <s v="Dec 2024"/>
    <n v="441047.10679533525"/>
    <x v="11"/>
    <x v="13"/>
  </r>
  <r>
    <x v="1"/>
    <x v="16"/>
    <s v="Jan 2025"/>
    <n v="428200.86585685163"/>
    <x v="0"/>
    <x v="14"/>
  </r>
  <r>
    <x v="1"/>
    <x v="16"/>
    <s v="Feb 2025"/>
    <n v="340653.91333245178"/>
    <x v="1"/>
    <x v="14"/>
  </r>
  <r>
    <x v="1"/>
    <x v="16"/>
    <s v="Mar 2025"/>
    <n v="385451.34416392492"/>
    <x v="2"/>
    <x v="14"/>
  </r>
  <r>
    <x v="1"/>
    <x v="16"/>
    <s v="Apr 2025"/>
    <n v="334503.99049301445"/>
    <x v="3"/>
    <x v="14"/>
  </r>
  <r>
    <x v="1"/>
    <x v="16"/>
    <s v="May 2025"/>
    <n v="350532.81937968696"/>
    <x v="4"/>
    <x v="14"/>
  </r>
  <r>
    <x v="1"/>
    <x v="16"/>
    <s v="Jun 2025"/>
    <n v="495767.41440228542"/>
    <x v="5"/>
    <x v="14"/>
  </r>
  <r>
    <x v="1"/>
    <x v="16"/>
    <s v="Jul 2025"/>
    <n v="394355.94248299499"/>
    <x v="6"/>
    <x v="14"/>
  </r>
  <r>
    <x v="1"/>
    <x v="16"/>
    <s v="Aug 2025"/>
    <n v="459805.90031148487"/>
    <x v="7"/>
    <x v="14"/>
  </r>
  <r>
    <x v="1"/>
    <x v="16"/>
    <s v="Sep 2025"/>
    <n v="400966.14995873981"/>
    <x v="8"/>
    <x v="14"/>
  </r>
  <r>
    <x v="1"/>
    <x v="16"/>
    <s v="Oct 2025"/>
    <n v="360851.09594512807"/>
    <x v="9"/>
    <x v="14"/>
  </r>
  <r>
    <x v="1"/>
    <x v="16"/>
    <s v="Nov 2025"/>
    <n v="374526.49668670702"/>
    <x v="10"/>
    <x v="14"/>
  </r>
  <r>
    <x v="1"/>
    <x v="16"/>
    <s v="Dec 2025"/>
    <n v="391973.21014226379"/>
    <x v="11"/>
    <x v="14"/>
  </r>
  <r>
    <x v="1"/>
    <x v="16"/>
    <s v="Jan 2026"/>
    <n v="380536.47879913339"/>
    <x v="0"/>
    <x v="15"/>
  </r>
  <r>
    <x v="1"/>
    <x v="16"/>
    <s v="Feb 2026"/>
    <n v="302403.34796876286"/>
    <x v="1"/>
    <x v="15"/>
  </r>
  <r>
    <x v="1"/>
    <x v="16"/>
    <s v="Mar 2026"/>
    <n v="342466.36649236066"/>
    <x v="2"/>
    <x v="15"/>
  </r>
  <r>
    <x v="1"/>
    <x v="16"/>
    <s v="Apr 2026"/>
    <n v="297001.09920120862"/>
    <x v="3"/>
    <x v="15"/>
  </r>
  <r>
    <x v="1"/>
    <x v="16"/>
    <s v="May 2026"/>
    <n v="311312.05890863604"/>
    <x v="4"/>
    <x v="15"/>
  </r>
  <r>
    <x v="1"/>
    <x v="16"/>
    <s v="Jun 2026"/>
    <n v="441018.99117864034"/>
    <x v="5"/>
    <x v="15"/>
  </r>
  <r>
    <x v="1"/>
    <x v="16"/>
    <s v="Jul 2026"/>
    <n v="350476.59620621969"/>
    <x v="6"/>
    <x v="15"/>
  </r>
  <r>
    <x v="1"/>
    <x v="16"/>
    <s v="Aug 2026"/>
    <n v="408900.5117040936"/>
    <x v="7"/>
    <x v="15"/>
  </r>
  <r>
    <x v="1"/>
    <x v="16"/>
    <s v="Sep 2026"/>
    <n v="356370.59487443551"/>
    <x v="8"/>
    <x v="15"/>
  </r>
  <r>
    <x v="1"/>
    <x v="16"/>
    <s v="Oct 2026"/>
    <n v="320572.16150985676"/>
    <x v="9"/>
    <x v="15"/>
  </r>
  <r>
    <x v="1"/>
    <x v="16"/>
    <s v="Nov 2026"/>
    <n v="332773.96429022"/>
    <x v="10"/>
    <x v="15"/>
  </r>
  <r>
    <x v="1"/>
    <x v="16"/>
    <s v="Dec 2026"/>
    <n v="348296.79283882392"/>
    <x v="11"/>
    <x v="15"/>
  </r>
  <r>
    <x v="1"/>
    <x v="16"/>
    <s v="Jan 2027"/>
    <n v="338149.37680681492"/>
    <x v="0"/>
    <x v="16"/>
  </r>
  <r>
    <x v="1"/>
    <x v="16"/>
    <s v="Feb 2027"/>
    <n v="323740.62932385446"/>
    <x v="1"/>
    <x v="16"/>
  </r>
  <r>
    <x v="1"/>
    <x v="16"/>
    <s v="Mar 2027"/>
    <n v="306438.8145652223"/>
    <x v="2"/>
    <x v="16"/>
  </r>
  <r>
    <x v="1"/>
    <x v="16"/>
    <s v="Apr 2027"/>
    <n v="250987.00027427357"/>
    <x v="3"/>
    <x v="16"/>
  </r>
  <r>
    <x v="1"/>
    <x v="17"/>
    <s v="Jun 2012"/>
    <n v="10299526.512758523"/>
    <x v="5"/>
    <x v="1"/>
  </r>
  <r>
    <x v="1"/>
    <x v="17"/>
    <s v="Jul 2012"/>
    <n v="18709855.63038215"/>
    <x v="6"/>
    <x v="1"/>
  </r>
  <r>
    <x v="1"/>
    <x v="17"/>
    <s v="Aug 2012"/>
    <n v="15693025.642810859"/>
    <x v="7"/>
    <x v="1"/>
  </r>
  <r>
    <x v="1"/>
    <x v="17"/>
    <s v="Sep 2012"/>
    <n v="12219061.264914893"/>
    <x v="8"/>
    <x v="1"/>
  </r>
  <r>
    <x v="1"/>
    <x v="17"/>
    <s v="Oct 2012"/>
    <n v="9991489.0113450289"/>
    <x v="9"/>
    <x v="1"/>
  </r>
  <r>
    <x v="1"/>
    <x v="17"/>
    <s v="Nov 2012"/>
    <n v="10038664.537825178"/>
    <x v="10"/>
    <x v="1"/>
  </r>
  <r>
    <x v="1"/>
    <x v="17"/>
    <s v="Dec 2012"/>
    <n v="10431406.009740764"/>
    <x v="11"/>
    <x v="1"/>
  </r>
  <r>
    <x v="1"/>
    <x v="17"/>
    <s v="Jan 2013"/>
    <n v="10652246.168349072"/>
    <x v="0"/>
    <x v="2"/>
  </r>
  <r>
    <x v="1"/>
    <x v="17"/>
    <s v="Feb 2013"/>
    <n v="10517412.14573019"/>
    <x v="1"/>
    <x v="2"/>
  </r>
  <r>
    <x v="1"/>
    <x v="17"/>
    <s v="Mar 2013"/>
    <n v="10417001.331338644"/>
    <x v="2"/>
    <x v="2"/>
  </r>
  <r>
    <x v="1"/>
    <x v="17"/>
    <s v="Apr 2013"/>
    <n v="10574482.389173802"/>
    <x v="3"/>
    <x v="2"/>
  </r>
  <r>
    <x v="1"/>
    <x v="17"/>
    <s v="May 2013"/>
    <n v="10812439.150799902"/>
    <x v="4"/>
    <x v="2"/>
  </r>
  <r>
    <x v="1"/>
    <x v="17"/>
    <s v="Jun 2013"/>
    <n v="11261237.592064381"/>
    <x v="5"/>
    <x v="2"/>
  </r>
  <r>
    <x v="1"/>
    <x v="17"/>
    <s v="Jul 2013"/>
    <n v="11607046.028117586"/>
    <x v="6"/>
    <x v="2"/>
  </r>
  <r>
    <x v="1"/>
    <x v="17"/>
    <s v="Aug 2013"/>
    <n v="11770863.148764933"/>
    <x v="7"/>
    <x v="2"/>
  </r>
  <r>
    <x v="1"/>
    <x v="17"/>
    <s v="Sep 2013"/>
    <n v="11704054.662540881"/>
    <x v="8"/>
    <x v="2"/>
  </r>
  <r>
    <x v="1"/>
    <x v="17"/>
    <s v="Oct 2013"/>
    <n v="11517004.846556779"/>
    <x v="9"/>
    <x v="2"/>
  </r>
  <r>
    <x v="1"/>
    <x v="17"/>
    <s v="Nov 2013"/>
    <n v="11529525.913111359"/>
    <x v="10"/>
    <x v="2"/>
  </r>
  <r>
    <x v="1"/>
    <x v="17"/>
    <s v="Dec 2013"/>
    <n v="11932623.671744844"/>
    <x v="11"/>
    <x v="2"/>
  </r>
  <r>
    <x v="1"/>
    <x v="17"/>
    <s v="Jan 2014"/>
    <n v="11894242.867635883"/>
    <x v="0"/>
    <x v="3"/>
  </r>
  <r>
    <x v="1"/>
    <x v="17"/>
    <s v="Feb 2014"/>
    <n v="11776283.202481166"/>
    <x v="1"/>
    <x v="3"/>
  </r>
  <r>
    <x v="1"/>
    <x v="17"/>
    <s v="Mar 2014"/>
    <n v="11507981.36408839"/>
    <x v="2"/>
    <x v="3"/>
  </r>
  <r>
    <x v="1"/>
    <x v="17"/>
    <s v="Apr 2014"/>
    <n v="11277980.832261514"/>
    <x v="3"/>
    <x v="3"/>
  </r>
  <r>
    <x v="1"/>
    <x v="17"/>
    <s v="May 2014"/>
    <n v="11206245.754966231"/>
    <x v="4"/>
    <x v="3"/>
  </r>
  <r>
    <x v="1"/>
    <x v="17"/>
    <s v="Jun 2014"/>
    <n v="11254526.735345986"/>
    <x v="5"/>
    <x v="3"/>
  </r>
  <r>
    <x v="1"/>
    <x v="17"/>
    <s v="Jul 2014"/>
    <n v="11306275.222506888"/>
    <x v="6"/>
    <x v="3"/>
  </r>
  <r>
    <x v="1"/>
    <x v="17"/>
    <s v="Aug 2014"/>
    <n v="11293657.598155553"/>
    <x v="7"/>
    <x v="3"/>
  </r>
  <r>
    <x v="1"/>
    <x v="17"/>
    <s v="Sep 2014"/>
    <n v="10963755.075311232"/>
    <x v="8"/>
    <x v="3"/>
  </r>
  <r>
    <x v="1"/>
    <x v="17"/>
    <s v="Oct 2014"/>
    <n v="10832988.029785097"/>
    <x v="9"/>
    <x v="3"/>
  </r>
  <r>
    <x v="1"/>
    <x v="17"/>
    <s v="Nov 2014"/>
    <n v="10924836.634241616"/>
    <x v="10"/>
    <x v="3"/>
  </r>
  <r>
    <x v="1"/>
    <x v="17"/>
    <s v="Dec 2014"/>
    <n v="11263867.367756482"/>
    <x v="11"/>
    <x v="3"/>
  </r>
  <r>
    <x v="1"/>
    <x v="17"/>
    <s v="Jan 2015"/>
    <n v="11200657.432541972"/>
    <x v="0"/>
    <x v="4"/>
  </r>
  <r>
    <x v="1"/>
    <x v="17"/>
    <s v="Feb 2015"/>
    <n v="11111222.351042286"/>
    <x v="1"/>
    <x v="4"/>
  </r>
  <r>
    <x v="1"/>
    <x v="17"/>
    <s v="Mar 2015"/>
    <n v="10983999.976845793"/>
    <x v="2"/>
    <x v="4"/>
  </r>
  <r>
    <x v="1"/>
    <x v="17"/>
    <s v="Apr 2015"/>
    <n v="10861615.771188023"/>
    <x v="3"/>
    <x v="4"/>
  </r>
  <r>
    <x v="1"/>
    <x v="17"/>
    <s v="May 2015"/>
    <n v="10817453.579845434"/>
    <x v="4"/>
    <x v="4"/>
  </r>
  <r>
    <x v="1"/>
    <x v="17"/>
    <s v="Jun 2015"/>
    <n v="10882310.142002361"/>
    <x v="5"/>
    <x v="4"/>
  </r>
  <r>
    <x v="1"/>
    <x v="17"/>
    <s v="Jul 2015"/>
    <n v="10973620.110566109"/>
    <x v="6"/>
    <x v="4"/>
  </r>
  <r>
    <x v="1"/>
    <x v="17"/>
    <s v="Aug 2015"/>
    <n v="10965261.405948101"/>
    <x v="7"/>
    <x v="4"/>
  </r>
  <r>
    <x v="1"/>
    <x v="17"/>
    <s v="Sep 2015"/>
    <n v="10862848.186360195"/>
    <x v="8"/>
    <x v="4"/>
  </r>
  <r>
    <x v="1"/>
    <x v="17"/>
    <s v="Oct 2015"/>
    <n v="10751312.948513877"/>
    <x v="9"/>
    <x v="4"/>
  </r>
  <r>
    <x v="1"/>
    <x v="17"/>
    <s v="Nov 2015"/>
    <n v="10758689.361782636"/>
    <x v="10"/>
    <x v="4"/>
  </r>
  <r>
    <x v="1"/>
    <x v="17"/>
    <s v="Dec 2015"/>
    <n v="10970094.45382322"/>
    <x v="11"/>
    <x v="4"/>
  </r>
  <r>
    <x v="1"/>
    <x v="17"/>
    <s v="Jan 2016"/>
    <n v="10859328.533085264"/>
    <x v="0"/>
    <x v="5"/>
  </r>
  <r>
    <x v="1"/>
    <x v="17"/>
    <s v="Feb 2016"/>
    <n v="10758192.673040977"/>
    <x v="1"/>
    <x v="5"/>
  </r>
  <r>
    <x v="1"/>
    <x v="17"/>
    <s v="Mar 2016"/>
    <n v="10642052.191217478"/>
    <x v="2"/>
    <x v="5"/>
  </r>
  <r>
    <x v="1"/>
    <x v="17"/>
    <s v="Apr 2016"/>
    <n v="10542161.985143129"/>
    <x v="3"/>
    <x v="5"/>
  </r>
  <r>
    <x v="1"/>
    <x v="17"/>
    <s v="May 2016"/>
    <n v="10558314.534007037"/>
    <x v="4"/>
    <x v="5"/>
  </r>
  <r>
    <x v="1"/>
    <x v="17"/>
    <s v="Jun 2016"/>
    <n v="10586258.552375445"/>
    <x v="5"/>
    <x v="5"/>
  </r>
  <r>
    <x v="1"/>
    <x v="17"/>
    <s v="Jul 2016"/>
    <n v="10580434.627881333"/>
    <x v="6"/>
    <x v="5"/>
  </r>
  <r>
    <x v="1"/>
    <x v="17"/>
    <s v="Aug 2016"/>
    <n v="10511051.745185487"/>
    <x v="7"/>
    <x v="5"/>
  </r>
  <r>
    <x v="1"/>
    <x v="17"/>
    <s v="Sep 2016"/>
    <n v="10393314.02786281"/>
    <x v="8"/>
    <x v="5"/>
  </r>
  <r>
    <x v="1"/>
    <x v="17"/>
    <s v="Oct 2016"/>
    <n v="10252432.528691553"/>
    <x v="9"/>
    <x v="5"/>
  </r>
  <r>
    <x v="1"/>
    <x v="17"/>
    <s v="Nov 2016"/>
    <n v="10122159.433782654"/>
    <x v="10"/>
    <x v="5"/>
  </r>
  <r>
    <x v="1"/>
    <x v="17"/>
    <s v="Dec 2016"/>
    <n v="10099280.945473908"/>
    <x v="11"/>
    <x v="5"/>
  </r>
  <r>
    <x v="1"/>
    <x v="17"/>
    <s v="Jan 2017"/>
    <n v="9787981.5412912536"/>
    <x v="0"/>
    <x v="6"/>
  </r>
  <r>
    <x v="1"/>
    <x v="17"/>
    <s v="Feb 2017"/>
    <n v="9494280.8060846236"/>
    <x v="1"/>
    <x v="6"/>
  </r>
  <r>
    <x v="1"/>
    <x v="17"/>
    <s v="Mar 2017"/>
    <n v="9180732.1064572837"/>
    <x v="2"/>
    <x v="6"/>
  </r>
  <r>
    <x v="1"/>
    <x v="17"/>
    <s v="Apr 2017"/>
    <n v="8900485.0671357401"/>
    <x v="3"/>
    <x v="6"/>
  </r>
  <r>
    <x v="1"/>
    <x v="17"/>
    <s v="May 2017"/>
    <n v="8679964.0273505878"/>
    <x v="4"/>
    <x v="6"/>
  </r>
  <r>
    <x v="1"/>
    <x v="17"/>
    <s v="Jun 2017"/>
    <n v="8491936.6977530047"/>
    <x v="5"/>
    <x v="6"/>
  </r>
  <r>
    <x v="1"/>
    <x v="17"/>
    <s v="Jul 2017"/>
    <n v="8361004.8748505972"/>
    <x v="6"/>
    <x v="6"/>
  </r>
  <r>
    <x v="1"/>
    <x v="17"/>
    <s v="Aug 2017"/>
    <n v="8188279.5852954611"/>
    <x v="7"/>
    <x v="6"/>
  </r>
  <r>
    <x v="1"/>
    <x v="17"/>
    <s v="Sep 2017"/>
    <n v="7976741.6190384729"/>
    <x v="8"/>
    <x v="6"/>
  </r>
  <r>
    <x v="1"/>
    <x v="17"/>
    <s v="Oct 2017"/>
    <n v="7769631.042430222"/>
    <x v="9"/>
    <x v="6"/>
  </r>
  <r>
    <x v="1"/>
    <x v="17"/>
    <s v="Nov 2017"/>
    <n v="7595681.1274226485"/>
    <x v="10"/>
    <x v="6"/>
  </r>
  <r>
    <x v="1"/>
    <x v="17"/>
    <s v="Dec 2017"/>
    <n v="7514794.6397989178"/>
    <x v="11"/>
    <x v="6"/>
  </r>
  <r>
    <x v="1"/>
    <x v="17"/>
    <s v="Jan 2018"/>
    <n v="7210517.6132508758"/>
    <x v="0"/>
    <x v="7"/>
  </r>
  <r>
    <x v="1"/>
    <x v="17"/>
    <s v="Feb 2018"/>
    <n v="6939465.3745402703"/>
    <x v="1"/>
    <x v="7"/>
  </r>
  <r>
    <x v="1"/>
    <x v="17"/>
    <s v="Mar 2018"/>
    <n v="6669046.2810389288"/>
    <x v="2"/>
    <x v="7"/>
  </r>
  <r>
    <x v="1"/>
    <x v="17"/>
    <s v="Apr 2018"/>
    <n v="6435013.1257623108"/>
    <x v="3"/>
    <x v="7"/>
  </r>
  <r>
    <x v="1"/>
    <x v="17"/>
    <s v="May 2018"/>
    <n v="6251741.9442287432"/>
    <x v="4"/>
    <x v="7"/>
  </r>
  <r>
    <x v="1"/>
    <x v="17"/>
    <s v="Jun 2018"/>
    <n v="6109535.016744595"/>
    <x v="5"/>
    <x v="7"/>
  </r>
  <r>
    <x v="1"/>
    <x v="17"/>
    <s v="Jul 2018"/>
    <n v="5982307.9276471511"/>
    <x v="6"/>
    <x v="7"/>
  </r>
  <r>
    <x v="1"/>
    <x v="17"/>
    <s v="Aug 2018"/>
    <n v="5854289.5592863727"/>
    <x v="7"/>
    <x v="7"/>
  </r>
  <r>
    <x v="1"/>
    <x v="17"/>
    <s v="Sep 2018"/>
    <n v="5685133.9790966855"/>
    <x v="8"/>
    <x v="7"/>
  </r>
  <r>
    <x v="1"/>
    <x v="17"/>
    <s v="Oct 2018"/>
    <n v="5506541.1650916329"/>
    <x v="9"/>
    <x v="7"/>
  </r>
  <r>
    <x v="1"/>
    <x v="17"/>
    <s v="Nov 2018"/>
    <n v="5369613.1598794078"/>
    <x v="10"/>
    <x v="7"/>
  </r>
  <r>
    <x v="1"/>
    <x v="17"/>
    <s v="Dec 2018"/>
    <n v="5331677.5654753409"/>
    <x v="11"/>
    <x v="7"/>
  </r>
  <r>
    <x v="1"/>
    <x v="17"/>
    <s v="Jan 2019"/>
    <n v="5095875.3827027725"/>
    <x v="0"/>
    <x v="8"/>
  </r>
  <r>
    <x v="1"/>
    <x v="17"/>
    <s v="Feb 2019"/>
    <n v="4902947.3983373111"/>
    <x v="1"/>
    <x v="8"/>
  </r>
  <r>
    <x v="1"/>
    <x v="17"/>
    <s v="Mar 2019"/>
    <n v="4710961.0125712128"/>
    <x v="2"/>
    <x v="8"/>
  </r>
  <r>
    <x v="1"/>
    <x v="17"/>
    <s v="Apr 2019"/>
    <n v="4544715.9900551066"/>
    <x v="3"/>
    <x v="8"/>
  </r>
  <r>
    <x v="1"/>
    <x v="17"/>
    <s v="May 2019"/>
    <n v="4405984.247032945"/>
    <x v="4"/>
    <x v="8"/>
  </r>
  <r>
    <x v="1"/>
    <x v="17"/>
    <s v="Jun 2019"/>
    <n v="4310249.7126002992"/>
    <x v="5"/>
    <x v="8"/>
  </r>
  <r>
    <x v="1"/>
    <x v="17"/>
    <s v="Jul 2019"/>
    <n v="4224223.4770872574"/>
    <x v="6"/>
    <x v="8"/>
  </r>
  <r>
    <x v="1"/>
    <x v="17"/>
    <s v="Aug 2019"/>
    <n v="4130405.5053913374"/>
    <x v="7"/>
    <x v="8"/>
  </r>
  <r>
    <x v="1"/>
    <x v="17"/>
    <s v="Sep 2019"/>
    <n v="4012230.6954997857"/>
    <x v="8"/>
    <x v="8"/>
  </r>
  <r>
    <x v="1"/>
    <x v="17"/>
    <s v="Oct 2019"/>
    <n v="3875986.1478781276"/>
    <x v="9"/>
    <x v="8"/>
  </r>
  <r>
    <x v="1"/>
    <x v="17"/>
    <s v="Nov 2019"/>
    <n v="3707169.2482917733"/>
    <x v="10"/>
    <x v="8"/>
  </r>
  <r>
    <x v="1"/>
    <x v="17"/>
    <s v="Dec 2019"/>
    <n v="3588036.9880952062"/>
    <x v="11"/>
    <x v="8"/>
  </r>
  <r>
    <x v="1"/>
    <x v="17"/>
    <s v="Jan 2020"/>
    <n v="3450190.7266054167"/>
    <x v="0"/>
    <x v="9"/>
  </r>
  <r>
    <x v="1"/>
    <x v="17"/>
    <s v="Feb 2020"/>
    <n v="3381762.0713788844"/>
    <x v="1"/>
    <x v="9"/>
  </r>
  <r>
    <x v="1"/>
    <x v="17"/>
    <s v="Mar 2020"/>
    <n v="3317050.8014684031"/>
    <x v="2"/>
    <x v="9"/>
  </r>
  <r>
    <x v="1"/>
    <x v="17"/>
    <s v="Apr 2020"/>
    <n v="3253282.7467038026"/>
    <x v="3"/>
    <x v="9"/>
  </r>
  <r>
    <x v="1"/>
    <x v="17"/>
    <s v="May 2020"/>
    <n v="3191628.3331341376"/>
    <x v="4"/>
    <x v="9"/>
  </r>
  <r>
    <x v="1"/>
    <x v="17"/>
    <s v="Jun 2020"/>
    <n v="3126360.7474031965"/>
    <x v="5"/>
    <x v="9"/>
  </r>
  <r>
    <x v="1"/>
    <x v="17"/>
    <s v="Jul 2020"/>
    <n v="3058170.4855500199"/>
    <x v="6"/>
    <x v="9"/>
  </r>
  <r>
    <x v="1"/>
    <x v="17"/>
    <s v="Aug 2020"/>
    <n v="3005161.4705850668"/>
    <x v="7"/>
    <x v="9"/>
  </r>
  <r>
    <x v="1"/>
    <x v="17"/>
    <s v="Sep 2020"/>
    <n v="2942986.619922149"/>
    <x v="8"/>
    <x v="9"/>
  </r>
  <r>
    <x v="1"/>
    <x v="17"/>
    <s v="Oct 2020"/>
    <n v="2883750.2759705004"/>
    <x v="9"/>
    <x v="9"/>
  </r>
  <r>
    <x v="1"/>
    <x v="17"/>
    <s v="Nov 2020"/>
    <n v="2824231.0590355215"/>
    <x v="10"/>
    <x v="9"/>
  </r>
  <r>
    <x v="1"/>
    <x v="17"/>
    <s v="Dec 2020"/>
    <n v="2819394.7924380437"/>
    <x v="11"/>
    <x v="9"/>
  </r>
  <r>
    <x v="1"/>
    <x v="17"/>
    <s v="Jan 2021"/>
    <n v="2712173.0646803793"/>
    <x v="0"/>
    <x v="10"/>
  </r>
  <r>
    <x v="1"/>
    <x v="17"/>
    <s v="Feb 2021"/>
    <n v="2659212.0985167651"/>
    <x v="1"/>
    <x v="10"/>
  </r>
  <r>
    <x v="1"/>
    <x v="17"/>
    <s v="Mar 2021"/>
    <n v="2603337.640847797"/>
    <x v="2"/>
    <x v="10"/>
  </r>
  <r>
    <x v="1"/>
    <x v="17"/>
    <s v="Apr 2021"/>
    <n v="2551341.2772652083"/>
    <x v="3"/>
    <x v="10"/>
  </r>
  <r>
    <x v="1"/>
    <x v="17"/>
    <s v="May 2021"/>
    <n v="2508610.9607052258"/>
    <x v="4"/>
    <x v="10"/>
  </r>
  <r>
    <x v="1"/>
    <x v="17"/>
    <s v="Jun 2021"/>
    <n v="2453273.0446352172"/>
    <x v="5"/>
    <x v="10"/>
  </r>
  <r>
    <x v="1"/>
    <x v="17"/>
    <s v="Jul 2021"/>
    <n v="2398735.2127118483"/>
    <x v="6"/>
    <x v="10"/>
  </r>
  <r>
    <x v="1"/>
    <x v="17"/>
    <s v="Aug 2021"/>
    <n v="2350532.3962202659"/>
    <x v="7"/>
    <x v="10"/>
  </r>
  <r>
    <x v="1"/>
    <x v="17"/>
    <s v="Sep 2021"/>
    <n v="2302314.4272220237"/>
    <x v="8"/>
    <x v="10"/>
  </r>
  <r>
    <x v="1"/>
    <x v="17"/>
    <s v="Oct 2021"/>
    <n v="2255257.8906228212"/>
    <x v="9"/>
    <x v="10"/>
  </r>
  <r>
    <x v="1"/>
    <x v="17"/>
    <s v="Nov 2021"/>
    <n v="2211917.1802062895"/>
    <x v="10"/>
    <x v="10"/>
  </r>
  <r>
    <x v="1"/>
    <x v="17"/>
    <s v="Dec 2021"/>
    <n v="2210126.3453977746"/>
    <x v="11"/>
    <x v="10"/>
  </r>
  <r>
    <x v="1"/>
    <x v="17"/>
    <s v="Jan 2022"/>
    <n v="2127145.114852177"/>
    <x v="0"/>
    <x v="11"/>
  </r>
  <r>
    <x v="1"/>
    <x v="17"/>
    <s v="Feb 2022"/>
    <n v="2086591.415663033"/>
    <x v="1"/>
    <x v="11"/>
  </r>
  <r>
    <x v="1"/>
    <x v="17"/>
    <s v="Mar 2022"/>
    <n v="2050449.5815958802"/>
    <x v="2"/>
    <x v="11"/>
  </r>
  <r>
    <x v="1"/>
    <x v="17"/>
    <s v="Apr 2022"/>
    <n v="2007745.6612385069"/>
    <x v="3"/>
    <x v="11"/>
  </r>
  <r>
    <x v="1"/>
    <x v="17"/>
    <s v="May 2022"/>
    <n v="1965715.6244974269"/>
    <x v="4"/>
    <x v="11"/>
  </r>
  <r>
    <x v="1"/>
    <x v="17"/>
    <s v="Jun 2022"/>
    <n v="1800650.7863503571"/>
    <x v="5"/>
    <x v="11"/>
  </r>
  <r>
    <x v="1"/>
    <x v="17"/>
    <s v="Jul 2022"/>
    <n v="1734835.5838650274"/>
    <x v="6"/>
    <x v="11"/>
  </r>
  <r>
    <x v="1"/>
    <x v="17"/>
    <s v="Aug 2022"/>
    <n v="1700254.1482542658"/>
    <x v="7"/>
    <x v="11"/>
  </r>
  <r>
    <x v="1"/>
    <x v="17"/>
    <s v="Sep 2022"/>
    <n v="1667593.0261293643"/>
    <x v="8"/>
    <x v="11"/>
  </r>
  <r>
    <x v="1"/>
    <x v="17"/>
    <s v="Oct 2022"/>
    <n v="1634896.3109706582"/>
    <x v="9"/>
    <x v="11"/>
  </r>
  <r>
    <x v="1"/>
    <x v="17"/>
    <s v="Nov 2022"/>
    <n v="1603174.4429261442"/>
    <x v="10"/>
    <x v="11"/>
  </r>
  <r>
    <x v="1"/>
    <x v="17"/>
    <s v="Dec 2022"/>
    <n v="1604598.2017297947"/>
    <x v="11"/>
    <x v="11"/>
  </r>
  <r>
    <x v="1"/>
    <x v="17"/>
    <s v="Jan 2023"/>
    <n v="1541689.0174649085"/>
    <x v="0"/>
    <x v="12"/>
  </r>
  <r>
    <x v="1"/>
    <x v="17"/>
    <s v="Feb 2023"/>
    <n v="1511899.0435087061"/>
    <x v="1"/>
    <x v="12"/>
  </r>
  <r>
    <x v="1"/>
    <x v="17"/>
    <s v="Mar 2023"/>
    <n v="1482662.2982660723"/>
    <x v="2"/>
    <x v="12"/>
  </r>
  <r>
    <x v="1"/>
    <x v="17"/>
    <s v="Apr 2023"/>
    <n v="1453345.380303558"/>
    <x v="3"/>
    <x v="12"/>
  </r>
  <r>
    <x v="1"/>
    <x v="17"/>
    <s v="May 2023"/>
    <n v="1425136.665188493"/>
    <x v="4"/>
    <x v="12"/>
  </r>
  <r>
    <x v="1"/>
    <x v="17"/>
    <s v="Jun 2023"/>
    <n v="1397457.4203833672"/>
    <x v="5"/>
    <x v="12"/>
  </r>
  <r>
    <x v="1"/>
    <x v="17"/>
    <s v="Jul 2023"/>
    <n v="1370341.3937584984"/>
    <x v="6"/>
    <x v="12"/>
  </r>
  <r>
    <x v="1"/>
    <x v="17"/>
    <s v="Aug 2023"/>
    <n v="1343703.153827515"/>
    <x v="7"/>
    <x v="12"/>
  </r>
  <r>
    <x v="1"/>
    <x v="17"/>
    <s v="Sep 2023"/>
    <n v="1317619.7552470043"/>
    <x v="8"/>
    <x v="12"/>
  </r>
  <r>
    <x v="1"/>
    <x v="17"/>
    <s v="Oct 2023"/>
    <n v="1292316.1428696546"/>
    <x v="9"/>
    <x v="12"/>
  </r>
  <r>
    <x v="1"/>
    <x v="17"/>
    <s v="Nov 2023"/>
    <n v="1266842.9011531402"/>
    <x v="10"/>
    <x v="12"/>
  </r>
  <r>
    <x v="1"/>
    <x v="17"/>
    <s v="Dec 2023"/>
    <n v="1266795.7552320196"/>
    <x v="11"/>
    <x v="12"/>
  </r>
  <r>
    <x v="1"/>
    <x v="17"/>
    <s v="Jan 2024"/>
    <n v="1218231.0398508108"/>
    <x v="0"/>
    <x v="13"/>
  </r>
  <r>
    <x v="1"/>
    <x v="17"/>
    <s v="Feb 2024"/>
    <n v="1194637.6562194182"/>
    <x v="1"/>
    <x v="13"/>
  </r>
  <r>
    <x v="1"/>
    <x v="17"/>
    <s v="Mar 2024"/>
    <n v="1171640.173148274"/>
    <x v="2"/>
    <x v="13"/>
  </r>
  <r>
    <x v="1"/>
    <x v="17"/>
    <s v="Apr 2024"/>
    <n v="1148748.3924856277"/>
    <x v="3"/>
    <x v="13"/>
  </r>
  <r>
    <x v="1"/>
    <x v="17"/>
    <s v="May 2024"/>
    <n v="1126598.2074878819"/>
    <x v="4"/>
    <x v="13"/>
  </r>
  <r>
    <x v="1"/>
    <x v="17"/>
    <s v="Jun 2024"/>
    <n v="1104986.4839017426"/>
    <x v="5"/>
    <x v="13"/>
  </r>
  <r>
    <x v="1"/>
    <x v="17"/>
    <s v="Jul 2024"/>
    <n v="1083470.6970715111"/>
    <x v="6"/>
    <x v="13"/>
  </r>
  <r>
    <x v="1"/>
    <x v="17"/>
    <s v="Aug 2024"/>
    <n v="1062365.36031623"/>
    <x v="7"/>
    <x v="13"/>
  </r>
  <r>
    <x v="1"/>
    <x v="17"/>
    <s v="Sep 2024"/>
    <n v="1042014.3154682228"/>
    <x v="8"/>
    <x v="13"/>
  </r>
  <r>
    <x v="1"/>
    <x v="17"/>
    <s v="Oct 2024"/>
    <n v="1022061.7071700681"/>
    <x v="9"/>
    <x v="13"/>
  </r>
  <r>
    <x v="1"/>
    <x v="17"/>
    <s v="Nov 2024"/>
    <n v="1001730.2592990937"/>
    <x v="10"/>
    <x v="13"/>
  </r>
  <r>
    <x v="1"/>
    <x v="17"/>
    <s v="Dec 2024"/>
    <n v="1000636.1505946934"/>
    <x v="11"/>
    <x v="13"/>
  </r>
  <r>
    <x v="1"/>
    <x v="17"/>
    <s v="Jan 2025"/>
    <n v="963697.45791809552"/>
    <x v="0"/>
    <x v="14"/>
  </r>
  <r>
    <x v="1"/>
    <x v="17"/>
    <s v="Feb 2025"/>
    <n v="944729.56885591615"/>
    <x v="1"/>
    <x v="14"/>
  </r>
  <r>
    <x v="1"/>
    <x v="17"/>
    <s v="Mar 2025"/>
    <n v="926679.5141050393"/>
    <x v="2"/>
    <x v="14"/>
  </r>
  <r>
    <x v="1"/>
    <x v="17"/>
    <s v="Apr 2025"/>
    <n v="908922.53404047701"/>
    <x v="3"/>
    <x v="14"/>
  </r>
  <r>
    <x v="1"/>
    <x v="17"/>
    <s v="May 2025"/>
    <n v="890670.8320085"/>
    <x v="4"/>
    <x v="14"/>
  </r>
  <r>
    <x v="1"/>
    <x v="17"/>
    <s v="Jun 2025"/>
    <n v="873632.76193113206"/>
    <x v="5"/>
    <x v="14"/>
  </r>
  <r>
    <x v="1"/>
    <x v="17"/>
    <s v="Jul 2025"/>
    <n v="856945.20186761208"/>
    <x v="6"/>
    <x v="14"/>
  </r>
  <r>
    <x v="1"/>
    <x v="17"/>
    <s v="Aug 2025"/>
    <n v="839503.57635469874"/>
    <x v="7"/>
    <x v="14"/>
  </r>
  <r>
    <x v="1"/>
    <x v="17"/>
    <s v="Sep 2025"/>
    <n v="823455.06113774201"/>
    <x v="8"/>
    <x v="14"/>
  </r>
  <r>
    <x v="1"/>
    <x v="17"/>
    <s v="Oct 2025"/>
    <n v="807691.2541741383"/>
    <x v="9"/>
    <x v="14"/>
  </r>
  <r>
    <x v="1"/>
    <x v="17"/>
    <s v="Nov 2025"/>
    <n v="791858.47212800675"/>
    <x v="10"/>
    <x v="14"/>
  </r>
  <r>
    <x v="1"/>
    <x v="17"/>
    <s v="Dec 2025"/>
    <n v="789109.36751233344"/>
    <x v="11"/>
    <x v="14"/>
  </r>
  <r>
    <x v="1"/>
    <x v="17"/>
    <s v="Jan 2026"/>
    <n v="761878.96250991197"/>
    <x v="0"/>
    <x v="15"/>
  </r>
  <r>
    <x v="1"/>
    <x v="17"/>
    <s v="Feb 2026"/>
    <n v="746984.67153161007"/>
    <x v="1"/>
    <x v="15"/>
  </r>
  <r>
    <x v="1"/>
    <x v="17"/>
    <s v="Mar 2026"/>
    <n v="732766.61105926288"/>
    <x v="2"/>
    <x v="15"/>
  </r>
  <r>
    <x v="1"/>
    <x v="17"/>
    <s v="Apr 2026"/>
    <n v="718767.19127430185"/>
    <x v="3"/>
    <x v="15"/>
  </r>
  <r>
    <x v="1"/>
    <x v="17"/>
    <s v="May 2026"/>
    <n v="704012.78784287104"/>
    <x v="4"/>
    <x v="15"/>
  </r>
  <r>
    <x v="1"/>
    <x v="17"/>
    <s v="Jun 2026"/>
    <n v="690445.85695620207"/>
    <x v="5"/>
    <x v="15"/>
  </r>
  <r>
    <x v="1"/>
    <x v="17"/>
    <s v="Jul 2026"/>
    <n v="677310.65706403076"/>
    <x v="6"/>
    <x v="15"/>
  </r>
  <r>
    <x v="1"/>
    <x v="17"/>
    <s v="Aug 2026"/>
    <n v="663963.85505255044"/>
    <x v="7"/>
    <x v="15"/>
  </r>
  <r>
    <x v="1"/>
    <x v="17"/>
    <s v="Sep 2026"/>
    <n v="651188.43060486636"/>
    <x v="8"/>
    <x v="15"/>
  </r>
  <r>
    <x v="1"/>
    <x v="17"/>
    <s v="Oct 2026"/>
    <n v="638831.57734664588"/>
    <x v="9"/>
    <x v="15"/>
  </r>
  <r>
    <x v="1"/>
    <x v="17"/>
    <s v="Nov 2026"/>
    <n v="625429.97792804195"/>
    <x v="10"/>
    <x v="15"/>
  </r>
  <r>
    <x v="1"/>
    <x v="17"/>
    <s v="Dec 2026"/>
    <n v="620873.01494586456"/>
    <x v="11"/>
    <x v="15"/>
  </r>
  <r>
    <x v="1"/>
    <x v="17"/>
    <s v="Jan 2027"/>
    <n v="601848.39180404099"/>
    <x v="0"/>
    <x v="16"/>
  </r>
  <r>
    <x v="1"/>
    <x v="17"/>
    <s v="Feb 2027"/>
    <n v="589827.76526654547"/>
    <x v="1"/>
    <x v="16"/>
  </r>
  <r>
    <x v="1"/>
    <x v="17"/>
    <s v="Mar 2027"/>
    <n v="578598.17041659751"/>
    <x v="2"/>
    <x v="16"/>
  </r>
  <r>
    <x v="1"/>
    <x v="17"/>
    <s v="Apr 2027"/>
    <n v="567577.34330961981"/>
    <x v="3"/>
    <x v="16"/>
  </r>
  <r>
    <x v="1"/>
    <x v="17"/>
    <s v="May 2027"/>
    <n v="555844.54290125507"/>
    <x v="4"/>
    <x v="16"/>
  </r>
  <r>
    <x v="1"/>
    <x v="17"/>
    <s v="Jun 2027"/>
    <n v="478512.47654690093"/>
    <x v="5"/>
    <x v="16"/>
  </r>
  <r>
    <x v="1"/>
    <x v="18"/>
    <s v="Jul 2012"/>
    <n v="8453069.8018075917"/>
    <x v="6"/>
    <x v="1"/>
  </r>
  <r>
    <x v="1"/>
    <x v="18"/>
    <s v="Aug 2012"/>
    <n v="9057376.4011999946"/>
    <x v="7"/>
    <x v="1"/>
  </r>
  <r>
    <x v="1"/>
    <x v="18"/>
    <s v="Sep 2012"/>
    <n v="7934720.6865585418"/>
    <x v="8"/>
    <x v="1"/>
  </r>
  <r>
    <x v="1"/>
    <x v="18"/>
    <s v="Oct 2012"/>
    <n v="6624921.4315654673"/>
    <x v="9"/>
    <x v="1"/>
  </r>
  <r>
    <x v="1"/>
    <x v="18"/>
    <s v="Nov 2012"/>
    <n v="5761981.8346929383"/>
    <x v="10"/>
    <x v="1"/>
  </r>
  <r>
    <x v="1"/>
    <x v="18"/>
    <s v="Dec 2012"/>
    <n v="5095836.1823385637"/>
    <x v="11"/>
    <x v="1"/>
  </r>
  <r>
    <x v="1"/>
    <x v="18"/>
    <s v="Jan 2013"/>
    <n v="4845466.5321151502"/>
    <x v="0"/>
    <x v="2"/>
  </r>
  <r>
    <x v="1"/>
    <x v="18"/>
    <s v="Feb 2013"/>
    <n v="4618444.4886242915"/>
    <x v="1"/>
    <x v="2"/>
  </r>
  <r>
    <x v="1"/>
    <x v="18"/>
    <s v="Mar 2013"/>
    <n v="4469410.783173183"/>
    <x v="2"/>
    <x v="2"/>
  </r>
  <r>
    <x v="1"/>
    <x v="18"/>
    <s v="Apr 2013"/>
    <n v="4590228.0176163055"/>
    <x v="3"/>
    <x v="2"/>
  </r>
  <r>
    <x v="1"/>
    <x v="18"/>
    <s v="May 2013"/>
    <n v="4726501.351520218"/>
    <x v="4"/>
    <x v="2"/>
  </r>
  <r>
    <x v="1"/>
    <x v="18"/>
    <s v="Jun 2013"/>
    <n v="4766162.724597076"/>
    <x v="5"/>
    <x v="2"/>
  </r>
  <r>
    <x v="1"/>
    <x v="18"/>
    <s v="Jul 2013"/>
    <n v="4789799.6014845446"/>
    <x v="6"/>
    <x v="2"/>
  </r>
  <r>
    <x v="1"/>
    <x v="18"/>
    <s v="Aug 2013"/>
    <n v="4771823.5901470659"/>
    <x v="7"/>
    <x v="2"/>
  </r>
  <r>
    <x v="1"/>
    <x v="18"/>
    <s v="Sep 2013"/>
    <n v="4630460.3301113285"/>
    <x v="8"/>
    <x v="2"/>
  </r>
  <r>
    <x v="1"/>
    <x v="18"/>
    <s v="Oct 2013"/>
    <n v="4513126.0417826455"/>
    <x v="9"/>
    <x v="2"/>
  </r>
  <r>
    <x v="1"/>
    <x v="18"/>
    <s v="Nov 2013"/>
    <n v="4356861.5377780255"/>
    <x v="10"/>
    <x v="2"/>
  </r>
  <r>
    <x v="1"/>
    <x v="18"/>
    <s v="Dec 2013"/>
    <n v="4143761.5223924518"/>
    <x v="11"/>
    <x v="2"/>
  </r>
  <r>
    <x v="1"/>
    <x v="18"/>
    <s v="Jan 2014"/>
    <n v="3924393.1483875774"/>
    <x v="0"/>
    <x v="3"/>
  </r>
  <r>
    <x v="1"/>
    <x v="18"/>
    <s v="Feb 2014"/>
    <n v="3735061.0122935427"/>
    <x v="1"/>
    <x v="3"/>
  </r>
  <r>
    <x v="1"/>
    <x v="18"/>
    <s v="Mar 2014"/>
    <n v="3578318.5424103234"/>
    <x v="2"/>
    <x v="3"/>
  </r>
  <r>
    <x v="1"/>
    <x v="18"/>
    <s v="Apr 2014"/>
    <n v="3330758.6454016482"/>
    <x v="3"/>
    <x v="3"/>
  </r>
  <r>
    <x v="1"/>
    <x v="18"/>
    <s v="May 2014"/>
    <n v="3071068.4500913667"/>
    <x v="4"/>
    <x v="3"/>
  </r>
  <r>
    <x v="1"/>
    <x v="18"/>
    <s v="Jun 2014"/>
    <n v="2913019.1837450787"/>
    <x v="5"/>
    <x v="3"/>
  </r>
  <r>
    <x v="1"/>
    <x v="18"/>
    <s v="Jul 2014"/>
    <n v="2797225.961901275"/>
    <x v="6"/>
    <x v="3"/>
  </r>
  <r>
    <x v="1"/>
    <x v="18"/>
    <s v="Aug 2014"/>
    <n v="2641279.7320509786"/>
    <x v="7"/>
    <x v="3"/>
  </r>
  <r>
    <x v="1"/>
    <x v="18"/>
    <s v="Sep 2014"/>
    <n v="2468822.9632381378"/>
    <x v="8"/>
    <x v="3"/>
  </r>
  <r>
    <x v="1"/>
    <x v="18"/>
    <s v="Oct 2014"/>
    <n v="2297641.430269442"/>
    <x v="9"/>
    <x v="3"/>
  </r>
  <r>
    <x v="1"/>
    <x v="18"/>
    <s v="Nov 2014"/>
    <n v="2192538.1247445382"/>
    <x v="10"/>
    <x v="3"/>
  </r>
  <r>
    <x v="1"/>
    <x v="18"/>
    <s v="Dec 2014"/>
    <n v="2180560.2377713718"/>
    <x v="11"/>
    <x v="3"/>
  </r>
  <r>
    <x v="1"/>
    <x v="18"/>
    <s v="Jan 2015"/>
    <n v="2177400.4364937642"/>
    <x v="0"/>
    <x v="4"/>
  </r>
  <r>
    <x v="1"/>
    <x v="18"/>
    <s v="Feb 2015"/>
    <n v="2163010.3367001414"/>
    <x v="1"/>
    <x v="4"/>
  </r>
  <r>
    <x v="1"/>
    <x v="18"/>
    <s v="Mar 2015"/>
    <n v="2123084.0065688756"/>
    <x v="2"/>
    <x v="4"/>
  </r>
  <r>
    <x v="1"/>
    <x v="18"/>
    <s v="Apr 2015"/>
    <n v="2076616.0366014354"/>
    <x v="3"/>
    <x v="4"/>
  </r>
  <r>
    <x v="1"/>
    <x v="18"/>
    <s v="May 2015"/>
    <n v="2026697.2852295912"/>
    <x v="4"/>
    <x v="4"/>
  </r>
  <r>
    <x v="1"/>
    <x v="18"/>
    <s v="Jun 2015"/>
    <n v="1984698.6111261556"/>
    <x v="5"/>
    <x v="4"/>
  </r>
  <r>
    <x v="1"/>
    <x v="18"/>
    <s v="Jul 2015"/>
    <n v="1948499.8611402847"/>
    <x v="6"/>
    <x v="4"/>
  </r>
  <r>
    <x v="1"/>
    <x v="18"/>
    <s v="Aug 2015"/>
    <n v="1966836.3306283499"/>
    <x v="7"/>
    <x v="4"/>
  </r>
  <r>
    <x v="1"/>
    <x v="18"/>
    <s v="Sep 2015"/>
    <n v="1916508.5885427804"/>
    <x v="8"/>
    <x v="4"/>
  </r>
  <r>
    <x v="1"/>
    <x v="18"/>
    <s v="Oct 2015"/>
    <n v="1871128.9878534358"/>
    <x v="9"/>
    <x v="4"/>
  </r>
  <r>
    <x v="1"/>
    <x v="18"/>
    <s v="Nov 2015"/>
    <n v="1829375.381728916"/>
    <x v="10"/>
    <x v="4"/>
  </r>
  <r>
    <x v="1"/>
    <x v="18"/>
    <s v="Dec 2015"/>
    <n v="1791425.4985807277"/>
    <x v="11"/>
    <x v="4"/>
  </r>
  <r>
    <x v="1"/>
    <x v="18"/>
    <s v="Jan 2016"/>
    <n v="1749434.5279270876"/>
    <x v="0"/>
    <x v="5"/>
  </r>
  <r>
    <x v="1"/>
    <x v="18"/>
    <s v="Feb 2016"/>
    <n v="1710819.7734765941"/>
    <x v="1"/>
    <x v="5"/>
  </r>
  <r>
    <x v="1"/>
    <x v="18"/>
    <s v="Mar 2016"/>
    <n v="1673956.4992032393"/>
    <x v="2"/>
    <x v="5"/>
  </r>
  <r>
    <x v="1"/>
    <x v="18"/>
    <s v="Apr 2016"/>
    <n v="1637337.5460106838"/>
    <x v="3"/>
    <x v="5"/>
  </r>
  <r>
    <x v="1"/>
    <x v="18"/>
    <s v="May 2016"/>
    <n v="1607474.0880401332"/>
    <x v="4"/>
    <x v="5"/>
  </r>
  <r>
    <x v="1"/>
    <x v="18"/>
    <s v="Jun 2016"/>
    <n v="1572629.319663608"/>
    <x v="5"/>
    <x v="5"/>
  </r>
  <r>
    <x v="1"/>
    <x v="18"/>
    <s v="Jul 2016"/>
    <n v="1540249.1816866982"/>
    <x v="6"/>
    <x v="5"/>
  </r>
  <r>
    <x v="1"/>
    <x v="18"/>
    <s v="Aug 2016"/>
    <n v="1504597.6063719811"/>
    <x v="7"/>
    <x v="5"/>
  </r>
  <r>
    <x v="1"/>
    <x v="18"/>
    <s v="Sep 2016"/>
    <n v="1459244.9743506801"/>
    <x v="8"/>
    <x v="5"/>
  </r>
  <r>
    <x v="1"/>
    <x v="18"/>
    <s v="Oct 2016"/>
    <n v="1422550.3052432276"/>
    <x v="9"/>
    <x v="5"/>
  </r>
  <r>
    <x v="1"/>
    <x v="18"/>
    <s v="Nov 2016"/>
    <n v="1386233.6325929607"/>
    <x v="10"/>
    <x v="5"/>
  </r>
  <r>
    <x v="1"/>
    <x v="18"/>
    <s v="Dec 2016"/>
    <n v="1353157.2788024945"/>
    <x v="11"/>
    <x v="5"/>
  </r>
  <r>
    <x v="1"/>
    <x v="18"/>
    <s v="Jan 2017"/>
    <n v="1320690.6542827622"/>
    <x v="0"/>
    <x v="6"/>
  </r>
  <r>
    <x v="1"/>
    <x v="18"/>
    <s v="Feb 2017"/>
    <n v="1292925.7569110463"/>
    <x v="1"/>
    <x v="6"/>
  </r>
  <r>
    <x v="1"/>
    <x v="18"/>
    <s v="Mar 2017"/>
    <n v="1271112.5139973692"/>
    <x v="2"/>
    <x v="6"/>
  </r>
  <r>
    <x v="1"/>
    <x v="18"/>
    <s v="Apr 2017"/>
    <n v="1240977.0333662326"/>
    <x v="3"/>
    <x v="6"/>
  </r>
  <r>
    <x v="1"/>
    <x v="18"/>
    <s v="May 2017"/>
    <n v="1209561.074551719"/>
    <x v="4"/>
    <x v="6"/>
  </r>
  <r>
    <x v="1"/>
    <x v="18"/>
    <s v="Jun 2017"/>
    <n v="1189494.736243641"/>
    <x v="5"/>
    <x v="6"/>
  </r>
  <r>
    <x v="1"/>
    <x v="18"/>
    <s v="Jul 2017"/>
    <n v="1155640.1000470766"/>
    <x v="6"/>
    <x v="6"/>
  </r>
  <r>
    <x v="1"/>
    <x v="18"/>
    <s v="Aug 2017"/>
    <n v="1133088.2231320976"/>
    <x v="7"/>
    <x v="6"/>
  </r>
  <r>
    <x v="1"/>
    <x v="18"/>
    <s v="Sep 2017"/>
    <n v="1107484.00715556"/>
    <x v="8"/>
    <x v="6"/>
  </r>
  <r>
    <x v="1"/>
    <x v="18"/>
    <s v="Oct 2017"/>
    <n v="1078439.0389223434"/>
    <x v="9"/>
    <x v="6"/>
  </r>
  <r>
    <x v="1"/>
    <x v="18"/>
    <s v="Nov 2017"/>
    <n v="1059465.4017773634"/>
    <x v="10"/>
    <x v="6"/>
  </r>
  <r>
    <x v="1"/>
    <x v="18"/>
    <s v="Dec 2017"/>
    <n v="1044514.7005346022"/>
    <x v="11"/>
    <x v="6"/>
  </r>
  <r>
    <x v="1"/>
    <x v="18"/>
    <s v="Jan 2018"/>
    <n v="1018141.7650986391"/>
    <x v="0"/>
    <x v="7"/>
  </r>
  <r>
    <x v="1"/>
    <x v="18"/>
    <s v="Feb 2018"/>
    <n v="995998.3411980368"/>
    <x v="1"/>
    <x v="7"/>
  </r>
  <r>
    <x v="1"/>
    <x v="18"/>
    <s v="Mar 2018"/>
    <n v="975617.48980875069"/>
    <x v="2"/>
    <x v="7"/>
  </r>
  <r>
    <x v="1"/>
    <x v="18"/>
    <s v="Apr 2018"/>
    <n v="948028.7332529386"/>
    <x v="3"/>
    <x v="7"/>
  </r>
  <r>
    <x v="1"/>
    <x v="18"/>
    <s v="May 2018"/>
    <n v="926501.57461934141"/>
    <x v="4"/>
    <x v="7"/>
  </r>
  <r>
    <x v="1"/>
    <x v="18"/>
    <s v="Jun 2018"/>
    <n v="913815.4660623821"/>
    <x v="5"/>
    <x v="7"/>
  </r>
  <r>
    <x v="1"/>
    <x v="18"/>
    <s v="Jul 2018"/>
    <n v="891388.61015444482"/>
    <x v="6"/>
    <x v="7"/>
  </r>
  <r>
    <x v="1"/>
    <x v="18"/>
    <s v="Aug 2018"/>
    <n v="873942.31643335801"/>
    <x v="7"/>
    <x v="7"/>
  </r>
  <r>
    <x v="1"/>
    <x v="18"/>
    <s v="Sep 2018"/>
    <n v="858640.90658059926"/>
    <x v="8"/>
    <x v="7"/>
  </r>
  <r>
    <x v="1"/>
    <x v="18"/>
    <s v="Oct 2018"/>
    <n v="845893.73949717951"/>
    <x v="9"/>
    <x v="7"/>
  </r>
  <r>
    <x v="1"/>
    <x v="18"/>
    <s v="Nov 2018"/>
    <n v="823915.7723599663"/>
    <x v="10"/>
    <x v="7"/>
  </r>
  <r>
    <x v="1"/>
    <x v="18"/>
    <s v="Dec 2018"/>
    <n v="802702.93982303166"/>
    <x v="11"/>
    <x v="7"/>
  </r>
  <r>
    <x v="1"/>
    <x v="18"/>
    <s v="Jan 2019"/>
    <n v="785838.85100858076"/>
    <x v="0"/>
    <x v="8"/>
  </r>
  <r>
    <x v="1"/>
    <x v="18"/>
    <s v="Feb 2019"/>
    <n v="771079.41033160849"/>
    <x v="1"/>
    <x v="8"/>
  </r>
  <r>
    <x v="1"/>
    <x v="18"/>
    <s v="Mar 2019"/>
    <n v="758306.69998352299"/>
    <x v="2"/>
    <x v="8"/>
  </r>
  <r>
    <x v="1"/>
    <x v="18"/>
    <s v="Apr 2019"/>
    <n v="741442.66211848939"/>
    <x v="3"/>
    <x v="8"/>
  </r>
  <r>
    <x v="1"/>
    <x v="18"/>
    <s v="May 2019"/>
    <n v="728321.47467323276"/>
    <x v="4"/>
    <x v="8"/>
  </r>
  <r>
    <x v="1"/>
    <x v="18"/>
    <s v="Jun 2019"/>
    <n v="719473.62638092553"/>
    <x v="5"/>
    <x v="8"/>
  </r>
  <r>
    <x v="1"/>
    <x v="18"/>
    <s v="Jul 2019"/>
    <n v="704921.81096799439"/>
    <x v="6"/>
    <x v="8"/>
  </r>
  <r>
    <x v="1"/>
    <x v="18"/>
    <s v="Aug 2019"/>
    <n v="694488.17239303933"/>
    <x v="7"/>
    <x v="8"/>
  </r>
  <r>
    <x v="1"/>
    <x v="18"/>
    <s v="Sep 2019"/>
    <n v="679618.07155250222"/>
    <x v="8"/>
    <x v="8"/>
  </r>
  <r>
    <x v="1"/>
    <x v="18"/>
    <s v="Oct 2019"/>
    <n v="666743.71818059485"/>
    <x v="9"/>
    <x v="8"/>
  </r>
  <r>
    <x v="1"/>
    <x v="18"/>
    <s v="Nov 2019"/>
    <n v="657125.71335959609"/>
    <x v="10"/>
    <x v="8"/>
  </r>
  <r>
    <x v="1"/>
    <x v="18"/>
    <s v="Dec 2019"/>
    <n v="644568.65062513459"/>
    <x v="11"/>
    <x v="8"/>
  </r>
  <r>
    <x v="1"/>
    <x v="18"/>
    <s v="Jan 2020"/>
    <n v="627620.47514721181"/>
    <x v="0"/>
    <x v="9"/>
  </r>
  <r>
    <x v="1"/>
    <x v="18"/>
    <s v="Feb 2020"/>
    <n v="615234.13597455528"/>
    <x v="1"/>
    <x v="9"/>
  </r>
  <r>
    <x v="1"/>
    <x v="18"/>
    <s v="Mar 2020"/>
    <n v="605201.70296665141"/>
    <x v="2"/>
    <x v="9"/>
  </r>
  <r>
    <x v="1"/>
    <x v="18"/>
    <s v="Apr 2020"/>
    <n v="593018.78990407637"/>
    <x v="3"/>
    <x v="9"/>
  </r>
  <r>
    <x v="1"/>
    <x v="18"/>
    <s v="May 2020"/>
    <n v="584284.99078437313"/>
    <x v="4"/>
    <x v="9"/>
  </r>
  <r>
    <x v="1"/>
    <x v="18"/>
    <s v="Jun 2020"/>
    <n v="577046.92301322496"/>
    <x v="5"/>
    <x v="9"/>
  </r>
  <r>
    <x v="1"/>
    <x v="18"/>
    <s v="Jul 2020"/>
    <n v="559049.8796037283"/>
    <x v="6"/>
    <x v="9"/>
  </r>
  <r>
    <x v="1"/>
    <x v="18"/>
    <s v="Aug 2020"/>
    <n v="545320.57745683088"/>
    <x v="7"/>
    <x v="9"/>
  </r>
  <r>
    <x v="1"/>
    <x v="18"/>
    <s v="Sep 2020"/>
    <n v="535657.09852669551"/>
    <x v="8"/>
    <x v="9"/>
  </r>
  <r>
    <x v="1"/>
    <x v="18"/>
    <s v="Oct 2020"/>
    <n v="524156.70554667263"/>
    <x v="9"/>
    <x v="9"/>
  </r>
  <r>
    <x v="1"/>
    <x v="18"/>
    <s v="Nov 2020"/>
    <n v="511016.62967985845"/>
    <x v="10"/>
    <x v="9"/>
  </r>
  <r>
    <x v="1"/>
    <x v="18"/>
    <s v="Dec 2020"/>
    <n v="498408.50723345194"/>
    <x v="11"/>
    <x v="9"/>
  </r>
  <r>
    <x v="1"/>
    <x v="18"/>
    <s v="Jan 2021"/>
    <n v="484825.87202186196"/>
    <x v="0"/>
    <x v="10"/>
  </r>
  <r>
    <x v="1"/>
    <x v="18"/>
    <s v="Feb 2021"/>
    <n v="476693.22673971299"/>
    <x v="1"/>
    <x v="10"/>
  </r>
  <r>
    <x v="1"/>
    <x v="18"/>
    <s v="Mar 2021"/>
    <n v="467618.94715158106"/>
    <x v="2"/>
    <x v="10"/>
  </r>
  <r>
    <x v="1"/>
    <x v="18"/>
    <s v="Apr 2021"/>
    <n v="453163.2727289258"/>
    <x v="3"/>
    <x v="10"/>
  </r>
  <r>
    <x v="1"/>
    <x v="18"/>
    <s v="May 2021"/>
    <n v="444073.96928051912"/>
    <x v="4"/>
    <x v="10"/>
  </r>
  <r>
    <x v="1"/>
    <x v="18"/>
    <s v="Jun 2021"/>
    <n v="441782.35134572501"/>
    <x v="5"/>
    <x v="10"/>
  </r>
  <r>
    <x v="1"/>
    <x v="18"/>
    <s v="Jul 2021"/>
    <n v="397752.60799827625"/>
    <x v="6"/>
    <x v="10"/>
  </r>
  <r>
    <x v="1"/>
    <x v="18"/>
    <s v="Aug 2021"/>
    <n v="387354.1915908996"/>
    <x v="7"/>
    <x v="10"/>
  </r>
  <r>
    <x v="1"/>
    <x v="18"/>
    <s v="Sep 2021"/>
    <n v="377287.70128841599"/>
    <x v="8"/>
    <x v="10"/>
  </r>
  <r>
    <x v="1"/>
    <x v="18"/>
    <s v="Oct 2021"/>
    <n v="369240.22340639291"/>
    <x v="9"/>
    <x v="10"/>
  </r>
  <r>
    <x v="1"/>
    <x v="18"/>
    <s v="Nov 2021"/>
    <n v="360406.43107748078"/>
    <x v="10"/>
    <x v="10"/>
  </r>
  <r>
    <x v="1"/>
    <x v="18"/>
    <s v="Dec 2021"/>
    <n v="354148.48541098431"/>
    <x v="11"/>
    <x v="10"/>
  </r>
  <r>
    <x v="1"/>
    <x v="18"/>
    <s v="Jan 2022"/>
    <n v="346965.77658914652"/>
    <x v="0"/>
    <x v="11"/>
  </r>
  <r>
    <x v="1"/>
    <x v="18"/>
    <s v="Feb 2022"/>
    <n v="339857.00681112224"/>
    <x v="1"/>
    <x v="11"/>
  </r>
  <r>
    <x v="1"/>
    <x v="18"/>
    <s v="Mar 2022"/>
    <n v="334158.00684368255"/>
    <x v="2"/>
    <x v="11"/>
  </r>
  <r>
    <x v="1"/>
    <x v="18"/>
    <s v="Apr 2022"/>
    <n v="330554.45495937741"/>
    <x v="3"/>
    <x v="11"/>
  </r>
  <r>
    <x v="1"/>
    <x v="18"/>
    <s v="May 2022"/>
    <n v="322487.04751696973"/>
    <x v="4"/>
    <x v="11"/>
  </r>
  <r>
    <x v="1"/>
    <x v="18"/>
    <s v="Jun 2022"/>
    <n v="310206.80890749808"/>
    <x v="5"/>
    <x v="11"/>
  </r>
  <r>
    <x v="1"/>
    <x v="18"/>
    <s v="Jul 2022"/>
    <n v="208765.18682419474"/>
    <x v="6"/>
    <x v="11"/>
  </r>
  <r>
    <x v="1"/>
    <x v="18"/>
    <s v="Aug 2022"/>
    <n v="143094.45999162237"/>
    <x v="7"/>
    <x v="11"/>
  </r>
  <r>
    <x v="1"/>
    <x v="18"/>
    <s v="Sep 2022"/>
    <n v="139201.3923697673"/>
    <x v="8"/>
    <x v="11"/>
  </r>
  <r>
    <x v="1"/>
    <x v="18"/>
    <s v="Oct 2022"/>
    <n v="137308.11713049025"/>
    <x v="9"/>
    <x v="11"/>
  </r>
  <r>
    <x v="1"/>
    <x v="18"/>
    <s v="Nov 2022"/>
    <n v="99115.386444247648"/>
    <x v="10"/>
    <x v="11"/>
  </r>
  <r>
    <x v="1"/>
    <x v="18"/>
    <s v="Dec 2022"/>
    <n v="97974.777922342633"/>
    <x v="11"/>
    <x v="11"/>
  </r>
  <r>
    <x v="1"/>
    <x v="18"/>
    <s v="Jan 2023"/>
    <n v="96789.797876229088"/>
    <x v="0"/>
    <x v="12"/>
  </r>
  <r>
    <x v="1"/>
    <x v="18"/>
    <s v="Feb 2023"/>
    <n v="95652.627038821374"/>
    <x v="1"/>
    <x v="12"/>
  </r>
  <r>
    <x v="1"/>
    <x v="18"/>
    <s v="Mar 2023"/>
    <n v="94529.930417574491"/>
    <x v="2"/>
    <x v="12"/>
  </r>
  <r>
    <x v="1"/>
    <x v="18"/>
    <s v="Apr 2023"/>
    <n v="93421.494487338379"/>
    <x v="3"/>
    <x v="12"/>
  </r>
  <r>
    <x v="1"/>
    <x v="18"/>
    <s v="May 2023"/>
    <n v="92327.108045868052"/>
    <x v="4"/>
    <x v="12"/>
  </r>
  <r>
    <x v="1"/>
    <x v="18"/>
    <s v="Jun 2023"/>
    <n v="91246.565959634056"/>
    <x v="5"/>
    <x v="12"/>
  </r>
  <r>
    <x v="1"/>
    <x v="18"/>
    <s v="Jul 2023"/>
    <n v="90179.662272201778"/>
    <x v="6"/>
    <x v="12"/>
  </r>
  <r>
    <x v="1"/>
    <x v="18"/>
    <s v="Aug 2023"/>
    <n v="89126.196795852098"/>
    <x v="7"/>
    <x v="12"/>
  </r>
  <r>
    <x v="1"/>
    <x v="18"/>
    <s v="Sep 2023"/>
    <n v="88085.975811581375"/>
    <x v="8"/>
    <x v="12"/>
  </r>
  <r>
    <x v="1"/>
    <x v="18"/>
    <s v="Oct 2023"/>
    <n v="87058.803877480779"/>
    <x v="9"/>
    <x v="12"/>
  </r>
  <r>
    <x v="1"/>
    <x v="18"/>
    <s v="Nov 2023"/>
    <n v="86044.490958904411"/>
    <x v="10"/>
    <x v="12"/>
  </r>
  <r>
    <x v="1"/>
    <x v="18"/>
    <s v="Dec 2023"/>
    <n v="85042.851005564124"/>
    <x v="11"/>
    <x v="12"/>
  </r>
  <r>
    <x v="1"/>
    <x v="18"/>
    <s v="Jan 2024"/>
    <n v="84053.697467171762"/>
    <x v="0"/>
    <x v="13"/>
  </r>
  <r>
    <x v="1"/>
    <x v="18"/>
    <s v="Feb 2024"/>
    <n v="83076.850100702082"/>
    <x v="1"/>
    <x v="13"/>
  </r>
  <r>
    <x v="1"/>
    <x v="18"/>
    <s v="Mar 2024"/>
    <n v="82112.135254750494"/>
    <x v="2"/>
    <x v="13"/>
  </r>
  <r>
    <x v="1"/>
    <x v="18"/>
    <s v="Apr 2024"/>
    <n v="81159.373424839112"/>
    <x v="3"/>
    <x v="13"/>
  </r>
  <r>
    <x v="1"/>
    <x v="18"/>
    <s v="May 2024"/>
    <n v="80218.390536658248"/>
    <x v="4"/>
    <x v="13"/>
  </r>
  <r>
    <x v="1"/>
    <x v="18"/>
    <s v="Jun 2024"/>
    <n v="79289.023791876505"/>
    <x v="5"/>
    <x v="13"/>
  </r>
  <r>
    <x v="1"/>
    <x v="18"/>
    <s v="Jul 2024"/>
    <n v="78371.101977636688"/>
    <x v="6"/>
    <x v="13"/>
  </r>
  <r>
    <x v="1"/>
    <x v="18"/>
    <s v="Aug 2024"/>
    <n v="77464.463957060041"/>
    <x v="7"/>
    <x v="13"/>
  </r>
  <r>
    <x v="1"/>
    <x v="18"/>
    <s v="Sep 2024"/>
    <n v="76568.946347457415"/>
    <x v="8"/>
    <x v="13"/>
  </r>
  <r>
    <x v="1"/>
    <x v="18"/>
    <s v="Oct 2024"/>
    <n v="75684.389511950081"/>
    <x v="9"/>
    <x v="13"/>
  </r>
  <r>
    <x v="1"/>
    <x v="18"/>
    <s v="Nov 2024"/>
    <n v="74810.641305279845"/>
    <x v="10"/>
    <x v="13"/>
  </r>
  <r>
    <x v="1"/>
    <x v="18"/>
    <s v="Dec 2024"/>
    <n v="73947.543029115375"/>
    <x v="11"/>
    <x v="13"/>
  </r>
  <r>
    <x v="1"/>
    <x v="18"/>
    <s v="Jan 2025"/>
    <n v="73094.951291271762"/>
    <x v="0"/>
    <x v="14"/>
  </r>
  <r>
    <x v="1"/>
    <x v="18"/>
    <s v="Feb 2025"/>
    <n v="72252.708131965046"/>
    <x v="1"/>
    <x v="14"/>
  </r>
  <r>
    <x v="1"/>
    <x v="18"/>
    <s v="Mar 2025"/>
    <n v="71420.674143368116"/>
    <x v="2"/>
    <x v="14"/>
  </r>
  <r>
    <x v="1"/>
    <x v="18"/>
    <s v="Apr 2025"/>
    <n v="70598.702603127924"/>
    <x v="3"/>
    <x v="14"/>
  </r>
  <r>
    <x v="1"/>
    <x v="18"/>
    <s v="May 2025"/>
    <n v="69786.65408051222"/>
    <x v="4"/>
    <x v="14"/>
  </r>
  <r>
    <x v="1"/>
    <x v="18"/>
    <s v="Jun 2025"/>
    <n v="68984.384676073154"/>
    <x v="5"/>
    <x v="14"/>
  </r>
  <r>
    <x v="1"/>
    <x v="18"/>
    <s v="Jul 2025"/>
    <n v="68191.7611277939"/>
    <x v="6"/>
    <x v="14"/>
  </r>
  <r>
    <x v="1"/>
    <x v="18"/>
    <s v="Aug 2025"/>
    <n v="67408.648027847317"/>
    <x v="7"/>
    <x v="14"/>
  </r>
  <r>
    <x v="1"/>
    <x v="18"/>
    <s v="Sep 2025"/>
    <n v="66634.914575669129"/>
    <x v="8"/>
    <x v="14"/>
  </r>
  <r>
    <x v="1"/>
    <x v="18"/>
    <s v="Oct 2025"/>
    <n v="65870.424040527025"/>
    <x v="9"/>
    <x v="14"/>
  </r>
  <r>
    <x v="1"/>
    <x v="18"/>
    <s v="Nov 2025"/>
    <n v="65115.049706214522"/>
    <x v="10"/>
    <x v="14"/>
  </r>
  <r>
    <x v="1"/>
    <x v="18"/>
    <s v="Dec 2025"/>
    <n v="64368.670225240567"/>
    <x v="11"/>
    <x v="14"/>
  </r>
  <r>
    <x v="1"/>
    <x v="18"/>
    <s v="Jan 2026"/>
    <n v="63631.155474135747"/>
    <x v="0"/>
    <x v="15"/>
  </r>
  <r>
    <x v="1"/>
    <x v="18"/>
    <s v="Feb 2026"/>
    <n v="62902.383182503894"/>
    <x v="1"/>
    <x v="15"/>
  </r>
  <r>
    <x v="1"/>
    <x v="18"/>
    <s v="Mar 2026"/>
    <n v="62182.234402853996"/>
    <x v="2"/>
    <x v="15"/>
  </r>
  <r>
    <x v="1"/>
    <x v="18"/>
    <s v="Apr 2026"/>
    <n v="61470.589787695011"/>
    <x v="3"/>
    <x v="15"/>
  </r>
  <r>
    <x v="1"/>
    <x v="18"/>
    <s v="May 2026"/>
    <n v="60767.331850988521"/>
    <x v="4"/>
    <x v="15"/>
  </r>
  <r>
    <x v="1"/>
    <x v="18"/>
    <s v="Jun 2026"/>
    <n v="60072.345629601237"/>
    <x v="5"/>
    <x v="15"/>
  </r>
  <r>
    <x v="1"/>
    <x v="18"/>
    <s v="Jul 2026"/>
    <n v="59385.520267662789"/>
    <x v="6"/>
    <x v="15"/>
  </r>
  <r>
    <x v="1"/>
    <x v="18"/>
    <s v="Aug 2026"/>
    <n v="58706.734810419272"/>
    <x v="7"/>
    <x v="15"/>
  </r>
  <r>
    <x v="1"/>
    <x v="18"/>
    <s v="Sep 2026"/>
    <n v="58035.89073943127"/>
    <x v="8"/>
    <x v="15"/>
  </r>
  <r>
    <x v="1"/>
    <x v="18"/>
    <s v="Oct 2026"/>
    <n v="57372.877075923258"/>
    <x v="9"/>
    <x v="15"/>
  </r>
  <r>
    <x v="1"/>
    <x v="18"/>
    <s v="Nov 2026"/>
    <n v="56717.582118214545"/>
    <x v="10"/>
    <x v="15"/>
  </r>
  <r>
    <x v="1"/>
    <x v="18"/>
    <s v="Dec 2026"/>
    <n v="56069.902717697682"/>
    <x v="11"/>
    <x v="15"/>
  </r>
  <r>
    <x v="1"/>
    <x v="18"/>
    <s v="Jan 2027"/>
    <n v="55429.736887217769"/>
    <x v="0"/>
    <x v="16"/>
  </r>
  <r>
    <x v="1"/>
    <x v="18"/>
    <s v="Feb 2027"/>
    <n v="54796.987446882835"/>
    <x v="1"/>
    <x v="16"/>
  </r>
  <r>
    <x v="1"/>
    <x v="18"/>
    <s v="Mar 2027"/>
    <n v="54171.545156464774"/>
    <x v="2"/>
    <x v="16"/>
  </r>
  <r>
    <x v="1"/>
    <x v="18"/>
    <s v="Apr 2027"/>
    <n v="53553.316458976769"/>
    <x v="3"/>
    <x v="16"/>
  </r>
  <r>
    <x v="1"/>
    <x v="18"/>
    <s v="May 2027"/>
    <n v="52942.203913074271"/>
    <x v="4"/>
    <x v="16"/>
  </r>
  <r>
    <x v="1"/>
    <x v="18"/>
    <s v="Jun 2027"/>
    <n v="52338.111115960128"/>
    <x v="5"/>
    <x v="16"/>
  </r>
  <r>
    <x v="1"/>
    <x v="18"/>
    <s v="Jul 2027"/>
    <n v="786.38560340446054"/>
    <x v="6"/>
    <x v="16"/>
  </r>
  <r>
    <x v="1"/>
    <x v="19"/>
    <s v="Aug 2012"/>
    <n v="6525130.7974509932"/>
    <x v="7"/>
    <x v="1"/>
  </r>
  <r>
    <x v="1"/>
    <x v="19"/>
    <s v="Sep 2012"/>
    <n v="9505929.5645874701"/>
    <x v="8"/>
    <x v="1"/>
  </r>
  <r>
    <x v="1"/>
    <x v="19"/>
    <s v="Oct 2012"/>
    <n v="9396380.8116032816"/>
    <x v="9"/>
    <x v="1"/>
  </r>
  <r>
    <x v="1"/>
    <x v="19"/>
    <s v="Nov 2012"/>
    <n v="7314569.9388744216"/>
    <x v="10"/>
    <x v="1"/>
  </r>
  <r>
    <x v="1"/>
    <x v="19"/>
    <s v="Dec 2012"/>
    <n v="6153391.3280370571"/>
    <x v="11"/>
    <x v="1"/>
  </r>
  <r>
    <x v="1"/>
    <x v="19"/>
    <s v="Jan 2013"/>
    <n v="5357281.1293913387"/>
    <x v="0"/>
    <x v="2"/>
  </r>
  <r>
    <x v="1"/>
    <x v="19"/>
    <s v="Feb 2013"/>
    <n v="4676009.1517453631"/>
    <x v="1"/>
    <x v="2"/>
  </r>
  <r>
    <x v="1"/>
    <x v="19"/>
    <s v="Mar 2013"/>
    <n v="4319429.9556873664"/>
    <x v="2"/>
    <x v="2"/>
  </r>
  <r>
    <x v="1"/>
    <x v="19"/>
    <s v="Apr 2013"/>
    <n v="4086393.2911396027"/>
    <x v="3"/>
    <x v="2"/>
  </r>
  <r>
    <x v="1"/>
    <x v="19"/>
    <s v="May 2013"/>
    <n v="4019938.3138032677"/>
    <x v="4"/>
    <x v="2"/>
  </r>
  <r>
    <x v="1"/>
    <x v="19"/>
    <s v="Jun 2013"/>
    <n v="4025186.4934898028"/>
    <x v="5"/>
    <x v="2"/>
  </r>
  <r>
    <x v="1"/>
    <x v="19"/>
    <s v="Jul 2013"/>
    <n v="3985006.4020283679"/>
    <x v="6"/>
    <x v="2"/>
  </r>
  <r>
    <x v="1"/>
    <x v="19"/>
    <s v="Aug 2013"/>
    <n v="3929956.4089618274"/>
    <x v="7"/>
    <x v="2"/>
  </r>
  <r>
    <x v="1"/>
    <x v="19"/>
    <s v="Sep 2013"/>
    <n v="3855281.7438953691"/>
    <x v="8"/>
    <x v="2"/>
  </r>
  <r>
    <x v="1"/>
    <x v="19"/>
    <s v="Oct 2013"/>
    <n v="3759810.2167814681"/>
    <x v="9"/>
    <x v="2"/>
  </r>
  <r>
    <x v="1"/>
    <x v="19"/>
    <s v="Nov 2013"/>
    <n v="3660920.3641322879"/>
    <x v="10"/>
    <x v="2"/>
  </r>
  <r>
    <x v="1"/>
    <x v="19"/>
    <s v="Dec 2013"/>
    <n v="3554030.4148208015"/>
    <x v="11"/>
    <x v="2"/>
  </r>
  <r>
    <x v="1"/>
    <x v="19"/>
    <s v="Jan 2014"/>
    <n v="3430854.5095141432"/>
    <x v="0"/>
    <x v="3"/>
  </r>
  <r>
    <x v="1"/>
    <x v="19"/>
    <s v="Feb 2014"/>
    <n v="3211026.4056529664"/>
    <x v="1"/>
    <x v="3"/>
  </r>
  <r>
    <x v="1"/>
    <x v="19"/>
    <s v="Mar 2014"/>
    <n v="3038882.0765221156"/>
    <x v="2"/>
    <x v="3"/>
  </r>
  <r>
    <x v="1"/>
    <x v="19"/>
    <s v="Apr 2014"/>
    <n v="2844603.7546038101"/>
    <x v="3"/>
    <x v="3"/>
  </r>
  <r>
    <x v="1"/>
    <x v="19"/>
    <s v="May 2014"/>
    <n v="2655105.3383756448"/>
    <x v="4"/>
    <x v="3"/>
  </r>
  <r>
    <x v="1"/>
    <x v="19"/>
    <s v="Jun 2014"/>
    <n v="2465721.1192113934"/>
    <x v="5"/>
    <x v="3"/>
  </r>
  <r>
    <x v="1"/>
    <x v="19"/>
    <s v="Jul 2014"/>
    <n v="2285589.7182248691"/>
    <x v="6"/>
    <x v="3"/>
  </r>
  <r>
    <x v="1"/>
    <x v="19"/>
    <s v="Aug 2014"/>
    <n v="2116373.3088681623"/>
    <x v="7"/>
    <x v="3"/>
  </r>
  <r>
    <x v="1"/>
    <x v="19"/>
    <s v="Sep 2014"/>
    <n v="1959180.5467825574"/>
    <x v="8"/>
    <x v="3"/>
  </r>
  <r>
    <x v="1"/>
    <x v="19"/>
    <s v="Oct 2014"/>
    <n v="1811781.1446026361"/>
    <x v="9"/>
    <x v="3"/>
  </r>
  <r>
    <x v="1"/>
    <x v="19"/>
    <s v="Nov 2014"/>
    <n v="1687180.5683369311"/>
    <x v="10"/>
    <x v="3"/>
  </r>
  <r>
    <x v="1"/>
    <x v="19"/>
    <s v="Dec 2014"/>
    <n v="1588114.3964283303"/>
    <x v="11"/>
    <x v="3"/>
  </r>
  <r>
    <x v="1"/>
    <x v="19"/>
    <s v="Jan 2015"/>
    <n v="1513603.4538153596"/>
    <x v="0"/>
    <x v="4"/>
  </r>
  <r>
    <x v="1"/>
    <x v="19"/>
    <s v="Feb 2015"/>
    <n v="1434276.9993132062"/>
    <x v="1"/>
    <x v="4"/>
  </r>
  <r>
    <x v="1"/>
    <x v="19"/>
    <s v="Mar 2015"/>
    <n v="1367401.4691083354"/>
    <x v="2"/>
    <x v="4"/>
  </r>
  <r>
    <x v="1"/>
    <x v="19"/>
    <s v="Apr 2015"/>
    <n v="1317010.8074066802"/>
    <x v="3"/>
    <x v="4"/>
  </r>
  <r>
    <x v="1"/>
    <x v="19"/>
    <s v="May 2015"/>
    <n v="1279718.0960969306"/>
    <x v="4"/>
    <x v="4"/>
  </r>
  <r>
    <x v="1"/>
    <x v="19"/>
    <s v="Jun 2015"/>
    <n v="1242963.2539926465"/>
    <x v="5"/>
    <x v="4"/>
  </r>
  <r>
    <x v="1"/>
    <x v="19"/>
    <s v="Jul 2015"/>
    <n v="1199859.6734631427"/>
    <x v="6"/>
    <x v="4"/>
  </r>
  <r>
    <x v="1"/>
    <x v="19"/>
    <s v="Aug 2015"/>
    <n v="1175816.3644833998"/>
    <x v="7"/>
    <x v="4"/>
  </r>
  <r>
    <x v="1"/>
    <x v="19"/>
    <s v="Sep 2015"/>
    <n v="1238653.5053163779"/>
    <x v="8"/>
    <x v="4"/>
  </r>
  <r>
    <x v="1"/>
    <x v="19"/>
    <s v="Oct 2015"/>
    <n v="1205215.1506219576"/>
    <x v="9"/>
    <x v="4"/>
  </r>
  <r>
    <x v="1"/>
    <x v="19"/>
    <s v="Nov 2015"/>
    <n v="1169826.7567836307"/>
    <x v="10"/>
    <x v="4"/>
  </r>
  <r>
    <x v="1"/>
    <x v="19"/>
    <s v="Dec 2015"/>
    <n v="1138063.3449182566"/>
    <x v="11"/>
    <x v="4"/>
  </r>
  <r>
    <x v="1"/>
    <x v="19"/>
    <s v="Jan 2016"/>
    <n v="1106391.5237324724"/>
    <x v="0"/>
    <x v="5"/>
  </r>
  <r>
    <x v="1"/>
    <x v="19"/>
    <s v="Feb 2016"/>
    <n v="1074079.4459539931"/>
    <x v="1"/>
    <x v="5"/>
  </r>
  <r>
    <x v="1"/>
    <x v="19"/>
    <s v="Mar 2016"/>
    <n v="1050681.6212493044"/>
    <x v="2"/>
    <x v="5"/>
  </r>
  <r>
    <x v="1"/>
    <x v="19"/>
    <s v="Apr 2016"/>
    <n v="1024636.3967027981"/>
    <x v="3"/>
    <x v="5"/>
  </r>
  <r>
    <x v="1"/>
    <x v="19"/>
    <s v="May 2016"/>
    <n v="996910.4553374938"/>
    <x v="4"/>
    <x v="5"/>
  </r>
  <r>
    <x v="1"/>
    <x v="19"/>
    <s v="Jun 2016"/>
    <n v="977474.94955568947"/>
    <x v="5"/>
    <x v="5"/>
  </r>
  <r>
    <x v="1"/>
    <x v="19"/>
    <s v="Jul 2016"/>
    <n v="952062.59414570953"/>
    <x v="6"/>
    <x v="5"/>
  </r>
  <r>
    <x v="1"/>
    <x v="19"/>
    <s v="Aug 2016"/>
    <n v="923983.42152429395"/>
    <x v="7"/>
    <x v="5"/>
  </r>
  <r>
    <x v="1"/>
    <x v="19"/>
    <s v="Sep 2016"/>
    <n v="907288.6875462255"/>
    <x v="8"/>
    <x v="5"/>
  </r>
  <r>
    <x v="1"/>
    <x v="19"/>
    <s v="Oct 2016"/>
    <n v="876577.2910461463"/>
    <x v="9"/>
    <x v="5"/>
  </r>
  <r>
    <x v="1"/>
    <x v="19"/>
    <s v="Nov 2016"/>
    <n v="851504.77859314624"/>
    <x v="10"/>
    <x v="5"/>
  </r>
  <r>
    <x v="1"/>
    <x v="19"/>
    <s v="Dec 2016"/>
    <n v="826243.039113865"/>
    <x v="11"/>
    <x v="5"/>
  </r>
  <r>
    <x v="1"/>
    <x v="19"/>
    <s v="Jan 2017"/>
    <n v="806815.21461261599"/>
    <x v="0"/>
    <x v="6"/>
  </r>
  <r>
    <x v="1"/>
    <x v="19"/>
    <s v="Feb 2017"/>
    <n v="785343.80786996637"/>
    <x v="1"/>
    <x v="6"/>
  </r>
  <r>
    <x v="1"/>
    <x v="19"/>
    <s v="Mar 2017"/>
    <n v="768258.16322671797"/>
    <x v="2"/>
    <x v="6"/>
  </r>
  <r>
    <x v="1"/>
    <x v="19"/>
    <s v="Apr 2017"/>
    <n v="752467.65757301485"/>
    <x v="3"/>
    <x v="6"/>
  </r>
  <r>
    <x v="1"/>
    <x v="19"/>
    <s v="May 2017"/>
    <n v="737678.93603025505"/>
    <x v="4"/>
    <x v="6"/>
  </r>
  <r>
    <x v="1"/>
    <x v="19"/>
    <s v="Jun 2017"/>
    <n v="716338.38512081513"/>
    <x v="5"/>
    <x v="6"/>
  </r>
  <r>
    <x v="1"/>
    <x v="19"/>
    <s v="Jul 2017"/>
    <n v="698715.10702853987"/>
    <x v="6"/>
    <x v="6"/>
  </r>
  <r>
    <x v="1"/>
    <x v="19"/>
    <s v="Aug 2017"/>
    <n v="675149.49124951963"/>
    <x v="7"/>
    <x v="6"/>
  </r>
  <r>
    <x v="1"/>
    <x v="19"/>
    <s v="Sep 2017"/>
    <n v="659333.31890833448"/>
    <x v="8"/>
    <x v="6"/>
  </r>
  <r>
    <x v="1"/>
    <x v="19"/>
    <s v="Oct 2017"/>
    <n v="645613.53966989391"/>
    <x v="9"/>
    <x v="6"/>
  </r>
  <r>
    <x v="1"/>
    <x v="19"/>
    <s v="Nov 2017"/>
    <n v="628371.56605713139"/>
    <x v="10"/>
    <x v="6"/>
  </r>
  <r>
    <x v="1"/>
    <x v="19"/>
    <s v="Dec 2017"/>
    <n v="617492.87387411424"/>
    <x v="11"/>
    <x v="6"/>
  </r>
  <r>
    <x v="1"/>
    <x v="19"/>
    <s v="Jan 2018"/>
    <n v="611980.74778746581"/>
    <x v="0"/>
    <x v="7"/>
  </r>
  <r>
    <x v="1"/>
    <x v="19"/>
    <s v="Feb 2018"/>
    <n v="598491.76800432953"/>
    <x v="1"/>
    <x v="7"/>
  </r>
  <r>
    <x v="1"/>
    <x v="19"/>
    <s v="Mar 2018"/>
    <n v="583792.03916669625"/>
    <x v="2"/>
    <x v="7"/>
  </r>
  <r>
    <x v="1"/>
    <x v="19"/>
    <s v="Apr 2018"/>
    <n v="572090.7346210574"/>
    <x v="3"/>
    <x v="7"/>
  </r>
  <r>
    <x v="1"/>
    <x v="19"/>
    <s v="May 2018"/>
    <n v="555351.22652765608"/>
    <x v="4"/>
    <x v="7"/>
  </r>
  <r>
    <x v="1"/>
    <x v="19"/>
    <s v="Jun 2018"/>
    <n v="543227.42605945305"/>
    <x v="5"/>
    <x v="7"/>
  </r>
  <r>
    <x v="1"/>
    <x v="19"/>
    <s v="Jul 2018"/>
    <n v="536730.26925975189"/>
    <x v="6"/>
    <x v="7"/>
  </r>
  <r>
    <x v="1"/>
    <x v="19"/>
    <s v="Aug 2018"/>
    <n v="529280.66677721892"/>
    <x v="7"/>
    <x v="7"/>
  </r>
  <r>
    <x v="1"/>
    <x v="19"/>
    <s v="Sep 2018"/>
    <n v="519784.250505478"/>
    <x v="8"/>
    <x v="7"/>
  </r>
  <r>
    <x v="1"/>
    <x v="19"/>
    <s v="Oct 2018"/>
    <n v="512054.48273505329"/>
    <x v="9"/>
    <x v="7"/>
  </r>
  <r>
    <x v="1"/>
    <x v="19"/>
    <s v="Nov 2018"/>
    <n v="506849.0703868483"/>
    <x v="10"/>
    <x v="7"/>
  </r>
  <r>
    <x v="1"/>
    <x v="19"/>
    <s v="Dec 2018"/>
    <n v="497075.05561858835"/>
    <x v="11"/>
    <x v="7"/>
  </r>
  <r>
    <x v="1"/>
    <x v="19"/>
    <s v="Jan 2019"/>
    <n v="486750.19075903873"/>
    <x v="0"/>
    <x v="8"/>
  </r>
  <r>
    <x v="1"/>
    <x v="19"/>
    <s v="Feb 2019"/>
    <n v="478136.93746176531"/>
    <x v="1"/>
    <x v="8"/>
  </r>
  <r>
    <x v="1"/>
    <x v="19"/>
    <s v="Mar 2019"/>
    <n v="470544.12158805953"/>
    <x v="2"/>
    <x v="8"/>
  </r>
  <r>
    <x v="1"/>
    <x v="19"/>
    <s v="Apr 2019"/>
    <n v="464412.76383273606"/>
    <x v="3"/>
    <x v="8"/>
  </r>
  <r>
    <x v="1"/>
    <x v="19"/>
    <s v="May 2019"/>
    <n v="457388.57595901465"/>
    <x v="4"/>
    <x v="8"/>
  </r>
  <r>
    <x v="1"/>
    <x v="19"/>
    <s v="Jun 2019"/>
    <n v="449635.19655621058"/>
    <x v="5"/>
    <x v="8"/>
  </r>
  <r>
    <x v="1"/>
    <x v="19"/>
    <s v="Jul 2019"/>
    <n v="446359.62988990895"/>
    <x v="6"/>
    <x v="8"/>
  </r>
  <r>
    <x v="1"/>
    <x v="19"/>
    <s v="Aug 2019"/>
    <n v="440288.36758197495"/>
    <x v="7"/>
    <x v="8"/>
  </r>
  <r>
    <x v="1"/>
    <x v="19"/>
    <s v="Sep 2019"/>
    <n v="434804.83231429226"/>
    <x v="8"/>
    <x v="8"/>
  </r>
  <r>
    <x v="1"/>
    <x v="19"/>
    <s v="Oct 2019"/>
    <n v="427374.14928036142"/>
    <x v="9"/>
    <x v="8"/>
  </r>
  <r>
    <x v="1"/>
    <x v="19"/>
    <s v="Nov 2019"/>
    <n v="420495.05900779011"/>
    <x v="10"/>
    <x v="8"/>
  </r>
  <r>
    <x v="1"/>
    <x v="19"/>
    <s v="Dec 2019"/>
    <n v="417436.72093003197"/>
    <x v="11"/>
    <x v="8"/>
  </r>
  <r>
    <x v="1"/>
    <x v="19"/>
    <s v="Jan 2020"/>
    <n v="410878.43468240567"/>
    <x v="0"/>
    <x v="9"/>
  </r>
  <r>
    <x v="1"/>
    <x v="19"/>
    <s v="Feb 2020"/>
    <n v="401613.76155068871"/>
    <x v="1"/>
    <x v="9"/>
  </r>
  <r>
    <x v="1"/>
    <x v="19"/>
    <s v="Mar 2020"/>
    <n v="395335.59170168242"/>
    <x v="2"/>
    <x v="9"/>
  </r>
  <r>
    <x v="1"/>
    <x v="19"/>
    <s v="Apr 2020"/>
    <n v="391021.52926330041"/>
    <x v="3"/>
    <x v="9"/>
  </r>
  <r>
    <x v="1"/>
    <x v="19"/>
    <s v="May 2020"/>
    <n v="385971.02928648295"/>
    <x v="4"/>
    <x v="9"/>
  </r>
  <r>
    <x v="1"/>
    <x v="19"/>
    <s v="Jun 2020"/>
    <n v="383710.8292862107"/>
    <x v="5"/>
    <x v="9"/>
  </r>
  <r>
    <x v="1"/>
    <x v="19"/>
    <s v="Jul 2020"/>
    <n v="381496.38099182479"/>
    <x v="6"/>
    <x v="9"/>
  </r>
  <r>
    <x v="1"/>
    <x v="19"/>
    <s v="Aug 2020"/>
    <n v="372755.84427560354"/>
    <x v="7"/>
    <x v="9"/>
  </r>
  <r>
    <x v="1"/>
    <x v="19"/>
    <s v="Sep 2020"/>
    <n v="365319.90945863217"/>
    <x v="8"/>
    <x v="9"/>
  </r>
  <r>
    <x v="1"/>
    <x v="19"/>
    <s v="Oct 2020"/>
    <n v="364334.78061180102"/>
    <x v="9"/>
    <x v="9"/>
  </r>
  <r>
    <x v="1"/>
    <x v="19"/>
    <s v="Nov 2020"/>
    <n v="359848.86044120416"/>
    <x v="10"/>
    <x v="9"/>
  </r>
  <r>
    <x v="1"/>
    <x v="19"/>
    <s v="Dec 2020"/>
    <n v="353745.03707455099"/>
    <x v="11"/>
    <x v="9"/>
  </r>
  <r>
    <x v="1"/>
    <x v="19"/>
    <s v="Jan 2021"/>
    <n v="347809.75702000642"/>
    <x v="0"/>
    <x v="10"/>
  </r>
  <r>
    <x v="1"/>
    <x v="19"/>
    <s v="Feb 2021"/>
    <n v="342410.45254702069"/>
    <x v="1"/>
    <x v="10"/>
  </r>
  <r>
    <x v="1"/>
    <x v="19"/>
    <s v="Mar 2021"/>
    <n v="340703.3659779976"/>
    <x v="2"/>
    <x v="10"/>
  </r>
  <r>
    <x v="1"/>
    <x v="19"/>
    <s v="Apr 2021"/>
    <n v="337325.96559793595"/>
    <x v="3"/>
    <x v="10"/>
  </r>
  <r>
    <x v="1"/>
    <x v="19"/>
    <s v="May 2021"/>
    <n v="328867.51336753793"/>
    <x v="4"/>
    <x v="10"/>
  </r>
  <r>
    <x v="1"/>
    <x v="19"/>
    <s v="Jun 2021"/>
    <n v="325131.11778002809"/>
    <x v="5"/>
    <x v="10"/>
  </r>
  <r>
    <x v="1"/>
    <x v="19"/>
    <s v="Jul 2021"/>
    <n v="327644.54658774321"/>
    <x v="6"/>
    <x v="10"/>
  </r>
  <r>
    <x v="1"/>
    <x v="19"/>
    <s v="Aug 2021"/>
    <n v="305682.0173647037"/>
    <x v="7"/>
    <x v="10"/>
  </r>
  <r>
    <x v="1"/>
    <x v="19"/>
    <s v="Sep 2021"/>
    <n v="298731.44884510391"/>
    <x v="8"/>
    <x v="10"/>
  </r>
  <r>
    <x v="1"/>
    <x v="19"/>
    <s v="Oct 2021"/>
    <n v="293832.30262811272"/>
    <x v="9"/>
    <x v="10"/>
  </r>
  <r>
    <x v="1"/>
    <x v="19"/>
    <s v="Nov 2021"/>
    <n v="289924.90385863039"/>
    <x v="10"/>
    <x v="10"/>
  </r>
  <r>
    <x v="1"/>
    <x v="19"/>
    <s v="Dec 2021"/>
    <n v="285198.94504655636"/>
    <x v="11"/>
    <x v="10"/>
  </r>
  <r>
    <x v="1"/>
    <x v="19"/>
    <s v="Jan 2022"/>
    <n v="282856.38992578839"/>
    <x v="0"/>
    <x v="11"/>
  </r>
  <r>
    <x v="1"/>
    <x v="19"/>
    <s v="Feb 2022"/>
    <n v="279839.10596001137"/>
    <x v="1"/>
    <x v="11"/>
  </r>
  <r>
    <x v="1"/>
    <x v="19"/>
    <s v="Mar 2022"/>
    <n v="278137.92120114749"/>
    <x v="2"/>
    <x v="11"/>
  </r>
  <r>
    <x v="1"/>
    <x v="19"/>
    <s v="Apr 2022"/>
    <n v="276102.93164966191"/>
    <x v="3"/>
    <x v="11"/>
  </r>
  <r>
    <x v="1"/>
    <x v="19"/>
    <s v="May 2022"/>
    <n v="276920.12666076946"/>
    <x v="4"/>
    <x v="11"/>
  </r>
  <r>
    <x v="1"/>
    <x v="19"/>
    <s v="Jun 2022"/>
    <n v="274198.11804290116"/>
    <x v="5"/>
    <x v="11"/>
  </r>
  <r>
    <x v="1"/>
    <x v="19"/>
    <s v="Jul 2022"/>
    <n v="266247.10362362186"/>
    <x v="6"/>
    <x v="11"/>
  </r>
  <r>
    <x v="1"/>
    <x v="19"/>
    <s v="Aug 2022"/>
    <n v="226976.75276454171"/>
    <x v="7"/>
    <x v="11"/>
  </r>
  <r>
    <x v="1"/>
    <x v="19"/>
    <s v="Sep 2022"/>
    <n v="99136.215386836993"/>
    <x v="8"/>
    <x v="11"/>
  </r>
  <r>
    <x v="1"/>
    <x v="19"/>
    <s v="Oct 2022"/>
    <n v="97169.156645016075"/>
    <x v="9"/>
    <x v="11"/>
  </r>
  <r>
    <x v="1"/>
    <x v="19"/>
    <s v="Nov 2022"/>
    <n v="96348.688685058107"/>
    <x v="10"/>
    <x v="11"/>
  </r>
  <r>
    <x v="1"/>
    <x v="19"/>
    <s v="Dec 2022"/>
    <n v="94925.189254484285"/>
    <x v="11"/>
    <x v="11"/>
  </r>
  <r>
    <x v="1"/>
    <x v="19"/>
    <s v="Jan 2023"/>
    <n v="93895.894452525361"/>
    <x v="0"/>
    <x v="12"/>
  </r>
  <r>
    <x v="1"/>
    <x v="19"/>
    <s v="Feb 2023"/>
    <n v="92815.828079021041"/>
    <x v="1"/>
    <x v="12"/>
  </r>
  <r>
    <x v="1"/>
    <x v="19"/>
    <s v="Mar 2023"/>
    <n v="91785.882876504736"/>
    <x v="2"/>
    <x v="12"/>
  </r>
  <r>
    <x v="1"/>
    <x v="19"/>
    <s v="Apr 2023"/>
    <n v="90769.611563918923"/>
    <x v="3"/>
    <x v="12"/>
  </r>
  <r>
    <x v="1"/>
    <x v="19"/>
    <s v="May 2023"/>
    <n v="89766.801155777328"/>
    <x v="4"/>
    <x v="12"/>
  </r>
  <r>
    <x v="1"/>
    <x v="19"/>
    <s v="Jun 2023"/>
    <n v="88777.251349835016"/>
    <x v="5"/>
    <x v="12"/>
  </r>
  <r>
    <x v="1"/>
    <x v="19"/>
    <s v="Jul 2023"/>
    <n v="87800.756690773851"/>
    <x v="6"/>
    <x v="12"/>
  </r>
  <r>
    <x v="1"/>
    <x v="19"/>
    <s v="Aug 2023"/>
    <n v="86837.118776348827"/>
    <x v="7"/>
    <x v="12"/>
  </r>
  <r>
    <x v="1"/>
    <x v="19"/>
    <s v="Sep 2023"/>
    <n v="85886.148557388253"/>
    <x v="8"/>
    <x v="12"/>
  </r>
  <r>
    <x v="1"/>
    <x v="19"/>
    <s v="Oct 2023"/>
    <n v="84947.652116004931"/>
    <x v="9"/>
    <x v="12"/>
  </r>
  <r>
    <x v="1"/>
    <x v="19"/>
    <s v="Nov 2023"/>
    <n v="84021.440241574557"/>
    <x v="10"/>
    <x v="12"/>
  </r>
  <r>
    <x v="1"/>
    <x v="19"/>
    <s v="Dec 2023"/>
    <n v="83107.32578492543"/>
    <x v="11"/>
    <x v="12"/>
  </r>
  <r>
    <x v="1"/>
    <x v="19"/>
    <s v="Jan 2024"/>
    <n v="82205.135018674569"/>
    <x v="0"/>
    <x v="13"/>
  </r>
  <r>
    <x v="1"/>
    <x v="19"/>
    <s v="Feb 2024"/>
    <n v="81314.680432197652"/>
    <x v="1"/>
    <x v="13"/>
  </r>
  <r>
    <x v="1"/>
    <x v="19"/>
    <s v="Mar 2024"/>
    <n v="80435.794305374598"/>
    <x v="2"/>
    <x v="13"/>
  </r>
  <r>
    <x v="1"/>
    <x v="19"/>
    <s v="Apr 2024"/>
    <n v="79568.298380654363"/>
    <x v="3"/>
    <x v="13"/>
  </r>
  <r>
    <x v="1"/>
    <x v="19"/>
    <s v="May 2024"/>
    <n v="78712.028422274569"/>
    <x v="4"/>
    <x v="13"/>
  </r>
  <r>
    <x v="1"/>
    <x v="19"/>
    <s v="Jun 2024"/>
    <n v="77866.811679947103"/>
    <x v="5"/>
    <x v="13"/>
  </r>
  <r>
    <x v="1"/>
    <x v="19"/>
    <s v="Jul 2024"/>
    <n v="77032.490686625097"/>
    <x v="6"/>
    <x v="13"/>
  </r>
  <r>
    <x v="1"/>
    <x v="19"/>
    <s v="Aug 2024"/>
    <n v="76208.898199283271"/>
    <x v="7"/>
    <x v="13"/>
  </r>
  <r>
    <x v="1"/>
    <x v="19"/>
    <s v="Sep 2024"/>
    <n v="75395.879373779957"/>
    <x v="8"/>
    <x v="13"/>
  </r>
  <r>
    <x v="1"/>
    <x v="19"/>
    <s v="Oct 2024"/>
    <n v="74593.276681615738"/>
    <x v="9"/>
    <x v="13"/>
  </r>
  <r>
    <x v="1"/>
    <x v="19"/>
    <s v="Nov 2024"/>
    <n v="73800.937840101469"/>
    <x v="10"/>
    <x v="13"/>
  </r>
  <r>
    <x v="1"/>
    <x v="19"/>
    <s v="Dec 2024"/>
    <n v="73018.713112358397"/>
    <x v="11"/>
    <x v="13"/>
  </r>
  <r>
    <x v="1"/>
    <x v="19"/>
    <s v="Jan 2025"/>
    <n v="72246.452538602549"/>
    <x v="0"/>
    <x v="14"/>
  </r>
  <r>
    <x v="1"/>
    <x v="19"/>
    <s v="Feb 2025"/>
    <n v="71484.011066312902"/>
    <x v="1"/>
    <x v="14"/>
  </r>
  <r>
    <x v="1"/>
    <x v="19"/>
    <s v="Mar 2025"/>
    <n v="70731.245465873566"/>
    <x v="2"/>
    <x v="14"/>
  </r>
  <r>
    <x v="1"/>
    <x v="19"/>
    <s v="Apr 2025"/>
    <n v="69988.015992026398"/>
    <x v="3"/>
    <x v="14"/>
  </r>
  <r>
    <x v="1"/>
    <x v="19"/>
    <s v="May 2025"/>
    <n v="69254.179092250371"/>
    <x v="4"/>
    <x v="14"/>
  </r>
  <r>
    <x v="1"/>
    <x v="19"/>
    <s v="Jun 2025"/>
    <n v="68529.60357436059"/>
    <x v="5"/>
    <x v="14"/>
  </r>
  <r>
    <x v="1"/>
    <x v="19"/>
    <s v="Jul 2025"/>
    <n v="67814.154638909225"/>
    <x v="6"/>
    <x v="14"/>
  </r>
  <r>
    <x v="1"/>
    <x v="19"/>
    <s v="Aug 2025"/>
    <n v="67107.698486448498"/>
    <x v="7"/>
    <x v="14"/>
  </r>
  <r>
    <x v="1"/>
    <x v="19"/>
    <s v="Sep 2025"/>
    <n v="66410.105324793461"/>
    <x v="8"/>
    <x v="14"/>
  </r>
  <r>
    <x v="1"/>
    <x v="19"/>
    <s v="Oct 2025"/>
    <n v="65721.249807569577"/>
    <x v="9"/>
    <x v="14"/>
  </r>
  <r>
    <x v="1"/>
    <x v="19"/>
    <s v="Nov 2025"/>
    <n v="65041.00582694968"/>
    <x v="10"/>
    <x v="14"/>
  </r>
  <r>
    <x v="1"/>
    <x v="19"/>
    <s v="Dec 2025"/>
    <n v="64369.245429296279"/>
    <x v="11"/>
    <x v="14"/>
  </r>
  <r>
    <x v="1"/>
    <x v="19"/>
    <s v="Jan 2026"/>
    <n v="63705.853744213193"/>
    <x v="0"/>
    <x v="15"/>
  </r>
  <r>
    <x v="1"/>
    <x v="19"/>
    <s v="Feb 2026"/>
    <n v="63050.706825325848"/>
    <x v="1"/>
    <x v="15"/>
  </r>
  <r>
    <x v="1"/>
    <x v="19"/>
    <s v="Mar 2026"/>
    <n v="62403.685510617404"/>
    <x v="2"/>
    <x v="15"/>
  </r>
  <r>
    <x v="1"/>
    <x v="19"/>
    <s v="Apr 2026"/>
    <n v="61764.676891144278"/>
    <x v="3"/>
    <x v="15"/>
  </r>
  <r>
    <x v="1"/>
    <x v="19"/>
    <s v="May 2026"/>
    <n v="61133.570719415409"/>
    <x v="4"/>
    <x v="15"/>
  </r>
  <r>
    <x v="1"/>
    <x v="19"/>
    <s v="Jun 2026"/>
    <n v="60510.251079224356"/>
    <x v="5"/>
    <x v="15"/>
  </r>
  <r>
    <x v="1"/>
    <x v="19"/>
    <s v="Jul 2026"/>
    <n v="59894.603754364551"/>
    <x v="6"/>
    <x v="15"/>
  </r>
  <r>
    <x v="1"/>
    <x v="19"/>
    <s v="Aug 2026"/>
    <n v="59286.52548896565"/>
    <x v="7"/>
    <x v="15"/>
  </r>
  <r>
    <x v="1"/>
    <x v="19"/>
    <s v="Sep 2026"/>
    <n v="58685.908996989223"/>
    <x v="8"/>
    <x v="15"/>
  </r>
  <r>
    <x v="1"/>
    <x v="19"/>
    <s v="Oct 2026"/>
    <n v="58092.648115301985"/>
    <x v="9"/>
    <x v="15"/>
  </r>
  <r>
    <x v="1"/>
    <x v="19"/>
    <s v="Nov 2026"/>
    <n v="57506.63758077065"/>
    <x v="10"/>
    <x v="15"/>
  </r>
  <r>
    <x v="1"/>
    <x v="19"/>
    <s v="Dec 2026"/>
    <n v="56927.779621882619"/>
    <x v="11"/>
    <x v="15"/>
  </r>
  <r>
    <x v="1"/>
    <x v="19"/>
    <s v="Jan 2027"/>
    <n v="56355.971498409766"/>
    <x v="0"/>
    <x v="16"/>
  </r>
  <r>
    <x v="1"/>
    <x v="19"/>
    <s v="Feb 2027"/>
    <n v="55791.115177386862"/>
    <x v="1"/>
    <x v="16"/>
  </r>
  <r>
    <x v="1"/>
    <x v="19"/>
    <s v="Mar 2027"/>
    <n v="55233.116671659067"/>
    <x v="2"/>
    <x v="16"/>
  </r>
  <r>
    <x v="1"/>
    <x v="19"/>
    <s v="Apr 2027"/>
    <n v="54681.874240998251"/>
    <x v="3"/>
    <x v="16"/>
  </r>
  <r>
    <x v="1"/>
    <x v="19"/>
    <s v="May 2027"/>
    <n v="54137.299205512434"/>
    <x v="4"/>
    <x v="16"/>
  </r>
  <r>
    <x v="1"/>
    <x v="19"/>
    <s v="Jun 2027"/>
    <n v="53599.29755514158"/>
    <x v="5"/>
    <x v="16"/>
  </r>
  <r>
    <x v="1"/>
    <x v="19"/>
    <s v="Jul 2027"/>
    <n v="53067.778025635969"/>
    <x v="6"/>
    <x v="16"/>
  </r>
  <r>
    <x v="1"/>
    <x v="19"/>
    <s v="Aug 2027"/>
    <n v="476.54609202036471"/>
    <x v="7"/>
    <x v="16"/>
  </r>
  <r>
    <x v="1"/>
    <x v="20"/>
    <s v="Sep 2012"/>
    <n v="7372461.7488740813"/>
    <x v="8"/>
    <x v="1"/>
  </r>
  <r>
    <x v="1"/>
    <x v="20"/>
    <s v="Oct 2012"/>
    <n v="8976759.2756966725"/>
    <x v="9"/>
    <x v="1"/>
  </r>
  <r>
    <x v="1"/>
    <x v="20"/>
    <s v="Nov 2012"/>
    <n v="7107099.3055145415"/>
    <x v="10"/>
    <x v="1"/>
  </r>
  <r>
    <x v="1"/>
    <x v="20"/>
    <s v="Dec 2012"/>
    <n v="5526844.1067656558"/>
    <x v="11"/>
    <x v="1"/>
  </r>
  <r>
    <x v="1"/>
    <x v="20"/>
    <s v="Jan 2013"/>
    <n v="4696203.6837956421"/>
    <x v="0"/>
    <x v="2"/>
  </r>
  <r>
    <x v="1"/>
    <x v="20"/>
    <s v="Feb 2013"/>
    <n v="4263937.7639072416"/>
    <x v="1"/>
    <x v="2"/>
  </r>
  <r>
    <x v="1"/>
    <x v="20"/>
    <s v="Mar 2013"/>
    <n v="3786298.5921442425"/>
    <x v="2"/>
    <x v="2"/>
  </r>
  <r>
    <x v="1"/>
    <x v="20"/>
    <s v="Apr 2013"/>
    <n v="3509567.5124562858"/>
    <x v="3"/>
    <x v="2"/>
  </r>
  <r>
    <x v="1"/>
    <x v="20"/>
    <s v="May 2013"/>
    <n v="3138011.3117004558"/>
    <x v="4"/>
    <x v="2"/>
  </r>
  <r>
    <x v="1"/>
    <x v="20"/>
    <s v="Jun 2013"/>
    <n v="3052422.3811014732"/>
    <x v="5"/>
    <x v="2"/>
  </r>
  <r>
    <x v="1"/>
    <x v="20"/>
    <s v="Jul 2013"/>
    <n v="2943723.2155576628"/>
    <x v="6"/>
    <x v="2"/>
  </r>
  <r>
    <x v="1"/>
    <x v="20"/>
    <s v="Aug 2013"/>
    <n v="2772589.2299685725"/>
    <x v="7"/>
    <x v="2"/>
  </r>
  <r>
    <x v="1"/>
    <x v="20"/>
    <s v="Sep 2013"/>
    <n v="2742443.1468220609"/>
    <x v="8"/>
    <x v="2"/>
  </r>
  <r>
    <x v="1"/>
    <x v="20"/>
    <s v="Oct 2013"/>
    <n v="2595210.1098596128"/>
    <x v="9"/>
    <x v="2"/>
  </r>
  <r>
    <x v="1"/>
    <x v="20"/>
    <s v="Nov 2013"/>
    <n v="2516259.6681367429"/>
    <x v="10"/>
    <x v="2"/>
  </r>
  <r>
    <x v="1"/>
    <x v="20"/>
    <s v="Dec 2013"/>
    <n v="2335374.7194406586"/>
    <x v="11"/>
    <x v="2"/>
  </r>
  <r>
    <x v="1"/>
    <x v="20"/>
    <s v="Jan 2014"/>
    <n v="2173270.9032240151"/>
    <x v="0"/>
    <x v="3"/>
  </r>
  <r>
    <x v="1"/>
    <x v="20"/>
    <s v="Feb 2014"/>
    <n v="2075528.7971387017"/>
    <x v="1"/>
    <x v="3"/>
  </r>
  <r>
    <x v="1"/>
    <x v="20"/>
    <s v="Mar 2014"/>
    <n v="1952381.973429258"/>
    <x v="2"/>
    <x v="3"/>
  </r>
  <r>
    <x v="1"/>
    <x v="20"/>
    <s v="Apr 2014"/>
    <n v="1839235.2017149935"/>
    <x v="3"/>
    <x v="3"/>
  </r>
  <r>
    <x v="1"/>
    <x v="20"/>
    <s v="May 2014"/>
    <n v="1732282.944628878"/>
    <x v="4"/>
    <x v="3"/>
  </r>
  <r>
    <x v="1"/>
    <x v="20"/>
    <s v="Jun 2014"/>
    <n v="1663260.1121981668"/>
    <x v="5"/>
    <x v="3"/>
  </r>
  <r>
    <x v="1"/>
    <x v="20"/>
    <s v="Jul 2014"/>
    <n v="1558974.5155415779"/>
    <x v="6"/>
    <x v="3"/>
  </r>
  <r>
    <x v="1"/>
    <x v="20"/>
    <s v="Aug 2014"/>
    <n v="1502412.4396904006"/>
    <x v="7"/>
    <x v="3"/>
  </r>
  <r>
    <x v="1"/>
    <x v="20"/>
    <s v="Sep 2014"/>
    <n v="1420958.4577481239"/>
    <x v="8"/>
    <x v="3"/>
  </r>
  <r>
    <x v="1"/>
    <x v="20"/>
    <s v="Oct 2014"/>
    <n v="1334780.1251790631"/>
    <x v="9"/>
    <x v="3"/>
  </r>
  <r>
    <x v="1"/>
    <x v="20"/>
    <s v="Nov 2014"/>
    <n v="1283309.1825711662"/>
    <x v="10"/>
    <x v="3"/>
  </r>
  <r>
    <x v="1"/>
    <x v="20"/>
    <s v="Dec 2014"/>
    <n v="1214798.6690260775"/>
    <x v="11"/>
    <x v="3"/>
  </r>
  <r>
    <x v="1"/>
    <x v="20"/>
    <s v="Jan 2015"/>
    <n v="1159150.042432993"/>
    <x v="0"/>
    <x v="4"/>
  </r>
  <r>
    <x v="1"/>
    <x v="20"/>
    <s v="Feb 2015"/>
    <n v="1132699.6430485426"/>
    <x v="1"/>
    <x v="4"/>
  </r>
  <r>
    <x v="1"/>
    <x v="20"/>
    <s v="Mar 2015"/>
    <n v="1102746.2327955926"/>
    <x v="2"/>
    <x v="4"/>
  </r>
  <r>
    <x v="1"/>
    <x v="20"/>
    <s v="Apr 2015"/>
    <n v="1071141.1385711448"/>
    <x v="3"/>
    <x v="4"/>
  </r>
  <r>
    <x v="1"/>
    <x v="20"/>
    <s v="May 2015"/>
    <n v="1030320.3399953394"/>
    <x v="4"/>
    <x v="4"/>
  </r>
  <r>
    <x v="1"/>
    <x v="20"/>
    <s v="Jun 2015"/>
    <n v="1025246.572435639"/>
    <x v="5"/>
    <x v="4"/>
  </r>
  <r>
    <x v="1"/>
    <x v="20"/>
    <s v="Jul 2015"/>
    <n v="972221.37247848685"/>
    <x v="6"/>
    <x v="4"/>
  </r>
  <r>
    <x v="1"/>
    <x v="20"/>
    <s v="Aug 2015"/>
    <n v="962014.5807718453"/>
    <x v="7"/>
    <x v="4"/>
  </r>
  <r>
    <x v="1"/>
    <x v="20"/>
    <s v="Sep 2015"/>
    <n v="930164.10448590841"/>
    <x v="8"/>
    <x v="4"/>
  </r>
  <r>
    <x v="1"/>
    <x v="20"/>
    <s v="Oct 2015"/>
    <n v="970356.26950458903"/>
    <x v="9"/>
    <x v="4"/>
  </r>
  <r>
    <x v="1"/>
    <x v="20"/>
    <s v="Nov 2015"/>
    <n v="949678.21670525405"/>
    <x v="10"/>
    <x v="4"/>
  </r>
  <r>
    <x v="1"/>
    <x v="20"/>
    <s v="Dec 2015"/>
    <n v="924820.48067118111"/>
    <x v="11"/>
    <x v="4"/>
  </r>
  <r>
    <x v="1"/>
    <x v="20"/>
    <s v="Jan 2016"/>
    <n v="900934.33504767204"/>
    <x v="0"/>
    <x v="5"/>
  </r>
  <r>
    <x v="1"/>
    <x v="20"/>
    <s v="Feb 2016"/>
    <n v="879447.06325361074"/>
    <x v="1"/>
    <x v="5"/>
  </r>
  <r>
    <x v="1"/>
    <x v="20"/>
    <s v="Mar 2016"/>
    <n v="855903.91928648553"/>
    <x v="2"/>
    <x v="5"/>
  </r>
  <r>
    <x v="1"/>
    <x v="20"/>
    <s v="Apr 2016"/>
    <n v="838381.28732001921"/>
    <x v="3"/>
    <x v="5"/>
  </r>
  <r>
    <x v="1"/>
    <x v="20"/>
    <s v="May 2016"/>
    <n v="819146.93992524152"/>
    <x v="4"/>
    <x v="5"/>
  </r>
  <r>
    <x v="1"/>
    <x v="20"/>
    <s v="Jun 2016"/>
    <n v="802046.56225474016"/>
    <x v="5"/>
    <x v="5"/>
  </r>
  <r>
    <x v="1"/>
    <x v="20"/>
    <s v="Jul 2016"/>
    <n v="783354.40641235071"/>
    <x v="6"/>
    <x v="5"/>
  </r>
  <r>
    <x v="1"/>
    <x v="20"/>
    <s v="Aug 2016"/>
    <n v="763789.833797339"/>
    <x v="7"/>
    <x v="5"/>
  </r>
  <r>
    <x v="1"/>
    <x v="20"/>
    <s v="Sep 2016"/>
    <n v="742173.02601068374"/>
    <x v="8"/>
    <x v="5"/>
  </r>
  <r>
    <x v="1"/>
    <x v="20"/>
    <s v="Oct 2016"/>
    <n v="722254.12485217478"/>
    <x v="9"/>
    <x v="5"/>
  </r>
  <r>
    <x v="1"/>
    <x v="20"/>
    <s v="Nov 2016"/>
    <n v="702919.26732131932"/>
    <x v="10"/>
    <x v="5"/>
  </r>
  <r>
    <x v="1"/>
    <x v="20"/>
    <s v="Dec 2016"/>
    <n v="683296.30310885236"/>
    <x v="11"/>
    <x v="5"/>
  </r>
  <r>
    <x v="1"/>
    <x v="20"/>
    <s v="Jan 2017"/>
    <n v="664358.67835889151"/>
    <x v="0"/>
    <x v="6"/>
  </r>
  <r>
    <x v="1"/>
    <x v="20"/>
    <s v="Feb 2017"/>
    <n v="646768.34212980536"/>
    <x v="1"/>
    <x v="6"/>
  </r>
  <r>
    <x v="1"/>
    <x v="20"/>
    <s v="Mar 2017"/>
    <n v="629767.9112036638"/>
    <x v="2"/>
    <x v="6"/>
  </r>
  <r>
    <x v="1"/>
    <x v="20"/>
    <s v="Apr 2017"/>
    <n v="613201.38913224416"/>
    <x v="3"/>
    <x v="6"/>
  </r>
  <r>
    <x v="1"/>
    <x v="20"/>
    <s v="May 2017"/>
    <n v="596943.11980170221"/>
    <x v="4"/>
    <x v="6"/>
  </r>
  <r>
    <x v="1"/>
    <x v="20"/>
    <s v="Jun 2017"/>
    <n v="583344.32597496198"/>
    <x v="5"/>
    <x v="6"/>
  </r>
  <r>
    <x v="1"/>
    <x v="20"/>
    <s v="Jul 2017"/>
    <n v="567599.28800025932"/>
    <x v="6"/>
    <x v="6"/>
  </r>
  <r>
    <x v="1"/>
    <x v="20"/>
    <s v="Aug 2017"/>
    <n v="554915.97362168704"/>
    <x v="7"/>
    <x v="6"/>
  </r>
  <r>
    <x v="1"/>
    <x v="20"/>
    <s v="Sep 2017"/>
    <n v="531129.94919121661"/>
    <x v="8"/>
    <x v="6"/>
  </r>
  <r>
    <x v="1"/>
    <x v="20"/>
    <s v="Oct 2017"/>
    <n v="507558.19761684391"/>
    <x v="9"/>
    <x v="6"/>
  </r>
  <r>
    <x v="1"/>
    <x v="20"/>
    <s v="Nov 2017"/>
    <n v="495536.38912058366"/>
    <x v="10"/>
    <x v="6"/>
  </r>
  <r>
    <x v="1"/>
    <x v="20"/>
    <s v="Dec 2017"/>
    <n v="483895.93166915828"/>
    <x v="11"/>
    <x v="6"/>
  </r>
  <r>
    <x v="1"/>
    <x v="20"/>
    <s v="Jan 2018"/>
    <n v="472352.98449072125"/>
    <x v="0"/>
    <x v="7"/>
  </r>
  <r>
    <x v="1"/>
    <x v="20"/>
    <s v="Feb 2018"/>
    <n v="461892.46457782877"/>
    <x v="1"/>
    <x v="7"/>
  </r>
  <r>
    <x v="1"/>
    <x v="20"/>
    <s v="Mar 2018"/>
    <n v="451903.23415637168"/>
    <x v="2"/>
    <x v="7"/>
  </r>
  <r>
    <x v="1"/>
    <x v="20"/>
    <s v="Apr 2018"/>
    <n v="441582.95497001201"/>
    <x v="3"/>
    <x v="7"/>
  </r>
  <r>
    <x v="1"/>
    <x v="20"/>
    <s v="May 2018"/>
    <n v="432038.74126012344"/>
    <x v="4"/>
    <x v="7"/>
  </r>
  <r>
    <x v="1"/>
    <x v="20"/>
    <s v="Jun 2018"/>
    <n v="423555.12728662329"/>
    <x v="5"/>
    <x v="7"/>
  </r>
  <r>
    <x v="1"/>
    <x v="20"/>
    <s v="Jul 2018"/>
    <n v="413922.85088687664"/>
    <x v="6"/>
    <x v="7"/>
  </r>
  <r>
    <x v="1"/>
    <x v="20"/>
    <s v="Aug 2018"/>
    <n v="406972.23086873785"/>
    <x v="7"/>
    <x v="7"/>
  </r>
  <r>
    <x v="1"/>
    <x v="20"/>
    <s v="Sep 2018"/>
    <n v="398757.16177865578"/>
    <x v="8"/>
    <x v="7"/>
  </r>
  <r>
    <x v="1"/>
    <x v="20"/>
    <s v="Oct 2018"/>
    <n v="391915.9183325147"/>
    <x v="9"/>
    <x v="7"/>
  </r>
  <r>
    <x v="1"/>
    <x v="20"/>
    <s v="Nov 2018"/>
    <n v="384966.33949142339"/>
    <x v="10"/>
    <x v="7"/>
  </r>
  <r>
    <x v="1"/>
    <x v="20"/>
    <s v="Dec 2018"/>
    <n v="377749.07116168004"/>
    <x v="11"/>
    <x v="7"/>
  </r>
  <r>
    <x v="1"/>
    <x v="20"/>
    <s v="Jan 2019"/>
    <n v="370681.76321388915"/>
    <x v="0"/>
    <x v="8"/>
  </r>
  <r>
    <x v="1"/>
    <x v="20"/>
    <s v="Feb 2019"/>
    <n v="364336.09380531346"/>
    <x v="1"/>
    <x v="8"/>
  </r>
  <r>
    <x v="1"/>
    <x v="20"/>
    <s v="Mar 2019"/>
    <n v="358449.30315037165"/>
    <x v="2"/>
    <x v="8"/>
  </r>
  <r>
    <x v="1"/>
    <x v="20"/>
    <s v="Apr 2019"/>
    <n v="351958.17717613775"/>
    <x v="3"/>
    <x v="8"/>
  </r>
  <r>
    <x v="1"/>
    <x v="20"/>
    <s v="May 2019"/>
    <n v="345996.75914875476"/>
    <x v="4"/>
    <x v="8"/>
  </r>
  <r>
    <x v="1"/>
    <x v="20"/>
    <s v="Jun 2019"/>
    <n v="340810.7233741323"/>
    <x v="5"/>
    <x v="8"/>
  </r>
  <r>
    <x v="1"/>
    <x v="20"/>
    <s v="Jul 2019"/>
    <n v="334498.71576577961"/>
    <x v="6"/>
    <x v="8"/>
  </r>
  <r>
    <x v="1"/>
    <x v="20"/>
    <s v="Aug 2019"/>
    <n v="329285.38100525911"/>
    <x v="7"/>
    <x v="8"/>
  </r>
  <r>
    <x v="1"/>
    <x v="20"/>
    <s v="Sep 2019"/>
    <n v="323518.99224294425"/>
    <x v="8"/>
    <x v="8"/>
  </r>
  <r>
    <x v="1"/>
    <x v="20"/>
    <s v="Oct 2019"/>
    <n v="318205.41521086893"/>
    <x v="9"/>
    <x v="8"/>
  </r>
  <r>
    <x v="1"/>
    <x v="20"/>
    <s v="Nov 2019"/>
    <n v="312918.95824938366"/>
    <x v="10"/>
    <x v="8"/>
  </r>
  <r>
    <x v="1"/>
    <x v="20"/>
    <s v="Dec 2019"/>
    <n v="307740.07093525317"/>
    <x v="11"/>
    <x v="8"/>
  </r>
  <r>
    <x v="1"/>
    <x v="20"/>
    <s v="Jan 2020"/>
    <n v="302217.49354068725"/>
    <x v="0"/>
    <x v="9"/>
  </r>
  <r>
    <x v="1"/>
    <x v="20"/>
    <s v="Feb 2020"/>
    <n v="297248.80276708043"/>
    <x v="1"/>
    <x v="9"/>
  </r>
  <r>
    <x v="1"/>
    <x v="20"/>
    <s v="Mar 2020"/>
    <n v="292496.02562971233"/>
    <x v="2"/>
    <x v="9"/>
  </r>
  <r>
    <x v="1"/>
    <x v="20"/>
    <s v="Apr 2020"/>
    <n v="287500.68705706688"/>
    <x v="3"/>
    <x v="9"/>
  </r>
  <r>
    <x v="1"/>
    <x v="20"/>
    <s v="May 2020"/>
    <n v="282918.32204798888"/>
    <x v="4"/>
    <x v="9"/>
  </r>
  <r>
    <x v="1"/>
    <x v="20"/>
    <s v="Jun 2020"/>
    <n v="278850.77472036041"/>
    <x v="5"/>
    <x v="9"/>
  </r>
  <r>
    <x v="1"/>
    <x v="20"/>
    <s v="Jul 2020"/>
    <n v="274074.99203052989"/>
    <x v="6"/>
    <x v="9"/>
  </r>
  <r>
    <x v="1"/>
    <x v="20"/>
    <s v="Aug 2020"/>
    <n v="270069.34291896055"/>
    <x v="7"/>
    <x v="9"/>
  </r>
  <r>
    <x v="1"/>
    <x v="20"/>
    <s v="Sep 2020"/>
    <n v="265411.14801146853"/>
    <x v="8"/>
    <x v="9"/>
  </r>
  <r>
    <x v="1"/>
    <x v="20"/>
    <s v="Oct 2020"/>
    <n v="261117.34698019689"/>
    <x v="9"/>
    <x v="9"/>
  </r>
  <r>
    <x v="1"/>
    <x v="20"/>
    <s v="Nov 2020"/>
    <n v="257191.11101651748"/>
    <x v="10"/>
    <x v="9"/>
  </r>
  <r>
    <x v="1"/>
    <x v="20"/>
    <s v="Dec 2020"/>
    <n v="253181.61984330436"/>
    <x v="11"/>
    <x v="9"/>
  </r>
  <r>
    <x v="1"/>
    <x v="20"/>
    <s v="Jan 2021"/>
    <n v="248566.20295420519"/>
    <x v="0"/>
    <x v="10"/>
  </r>
  <r>
    <x v="1"/>
    <x v="20"/>
    <s v="Feb 2021"/>
    <n v="244641.20047194674"/>
    <x v="1"/>
    <x v="10"/>
  </r>
  <r>
    <x v="1"/>
    <x v="20"/>
    <s v="Mar 2021"/>
    <n v="240967.63026977162"/>
    <x v="2"/>
    <x v="10"/>
  </r>
  <r>
    <x v="1"/>
    <x v="20"/>
    <s v="Apr 2021"/>
    <n v="237214.11876168434"/>
    <x v="3"/>
    <x v="10"/>
  </r>
  <r>
    <x v="1"/>
    <x v="20"/>
    <s v="May 2021"/>
    <n v="233609.58670003357"/>
    <x v="4"/>
    <x v="10"/>
  </r>
  <r>
    <x v="1"/>
    <x v="20"/>
    <s v="Jun 2021"/>
    <n v="230155.59296519819"/>
    <x v="5"/>
    <x v="10"/>
  </r>
  <r>
    <x v="1"/>
    <x v="20"/>
    <s v="Jul 2021"/>
    <n v="226360.80808640024"/>
    <x v="6"/>
    <x v="10"/>
  </r>
  <r>
    <x v="1"/>
    <x v="20"/>
    <s v="Aug 2021"/>
    <n v="223357.5619418149"/>
    <x v="7"/>
    <x v="10"/>
  </r>
  <r>
    <x v="1"/>
    <x v="20"/>
    <s v="Sep 2021"/>
    <n v="198443.77126174205"/>
    <x v="8"/>
    <x v="10"/>
  </r>
  <r>
    <x v="1"/>
    <x v="20"/>
    <s v="Oct 2021"/>
    <n v="195589.62364508066"/>
    <x v="9"/>
    <x v="10"/>
  </r>
  <r>
    <x v="1"/>
    <x v="20"/>
    <s v="Nov 2021"/>
    <n v="192862.06925786636"/>
    <x v="10"/>
    <x v="10"/>
  </r>
  <r>
    <x v="1"/>
    <x v="20"/>
    <s v="Dec 2021"/>
    <n v="190212.07760009216"/>
    <x v="11"/>
    <x v="10"/>
  </r>
  <r>
    <x v="1"/>
    <x v="20"/>
    <s v="Jan 2022"/>
    <n v="187527.65482639149"/>
    <x v="0"/>
    <x v="11"/>
  </r>
  <r>
    <x v="1"/>
    <x v="20"/>
    <s v="Feb 2022"/>
    <n v="184915.44574903045"/>
    <x v="1"/>
    <x v="11"/>
  </r>
  <r>
    <x v="1"/>
    <x v="20"/>
    <s v="Mar 2022"/>
    <n v="182380.50465937387"/>
    <x v="2"/>
    <x v="11"/>
  </r>
  <r>
    <x v="1"/>
    <x v="20"/>
    <s v="Apr 2022"/>
    <n v="179933.35078421561"/>
    <x v="3"/>
    <x v="11"/>
  </r>
  <r>
    <x v="1"/>
    <x v="20"/>
    <s v="May 2022"/>
    <n v="177858.08933586313"/>
    <x v="4"/>
    <x v="11"/>
  </r>
  <r>
    <x v="1"/>
    <x v="20"/>
    <s v="Jun 2022"/>
    <n v="175554.87717295298"/>
    <x v="5"/>
    <x v="11"/>
  </r>
  <r>
    <x v="1"/>
    <x v="20"/>
    <s v="Jul 2022"/>
    <n v="173255.09894027031"/>
    <x v="6"/>
    <x v="11"/>
  </r>
  <r>
    <x v="1"/>
    <x v="20"/>
    <s v="Aug 2022"/>
    <n v="170865.62943228119"/>
    <x v="7"/>
    <x v="11"/>
  </r>
  <r>
    <x v="1"/>
    <x v="20"/>
    <s v="Sep 2022"/>
    <n v="115134.34335333426"/>
    <x v="8"/>
    <x v="11"/>
  </r>
  <r>
    <x v="1"/>
    <x v="20"/>
    <s v="Oct 2022"/>
    <n v="93420.189361014098"/>
    <x v="9"/>
    <x v="11"/>
  </r>
  <r>
    <x v="1"/>
    <x v="20"/>
    <s v="Nov 2022"/>
    <n v="92334.424007515307"/>
    <x v="10"/>
    <x v="11"/>
  </r>
  <r>
    <x v="1"/>
    <x v="20"/>
    <s v="Dec 2022"/>
    <n v="91309.966746533071"/>
    <x v="11"/>
    <x v="11"/>
  </r>
  <r>
    <x v="1"/>
    <x v="20"/>
    <s v="Jan 2023"/>
    <n v="90270.434439696604"/>
    <x v="0"/>
    <x v="12"/>
  </r>
  <r>
    <x v="1"/>
    <x v="20"/>
    <s v="Feb 2023"/>
    <n v="89259.13715464453"/>
    <x v="1"/>
    <x v="12"/>
  </r>
  <r>
    <x v="1"/>
    <x v="20"/>
    <s v="Mar 2023"/>
    <n v="88256.545177564331"/>
    <x v="2"/>
    <x v="12"/>
  </r>
  <r>
    <x v="1"/>
    <x v="20"/>
    <s v="Apr 2023"/>
    <n v="87266.917746224673"/>
    <x v="3"/>
    <x v="12"/>
  </r>
  <r>
    <x v="1"/>
    <x v="20"/>
    <s v="May 2023"/>
    <n v="86288.527341501336"/>
    <x v="4"/>
    <x v="12"/>
  </r>
  <r>
    <x v="1"/>
    <x v="20"/>
    <s v="Jun 2023"/>
    <n v="85321.228932661965"/>
    <x v="5"/>
    <x v="12"/>
  </r>
  <r>
    <x v="1"/>
    <x v="20"/>
    <s v="Jul 2023"/>
    <n v="84364.883957689744"/>
    <x v="6"/>
    <x v="12"/>
  </r>
  <r>
    <x v="1"/>
    <x v="20"/>
    <s v="Aug 2023"/>
    <n v="83419.350008757523"/>
    <x v="7"/>
    <x v="12"/>
  </r>
  <r>
    <x v="1"/>
    <x v="20"/>
    <s v="Sep 2023"/>
    <n v="82484.487839490714"/>
    <x v="8"/>
    <x v="12"/>
  </r>
  <r>
    <x v="1"/>
    <x v="20"/>
    <s v="Oct 2023"/>
    <n v="81560.162672230217"/>
    <x v="9"/>
    <x v="12"/>
  </r>
  <r>
    <x v="1"/>
    <x v="20"/>
    <s v="Nov 2023"/>
    <n v="80646.238444959206"/>
    <x v="10"/>
    <x v="12"/>
  </r>
  <r>
    <x v="1"/>
    <x v="20"/>
    <s v="Dec 2023"/>
    <n v="79742.586848734092"/>
    <x v="11"/>
    <x v="12"/>
  </r>
  <r>
    <x v="1"/>
    <x v="20"/>
    <s v="Jan 2024"/>
    <n v="78849.073821538041"/>
    <x v="0"/>
    <x v="13"/>
  </r>
  <r>
    <x v="1"/>
    <x v="20"/>
    <s v="Feb 2024"/>
    <n v="77965.57119297485"/>
    <x v="1"/>
    <x v="13"/>
  </r>
  <r>
    <x v="1"/>
    <x v="20"/>
    <s v="Mar 2024"/>
    <n v="77091.953454100949"/>
    <x v="2"/>
    <x v="13"/>
  </r>
  <r>
    <x v="1"/>
    <x v="20"/>
    <s v="Apr 2024"/>
    <n v="76228.092311614964"/>
    <x v="3"/>
    <x v="13"/>
  </r>
  <r>
    <x v="1"/>
    <x v="20"/>
    <s v="May 2024"/>
    <n v="75373.867963836223"/>
    <x v="4"/>
    <x v="13"/>
  </r>
  <r>
    <x v="1"/>
    <x v="20"/>
    <s v="Jun 2024"/>
    <n v="74529.157824726266"/>
    <x v="5"/>
    <x v="13"/>
  </r>
  <r>
    <x v="1"/>
    <x v="20"/>
    <s v="Jul 2024"/>
    <n v="73693.839046794106"/>
    <x v="6"/>
    <x v="13"/>
  </r>
  <r>
    <x v="1"/>
    <x v="20"/>
    <s v="Aug 2024"/>
    <n v="72867.794189811597"/>
    <x v="7"/>
    <x v="13"/>
  </r>
  <r>
    <x v="1"/>
    <x v="20"/>
    <s v="Sep 2024"/>
    <n v="72050.912343718708"/>
    <x v="8"/>
    <x v="13"/>
  </r>
  <r>
    <x v="1"/>
    <x v="20"/>
    <s v="Oct 2024"/>
    <n v="71243.069015214103"/>
    <x v="9"/>
    <x v="13"/>
  </r>
  <r>
    <x v="1"/>
    <x v="20"/>
    <s v="Nov 2024"/>
    <n v="70444.156678595493"/>
    <x v="10"/>
    <x v="13"/>
  </r>
  <r>
    <x v="1"/>
    <x v="20"/>
    <s v="Dec 2024"/>
    <n v="69654.064600897633"/>
    <x v="11"/>
    <x v="13"/>
  </r>
  <r>
    <x v="1"/>
    <x v="20"/>
    <s v="Jan 2025"/>
    <n v="68872.673434629542"/>
    <x v="0"/>
    <x v="14"/>
  </r>
  <r>
    <x v="1"/>
    <x v="20"/>
    <s v="Feb 2025"/>
    <n v="68099.88484570953"/>
    <x v="1"/>
    <x v="14"/>
  </r>
  <r>
    <x v="1"/>
    <x v="20"/>
    <s v="Mar 2025"/>
    <n v="67335.585655362112"/>
    <x v="2"/>
    <x v="14"/>
  </r>
  <r>
    <x v="1"/>
    <x v="20"/>
    <s v="Apr 2025"/>
    <n v="66579.669614979794"/>
    <x v="3"/>
    <x v="14"/>
  </r>
  <r>
    <x v="1"/>
    <x v="20"/>
    <s v="May 2025"/>
    <n v="65832.036744670622"/>
    <x v="4"/>
    <x v="14"/>
  </r>
  <r>
    <x v="1"/>
    <x v="20"/>
    <s v="Jun 2025"/>
    <n v="65092.579372921959"/>
    <x v="5"/>
    <x v="14"/>
  </r>
  <r>
    <x v="1"/>
    <x v="20"/>
    <s v="Jul 2025"/>
    <n v="64361.195374031515"/>
    <x v="6"/>
    <x v="14"/>
  </r>
  <r>
    <x v="1"/>
    <x v="20"/>
    <s v="Aug 2025"/>
    <n v="63637.784206654716"/>
    <x v="7"/>
    <x v="14"/>
  </r>
  <r>
    <x v="1"/>
    <x v="20"/>
    <s v="Sep 2025"/>
    <n v="62922.25239816252"/>
    <x v="8"/>
    <x v="14"/>
  </r>
  <r>
    <x v="1"/>
    <x v="20"/>
    <s v="Oct 2025"/>
    <n v="62214.496599947452"/>
    <x v="9"/>
    <x v="14"/>
  </r>
  <r>
    <x v="1"/>
    <x v="20"/>
    <s v="Nov 2025"/>
    <n v="61514.423277927861"/>
    <x v="10"/>
    <x v="14"/>
  </r>
  <r>
    <x v="1"/>
    <x v="20"/>
    <s v="Dec 2025"/>
    <n v="60821.936475116949"/>
    <x v="11"/>
    <x v="14"/>
  </r>
  <r>
    <x v="1"/>
    <x v="20"/>
    <s v="Jan 2026"/>
    <n v="60136.941773075298"/>
    <x v="0"/>
    <x v="15"/>
  </r>
  <r>
    <x v="1"/>
    <x v="20"/>
    <s v="Feb 2026"/>
    <n v="59459.34746062645"/>
    <x v="1"/>
    <x v="15"/>
  </r>
  <r>
    <x v="1"/>
    <x v="20"/>
    <s v="Mar 2026"/>
    <n v="58789.062403688746"/>
    <x v="2"/>
    <x v="15"/>
  </r>
  <r>
    <x v="1"/>
    <x v="20"/>
    <s v="Apr 2026"/>
    <n v="58125.997352538267"/>
    <x v="3"/>
    <x v="15"/>
  </r>
  <r>
    <x v="1"/>
    <x v="20"/>
    <s v="May 2026"/>
    <n v="57470.059188735642"/>
    <x v="4"/>
    <x v="15"/>
  </r>
  <r>
    <x v="1"/>
    <x v="20"/>
    <s v="Jun 2026"/>
    <n v="56821.165492725035"/>
    <x v="5"/>
    <x v="15"/>
  </r>
  <r>
    <x v="1"/>
    <x v="20"/>
    <s v="Jul 2026"/>
    <n v="56179.226830424777"/>
    <x v="6"/>
    <x v="15"/>
  </r>
  <r>
    <x v="1"/>
    <x v="20"/>
    <s v="Aug 2026"/>
    <n v="55544.156213563576"/>
    <x v="7"/>
    <x v="15"/>
  </r>
  <r>
    <x v="1"/>
    <x v="20"/>
    <s v="Sep 2026"/>
    <n v="54915.875284038142"/>
    <x v="8"/>
    <x v="15"/>
  </r>
  <r>
    <x v="1"/>
    <x v="20"/>
    <s v="Oct 2026"/>
    <n v="54294.29546921944"/>
    <x v="9"/>
    <x v="15"/>
  </r>
  <r>
    <x v="1"/>
    <x v="20"/>
    <s v="Nov 2026"/>
    <n v="53679.337149551618"/>
    <x v="10"/>
    <x v="15"/>
  </r>
  <r>
    <x v="1"/>
    <x v="20"/>
    <s v="Dec 2026"/>
    <n v="53070.917298215936"/>
    <x v="11"/>
    <x v="15"/>
  </r>
  <r>
    <x v="1"/>
    <x v="20"/>
    <s v="Jan 2027"/>
    <n v="52468.959880014299"/>
    <x v="0"/>
    <x v="16"/>
  </r>
  <r>
    <x v="1"/>
    <x v="20"/>
    <s v="Feb 2027"/>
    <n v="51873.38389103314"/>
    <x v="1"/>
    <x v="16"/>
  </r>
  <r>
    <x v="1"/>
    <x v="20"/>
    <s v="Mar 2027"/>
    <n v="51284.109988811455"/>
    <x v="2"/>
    <x v="16"/>
  </r>
  <r>
    <x v="1"/>
    <x v="20"/>
    <s v="Apr 2027"/>
    <n v="50701.066022508894"/>
    <x v="3"/>
    <x v="16"/>
  </r>
  <r>
    <x v="1"/>
    <x v="20"/>
    <s v="May 2027"/>
    <n v="50124.170465306714"/>
    <x v="4"/>
    <x v="16"/>
  </r>
  <r>
    <x v="1"/>
    <x v="20"/>
    <s v="Jun 2027"/>
    <n v="49553.350543459419"/>
    <x v="5"/>
    <x v="16"/>
  </r>
  <r>
    <x v="1"/>
    <x v="20"/>
    <s v="Jul 2027"/>
    <n v="48988.537790484392"/>
    <x v="6"/>
    <x v="16"/>
  </r>
  <r>
    <x v="1"/>
    <x v="20"/>
    <s v="Aug 2027"/>
    <n v="48429.650456657735"/>
    <x v="7"/>
    <x v="16"/>
  </r>
  <r>
    <x v="1"/>
    <x v="20"/>
    <s v="Sep 2027"/>
    <n v="429.28421905016233"/>
    <x v="8"/>
    <x v="16"/>
  </r>
  <r>
    <x v="1"/>
    <x v="21"/>
    <s v="Oct 2012"/>
    <n v="10024995.775932794"/>
    <x v="9"/>
    <x v="1"/>
  </r>
  <r>
    <x v="1"/>
    <x v="21"/>
    <s v="Nov 2012"/>
    <n v="13367054.175995532"/>
    <x v="10"/>
    <x v="1"/>
  </r>
  <r>
    <x v="1"/>
    <x v="21"/>
    <s v="Dec 2012"/>
    <n v="11491053.210422825"/>
    <x v="11"/>
    <x v="1"/>
  </r>
  <r>
    <x v="1"/>
    <x v="21"/>
    <s v="Jan 2013"/>
    <n v="9461985.3249094635"/>
    <x v="0"/>
    <x v="2"/>
  </r>
  <r>
    <x v="1"/>
    <x v="21"/>
    <s v="Feb 2013"/>
    <n v="8048664.760478992"/>
    <x v="1"/>
    <x v="2"/>
  </r>
  <r>
    <x v="1"/>
    <x v="21"/>
    <s v="Mar 2013"/>
    <n v="7310546.774021605"/>
    <x v="2"/>
    <x v="2"/>
  </r>
  <r>
    <x v="1"/>
    <x v="21"/>
    <s v="Apr 2013"/>
    <n v="6681521.6171420664"/>
    <x v="3"/>
    <x v="2"/>
  </r>
  <r>
    <x v="1"/>
    <x v="21"/>
    <s v="May 2013"/>
    <n v="6217696.4135458712"/>
    <x v="4"/>
    <x v="2"/>
  </r>
  <r>
    <x v="1"/>
    <x v="21"/>
    <s v="Jun 2013"/>
    <n v="6116107.0771137411"/>
    <x v="5"/>
    <x v="2"/>
  </r>
  <r>
    <x v="1"/>
    <x v="21"/>
    <s v="Jul 2013"/>
    <n v="6128671.3688699715"/>
    <x v="6"/>
    <x v="2"/>
  </r>
  <r>
    <x v="1"/>
    <x v="21"/>
    <s v="Aug 2013"/>
    <n v="6181491.1135901595"/>
    <x v="7"/>
    <x v="2"/>
  </r>
  <r>
    <x v="1"/>
    <x v="21"/>
    <s v="Sep 2013"/>
    <n v="6161508.9721264336"/>
    <x v="8"/>
    <x v="2"/>
  </r>
  <r>
    <x v="1"/>
    <x v="21"/>
    <s v="Oct 2013"/>
    <n v="6094723.8532451587"/>
    <x v="9"/>
    <x v="2"/>
  </r>
  <r>
    <x v="1"/>
    <x v="21"/>
    <s v="Nov 2013"/>
    <n v="5933917.4459104575"/>
    <x v="10"/>
    <x v="2"/>
  </r>
  <r>
    <x v="1"/>
    <x v="21"/>
    <s v="Dec 2013"/>
    <n v="5709290.5214558188"/>
    <x v="11"/>
    <x v="2"/>
  </r>
  <r>
    <x v="1"/>
    <x v="21"/>
    <s v="Jan 2014"/>
    <n v="5500230.618436357"/>
    <x v="0"/>
    <x v="3"/>
  </r>
  <r>
    <x v="1"/>
    <x v="21"/>
    <s v="Feb 2014"/>
    <n v="5217797.0394145874"/>
    <x v="1"/>
    <x v="3"/>
  </r>
  <r>
    <x v="1"/>
    <x v="21"/>
    <s v="Mar 2014"/>
    <n v="4947368.8578921352"/>
    <x v="2"/>
    <x v="3"/>
  </r>
  <r>
    <x v="1"/>
    <x v="21"/>
    <s v="Apr 2014"/>
    <n v="4575837.00813781"/>
    <x v="3"/>
    <x v="3"/>
  </r>
  <r>
    <x v="1"/>
    <x v="21"/>
    <s v="May 2014"/>
    <n v="4287644.7695494834"/>
    <x v="4"/>
    <x v="3"/>
  </r>
  <r>
    <x v="1"/>
    <x v="21"/>
    <s v="Jun 2014"/>
    <n v="4051435.6583762406"/>
    <x v="5"/>
    <x v="3"/>
  </r>
  <r>
    <x v="1"/>
    <x v="21"/>
    <s v="Jul 2014"/>
    <n v="3875817.5991947642"/>
    <x v="6"/>
    <x v="3"/>
  </r>
  <r>
    <x v="1"/>
    <x v="21"/>
    <s v="Aug 2014"/>
    <n v="3698985.6745316493"/>
    <x v="7"/>
    <x v="3"/>
  </r>
  <r>
    <x v="1"/>
    <x v="21"/>
    <s v="Sep 2014"/>
    <n v="3515136.3017635033"/>
    <x v="8"/>
    <x v="3"/>
  </r>
  <r>
    <x v="1"/>
    <x v="21"/>
    <s v="Oct 2014"/>
    <n v="3306938.5600924138"/>
    <x v="9"/>
    <x v="3"/>
  </r>
  <r>
    <x v="1"/>
    <x v="21"/>
    <s v="Nov 2014"/>
    <n v="3114201.7253966155"/>
    <x v="10"/>
    <x v="3"/>
  </r>
  <r>
    <x v="1"/>
    <x v="21"/>
    <s v="Dec 2014"/>
    <n v="2959473.6592450039"/>
    <x v="11"/>
    <x v="3"/>
  </r>
  <r>
    <x v="1"/>
    <x v="21"/>
    <s v="Jan 2015"/>
    <n v="2830430.8682749788"/>
    <x v="0"/>
    <x v="4"/>
  </r>
  <r>
    <x v="1"/>
    <x v="21"/>
    <s v="Feb 2015"/>
    <n v="2743136.1723910687"/>
    <x v="1"/>
    <x v="4"/>
  </r>
  <r>
    <x v="1"/>
    <x v="21"/>
    <s v="Mar 2015"/>
    <n v="2642931.0513347331"/>
    <x v="2"/>
    <x v="4"/>
  </r>
  <r>
    <x v="1"/>
    <x v="21"/>
    <s v="Apr 2015"/>
    <n v="2509093.5077344165"/>
    <x v="3"/>
    <x v="4"/>
  </r>
  <r>
    <x v="1"/>
    <x v="21"/>
    <s v="May 2015"/>
    <n v="2445280.7685176311"/>
    <x v="4"/>
    <x v="4"/>
  </r>
  <r>
    <x v="1"/>
    <x v="21"/>
    <s v="Jun 2015"/>
    <n v="2398396.0336367115"/>
    <x v="5"/>
    <x v="4"/>
  </r>
  <r>
    <x v="1"/>
    <x v="21"/>
    <s v="Jul 2015"/>
    <n v="2345866.0585237038"/>
    <x v="6"/>
    <x v="4"/>
  </r>
  <r>
    <x v="1"/>
    <x v="21"/>
    <s v="Aug 2015"/>
    <n v="2279706.2217569994"/>
    <x v="7"/>
    <x v="4"/>
  </r>
  <r>
    <x v="1"/>
    <x v="21"/>
    <s v="Sep 2015"/>
    <n v="2231778.0382198961"/>
    <x v="8"/>
    <x v="4"/>
  </r>
  <r>
    <x v="1"/>
    <x v="21"/>
    <s v="Oct 2015"/>
    <n v="2193946.0291544255"/>
    <x v="9"/>
    <x v="4"/>
  </r>
  <r>
    <x v="1"/>
    <x v="21"/>
    <s v="Nov 2015"/>
    <n v="2196729.2547251796"/>
    <x v="10"/>
    <x v="4"/>
  </r>
  <r>
    <x v="1"/>
    <x v="21"/>
    <s v="Dec 2015"/>
    <n v="2161763.89948624"/>
    <x v="11"/>
    <x v="4"/>
  </r>
  <r>
    <x v="1"/>
    <x v="21"/>
    <s v="Jan 2016"/>
    <n v="2116300.6306564054"/>
    <x v="0"/>
    <x v="5"/>
  </r>
  <r>
    <x v="1"/>
    <x v="21"/>
    <s v="Feb 2016"/>
    <n v="2067996.0468691601"/>
    <x v="1"/>
    <x v="5"/>
  </r>
  <r>
    <x v="1"/>
    <x v="21"/>
    <s v="Mar 2016"/>
    <n v="2032233.1651398535"/>
    <x v="2"/>
    <x v="5"/>
  </r>
  <r>
    <x v="1"/>
    <x v="21"/>
    <s v="Apr 2016"/>
    <n v="1984112.2191811972"/>
    <x v="3"/>
    <x v="5"/>
  </r>
  <r>
    <x v="1"/>
    <x v="21"/>
    <s v="May 2016"/>
    <n v="1939367.7847925979"/>
    <x v="4"/>
    <x v="5"/>
  </r>
  <r>
    <x v="1"/>
    <x v="21"/>
    <s v="Jun 2016"/>
    <n v="1900353.6819250286"/>
    <x v="5"/>
    <x v="5"/>
  </r>
  <r>
    <x v="1"/>
    <x v="21"/>
    <s v="Jul 2016"/>
    <n v="1867364.2180909934"/>
    <x v="6"/>
    <x v="5"/>
  </r>
  <r>
    <x v="1"/>
    <x v="21"/>
    <s v="Aug 2016"/>
    <n v="1831436.5656838808"/>
    <x v="7"/>
    <x v="5"/>
  </r>
  <r>
    <x v="1"/>
    <x v="21"/>
    <s v="Sep 2016"/>
    <n v="1800391.6524322557"/>
    <x v="8"/>
    <x v="5"/>
  </r>
  <r>
    <x v="1"/>
    <x v="21"/>
    <s v="Oct 2016"/>
    <n v="1759650.2187839011"/>
    <x v="9"/>
    <x v="5"/>
  </r>
  <r>
    <x v="1"/>
    <x v="21"/>
    <s v="Nov 2016"/>
    <n v="1722979.4602382728"/>
    <x v="10"/>
    <x v="5"/>
  </r>
  <r>
    <x v="1"/>
    <x v="21"/>
    <s v="Dec 2016"/>
    <n v="1685606.2770333269"/>
    <x v="11"/>
    <x v="5"/>
  </r>
  <r>
    <x v="1"/>
    <x v="21"/>
    <s v="Jan 2017"/>
    <n v="1646209.9092543181"/>
    <x v="0"/>
    <x v="6"/>
  </r>
  <r>
    <x v="1"/>
    <x v="21"/>
    <s v="Feb 2017"/>
    <n v="1609938.5587593089"/>
    <x v="1"/>
    <x v="6"/>
  </r>
  <r>
    <x v="1"/>
    <x v="21"/>
    <s v="Mar 2017"/>
    <n v="1579923.9793944373"/>
    <x v="2"/>
    <x v="6"/>
  </r>
  <r>
    <x v="1"/>
    <x v="21"/>
    <s v="Apr 2017"/>
    <n v="1536339.0293001162"/>
    <x v="3"/>
    <x v="6"/>
  </r>
  <r>
    <x v="1"/>
    <x v="21"/>
    <s v="May 2017"/>
    <n v="1500739.385609726"/>
    <x v="4"/>
    <x v="6"/>
  </r>
  <r>
    <x v="1"/>
    <x v="21"/>
    <s v="Jun 2017"/>
    <n v="1465254.1062824596"/>
    <x v="5"/>
    <x v="6"/>
  </r>
  <r>
    <x v="1"/>
    <x v="21"/>
    <s v="Jul 2017"/>
    <n v="1421478.7280232585"/>
    <x v="6"/>
    <x v="6"/>
  </r>
  <r>
    <x v="1"/>
    <x v="21"/>
    <s v="Aug 2017"/>
    <n v="1388529.2362879913"/>
    <x v="7"/>
    <x v="6"/>
  </r>
  <r>
    <x v="1"/>
    <x v="21"/>
    <s v="Sep 2017"/>
    <n v="1352624.5785251141"/>
    <x v="8"/>
    <x v="6"/>
  </r>
  <r>
    <x v="1"/>
    <x v="21"/>
    <s v="Oct 2017"/>
    <n v="1309557.1928073326"/>
    <x v="9"/>
    <x v="6"/>
  </r>
  <r>
    <x v="1"/>
    <x v="21"/>
    <s v="Nov 2017"/>
    <n v="1276192.0440450632"/>
    <x v="10"/>
    <x v="6"/>
  </r>
  <r>
    <x v="1"/>
    <x v="21"/>
    <s v="Dec 2017"/>
    <n v="1244167.394059608"/>
    <x v="11"/>
    <x v="6"/>
  </r>
  <r>
    <x v="1"/>
    <x v="21"/>
    <s v="Jan 2018"/>
    <n v="1212003.5987375258"/>
    <x v="0"/>
    <x v="7"/>
  </r>
  <r>
    <x v="1"/>
    <x v="21"/>
    <s v="Feb 2018"/>
    <n v="1180296.7727135031"/>
    <x v="1"/>
    <x v="7"/>
  </r>
  <r>
    <x v="1"/>
    <x v="21"/>
    <s v="Mar 2018"/>
    <n v="1152791.8895674464"/>
    <x v="2"/>
    <x v="7"/>
  </r>
  <r>
    <x v="1"/>
    <x v="21"/>
    <s v="Apr 2018"/>
    <n v="1122199.9688207058"/>
    <x v="3"/>
    <x v="7"/>
  </r>
  <r>
    <x v="1"/>
    <x v="21"/>
    <s v="May 2018"/>
    <n v="1095012.0149702139"/>
    <x v="4"/>
    <x v="7"/>
  </r>
  <r>
    <x v="1"/>
    <x v="21"/>
    <s v="Jun 2018"/>
    <n v="1069089.6177930047"/>
    <x v="5"/>
    <x v="7"/>
  </r>
  <r>
    <x v="1"/>
    <x v="21"/>
    <s v="Jul 2018"/>
    <n v="1044372.3854004497"/>
    <x v="6"/>
    <x v="7"/>
  </r>
  <r>
    <x v="1"/>
    <x v="21"/>
    <s v="Aug 2018"/>
    <n v="1020988.0879661087"/>
    <x v="7"/>
    <x v="7"/>
  </r>
  <r>
    <x v="1"/>
    <x v="21"/>
    <s v="Sep 2018"/>
    <n v="999364.4191694418"/>
    <x v="8"/>
    <x v="7"/>
  </r>
  <r>
    <x v="1"/>
    <x v="21"/>
    <s v="Oct 2018"/>
    <n v="983386.00667459494"/>
    <x v="9"/>
    <x v="7"/>
  </r>
  <r>
    <x v="1"/>
    <x v="21"/>
    <s v="Nov 2018"/>
    <n v="967191.56065970566"/>
    <x v="10"/>
    <x v="7"/>
  </r>
  <r>
    <x v="1"/>
    <x v="21"/>
    <s v="Dec 2018"/>
    <n v="952998.28749901894"/>
    <x v="11"/>
    <x v="7"/>
  </r>
  <r>
    <x v="1"/>
    <x v="21"/>
    <s v="Jan 2019"/>
    <n v="938915.14778108755"/>
    <x v="0"/>
    <x v="8"/>
  </r>
  <r>
    <x v="1"/>
    <x v="21"/>
    <s v="Feb 2019"/>
    <n v="926591.08871200425"/>
    <x v="1"/>
    <x v="8"/>
  </r>
  <r>
    <x v="1"/>
    <x v="21"/>
    <s v="Mar 2019"/>
    <n v="905867.91251154011"/>
    <x v="2"/>
    <x v="8"/>
  </r>
  <r>
    <x v="1"/>
    <x v="21"/>
    <s v="Apr 2019"/>
    <n v="878619.55635330325"/>
    <x v="3"/>
    <x v="8"/>
  </r>
  <r>
    <x v="1"/>
    <x v="21"/>
    <s v="May 2019"/>
    <n v="861419.26107627724"/>
    <x v="4"/>
    <x v="8"/>
  </r>
  <r>
    <x v="1"/>
    <x v="21"/>
    <s v="Jun 2019"/>
    <n v="844722.62291127315"/>
    <x v="5"/>
    <x v="8"/>
  </r>
  <r>
    <x v="1"/>
    <x v="21"/>
    <s v="Jul 2019"/>
    <n v="828300.0000476134"/>
    <x v="6"/>
    <x v="8"/>
  </r>
  <r>
    <x v="1"/>
    <x v="21"/>
    <s v="Aug 2019"/>
    <n v="812266.56429140689"/>
    <x v="7"/>
    <x v="8"/>
  </r>
  <r>
    <x v="1"/>
    <x v="21"/>
    <s v="Sep 2019"/>
    <n v="796591.32204677863"/>
    <x v="8"/>
    <x v="8"/>
  </r>
  <r>
    <x v="1"/>
    <x v="21"/>
    <s v="Oct 2019"/>
    <n v="781257.09853344329"/>
    <x v="9"/>
    <x v="8"/>
  </r>
  <r>
    <x v="1"/>
    <x v="21"/>
    <s v="Nov 2019"/>
    <n v="766235.04372759839"/>
    <x v="10"/>
    <x v="8"/>
  </r>
  <r>
    <x v="1"/>
    <x v="21"/>
    <s v="Dec 2019"/>
    <n v="751898.55201897607"/>
    <x v="11"/>
    <x v="8"/>
  </r>
  <r>
    <x v="1"/>
    <x v="21"/>
    <s v="Jan 2020"/>
    <n v="737169.94477753411"/>
    <x v="0"/>
    <x v="9"/>
  </r>
  <r>
    <x v="1"/>
    <x v="21"/>
    <s v="Feb 2020"/>
    <n v="722728.95291149442"/>
    <x v="1"/>
    <x v="9"/>
  </r>
  <r>
    <x v="1"/>
    <x v="21"/>
    <s v="Mar 2020"/>
    <n v="710466.31470428989"/>
    <x v="2"/>
    <x v="9"/>
  </r>
  <r>
    <x v="1"/>
    <x v="21"/>
    <s v="Apr 2020"/>
    <n v="695517.21581225155"/>
    <x v="3"/>
    <x v="9"/>
  </r>
  <r>
    <x v="1"/>
    <x v="21"/>
    <s v="May 2020"/>
    <n v="682381.03613371123"/>
    <x v="4"/>
    <x v="9"/>
  </r>
  <r>
    <x v="1"/>
    <x v="21"/>
    <s v="Jun 2020"/>
    <n v="669582.37775974162"/>
    <x v="5"/>
    <x v="9"/>
  </r>
  <r>
    <x v="1"/>
    <x v="21"/>
    <s v="Jul 2020"/>
    <n v="656898.52765817801"/>
    <x v="6"/>
    <x v="9"/>
  </r>
  <r>
    <x v="1"/>
    <x v="21"/>
    <s v="Aug 2020"/>
    <n v="644684.10882732249"/>
    <x v="7"/>
    <x v="9"/>
  </r>
  <r>
    <x v="1"/>
    <x v="21"/>
    <s v="Sep 2020"/>
    <n v="632722.32901188894"/>
    <x v="8"/>
    <x v="9"/>
  </r>
  <r>
    <x v="1"/>
    <x v="21"/>
    <s v="Oct 2020"/>
    <n v="620844.43174309074"/>
    <x v="9"/>
    <x v="9"/>
  </r>
  <r>
    <x v="1"/>
    <x v="21"/>
    <s v="Nov 2020"/>
    <n v="609227.53759881202"/>
    <x v="10"/>
    <x v="9"/>
  </r>
  <r>
    <x v="1"/>
    <x v="21"/>
    <s v="Dec 2020"/>
    <n v="598556.54002030275"/>
    <x v="11"/>
    <x v="9"/>
  </r>
  <r>
    <x v="1"/>
    <x v="21"/>
    <s v="Jan 2021"/>
    <n v="587266.82814534847"/>
    <x v="0"/>
    <x v="10"/>
  </r>
  <r>
    <x v="1"/>
    <x v="21"/>
    <s v="Feb 2021"/>
    <n v="576108.36266918585"/>
    <x v="1"/>
    <x v="10"/>
  </r>
  <r>
    <x v="1"/>
    <x v="21"/>
    <s v="Mar 2021"/>
    <n v="564436.22349191271"/>
    <x v="2"/>
    <x v="10"/>
  </r>
  <r>
    <x v="1"/>
    <x v="21"/>
    <s v="Apr 2021"/>
    <n v="555088.74536604842"/>
    <x v="3"/>
    <x v="10"/>
  </r>
  <r>
    <x v="1"/>
    <x v="21"/>
    <s v="May 2021"/>
    <n v="545034.08762979158"/>
    <x v="4"/>
    <x v="10"/>
  </r>
  <r>
    <x v="1"/>
    <x v="21"/>
    <s v="Jun 2021"/>
    <n v="535093.37101417349"/>
    <x v="5"/>
    <x v="10"/>
  </r>
  <r>
    <x v="1"/>
    <x v="21"/>
    <s v="Jul 2021"/>
    <n v="525193.21361523995"/>
    <x v="6"/>
    <x v="10"/>
  </r>
  <r>
    <x v="1"/>
    <x v="21"/>
    <s v="Aug 2021"/>
    <n v="515639.06551471265"/>
    <x v="7"/>
    <x v="10"/>
  </r>
  <r>
    <x v="1"/>
    <x v="21"/>
    <s v="Sep 2021"/>
    <n v="506440.68835399585"/>
    <x v="8"/>
    <x v="10"/>
  </r>
  <r>
    <x v="1"/>
    <x v="21"/>
    <s v="Oct 2021"/>
    <n v="370927.97586346319"/>
    <x v="9"/>
    <x v="10"/>
  </r>
  <r>
    <x v="1"/>
    <x v="21"/>
    <s v="Nov 2021"/>
    <n v="364746.02150914515"/>
    <x v="10"/>
    <x v="10"/>
  </r>
  <r>
    <x v="1"/>
    <x v="21"/>
    <s v="Dec 2021"/>
    <n v="359124.87136689783"/>
    <x v="11"/>
    <x v="10"/>
  </r>
  <r>
    <x v="1"/>
    <x v="21"/>
    <s v="Jan 2022"/>
    <n v="352995.80211642018"/>
    <x v="0"/>
    <x v="11"/>
  </r>
  <r>
    <x v="1"/>
    <x v="21"/>
    <s v="Feb 2022"/>
    <n v="346997.33355905605"/>
    <x v="1"/>
    <x v="11"/>
  </r>
  <r>
    <x v="1"/>
    <x v="21"/>
    <s v="Mar 2022"/>
    <n v="342248.23032285518"/>
    <x v="2"/>
    <x v="11"/>
  </r>
  <r>
    <x v="1"/>
    <x v="21"/>
    <s v="Apr 2022"/>
    <n v="335749.07383464935"/>
    <x v="3"/>
    <x v="11"/>
  </r>
  <r>
    <x v="1"/>
    <x v="21"/>
    <s v="May 2022"/>
    <n v="330338.70885152346"/>
    <x v="4"/>
    <x v="11"/>
  </r>
  <r>
    <x v="1"/>
    <x v="21"/>
    <s v="Jun 2022"/>
    <n v="324984.73851186817"/>
    <x v="5"/>
    <x v="11"/>
  </r>
  <r>
    <x v="1"/>
    <x v="21"/>
    <s v="Jul 2022"/>
    <n v="319814.50136432814"/>
    <x v="6"/>
    <x v="11"/>
  </r>
  <r>
    <x v="1"/>
    <x v="21"/>
    <s v="Aug 2022"/>
    <n v="314621.41509515519"/>
    <x v="7"/>
    <x v="11"/>
  </r>
  <r>
    <x v="1"/>
    <x v="21"/>
    <s v="Sep 2022"/>
    <n v="309497.24867086223"/>
    <x v="8"/>
    <x v="11"/>
  </r>
  <r>
    <x v="1"/>
    <x v="21"/>
    <s v="Oct 2022"/>
    <n v="202783.18042667146"/>
    <x v="9"/>
    <x v="11"/>
  </r>
  <r>
    <x v="1"/>
    <x v="21"/>
    <s v="Nov 2022"/>
    <n v="106185.65229134326"/>
    <x v="10"/>
    <x v="11"/>
  </r>
  <r>
    <x v="1"/>
    <x v="21"/>
    <s v="Dec 2022"/>
    <n v="105358.877720388"/>
    <x v="11"/>
    <x v="11"/>
  </r>
  <r>
    <x v="1"/>
    <x v="21"/>
    <s v="Jan 2023"/>
    <n v="103886.18335924555"/>
    <x v="0"/>
    <x v="12"/>
  </r>
  <r>
    <x v="1"/>
    <x v="21"/>
    <s v="Feb 2023"/>
    <n v="102492.07653441935"/>
    <x v="1"/>
    <x v="12"/>
  </r>
  <r>
    <x v="1"/>
    <x v="21"/>
    <s v="Mar 2023"/>
    <n v="102073.70507697682"/>
    <x v="2"/>
    <x v="12"/>
  </r>
  <r>
    <x v="1"/>
    <x v="21"/>
    <s v="Apr 2023"/>
    <n v="100185.48764704565"/>
    <x v="3"/>
    <x v="12"/>
  </r>
  <r>
    <x v="1"/>
    <x v="21"/>
    <s v="May 2023"/>
    <n v="99023.454648790095"/>
    <x v="4"/>
    <x v="12"/>
  </r>
  <r>
    <x v="1"/>
    <x v="21"/>
    <s v="Jun 2023"/>
    <n v="97885.044199892305"/>
    <x v="5"/>
    <x v="12"/>
  </r>
  <r>
    <x v="1"/>
    <x v="21"/>
    <s v="Jul 2023"/>
    <n v="96778.982569755259"/>
    <x v="6"/>
    <x v="12"/>
  </r>
  <r>
    <x v="1"/>
    <x v="21"/>
    <s v="Aug 2023"/>
    <n v="95705.067171776231"/>
    <x v="7"/>
    <x v="12"/>
  </r>
  <r>
    <x v="1"/>
    <x v="21"/>
    <s v="Sep 2023"/>
    <n v="94603.023885045171"/>
    <x v="8"/>
    <x v="12"/>
  </r>
  <r>
    <x v="1"/>
    <x v="21"/>
    <s v="Oct 2023"/>
    <n v="93471.746236296443"/>
    <x v="9"/>
    <x v="12"/>
  </r>
  <r>
    <x v="1"/>
    <x v="21"/>
    <s v="Nov 2023"/>
    <n v="92383.676989301617"/>
    <x v="10"/>
    <x v="12"/>
  </r>
  <r>
    <x v="1"/>
    <x v="21"/>
    <s v="Dec 2023"/>
    <n v="91681.009300438483"/>
    <x v="11"/>
    <x v="12"/>
  </r>
  <r>
    <x v="1"/>
    <x v="21"/>
    <s v="Jan 2024"/>
    <n v="90392.508141794242"/>
    <x v="0"/>
    <x v="13"/>
  </r>
  <r>
    <x v="1"/>
    <x v="21"/>
    <s v="Feb 2024"/>
    <n v="89279.205253342865"/>
    <x v="1"/>
    <x v="13"/>
  </r>
  <r>
    <x v="1"/>
    <x v="21"/>
    <s v="Mar 2024"/>
    <n v="88826.738845139262"/>
    <x v="2"/>
    <x v="13"/>
  </r>
  <r>
    <x v="1"/>
    <x v="21"/>
    <s v="Apr 2024"/>
    <n v="87123.82006714333"/>
    <x v="3"/>
    <x v="13"/>
  </r>
  <r>
    <x v="1"/>
    <x v="21"/>
    <s v="May 2024"/>
    <n v="86130.554774898992"/>
    <x v="4"/>
    <x v="13"/>
  </r>
  <r>
    <x v="1"/>
    <x v="21"/>
    <s v="Jun 2024"/>
    <n v="85171.004263588984"/>
    <x v="5"/>
    <x v="13"/>
  </r>
  <r>
    <x v="1"/>
    <x v="21"/>
    <s v="Jul 2024"/>
    <n v="84171.872964915616"/>
    <x v="6"/>
    <x v="13"/>
  </r>
  <r>
    <x v="1"/>
    <x v="21"/>
    <s v="Aug 2024"/>
    <n v="83217.782329077483"/>
    <x v="7"/>
    <x v="13"/>
  </r>
  <r>
    <x v="1"/>
    <x v="21"/>
    <s v="Sep 2024"/>
    <n v="82270.185439097884"/>
    <x v="8"/>
    <x v="13"/>
  </r>
  <r>
    <x v="1"/>
    <x v="21"/>
    <s v="Oct 2024"/>
    <n v="81321.239509451843"/>
    <x v="9"/>
    <x v="13"/>
  </r>
  <r>
    <x v="1"/>
    <x v="21"/>
    <s v="Nov 2024"/>
    <n v="80400.004660293926"/>
    <x v="10"/>
    <x v="13"/>
  </r>
  <r>
    <x v="1"/>
    <x v="21"/>
    <s v="Dec 2024"/>
    <n v="79784.568639635429"/>
    <x v="11"/>
    <x v="13"/>
  </r>
  <r>
    <x v="1"/>
    <x v="21"/>
    <s v="Jan 2025"/>
    <n v="78612.046949266485"/>
    <x v="0"/>
    <x v="14"/>
  </r>
  <r>
    <x v="1"/>
    <x v="21"/>
    <s v="Feb 2025"/>
    <n v="77601.865039314114"/>
    <x v="1"/>
    <x v="14"/>
  </r>
  <r>
    <x v="1"/>
    <x v="21"/>
    <s v="Mar 2025"/>
    <n v="77078.004782608128"/>
    <x v="2"/>
    <x v="14"/>
  </r>
  <r>
    <x v="1"/>
    <x v="21"/>
    <s v="Apr 2025"/>
    <n v="75775.269357852565"/>
    <x v="3"/>
    <x v="14"/>
  </r>
  <r>
    <x v="1"/>
    <x v="21"/>
    <s v="May 2025"/>
    <n v="74905.704589457542"/>
    <x v="4"/>
    <x v="14"/>
  </r>
  <r>
    <x v="1"/>
    <x v="21"/>
    <s v="Jun 2025"/>
    <n v="74012.816188651224"/>
    <x v="5"/>
    <x v="14"/>
  </r>
  <r>
    <x v="1"/>
    <x v="21"/>
    <s v="Jul 2025"/>
    <n v="73151.450828442583"/>
    <x v="6"/>
    <x v="14"/>
  </r>
  <r>
    <x v="1"/>
    <x v="21"/>
    <s v="Aug 2025"/>
    <n v="72280.980030797786"/>
    <x v="7"/>
    <x v="14"/>
  </r>
  <r>
    <x v="1"/>
    <x v="21"/>
    <s v="Sep 2025"/>
    <n v="71459.223180131463"/>
    <x v="8"/>
    <x v="14"/>
  </r>
  <r>
    <x v="1"/>
    <x v="21"/>
    <s v="Oct 2025"/>
    <n v="70562.292544970405"/>
    <x v="9"/>
    <x v="14"/>
  </r>
  <r>
    <x v="1"/>
    <x v="21"/>
    <s v="Nov 2025"/>
    <n v="69700.312864658044"/>
    <x v="10"/>
    <x v="14"/>
  </r>
  <r>
    <x v="1"/>
    <x v="21"/>
    <s v="Dec 2025"/>
    <n v="69159.413316884456"/>
    <x v="11"/>
    <x v="14"/>
  </r>
  <r>
    <x v="1"/>
    <x v="21"/>
    <s v="Jan 2026"/>
    <n v="68153.56288095846"/>
    <x v="0"/>
    <x v="15"/>
  </r>
  <r>
    <x v="1"/>
    <x v="21"/>
    <s v="Feb 2026"/>
    <n v="67308.346924248166"/>
    <x v="1"/>
    <x v="15"/>
  </r>
  <r>
    <x v="1"/>
    <x v="21"/>
    <s v="Mar 2026"/>
    <n v="66755.322641963081"/>
    <x v="2"/>
    <x v="15"/>
  </r>
  <r>
    <x v="1"/>
    <x v="21"/>
    <s v="Apr 2026"/>
    <n v="65720.410283620338"/>
    <x v="3"/>
    <x v="15"/>
  </r>
  <r>
    <x v="1"/>
    <x v="21"/>
    <s v="May 2026"/>
    <n v="64958.739571412705"/>
    <x v="4"/>
    <x v="15"/>
  </r>
  <r>
    <x v="1"/>
    <x v="21"/>
    <s v="Jun 2026"/>
    <n v="64203.548371630648"/>
    <x v="5"/>
    <x v="15"/>
  </r>
  <r>
    <x v="1"/>
    <x v="21"/>
    <s v="Jul 2026"/>
    <n v="63463.096632968649"/>
    <x v="6"/>
    <x v="15"/>
  </r>
  <r>
    <x v="1"/>
    <x v="21"/>
    <s v="Aug 2026"/>
    <n v="62708.920419125963"/>
    <x v="7"/>
    <x v="15"/>
  </r>
  <r>
    <x v="1"/>
    <x v="21"/>
    <s v="Sep 2026"/>
    <n v="61976.228538446623"/>
    <x v="8"/>
    <x v="15"/>
  </r>
  <r>
    <x v="1"/>
    <x v="21"/>
    <s v="Oct 2026"/>
    <n v="61234.442827090097"/>
    <x v="9"/>
    <x v="15"/>
  </r>
  <r>
    <x v="1"/>
    <x v="21"/>
    <s v="Nov 2026"/>
    <n v="60511.304560972756"/>
    <x v="10"/>
    <x v="15"/>
  </r>
  <r>
    <x v="1"/>
    <x v="21"/>
    <s v="Dec 2026"/>
    <n v="60015.418985463853"/>
    <x v="11"/>
    <x v="15"/>
  </r>
  <r>
    <x v="1"/>
    <x v="21"/>
    <s v="Jan 2027"/>
    <n v="59092.814830423922"/>
    <x v="0"/>
    <x v="16"/>
  </r>
  <r>
    <x v="1"/>
    <x v="21"/>
    <s v="Feb 2027"/>
    <n v="58321.67514331211"/>
    <x v="1"/>
    <x v="16"/>
  </r>
  <r>
    <x v="1"/>
    <x v="21"/>
    <s v="Mar 2027"/>
    <n v="57838.204525846159"/>
    <x v="2"/>
    <x v="16"/>
  </r>
  <r>
    <x v="1"/>
    <x v="21"/>
    <s v="Apr 2027"/>
    <n v="56686.741876469423"/>
    <x v="3"/>
    <x v="16"/>
  </r>
  <r>
    <x v="1"/>
    <x v="21"/>
    <s v="May 2027"/>
    <n v="56005.714183106917"/>
    <x v="4"/>
    <x v="16"/>
  </r>
  <r>
    <x v="1"/>
    <x v="21"/>
    <s v="Jun 2027"/>
    <n v="55331.972475459806"/>
    <x v="5"/>
    <x v="16"/>
  </r>
  <r>
    <x v="1"/>
    <x v="21"/>
    <s v="Jul 2027"/>
    <n v="54639.646743686841"/>
    <x v="6"/>
    <x v="16"/>
  </r>
  <r>
    <x v="1"/>
    <x v="21"/>
    <s v="Aug 2027"/>
    <n v="53952.862678505029"/>
    <x v="7"/>
    <x v="16"/>
  </r>
  <r>
    <x v="1"/>
    <x v="21"/>
    <s v="Sep 2027"/>
    <n v="53237.840089566089"/>
    <x v="8"/>
    <x v="16"/>
  </r>
  <r>
    <x v="1"/>
    <x v="21"/>
    <s v="Oct 2027"/>
    <n v="562.2235814029616"/>
    <x v="9"/>
    <x v="16"/>
  </r>
  <r>
    <x v="2"/>
    <x v="0"/>
    <s v="Jan 2011"/>
    <n v="669682.46726187074"/>
    <x v="0"/>
    <x v="0"/>
  </r>
  <r>
    <x v="2"/>
    <x v="0"/>
    <s v="Feb 2011"/>
    <n v="1495167.0069027515"/>
    <x v="1"/>
    <x v="0"/>
  </r>
  <r>
    <x v="2"/>
    <x v="0"/>
    <s v="Mar 2011"/>
    <n v="1982407.9191729771"/>
    <x v="2"/>
    <x v="0"/>
  </r>
  <r>
    <x v="2"/>
    <x v="0"/>
    <s v="Apr 2011"/>
    <n v="1197207.2022521324"/>
    <x v="3"/>
    <x v="0"/>
  </r>
  <r>
    <x v="2"/>
    <x v="0"/>
    <s v="May 2011"/>
    <n v="1101302.9162795641"/>
    <x v="4"/>
    <x v="0"/>
  </r>
  <r>
    <x v="2"/>
    <x v="0"/>
    <s v="Jun 2011"/>
    <n v="1173764.6944743299"/>
    <x v="5"/>
    <x v="0"/>
  </r>
  <r>
    <x v="2"/>
    <x v="0"/>
    <s v="Jul 2011"/>
    <n v="1282596.2813668787"/>
    <x v="6"/>
    <x v="0"/>
  </r>
  <r>
    <x v="2"/>
    <x v="0"/>
    <s v="Aug 2011"/>
    <n v="1182884.7637674685"/>
    <x v="7"/>
    <x v="0"/>
  </r>
  <r>
    <x v="2"/>
    <x v="0"/>
    <s v="Sep 2011"/>
    <n v="1144166.72986685"/>
    <x v="8"/>
    <x v="0"/>
  </r>
  <r>
    <x v="2"/>
    <x v="0"/>
    <s v="Oct 2011"/>
    <n v="1125411.3899149387"/>
    <x v="9"/>
    <x v="0"/>
  </r>
  <r>
    <x v="2"/>
    <x v="0"/>
    <s v="Nov 2011"/>
    <n v="1142535.2416416863"/>
    <x v="10"/>
    <x v="0"/>
  </r>
  <r>
    <x v="2"/>
    <x v="0"/>
    <s v="Dec 2011"/>
    <n v="1092141.6246644694"/>
    <x v="11"/>
    <x v="0"/>
  </r>
  <r>
    <x v="2"/>
    <x v="0"/>
    <s v="Jan 2012"/>
    <n v="1096336.2758987895"/>
    <x v="0"/>
    <x v="1"/>
  </r>
  <r>
    <x v="2"/>
    <x v="0"/>
    <s v="Feb 2012"/>
    <n v="1069176.5227002082"/>
    <x v="1"/>
    <x v="1"/>
  </r>
  <r>
    <x v="2"/>
    <x v="0"/>
    <s v="Mar 2012"/>
    <n v="1066619.2926356699"/>
    <x v="2"/>
    <x v="1"/>
  </r>
  <r>
    <x v="2"/>
    <x v="0"/>
    <s v="Apr 2012"/>
    <n v="1059798.702520496"/>
    <x v="3"/>
    <x v="1"/>
  </r>
  <r>
    <x v="2"/>
    <x v="0"/>
    <s v="May 2012"/>
    <n v="1034911.6130601867"/>
    <x v="4"/>
    <x v="1"/>
  </r>
  <r>
    <x v="2"/>
    <x v="0"/>
    <s v="Jun 2012"/>
    <n v="976196.21220893005"/>
    <x v="5"/>
    <x v="1"/>
  </r>
  <r>
    <x v="2"/>
    <x v="0"/>
    <s v="Jul 2012"/>
    <n v="875827.39726001571"/>
    <x v="6"/>
    <x v="1"/>
  </r>
  <r>
    <x v="2"/>
    <x v="0"/>
    <s v="Aug 2012"/>
    <n v="767759.02768392244"/>
    <x v="7"/>
    <x v="1"/>
  </r>
  <r>
    <x v="2"/>
    <x v="0"/>
    <s v="Sep 2012"/>
    <n v="726712.20621130639"/>
    <x v="8"/>
    <x v="1"/>
  </r>
  <r>
    <x v="2"/>
    <x v="0"/>
    <s v="Oct 2012"/>
    <n v="706761.19015911291"/>
    <x v="9"/>
    <x v="1"/>
  </r>
  <r>
    <x v="2"/>
    <x v="0"/>
    <s v="Nov 2012"/>
    <n v="914398.05675889563"/>
    <x v="10"/>
    <x v="1"/>
  </r>
  <r>
    <x v="2"/>
    <x v="0"/>
    <s v="Dec 2012"/>
    <n v="864704.8204690289"/>
    <x v="11"/>
    <x v="1"/>
  </r>
  <r>
    <x v="2"/>
    <x v="0"/>
    <s v="Jan 2013"/>
    <n v="832759.55836557469"/>
    <x v="0"/>
    <x v="2"/>
  </r>
  <r>
    <x v="2"/>
    <x v="0"/>
    <s v="Feb 2013"/>
    <n v="782955.49779988127"/>
    <x v="1"/>
    <x v="2"/>
  </r>
  <r>
    <x v="2"/>
    <x v="0"/>
    <s v="Mar 2013"/>
    <n v="750112.94810406864"/>
    <x v="2"/>
    <x v="2"/>
  </r>
  <r>
    <x v="2"/>
    <x v="0"/>
    <s v="Apr 2013"/>
    <n v="725885.54108619434"/>
    <x v="3"/>
    <x v="2"/>
  </r>
  <r>
    <x v="2"/>
    <x v="0"/>
    <s v="May 2013"/>
    <n v="713138.60166283243"/>
    <x v="4"/>
    <x v="2"/>
  </r>
  <r>
    <x v="2"/>
    <x v="0"/>
    <s v="Jun 2013"/>
    <n v="679837.12918069132"/>
    <x v="5"/>
    <x v="2"/>
  </r>
  <r>
    <x v="2"/>
    <x v="0"/>
    <s v="Jul 2013"/>
    <n v="650355.21631106886"/>
    <x v="6"/>
    <x v="2"/>
  </r>
  <r>
    <x v="2"/>
    <x v="0"/>
    <s v="Aug 2013"/>
    <n v="622959.67733774625"/>
    <x v="7"/>
    <x v="2"/>
  </r>
  <r>
    <x v="2"/>
    <x v="0"/>
    <s v="Sep 2013"/>
    <n v="598303.27925392182"/>
    <x v="8"/>
    <x v="2"/>
  </r>
  <r>
    <x v="2"/>
    <x v="0"/>
    <s v="Oct 2013"/>
    <n v="573709.7526181112"/>
    <x v="9"/>
    <x v="2"/>
  </r>
  <r>
    <x v="2"/>
    <x v="0"/>
    <s v="Nov 2013"/>
    <n v="551147.47525001841"/>
    <x v="10"/>
    <x v="2"/>
  </r>
  <r>
    <x v="2"/>
    <x v="0"/>
    <s v="Dec 2013"/>
    <n v="528406.81811334728"/>
    <x v="11"/>
    <x v="2"/>
  </r>
  <r>
    <x v="2"/>
    <x v="0"/>
    <s v="Jan 2014"/>
    <n v="524818.40813814593"/>
    <x v="0"/>
    <x v="3"/>
  </r>
  <r>
    <x v="2"/>
    <x v="0"/>
    <s v="Feb 2014"/>
    <n v="468276.18933785905"/>
    <x v="1"/>
    <x v="3"/>
  </r>
  <r>
    <x v="2"/>
    <x v="0"/>
    <s v="Mar 2014"/>
    <n v="450305.13444586203"/>
    <x v="2"/>
    <x v="3"/>
  </r>
  <r>
    <x v="2"/>
    <x v="0"/>
    <s v="Apr 2014"/>
    <n v="443210.24992128735"/>
    <x v="3"/>
    <x v="3"/>
  </r>
  <r>
    <x v="2"/>
    <x v="0"/>
    <s v="May 2014"/>
    <n v="431115.03868564218"/>
    <x v="4"/>
    <x v="3"/>
  </r>
  <r>
    <x v="2"/>
    <x v="0"/>
    <s v="Jun 2014"/>
    <n v="416320.1634117192"/>
    <x v="5"/>
    <x v="3"/>
  </r>
  <r>
    <x v="2"/>
    <x v="0"/>
    <s v="Jul 2014"/>
    <n v="403276.66733291181"/>
    <x v="6"/>
    <x v="3"/>
  </r>
  <r>
    <x v="2"/>
    <x v="0"/>
    <s v="Aug 2014"/>
    <n v="391059.94806348305"/>
    <x v="7"/>
    <x v="3"/>
  </r>
  <r>
    <x v="2"/>
    <x v="0"/>
    <s v="Sep 2014"/>
    <n v="380209.0392902483"/>
    <x v="8"/>
    <x v="3"/>
  </r>
  <r>
    <x v="2"/>
    <x v="0"/>
    <s v="Oct 2014"/>
    <n v="370986.84324206127"/>
    <x v="9"/>
    <x v="3"/>
  </r>
  <r>
    <x v="2"/>
    <x v="0"/>
    <s v="Nov 2014"/>
    <n v="362312.30818130728"/>
    <x v="10"/>
    <x v="3"/>
  </r>
  <r>
    <x v="2"/>
    <x v="0"/>
    <s v="Dec 2014"/>
    <n v="354155.66608881491"/>
    <x v="11"/>
    <x v="3"/>
  </r>
  <r>
    <x v="2"/>
    <x v="0"/>
    <s v="Jan 2015"/>
    <n v="342718.32489219954"/>
    <x v="0"/>
    <x v="4"/>
  </r>
  <r>
    <x v="2"/>
    <x v="0"/>
    <s v="Feb 2015"/>
    <n v="330090.27990992478"/>
    <x v="1"/>
    <x v="4"/>
  </r>
  <r>
    <x v="2"/>
    <x v="0"/>
    <s v="Mar 2015"/>
    <n v="318080.39050266787"/>
    <x v="2"/>
    <x v="4"/>
  </r>
  <r>
    <x v="2"/>
    <x v="0"/>
    <s v="Apr 2015"/>
    <n v="306758.19225785771"/>
    <x v="3"/>
    <x v="4"/>
  </r>
  <r>
    <x v="2"/>
    <x v="0"/>
    <s v="May 2015"/>
    <n v="295952.95972001925"/>
    <x v="4"/>
    <x v="4"/>
  </r>
  <r>
    <x v="2"/>
    <x v="0"/>
    <s v="Jun 2015"/>
    <n v="285353.58415538445"/>
    <x v="5"/>
    <x v="4"/>
  </r>
  <r>
    <x v="2"/>
    <x v="0"/>
    <s v="Jul 2015"/>
    <n v="274845.5998462307"/>
    <x v="6"/>
    <x v="4"/>
  </r>
  <r>
    <x v="2"/>
    <x v="0"/>
    <s v="Aug 2015"/>
    <n v="265462.92292743555"/>
    <x v="7"/>
    <x v="4"/>
  </r>
  <r>
    <x v="2"/>
    <x v="0"/>
    <s v="Sep 2015"/>
    <n v="256114.48681586795"/>
    <x v="8"/>
    <x v="4"/>
  </r>
  <r>
    <x v="2"/>
    <x v="0"/>
    <s v="Oct 2015"/>
    <n v="246988.58244399351"/>
    <x v="9"/>
    <x v="4"/>
  </r>
  <r>
    <x v="2"/>
    <x v="0"/>
    <s v="Nov 2015"/>
    <n v="238977.22121663985"/>
    <x v="10"/>
    <x v="4"/>
  </r>
  <r>
    <x v="2"/>
    <x v="0"/>
    <s v="Dec 2015"/>
    <n v="231555.02467527281"/>
    <x v="11"/>
    <x v="4"/>
  </r>
  <r>
    <x v="2"/>
    <x v="0"/>
    <s v="Jan 2016"/>
    <n v="222834.46292898091"/>
    <x v="0"/>
    <x v="5"/>
  </r>
  <r>
    <x v="2"/>
    <x v="0"/>
    <s v="Feb 2016"/>
    <n v="214822.6881514132"/>
    <x v="1"/>
    <x v="5"/>
  </r>
  <r>
    <x v="2"/>
    <x v="0"/>
    <s v="Mar 2016"/>
    <n v="207416.98805597116"/>
    <x v="2"/>
    <x v="5"/>
  </r>
  <r>
    <x v="2"/>
    <x v="0"/>
    <s v="Apr 2016"/>
    <n v="201168.86508908795"/>
    <x v="3"/>
    <x v="5"/>
  </r>
  <r>
    <x v="2"/>
    <x v="0"/>
    <s v="May 2016"/>
    <n v="194390.28229227103"/>
    <x v="4"/>
    <x v="5"/>
  </r>
  <r>
    <x v="2"/>
    <x v="0"/>
    <s v="Jun 2016"/>
    <n v="187329.79739740014"/>
    <x v="5"/>
    <x v="5"/>
  </r>
  <r>
    <x v="2"/>
    <x v="0"/>
    <s v="Jul 2016"/>
    <n v="181238.97450918998"/>
    <x v="6"/>
    <x v="5"/>
  </r>
  <r>
    <x v="2"/>
    <x v="0"/>
    <s v="Aug 2016"/>
    <n v="175272.53309184892"/>
    <x v="7"/>
    <x v="5"/>
  </r>
  <r>
    <x v="2"/>
    <x v="0"/>
    <s v="Sep 2016"/>
    <n v="169367.64527933978"/>
    <x v="8"/>
    <x v="5"/>
  </r>
  <r>
    <x v="2"/>
    <x v="0"/>
    <s v="Oct 2016"/>
    <n v="163661.07661259788"/>
    <x v="9"/>
    <x v="5"/>
  </r>
  <r>
    <x v="2"/>
    <x v="0"/>
    <s v="Nov 2016"/>
    <n v="158243.98365982098"/>
    <x v="10"/>
    <x v="5"/>
  </r>
  <r>
    <x v="2"/>
    <x v="0"/>
    <s v="Dec 2016"/>
    <n v="154563.54225279842"/>
    <x v="11"/>
    <x v="5"/>
  </r>
  <r>
    <x v="2"/>
    <x v="0"/>
    <s v="Jan 2017"/>
    <n v="147871.60830946564"/>
    <x v="0"/>
    <x v="6"/>
  </r>
  <r>
    <x v="2"/>
    <x v="0"/>
    <s v="Feb 2017"/>
    <n v="143777.69990217773"/>
    <x v="1"/>
    <x v="6"/>
  </r>
  <r>
    <x v="2"/>
    <x v="0"/>
    <s v="Mar 2017"/>
    <n v="138467.27089112101"/>
    <x v="2"/>
    <x v="6"/>
  </r>
  <r>
    <x v="2"/>
    <x v="0"/>
    <s v="Apr 2017"/>
    <n v="134019.24817320364"/>
    <x v="3"/>
    <x v="6"/>
  </r>
  <r>
    <x v="2"/>
    <x v="0"/>
    <s v="May 2017"/>
    <n v="129681.93500851199"/>
    <x v="4"/>
    <x v="6"/>
  </r>
  <r>
    <x v="2"/>
    <x v="0"/>
    <s v="Jun 2017"/>
    <n v="125318.96914854975"/>
    <x v="5"/>
    <x v="6"/>
  </r>
  <r>
    <x v="2"/>
    <x v="0"/>
    <s v="Jul 2017"/>
    <n v="121555.51120785042"/>
    <x v="6"/>
    <x v="6"/>
  </r>
  <r>
    <x v="2"/>
    <x v="0"/>
    <s v="Aug 2017"/>
    <n v="118449.57666904799"/>
    <x v="7"/>
    <x v="6"/>
  </r>
  <r>
    <x v="2"/>
    <x v="0"/>
    <s v="Sep 2017"/>
    <n v="115121.4657122085"/>
    <x v="8"/>
    <x v="6"/>
  </r>
  <r>
    <x v="2"/>
    <x v="0"/>
    <s v="Oct 2017"/>
    <n v="110734.11603860254"/>
    <x v="9"/>
    <x v="6"/>
  </r>
  <r>
    <x v="2"/>
    <x v="0"/>
    <s v="Nov 2017"/>
    <n v="108448.98518758561"/>
    <x v="10"/>
    <x v="6"/>
  </r>
  <r>
    <x v="2"/>
    <x v="0"/>
    <s v="Dec 2017"/>
    <n v="106621.51123282651"/>
    <x v="11"/>
    <x v="6"/>
  </r>
  <r>
    <x v="2"/>
    <x v="0"/>
    <s v="Jan 2018"/>
    <n v="101372.12520437187"/>
    <x v="0"/>
    <x v="7"/>
  </r>
  <r>
    <x v="2"/>
    <x v="0"/>
    <s v="Feb 2018"/>
    <n v="97208.127722764752"/>
    <x v="1"/>
    <x v="7"/>
  </r>
  <r>
    <x v="2"/>
    <x v="0"/>
    <s v="Mar 2018"/>
    <n v="79349.041091528459"/>
    <x v="2"/>
    <x v="7"/>
  </r>
  <r>
    <x v="2"/>
    <x v="0"/>
    <s v="Apr 2018"/>
    <n v="77312.921324634954"/>
    <x v="3"/>
    <x v="7"/>
  </r>
  <r>
    <x v="2"/>
    <x v="0"/>
    <s v="May 2018"/>
    <n v="75445.911275974955"/>
    <x v="4"/>
    <x v="7"/>
  </r>
  <r>
    <x v="2"/>
    <x v="0"/>
    <s v="Jun 2018"/>
    <n v="73584.446650025406"/>
    <x v="5"/>
    <x v="7"/>
  </r>
  <r>
    <x v="2"/>
    <x v="0"/>
    <s v="Jul 2018"/>
    <n v="71630.957805202313"/>
    <x v="6"/>
    <x v="7"/>
  </r>
  <r>
    <x v="2"/>
    <x v="0"/>
    <s v="Aug 2018"/>
    <n v="69954.632076692535"/>
    <x v="7"/>
    <x v="7"/>
  </r>
  <r>
    <x v="2"/>
    <x v="0"/>
    <s v="Sep 2018"/>
    <n v="68131.24570582599"/>
    <x v="8"/>
    <x v="7"/>
  </r>
  <r>
    <x v="2"/>
    <x v="0"/>
    <s v="Oct 2018"/>
    <n v="66401.442630470425"/>
    <x v="9"/>
    <x v="7"/>
  </r>
  <r>
    <x v="2"/>
    <x v="0"/>
    <s v="Nov 2018"/>
    <n v="64814.590983398084"/>
    <x v="10"/>
    <x v="7"/>
  </r>
  <r>
    <x v="2"/>
    <x v="0"/>
    <s v="Dec 2018"/>
    <n v="64643.504919364597"/>
    <x v="11"/>
    <x v="7"/>
  </r>
  <r>
    <x v="2"/>
    <x v="0"/>
    <s v="Jan 2019"/>
    <n v="61633.144184612735"/>
    <x v="0"/>
    <x v="8"/>
  </r>
  <r>
    <x v="2"/>
    <x v="0"/>
    <s v="Feb 2019"/>
    <n v="60080.381292752594"/>
    <x v="1"/>
    <x v="8"/>
  </r>
  <r>
    <x v="2"/>
    <x v="0"/>
    <s v="Mar 2019"/>
    <n v="58655.334838654235"/>
    <x v="2"/>
    <x v="8"/>
  </r>
  <r>
    <x v="2"/>
    <x v="0"/>
    <s v="Apr 2019"/>
    <n v="57203.138500541849"/>
    <x v="3"/>
    <x v="8"/>
  </r>
  <r>
    <x v="2"/>
    <x v="0"/>
    <s v="May 2019"/>
    <n v="55880.098366974489"/>
    <x v="4"/>
    <x v="8"/>
  </r>
  <r>
    <x v="2"/>
    <x v="0"/>
    <s v="Jun 2019"/>
    <n v="54558.753861705845"/>
    <x v="5"/>
    <x v="8"/>
  </r>
  <r>
    <x v="2"/>
    <x v="0"/>
    <s v="Jul 2019"/>
    <n v="53151.432889771968"/>
    <x v="6"/>
    <x v="8"/>
  </r>
  <r>
    <x v="2"/>
    <x v="0"/>
    <s v="Aug 2019"/>
    <n v="51964.055530534184"/>
    <x v="7"/>
    <x v="8"/>
  </r>
  <r>
    <x v="2"/>
    <x v="0"/>
    <s v="Sep 2019"/>
    <n v="50650.208012228315"/>
    <x v="8"/>
    <x v="8"/>
  </r>
  <r>
    <x v="2"/>
    <x v="0"/>
    <s v="Oct 2019"/>
    <n v="49402.792133899879"/>
    <x v="9"/>
    <x v="8"/>
  </r>
  <r>
    <x v="2"/>
    <x v="0"/>
    <s v="Nov 2019"/>
    <n v="48268.126904750054"/>
    <x v="10"/>
    <x v="8"/>
  </r>
  <r>
    <x v="2"/>
    <x v="0"/>
    <s v="Dec 2019"/>
    <n v="48309.620831738495"/>
    <x v="11"/>
    <x v="8"/>
  </r>
  <r>
    <x v="2"/>
    <x v="0"/>
    <s v="Jan 2020"/>
    <n v="38830.225228308198"/>
    <x v="0"/>
    <x v="9"/>
  </r>
  <r>
    <x v="2"/>
    <x v="0"/>
    <s v="Feb 2020"/>
    <n v="37894.756481354721"/>
    <x v="1"/>
    <x v="9"/>
  </r>
  <r>
    <x v="2"/>
    <x v="0"/>
    <s v="Mar 2020"/>
    <n v="37029.37589896367"/>
    <x v="2"/>
    <x v="9"/>
  </r>
  <r>
    <x v="2"/>
    <x v="0"/>
    <s v="Apr 2020"/>
    <n v="36154.412144103786"/>
    <x v="3"/>
    <x v="9"/>
  </r>
  <r>
    <x v="2"/>
    <x v="0"/>
    <s v="May 2020"/>
    <n v="35348.925083072456"/>
    <x v="4"/>
    <x v="9"/>
  </r>
  <r>
    <x v="2"/>
    <x v="0"/>
    <s v="Jun 2020"/>
    <n v="34550.453535294575"/>
    <x v="5"/>
    <x v="9"/>
  </r>
  <r>
    <x v="2"/>
    <x v="0"/>
    <s v="Jul 2020"/>
    <n v="33711.66016441425"/>
    <x v="6"/>
    <x v="9"/>
  </r>
  <r>
    <x v="2"/>
    <x v="0"/>
    <s v="Aug 2020"/>
    <n v="32981.993778113931"/>
    <x v="7"/>
    <x v="9"/>
  </r>
  <r>
    <x v="2"/>
    <x v="0"/>
    <s v="Sep 2020"/>
    <n v="32193.628846757059"/>
    <x v="8"/>
    <x v="9"/>
  </r>
  <r>
    <x v="2"/>
    <x v="0"/>
    <s v="Oct 2020"/>
    <n v="31446.529640646779"/>
    <x v="9"/>
    <x v="9"/>
  </r>
  <r>
    <x v="2"/>
    <x v="0"/>
    <s v="Nov 2020"/>
    <n v="30762.179296467184"/>
    <x v="10"/>
    <x v="9"/>
  </r>
  <r>
    <x v="2"/>
    <x v="0"/>
    <s v="Dec 2020"/>
    <n v="30961.825070198043"/>
    <x v="11"/>
    <x v="9"/>
  </r>
  <r>
    <x v="2"/>
    <x v="0"/>
    <s v="Jan 2021"/>
    <n v="25997.184452544301"/>
    <x v="0"/>
    <x v="10"/>
  </r>
  <r>
    <x v="2"/>
    <x v="0"/>
    <s v="Feb 2021"/>
    <n v="7350.6582912062922"/>
    <x v="1"/>
    <x v="10"/>
  </r>
  <r>
    <x v="2"/>
    <x v="0"/>
    <s v="Mar 2021"/>
    <n v="7264.1033672010544"/>
    <x v="2"/>
    <x v="10"/>
  </r>
  <r>
    <x v="2"/>
    <x v="0"/>
    <s v="Apr 2021"/>
    <n v="7178.4411270134297"/>
    <x v="3"/>
    <x v="10"/>
  </r>
  <r>
    <x v="2"/>
    <x v="0"/>
    <s v="May 2021"/>
    <n v="7093.6766695269762"/>
    <x v="4"/>
    <x v="10"/>
  </r>
  <r>
    <x v="2"/>
    <x v="0"/>
    <s v="Jun 2021"/>
    <n v="7009.8127707200892"/>
    <x v="5"/>
    <x v="10"/>
  </r>
  <r>
    <x v="2"/>
    <x v="0"/>
    <s v="Jul 2021"/>
    <n v="6926.8533680237424"/>
    <x v="6"/>
    <x v="10"/>
  </r>
  <r>
    <x v="2"/>
    <x v="0"/>
    <s v="Aug 2021"/>
    <n v="6844.7923614379361"/>
    <x v="7"/>
    <x v="10"/>
  </r>
  <r>
    <x v="2"/>
    <x v="0"/>
    <s v="Sep 2021"/>
    <n v="6763.6394185617191"/>
    <x v="8"/>
    <x v="10"/>
  </r>
  <r>
    <x v="2"/>
    <x v="0"/>
    <s v="Oct 2021"/>
    <n v="6683.3903623002507"/>
    <x v="9"/>
    <x v="10"/>
  </r>
  <r>
    <x v="2"/>
    <x v="0"/>
    <s v="Nov 2021"/>
    <n v="6604.0492300845081"/>
    <x v="10"/>
    <x v="10"/>
  </r>
  <r>
    <x v="2"/>
    <x v="0"/>
    <s v="Dec 2021"/>
    <n v="7173.4672586184024"/>
    <x v="11"/>
    <x v="10"/>
  </r>
  <r>
    <x v="2"/>
    <x v="0"/>
    <s v="Jan 2022"/>
    <n v="6448.0856897469912"/>
    <x v="0"/>
    <x v="11"/>
  </r>
  <r>
    <x v="2"/>
    <x v="0"/>
    <s v="Feb 2022"/>
    <n v="6371.4606576036113"/>
    <x v="1"/>
    <x v="11"/>
  </r>
  <r>
    <x v="2"/>
    <x v="0"/>
    <s v="Mar 2022"/>
    <n v="6295.739562915328"/>
    <x v="2"/>
    <x v="11"/>
  </r>
  <r>
    <x v="2"/>
    <x v="0"/>
    <s v="Apr 2022"/>
    <n v="6220.9240587553732"/>
    <x v="3"/>
    <x v="11"/>
  </r>
  <r>
    <x v="2"/>
    <x v="0"/>
    <s v="May 2022"/>
    <n v="6147.0137138392365"/>
    <x v="4"/>
    <x v="11"/>
  </r>
  <r>
    <x v="2"/>
    <x v="0"/>
    <s v="Jun 2022"/>
    <n v="6073.9981209040088"/>
    <x v="5"/>
    <x v="11"/>
  </r>
  <r>
    <x v="2"/>
    <x v="0"/>
    <s v="Jul 2022"/>
    <n v="6001.8800330229233"/>
    <x v="6"/>
    <x v="11"/>
  </r>
  <r>
    <x v="2"/>
    <x v="0"/>
    <s v="Aug 2022"/>
    <n v="5930.6558345537251"/>
    <x v="7"/>
    <x v="11"/>
  </r>
  <r>
    <x v="2"/>
    <x v="0"/>
    <s v="Sep 2022"/>
    <n v="5860.3234713067377"/>
    <x v="8"/>
    <x v="11"/>
  </r>
  <r>
    <x v="2"/>
    <x v="0"/>
    <s v="Oct 2022"/>
    <n v="5790.8778432819618"/>
    <x v="9"/>
    <x v="11"/>
  </r>
  <r>
    <x v="2"/>
    <x v="0"/>
    <s v="Nov 2022"/>
    <n v="5722.3146733845606"/>
    <x v="10"/>
    <x v="11"/>
  </r>
  <r>
    <x v="2"/>
    <x v="0"/>
    <s v="Dec 2022"/>
    <n v="6091.2648169938748"/>
    <x v="11"/>
    <x v="11"/>
  </r>
  <r>
    <x v="2"/>
    <x v="0"/>
    <s v="Jan 2023"/>
    <n v="5587.8177923296262"/>
    <x v="0"/>
    <x v="12"/>
  </r>
  <r>
    <x v="2"/>
    <x v="0"/>
    <s v="Feb 2023"/>
    <n v="5521.8725197195108"/>
    <x v="1"/>
    <x v="12"/>
  </r>
  <r>
    <x v="2"/>
    <x v="0"/>
    <s v="Mar 2023"/>
    <n v="5456.7858208790258"/>
    <x v="2"/>
    <x v="12"/>
  </r>
  <r>
    <x v="2"/>
    <x v="0"/>
    <s v="Apr 2023"/>
    <n v="5392.5608488814041"/>
    <x v="3"/>
    <x v="12"/>
  </r>
  <r>
    <x v="2"/>
    <x v="0"/>
    <s v="May 2023"/>
    <n v="5329.1826277482487"/>
    <x v="4"/>
    <x v="12"/>
  </r>
  <r>
    <x v="2"/>
    <x v="0"/>
    <s v="Jun 2023"/>
    <n v="5266.6469189321433"/>
    <x v="5"/>
    <x v="12"/>
  </r>
  <r>
    <x v="2"/>
    <x v="0"/>
    <s v="Jul 2023"/>
    <n v="5204.9479609805057"/>
    <x v="6"/>
    <x v="12"/>
  </r>
  <r>
    <x v="2"/>
    <x v="0"/>
    <s v="Aug 2023"/>
    <n v="5144.07816953559"/>
    <x v="7"/>
    <x v="12"/>
  </r>
  <r>
    <x v="2"/>
    <x v="0"/>
    <s v="Sep 2023"/>
    <n v="5084.0272758819119"/>
    <x v="8"/>
    <x v="12"/>
  </r>
  <r>
    <x v="2"/>
    <x v="0"/>
    <s v="Oct 2023"/>
    <n v="5024.7933643772121"/>
    <x v="9"/>
    <x v="12"/>
  </r>
  <r>
    <x v="2"/>
    <x v="0"/>
    <s v="Nov 2023"/>
    <n v="4966.3617590430977"/>
    <x v="10"/>
    <x v="12"/>
  </r>
  <r>
    <x v="2"/>
    <x v="0"/>
    <s v="Dec 2023"/>
    <n v="5182.668919293953"/>
    <x v="11"/>
    <x v="12"/>
  </r>
  <r>
    <x v="2"/>
    <x v="0"/>
    <s v="Jan 2024"/>
    <n v="4851.8833210762987"/>
    <x v="0"/>
    <x v="13"/>
  </r>
  <r>
    <x v="2"/>
    <x v="0"/>
    <s v="Feb 2024"/>
    <n v="4795.8158895600563"/>
    <x v="1"/>
    <x v="13"/>
  </r>
  <r>
    <x v="2"/>
    <x v="0"/>
    <s v="Mar 2024"/>
    <n v="4740.5207653308407"/>
    <x v="2"/>
    <x v="13"/>
  </r>
  <r>
    <x v="2"/>
    <x v="0"/>
    <s v="Apr 2024"/>
    <n v="4685.989241125746"/>
    <x v="3"/>
    <x v="13"/>
  </r>
  <r>
    <x v="2"/>
    <x v="0"/>
    <s v="May 2024"/>
    <n v="4631.6522655039926"/>
    <x v="4"/>
    <x v="13"/>
  </r>
  <r>
    <x v="2"/>
    <x v="0"/>
    <s v="Jun 2024"/>
    <n v="4578.6372871574649"/>
    <x v="5"/>
    <x v="13"/>
  </r>
  <r>
    <x v="2"/>
    <x v="0"/>
    <s v="Jul 2024"/>
    <n v="4526.1924652455573"/>
    <x v="6"/>
    <x v="13"/>
  </r>
  <r>
    <x v="2"/>
    <x v="0"/>
    <s v="Aug 2024"/>
    <n v="4471.3134218800342"/>
    <x v="7"/>
    <x v="13"/>
  </r>
  <r>
    <x v="2"/>
    <x v="0"/>
    <s v="Sep 2024"/>
    <n v="4418.9682613604054"/>
    <x v="8"/>
    <x v="13"/>
  </r>
  <r>
    <x v="2"/>
    <x v="0"/>
    <s v="Oct 2024"/>
    <n v="4366.7974723292818"/>
    <x v="9"/>
    <x v="13"/>
  </r>
  <r>
    <x v="2"/>
    <x v="0"/>
    <s v="Nov 2024"/>
    <n v="4317.4146091813618"/>
    <x v="10"/>
    <x v="13"/>
  </r>
  <r>
    <x v="2"/>
    <x v="0"/>
    <s v="Dec 2024"/>
    <n v="4421.5740809145173"/>
    <x v="11"/>
    <x v="13"/>
  </r>
  <r>
    <x v="2"/>
    <x v="0"/>
    <s v="Jan 2025"/>
    <n v="4221.0829500167983"/>
    <x v="0"/>
    <x v="14"/>
  </r>
  <r>
    <x v="2"/>
    <x v="0"/>
    <s v="Feb 2025"/>
    <n v="4173.9198668332147"/>
    <x v="1"/>
    <x v="14"/>
  </r>
  <r>
    <x v="2"/>
    <x v="0"/>
    <s v="Mar 2025"/>
    <n v="4127.4571775272861"/>
    <x v="2"/>
    <x v="14"/>
  </r>
  <r>
    <x v="2"/>
    <x v="0"/>
    <s v="Apr 2025"/>
    <n v="4081.6260731554148"/>
    <x v="3"/>
    <x v="14"/>
  </r>
  <r>
    <x v="2"/>
    <x v="0"/>
    <s v="May 2025"/>
    <n v="4036.4130777392033"/>
    <x v="4"/>
    <x v="14"/>
  </r>
  <r>
    <x v="2"/>
    <x v="0"/>
    <s v="Jun 2025"/>
    <n v="3991.7883477012138"/>
    <x v="5"/>
    <x v="14"/>
  </r>
  <r>
    <x v="2"/>
    <x v="0"/>
    <s v="Jul 2025"/>
    <n v="3947.7895327653491"/>
    <x v="6"/>
    <x v="14"/>
  </r>
  <r>
    <x v="2"/>
    <x v="0"/>
    <s v="Aug 2025"/>
    <n v="3902.3079042753893"/>
    <x v="7"/>
    <x v="14"/>
  </r>
  <r>
    <x v="2"/>
    <x v="0"/>
    <s v="Sep 2025"/>
    <n v="3859.5003781992195"/>
    <x v="8"/>
    <x v="14"/>
  </r>
  <r>
    <x v="2"/>
    <x v="0"/>
    <s v="Oct 2025"/>
    <n v="3817.1019415108149"/>
    <x v="9"/>
    <x v="14"/>
  </r>
  <r>
    <x v="2"/>
    <x v="0"/>
    <s v="Nov 2025"/>
    <n v="3774.8866394441907"/>
    <x v="10"/>
    <x v="14"/>
  </r>
  <r>
    <x v="2"/>
    <x v="0"/>
    <s v="Dec 2025"/>
    <n v="3813.6218889311963"/>
    <x v="11"/>
    <x v="14"/>
  </r>
  <r>
    <x v="2"/>
    <x v="0"/>
    <s v="Jan 2026"/>
    <n v="23.37896160505845"/>
    <x v="0"/>
    <x v="15"/>
  </r>
  <r>
    <x v="2"/>
    <x v="1"/>
    <s v="Feb 2011"/>
    <n v="1074038.670077424"/>
    <x v="1"/>
    <x v="0"/>
  </r>
  <r>
    <x v="2"/>
    <x v="1"/>
    <s v="Mar 2011"/>
    <n v="1074371.349988366"/>
    <x v="2"/>
    <x v="0"/>
  </r>
  <r>
    <x v="2"/>
    <x v="1"/>
    <s v="Apr 2011"/>
    <n v="794457.17236157029"/>
    <x v="3"/>
    <x v="0"/>
  </r>
  <r>
    <x v="2"/>
    <x v="1"/>
    <s v="May 2011"/>
    <n v="665741.59986298275"/>
    <x v="4"/>
    <x v="0"/>
  </r>
  <r>
    <x v="2"/>
    <x v="1"/>
    <s v="Jun 2011"/>
    <n v="646480.55588855548"/>
    <x v="5"/>
    <x v="0"/>
  </r>
  <r>
    <x v="2"/>
    <x v="1"/>
    <s v="Jul 2011"/>
    <n v="623606.52587284218"/>
    <x v="6"/>
    <x v="0"/>
  </r>
  <r>
    <x v="2"/>
    <x v="1"/>
    <s v="Aug 2011"/>
    <n v="711765.34352761367"/>
    <x v="7"/>
    <x v="0"/>
  </r>
  <r>
    <x v="2"/>
    <x v="1"/>
    <s v="Sep 2011"/>
    <n v="673847.45351105859"/>
    <x v="8"/>
    <x v="0"/>
  </r>
  <r>
    <x v="2"/>
    <x v="1"/>
    <s v="Oct 2011"/>
    <n v="631925.59977201966"/>
    <x v="9"/>
    <x v="0"/>
  </r>
  <r>
    <x v="2"/>
    <x v="1"/>
    <s v="Nov 2011"/>
    <n v="615555.7321686761"/>
    <x v="10"/>
    <x v="0"/>
  </r>
  <r>
    <x v="2"/>
    <x v="1"/>
    <s v="Dec 2011"/>
    <n v="599497.68020240229"/>
    <x v="11"/>
    <x v="0"/>
  </r>
  <r>
    <x v="2"/>
    <x v="1"/>
    <s v="Jan 2012"/>
    <n v="587088.00002902339"/>
    <x v="0"/>
    <x v="1"/>
  </r>
  <r>
    <x v="2"/>
    <x v="1"/>
    <s v="Feb 2012"/>
    <n v="579764.16769443499"/>
    <x v="1"/>
    <x v="1"/>
  </r>
  <r>
    <x v="2"/>
    <x v="1"/>
    <s v="Mar 2012"/>
    <n v="574903.07132785325"/>
    <x v="2"/>
    <x v="1"/>
  </r>
  <r>
    <x v="2"/>
    <x v="1"/>
    <s v="Apr 2012"/>
    <n v="562879.80052152334"/>
    <x v="3"/>
    <x v="1"/>
  </r>
  <r>
    <x v="2"/>
    <x v="1"/>
    <s v="May 2012"/>
    <n v="542934.78756454028"/>
    <x v="4"/>
    <x v="1"/>
  </r>
  <r>
    <x v="2"/>
    <x v="1"/>
    <s v="Jun 2012"/>
    <n v="643192.35682831937"/>
    <x v="5"/>
    <x v="1"/>
  </r>
  <r>
    <x v="2"/>
    <x v="1"/>
    <s v="Jul 2012"/>
    <n v="576594.57899039949"/>
    <x v="6"/>
    <x v="1"/>
  </r>
  <r>
    <x v="2"/>
    <x v="1"/>
    <s v="Aug 2012"/>
    <n v="561680.36599764694"/>
    <x v="7"/>
    <x v="1"/>
  </r>
  <r>
    <x v="2"/>
    <x v="1"/>
    <s v="Sep 2012"/>
    <n v="497843.2797510302"/>
    <x v="8"/>
    <x v="1"/>
  </r>
  <r>
    <x v="2"/>
    <x v="1"/>
    <s v="Oct 2012"/>
    <n v="480122.36123117252"/>
    <x v="9"/>
    <x v="1"/>
  </r>
  <r>
    <x v="2"/>
    <x v="1"/>
    <s v="Nov 2012"/>
    <n v="474456.02460730169"/>
    <x v="10"/>
    <x v="1"/>
  </r>
  <r>
    <x v="2"/>
    <x v="1"/>
    <s v="Dec 2012"/>
    <n v="472307.01815490721"/>
    <x v="11"/>
    <x v="1"/>
  </r>
  <r>
    <x v="2"/>
    <x v="1"/>
    <s v="Jan 2013"/>
    <n v="456595.45150219492"/>
    <x v="0"/>
    <x v="2"/>
  </r>
  <r>
    <x v="2"/>
    <x v="1"/>
    <s v="Feb 2013"/>
    <n v="458211.02487338713"/>
    <x v="1"/>
    <x v="2"/>
  </r>
  <r>
    <x v="2"/>
    <x v="1"/>
    <s v="Mar 2013"/>
    <n v="453877.11504769698"/>
    <x v="2"/>
    <x v="2"/>
  </r>
  <r>
    <x v="2"/>
    <x v="1"/>
    <s v="Apr 2013"/>
    <n v="429187.90748388314"/>
    <x v="3"/>
    <x v="2"/>
  </r>
  <r>
    <x v="2"/>
    <x v="1"/>
    <s v="May 2013"/>
    <n v="428350.19101621676"/>
    <x v="4"/>
    <x v="2"/>
  </r>
  <r>
    <x v="2"/>
    <x v="1"/>
    <s v="Jun 2013"/>
    <n v="428033.03781845229"/>
    <x v="5"/>
    <x v="2"/>
  </r>
  <r>
    <x v="2"/>
    <x v="1"/>
    <s v="Jul 2013"/>
    <n v="410082.94761243771"/>
    <x v="6"/>
    <x v="2"/>
  </r>
  <r>
    <x v="2"/>
    <x v="1"/>
    <s v="Aug 2013"/>
    <n v="403541.71519730613"/>
    <x v="7"/>
    <x v="2"/>
  </r>
  <r>
    <x v="2"/>
    <x v="1"/>
    <s v="Sep 2013"/>
    <n v="397518.4011493224"/>
    <x v="8"/>
    <x v="2"/>
  </r>
  <r>
    <x v="2"/>
    <x v="1"/>
    <s v="Oct 2013"/>
    <n v="392042.32063517394"/>
    <x v="9"/>
    <x v="2"/>
  </r>
  <r>
    <x v="2"/>
    <x v="1"/>
    <s v="Nov 2013"/>
    <n v="386674.15882454708"/>
    <x v="10"/>
    <x v="2"/>
  </r>
  <r>
    <x v="2"/>
    <x v="1"/>
    <s v="Dec 2013"/>
    <n v="381802.1255160842"/>
    <x v="11"/>
    <x v="2"/>
  </r>
  <r>
    <x v="2"/>
    <x v="1"/>
    <s v="Jan 2014"/>
    <n v="376890.39573522995"/>
    <x v="0"/>
    <x v="3"/>
  </r>
  <r>
    <x v="2"/>
    <x v="1"/>
    <s v="Feb 2014"/>
    <n v="384182.4531301629"/>
    <x v="1"/>
    <x v="3"/>
  </r>
  <r>
    <x v="2"/>
    <x v="1"/>
    <s v="Mar 2014"/>
    <n v="355598.30368296907"/>
    <x v="2"/>
    <x v="3"/>
  </r>
  <r>
    <x v="2"/>
    <x v="1"/>
    <s v="Apr 2014"/>
    <n v="347852.90665445419"/>
    <x v="3"/>
    <x v="3"/>
  </r>
  <r>
    <x v="2"/>
    <x v="1"/>
    <s v="May 2014"/>
    <n v="351856.912213362"/>
    <x v="4"/>
    <x v="3"/>
  </r>
  <r>
    <x v="2"/>
    <x v="1"/>
    <s v="Jun 2014"/>
    <n v="354681.72617954307"/>
    <x v="5"/>
    <x v="3"/>
  </r>
  <r>
    <x v="2"/>
    <x v="1"/>
    <s v="Jul 2014"/>
    <n v="353580.73773832689"/>
    <x v="6"/>
    <x v="3"/>
  </r>
  <r>
    <x v="2"/>
    <x v="1"/>
    <s v="Aug 2014"/>
    <n v="353198.42413335026"/>
    <x v="7"/>
    <x v="3"/>
  </r>
  <r>
    <x v="2"/>
    <x v="1"/>
    <s v="Sep 2014"/>
    <n v="352776.73338411574"/>
    <x v="8"/>
    <x v="3"/>
  </r>
  <r>
    <x v="2"/>
    <x v="1"/>
    <s v="Oct 2014"/>
    <n v="354614.78078100155"/>
    <x v="9"/>
    <x v="3"/>
  </r>
  <r>
    <x v="2"/>
    <x v="1"/>
    <s v="Nov 2014"/>
    <n v="356880.78424082336"/>
    <x v="10"/>
    <x v="3"/>
  </r>
  <r>
    <x v="2"/>
    <x v="1"/>
    <s v="Dec 2014"/>
    <n v="358599.86963182635"/>
    <x v="11"/>
    <x v="3"/>
  </r>
  <r>
    <x v="2"/>
    <x v="1"/>
    <s v="Jan 2015"/>
    <n v="360011.07750090887"/>
    <x v="0"/>
    <x v="4"/>
  </r>
  <r>
    <x v="2"/>
    <x v="1"/>
    <s v="Feb 2015"/>
    <n v="357993.55091323453"/>
    <x v="1"/>
    <x v="4"/>
  </r>
  <r>
    <x v="2"/>
    <x v="1"/>
    <s v="Mar 2015"/>
    <n v="354276.03721738246"/>
    <x v="2"/>
    <x v="4"/>
  </r>
  <r>
    <x v="2"/>
    <x v="1"/>
    <s v="Apr 2015"/>
    <n v="346090.02992536547"/>
    <x v="3"/>
    <x v="4"/>
  </r>
  <r>
    <x v="2"/>
    <x v="1"/>
    <s v="May 2015"/>
    <n v="342630.98359701247"/>
    <x v="4"/>
    <x v="4"/>
  </r>
  <r>
    <x v="2"/>
    <x v="1"/>
    <s v="Jun 2015"/>
    <n v="339375.68923009397"/>
    <x v="5"/>
    <x v="4"/>
  </r>
  <r>
    <x v="2"/>
    <x v="1"/>
    <s v="Jul 2015"/>
    <n v="336261.73122769571"/>
    <x v="6"/>
    <x v="4"/>
  </r>
  <r>
    <x v="2"/>
    <x v="1"/>
    <s v="Aug 2015"/>
    <n v="333242.39502804371"/>
    <x v="7"/>
    <x v="4"/>
  </r>
  <r>
    <x v="2"/>
    <x v="1"/>
    <s v="Sep 2015"/>
    <n v="330410.76303729834"/>
    <x v="8"/>
    <x v="4"/>
  </r>
  <r>
    <x v="2"/>
    <x v="1"/>
    <s v="Oct 2015"/>
    <n v="327573.79381028056"/>
    <x v="9"/>
    <x v="4"/>
  </r>
  <r>
    <x v="2"/>
    <x v="1"/>
    <s v="Nov 2015"/>
    <n v="325037.93860591733"/>
    <x v="10"/>
    <x v="4"/>
  </r>
  <r>
    <x v="2"/>
    <x v="1"/>
    <s v="Dec 2015"/>
    <n v="322146.10715604533"/>
    <x v="11"/>
    <x v="4"/>
  </r>
  <r>
    <x v="2"/>
    <x v="1"/>
    <s v="Jan 2016"/>
    <n v="319723.96827497135"/>
    <x v="0"/>
    <x v="5"/>
  </r>
  <r>
    <x v="2"/>
    <x v="1"/>
    <s v="Feb 2016"/>
    <n v="316975.25317208032"/>
    <x v="1"/>
    <x v="5"/>
  </r>
  <r>
    <x v="2"/>
    <x v="1"/>
    <s v="Mar 2016"/>
    <n v="314726.64355180523"/>
    <x v="2"/>
    <x v="5"/>
  </r>
  <r>
    <x v="2"/>
    <x v="1"/>
    <s v="Apr 2016"/>
    <n v="307915.36233594583"/>
    <x v="3"/>
    <x v="5"/>
  </r>
  <r>
    <x v="2"/>
    <x v="1"/>
    <s v="May 2016"/>
    <n v="305840.82496337366"/>
    <x v="4"/>
    <x v="5"/>
  </r>
  <r>
    <x v="2"/>
    <x v="1"/>
    <s v="Jun 2016"/>
    <n v="303828.95040694246"/>
    <x v="5"/>
    <x v="5"/>
  </r>
  <r>
    <x v="2"/>
    <x v="1"/>
    <s v="Jul 2016"/>
    <n v="301850.72558183712"/>
    <x v="6"/>
    <x v="5"/>
  </r>
  <r>
    <x v="2"/>
    <x v="1"/>
    <s v="Aug 2016"/>
    <n v="300006.66846173175"/>
    <x v="7"/>
    <x v="5"/>
  </r>
  <r>
    <x v="2"/>
    <x v="1"/>
    <s v="Sep 2016"/>
    <n v="298131.92891324911"/>
    <x v="8"/>
    <x v="5"/>
  </r>
  <r>
    <x v="2"/>
    <x v="1"/>
    <s v="Oct 2016"/>
    <n v="296343.52202856488"/>
    <x v="9"/>
    <x v="5"/>
  </r>
  <r>
    <x v="2"/>
    <x v="1"/>
    <s v="Nov 2016"/>
    <n v="294625.63825414918"/>
    <x v="10"/>
    <x v="5"/>
  </r>
  <r>
    <x v="2"/>
    <x v="1"/>
    <s v="Dec 2016"/>
    <n v="292952.74508574296"/>
    <x v="11"/>
    <x v="5"/>
  </r>
  <r>
    <x v="2"/>
    <x v="1"/>
    <s v="Jan 2017"/>
    <n v="291304.4724219662"/>
    <x v="0"/>
    <x v="6"/>
  </r>
  <r>
    <x v="2"/>
    <x v="1"/>
    <s v="Feb 2017"/>
    <n v="289677.95015567821"/>
    <x v="1"/>
    <x v="6"/>
  </r>
  <r>
    <x v="2"/>
    <x v="1"/>
    <s v="Mar 2017"/>
    <n v="288116.28147005074"/>
    <x v="2"/>
    <x v="6"/>
  </r>
  <r>
    <x v="2"/>
    <x v="1"/>
    <s v="Apr 2017"/>
    <n v="281927.96804024617"/>
    <x v="3"/>
    <x v="6"/>
  </r>
  <r>
    <x v="2"/>
    <x v="1"/>
    <s v="May 2017"/>
    <n v="280428.88086604932"/>
    <x v="4"/>
    <x v="6"/>
  </r>
  <r>
    <x v="2"/>
    <x v="1"/>
    <s v="Jun 2017"/>
    <n v="278941.10338844795"/>
    <x v="5"/>
    <x v="6"/>
  </r>
  <r>
    <x v="2"/>
    <x v="1"/>
    <s v="Jul 2017"/>
    <n v="277447.73171953944"/>
    <x v="6"/>
    <x v="6"/>
  </r>
  <r>
    <x v="2"/>
    <x v="1"/>
    <s v="Aug 2017"/>
    <n v="276008.10430264467"/>
    <x v="7"/>
    <x v="6"/>
  </r>
  <r>
    <x v="2"/>
    <x v="1"/>
    <s v="Sep 2017"/>
    <n v="274542.05123241129"/>
    <x v="8"/>
    <x v="6"/>
  </r>
  <r>
    <x v="2"/>
    <x v="1"/>
    <s v="Oct 2017"/>
    <n v="273092.39759663172"/>
    <x v="9"/>
    <x v="6"/>
  </r>
  <r>
    <x v="2"/>
    <x v="1"/>
    <s v="Nov 2017"/>
    <n v="271663.84300902201"/>
    <x v="10"/>
    <x v="6"/>
  </r>
  <r>
    <x v="2"/>
    <x v="1"/>
    <s v="Dec 2017"/>
    <n v="270235.73279847269"/>
    <x v="11"/>
    <x v="6"/>
  </r>
  <r>
    <x v="2"/>
    <x v="1"/>
    <s v="Jan 2018"/>
    <n v="268793.32296928321"/>
    <x v="0"/>
    <x v="7"/>
  </r>
  <r>
    <x v="2"/>
    <x v="1"/>
    <s v="Feb 2018"/>
    <n v="267334.17708801723"/>
    <x v="1"/>
    <x v="7"/>
  </r>
  <r>
    <x v="2"/>
    <x v="1"/>
    <s v="Mar 2018"/>
    <n v="265892.58831301483"/>
    <x v="2"/>
    <x v="7"/>
  </r>
  <r>
    <x v="2"/>
    <x v="1"/>
    <s v="Apr 2018"/>
    <n v="259789.55933860852"/>
    <x v="3"/>
    <x v="7"/>
  </r>
  <r>
    <x v="2"/>
    <x v="1"/>
    <s v="May 2018"/>
    <n v="258330.64235537418"/>
    <x v="4"/>
    <x v="7"/>
  </r>
  <r>
    <x v="2"/>
    <x v="1"/>
    <s v="Jun 2018"/>
    <n v="256849.83127252309"/>
    <x v="5"/>
    <x v="7"/>
  </r>
  <r>
    <x v="2"/>
    <x v="1"/>
    <s v="Jul 2018"/>
    <n v="255332.95923177039"/>
    <x v="6"/>
    <x v="7"/>
  </r>
  <r>
    <x v="2"/>
    <x v="1"/>
    <s v="Aug 2018"/>
    <n v="253827.30196579258"/>
    <x v="7"/>
    <x v="7"/>
  </r>
  <r>
    <x v="2"/>
    <x v="1"/>
    <s v="Sep 2018"/>
    <n v="252284.16514470938"/>
    <x v="8"/>
    <x v="7"/>
  </r>
  <r>
    <x v="2"/>
    <x v="1"/>
    <s v="Oct 2018"/>
    <n v="250724.48298018827"/>
    <x v="9"/>
    <x v="7"/>
  </r>
  <r>
    <x v="2"/>
    <x v="1"/>
    <s v="Nov 2018"/>
    <n v="248058.43381432683"/>
    <x v="10"/>
    <x v="7"/>
  </r>
  <r>
    <x v="2"/>
    <x v="1"/>
    <s v="Dec 2018"/>
    <n v="245431.57269619757"/>
    <x v="11"/>
    <x v="7"/>
  </r>
  <r>
    <x v="2"/>
    <x v="1"/>
    <s v="Jan 2019"/>
    <n v="242834.22441484369"/>
    <x v="0"/>
    <x v="8"/>
  </r>
  <r>
    <x v="2"/>
    <x v="1"/>
    <s v="Feb 2019"/>
    <n v="240262.53143597851"/>
    <x v="1"/>
    <x v="8"/>
  </r>
  <r>
    <x v="2"/>
    <x v="1"/>
    <s v="Mar 2019"/>
    <n v="237744.82801531232"/>
    <x v="2"/>
    <x v="8"/>
  </r>
  <r>
    <x v="2"/>
    <x v="1"/>
    <s v="Apr 2019"/>
    <n v="230614.12805753728"/>
    <x v="3"/>
    <x v="8"/>
  </r>
  <r>
    <x v="2"/>
    <x v="1"/>
    <s v="May 2019"/>
    <n v="228166.06643527304"/>
    <x v="4"/>
    <x v="8"/>
  </r>
  <r>
    <x v="2"/>
    <x v="1"/>
    <s v="Jun 2019"/>
    <n v="225750.67781419755"/>
    <x v="5"/>
    <x v="8"/>
  </r>
  <r>
    <x v="2"/>
    <x v="1"/>
    <s v="Jul 2019"/>
    <n v="223358.47085799125"/>
    <x v="6"/>
    <x v="8"/>
  </r>
  <r>
    <x v="2"/>
    <x v="1"/>
    <s v="Aug 2019"/>
    <n v="221010.67547254637"/>
    <x v="7"/>
    <x v="8"/>
  </r>
  <r>
    <x v="2"/>
    <x v="1"/>
    <s v="Sep 2019"/>
    <n v="218686.90542933854"/>
    <x v="8"/>
    <x v="8"/>
  </r>
  <r>
    <x v="2"/>
    <x v="1"/>
    <s v="Oct 2019"/>
    <n v="216393.29369508973"/>
    <x v="9"/>
    <x v="8"/>
  </r>
  <r>
    <x v="2"/>
    <x v="1"/>
    <s v="Nov 2019"/>
    <n v="214133.10487928981"/>
    <x v="10"/>
    <x v="8"/>
  </r>
  <r>
    <x v="2"/>
    <x v="1"/>
    <s v="Dec 2019"/>
    <n v="211906.9932201115"/>
    <x v="11"/>
    <x v="8"/>
  </r>
  <r>
    <x v="2"/>
    <x v="1"/>
    <s v="Jan 2020"/>
    <n v="209704.85603976122"/>
    <x v="0"/>
    <x v="9"/>
  </r>
  <r>
    <x v="2"/>
    <x v="1"/>
    <s v="Feb 2020"/>
    <n v="204773.69159712188"/>
    <x v="1"/>
    <x v="9"/>
  </r>
  <r>
    <x v="2"/>
    <x v="1"/>
    <s v="Mar 2020"/>
    <n v="202684.40088604877"/>
    <x v="2"/>
    <x v="9"/>
  </r>
  <r>
    <x v="2"/>
    <x v="1"/>
    <s v="Apr 2020"/>
    <n v="193652.89560567698"/>
    <x v="3"/>
    <x v="9"/>
  </r>
  <r>
    <x v="2"/>
    <x v="1"/>
    <s v="May 2020"/>
    <n v="191617.89944203716"/>
    <x v="4"/>
    <x v="9"/>
  </r>
  <r>
    <x v="2"/>
    <x v="1"/>
    <s v="Jun 2020"/>
    <n v="189607.11964044088"/>
    <x v="5"/>
    <x v="9"/>
  </r>
  <r>
    <x v="2"/>
    <x v="1"/>
    <s v="Jul 2020"/>
    <n v="187619.33731789325"/>
    <x v="6"/>
    <x v="9"/>
  </r>
  <r>
    <x v="2"/>
    <x v="1"/>
    <s v="Aug 2020"/>
    <n v="185662.47856140346"/>
    <x v="7"/>
    <x v="9"/>
  </r>
  <r>
    <x v="2"/>
    <x v="1"/>
    <s v="Sep 2020"/>
    <n v="183722.8981862271"/>
    <x v="8"/>
    <x v="9"/>
  </r>
  <r>
    <x v="2"/>
    <x v="1"/>
    <s v="Oct 2020"/>
    <n v="181805.95778064663"/>
    <x v="9"/>
    <x v="9"/>
  </r>
  <r>
    <x v="2"/>
    <x v="1"/>
    <s v="Nov 2020"/>
    <n v="179920.00284211815"/>
    <x v="10"/>
    <x v="9"/>
  </r>
  <r>
    <x v="2"/>
    <x v="1"/>
    <s v="Dec 2020"/>
    <n v="178059.66573092097"/>
    <x v="11"/>
    <x v="9"/>
  </r>
  <r>
    <x v="2"/>
    <x v="1"/>
    <s v="Jan 2021"/>
    <n v="176213.31511789671"/>
    <x v="0"/>
    <x v="10"/>
  </r>
  <r>
    <x v="2"/>
    <x v="1"/>
    <s v="Feb 2021"/>
    <n v="172476.43744871084"/>
    <x v="1"/>
    <x v="10"/>
  </r>
  <r>
    <x v="2"/>
    <x v="1"/>
    <s v="Mar 2021"/>
    <n v="170485.7768634434"/>
    <x v="2"/>
    <x v="10"/>
  </r>
  <r>
    <x v="2"/>
    <x v="1"/>
    <s v="Apr 2021"/>
    <n v="168780.91911716358"/>
    <x v="3"/>
    <x v="10"/>
  </r>
  <r>
    <x v="2"/>
    <x v="1"/>
    <s v="May 2021"/>
    <n v="167093.11000397301"/>
    <x v="4"/>
    <x v="10"/>
  </r>
  <r>
    <x v="2"/>
    <x v="1"/>
    <s v="Jun 2021"/>
    <n v="165422.17896669457"/>
    <x v="5"/>
    <x v="10"/>
  </r>
  <r>
    <x v="2"/>
    <x v="1"/>
    <s v="Jul 2021"/>
    <n v="163767.95709590465"/>
    <x v="6"/>
    <x v="10"/>
  </r>
  <r>
    <x v="2"/>
    <x v="1"/>
    <s v="Aug 2021"/>
    <n v="162130.27751444915"/>
    <x v="7"/>
    <x v="10"/>
  </r>
  <r>
    <x v="2"/>
    <x v="1"/>
    <s v="Sep 2021"/>
    <n v="160508.97471550439"/>
    <x v="8"/>
    <x v="10"/>
  </r>
  <r>
    <x v="2"/>
    <x v="1"/>
    <s v="Oct 2021"/>
    <n v="158903.8850554853"/>
    <x v="9"/>
    <x v="10"/>
  </r>
  <r>
    <x v="2"/>
    <x v="1"/>
    <s v="Nov 2021"/>
    <n v="157314.84614565267"/>
    <x v="10"/>
    <x v="10"/>
  </r>
  <r>
    <x v="2"/>
    <x v="1"/>
    <s v="Dec 2021"/>
    <n v="155741.69756050585"/>
    <x v="11"/>
    <x v="10"/>
  </r>
  <r>
    <x v="2"/>
    <x v="1"/>
    <s v="Jan 2022"/>
    <n v="154184.28064487479"/>
    <x v="0"/>
    <x v="11"/>
  </r>
  <r>
    <x v="2"/>
    <x v="1"/>
    <s v="Feb 2022"/>
    <n v="152642.43787585865"/>
    <x v="1"/>
    <x v="11"/>
  </r>
  <r>
    <x v="2"/>
    <x v="1"/>
    <s v="Mar 2022"/>
    <n v="151116.01350088732"/>
    <x v="2"/>
    <x v="11"/>
  </r>
  <r>
    <x v="2"/>
    <x v="1"/>
    <s v="Apr 2022"/>
    <n v="149604.85338417511"/>
    <x v="3"/>
    <x v="11"/>
  </r>
  <r>
    <x v="2"/>
    <x v="1"/>
    <s v="May 2022"/>
    <n v="148108.80479123644"/>
    <x v="4"/>
    <x v="11"/>
  </r>
  <r>
    <x v="2"/>
    <x v="1"/>
    <s v="Jun 2022"/>
    <n v="146627.71688888554"/>
    <x v="5"/>
    <x v="11"/>
  </r>
  <r>
    <x v="2"/>
    <x v="1"/>
    <s v="Jul 2022"/>
    <n v="145161.43961426738"/>
    <x v="6"/>
    <x v="11"/>
  </r>
  <r>
    <x v="2"/>
    <x v="1"/>
    <s v="Aug 2022"/>
    <n v="143709.82523679608"/>
    <x v="7"/>
    <x v="11"/>
  </r>
  <r>
    <x v="2"/>
    <x v="1"/>
    <s v="Sep 2022"/>
    <n v="142272.7269652473"/>
    <x v="8"/>
    <x v="11"/>
  </r>
  <r>
    <x v="2"/>
    <x v="1"/>
    <s v="Oct 2022"/>
    <n v="140849.99974066572"/>
    <x v="9"/>
    <x v="11"/>
  </r>
  <r>
    <x v="2"/>
    <x v="1"/>
    <s v="Nov 2022"/>
    <n v="139441.49977442692"/>
    <x v="10"/>
    <x v="11"/>
  </r>
  <r>
    <x v="2"/>
    <x v="1"/>
    <s v="Dec 2022"/>
    <n v="138047.08486372163"/>
    <x v="11"/>
    <x v="11"/>
  </r>
  <r>
    <x v="2"/>
    <x v="1"/>
    <s v="Jan 2023"/>
    <n v="136666.61397607144"/>
    <x v="0"/>
    <x v="12"/>
  </r>
  <r>
    <x v="2"/>
    <x v="1"/>
    <s v="Feb 2023"/>
    <n v="135299.94778029772"/>
    <x v="1"/>
    <x v="12"/>
  </r>
  <r>
    <x v="2"/>
    <x v="1"/>
    <s v="Mar 2023"/>
    <n v="133946.94841555267"/>
    <x v="2"/>
    <x v="12"/>
  </r>
  <r>
    <x v="2"/>
    <x v="1"/>
    <s v="Apr 2023"/>
    <n v="132607.47890680376"/>
    <x v="3"/>
    <x v="12"/>
  </r>
  <r>
    <x v="2"/>
    <x v="1"/>
    <s v="May 2023"/>
    <n v="131281.40393386455"/>
    <x v="4"/>
    <x v="12"/>
  </r>
  <r>
    <x v="2"/>
    <x v="1"/>
    <s v="Jun 2023"/>
    <n v="129968.58997784861"/>
    <x v="5"/>
    <x v="12"/>
  </r>
  <r>
    <x v="2"/>
    <x v="1"/>
    <s v="Jul 2023"/>
    <n v="128668.90407471552"/>
    <x v="6"/>
    <x v="12"/>
  </r>
  <r>
    <x v="2"/>
    <x v="1"/>
    <s v="Aug 2023"/>
    <n v="127382.21491527098"/>
    <x v="7"/>
    <x v="12"/>
  </r>
  <r>
    <x v="2"/>
    <x v="1"/>
    <s v="Sep 2023"/>
    <n v="126108.39302258987"/>
    <x v="8"/>
    <x v="12"/>
  </r>
  <r>
    <x v="2"/>
    <x v="1"/>
    <s v="Oct 2023"/>
    <n v="124847.30899717013"/>
    <x v="9"/>
    <x v="12"/>
  </r>
  <r>
    <x v="2"/>
    <x v="1"/>
    <s v="Nov 2023"/>
    <n v="123598.8357717788"/>
    <x v="10"/>
    <x v="12"/>
  </r>
  <r>
    <x v="2"/>
    <x v="1"/>
    <s v="Dec 2023"/>
    <n v="122362.84753402909"/>
    <x v="11"/>
    <x v="12"/>
  </r>
  <r>
    <x v="2"/>
    <x v="1"/>
    <s v="Jan 2024"/>
    <n v="121139.21909541106"/>
    <x v="0"/>
    <x v="13"/>
  </r>
  <r>
    <x v="2"/>
    <x v="1"/>
    <s v="Feb 2024"/>
    <n v="119927.82688419925"/>
    <x v="1"/>
    <x v="13"/>
  </r>
  <r>
    <x v="2"/>
    <x v="1"/>
    <s v="Mar 2024"/>
    <n v="118728.54863706056"/>
    <x v="2"/>
    <x v="13"/>
  </r>
  <r>
    <x v="2"/>
    <x v="1"/>
    <s v="Apr 2024"/>
    <n v="117541.26296099256"/>
    <x v="3"/>
    <x v="13"/>
  </r>
  <r>
    <x v="2"/>
    <x v="1"/>
    <s v="May 2024"/>
    <n v="116365.85046429279"/>
    <x v="4"/>
    <x v="13"/>
  </r>
  <r>
    <x v="2"/>
    <x v="1"/>
    <s v="Jun 2024"/>
    <n v="115202.19193268179"/>
    <x v="5"/>
    <x v="13"/>
  </r>
  <r>
    <x v="2"/>
    <x v="1"/>
    <s v="Jul 2024"/>
    <n v="114050.16996866466"/>
    <x v="6"/>
    <x v="13"/>
  </r>
  <r>
    <x v="2"/>
    <x v="1"/>
    <s v="Aug 2024"/>
    <n v="112909.66839862341"/>
    <x v="7"/>
    <x v="13"/>
  </r>
  <r>
    <x v="2"/>
    <x v="1"/>
    <s v="Sep 2024"/>
    <n v="111780.57168830147"/>
    <x v="8"/>
    <x v="13"/>
  </r>
  <r>
    <x v="2"/>
    <x v="1"/>
    <s v="Oct 2024"/>
    <n v="110662.76577377306"/>
    <x v="9"/>
    <x v="13"/>
  </r>
  <r>
    <x v="2"/>
    <x v="1"/>
    <s v="Nov 2024"/>
    <n v="109556.1383459585"/>
    <x v="10"/>
    <x v="13"/>
  </r>
  <r>
    <x v="2"/>
    <x v="1"/>
    <s v="Dec 2024"/>
    <n v="108460.57678868568"/>
    <x v="11"/>
    <x v="13"/>
  </r>
  <r>
    <x v="2"/>
    <x v="1"/>
    <s v="Jan 2025"/>
    <n v="107375.97108708252"/>
    <x v="0"/>
    <x v="14"/>
  </r>
  <r>
    <x v="2"/>
    <x v="1"/>
    <s v="Feb 2025"/>
    <n v="106302.21135015377"/>
    <x v="1"/>
    <x v="14"/>
  </r>
  <r>
    <x v="2"/>
    <x v="1"/>
    <s v="Mar 2025"/>
    <n v="105239.18922626569"/>
    <x v="2"/>
    <x v="14"/>
  </r>
  <r>
    <x v="2"/>
    <x v="1"/>
    <s v="Apr 2025"/>
    <n v="104186.79737217679"/>
    <x v="3"/>
    <x v="14"/>
  </r>
  <r>
    <x v="2"/>
    <x v="1"/>
    <s v="May 2025"/>
    <n v="103144.92944594557"/>
    <x v="4"/>
    <x v="14"/>
  </r>
  <r>
    <x v="2"/>
    <x v="1"/>
    <s v="Jun 2025"/>
    <n v="102113.48008305351"/>
    <x v="5"/>
    <x v="14"/>
  </r>
  <r>
    <x v="2"/>
    <x v="1"/>
    <s v="Jul 2025"/>
    <n v="101092.34530479742"/>
    <x v="6"/>
    <x v="14"/>
  </r>
  <r>
    <x v="2"/>
    <x v="1"/>
    <s v="Aug 2025"/>
    <n v="100081.42192538183"/>
    <x v="7"/>
    <x v="14"/>
  </r>
  <r>
    <x v="2"/>
    <x v="1"/>
    <s v="Sep 2025"/>
    <n v="99080.607598372706"/>
    <x v="8"/>
    <x v="14"/>
  </r>
  <r>
    <x v="2"/>
    <x v="1"/>
    <s v="Oct 2025"/>
    <n v="98089.80154766675"/>
    <x v="9"/>
    <x v="14"/>
  </r>
  <r>
    <x v="2"/>
    <x v="1"/>
    <s v="Nov 2025"/>
    <n v="97108.903574583703"/>
    <x v="10"/>
    <x v="14"/>
  </r>
  <r>
    <x v="2"/>
    <x v="1"/>
    <s v="Dec 2025"/>
    <n v="96137.814535289406"/>
    <x v="11"/>
    <x v="14"/>
  </r>
  <r>
    <x v="2"/>
    <x v="1"/>
    <s v="Jan 2026"/>
    <n v="95176.436309826589"/>
    <x v="0"/>
    <x v="15"/>
  </r>
  <r>
    <x v="2"/>
    <x v="1"/>
    <s v="Feb 2026"/>
    <n v="90407.029817599483"/>
    <x v="1"/>
    <x v="15"/>
  </r>
  <r>
    <x v="2"/>
    <x v="2"/>
    <s v="Mar 2011"/>
    <n v="471221.10106288176"/>
    <x v="2"/>
    <x v="0"/>
  </r>
  <r>
    <x v="2"/>
    <x v="2"/>
    <s v="Apr 2011"/>
    <n v="943863.00374125259"/>
    <x v="3"/>
    <x v="0"/>
  </r>
  <r>
    <x v="2"/>
    <x v="2"/>
    <s v="May 2011"/>
    <n v="726384.29806636379"/>
    <x v="4"/>
    <x v="0"/>
  </r>
  <r>
    <x v="2"/>
    <x v="2"/>
    <s v="Jun 2011"/>
    <n v="614664.56067881535"/>
    <x v="5"/>
    <x v="0"/>
  </r>
  <r>
    <x v="2"/>
    <x v="2"/>
    <s v="Jul 2011"/>
    <n v="547154.84469182487"/>
    <x v="6"/>
    <x v="0"/>
  </r>
  <r>
    <x v="2"/>
    <x v="2"/>
    <s v="Aug 2011"/>
    <n v="496300.45936541841"/>
    <x v="7"/>
    <x v="0"/>
  </r>
  <r>
    <x v="2"/>
    <x v="2"/>
    <s v="Sep 2011"/>
    <n v="437892.76073948108"/>
    <x v="8"/>
    <x v="0"/>
  </r>
  <r>
    <x v="2"/>
    <x v="2"/>
    <s v="Oct 2011"/>
    <n v="399143.00737178139"/>
    <x v="9"/>
    <x v="0"/>
  </r>
  <r>
    <x v="2"/>
    <x v="2"/>
    <s v="Nov 2011"/>
    <n v="357515.23958241078"/>
    <x v="10"/>
    <x v="0"/>
  </r>
  <r>
    <x v="2"/>
    <x v="2"/>
    <s v="Dec 2011"/>
    <n v="331119.53410549148"/>
    <x v="11"/>
    <x v="0"/>
  </r>
  <r>
    <x v="2"/>
    <x v="2"/>
    <s v="Jan 2012"/>
    <n v="302885.3771182964"/>
    <x v="0"/>
    <x v="1"/>
  </r>
  <r>
    <x v="2"/>
    <x v="2"/>
    <s v="Feb 2012"/>
    <n v="284666.73232637485"/>
    <x v="1"/>
    <x v="1"/>
  </r>
  <r>
    <x v="2"/>
    <x v="2"/>
    <s v="Mar 2012"/>
    <n v="284346.71840821928"/>
    <x v="2"/>
    <x v="1"/>
  </r>
  <r>
    <x v="2"/>
    <x v="2"/>
    <s v="Apr 2012"/>
    <n v="282617.62019513227"/>
    <x v="3"/>
    <x v="1"/>
  </r>
  <r>
    <x v="2"/>
    <x v="2"/>
    <s v="May 2012"/>
    <n v="274128.83848084841"/>
    <x v="4"/>
    <x v="1"/>
  </r>
  <r>
    <x v="2"/>
    <x v="2"/>
    <s v="Jun 2012"/>
    <n v="260723.7323652014"/>
    <x v="5"/>
    <x v="1"/>
  </r>
  <r>
    <x v="2"/>
    <x v="2"/>
    <s v="Jul 2012"/>
    <n v="235560.6054507824"/>
    <x v="6"/>
    <x v="1"/>
  </r>
  <r>
    <x v="2"/>
    <x v="2"/>
    <s v="Aug 2012"/>
    <n v="230751.52038202205"/>
    <x v="7"/>
    <x v="1"/>
  </r>
  <r>
    <x v="2"/>
    <x v="2"/>
    <s v="Sep 2012"/>
    <n v="206985.19429166493"/>
    <x v="8"/>
    <x v="1"/>
  </r>
  <r>
    <x v="2"/>
    <x v="2"/>
    <s v="Oct 2012"/>
    <n v="212553.11088508484"/>
    <x v="9"/>
    <x v="1"/>
  </r>
  <r>
    <x v="2"/>
    <x v="2"/>
    <s v="Nov 2012"/>
    <n v="196694.75782149841"/>
    <x v="10"/>
    <x v="1"/>
  </r>
  <r>
    <x v="2"/>
    <x v="2"/>
    <s v="Dec 2012"/>
    <n v="187057.59322787146"/>
    <x v="11"/>
    <x v="1"/>
  </r>
  <r>
    <x v="2"/>
    <x v="2"/>
    <s v="Jan 2013"/>
    <n v="172302.00992071707"/>
    <x v="0"/>
    <x v="2"/>
  </r>
  <r>
    <x v="2"/>
    <x v="2"/>
    <s v="Feb 2013"/>
    <n v="163933.71670279541"/>
    <x v="1"/>
    <x v="2"/>
  </r>
  <r>
    <x v="2"/>
    <x v="2"/>
    <s v="Mar 2013"/>
    <n v="178612.14958532428"/>
    <x v="2"/>
    <x v="2"/>
  </r>
  <r>
    <x v="2"/>
    <x v="2"/>
    <s v="Apr 2013"/>
    <n v="167375.90068507189"/>
    <x v="3"/>
    <x v="2"/>
  </r>
  <r>
    <x v="2"/>
    <x v="2"/>
    <s v="May 2013"/>
    <n v="165105.20652988553"/>
    <x v="4"/>
    <x v="2"/>
  </r>
  <r>
    <x v="2"/>
    <x v="2"/>
    <s v="Jun 2013"/>
    <n v="149794.09435414404"/>
    <x v="5"/>
    <x v="2"/>
  </r>
  <r>
    <x v="2"/>
    <x v="2"/>
    <s v="Jul 2013"/>
    <n v="138428.27538297337"/>
    <x v="6"/>
    <x v="2"/>
  </r>
  <r>
    <x v="2"/>
    <x v="2"/>
    <s v="Aug 2013"/>
    <n v="132435.64885812651"/>
    <x v="7"/>
    <x v="2"/>
  </r>
  <r>
    <x v="2"/>
    <x v="2"/>
    <s v="Sep 2013"/>
    <n v="129642.43947935011"/>
    <x v="8"/>
    <x v="2"/>
  </r>
  <r>
    <x v="2"/>
    <x v="2"/>
    <s v="Oct 2013"/>
    <n v="127115.43219616136"/>
    <x v="9"/>
    <x v="2"/>
  </r>
  <r>
    <x v="2"/>
    <x v="2"/>
    <s v="Nov 2013"/>
    <n v="121753.54936692709"/>
    <x v="10"/>
    <x v="2"/>
  </r>
  <r>
    <x v="2"/>
    <x v="2"/>
    <s v="Dec 2013"/>
    <n v="117275.65847693547"/>
    <x v="11"/>
    <x v="2"/>
  </r>
  <r>
    <x v="2"/>
    <x v="2"/>
    <s v="Jan 2014"/>
    <n v="112238.84686799531"/>
    <x v="0"/>
    <x v="3"/>
  </r>
  <r>
    <x v="2"/>
    <x v="2"/>
    <s v="Feb 2014"/>
    <n v="108081.721773873"/>
    <x v="1"/>
    <x v="3"/>
  </r>
  <r>
    <x v="2"/>
    <x v="2"/>
    <s v="Mar 2014"/>
    <n v="118473.96260066418"/>
    <x v="2"/>
    <x v="3"/>
  </r>
  <r>
    <x v="2"/>
    <x v="2"/>
    <s v="Apr 2014"/>
    <n v="113959.20064168138"/>
    <x v="3"/>
    <x v="3"/>
  </r>
  <r>
    <x v="2"/>
    <x v="2"/>
    <s v="May 2014"/>
    <n v="109744.96658218687"/>
    <x v="4"/>
    <x v="3"/>
  </r>
  <r>
    <x v="2"/>
    <x v="2"/>
    <s v="Jun 2014"/>
    <n v="111270.45202731667"/>
    <x v="5"/>
    <x v="3"/>
  </r>
  <r>
    <x v="2"/>
    <x v="2"/>
    <s v="Jul 2014"/>
    <n v="114587.58031896659"/>
    <x v="6"/>
    <x v="3"/>
  </r>
  <r>
    <x v="2"/>
    <x v="2"/>
    <s v="Aug 2014"/>
    <n v="113314.6563672269"/>
    <x v="7"/>
    <x v="3"/>
  </r>
  <r>
    <x v="2"/>
    <x v="2"/>
    <s v="Sep 2014"/>
    <n v="111457.67547168321"/>
    <x v="8"/>
    <x v="3"/>
  </r>
  <r>
    <x v="2"/>
    <x v="2"/>
    <s v="Oct 2014"/>
    <n v="110216.56063489401"/>
    <x v="9"/>
    <x v="3"/>
  </r>
  <r>
    <x v="2"/>
    <x v="2"/>
    <s v="Nov 2014"/>
    <n v="111312.54641802073"/>
    <x v="10"/>
    <x v="3"/>
  </r>
  <r>
    <x v="2"/>
    <x v="2"/>
    <s v="Dec 2014"/>
    <n v="113149.16587401686"/>
    <x v="11"/>
    <x v="3"/>
  </r>
  <r>
    <x v="2"/>
    <x v="2"/>
    <s v="Jan 2015"/>
    <n v="114025.06306933746"/>
    <x v="0"/>
    <x v="4"/>
  </r>
  <r>
    <x v="2"/>
    <x v="2"/>
    <s v="Feb 2015"/>
    <n v="115206.26612084199"/>
    <x v="1"/>
    <x v="4"/>
  </r>
  <r>
    <x v="2"/>
    <x v="2"/>
    <s v="Mar 2015"/>
    <n v="113753.68343823472"/>
    <x v="2"/>
    <x v="4"/>
  </r>
  <r>
    <x v="2"/>
    <x v="2"/>
    <s v="Apr 2015"/>
    <n v="108791.57728219549"/>
    <x v="3"/>
    <x v="4"/>
  </r>
  <r>
    <x v="2"/>
    <x v="2"/>
    <s v="May 2015"/>
    <n v="104756.53320422886"/>
    <x v="4"/>
    <x v="4"/>
  </r>
  <r>
    <x v="2"/>
    <x v="2"/>
    <s v="Jun 2015"/>
    <n v="100777.38361408301"/>
    <x v="5"/>
    <x v="4"/>
  </r>
  <r>
    <x v="2"/>
    <x v="2"/>
    <s v="Jul 2015"/>
    <n v="96846.233933394207"/>
    <x v="6"/>
    <x v="4"/>
  </r>
  <r>
    <x v="2"/>
    <x v="2"/>
    <s v="Aug 2015"/>
    <n v="92955.614712758106"/>
    <x v="7"/>
    <x v="4"/>
  </r>
  <r>
    <x v="2"/>
    <x v="2"/>
    <s v="Sep 2015"/>
    <n v="89389.515297759353"/>
    <x v="8"/>
    <x v="4"/>
  </r>
  <r>
    <x v="2"/>
    <x v="2"/>
    <s v="Oct 2015"/>
    <n v="86169.046572508465"/>
    <x v="9"/>
    <x v="4"/>
  </r>
  <r>
    <x v="2"/>
    <x v="2"/>
    <s v="Nov 2015"/>
    <n v="83111.859564663202"/>
    <x v="10"/>
    <x v="4"/>
  </r>
  <r>
    <x v="2"/>
    <x v="2"/>
    <s v="Dec 2015"/>
    <n v="80360.631621232227"/>
    <x v="11"/>
    <x v="4"/>
  </r>
  <r>
    <x v="2"/>
    <x v="2"/>
    <s v="Jan 2016"/>
    <n v="76884.417277183573"/>
    <x v="0"/>
    <x v="5"/>
  </r>
  <r>
    <x v="2"/>
    <x v="2"/>
    <s v="Feb 2016"/>
    <n v="74191.908744649088"/>
    <x v="1"/>
    <x v="5"/>
  </r>
  <r>
    <x v="2"/>
    <x v="2"/>
    <s v="Mar 2016"/>
    <n v="71657.689980757728"/>
    <x v="2"/>
    <x v="5"/>
  </r>
  <r>
    <x v="2"/>
    <x v="2"/>
    <s v="Apr 2016"/>
    <n v="69203.285398111693"/>
    <x v="3"/>
    <x v="5"/>
  </r>
  <r>
    <x v="2"/>
    <x v="2"/>
    <s v="May 2016"/>
    <n v="67019.010924445436"/>
    <x v="4"/>
    <x v="5"/>
  </r>
  <r>
    <x v="2"/>
    <x v="2"/>
    <s v="Jun 2016"/>
    <n v="64374.225045988642"/>
    <x v="5"/>
    <x v="5"/>
  </r>
  <r>
    <x v="2"/>
    <x v="2"/>
    <s v="Jul 2016"/>
    <n v="62145.967598069488"/>
    <x v="6"/>
    <x v="5"/>
  </r>
  <r>
    <x v="2"/>
    <x v="2"/>
    <s v="Aug 2016"/>
    <n v="60291.973237661841"/>
    <x v="7"/>
    <x v="5"/>
  </r>
  <r>
    <x v="2"/>
    <x v="2"/>
    <s v="Sep 2016"/>
    <n v="58278.918327259802"/>
    <x v="8"/>
    <x v="5"/>
  </r>
  <r>
    <x v="2"/>
    <x v="2"/>
    <s v="Oct 2016"/>
    <n v="56407.092283018181"/>
    <x v="9"/>
    <x v="5"/>
  </r>
  <r>
    <x v="2"/>
    <x v="2"/>
    <s v="Nov 2016"/>
    <n v="54730.479089449786"/>
    <x v="10"/>
    <x v="5"/>
  </r>
  <r>
    <x v="2"/>
    <x v="2"/>
    <s v="Dec 2016"/>
    <n v="52611.750707284446"/>
    <x v="11"/>
    <x v="5"/>
  </r>
  <r>
    <x v="2"/>
    <x v="2"/>
    <s v="Jan 2017"/>
    <n v="50929.827990821228"/>
    <x v="0"/>
    <x v="6"/>
  </r>
  <r>
    <x v="2"/>
    <x v="2"/>
    <s v="Feb 2017"/>
    <n v="49338.288348382623"/>
    <x v="1"/>
    <x v="6"/>
  </r>
  <r>
    <x v="2"/>
    <x v="2"/>
    <s v="Mar 2017"/>
    <n v="47931.149093617496"/>
    <x v="2"/>
    <x v="6"/>
  </r>
  <r>
    <x v="2"/>
    <x v="2"/>
    <s v="Apr 2017"/>
    <n v="46069.925665764153"/>
    <x v="3"/>
    <x v="6"/>
  </r>
  <r>
    <x v="2"/>
    <x v="2"/>
    <s v="May 2017"/>
    <n v="44808.400068152099"/>
    <x v="4"/>
    <x v="6"/>
  </r>
  <r>
    <x v="2"/>
    <x v="2"/>
    <s v="Jun 2017"/>
    <n v="43555.861659294642"/>
    <x v="5"/>
    <x v="6"/>
  </r>
  <r>
    <x v="2"/>
    <x v="2"/>
    <s v="Jul 2017"/>
    <n v="41773.967914023582"/>
    <x v="6"/>
    <x v="6"/>
  </r>
  <r>
    <x v="2"/>
    <x v="2"/>
    <s v="Aug 2017"/>
    <n v="40699.739504438206"/>
    <x v="7"/>
    <x v="6"/>
  </r>
  <r>
    <x v="2"/>
    <x v="2"/>
    <s v="Sep 2017"/>
    <n v="39468.50661095509"/>
    <x v="8"/>
    <x v="6"/>
  </r>
  <r>
    <x v="2"/>
    <x v="2"/>
    <s v="Oct 2017"/>
    <n v="38324.388108786814"/>
    <x v="9"/>
    <x v="6"/>
  </r>
  <r>
    <x v="2"/>
    <x v="2"/>
    <s v="Nov 2017"/>
    <n v="37322.641049917729"/>
    <x v="10"/>
    <x v="6"/>
  </r>
  <r>
    <x v="2"/>
    <x v="2"/>
    <s v="Dec 2017"/>
    <n v="36359.222507038932"/>
    <x v="11"/>
    <x v="6"/>
  </r>
  <r>
    <x v="2"/>
    <x v="2"/>
    <s v="Jan 2018"/>
    <n v="35304.919758996577"/>
    <x v="0"/>
    <x v="7"/>
  </r>
  <r>
    <x v="2"/>
    <x v="2"/>
    <s v="Feb 2018"/>
    <n v="34316.686191494024"/>
    <x v="1"/>
    <x v="7"/>
  </r>
  <r>
    <x v="2"/>
    <x v="2"/>
    <s v="Mar 2018"/>
    <n v="33465.112673464675"/>
    <x v="2"/>
    <x v="7"/>
  </r>
  <r>
    <x v="2"/>
    <x v="2"/>
    <s v="Apr 2018"/>
    <n v="32570.663523438401"/>
    <x v="3"/>
    <x v="7"/>
  </r>
  <r>
    <x v="2"/>
    <x v="2"/>
    <s v="May 2018"/>
    <n v="31390.734973647301"/>
    <x v="4"/>
    <x v="7"/>
  </r>
  <r>
    <x v="2"/>
    <x v="2"/>
    <s v="Jun 2018"/>
    <n v="30623.340046119585"/>
    <x v="5"/>
    <x v="7"/>
  </r>
  <r>
    <x v="2"/>
    <x v="2"/>
    <s v="Jul 2018"/>
    <n v="29743.799212484169"/>
    <x v="6"/>
    <x v="7"/>
  </r>
  <r>
    <x v="2"/>
    <x v="2"/>
    <s v="Aug 2018"/>
    <n v="29086.523297650816"/>
    <x v="7"/>
    <x v="7"/>
  </r>
  <r>
    <x v="2"/>
    <x v="2"/>
    <s v="Sep 2018"/>
    <n v="28284.921842978729"/>
    <x v="8"/>
    <x v="7"/>
  </r>
  <r>
    <x v="2"/>
    <x v="2"/>
    <s v="Oct 2018"/>
    <n v="27552.576557395139"/>
    <x v="9"/>
    <x v="7"/>
  </r>
  <r>
    <x v="2"/>
    <x v="2"/>
    <s v="Nov 2018"/>
    <n v="26925.332004767282"/>
    <x v="10"/>
    <x v="7"/>
  </r>
  <r>
    <x v="2"/>
    <x v="2"/>
    <s v="Dec 2018"/>
    <n v="26314.220143884973"/>
    <x v="11"/>
    <x v="7"/>
  </r>
  <r>
    <x v="2"/>
    <x v="2"/>
    <s v="Jan 2019"/>
    <n v="25613.490926401799"/>
    <x v="0"/>
    <x v="8"/>
  </r>
  <r>
    <x v="2"/>
    <x v="2"/>
    <s v="Feb 2019"/>
    <n v="24965.134053764119"/>
    <x v="1"/>
    <x v="8"/>
  </r>
  <r>
    <x v="2"/>
    <x v="2"/>
    <s v="Mar 2019"/>
    <n v="24418.866206284296"/>
    <x v="2"/>
    <x v="8"/>
  </r>
  <r>
    <x v="2"/>
    <x v="2"/>
    <s v="Apr 2019"/>
    <n v="23827.292708651566"/>
    <x v="3"/>
    <x v="8"/>
  </r>
  <r>
    <x v="2"/>
    <x v="2"/>
    <s v="May 2019"/>
    <n v="23334.168492816345"/>
    <x v="4"/>
    <x v="8"/>
  </r>
  <r>
    <x v="2"/>
    <x v="2"/>
    <s v="Jun 2019"/>
    <n v="22408.362388801976"/>
    <x v="5"/>
    <x v="8"/>
  </r>
  <r>
    <x v="2"/>
    <x v="2"/>
    <s v="Jul 2019"/>
    <n v="21809.789660580791"/>
    <x v="6"/>
    <x v="8"/>
  </r>
  <r>
    <x v="2"/>
    <x v="2"/>
    <s v="Aug 2019"/>
    <n v="21385.768460599742"/>
    <x v="7"/>
    <x v="8"/>
  </r>
  <r>
    <x v="2"/>
    <x v="2"/>
    <s v="Sep 2019"/>
    <n v="20836.689511417691"/>
    <x v="8"/>
    <x v="8"/>
  </r>
  <r>
    <x v="2"/>
    <x v="2"/>
    <s v="Oct 2019"/>
    <n v="20337.507153654715"/>
    <x v="9"/>
    <x v="8"/>
  </r>
  <r>
    <x v="2"/>
    <x v="2"/>
    <s v="Nov 2019"/>
    <n v="19918.219929901017"/>
    <x v="10"/>
    <x v="8"/>
  </r>
  <r>
    <x v="2"/>
    <x v="2"/>
    <s v="Dec 2019"/>
    <n v="19504.502812291204"/>
    <x v="11"/>
    <x v="8"/>
  </r>
  <r>
    <x v="2"/>
    <x v="2"/>
    <s v="Jan 2020"/>
    <n v="19009.359519064805"/>
    <x v="0"/>
    <x v="9"/>
  </r>
  <r>
    <x v="2"/>
    <x v="2"/>
    <s v="Feb 2020"/>
    <n v="18565.476264040386"/>
    <x v="1"/>
    <x v="9"/>
  </r>
  <r>
    <x v="2"/>
    <x v="2"/>
    <s v="Mar 2020"/>
    <n v="16543.067402300938"/>
    <x v="2"/>
    <x v="9"/>
  </r>
  <r>
    <x v="2"/>
    <x v="2"/>
    <s v="Apr 2020"/>
    <n v="16181.906652431449"/>
    <x v="3"/>
    <x v="9"/>
  </r>
  <r>
    <x v="2"/>
    <x v="2"/>
    <s v="May 2020"/>
    <n v="15889.293121816287"/>
    <x v="4"/>
    <x v="9"/>
  </r>
  <r>
    <x v="2"/>
    <x v="2"/>
    <s v="Jun 2020"/>
    <n v="15589.430268759421"/>
    <x v="5"/>
    <x v="9"/>
  </r>
  <r>
    <x v="2"/>
    <x v="2"/>
    <s v="Jul 2020"/>
    <n v="15224.839660412808"/>
    <x v="6"/>
    <x v="9"/>
  </r>
  <r>
    <x v="2"/>
    <x v="2"/>
    <s v="Aug 2020"/>
    <n v="14994.525262392426"/>
    <x v="7"/>
    <x v="9"/>
  </r>
  <r>
    <x v="2"/>
    <x v="2"/>
    <s v="Sep 2020"/>
    <n v="14676.465708614525"/>
    <x v="8"/>
    <x v="9"/>
  </r>
  <r>
    <x v="2"/>
    <x v="2"/>
    <s v="Oct 2020"/>
    <n v="14396.326910601896"/>
    <x v="9"/>
    <x v="9"/>
  </r>
  <r>
    <x v="2"/>
    <x v="2"/>
    <s v="Nov 2020"/>
    <n v="14179.530927393331"/>
    <x v="10"/>
    <x v="9"/>
  </r>
  <r>
    <x v="2"/>
    <x v="2"/>
    <s v="Dec 2020"/>
    <n v="13981.210181694993"/>
    <x v="11"/>
    <x v="9"/>
  </r>
  <r>
    <x v="2"/>
    <x v="2"/>
    <s v="Jan 2021"/>
    <n v="13639.108025641137"/>
    <x v="0"/>
    <x v="10"/>
  </r>
  <r>
    <x v="2"/>
    <x v="2"/>
    <s v="Feb 2021"/>
    <n v="13457.44600501107"/>
    <x v="1"/>
    <x v="10"/>
  </r>
  <r>
    <x v="2"/>
    <x v="2"/>
    <s v="Mar 2021"/>
    <n v="11448.22073910047"/>
    <x v="2"/>
    <x v="10"/>
  </r>
  <r>
    <x v="2"/>
    <x v="2"/>
    <s v="Apr 2021"/>
    <n v="8432.3476871195617"/>
    <x v="3"/>
    <x v="10"/>
  </r>
  <r>
    <x v="2"/>
    <x v="2"/>
    <s v="May 2021"/>
    <n v="8335.5990216396895"/>
    <x v="4"/>
    <x v="10"/>
  </r>
  <r>
    <x v="2"/>
    <x v="2"/>
    <s v="Jun 2021"/>
    <n v="8240.3430880568212"/>
    <x v="5"/>
    <x v="10"/>
  </r>
  <r>
    <x v="2"/>
    <x v="2"/>
    <s v="Jul 2021"/>
    <n v="8146.5470042461011"/>
    <x v="6"/>
    <x v="10"/>
  </r>
  <r>
    <x v="2"/>
    <x v="2"/>
    <s v="Aug 2021"/>
    <n v="8054.1793109878281"/>
    <x v="7"/>
    <x v="10"/>
  </r>
  <r>
    <x v="2"/>
    <x v="2"/>
    <s v="Sep 2021"/>
    <n v="7963.2073261571477"/>
    <x v="8"/>
    <x v="10"/>
  </r>
  <r>
    <x v="2"/>
    <x v="2"/>
    <s v="Oct 2021"/>
    <n v="7873.6005519869395"/>
    <x v="9"/>
    <x v="10"/>
  </r>
  <r>
    <x v="2"/>
    <x v="2"/>
    <s v="Nov 2021"/>
    <n v="7785.3297521626764"/>
    <x v="10"/>
    <x v="10"/>
  </r>
  <r>
    <x v="2"/>
    <x v="2"/>
    <s v="Dec 2021"/>
    <n v="7698.3639674646583"/>
    <x v="11"/>
    <x v="10"/>
  </r>
  <r>
    <x v="2"/>
    <x v="2"/>
    <s v="Jan 2022"/>
    <n v="7612.6724386731912"/>
    <x v="0"/>
    <x v="11"/>
  </r>
  <r>
    <x v="2"/>
    <x v="2"/>
    <s v="Feb 2022"/>
    <n v="7528.2285138314828"/>
    <x v="1"/>
    <x v="11"/>
  </r>
  <r>
    <x v="2"/>
    <x v="2"/>
    <s v="Mar 2022"/>
    <n v="7445.0050795301631"/>
    <x v="2"/>
    <x v="11"/>
  </r>
  <r>
    <x v="2"/>
    <x v="2"/>
    <s v="Apr 2022"/>
    <n v="7362.9719380021188"/>
    <x v="3"/>
    <x v="11"/>
  </r>
  <r>
    <x v="2"/>
    <x v="2"/>
    <s v="May 2022"/>
    <n v="7282.1041987431408"/>
    <x v="4"/>
    <x v="11"/>
  </r>
  <r>
    <x v="2"/>
    <x v="2"/>
    <s v="Jun 2022"/>
    <n v="7202.3761712490204"/>
    <x v="5"/>
    <x v="11"/>
  </r>
  <r>
    <x v="2"/>
    <x v="2"/>
    <s v="Jul 2022"/>
    <n v="7123.7626650155498"/>
    <x v="6"/>
    <x v="11"/>
  </r>
  <r>
    <x v="2"/>
    <x v="2"/>
    <s v="Aug 2022"/>
    <n v="7046.2378280859393"/>
    <x v="7"/>
    <x v="11"/>
  </r>
  <r>
    <x v="2"/>
    <x v="2"/>
    <s v="Sep 2022"/>
    <n v="6969.778854313724"/>
    <x v="8"/>
    <x v="11"/>
  </r>
  <r>
    <x v="2"/>
    <x v="2"/>
    <s v="Oct 2022"/>
    <n v="6894.3616146472777"/>
    <x v="9"/>
    <x v="11"/>
  </r>
  <r>
    <x v="2"/>
    <x v="2"/>
    <s v="Nov 2022"/>
    <n v="6819.964664392719"/>
    <x v="10"/>
    <x v="11"/>
  </r>
  <r>
    <x v="2"/>
    <x v="2"/>
    <s v="Dec 2022"/>
    <n v="6746.5645359510008"/>
    <x v="11"/>
    <x v="11"/>
  </r>
  <r>
    <x v="2"/>
    <x v="2"/>
    <s v="Jan 2023"/>
    <n v="6674.1420075334026"/>
    <x v="0"/>
    <x v="12"/>
  </r>
  <r>
    <x v="2"/>
    <x v="2"/>
    <s v="Feb 2023"/>
    <n v="6602.6728500882991"/>
    <x v="1"/>
    <x v="12"/>
  </r>
  <r>
    <x v="2"/>
    <x v="2"/>
    <s v="Mar 2023"/>
    <n v="6532.1409876372936"/>
    <x v="2"/>
    <x v="12"/>
  </r>
  <r>
    <x v="2"/>
    <x v="2"/>
    <s v="Apr 2023"/>
    <n v="6462.5251754865058"/>
    <x v="3"/>
    <x v="12"/>
  </r>
  <r>
    <x v="2"/>
    <x v="2"/>
    <s v="May 2023"/>
    <n v="6393.8070532997954"/>
    <x v="4"/>
    <x v="12"/>
  </r>
  <r>
    <x v="2"/>
    <x v="2"/>
    <s v="Jun 2023"/>
    <n v="6325.9697836461837"/>
    <x v="5"/>
    <x v="12"/>
  </r>
  <r>
    <x v="2"/>
    <x v="2"/>
    <s v="Jul 2023"/>
    <n v="6258.9922218317924"/>
    <x v="6"/>
    <x v="12"/>
  </r>
  <r>
    <x v="2"/>
    <x v="2"/>
    <s v="Aug 2023"/>
    <n v="6192.8586918782257"/>
    <x v="7"/>
    <x v="12"/>
  </r>
  <r>
    <x v="2"/>
    <x v="2"/>
    <s v="Sep 2023"/>
    <n v="6127.5553407122488"/>
    <x v="8"/>
    <x v="12"/>
  </r>
  <r>
    <x v="2"/>
    <x v="2"/>
    <s v="Oct 2023"/>
    <n v="6063.0645694503082"/>
    <x v="9"/>
    <x v="12"/>
  </r>
  <r>
    <x v="2"/>
    <x v="2"/>
    <s v="Nov 2023"/>
    <n v="5999.3700406614244"/>
    <x v="10"/>
    <x v="12"/>
  </r>
  <r>
    <x v="2"/>
    <x v="2"/>
    <s v="Dec 2023"/>
    <n v="5936.4562783672018"/>
    <x v="11"/>
    <x v="12"/>
  </r>
  <r>
    <x v="2"/>
    <x v="2"/>
    <s v="Jan 2024"/>
    <n v="5874.3110523995756"/>
    <x v="0"/>
    <x v="13"/>
  </r>
  <r>
    <x v="2"/>
    <x v="2"/>
    <s v="Feb 2024"/>
    <n v="5812.9183253275669"/>
    <x v="1"/>
    <x v="13"/>
  </r>
  <r>
    <x v="2"/>
    <x v="2"/>
    <s v="Mar 2024"/>
    <n v="5752.266266983107"/>
    <x v="2"/>
    <x v="13"/>
  </r>
  <r>
    <x v="2"/>
    <x v="2"/>
    <s v="Apr 2024"/>
    <n v="5692.3400628403815"/>
    <x v="3"/>
    <x v="13"/>
  </r>
  <r>
    <x v="2"/>
    <x v="2"/>
    <s v="May 2024"/>
    <n v="5633.1275212787405"/>
    <x v="4"/>
    <x v="13"/>
  </r>
  <r>
    <x v="2"/>
    <x v="2"/>
    <s v="Jun 2024"/>
    <n v="5574.6156506775324"/>
    <x v="5"/>
    <x v="13"/>
  </r>
  <r>
    <x v="2"/>
    <x v="2"/>
    <s v="Jul 2024"/>
    <n v="5516.7948437738514"/>
    <x v="6"/>
    <x v="13"/>
  </r>
  <r>
    <x v="2"/>
    <x v="2"/>
    <s v="Aug 2024"/>
    <n v="5459.6515474944654"/>
    <x v="7"/>
    <x v="13"/>
  </r>
  <r>
    <x v="2"/>
    <x v="2"/>
    <s v="Sep 2024"/>
    <n v="5403.1742316713053"/>
    <x v="8"/>
    <x v="13"/>
  </r>
  <r>
    <x v="2"/>
    <x v="2"/>
    <s v="Oct 2024"/>
    <n v="5347.3514661362997"/>
    <x v="9"/>
    <x v="13"/>
  </r>
  <r>
    <x v="2"/>
    <x v="2"/>
    <s v="Nov 2024"/>
    <n v="5292.174405079124"/>
    <x v="10"/>
    <x v="13"/>
  </r>
  <r>
    <x v="2"/>
    <x v="2"/>
    <s v="Dec 2024"/>
    <n v="5237.6316183317103"/>
    <x v="11"/>
    <x v="13"/>
  </r>
  <r>
    <x v="2"/>
    <x v="2"/>
    <s v="Jan 2025"/>
    <n v="5183.711575725989"/>
    <x v="0"/>
    <x v="14"/>
  </r>
  <r>
    <x v="2"/>
    <x v="2"/>
    <s v="Feb 2025"/>
    <n v="5130.407554356796"/>
    <x v="1"/>
    <x v="14"/>
  </r>
  <r>
    <x v="2"/>
    <x v="2"/>
    <s v="Mar 2025"/>
    <n v="5077.7084240560634"/>
    <x v="2"/>
    <x v="14"/>
  </r>
  <r>
    <x v="2"/>
    <x v="2"/>
    <s v="Apr 2025"/>
    <n v="5025.6043775608841"/>
    <x v="3"/>
    <x v="14"/>
  </r>
  <r>
    <x v="2"/>
    <x v="2"/>
    <s v="May 2025"/>
    <n v="4974.0871690609301"/>
    <x v="4"/>
    <x v="14"/>
  </r>
  <r>
    <x v="2"/>
    <x v="2"/>
    <s v="Jun 2025"/>
    <n v="4923.1479527458805"/>
    <x v="5"/>
    <x v="14"/>
  </r>
  <r>
    <x v="2"/>
    <x v="2"/>
    <s v="Jul 2025"/>
    <n v="4872.776959900244"/>
    <x v="6"/>
    <x v="14"/>
  </r>
  <r>
    <x v="2"/>
    <x v="2"/>
    <s v="Aug 2025"/>
    <n v="4822.9672676188593"/>
    <x v="7"/>
    <x v="14"/>
  </r>
  <r>
    <x v="2"/>
    <x v="2"/>
    <s v="Sep 2025"/>
    <n v="4773.7097686388179"/>
    <x v="8"/>
    <x v="14"/>
  </r>
  <r>
    <x v="2"/>
    <x v="2"/>
    <s v="Oct 2025"/>
    <n v="4724.9978400549608"/>
    <x v="9"/>
    <x v="14"/>
  </r>
  <r>
    <x v="2"/>
    <x v="2"/>
    <s v="Nov 2025"/>
    <n v="4676.8225746043772"/>
    <x v="10"/>
    <x v="14"/>
  </r>
  <r>
    <x v="2"/>
    <x v="2"/>
    <s v="Dec 2025"/>
    <n v="4629.1745650241637"/>
    <x v="11"/>
    <x v="14"/>
  </r>
  <r>
    <x v="2"/>
    <x v="2"/>
    <s v="Jan 2026"/>
    <n v="4582.0501727668998"/>
    <x v="0"/>
    <x v="15"/>
  </r>
  <r>
    <x v="2"/>
    <x v="2"/>
    <s v="Feb 2026"/>
    <n v="4535.4395291170977"/>
    <x v="1"/>
    <x v="15"/>
  </r>
  <r>
    <x v="2"/>
    <x v="2"/>
    <s v="Mar 2026"/>
    <n v="14.240672622175511"/>
    <x v="2"/>
    <x v="15"/>
  </r>
  <r>
    <x v="2"/>
    <x v="2"/>
    <s v="Apr 2026"/>
    <n v="13.363713894368685"/>
    <x v="3"/>
    <x v="15"/>
  </r>
  <r>
    <x v="2"/>
    <x v="2"/>
    <s v="May 2026"/>
    <n v="12.558255730813295"/>
    <x v="4"/>
    <x v="15"/>
  </r>
  <r>
    <x v="2"/>
    <x v="2"/>
    <s v="Jun 2026"/>
    <n v="11.797593101487728"/>
    <x v="5"/>
    <x v="15"/>
  </r>
  <r>
    <x v="2"/>
    <x v="2"/>
    <s v="Jul 2026"/>
    <n v="3.2399231584297437"/>
    <x v="6"/>
    <x v="15"/>
  </r>
  <r>
    <x v="2"/>
    <x v="2"/>
    <s v="Aug 2026"/>
    <n v="3.100367840252233"/>
    <x v="7"/>
    <x v="15"/>
  </r>
  <r>
    <x v="2"/>
    <x v="2"/>
    <s v="Sep 2026"/>
    <n v="2.9677041427254638"/>
    <x v="8"/>
    <x v="15"/>
  </r>
  <r>
    <x v="2"/>
    <x v="2"/>
    <s v="Oct 2026"/>
    <n v="3.4802684286243464"/>
    <x v="9"/>
    <x v="15"/>
  </r>
  <r>
    <x v="2"/>
    <x v="2"/>
    <s v="Nov 2026"/>
    <n v="3.9687120422456341"/>
    <x v="10"/>
    <x v="15"/>
  </r>
  <r>
    <x v="2"/>
    <x v="2"/>
    <s v="Dec 2026"/>
    <n v="3.8058975043718717"/>
    <x v="11"/>
    <x v="15"/>
  </r>
  <r>
    <x v="2"/>
    <x v="2"/>
    <s v="Jan 2027"/>
    <n v="3.6508360397301929"/>
    <x v="0"/>
    <x v="16"/>
  </r>
  <r>
    <x v="2"/>
    <x v="2"/>
    <s v="Feb 2027"/>
    <n v="3.5026661957392555"/>
    <x v="1"/>
    <x v="16"/>
  </r>
  <r>
    <x v="2"/>
    <x v="2"/>
    <s v="Mar 2027"/>
    <n v="3.3596650672363739"/>
    <x v="2"/>
    <x v="16"/>
  </r>
  <r>
    <x v="2"/>
    <x v="2"/>
    <s v="Apr 2027"/>
    <n v="3.2226941068028907"/>
    <x v="3"/>
    <x v="16"/>
  </r>
  <r>
    <x v="2"/>
    <x v="2"/>
    <s v="May 2027"/>
    <n v="3.0917533144388067"/>
    <x v="4"/>
    <x v="16"/>
  </r>
  <r>
    <x v="2"/>
    <x v="2"/>
    <s v="Jun 2027"/>
    <n v="2.9659812375627781"/>
    <x v="5"/>
    <x v="16"/>
  </r>
  <r>
    <x v="2"/>
    <x v="2"/>
    <s v="Jul 2027"/>
    <n v="2.8453778761748056"/>
    <x v="6"/>
    <x v="16"/>
  </r>
  <r>
    <x v="2"/>
    <x v="2"/>
    <s v="Aug 2027"/>
    <n v="2.7290817776935468"/>
    <x v="7"/>
    <x v="16"/>
  </r>
  <r>
    <x v="2"/>
    <x v="2"/>
    <s v="Sep 2027"/>
    <n v="2.6179543947003436"/>
    <x v="8"/>
    <x v="16"/>
  </r>
  <r>
    <x v="2"/>
    <x v="2"/>
    <s v="Oct 2027"/>
    <n v="2.5119957271951963"/>
    <x v="9"/>
    <x v="16"/>
  </r>
  <r>
    <x v="2"/>
    <x v="2"/>
    <s v="Nov 2027"/>
    <n v="2.4103443225967625"/>
    <x v="10"/>
    <x v="16"/>
  </r>
  <r>
    <x v="2"/>
    <x v="2"/>
    <s v="Dec 2027"/>
    <n v="2.3121387283236992"/>
    <x v="11"/>
    <x v="16"/>
  </r>
  <r>
    <x v="2"/>
    <x v="2"/>
    <s v="Jan 2028"/>
    <n v="2.2191018495386921"/>
    <x v="0"/>
    <x v="17"/>
  </r>
  <r>
    <x v="2"/>
    <x v="2"/>
    <s v="Feb 2028"/>
    <n v="2.1277878759163702"/>
    <x v="1"/>
    <x v="17"/>
  </r>
  <r>
    <x v="2"/>
    <x v="2"/>
    <s v="Mar 2028"/>
    <n v="2.0416426177821037"/>
    <x v="2"/>
    <x v="17"/>
  </r>
  <r>
    <x v="2"/>
    <x v="2"/>
    <s v="Apr 2028"/>
    <n v="1.9598046225545511"/>
    <x v="3"/>
    <x v="17"/>
  </r>
  <r>
    <x v="2"/>
    <x v="2"/>
    <s v="May 2028"/>
    <n v="1.8805509850710267"/>
    <x v="4"/>
    <x v="17"/>
  </r>
  <r>
    <x v="2"/>
    <x v="2"/>
    <s v="Jun 2028"/>
    <n v="1.8038817053315299"/>
    <x v="5"/>
    <x v="17"/>
  </r>
  <r>
    <x v="2"/>
    <x v="2"/>
    <s v="Jul 2028"/>
    <n v="1.7306582359174039"/>
    <x v="6"/>
    <x v="17"/>
  </r>
  <r>
    <x v="2"/>
    <x v="2"/>
    <s v="Aug 2028"/>
    <n v="1.6608805768286485"/>
    <x v="7"/>
    <x v="17"/>
  </r>
  <r>
    <x v="2"/>
    <x v="2"/>
    <s v="Sep 2028"/>
    <n v="1.5936872754839211"/>
    <x v="8"/>
    <x v="17"/>
  </r>
  <r>
    <x v="2"/>
    <x v="2"/>
    <s v="Oct 2028"/>
    <n v="1.5290783318832215"/>
    <x v="9"/>
    <x v="17"/>
  </r>
  <r>
    <x v="2"/>
    <x v="2"/>
    <s v="Nov 2028"/>
    <n v="1.46705374602655"/>
    <x v="10"/>
    <x v="17"/>
  </r>
  <r>
    <x v="2"/>
    <x v="2"/>
    <s v="Dec 2028"/>
    <n v="1.9813409370881177E-2"/>
    <x v="11"/>
    <x v="17"/>
  </r>
  <r>
    <x v="2"/>
    <x v="2"/>
    <s v="Jan 2029"/>
    <n v="1.895195678953852E-2"/>
    <x v="0"/>
    <x v="18"/>
  </r>
  <r>
    <x v="2"/>
    <x v="2"/>
    <s v="Feb 2029"/>
    <n v="1.8090504208195857E-2"/>
    <x v="1"/>
    <x v="18"/>
  </r>
  <r>
    <x v="2"/>
    <x v="2"/>
    <s v="Mar 2029"/>
    <n v="1.636759904551054E-2"/>
    <x v="2"/>
    <x v="18"/>
  </r>
  <r>
    <x v="2"/>
    <x v="2"/>
    <s v="Apr 2029"/>
    <n v="1.5506146464167878E-2"/>
    <x v="3"/>
    <x v="18"/>
  </r>
  <r>
    <x v="2"/>
    <x v="2"/>
    <s v="May 2029"/>
    <n v="1.4644693882825218E-2"/>
    <x v="4"/>
    <x v="18"/>
  </r>
  <r>
    <x v="2"/>
    <x v="2"/>
    <s v="Jun 2029"/>
    <n v="1.3783241301482559E-2"/>
    <x v="5"/>
    <x v="18"/>
  </r>
  <r>
    <x v="2"/>
    <x v="3"/>
    <s v="Apr 2011"/>
    <n v="646509.28136991593"/>
    <x v="3"/>
    <x v="0"/>
  </r>
  <r>
    <x v="2"/>
    <x v="3"/>
    <s v="May 2011"/>
    <n v="1033357.4334209909"/>
    <x v="4"/>
    <x v="0"/>
  </r>
  <r>
    <x v="2"/>
    <x v="3"/>
    <s v="Jun 2011"/>
    <n v="763656.41313767631"/>
    <x v="5"/>
    <x v="0"/>
  </r>
  <r>
    <x v="2"/>
    <x v="3"/>
    <s v="Jul 2011"/>
    <n v="636668.34401536384"/>
    <x v="6"/>
    <x v="0"/>
  </r>
  <r>
    <x v="2"/>
    <x v="3"/>
    <s v="Aug 2011"/>
    <n v="550750.53732849914"/>
    <x v="7"/>
    <x v="0"/>
  </r>
  <r>
    <x v="2"/>
    <x v="3"/>
    <s v="Sep 2011"/>
    <n v="498226.68038508063"/>
    <x v="8"/>
    <x v="0"/>
  </r>
  <r>
    <x v="2"/>
    <x v="3"/>
    <s v="Oct 2011"/>
    <n v="442528.96889078157"/>
    <x v="9"/>
    <x v="0"/>
  </r>
  <r>
    <x v="2"/>
    <x v="3"/>
    <s v="Nov 2011"/>
    <n v="411656.18520990503"/>
    <x v="10"/>
    <x v="0"/>
  </r>
  <r>
    <x v="2"/>
    <x v="3"/>
    <s v="Dec 2011"/>
    <n v="344638.70553423767"/>
    <x v="11"/>
    <x v="0"/>
  </r>
  <r>
    <x v="2"/>
    <x v="3"/>
    <s v="Jan 2012"/>
    <n v="324760.9121089002"/>
    <x v="0"/>
    <x v="1"/>
  </r>
  <r>
    <x v="2"/>
    <x v="3"/>
    <s v="Feb 2012"/>
    <n v="291989.52796874929"/>
    <x v="1"/>
    <x v="1"/>
  </r>
  <r>
    <x v="2"/>
    <x v="3"/>
    <s v="Mar 2012"/>
    <n v="268036.41560651636"/>
    <x v="2"/>
    <x v="1"/>
  </r>
  <r>
    <x v="2"/>
    <x v="3"/>
    <s v="Apr 2012"/>
    <n v="267032.82318684174"/>
    <x v="3"/>
    <x v="1"/>
  </r>
  <r>
    <x v="2"/>
    <x v="3"/>
    <s v="May 2012"/>
    <n v="252592.50027530617"/>
    <x v="4"/>
    <x v="1"/>
  </r>
  <r>
    <x v="2"/>
    <x v="3"/>
    <s v="Jun 2012"/>
    <n v="235090.78018997953"/>
    <x v="5"/>
    <x v="1"/>
  </r>
  <r>
    <x v="2"/>
    <x v="3"/>
    <s v="Jul 2012"/>
    <n v="213576.95888041591"/>
    <x v="6"/>
    <x v="1"/>
  </r>
  <r>
    <x v="2"/>
    <x v="3"/>
    <s v="Aug 2012"/>
    <n v="204336.99999598836"/>
    <x v="7"/>
    <x v="1"/>
  </r>
  <r>
    <x v="2"/>
    <x v="3"/>
    <s v="Sep 2012"/>
    <n v="195488.37436174694"/>
    <x v="8"/>
    <x v="1"/>
  </r>
  <r>
    <x v="2"/>
    <x v="3"/>
    <s v="Oct 2012"/>
    <n v="173512.93272748031"/>
    <x v="9"/>
    <x v="1"/>
  </r>
  <r>
    <x v="2"/>
    <x v="3"/>
    <s v="Nov 2012"/>
    <n v="165353.88481700336"/>
    <x v="10"/>
    <x v="1"/>
  </r>
  <r>
    <x v="2"/>
    <x v="3"/>
    <s v="Dec 2012"/>
    <n v="154171.76695661983"/>
    <x v="11"/>
    <x v="1"/>
  </r>
  <r>
    <x v="2"/>
    <x v="3"/>
    <s v="Jan 2013"/>
    <n v="144047.49046252854"/>
    <x v="0"/>
    <x v="2"/>
  </r>
  <r>
    <x v="2"/>
    <x v="3"/>
    <s v="Feb 2013"/>
    <n v="135596.96782169223"/>
    <x v="1"/>
    <x v="2"/>
  </r>
  <r>
    <x v="2"/>
    <x v="3"/>
    <s v="Mar 2013"/>
    <n v="124711.97752137179"/>
    <x v="2"/>
    <x v="2"/>
  </r>
  <r>
    <x v="2"/>
    <x v="3"/>
    <s v="Apr 2013"/>
    <n v="134396.81199959081"/>
    <x v="3"/>
    <x v="2"/>
  </r>
  <r>
    <x v="2"/>
    <x v="3"/>
    <s v="May 2013"/>
    <n v="126111.64579065581"/>
    <x v="4"/>
    <x v="2"/>
  </r>
  <r>
    <x v="2"/>
    <x v="3"/>
    <s v="Jun 2013"/>
    <n v="117421.64646454518"/>
    <x v="5"/>
    <x v="2"/>
  </r>
  <r>
    <x v="2"/>
    <x v="3"/>
    <s v="Jul 2013"/>
    <n v="110798.50690594401"/>
    <x v="6"/>
    <x v="2"/>
  </r>
  <r>
    <x v="2"/>
    <x v="3"/>
    <s v="Aug 2013"/>
    <n v="103568.78353642995"/>
    <x v="7"/>
    <x v="2"/>
  </r>
  <r>
    <x v="2"/>
    <x v="3"/>
    <s v="Sep 2013"/>
    <n v="97850.031556384653"/>
    <x v="8"/>
    <x v="2"/>
  </r>
  <r>
    <x v="2"/>
    <x v="3"/>
    <s v="Oct 2013"/>
    <n v="93772.48497800366"/>
    <x v="9"/>
    <x v="2"/>
  </r>
  <r>
    <x v="2"/>
    <x v="3"/>
    <s v="Nov 2013"/>
    <n v="90183.549810034179"/>
    <x v="10"/>
    <x v="2"/>
  </r>
  <r>
    <x v="2"/>
    <x v="3"/>
    <s v="Dec 2013"/>
    <n v="85485.106901995983"/>
    <x v="11"/>
    <x v="2"/>
  </r>
  <r>
    <x v="2"/>
    <x v="3"/>
    <s v="Jan 2014"/>
    <n v="82124.403516095364"/>
    <x v="0"/>
    <x v="3"/>
  </r>
  <r>
    <x v="2"/>
    <x v="3"/>
    <s v="Feb 2014"/>
    <n v="80579.788447342842"/>
    <x v="1"/>
    <x v="3"/>
  </r>
  <r>
    <x v="2"/>
    <x v="3"/>
    <s v="Mar 2014"/>
    <n v="75857.341850177036"/>
    <x v="2"/>
    <x v="3"/>
  </r>
  <r>
    <x v="2"/>
    <x v="3"/>
    <s v="Apr 2014"/>
    <n v="87135.864928334893"/>
    <x v="3"/>
    <x v="3"/>
  </r>
  <r>
    <x v="2"/>
    <x v="3"/>
    <s v="May 2014"/>
    <n v="84519.869194155035"/>
    <x v="4"/>
    <x v="3"/>
  </r>
  <r>
    <x v="2"/>
    <x v="3"/>
    <s v="Jun 2014"/>
    <n v="80678.942245957631"/>
    <x v="5"/>
    <x v="3"/>
  </r>
  <r>
    <x v="2"/>
    <x v="3"/>
    <s v="Jul 2014"/>
    <n v="84245.461604899945"/>
    <x v="6"/>
    <x v="3"/>
  </r>
  <r>
    <x v="2"/>
    <x v="3"/>
    <s v="Aug 2014"/>
    <n v="86024.229030405811"/>
    <x v="7"/>
    <x v="3"/>
  </r>
  <r>
    <x v="2"/>
    <x v="3"/>
    <s v="Sep 2014"/>
    <n v="84751.198502163112"/>
    <x v="8"/>
    <x v="3"/>
  </r>
  <r>
    <x v="2"/>
    <x v="3"/>
    <s v="Oct 2014"/>
    <n v="83605.464918218859"/>
    <x v="9"/>
    <x v="3"/>
  </r>
  <r>
    <x v="2"/>
    <x v="3"/>
    <s v="Nov 2014"/>
    <n v="83149.402129849332"/>
    <x v="10"/>
    <x v="3"/>
  </r>
  <r>
    <x v="2"/>
    <x v="3"/>
    <s v="Dec 2014"/>
    <n v="83834.943295986493"/>
    <x v="11"/>
    <x v="3"/>
  </r>
  <r>
    <x v="2"/>
    <x v="3"/>
    <s v="Jan 2015"/>
    <n v="85621.886359702097"/>
    <x v="0"/>
    <x v="4"/>
  </r>
  <r>
    <x v="2"/>
    <x v="3"/>
    <s v="Feb 2015"/>
    <n v="88444.701419892663"/>
    <x v="1"/>
    <x v="4"/>
  </r>
  <r>
    <x v="2"/>
    <x v="3"/>
    <s v="Mar 2015"/>
    <n v="88230.176793589068"/>
    <x v="2"/>
    <x v="4"/>
  </r>
  <r>
    <x v="2"/>
    <x v="3"/>
    <s v="Apr 2015"/>
    <n v="86934.925716551094"/>
    <x v="3"/>
    <x v="4"/>
  </r>
  <r>
    <x v="2"/>
    <x v="3"/>
    <s v="May 2015"/>
    <n v="83888.714513478291"/>
    <x v="4"/>
    <x v="4"/>
  </r>
  <r>
    <x v="2"/>
    <x v="3"/>
    <s v="Jun 2015"/>
    <n v="80203.153051573448"/>
    <x v="5"/>
    <x v="4"/>
  </r>
  <r>
    <x v="2"/>
    <x v="3"/>
    <s v="Jul 2015"/>
    <n v="77192.022642174124"/>
    <x v="6"/>
    <x v="4"/>
  </r>
  <r>
    <x v="2"/>
    <x v="3"/>
    <s v="Aug 2015"/>
    <n v="74139.677199152327"/>
    <x v="7"/>
    <x v="4"/>
  </r>
  <r>
    <x v="2"/>
    <x v="3"/>
    <s v="Sep 2015"/>
    <n v="71228.040553728802"/>
    <x v="8"/>
    <x v="4"/>
  </r>
  <r>
    <x v="2"/>
    <x v="3"/>
    <s v="Oct 2015"/>
    <n v="68498.123131349115"/>
    <x v="9"/>
    <x v="4"/>
  </r>
  <r>
    <x v="2"/>
    <x v="3"/>
    <s v="Nov 2015"/>
    <n v="66267.912827790453"/>
    <x v="10"/>
    <x v="4"/>
  </r>
  <r>
    <x v="2"/>
    <x v="3"/>
    <s v="Dec 2015"/>
    <n v="63086.876588446205"/>
    <x v="11"/>
    <x v="4"/>
  </r>
  <r>
    <x v="2"/>
    <x v="3"/>
    <s v="Jan 2016"/>
    <n v="60862.122559113734"/>
    <x v="0"/>
    <x v="5"/>
  </r>
  <r>
    <x v="2"/>
    <x v="3"/>
    <s v="Feb 2016"/>
    <n v="59693.799498782762"/>
    <x v="1"/>
    <x v="5"/>
  </r>
  <r>
    <x v="2"/>
    <x v="3"/>
    <s v="Mar 2016"/>
    <n v="56394.110660961553"/>
    <x v="2"/>
    <x v="5"/>
  </r>
  <r>
    <x v="2"/>
    <x v="3"/>
    <s v="Apr 2016"/>
    <n v="54720.231948133667"/>
    <x v="3"/>
    <x v="5"/>
  </r>
  <r>
    <x v="2"/>
    <x v="3"/>
    <s v="May 2016"/>
    <n v="53295.537314870395"/>
    <x v="4"/>
    <x v="5"/>
  </r>
  <r>
    <x v="2"/>
    <x v="3"/>
    <s v="Jun 2016"/>
    <n v="51158.883470793313"/>
    <x v="5"/>
    <x v="5"/>
  </r>
  <r>
    <x v="2"/>
    <x v="3"/>
    <s v="Jul 2016"/>
    <n v="49665.627675161733"/>
    <x v="6"/>
    <x v="5"/>
  </r>
  <r>
    <x v="2"/>
    <x v="3"/>
    <s v="Aug 2016"/>
    <n v="47978.798374016005"/>
    <x v="7"/>
    <x v="5"/>
  </r>
  <r>
    <x v="2"/>
    <x v="3"/>
    <s v="Sep 2016"/>
    <n v="46337.519560535991"/>
    <x v="8"/>
    <x v="5"/>
  </r>
  <r>
    <x v="2"/>
    <x v="3"/>
    <s v="Oct 2016"/>
    <n v="44860.416196375867"/>
    <x v="9"/>
    <x v="5"/>
  </r>
  <r>
    <x v="2"/>
    <x v="3"/>
    <s v="Nov 2016"/>
    <n v="43715.859272722962"/>
    <x v="10"/>
    <x v="5"/>
  </r>
  <r>
    <x v="2"/>
    <x v="3"/>
    <s v="Dec 2016"/>
    <n v="41678.115399732946"/>
    <x v="11"/>
    <x v="5"/>
  </r>
  <r>
    <x v="2"/>
    <x v="3"/>
    <s v="Jan 2017"/>
    <n v="40423.652935910519"/>
    <x v="0"/>
    <x v="6"/>
  </r>
  <r>
    <x v="2"/>
    <x v="3"/>
    <s v="Feb 2017"/>
    <n v="40004.424904699226"/>
    <x v="1"/>
    <x v="6"/>
  </r>
  <r>
    <x v="2"/>
    <x v="3"/>
    <s v="Mar 2017"/>
    <n v="37894.008807249127"/>
    <x v="2"/>
    <x v="6"/>
  </r>
  <r>
    <x v="2"/>
    <x v="3"/>
    <s v="Apr 2017"/>
    <n v="37185.694089218057"/>
    <x v="3"/>
    <x v="6"/>
  </r>
  <r>
    <x v="2"/>
    <x v="3"/>
    <s v="May 2017"/>
    <n v="36554.984868347645"/>
    <x v="4"/>
    <x v="6"/>
  </r>
  <r>
    <x v="2"/>
    <x v="3"/>
    <s v="Jun 2017"/>
    <n v="35178.606671880465"/>
    <x v="5"/>
    <x v="6"/>
  </r>
  <r>
    <x v="2"/>
    <x v="3"/>
    <s v="Jul 2017"/>
    <n v="34399.322226072727"/>
    <x v="6"/>
    <x v="6"/>
  </r>
  <r>
    <x v="2"/>
    <x v="3"/>
    <s v="Aug 2017"/>
    <n v="33382.259086383019"/>
    <x v="7"/>
    <x v="6"/>
  </r>
  <r>
    <x v="2"/>
    <x v="3"/>
    <s v="Sep 2017"/>
    <n v="32393.849343272479"/>
    <x v="8"/>
    <x v="6"/>
  </r>
  <r>
    <x v="2"/>
    <x v="3"/>
    <s v="Oct 2017"/>
    <n v="31541.234075065258"/>
    <x v="9"/>
    <x v="6"/>
  </r>
  <r>
    <x v="2"/>
    <x v="3"/>
    <s v="Nov 2017"/>
    <n v="30957.421069953398"/>
    <x v="10"/>
    <x v="6"/>
  </r>
  <r>
    <x v="2"/>
    <x v="3"/>
    <s v="Dec 2017"/>
    <n v="29505.897878820324"/>
    <x v="11"/>
    <x v="6"/>
  </r>
  <r>
    <x v="2"/>
    <x v="3"/>
    <s v="Jan 2018"/>
    <n v="28791.298039886118"/>
    <x v="0"/>
    <x v="7"/>
  </r>
  <r>
    <x v="2"/>
    <x v="3"/>
    <s v="Feb 2018"/>
    <n v="28641.887116559701"/>
    <x v="1"/>
    <x v="7"/>
  </r>
  <r>
    <x v="2"/>
    <x v="3"/>
    <s v="Mar 2018"/>
    <n v="27195.657837917694"/>
    <x v="2"/>
    <x v="7"/>
  </r>
  <r>
    <x v="2"/>
    <x v="3"/>
    <s v="Apr 2018"/>
    <n v="26904.809726211417"/>
    <x v="3"/>
    <x v="7"/>
  </r>
  <r>
    <x v="2"/>
    <x v="3"/>
    <s v="May 2018"/>
    <n v="26671.99695970297"/>
    <x v="4"/>
    <x v="7"/>
  </r>
  <r>
    <x v="2"/>
    <x v="3"/>
    <s v="Jun 2018"/>
    <n v="25699.202251047096"/>
    <x v="5"/>
    <x v="7"/>
  </r>
  <r>
    <x v="2"/>
    <x v="3"/>
    <s v="Jul 2018"/>
    <n v="25323.284527587155"/>
    <x v="6"/>
    <x v="7"/>
  </r>
  <r>
    <x v="2"/>
    <x v="3"/>
    <s v="Aug 2018"/>
    <n v="24653.114285595657"/>
    <x v="7"/>
    <x v="7"/>
  </r>
  <r>
    <x v="2"/>
    <x v="3"/>
    <s v="Sep 2018"/>
    <n v="24002.997994949303"/>
    <x v="8"/>
    <x v="7"/>
  </r>
  <r>
    <x v="2"/>
    <x v="3"/>
    <s v="Oct 2018"/>
    <n v="23467.302435000816"/>
    <x v="9"/>
    <x v="7"/>
  </r>
  <r>
    <x v="2"/>
    <x v="3"/>
    <s v="Nov 2018"/>
    <n v="23177.867786676776"/>
    <x v="10"/>
    <x v="7"/>
  </r>
  <r>
    <x v="2"/>
    <x v="3"/>
    <s v="Dec 2018"/>
    <n v="22052.290178426643"/>
    <x v="11"/>
    <x v="7"/>
  </r>
  <r>
    <x v="2"/>
    <x v="3"/>
    <s v="Jan 2019"/>
    <n v="21594.204657348622"/>
    <x v="0"/>
    <x v="8"/>
  </r>
  <r>
    <x v="2"/>
    <x v="3"/>
    <s v="Feb 2019"/>
    <n v="21599.3394169241"/>
    <x v="1"/>
    <x v="8"/>
  </r>
  <r>
    <x v="2"/>
    <x v="3"/>
    <s v="Mar 2019"/>
    <n v="20283.644591532782"/>
    <x v="2"/>
    <x v="8"/>
  </r>
  <r>
    <x v="2"/>
    <x v="3"/>
    <s v="Apr 2019"/>
    <n v="20216.898823573647"/>
    <x v="3"/>
    <x v="8"/>
  </r>
  <r>
    <x v="2"/>
    <x v="3"/>
    <s v="May 2019"/>
    <n v="20197.996172393032"/>
    <x v="4"/>
    <x v="8"/>
  </r>
  <r>
    <x v="2"/>
    <x v="3"/>
    <s v="Jun 2019"/>
    <n v="19264.544115383818"/>
    <x v="5"/>
    <x v="8"/>
  </r>
  <r>
    <x v="2"/>
    <x v="3"/>
    <s v="Jul 2019"/>
    <n v="19121.998875189303"/>
    <x v="6"/>
    <x v="8"/>
  </r>
  <r>
    <x v="2"/>
    <x v="3"/>
    <s v="Aug 2019"/>
    <n v="18639.52371430528"/>
    <x v="7"/>
    <x v="8"/>
  </r>
  <r>
    <x v="2"/>
    <x v="3"/>
    <s v="Sep 2019"/>
    <n v="18197.750548417942"/>
    <x v="8"/>
    <x v="8"/>
  </r>
  <r>
    <x v="2"/>
    <x v="3"/>
    <s v="Oct 2019"/>
    <n v="17876.902598398559"/>
    <x v="9"/>
    <x v="8"/>
  </r>
  <r>
    <x v="2"/>
    <x v="3"/>
    <s v="Nov 2019"/>
    <n v="17502.103295017358"/>
    <x v="10"/>
    <x v="8"/>
  </r>
  <r>
    <x v="2"/>
    <x v="3"/>
    <s v="Dec 2019"/>
    <n v="16603.839462554381"/>
    <x v="11"/>
    <x v="8"/>
  </r>
  <r>
    <x v="2"/>
    <x v="3"/>
    <s v="Jan 2020"/>
    <n v="16364.836070714056"/>
    <x v="0"/>
    <x v="9"/>
  </r>
  <r>
    <x v="2"/>
    <x v="3"/>
    <s v="Feb 2020"/>
    <n v="16467.312666323232"/>
    <x v="1"/>
    <x v="9"/>
  </r>
  <r>
    <x v="2"/>
    <x v="3"/>
    <s v="Mar 2020"/>
    <n v="15606.403845775869"/>
    <x v="2"/>
    <x v="9"/>
  </r>
  <r>
    <x v="2"/>
    <x v="3"/>
    <s v="Apr 2020"/>
    <n v="15633.687232119259"/>
    <x v="3"/>
    <x v="9"/>
  </r>
  <r>
    <x v="2"/>
    <x v="3"/>
    <s v="May 2020"/>
    <n v="14246.409870846723"/>
    <x v="4"/>
    <x v="9"/>
  </r>
  <r>
    <x v="2"/>
    <x v="3"/>
    <s v="Jun 2020"/>
    <n v="13669.102240407296"/>
    <x v="5"/>
    <x v="9"/>
  </r>
  <r>
    <x v="2"/>
    <x v="3"/>
    <s v="Jul 2020"/>
    <n v="13684.764202299215"/>
    <x v="6"/>
    <x v="9"/>
  </r>
  <r>
    <x v="2"/>
    <x v="3"/>
    <s v="Aug 2020"/>
    <n v="13355.204493072197"/>
    <x v="7"/>
    <x v="9"/>
  </r>
  <r>
    <x v="2"/>
    <x v="3"/>
    <s v="Sep 2020"/>
    <n v="13058.92196069967"/>
    <x v="8"/>
    <x v="9"/>
  </r>
  <r>
    <x v="2"/>
    <x v="3"/>
    <s v="Oct 2020"/>
    <n v="12883.742727301154"/>
    <x v="9"/>
    <x v="9"/>
  </r>
  <r>
    <x v="2"/>
    <x v="3"/>
    <s v="Nov 2020"/>
    <n v="12862.196938411307"/>
    <x v="10"/>
    <x v="9"/>
  </r>
  <r>
    <x v="2"/>
    <x v="3"/>
    <s v="Dec 2020"/>
    <n v="12437.891786649208"/>
    <x v="11"/>
    <x v="9"/>
  </r>
  <r>
    <x v="2"/>
    <x v="3"/>
    <s v="Jan 2021"/>
    <n v="12475.350765734862"/>
    <x v="0"/>
    <x v="10"/>
  </r>
  <r>
    <x v="2"/>
    <x v="3"/>
    <s v="Feb 2021"/>
    <n v="10247.229509250279"/>
    <x v="1"/>
    <x v="10"/>
  </r>
  <r>
    <x v="2"/>
    <x v="3"/>
    <s v="Mar 2021"/>
    <n v="9719.3720839244343"/>
    <x v="2"/>
    <x v="10"/>
  </r>
  <r>
    <x v="2"/>
    <x v="3"/>
    <s v="Apr 2021"/>
    <n v="6461.5799183153431"/>
    <x v="3"/>
    <x v="10"/>
  </r>
  <r>
    <x v="2"/>
    <x v="3"/>
    <s v="May 2021"/>
    <n v="6294.6770783499733"/>
    <x v="4"/>
    <x v="10"/>
  </r>
  <r>
    <x v="2"/>
    <x v="3"/>
    <s v="Jun 2021"/>
    <n v="6230.9617296460283"/>
    <x v="5"/>
    <x v="10"/>
  </r>
  <r>
    <x v="2"/>
    <x v="3"/>
    <s v="Jul 2021"/>
    <n v="6167.9190222866391"/>
    <x v="6"/>
    <x v="10"/>
  </r>
  <r>
    <x v="2"/>
    <x v="3"/>
    <s v="Aug 2021"/>
    <n v="6105.5089596211328"/>
    <x v="7"/>
    <x v="10"/>
  </r>
  <r>
    <x v="2"/>
    <x v="3"/>
    <s v="Sep 2021"/>
    <n v="6043.7779902569719"/>
    <x v="8"/>
    <x v="10"/>
  </r>
  <r>
    <x v="2"/>
    <x v="3"/>
    <s v="Oct 2021"/>
    <n v="5982.7060309528524"/>
    <x v="9"/>
    <x v="10"/>
  </r>
  <r>
    <x v="2"/>
    <x v="3"/>
    <s v="Nov 2021"/>
    <n v="5922.2778057303831"/>
    <x v="10"/>
    <x v="10"/>
  </r>
  <r>
    <x v="2"/>
    <x v="3"/>
    <s v="Dec 2021"/>
    <n v="5862.4811844214919"/>
    <x v="11"/>
    <x v="10"/>
  </r>
  <r>
    <x v="2"/>
    <x v="3"/>
    <s v="Jan 2022"/>
    <n v="5803.3058597632726"/>
    <x v="0"/>
    <x v="11"/>
  </r>
  <r>
    <x v="2"/>
    <x v="3"/>
    <s v="Feb 2022"/>
    <n v="5745.9865234728595"/>
    <x v="1"/>
    <x v="11"/>
  </r>
  <r>
    <x v="2"/>
    <x v="3"/>
    <s v="Mar 2022"/>
    <n v="5686.7934160411078"/>
    <x v="2"/>
    <x v="11"/>
  </r>
  <r>
    <x v="2"/>
    <x v="3"/>
    <s v="Apr 2022"/>
    <n v="5629.3953941800264"/>
    <x v="3"/>
    <x v="11"/>
  </r>
  <r>
    <x v="2"/>
    <x v="3"/>
    <s v="May 2022"/>
    <n v="5572.6403645038463"/>
    <x v="4"/>
    <x v="11"/>
  </r>
  <r>
    <x v="2"/>
    <x v="3"/>
    <s v="Jun 2022"/>
    <n v="5516.4668325947805"/>
    <x v="5"/>
    <x v="11"/>
  </r>
  <r>
    <x v="2"/>
    <x v="3"/>
    <s v="Jul 2022"/>
    <n v="5460.8741671683183"/>
    <x v="6"/>
    <x v="11"/>
  </r>
  <r>
    <x v="2"/>
    <x v="3"/>
    <s v="Aug 2022"/>
    <n v="5405.8542838667154"/>
    <x v="7"/>
    <x v="11"/>
  </r>
  <r>
    <x v="2"/>
    <x v="3"/>
    <s v="Sep 2022"/>
    <n v="5351.3966139744834"/>
    <x v="8"/>
    <x v="11"/>
  </r>
  <r>
    <x v="2"/>
    <x v="3"/>
    <s v="Oct 2022"/>
    <n v="5297.4965189442037"/>
    <x v="9"/>
    <x v="11"/>
  </r>
  <r>
    <x v="2"/>
    <x v="3"/>
    <s v="Nov 2022"/>
    <n v="5244.1485987758761"/>
    <x v="10"/>
    <x v="11"/>
  </r>
  <r>
    <x v="2"/>
    <x v="3"/>
    <s v="Dec 2022"/>
    <n v="5191.3451691117552"/>
    <x v="11"/>
    <x v="11"/>
  </r>
  <r>
    <x v="2"/>
    <x v="3"/>
    <s v="Jan 2023"/>
    <n v="5139.0789070466817"/>
    <x v="0"/>
    <x v="12"/>
  </r>
  <r>
    <x v="2"/>
    <x v="3"/>
    <s v="Feb 2023"/>
    <n v="5087.5240947175726"/>
    <x v="1"/>
    <x v="12"/>
  </r>
  <r>
    <x v="2"/>
    <x v="3"/>
    <s v="Mar 2023"/>
    <n v="5036.1412315239959"/>
    <x v="2"/>
    <x v="12"/>
  </r>
  <r>
    <x v="2"/>
    <x v="3"/>
    <s v="Apr 2023"/>
    <n v="4985.4561722560584"/>
    <x v="3"/>
    <x v="12"/>
  </r>
  <r>
    <x v="2"/>
    <x v="3"/>
    <s v="May 2023"/>
    <n v="4935.286057682003"/>
    <x v="4"/>
    <x v="12"/>
  </r>
  <r>
    <x v="2"/>
    <x v="3"/>
    <s v="Jun 2023"/>
    <n v="4885.6251263492495"/>
    <x v="5"/>
    <x v="12"/>
  </r>
  <r>
    <x v="2"/>
    <x v="3"/>
    <s v="Jul 2023"/>
    <n v="4836.4693397103792"/>
    <x v="6"/>
    <x v="12"/>
  </r>
  <r>
    <x v="2"/>
    <x v="3"/>
    <s v="Aug 2023"/>
    <n v="4787.8121748602298"/>
    <x v="7"/>
    <x v="12"/>
  </r>
  <r>
    <x v="2"/>
    <x v="3"/>
    <s v="Sep 2023"/>
    <n v="4739.6486317987992"/>
    <x v="8"/>
    <x v="12"/>
  </r>
  <r>
    <x v="2"/>
    <x v="3"/>
    <s v="Oct 2023"/>
    <n v="4691.9722876209262"/>
    <x v="9"/>
    <x v="12"/>
  </r>
  <r>
    <x v="2"/>
    <x v="3"/>
    <s v="Nov 2023"/>
    <n v="4644.779003779192"/>
    <x v="10"/>
    <x v="12"/>
  </r>
  <r>
    <x v="2"/>
    <x v="3"/>
    <s v="Dec 2023"/>
    <n v="4598.0641802735972"/>
    <x v="11"/>
    <x v="12"/>
  </r>
  <r>
    <x v="2"/>
    <x v="3"/>
    <s v="Jan 2024"/>
    <n v="4551.8233171041411"/>
    <x v="0"/>
    <x v="13"/>
  </r>
  <r>
    <x v="2"/>
    <x v="3"/>
    <s v="Feb 2024"/>
    <n v="4506.0680818698684"/>
    <x v="1"/>
    <x v="13"/>
  </r>
  <r>
    <x v="2"/>
    <x v="3"/>
    <s v="Mar 2024"/>
    <n v="4460.7396030581558"/>
    <x v="2"/>
    <x v="13"/>
  </r>
  <r>
    <x v="2"/>
    <x v="3"/>
    <s v="Apr 2024"/>
    <n v="4415.8876521816283"/>
    <x v="3"/>
    <x v="13"/>
  </r>
  <r>
    <x v="2"/>
    <x v="3"/>
    <s v="May 2024"/>
    <n v="4371.4896387360768"/>
    <x v="4"/>
    <x v="13"/>
  </r>
  <r>
    <x v="2"/>
    <x v="3"/>
    <s v="Jun 2024"/>
    <n v="4327.5393398163387"/>
    <x v="5"/>
    <x v="13"/>
  </r>
  <r>
    <x v="2"/>
    <x v="3"/>
    <s v="Jul 2024"/>
    <n v="4284.0341783275762"/>
    <x v="6"/>
    <x v="13"/>
  </r>
  <r>
    <x v="2"/>
    <x v="3"/>
    <s v="Aug 2024"/>
    <n v="4240.9688928172081"/>
    <x v="7"/>
    <x v="13"/>
  </r>
  <r>
    <x v="2"/>
    <x v="3"/>
    <s v="Sep 2024"/>
    <n v="4198.3382218326542"/>
    <x v="8"/>
    <x v="13"/>
  </r>
  <r>
    <x v="2"/>
    <x v="3"/>
    <s v="Oct 2024"/>
    <n v="4156.1398882790763"/>
    <x v="9"/>
    <x v="13"/>
  </r>
  <r>
    <x v="2"/>
    <x v="3"/>
    <s v="Nov 2024"/>
    <n v="4114.3659463461481"/>
    <x v="10"/>
    <x v="13"/>
  </r>
  <r>
    <x v="2"/>
    <x v="3"/>
    <s v="Dec 2024"/>
    <n v="4073.0142189390353"/>
    <x v="11"/>
    <x v="13"/>
  </r>
  <r>
    <x v="2"/>
    <x v="3"/>
    <s v="Jan 2025"/>
    <n v="4032.0795446051534"/>
    <x v="0"/>
    <x v="14"/>
  </r>
  <r>
    <x v="2"/>
    <x v="3"/>
    <s v="Feb 2025"/>
    <n v="3991.5610691548291"/>
    <x v="1"/>
    <x v="14"/>
  </r>
  <r>
    <x v="2"/>
    <x v="3"/>
    <s v="Mar 2025"/>
    <n v="3951.4493624199922"/>
    <x v="2"/>
    <x v="14"/>
  </r>
  <r>
    <x v="2"/>
    <x v="3"/>
    <s v="Apr 2025"/>
    <n v="3911.7429702109698"/>
    <x v="3"/>
    <x v="14"/>
  </r>
  <r>
    <x v="2"/>
    <x v="3"/>
    <s v="May 2025"/>
    <n v="3872.4369696225972"/>
    <x v="4"/>
    <x v="14"/>
  </r>
  <r>
    <x v="2"/>
    <x v="3"/>
    <s v="Jun 2025"/>
    <n v="3833.5280221074577"/>
    <x v="5"/>
    <x v="14"/>
  </r>
  <r>
    <x v="2"/>
    <x v="3"/>
    <s v="Jul 2025"/>
    <n v="3795.0127891181314"/>
    <x v="6"/>
    <x v="14"/>
  </r>
  <r>
    <x v="2"/>
    <x v="3"/>
    <s v="Aug 2025"/>
    <n v="3756.8852862968743"/>
    <x v="7"/>
    <x v="14"/>
  </r>
  <r>
    <x v="2"/>
    <x v="3"/>
    <s v="Sep 2025"/>
    <n v="3719.1432365488486"/>
    <x v="8"/>
    <x v="14"/>
  </r>
  <r>
    <x v="2"/>
    <x v="3"/>
    <s v="Oct 2025"/>
    <n v="3681.7818784214746"/>
    <x v="9"/>
    <x v="14"/>
  </r>
  <r>
    <x v="2"/>
    <x v="3"/>
    <s v="Nov 2025"/>
    <n v="3644.7969504621692"/>
    <x v="10"/>
    <x v="14"/>
  </r>
  <r>
    <x v="2"/>
    <x v="3"/>
    <s v="Dec 2025"/>
    <n v="3608.1854141235153"/>
    <x v="11"/>
    <x v="14"/>
  </r>
  <r>
    <x v="2"/>
    <x v="3"/>
    <s v="Jan 2026"/>
    <n v="3555.9729000000002"/>
    <x v="0"/>
    <x v="15"/>
  </r>
  <r>
    <x v="2"/>
    <x v="3"/>
    <s v="Feb 2026"/>
    <n v="3520.4132"/>
    <x v="1"/>
    <x v="15"/>
  </r>
  <r>
    <x v="2"/>
    <x v="3"/>
    <s v="Mar 2026"/>
    <n v="3485.2090000000003"/>
    <x v="2"/>
    <x v="15"/>
  </r>
  <r>
    <x v="2"/>
    <x v="4"/>
    <s v="May 2011"/>
    <n v="706777.83133074571"/>
    <x v="4"/>
    <x v="0"/>
  </r>
  <r>
    <x v="2"/>
    <x v="4"/>
    <s v="Jun 2011"/>
    <n v="1153713.0830653622"/>
    <x v="5"/>
    <x v="0"/>
  </r>
  <r>
    <x v="2"/>
    <x v="4"/>
    <s v="Jul 2011"/>
    <n v="806215.10013189167"/>
    <x v="6"/>
    <x v="0"/>
  </r>
  <r>
    <x v="2"/>
    <x v="4"/>
    <s v="Aug 2011"/>
    <n v="618482.8234610497"/>
    <x v="7"/>
    <x v="0"/>
  </r>
  <r>
    <x v="2"/>
    <x v="4"/>
    <s v="Sep 2011"/>
    <n v="533587.68426987214"/>
    <x v="8"/>
    <x v="0"/>
  </r>
  <r>
    <x v="2"/>
    <x v="4"/>
    <s v="Oct 2011"/>
    <n v="491058.89185457089"/>
    <x v="9"/>
    <x v="0"/>
  </r>
  <r>
    <x v="2"/>
    <x v="4"/>
    <s v="Nov 2011"/>
    <n v="460965.94208310056"/>
    <x v="10"/>
    <x v="0"/>
  </r>
  <r>
    <x v="2"/>
    <x v="4"/>
    <s v="Dec 2011"/>
    <n v="431361.03682397271"/>
    <x v="11"/>
    <x v="0"/>
  </r>
  <r>
    <x v="2"/>
    <x v="4"/>
    <s v="Jan 2012"/>
    <n v="407483.88025607693"/>
    <x v="0"/>
    <x v="1"/>
  </r>
  <r>
    <x v="2"/>
    <x v="4"/>
    <s v="Feb 2012"/>
    <n v="396028.75339947856"/>
    <x v="1"/>
    <x v="1"/>
  </r>
  <r>
    <x v="2"/>
    <x v="4"/>
    <s v="Mar 2012"/>
    <n v="374735.68141809112"/>
    <x v="2"/>
    <x v="1"/>
  </r>
  <r>
    <x v="2"/>
    <x v="4"/>
    <s v="Apr 2012"/>
    <n v="360727.60989577346"/>
    <x v="3"/>
    <x v="1"/>
  </r>
  <r>
    <x v="2"/>
    <x v="4"/>
    <s v="May 2012"/>
    <n v="372871.20178781817"/>
    <x v="4"/>
    <x v="1"/>
  </r>
  <r>
    <x v="2"/>
    <x v="4"/>
    <s v="Jun 2012"/>
    <n v="362988.96773354505"/>
    <x v="5"/>
    <x v="1"/>
  </r>
  <r>
    <x v="2"/>
    <x v="4"/>
    <s v="Jul 2012"/>
    <n v="343619.53334815492"/>
    <x v="6"/>
    <x v="1"/>
  </r>
  <r>
    <x v="2"/>
    <x v="4"/>
    <s v="Aug 2012"/>
    <n v="334552.89741807838"/>
    <x v="7"/>
    <x v="1"/>
  </r>
  <r>
    <x v="2"/>
    <x v="4"/>
    <s v="Sep 2012"/>
    <n v="332130.79559677577"/>
    <x v="8"/>
    <x v="1"/>
  </r>
  <r>
    <x v="2"/>
    <x v="4"/>
    <s v="Oct 2012"/>
    <n v="329760.63907041424"/>
    <x v="9"/>
    <x v="1"/>
  </r>
  <r>
    <x v="2"/>
    <x v="4"/>
    <s v="Nov 2012"/>
    <n v="295649.34919735277"/>
    <x v="10"/>
    <x v="1"/>
  </r>
  <r>
    <x v="2"/>
    <x v="4"/>
    <s v="Dec 2012"/>
    <n v="288313.98588880367"/>
    <x v="11"/>
    <x v="1"/>
  </r>
  <r>
    <x v="2"/>
    <x v="4"/>
    <s v="Jan 2013"/>
    <n v="275497.20167866262"/>
    <x v="0"/>
    <x v="2"/>
  </r>
  <r>
    <x v="2"/>
    <x v="4"/>
    <s v="Feb 2013"/>
    <n v="261849.56896524635"/>
    <x v="1"/>
    <x v="2"/>
  </r>
  <r>
    <x v="2"/>
    <x v="4"/>
    <s v="Mar 2013"/>
    <n v="249873.12186373799"/>
    <x v="2"/>
    <x v="2"/>
  </r>
  <r>
    <x v="2"/>
    <x v="4"/>
    <s v="Apr 2013"/>
    <n v="234464.20373540482"/>
    <x v="3"/>
    <x v="2"/>
  </r>
  <r>
    <x v="2"/>
    <x v="4"/>
    <s v="May 2013"/>
    <n v="245082.60294905538"/>
    <x v="4"/>
    <x v="2"/>
  </r>
  <r>
    <x v="2"/>
    <x v="4"/>
    <s v="Jun 2013"/>
    <n v="266281.89714512031"/>
    <x v="5"/>
    <x v="2"/>
  </r>
  <r>
    <x v="2"/>
    <x v="4"/>
    <s v="Jul 2013"/>
    <n v="249509.56455456783"/>
    <x v="6"/>
    <x v="2"/>
  </r>
  <r>
    <x v="2"/>
    <x v="4"/>
    <s v="Aug 2013"/>
    <n v="235949.00430291775"/>
    <x v="7"/>
    <x v="2"/>
  </r>
  <r>
    <x v="2"/>
    <x v="4"/>
    <s v="Sep 2013"/>
    <n v="218693.6581826107"/>
    <x v="8"/>
    <x v="2"/>
  </r>
  <r>
    <x v="2"/>
    <x v="4"/>
    <s v="Oct 2013"/>
    <n v="208733.67422900681"/>
    <x v="9"/>
    <x v="2"/>
  </r>
  <r>
    <x v="2"/>
    <x v="4"/>
    <s v="Nov 2013"/>
    <n v="201047.96470963617"/>
    <x v="10"/>
    <x v="2"/>
  </r>
  <r>
    <x v="2"/>
    <x v="4"/>
    <s v="Dec 2013"/>
    <n v="192175.1030733544"/>
    <x v="11"/>
    <x v="2"/>
  </r>
  <r>
    <x v="2"/>
    <x v="4"/>
    <s v="Jan 2014"/>
    <n v="185727.2288142484"/>
    <x v="0"/>
    <x v="3"/>
  </r>
  <r>
    <x v="2"/>
    <x v="4"/>
    <s v="Feb 2014"/>
    <n v="180407.1850937467"/>
    <x v="1"/>
    <x v="3"/>
  </r>
  <r>
    <x v="2"/>
    <x v="4"/>
    <s v="Mar 2014"/>
    <n v="172044.31932707544"/>
    <x v="2"/>
    <x v="3"/>
  </r>
  <r>
    <x v="2"/>
    <x v="4"/>
    <s v="Apr 2014"/>
    <n v="166210.73651359114"/>
    <x v="3"/>
    <x v="3"/>
  </r>
  <r>
    <x v="2"/>
    <x v="4"/>
    <s v="May 2014"/>
    <n v="171383.35965810239"/>
    <x v="4"/>
    <x v="3"/>
  </r>
  <r>
    <x v="2"/>
    <x v="4"/>
    <s v="Jun 2014"/>
    <n v="163435.20487716806"/>
    <x v="5"/>
    <x v="3"/>
  </r>
  <r>
    <x v="2"/>
    <x v="4"/>
    <s v="Jul 2014"/>
    <n v="157387.37217495326"/>
    <x v="6"/>
    <x v="3"/>
  </r>
  <r>
    <x v="2"/>
    <x v="4"/>
    <s v="Aug 2014"/>
    <n v="157837.48589109862"/>
    <x v="7"/>
    <x v="3"/>
  </r>
  <r>
    <x v="2"/>
    <x v="4"/>
    <s v="Sep 2014"/>
    <n v="160124.61827541501"/>
    <x v="8"/>
    <x v="3"/>
  </r>
  <r>
    <x v="2"/>
    <x v="4"/>
    <s v="Oct 2014"/>
    <n v="157297.14742201788"/>
    <x v="9"/>
    <x v="3"/>
  </r>
  <r>
    <x v="2"/>
    <x v="4"/>
    <s v="Nov 2014"/>
    <n v="155152.39476241049"/>
    <x v="10"/>
    <x v="3"/>
  </r>
  <r>
    <x v="2"/>
    <x v="4"/>
    <s v="Dec 2014"/>
    <n v="150332.63555248143"/>
    <x v="11"/>
    <x v="3"/>
  </r>
  <r>
    <x v="2"/>
    <x v="4"/>
    <s v="Jan 2015"/>
    <n v="150640.97935327049"/>
    <x v="0"/>
    <x v="4"/>
  </r>
  <r>
    <x v="2"/>
    <x v="4"/>
    <s v="Feb 2015"/>
    <n v="152707.84153502149"/>
    <x v="1"/>
    <x v="4"/>
  </r>
  <r>
    <x v="2"/>
    <x v="4"/>
    <s v="Mar 2015"/>
    <n v="151846.26580861452"/>
    <x v="2"/>
    <x v="4"/>
  </r>
  <r>
    <x v="2"/>
    <x v="4"/>
    <s v="Apr 2015"/>
    <n v="152761.38135464364"/>
    <x v="3"/>
    <x v="4"/>
  </r>
  <r>
    <x v="2"/>
    <x v="4"/>
    <s v="May 2015"/>
    <n v="152316.80585383472"/>
    <x v="4"/>
    <x v="4"/>
  </r>
  <r>
    <x v="2"/>
    <x v="4"/>
    <s v="Jun 2015"/>
    <n v="145366.92527487056"/>
    <x v="5"/>
    <x v="4"/>
  </r>
  <r>
    <x v="2"/>
    <x v="4"/>
    <s v="Jul 2015"/>
    <n v="140249.35176322545"/>
    <x v="6"/>
    <x v="4"/>
  </r>
  <r>
    <x v="2"/>
    <x v="4"/>
    <s v="Aug 2015"/>
    <n v="135443.9032581127"/>
    <x v="7"/>
    <x v="4"/>
  </r>
  <r>
    <x v="2"/>
    <x v="4"/>
    <s v="Sep 2015"/>
    <n v="130023.08834894773"/>
    <x v="8"/>
    <x v="4"/>
  </r>
  <r>
    <x v="2"/>
    <x v="4"/>
    <s v="Oct 2015"/>
    <n v="125689.83919487262"/>
    <x v="9"/>
    <x v="4"/>
  </r>
  <r>
    <x v="2"/>
    <x v="4"/>
    <s v="Nov 2015"/>
    <n v="121873.22336314447"/>
    <x v="10"/>
    <x v="4"/>
  </r>
  <r>
    <x v="2"/>
    <x v="4"/>
    <s v="Dec 2015"/>
    <n v="116241.25298321804"/>
    <x v="11"/>
    <x v="4"/>
  </r>
  <r>
    <x v="2"/>
    <x v="4"/>
    <s v="Jan 2016"/>
    <n v="112768.72376876115"/>
    <x v="0"/>
    <x v="5"/>
  </r>
  <r>
    <x v="2"/>
    <x v="4"/>
    <s v="Feb 2016"/>
    <n v="110085.56365228843"/>
    <x v="1"/>
    <x v="5"/>
  </r>
  <r>
    <x v="2"/>
    <x v="4"/>
    <s v="Mar 2016"/>
    <n v="104882.90495619773"/>
    <x v="2"/>
    <x v="5"/>
  </r>
  <r>
    <x v="2"/>
    <x v="4"/>
    <s v="Apr 2016"/>
    <n v="101420.26926016901"/>
    <x v="3"/>
    <x v="5"/>
  </r>
  <r>
    <x v="2"/>
    <x v="4"/>
    <s v="May 2016"/>
    <n v="99547.010422009247"/>
    <x v="4"/>
    <x v="5"/>
  </r>
  <r>
    <x v="2"/>
    <x v="4"/>
    <s v="Jun 2016"/>
    <n v="94825.459578139766"/>
    <x v="5"/>
    <x v="5"/>
  </r>
  <r>
    <x v="2"/>
    <x v="4"/>
    <s v="Jul 2016"/>
    <n v="91807.452884882368"/>
    <x v="6"/>
    <x v="5"/>
  </r>
  <r>
    <x v="2"/>
    <x v="4"/>
    <s v="Aug 2016"/>
    <n v="89019.660684306058"/>
    <x v="7"/>
    <x v="5"/>
  </r>
  <r>
    <x v="2"/>
    <x v="4"/>
    <s v="Sep 2016"/>
    <n v="85759.90961998915"/>
    <x v="8"/>
    <x v="5"/>
  </r>
  <r>
    <x v="2"/>
    <x v="4"/>
    <s v="Oct 2016"/>
    <n v="83178.027539546703"/>
    <x v="9"/>
    <x v="5"/>
  </r>
  <r>
    <x v="2"/>
    <x v="4"/>
    <s v="Nov 2016"/>
    <n v="81197.071483145686"/>
    <x v="10"/>
    <x v="5"/>
  </r>
  <r>
    <x v="2"/>
    <x v="4"/>
    <s v="Dec 2016"/>
    <n v="77181.534109425149"/>
    <x v="11"/>
    <x v="5"/>
  </r>
  <r>
    <x v="2"/>
    <x v="4"/>
    <s v="Jan 2017"/>
    <n v="75249.873006957088"/>
    <x v="0"/>
    <x v="6"/>
  </r>
  <r>
    <x v="2"/>
    <x v="4"/>
    <s v="Feb 2017"/>
    <n v="74080.746281032538"/>
    <x v="1"/>
    <x v="6"/>
  </r>
  <r>
    <x v="2"/>
    <x v="4"/>
    <s v="Mar 2017"/>
    <n v="70458.66661408561"/>
    <x v="2"/>
    <x v="6"/>
  </r>
  <r>
    <x v="2"/>
    <x v="4"/>
    <s v="Apr 2017"/>
    <n v="68715.511835304904"/>
    <x v="3"/>
    <x v="6"/>
  </r>
  <r>
    <x v="2"/>
    <x v="4"/>
    <s v="May 2017"/>
    <n v="68497.335850633594"/>
    <x v="4"/>
    <x v="6"/>
  </r>
  <r>
    <x v="2"/>
    <x v="4"/>
    <s v="Jun 2017"/>
    <n v="65389.369789367949"/>
    <x v="5"/>
    <x v="6"/>
  </r>
  <r>
    <x v="2"/>
    <x v="4"/>
    <s v="Jul 2017"/>
    <n v="63623.557129407403"/>
    <x v="6"/>
    <x v="6"/>
  </r>
  <r>
    <x v="2"/>
    <x v="4"/>
    <s v="Aug 2017"/>
    <n v="62030.751118742621"/>
    <x v="7"/>
    <x v="6"/>
  </r>
  <r>
    <x v="2"/>
    <x v="4"/>
    <s v="Sep 2017"/>
    <n v="59931.807612947625"/>
    <x v="8"/>
    <x v="6"/>
  </r>
  <r>
    <x v="2"/>
    <x v="4"/>
    <s v="Oct 2017"/>
    <n v="58581.795511756238"/>
    <x v="9"/>
    <x v="6"/>
  </r>
  <r>
    <x v="2"/>
    <x v="4"/>
    <s v="Nov 2017"/>
    <n v="57620.634593717419"/>
    <x v="10"/>
    <x v="6"/>
  </r>
  <r>
    <x v="2"/>
    <x v="4"/>
    <s v="Dec 2017"/>
    <n v="54661.225589585898"/>
    <x v="11"/>
    <x v="6"/>
  </r>
  <r>
    <x v="2"/>
    <x v="4"/>
    <s v="Jan 2018"/>
    <n v="53646.20365529578"/>
    <x v="0"/>
    <x v="7"/>
  </r>
  <r>
    <x v="2"/>
    <x v="4"/>
    <s v="Feb 2018"/>
    <n v="53395.661834192782"/>
    <x v="1"/>
    <x v="7"/>
  </r>
  <r>
    <x v="2"/>
    <x v="4"/>
    <s v="Mar 2018"/>
    <n v="50656.011366493804"/>
    <x v="2"/>
    <x v="7"/>
  </r>
  <r>
    <x v="2"/>
    <x v="4"/>
    <s v="Apr 2018"/>
    <n v="49669.643724914065"/>
    <x v="3"/>
    <x v="7"/>
  </r>
  <r>
    <x v="2"/>
    <x v="4"/>
    <s v="May 2018"/>
    <n v="50106.187875131596"/>
    <x v="4"/>
    <x v="7"/>
  </r>
  <r>
    <x v="2"/>
    <x v="4"/>
    <s v="Jun 2018"/>
    <n v="47834.811583907205"/>
    <x v="5"/>
    <x v="7"/>
  </r>
  <r>
    <x v="2"/>
    <x v="4"/>
    <s v="Jul 2018"/>
    <n v="46736.733045936096"/>
    <x v="6"/>
    <x v="7"/>
  </r>
  <r>
    <x v="2"/>
    <x v="4"/>
    <s v="Aug 2018"/>
    <n v="45726.431450388947"/>
    <x v="7"/>
    <x v="7"/>
  </r>
  <r>
    <x v="2"/>
    <x v="4"/>
    <s v="Sep 2018"/>
    <n v="44386.171683421344"/>
    <x v="8"/>
    <x v="7"/>
  </r>
  <r>
    <x v="2"/>
    <x v="4"/>
    <s v="Oct 2018"/>
    <n v="43484.324719825468"/>
    <x v="9"/>
    <x v="7"/>
  </r>
  <r>
    <x v="2"/>
    <x v="4"/>
    <s v="Nov 2018"/>
    <n v="43204.31158613837"/>
    <x v="10"/>
    <x v="7"/>
  </r>
  <r>
    <x v="2"/>
    <x v="4"/>
    <s v="Dec 2018"/>
    <n v="40757.779493287555"/>
    <x v="11"/>
    <x v="7"/>
  </r>
  <r>
    <x v="2"/>
    <x v="4"/>
    <s v="Jan 2019"/>
    <n v="40114.503880264121"/>
    <x v="0"/>
    <x v="8"/>
  </r>
  <r>
    <x v="2"/>
    <x v="4"/>
    <s v="Feb 2019"/>
    <n v="40536.0689461437"/>
    <x v="1"/>
    <x v="8"/>
  </r>
  <r>
    <x v="2"/>
    <x v="4"/>
    <s v="Mar 2019"/>
    <n v="38605.994831035554"/>
    <x v="2"/>
    <x v="8"/>
  </r>
  <r>
    <x v="2"/>
    <x v="4"/>
    <s v="Apr 2019"/>
    <n v="37935.021577065549"/>
    <x v="3"/>
    <x v="8"/>
  </r>
  <r>
    <x v="2"/>
    <x v="4"/>
    <s v="May 2019"/>
    <n v="38592.867692594096"/>
    <x v="4"/>
    <x v="8"/>
  </r>
  <r>
    <x v="2"/>
    <x v="4"/>
    <s v="Jun 2019"/>
    <n v="36667.303241541827"/>
    <x v="5"/>
    <x v="8"/>
  </r>
  <r>
    <x v="2"/>
    <x v="4"/>
    <s v="Jul 2019"/>
    <n v="36043.003125149247"/>
    <x v="6"/>
    <x v="8"/>
  </r>
  <r>
    <x v="2"/>
    <x v="4"/>
    <s v="Aug 2019"/>
    <n v="35512.731585517256"/>
    <x v="7"/>
    <x v="8"/>
  </r>
  <r>
    <x v="2"/>
    <x v="4"/>
    <s v="Sep 2019"/>
    <n v="34504.877257534696"/>
    <x v="8"/>
    <x v="8"/>
  </r>
  <r>
    <x v="2"/>
    <x v="4"/>
    <s v="Oct 2019"/>
    <n v="33863.09415918868"/>
    <x v="9"/>
    <x v="8"/>
  </r>
  <r>
    <x v="2"/>
    <x v="4"/>
    <s v="Nov 2019"/>
    <n v="33616.124193727766"/>
    <x v="10"/>
    <x v="8"/>
  </r>
  <r>
    <x v="2"/>
    <x v="4"/>
    <s v="Dec 2019"/>
    <n v="31548.124615774061"/>
    <x v="11"/>
    <x v="8"/>
  </r>
  <r>
    <x v="2"/>
    <x v="4"/>
    <s v="Jan 2020"/>
    <n v="31139.384238589631"/>
    <x v="0"/>
    <x v="9"/>
  </r>
  <r>
    <x v="2"/>
    <x v="4"/>
    <s v="Feb 2020"/>
    <n v="31676.215742643624"/>
    <x v="1"/>
    <x v="9"/>
  </r>
  <r>
    <x v="2"/>
    <x v="4"/>
    <s v="Mar 2020"/>
    <n v="29865.958743411175"/>
    <x v="2"/>
    <x v="9"/>
  </r>
  <r>
    <x v="2"/>
    <x v="4"/>
    <s v="Apr 2020"/>
    <n v="29533.303357894783"/>
    <x v="3"/>
    <x v="9"/>
  </r>
  <r>
    <x v="2"/>
    <x v="4"/>
    <s v="May 2020"/>
    <n v="28460.48002393718"/>
    <x v="4"/>
    <x v="9"/>
  </r>
  <r>
    <x v="2"/>
    <x v="4"/>
    <s v="Jun 2020"/>
    <n v="26985.803128838845"/>
    <x v="5"/>
    <x v="9"/>
  </r>
  <r>
    <x v="2"/>
    <x v="4"/>
    <s v="Jul 2020"/>
    <n v="26575.353682084366"/>
    <x v="6"/>
    <x v="9"/>
  </r>
  <r>
    <x v="2"/>
    <x v="4"/>
    <s v="Aug 2020"/>
    <n v="26348.851993479664"/>
    <x v="7"/>
    <x v="9"/>
  </r>
  <r>
    <x v="2"/>
    <x v="4"/>
    <s v="Sep 2020"/>
    <n v="25505.109070769191"/>
    <x v="8"/>
    <x v="9"/>
  </r>
  <r>
    <x v="2"/>
    <x v="4"/>
    <s v="Oct 2020"/>
    <n v="25217.279935138653"/>
    <x v="9"/>
    <x v="9"/>
  </r>
  <r>
    <x v="2"/>
    <x v="4"/>
    <s v="Nov 2020"/>
    <n v="25409.316157415815"/>
    <x v="10"/>
    <x v="9"/>
  </r>
  <r>
    <x v="2"/>
    <x v="4"/>
    <s v="Dec 2020"/>
    <n v="23820.174252086006"/>
    <x v="11"/>
    <x v="9"/>
  </r>
  <r>
    <x v="2"/>
    <x v="4"/>
    <s v="Jan 2021"/>
    <n v="23251.818561666219"/>
    <x v="0"/>
    <x v="10"/>
  </r>
  <r>
    <x v="2"/>
    <x v="4"/>
    <s v="Feb 2021"/>
    <n v="23779.613608568012"/>
    <x v="1"/>
    <x v="10"/>
  </r>
  <r>
    <x v="2"/>
    <x v="4"/>
    <s v="Mar 2021"/>
    <n v="22565.134795926191"/>
    <x v="2"/>
    <x v="10"/>
  </r>
  <r>
    <x v="2"/>
    <x v="4"/>
    <s v="Apr 2021"/>
    <n v="22316.586254936552"/>
    <x v="3"/>
    <x v="10"/>
  </r>
  <r>
    <x v="2"/>
    <x v="4"/>
    <s v="May 2021"/>
    <n v="12441.211451028143"/>
    <x v="4"/>
    <x v="10"/>
  </r>
  <r>
    <x v="2"/>
    <x v="4"/>
    <s v="Jun 2021"/>
    <n v="12285.987045515709"/>
    <x v="5"/>
    <x v="10"/>
  </r>
  <r>
    <x v="2"/>
    <x v="4"/>
    <s v="Jul 2021"/>
    <n v="12132.574232176114"/>
    <x v="6"/>
    <x v="10"/>
  </r>
  <r>
    <x v="2"/>
    <x v="4"/>
    <s v="Aug 2021"/>
    <n v="11981.238359076693"/>
    <x v="7"/>
    <x v="10"/>
  </r>
  <r>
    <x v="2"/>
    <x v="4"/>
    <s v="Sep 2021"/>
    <n v="11832.088812820139"/>
    <x v="8"/>
    <x v="10"/>
  </r>
  <r>
    <x v="2"/>
    <x v="4"/>
    <s v="Oct 2021"/>
    <n v="11684.947393394381"/>
    <x v="9"/>
    <x v="10"/>
  </r>
  <r>
    <x v="2"/>
    <x v="4"/>
    <s v="Nov 2021"/>
    <n v="11539.590243800556"/>
    <x v="10"/>
    <x v="10"/>
  </r>
  <r>
    <x v="2"/>
    <x v="4"/>
    <s v="Dec 2021"/>
    <n v="11396.189713774627"/>
    <x v="11"/>
    <x v="10"/>
  </r>
  <r>
    <x v="2"/>
    <x v="4"/>
    <s v="Jan 2022"/>
    <n v="11256.08005258479"/>
    <x v="0"/>
    <x v="11"/>
  </r>
  <r>
    <x v="2"/>
    <x v="4"/>
    <s v="Feb 2022"/>
    <n v="11093.135585563779"/>
    <x v="1"/>
    <x v="11"/>
  </r>
  <r>
    <x v="2"/>
    <x v="4"/>
    <s v="Mar 2022"/>
    <n v="10956.535376894979"/>
    <x v="2"/>
    <x v="11"/>
  </r>
  <r>
    <x v="2"/>
    <x v="4"/>
    <s v="Apr 2022"/>
    <n v="10821.71961125143"/>
    <x v="3"/>
    <x v="11"/>
  </r>
  <r>
    <x v="2"/>
    <x v="4"/>
    <s v="May 2022"/>
    <n v="10688.644390866019"/>
    <x v="4"/>
    <x v="11"/>
  </r>
  <r>
    <x v="2"/>
    <x v="4"/>
    <s v="Jun 2022"/>
    <n v="10557.277939760343"/>
    <x v="5"/>
    <x v="11"/>
  </r>
  <r>
    <x v="2"/>
    <x v="4"/>
    <s v="Jul 2022"/>
    <n v="10427.598296481829"/>
    <x v="6"/>
    <x v="11"/>
  </r>
  <r>
    <x v="2"/>
    <x v="4"/>
    <s v="Aug 2022"/>
    <n v="10299.625810754374"/>
    <x v="7"/>
    <x v="11"/>
  </r>
  <r>
    <x v="2"/>
    <x v="4"/>
    <s v="Sep 2022"/>
    <n v="10173.225970837246"/>
    <x v="8"/>
    <x v="11"/>
  </r>
  <r>
    <x v="2"/>
    <x v="4"/>
    <s v="Oct 2022"/>
    <n v="10048.504610259901"/>
    <x v="9"/>
    <x v="11"/>
  </r>
  <r>
    <x v="2"/>
    <x v="4"/>
    <s v="Nov 2022"/>
    <n v="9925.3910033200391"/>
    <x v="10"/>
    <x v="11"/>
  </r>
  <r>
    <x v="2"/>
    <x v="4"/>
    <s v="Dec 2022"/>
    <n v="9803.8821790692873"/>
    <x v="11"/>
    <x v="11"/>
  </r>
  <r>
    <x v="2"/>
    <x v="4"/>
    <s v="Jan 2023"/>
    <n v="9699.4388403943722"/>
    <x v="0"/>
    <x v="12"/>
  </r>
  <r>
    <x v="2"/>
    <x v="4"/>
    <s v="Feb 2023"/>
    <n v="9565.4352797394968"/>
    <x v="1"/>
    <x v="12"/>
  </r>
  <r>
    <x v="2"/>
    <x v="4"/>
    <s v="Mar 2023"/>
    <n v="9448.5533644444058"/>
    <x v="2"/>
    <x v="12"/>
  </r>
  <r>
    <x v="2"/>
    <x v="4"/>
    <s v="Apr 2023"/>
    <n v="9333.175872618729"/>
    <x v="3"/>
    <x v="12"/>
  </r>
  <r>
    <x v="2"/>
    <x v="4"/>
    <s v="May 2023"/>
    <n v="9219.2652523056768"/>
    <x v="4"/>
    <x v="12"/>
  </r>
  <r>
    <x v="2"/>
    <x v="4"/>
    <s v="Jun 2023"/>
    <n v="9106.8676124488502"/>
    <x v="5"/>
    <x v="12"/>
  </r>
  <r>
    <x v="2"/>
    <x v="4"/>
    <s v="Jul 2023"/>
    <n v="8995.9018670098103"/>
    <x v="6"/>
    <x v="12"/>
  </r>
  <r>
    <x v="2"/>
    <x v="4"/>
    <s v="Aug 2023"/>
    <n v="8886.3382556524211"/>
    <x v="7"/>
    <x v="12"/>
  </r>
  <r>
    <x v="2"/>
    <x v="4"/>
    <s v="Sep 2023"/>
    <n v="8778.2003281005836"/>
    <x v="8"/>
    <x v="12"/>
  </r>
  <r>
    <x v="2"/>
    <x v="4"/>
    <s v="Oct 2023"/>
    <n v="8671.4491480397646"/>
    <x v="9"/>
    <x v="12"/>
  </r>
  <r>
    <x v="2"/>
    <x v="4"/>
    <s v="Nov 2023"/>
    <n v="8566.0597623967333"/>
    <x v="10"/>
    <x v="12"/>
  </r>
  <r>
    <x v="2"/>
    <x v="4"/>
    <s v="Dec 2023"/>
    <n v="8462.0193784343955"/>
    <x v="11"/>
    <x v="12"/>
  </r>
  <r>
    <x v="2"/>
    <x v="4"/>
    <s v="Jan 2024"/>
    <n v="8368.9614879689525"/>
    <x v="0"/>
    <x v="13"/>
  </r>
  <r>
    <x v="2"/>
    <x v="4"/>
    <s v="Feb 2024"/>
    <n v="8257.9554965602201"/>
    <x v="1"/>
    <x v="13"/>
  </r>
  <r>
    <x v="2"/>
    <x v="4"/>
    <s v="Mar 2024"/>
    <n v="8157.8856154070809"/>
    <x v="2"/>
    <x v="13"/>
  </r>
  <r>
    <x v="2"/>
    <x v="4"/>
    <s v="Apr 2024"/>
    <n v="8059.1084119130273"/>
    <x v="3"/>
    <x v="13"/>
  </r>
  <r>
    <x v="2"/>
    <x v="4"/>
    <s v="May 2024"/>
    <n v="7961.5122033889538"/>
    <x v="4"/>
    <x v="13"/>
  </r>
  <r>
    <x v="2"/>
    <x v="4"/>
    <s v="Jun 2024"/>
    <n v="7865.1582205671803"/>
    <x v="5"/>
    <x v="13"/>
  </r>
  <r>
    <x v="2"/>
    <x v="4"/>
    <s v="Jul 2024"/>
    <n v="7770.1409679255357"/>
    <x v="6"/>
    <x v="13"/>
  </r>
  <r>
    <x v="2"/>
    <x v="4"/>
    <s v="Aug 2024"/>
    <n v="7676.2330281290115"/>
    <x v="7"/>
    <x v="13"/>
  </r>
  <r>
    <x v="2"/>
    <x v="4"/>
    <s v="Sep 2024"/>
    <n v="7583.6194581764776"/>
    <x v="8"/>
    <x v="13"/>
  </r>
  <r>
    <x v="2"/>
    <x v="4"/>
    <s v="Oct 2024"/>
    <n v="7492.1921211891486"/>
    <x v="9"/>
    <x v="13"/>
  </r>
  <r>
    <x v="2"/>
    <x v="4"/>
    <s v="Nov 2024"/>
    <n v="7401.4939305402158"/>
    <x v="10"/>
    <x v="13"/>
  </r>
  <r>
    <x v="2"/>
    <x v="4"/>
    <s v="Dec 2024"/>
    <n v="7312.3697159058602"/>
    <x v="11"/>
    <x v="13"/>
  </r>
  <r>
    <x v="2"/>
    <x v="4"/>
    <s v="Jan 2025"/>
    <n v="7229.9985134464132"/>
    <x v="0"/>
    <x v="14"/>
  </r>
  <r>
    <x v="2"/>
    <x v="4"/>
    <s v="Feb 2025"/>
    <n v="7137.1449246082539"/>
    <x v="1"/>
    <x v="14"/>
  </r>
  <r>
    <x v="2"/>
    <x v="4"/>
    <s v="Mar 2025"/>
    <n v="7051.4307066366309"/>
    <x v="2"/>
    <x v="14"/>
  </r>
  <r>
    <x v="2"/>
    <x v="4"/>
    <s v="Apr 2025"/>
    <n v="6966.8118914621436"/>
    <x v="3"/>
    <x v="14"/>
  </r>
  <r>
    <x v="2"/>
    <x v="4"/>
    <s v="May 2025"/>
    <n v="6882.8719192767248"/>
    <x v="4"/>
    <x v="14"/>
  </r>
  <r>
    <x v="2"/>
    <x v="4"/>
    <s v="Jun 2025"/>
    <n v="6800.3548068993732"/>
    <x v="5"/>
    <x v="14"/>
  </r>
  <r>
    <x v="2"/>
    <x v="4"/>
    <s v="Jul 2025"/>
    <n v="6718.0507966946061"/>
    <x v="6"/>
    <x v="14"/>
  </r>
  <r>
    <x v="2"/>
    <x v="4"/>
    <s v="Aug 2025"/>
    <n v="6402.4847368141773"/>
    <x v="7"/>
    <x v="14"/>
  </r>
  <r>
    <x v="2"/>
    <x v="4"/>
    <s v="Sep 2025"/>
    <n v="6125.2094657934404"/>
    <x v="8"/>
    <x v="14"/>
  </r>
  <r>
    <x v="2"/>
    <x v="4"/>
    <s v="Oct 2025"/>
    <n v="5804.4161830440289"/>
    <x v="9"/>
    <x v="14"/>
  </r>
  <r>
    <x v="2"/>
    <x v="4"/>
    <s v="Nov 2025"/>
    <n v="5522.830530426505"/>
    <x v="10"/>
    <x v="14"/>
  </r>
  <r>
    <x v="2"/>
    <x v="4"/>
    <s v="Dec 2025"/>
    <n v="5164.8729677971796"/>
    <x v="11"/>
    <x v="14"/>
  </r>
  <r>
    <x v="2"/>
    <x v="4"/>
    <s v="Jan 2026"/>
    <n v="4821.7366523237688"/>
    <x v="0"/>
    <x v="15"/>
  </r>
  <r>
    <x v="2"/>
    <x v="4"/>
    <s v="Feb 2026"/>
    <n v="4548.4195670976796"/>
    <x v="1"/>
    <x v="15"/>
  </r>
  <r>
    <x v="2"/>
    <x v="4"/>
    <s v="Mar 2026"/>
    <n v="4290.3343508670523"/>
    <x v="2"/>
    <x v="15"/>
  </r>
  <r>
    <x v="2"/>
    <x v="4"/>
    <s v="Apr 2026"/>
    <n v="4107.6764793303064"/>
    <x v="3"/>
    <x v="15"/>
  </r>
  <r>
    <x v="2"/>
    <x v="5"/>
    <s v="Jun 2011"/>
    <n v="1463761.3760381709"/>
    <x v="5"/>
    <x v="0"/>
  </r>
  <r>
    <x v="2"/>
    <x v="5"/>
    <s v="Jul 2011"/>
    <n v="1407275.2468691014"/>
    <x v="6"/>
    <x v="0"/>
  </r>
  <r>
    <x v="2"/>
    <x v="5"/>
    <s v="Aug 2011"/>
    <n v="1080161.490936284"/>
    <x v="7"/>
    <x v="0"/>
  </r>
  <r>
    <x v="2"/>
    <x v="5"/>
    <s v="Sep 2011"/>
    <n v="759216.00934030884"/>
    <x v="8"/>
    <x v="0"/>
  </r>
  <r>
    <x v="2"/>
    <x v="5"/>
    <s v="Oct 2011"/>
    <n v="677021.96296920092"/>
    <x v="9"/>
    <x v="0"/>
  </r>
  <r>
    <x v="2"/>
    <x v="5"/>
    <s v="Nov 2011"/>
    <n v="658090.82132035436"/>
    <x v="10"/>
    <x v="0"/>
  </r>
  <r>
    <x v="2"/>
    <x v="5"/>
    <s v="Dec 2011"/>
    <n v="626998.80571980099"/>
    <x v="11"/>
    <x v="0"/>
  </r>
  <r>
    <x v="2"/>
    <x v="5"/>
    <s v="Jan 2012"/>
    <n v="597978.04766006034"/>
    <x v="0"/>
    <x v="1"/>
  </r>
  <r>
    <x v="2"/>
    <x v="5"/>
    <s v="Feb 2012"/>
    <n v="525641.84158154938"/>
    <x v="1"/>
    <x v="1"/>
  </r>
  <r>
    <x v="2"/>
    <x v="5"/>
    <s v="Mar 2012"/>
    <n v="554149.44435438747"/>
    <x v="2"/>
    <x v="1"/>
  </r>
  <r>
    <x v="2"/>
    <x v="5"/>
    <s v="Apr 2012"/>
    <n v="505081.1362564704"/>
    <x v="3"/>
    <x v="1"/>
  </r>
  <r>
    <x v="2"/>
    <x v="5"/>
    <s v="May 2012"/>
    <n v="495683.09257498139"/>
    <x v="4"/>
    <x v="1"/>
  </r>
  <r>
    <x v="2"/>
    <x v="5"/>
    <s v="Jun 2012"/>
    <n v="548841.15934610076"/>
    <x v="5"/>
    <x v="1"/>
  </r>
  <r>
    <x v="2"/>
    <x v="5"/>
    <s v="Jul 2012"/>
    <n v="517079.89616127481"/>
    <x v="6"/>
    <x v="1"/>
  </r>
  <r>
    <x v="2"/>
    <x v="5"/>
    <s v="Aug 2012"/>
    <n v="520776.18087581475"/>
    <x v="7"/>
    <x v="1"/>
  </r>
  <r>
    <x v="2"/>
    <x v="5"/>
    <s v="Sep 2012"/>
    <n v="503498.95636024745"/>
    <x v="8"/>
    <x v="1"/>
  </r>
  <r>
    <x v="2"/>
    <x v="5"/>
    <s v="Oct 2012"/>
    <n v="508270.03020368266"/>
    <x v="9"/>
    <x v="1"/>
  </r>
  <r>
    <x v="2"/>
    <x v="5"/>
    <s v="Nov 2012"/>
    <n v="506941.14347764873"/>
    <x v="10"/>
    <x v="1"/>
  </r>
  <r>
    <x v="2"/>
    <x v="5"/>
    <s v="Dec 2012"/>
    <n v="480921.49032390787"/>
    <x v="11"/>
    <x v="1"/>
  </r>
  <r>
    <x v="2"/>
    <x v="5"/>
    <s v="Jan 2013"/>
    <n v="458626.94471591013"/>
    <x v="0"/>
    <x v="2"/>
  </r>
  <r>
    <x v="2"/>
    <x v="5"/>
    <s v="Feb 2013"/>
    <n v="451945.48449540336"/>
    <x v="1"/>
    <x v="2"/>
  </r>
  <r>
    <x v="2"/>
    <x v="5"/>
    <s v="Mar 2013"/>
    <n v="471764.2774994573"/>
    <x v="2"/>
    <x v="2"/>
  </r>
  <r>
    <x v="2"/>
    <x v="5"/>
    <s v="Apr 2013"/>
    <n v="425129.35207040561"/>
    <x v="3"/>
    <x v="2"/>
  </r>
  <r>
    <x v="2"/>
    <x v="5"/>
    <s v="May 2013"/>
    <n v="416906.85078026837"/>
    <x v="4"/>
    <x v="2"/>
  </r>
  <r>
    <x v="2"/>
    <x v="5"/>
    <s v="Jun 2013"/>
    <n v="409926.05613777548"/>
    <x v="5"/>
    <x v="2"/>
  </r>
  <r>
    <x v="2"/>
    <x v="5"/>
    <s v="Jul 2013"/>
    <n v="398262.59890940873"/>
    <x v="6"/>
    <x v="2"/>
  </r>
  <r>
    <x v="2"/>
    <x v="5"/>
    <s v="Aug 2013"/>
    <n v="384222.35330859217"/>
    <x v="7"/>
    <x v="2"/>
  </r>
  <r>
    <x v="2"/>
    <x v="5"/>
    <s v="Sep 2013"/>
    <n v="379227.93840071838"/>
    <x v="8"/>
    <x v="2"/>
  </r>
  <r>
    <x v="2"/>
    <x v="5"/>
    <s v="Oct 2013"/>
    <n v="370097.3755357787"/>
    <x v="9"/>
    <x v="2"/>
  </r>
  <r>
    <x v="2"/>
    <x v="5"/>
    <s v="Nov 2013"/>
    <n v="358085.02169432212"/>
    <x v="10"/>
    <x v="2"/>
  </r>
  <r>
    <x v="2"/>
    <x v="5"/>
    <s v="Dec 2013"/>
    <n v="349002.49969905149"/>
    <x v="11"/>
    <x v="2"/>
  </r>
  <r>
    <x v="2"/>
    <x v="5"/>
    <s v="Jan 2014"/>
    <n v="340421.18067915458"/>
    <x v="0"/>
    <x v="3"/>
  </r>
  <r>
    <x v="2"/>
    <x v="5"/>
    <s v="Feb 2014"/>
    <n v="331989.06708700844"/>
    <x v="1"/>
    <x v="3"/>
  </r>
  <r>
    <x v="2"/>
    <x v="5"/>
    <s v="Mar 2014"/>
    <n v="389093.05806039902"/>
    <x v="2"/>
    <x v="3"/>
  </r>
  <r>
    <x v="2"/>
    <x v="5"/>
    <s v="Apr 2014"/>
    <n v="373108.39622955903"/>
    <x v="3"/>
    <x v="3"/>
  </r>
  <r>
    <x v="2"/>
    <x v="5"/>
    <s v="May 2014"/>
    <n v="363575.95974792942"/>
    <x v="4"/>
    <x v="3"/>
  </r>
  <r>
    <x v="2"/>
    <x v="5"/>
    <s v="Jun 2014"/>
    <n v="368361.72691811202"/>
    <x v="5"/>
    <x v="3"/>
  </r>
  <r>
    <x v="2"/>
    <x v="5"/>
    <s v="Jul 2014"/>
    <n v="359106.89918018488"/>
    <x v="6"/>
    <x v="3"/>
  </r>
  <r>
    <x v="2"/>
    <x v="5"/>
    <s v="Aug 2014"/>
    <n v="350333.67487376183"/>
    <x v="7"/>
    <x v="3"/>
  </r>
  <r>
    <x v="2"/>
    <x v="5"/>
    <s v="Sep 2014"/>
    <n v="343539.95798693522"/>
    <x v="8"/>
    <x v="3"/>
  </r>
  <r>
    <x v="2"/>
    <x v="5"/>
    <s v="Oct 2014"/>
    <n v="342433.13707010157"/>
    <x v="9"/>
    <x v="3"/>
  </r>
  <r>
    <x v="2"/>
    <x v="5"/>
    <s v="Nov 2014"/>
    <n v="334515.32356842083"/>
    <x v="10"/>
    <x v="3"/>
  </r>
  <r>
    <x v="2"/>
    <x v="5"/>
    <s v="Dec 2014"/>
    <n v="327485.14960276528"/>
    <x v="11"/>
    <x v="3"/>
  </r>
  <r>
    <x v="2"/>
    <x v="5"/>
    <s v="Jan 2015"/>
    <n v="320947.47296586662"/>
    <x v="0"/>
    <x v="4"/>
  </r>
  <r>
    <x v="2"/>
    <x v="5"/>
    <s v="Feb 2015"/>
    <n v="316770.21652320412"/>
    <x v="1"/>
    <x v="4"/>
  </r>
  <r>
    <x v="2"/>
    <x v="5"/>
    <s v="Mar 2015"/>
    <n v="315614.56737673475"/>
    <x v="2"/>
    <x v="4"/>
  </r>
  <r>
    <x v="2"/>
    <x v="5"/>
    <s v="Apr 2015"/>
    <n v="307938.31196904019"/>
    <x v="3"/>
    <x v="4"/>
  </r>
  <r>
    <x v="2"/>
    <x v="5"/>
    <s v="May 2015"/>
    <n v="303494.32520213211"/>
    <x v="4"/>
    <x v="4"/>
  </r>
  <r>
    <x v="2"/>
    <x v="5"/>
    <s v="Jun 2015"/>
    <n v="294658.17543763772"/>
    <x v="5"/>
    <x v="4"/>
  </r>
  <r>
    <x v="2"/>
    <x v="5"/>
    <s v="Jul 2015"/>
    <n v="286407.45953838376"/>
    <x v="6"/>
    <x v="4"/>
  </r>
  <r>
    <x v="2"/>
    <x v="5"/>
    <s v="Aug 2015"/>
    <n v="279007.03518613923"/>
    <x v="7"/>
    <x v="4"/>
  </r>
  <r>
    <x v="2"/>
    <x v="5"/>
    <s v="Sep 2015"/>
    <n v="270881.65056981641"/>
    <x v="8"/>
    <x v="4"/>
  </r>
  <r>
    <x v="2"/>
    <x v="5"/>
    <s v="Oct 2015"/>
    <n v="264388.34247203293"/>
    <x v="9"/>
    <x v="4"/>
  </r>
  <r>
    <x v="2"/>
    <x v="5"/>
    <s v="Nov 2015"/>
    <n v="256626.94645016841"/>
    <x v="10"/>
    <x v="4"/>
  </r>
  <r>
    <x v="2"/>
    <x v="5"/>
    <s v="Dec 2015"/>
    <n v="249885.96842723826"/>
    <x v="11"/>
    <x v="4"/>
  </r>
  <r>
    <x v="2"/>
    <x v="5"/>
    <s v="Jan 2016"/>
    <n v="243359.90520748089"/>
    <x v="0"/>
    <x v="5"/>
  </r>
  <r>
    <x v="2"/>
    <x v="5"/>
    <s v="Feb 2016"/>
    <n v="237179.52877168666"/>
    <x v="1"/>
    <x v="5"/>
  </r>
  <r>
    <x v="2"/>
    <x v="5"/>
    <s v="Mar 2016"/>
    <n v="232856.89045071974"/>
    <x v="2"/>
    <x v="5"/>
  </r>
  <r>
    <x v="2"/>
    <x v="5"/>
    <s v="Apr 2016"/>
    <n v="224831.50946960965"/>
    <x v="3"/>
    <x v="5"/>
  </r>
  <r>
    <x v="2"/>
    <x v="5"/>
    <s v="May 2016"/>
    <n v="218804.93875606329"/>
    <x v="4"/>
    <x v="5"/>
  </r>
  <r>
    <x v="2"/>
    <x v="5"/>
    <s v="Jun 2016"/>
    <n v="209502.04995012272"/>
    <x v="5"/>
    <x v="5"/>
  </r>
  <r>
    <x v="2"/>
    <x v="5"/>
    <s v="Jul 2016"/>
    <n v="204249.13499889823"/>
    <x v="6"/>
    <x v="5"/>
  </r>
  <r>
    <x v="2"/>
    <x v="5"/>
    <s v="Aug 2016"/>
    <n v="199583.84765308443"/>
    <x v="7"/>
    <x v="5"/>
  </r>
  <r>
    <x v="2"/>
    <x v="5"/>
    <s v="Sep 2016"/>
    <n v="194001.34427383941"/>
    <x v="8"/>
    <x v="5"/>
  </r>
  <r>
    <x v="2"/>
    <x v="5"/>
    <s v="Oct 2016"/>
    <n v="190032.68908615989"/>
    <x v="9"/>
    <x v="5"/>
  </r>
  <r>
    <x v="2"/>
    <x v="5"/>
    <s v="Nov 2016"/>
    <n v="184985.8326482439"/>
    <x v="10"/>
    <x v="5"/>
  </r>
  <r>
    <x v="2"/>
    <x v="5"/>
    <s v="Dec 2016"/>
    <n v="180609.69110313311"/>
    <x v="11"/>
    <x v="5"/>
  </r>
  <r>
    <x v="2"/>
    <x v="5"/>
    <s v="Jan 2017"/>
    <n v="176384.21609034482"/>
    <x v="0"/>
    <x v="6"/>
  </r>
  <r>
    <x v="2"/>
    <x v="5"/>
    <s v="Feb 2017"/>
    <n v="172358.1849197979"/>
    <x v="1"/>
    <x v="6"/>
  </r>
  <r>
    <x v="2"/>
    <x v="5"/>
    <s v="Mar 2017"/>
    <n v="169363.63931132291"/>
    <x v="2"/>
    <x v="6"/>
  </r>
  <r>
    <x v="2"/>
    <x v="5"/>
    <s v="Apr 2017"/>
    <n v="164693.88093252241"/>
    <x v="3"/>
    <x v="6"/>
  </r>
  <r>
    <x v="2"/>
    <x v="5"/>
    <s v="May 2017"/>
    <n v="161014.69651184755"/>
    <x v="4"/>
    <x v="6"/>
  </r>
  <r>
    <x v="2"/>
    <x v="5"/>
    <s v="Jun 2017"/>
    <n v="152991.89588763556"/>
    <x v="5"/>
    <x v="6"/>
  </r>
  <r>
    <x v="2"/>
    <x v="5"/>
    <s v="Jul 2017"/>
    <n v="149961.97739121492"/>
    <x v="6"/>
    <x v="6"/>
  </r>
  <r>
    <x v="2"/>
    <x v="5"/>
    <s v="Aug 2017"/>
    <n v="147326.17155699286"/>
    <x v="7"/>
    <x v="6"/>
  </r>
  <r>
    <x v="2"/>
    <x v="5"/>
    <s v="Sep 2017"/>
    <n v="143682.95984701379"/>
    <x v="8"/>
    <x v="6"/>
  </r>
  <r>
    <x v="2"/>
    <x v="5"/>
    <s v="Oct 2017"/>
    <n v="141447.64003840182"/>
    <x v="9"/>
    <x v="6"/>
  </r>
  <r>
    <x v="2"/>
    <x v="5"/>
    <s v="Nov 2017"/>
    <n v="138359.49631301998"/>
    <x v="10"/>
    <x v="6"/>
  </r>
  <r>
    <x v="2"/>
    <x v="5"/>
    <s v="Dec 2017"/>
    <n v="135921.36455220316"/>
    <x v="11"/>
    <x v="6"/>
  </r>
  <r>
    <x v="2"/>
    <x v="5"/>
    <s v="Jan 2018"/>
    <n v="133377.78361539071"/>
    <x v="0"/>
    <x v="7"/>
  </r>
  <r>
    <x v="2"/>
    <x v="5"/>
    <s v="Feb 2018"/>
    <n v="131026.10805166734"/>
    <x v="1"/>
    <x v="7"/>
  </r>
  <r>
    <x v="2"/>
    <x v="5"/>
    <s v="Mar 2018"/>
    <n v="129195.50645807051"/>
    <x v="2"/>
    <x v="7"/>
  </r>
  <r>
    <x v="2"/>
    <x v="5"/>
    <s v="Apr 2018"/>
    <n v="126444.99889709261"/>
    <x v="3"/>
    <x v="7"/>
  </r>
  <r>
    <x v="2"/>
    <x v="5"/>
    <s v="May 2018"/>
    <n v="123970.54313910822"/>
    <x v="4"/>
    <x v="7"/>
  </r>
  <r>
    <x v="2"/>
    <x v="5"/>
    <s v="Jun 2018"/>
    <n v="118785.99978646141"/>
    <x v="5"/>
    <x v="7"/>
  </r>
  <r>
    <x v="2"/>
    <x v="5"/>
    <s v="Jul 2018"/>
    <n v="117041.98523853192"/>
    <x v="6"/>
    <x v="7"/>
  </r>
  <r>
    <x v="2"/>
    <x v="5"/>
    <s v="Aug 2018"/>
    <n v="115559.54218110919"/>
    <x v="7"/>
    <x v="7"/>
  </r>
  <r>
    <x v="2"/>
    <x v="5"/>
    <s v="Sep 2018"/>
    <n v="113054.20526843378"/>
    <x v="8"/>
    <x v="7"/>
  </r>
  <r>
    <x v="2"/>
    <x v="5"/>
    <s v="Oct 2018"/>
    <n v="111827.10972694881"/>
    <x v="9"/>
    <x v="7"/>
  </r>
  <r>
    <x v="2"/>
    <x v="5"/>
    <s v="Nov 2018"/>
    <n v="109692.9573458939"/>
    <x v="10"/>
    <x v="7"/>
  </r>
  <r>
    <x v="2"/>
    <x v="5"/>
    <s v="Dec 2018"/>
    <n v="108223.98959279998"/>
    <x v="11"/>
    <x v="7"/>
  </r>
  <r>
    <x v="2"/>
    <x v="5"/>
    <s v="Jan 2019"/>
    <n v="106616.1957496033"/>
    <x v="0"/>
    <x v="8"/>
  </r>
  <r>
    <x v="2"/>
    <x v="5"/>
    <s v="Feb 2019"/>
    <n v="104964.44850069692"/>
    <x v="1"/>
    <x v="8"/>
  </r>
  <r>
    <x v="2"/>
    <x v="5"/>
    <s v="Mar 2019"/>
    <n v="103926.71759606575"/>
    <x v="2"/>
    <x v="8"/>
  </r>
  <r>
    <x v="2"/>
    <x v="5"/>
    <s v="Apr 2019"/>
    <n v="102587.64264412705"/>
    <x v="3"/>
    <x v="8"/>
  </r>
  <r>
    <x v="2"/>
    <x v="5"/>
    <s v="May 2019"/>
    <n v="101024.18565589879"/>
    <x v="4"/>
    <x v="8"/>
  </r>
  <r>
    <x v="2"/>
    <x v="5"/>
    <s v="Jun 2019"/>
    <n v="96135.835563416709"/>
    <x v="5"/>
    <x v="8"/>
  </r>
  <r>
    <x v="2"/>
    <x v="5"/>
    <s v="Jul 2019"/>
    <n v="94616.18599914285"/>
    <x v="6"/>
    <x v="8"/>
  </r>
  <r>
    <x v="2"/>
    <x v="5"/>
    <s v="Aug 2019"/>
    <n v="93630.335268750816"/>
    <x v="7"/>
    <x v="8"/>
  </r>
  <r>
    <x v="2"/>
    <x v="5"/>
    <s v="Sep 2019"/>
    <n v="91826.204836305056"/>
    <x v="8"/>
    <x v="8"/>
  </r>
  <r>
    <x v="2"/>
    <x v="5"/>
    <s v="Oct 2019"/>
    <n v="91118.033776847587"/>
    <x v="9"/>
    <x v="8"/>
  </r>
  <r>
    <x v="2"/>
    <x v="5"/>
    <s v="Nov 2019"/>
    <n v="89443.265254319762"/>
    <x v="10"/>
    <x v="8"/>
  </r>
  <r>
    <x v="2"/>
    <x v="5"/>
    <s v="Dec 2019"/>
    <n v="87454.639387741539"/>
    <x v="11"/>
    <x v="8"/>
  </r>
  <r>
    <x v="2"/>
    <x v="5"/>
    <s v="Jan 2020"/>
    <n v="85524.766213591152"/>
    <x v="0"/>
    <x v="9"/>
  </r>
  <r>
    <x v="2"/>
    <x v="5"/>
    <s v="Feb 2020"/>
    <n v="83980.733323597786"/>
    <x v="1"/>
    <x v="9"/>
  </r>
  <r>
    <x v="2"/>
    <x v="5"/>
    <s v="Mar 2020"/>
    <n v="82114.689340880228"/>
    <x v="2"/>
    <x v="9"/>
  </r>
  <r>
    <x v="2"/>
    <x v="5"/>
    <s v="Apr 2020"/>
    <n v="80418.771192624234"/>
    <x v="3"/>
    <x v="9"/>
  </r>
  <r>
    <x v="2"/>
    <x v="5"/>
    <s v="May 2020"/>
    <n v="78342.424668031497"/>
    <x v="4"/>
    <x v="9"/>
  </r>
  <r>
    <x v="2"/>
    <x v="5"/>
    <s v="Jun 2020"/>
    <n v="73185.919443031278"/>
    <x v="5"/>
    <x v="9"/>
  </r>
  <r>
    <x v="2"/>
    <x v="5"/>
    <s v="Jul 2020"/>
    <n v="70812.13095066807"/>
    <x v="6"/>
    <x v="9"/>
  </r>
  <r>
    <x v="2"/>
    <x v="5"/>
    <s v="Aug 2020"/>
    <n v="69349.825786539805"/>
    <x v="7"/>
    <x v="9"/>
  </r>
  <r>
    <x v="2"/>
    <x v="5"/>
    <s v="Sep 2020"/>
    <n v="67618.36039783775"/>
    <x v="8"/>
    <x v="9"/>
  </r>
  <r>
    <x v="2"/>
    <x v="5"/>
    <s v="Oct 2020"/>
    <n v="66620.369232360463"/>
    <x v="9"/>
    <x v="9"/>
  </r>
  <r>
    <x v="2"/>
    <x v="5"/>
    <s v="Nov 2020"/>
    <n v="64167.063591006437"/>
    <x v="10"/>
    <x v="9"/>
  </r>
  <r>
    <x v="2"/>
    <x v="5"/>
    <s v="Dec 2020"/>
    <n v="63059.379818253321"/>
    <x v="11"/>
    <x v="9"/>
  </r>
  <r>
    <x v="2"/>
    <x v="5"/>
    <s v="Jan 2021"/>
    <n v="62371.238987526172"/>
    <x v="0"/>
    <x v="10"/>
  </r>
  <r>
    <x v="2"/>
    <x v="5"/>
    <s v="Feb 2021"/>
    <n v="61220.911994677088"/>
    <x v="1"/>
    <x v="10"/>
  </r>
  <r>
    <x v="2"/>
    <x v="5"/>
    <s v="Mar 2021"/>
    <n v="60145.65605700748"/>
    <x v="2"/>
    <x v="10"/>
  </r>
  <r>
    <x v="2"/>
    <x v="5"/>
    <s v="Apr 2021"/>
    <n v="59774.647700549605"/>
    <x v="3"/>
    <x v="10"/>
  </r>
  <r>
    <x v="2"/>
    <x v="5"/>
    <s v="May 2021"/>
    <n v="59635.777360262058"/>
    <x v="4"/>
    <x v="10"/>
  </r>
  <r>
    <x v="2"/>
    <x v="5"/>
    <s v="Jun 2021"/>
    <n v="37234.310831175113"/>
    <x v="5"/>
    <x v="10"/>
  </r>
  <r>
    <x v="2"/>
    <x v="5"/>
    <s v="Jul 2021"/>
    <n v="32713.868450553487"/>
    <x v="6"/>
    <x v="10"/>
  </r>
  <r>
    <x v="2"/>
    <x v="5"/>
    <s v="Aug 2021"/>
    <n v="32258.36843152572"/>
    <x v="7"/>
    <x v="10"/>
  </r>
  <r>
    <x v="2"/>
    <x v="5"/>
    <s v="Sep 2021"/>
    <n v="31809.387715295095"/>
    <x v="8"/>
    <x v="10"/>
  </r>
  <r>
    <x v="2"/>
    <x v="5"/>
    <s v="Oct 2021"/>
    <n v="31366.826971693528"/>
    <x v="9"/>
    <x v="10"/>
  </r>
  <r>
    <x v="2"/>
    <x v="5"/>
    <s v="Nov 2021"/>
    <n v="30930.591516363289"/>
    <x v="10"/>
    <x v="10"/>
  </r>
  <r>
    <x v="2"/>
    <x v="5"/>
    <s v="Dec 2021"/>
    <n v="30500.584119136311"/>
    <x v="11"/>
    <x v="10"/>
  </r>
  <r>
    <x v="2"/>
    <x v="5"/>
    <s v="Jan 2022"/>
    <n v="30076.711272749668"/>
    <x v="0"/>
    <x v="11"/>
  </r>
  <r>
    <x v="2"/>
    <x v="5"/>
    <s v="Feb 2022"/>
    <n v="29658.882592845643"/>
    <x v="1"/>
    <x v="11"/>
  </r>
  <r>
    <x v="2"/>
    <x v="5"/>
    <s v="Mar 2022"/>
    <n v="29248.118407443813"/>
    <x v="2"/>
    <x v="11"/>
  </r>
  <r>
    <x v="2"/>
    <x v="5"/>
    <s v="Apr 2022"/>
    <n v="28840.998833601818"/>
    <x v="3"/>
    <x v="11"/>
  </r>
  <r>
    <x v="2"/>
    <x v="5"/>
    <s v="May 2022"/>
    <n v="28440.767462641383"/>
    <x v="4"/>
    <x v="11"/>
  </r>
  <r>
    <x v="2"/>
    <x v="5"/>
    <s v="Jun 2022"/>
    <n v="28045.434299999997"/>
    <x v="5"/>
    <x v="11"/>
  </r>
  <r>
    <x v="2"/>
    <x v="5"/>
    <s v="Jul 2022"/>
    <n v="27656.610400000001"/>
    <x v="6"/>
    <x v="11"/>
  </r>
  <r>
    <x v="2"/>
    <x v="5"/>
    <s v="Aug 2022"/>
    <n v="27273.300599999995"/>
    <x v="7"/>
    <x v="11"/>
  </r>
  <r>
    <x v="2"/>
    <x v="5"/>
    <s v="Sep 2022"/>
    <n v="26895.424900000005"/>
    <x v="8"/>
    <x v="11"/>
  </r>
  <r>
    <x v="2"/>
    <x v="5"/>
    <s v="Oct 2022"/>
    <n v="26522.905000000002"/>
    <x v="9"/>
    <x v="11"/>
  </r>
  <r>
    <x v="2"/>
    <x v="5"/>
    <s v="Nov 2022"/>
    <n v="26155.663899999996"/>
    <x v="10"/>
    <x v="11"/>
  </r>
  <r>
    <x v="2"/>
    <x v="5"/>
    <s v="Dec 2022"/>
    <n v="25793.625400000001"/>
    <x v="11"/>
    <x v="11"/>
  </r>
  <r>
    <x v="2"/>
    <x v="5"/>
    <s v="Jan 2023"/>
    <n v="25436.714500000002"/>
    <x v="0"/>
    <x v="12"/>
  </r>
  <r>
    <x v="2"/>
    <x v="5"/>
    <s v="Feb 2023"/>
    <n v="25084.8573"/>
    <x v="1"/>
    <x v="12"/>
  </r>
  <r>
    <x v="2"/>
    <x v="5"/>
    <s v="Mar 2023"/>
    <n v="24737.981000000003"/>
    <x v="2"/>
    <x v="12"/>
  </r>
  <r>
    <x v="2"/>
    <x v="5"/>
    <s v="Apr 2023"/>
    <n v="24396.013900000002"/>
    <x v="3"/>
    <x v="12"/>
  </r>
  <r>
    <x v="2"/>
    <x v="5"/>
    <s v="May 2023"/>
    <n v="24058.885299999994"/>
    <x v="4"/>
    <x v="12"/>
  </r>
  <r>
    <x v="2"/>
    <x v="5"/>
    <s v="Jun 2023"/>
    <n v="23726.525399999999"/>
    <x v="5"/>
    <x v="12"/>
  </r>
  <r>
    <x v="2"/>
    <x v="5"/>
    <s v="Jul 2023"/>
    <n v="23398.865899999997"/>
    <x v="6"/>
    <x v="12"/>
  </r>
  <r>
    <x v="2"/>
    <x v="5"/>
    <s v="Aug 2023"/>
    <n v="23075.838800000001"/>
    <x v="7"/>
    <x v="12"/>
  </r>
  <r>
    <x v="2"/>
    <x v="5"/>
    <s v="Sep 2023"/>
    <n v="22757.377499999999"/>
    <x v="8"/>
    <x v="12"/>
  </r>
  <r>
    <x v="2"/>
    <x v="5"/>
    <s v="Oct 2023"/>
    <n v="22443.416399999998"/>
    <x v="9"/>
    <x v="12"/>
  </r>
  <r>
    <x v="2"/>
    <x v="5"/>
    <s v="Nov 2023"/>
    <n v="22133.890700000004"/>
    <x v="10"/>
    <x v="12"/>
  </r>
  <r>
    <x v="2"/>
    <x v="5"/>
    <s v="Dec 2023"/>
    <n v="21828.736700000001"/>
    <x v="11"/>
    <x v="12"/>
  </r>
  <r>
    <x v="2"/>
    <x v="5"/>
    <s v="Jan 2024"/>
    <n v="21527.891299999996"/>
    <x v="0"/>
    <x v="13"/>
  </r>
  <r>
    <x v="2"/>
    <x v="5"/>
    <s v="Feb 2024"/>
    <n v="21231.292799999999"/>
    <x v="1"/>
    <x v="13"/>
  </r>
  <r>
    <x v="2"/>
    <x v="5"/>
    <s v="Mar 2024"/>
    <n v="20938.880200000003"/>
    <x v="2"/>
    <x v="13"/>
  </r>
  <r>
    <x v="2"/>
    <x v="5"/>
    <s v="Apr 2024"/>
    <n v="20650.593000000001"/>
    <x v="3"/>
    <x v="13"/>
  </r>
  <r>
    <x v="2"/>
    <x v="5"/>
    <s v="May 2024"/>
    <n v="20366.372499999998"/>
    <x v="4"/>
    <x v="13"/>
  </r>
  <r>
    <x v="2"/>
    <x v="5"/>
    <s v="Jun 2024"/>
    <n v="20086.159499999998"/>
    <x v="5"/>
    <x v="13"/>
  </r>
  <r>
    <x v="2"/>
    <x v="5"/>
    <s v="Jul 2024"/>
    <n v="19809.897200000003"/>
    <x v="6"/>
    <x v="13"/>
  </r>
  <r>
    <x v="2"/>
    <x v="5"/>
    <s v="Aug 2024"/>
    <n v="19537.528400000003"/>
    <x v="7"/>
    <x v="13"/>
  </r>
  <r>
    <x v="2"/>
    <x v="5"/>
    <s v="Sep 2024"/>
    <n v="19268.9974"/>
    <x v="8"/>
    <x v="13"/>
  </r>
  <r>
    <x v="2"/>
    <x v="5"/>
    <s v="Oct 2024"/>
    <n v="19004.248799999998"/>
    <x v="9"/>
    <x v="13"/>
  </r>
  <r>
    <x v="2"/>
    <x v="5"/>
    <s v="Nov 2024"/>
    <n v="18743.228899999998"/>
    <x v="10"/>
    <x v="13"/>
  </r>
  <r>
    <x v="2"/>
    <x v="5"/>
    <s v="Dec 2024"/>
    <n v="18485.883600000001"/>
    <x v="11"/>
    <x v="13"/>
  </r>
  <r>
    <x v="2"/>
    <x v="5"/>
    <s v="Jan 2025"/>
    <n v="18232.1607"/>
    <x v="0"/>
    <x v="14"/>
  </r>
  <r>
    <x v="2"/>
    <x v="5"/>
    <s v="Feb 2025"/>
    <n v="17982.007699999998"/>
    <x v="1"/>
    <x v="14"/>
  </r>
  <r>
    <x v="2"/>
    <x v="5"/>
    <s v="Mar 2025"/>
    <n v="17735.374"/>
    <x v="2"/>
    <x v="14"/>
  </r>
  <r>
    <x v="2"/>
    <x v="5"/>
    <s v="Apr 2025"/>
    <n v="17492.208699999999"/>
    <x v="3"/>
    <x v="14"/>
  </r>
  <r>
    <x v="2"/>
    <x v="5"/>
    <s v="May 2025"/>
    <n v="17252.462100000001"/>
    <x v="4"/>
    <x v="14"/>
  </r>
  <r>
    <x v="2"/>
    <x v="5"/>
    <s v="Jun 2025"/>
    <n v="17016.085500000001"/>
    <x v="5"/>
    <x v="14"/>
  </r>
  <r>
    <x v="2"/>
    <x v="5"/>
    <s v="Jul 2025"/>
    <n v="16783.030300000002"/>
    <x v="6"/>
    <x v="14"/>
  </r>
  <r>
    <x v="2"/>
    <x v="5"/>
    <s v="Aug 2025"/>
    <n v="16553.249299999999"/>
    <x v="7"/>
    <x v="14"/>
  </r>
  <r>
    <x v="2"/>
    <x v="5"/>
    <s v="Sep 2025"/>
    <n v="16326.695299999999"/>
    <x v="8"/>
    <x v="14"/>
  </r>
  <r>
    <x v="2"/>
    <x v="5"/>
    <s v="Oct 2025"/>
    <n v="16103.322"/>
    <x v="9"/>
    <x v="14"/>
  </r>
  <r>
    <x v="2"/>
    <x v="5"/>
    <s v="Nov 2025"/>
    <n v="15883.0841"/>
    <x v="10"/>
    <x v="14"/>
  </r>
  <r>
    <x v="2"/>
    <x v="5"/>
    <s v="Dec 2025"/>
    <n v="15665.936699999998"/>
    <x v="11"/>
    <x v="14"/>
  </r>
  <r>
    <x v="2"/>
    <x v="5"/>
    <s v="Jan 2026"/>
    <n v="15451.835500000001"/>
    <x v="0"/>
    <x v="15"/>
  </r>
  <r>
    <x v="2"/>
    <x v="5"/>
    <s v="Feb 2026"/>
    <n v="15240.736999999999"/>
    <x v="1"/>
    <x v="15"/>
  </r>
  <r>
    <x v="2"/>
    <x v="5"/>
    <s v="Mar 2026"/>
    <n v="15032.598"/>
    <x v="2"/>
    <x v="15"/>
  </r>
  <r>
    <x v="2"/>
    <x v="5"/>
    <s v="Apr 2026"/>
    <n v="14992.063100000001"/>
    <x v="3"/>
    <x v="15"/>
  </r>
  <r>
    <x v="2"/>
    <x v="5"/>
    <s v="May 2026"/>
    <n v="14951.9336"/>
    <x v="4"/>
    <x v="15"/>
  </r>
  <r>
    <x v="2"/>
    <x v="6"/>
    <s v="Jul 2011"/>
    <n v="743218.03054930689"/>
    <x v="6"/>
    <x v="0"/>
  </r>
  <r>
    <x v="2"/>
    <x v="6"/>
    <s v="Aug 2011"/>
    <n v="1797689.8181924536"/>
    <x v="7"/>
    <x v="0"/>
  </r>
  <r>
    <x v="2"/>
    <x v="6"/>
    <s v="Sep 2011"/>
    <n v="1105213.1226157807"/>
    <x v="8"/>
    <x v="0"/>
  </r>
  <r>
    <x v="2"/>
    <x v="6"/>
    <s v="Oct 2011"/>
    <n v="735241.29458245484"/>
    <x v="9"/>
    <x v="0"/>
  </r>
  <r>
    <x v="2"/>
    <x v="6"/>
    <s v="Nov 2011"/>
    <n v="651865.65911594185"/>
    <x v="10"/>
    <x v="0"/>
  </r>
  <r>
    <x v="2"/>
    <x v="6"/>
    <s v="Dec 2011"/>
    <n v="605316.39133177348"/>
    <x v="11"/>
    <x v="0"/>
  </r>
  <r>
    <x v="2"/>
    <x v="6"/>
    <s v="Jan 2012"/>
    <n v="593645.83313013194"/>
    <x v="0"/>
    <x v="1"/>
  </r>
  <r>
    <x v="2"/>
    <x v="6"/>
    <s v="Feb 2012"/>
    <n v="620512.58920280135"/>
    <x v="1"/>
    <x v="1"/>
  </r>
  <r>
    <x v="2"/>
    <x v="6"/>
    <s v="Mar 2012"/>
    <n v="708312.34033474303"/>
    <x v="2"/>
    <x v="1"/>
  </r>
  <r>
    <x v="2"/>
    <x v="6"/>
    <s v="Apr 2012"/>
    <n v="831860.83404639992"/>
    <x v="3"/>
    <x v="1"/>
  </r>
  <r>
    <x v="2"/>
    <x v="6"/>
    <s v="May 2012"/>
    <n v="922817.8154518354"/>
    <x v="4"/>
    <x v="1"/>
  </r>
  <r>
    <x v="2"/>
    <x v="6"/>
    <s v="Jun 2012"/>
    <n v="1062559.3997025851"/>
    <x v="5"/>
    <x v="1"/>
  </r>
  <r>
    <x v="2"/>
    <x v="6"/>
    <s v="Jul 2012"/>
    <n v="1198654.4372708946"/>
    <x v="6"/>
    <x v="1"/>
  </r>
  <r>
    <x v="2"/>
    <x v="6"/>
    <s v="Aug 2012"/>
    <n v="1243413.1224913248"/>
    <x v="7"/>
    <x v="1"/>
  </r>
  <r>
    <x v="2"/>
    <x v="6"/>
    <s v="Sep 2012"/>
    <n v="1413487.2241187785"/>
    <x v="8"/>
    <x v="1"/>
  </r>
  <r>
    <x v="2"/>
    <x v="6"/>
    <s v="Oct 2012"/>
    <n v="1335169.1852402522"/>
    <x v="9"/>
    <x v="1"/>
  </r>
  <r>
    <x v="2"/>
    <x v="6"/>
    <s v="Nov 2012"/>
    <n v="1255627.5923832837"/>
    <x v="10"/>
    <x v="1"/>
  </r>
  <r>
    <x v="2"/>
    <x v="6"/>
    <s v="Dec 2012"/>
    <n v="1016436.1304321976"/>
    <x v="11"/>
    <x v="1"/>
  </r>
  <r>
    <x v="2"/>
    <x v="6"/>
    <s v="Jan 2013"/>
    <n v="886764.67088981927"/>
    <x v="0"/>
    <x v="2"/>
  </r>
  <r>
    <x v="2"/>
    <x v="6"/>
    <s v="Feb 2013"/>
    <n v="846646.27169959084"/>
    <x v="1"/>
    <x v="2"/>
  </r>
  <r>
    <x v="2"/>
    <x v="6"/>
    <s v="Mar 2013"/>
    <n v="763324.1412380659"/>
    <x v="2"/>
    <x v="2"/>
  </r>
  <r>
    <x v="2"/>
    <x v="6"/>
    <s v="Apr 2013"/>
    <n v="764417.74718722212"/>
    <x v="3"/>
    <x v="2"/>
  </r>
  <r>
    <x v="2"/>
    <x v="6"/>
    <s v="May 2013"/>
    <n v="710329.37512078939"/>
    <x v="4"/>
    <x v="2"/>
  </r>
  <r>
    <x v="2"/>
    <x v="6"/>
    <s v="Jun 2013"/>
    <n v="640329.71089040861"/>
    <x v="5"/>
    <x v="2"/>
  </r>
  <r>
    <x v="2"/>
    <x v="6"/>
    <s v="Jul 2013"/>
    <n v="544157.25824523135"/>
    <x v="6"/>
    <x v="2"/>
  </r>
  <r>
    <x v="2"/>
    <x v="6"/>
    <s v="Aug 2013"/>
    <n v="384479.39043001807"/>
    <x v="7"/>
    <x v="2"/>
  </r>
  <r>
    <x v="2"/>
    <x v="6"/>
    <s v="Sep 2013"/>
    <n v="327982.02630298579"/>
    <x v="8"/>
    <x v="2"/>
  </r>
  <r>
    <x v="2"/>
    <x v="6"/>
    <s v="Oct 2013"/>
    <n v="327752.16800690966"/>
    <x v="9"/>
    <x v="2"/>
  </r>
  <r>
    <x v="2"/>
    <x v="6"/>
    <s v="Nov 2013"/>
    <n v="326705.56223639374"/>
    <x v="10"/>
    <x v="2"/>
  </r>
  <r>
    <x v="2"/>
    <x v="6"/>
    <s v="Dec 2013"/>
    <n v="318518.61383778241"/>
    <x v="11"/>
    <x v="2"/>
  </r>
  <r>
    <x v="2"/>
    <x v="6"/>
    <s v="Jan 2014"/>
    <n v="316789.26732206001"/>
    <x v="0"/>
    <x v="3"/>
  </r>
  <r>
    <x v="2"/>
    <x v="6"/>
    <s v="Feb 2014"/>
    <n v="253440.30657759192"/>
    <x v="1"/>
    <x v="3"/>
  </r>
  <r>
    <x v="2"/>
    <x v="6"/>
    <s v="Mar 2014"/>
    <n v="245174.94857047027"/>
    <x v="2"/>
    <x v="3"/>
  </r>
  <r>
    <x v="2"/>
    <x v="6"/>
    <s v="Apr 2014"/>
    <n v="236249.95189902483"/>
    <x v="3"/>
    <x v="3"/>
  </r>
  <r>
    <x v="2"/>
    <x v="6"/>
    <s v="May 2014"/>
    <n v="230130.74236466322"/>
    <x v="4"/>
    <x v="3"/>
  </r>
  <r>
    <x v="2"/>
    <x v="6"/>
    <s v="Jun 2014"/>
    <n v="222973.33389036637"/>
    <x v="5"/>
    <x v="3"/>
  </r>
  <r>
    <x v="2"/>
    <x v="6"/>
    <s v="Jul 2014"/>
    <n v="227468.77000401699"/>
    <x v="6"/>
    <x v="3"/>
  </r>
  <r>
    <x v="2"/>
    <x v="6"/>
    <s v="Aug 2014"/>
    <n v="220017.06157601112"/>
    <x v="7"/>
    <x v="3"/>
  </r>
  <r>
    <x v="2"/>
    <x v="6"/>
    <s v="Sep 2014"/>
    <n v="212298.61869775073"/>
    <x v="8"/>
    <x v="3"/>
  </r>
  <r>
    <x v="2"/>
    <x v="6"/>
    <s v="Oct 2014"/>
    <n v="209890.41072987774"/>
    <x v="9"/>
    <x v="3"/>
  </r>
  <r>
    <x v="2"/>
    <x v="6"/>
    <s v="Nov 2014"/>
    <n v="211032.7634234358"/>
    <x v="10"/>
    <x v="3"/>
  </r>
  <r>
    <x v="2"/>
    <x v="6"/>
    <s v="Dec 2014"/>
    <n v="206563.80143358887"/>
    <x v="11"/>
    <x v="3"/>
  </r>
  <r>
    <x v="2"/>
    <x v="6"/>
    <s v="Jan 2015"/>
    <n v="202179.03869775418"/>
    <x v="0"/>
    <x v="4"/>
  </r>
  <r>
    <x v="2"/>
    <x v="6"/>
    <s v="Feb 2015"/>
    <n v="198375.41554532186"/>
    <x v="1"/>
    <x v="4"/>
  </r>
  <r>
    <x v="2"/>
    <x v="6"/>
    <s v="Mar 2015"/>
    <n v="196373.62449210219"/>
    <x v="2"/>
    <x v="4"/>
  </r>
  <r>
    <x v="2"/>
    <x v="6"/>
    <s v="Apr 2015"/>
    <n v="195501.86571630987"/>
    <x v="3"/>
    <x v="4"/>
  </r>
  <r>
    <x v="2"/>
    <x v="6"/>
    <s v="May 2015"/>
    <n v="194576.93027775208"/>
    <x v="4"/>
    <x v="4"/>
  </r>
  <r>
    <x v="2"/>
    <x v="6"/>
    <s v="Jun 2015"/>
    <n v="193466.7253457483"/>
    <x v="5"/>
    <x v="4"/>
  </r>
  <r>
    <x v="2"/>
    <x v="6"/>
    <s v="Jul 2015"/>
    <n v="190499.70363984653"/>
    <x v="6"/>
    <x v="4"/>
  </r>
  <r>
    <x v="2"/>
    <x v="6"/>
    <s v="Aug 2015"/>
    <n v="184347.47228907162"/>
    <x v="7"/>
    <x v="4"/>
  </r>
  <r>
    <x v="2"/>
    <x v="6"/>
    <s v="Sep 2015"/>
    <n v="178546.8556709656"/>
    <x v="8"/>
    <x v="4"/>
  </r>
  <r>
    <x v="2"/>
    <x v="6"/>
    <s v="Oct 2015"/>
    <n v="172873.58875372534"/>
    <x v="9"/>
    <x v="4"/>
  </r>
  <r>
    <x v="2"/>
    <x v="6"/>
    <s v="Nov 2015"/>
    <n v="167563.53283525235"/>
    <x v="10"/>
    <x v="4"/>
  </r>
  <r>
    <x v="2"/>
    <x v="6"/>
    <s v="Dec 2015"/>
    <n v="162544.42326946495"/>
    <x v="11"/>
    <x v="4"/>
  </r>
  <r>
    <x v="2"/>
    <x v="6"/>
    <s v="Jan 2016"/>
    <n v="157668.47665990022"/>
    <x v="0"/>
    <x v="5"/>
  </r>
  <r>
    <x v="2"/>
    <x v="6"/>
    <s v="Feb 2016"/>
    <n v="152923.01974515736"/>
    <x v="1"/>
    <x v="5"/>
  </r>
  <r>
    <x v="2"/>
    <x v="6"/>
    <s v="Mar 2016"/>
    <n v="148241.29534401849"/>
    <x v="2"/>
    <x v="5"/>
  </r>
  <r>
    <x v="2"/>
    <x v="6"/>
    <s v="Apr 2016"/>
    <n v="143970.7824940189"/>
    <x v="3"/>
    <x v="5"/>
  </r>
  <r>
    <x v="2"/>
    <x v="6"/>
    <s v="May 2016"/>
    <n v="139646.32328616854"/>
    <x v="4"/>
    <x v="5"/>
  </r>
  <r>
    <x v="2"/>
    <x v="6"/>
    <s v="Jun 2016"/>
    <n v="135643.29117109568"/>
    <x v="5"/>
    <x v="5"/>
  </r>
  <r>
    <x v="2"/>
    <x v="6"/>
    <s v="Jul 2016"/>
    <n v="130932.94458707908"/>
    <x v="6"/>
    <x v="5"/>
  </r>
  <r>
    <x v="2"/>
    <x v="6"/>
    <s v="Aug 2016"/>
    <n v="127134.40659385784"/>
    <x v="7"/>
    <x v="5"/>
  </r>
  <r>
    <x v="2"/>
    <x v="6"/>
    <s v="Sep 2016"/>
    <n v="123556.82984067002"/>
    <x v="8"/>
    <x v="5"/>
  </r>
  <r>
    <x v="2"/>
    <x v="6"/>
    <s v="Oct 2016"/>
    <n v="120113.06602310587"/>
    <x v="9"/>
    <x v="5"/>
  </r>
  <r>
    <x v="2"/>
    <x v="6"/>
    <s v="Nov 2016"/>
    <n v="116798.49958411136"/>
    <x v="10"/>
    <x v="5"/>
  </r>
  <r>
    <x v="2"/>
    <x v="6"/>
    <s v="Dec 2016"/>
    <n v="113608.71005747007"/>
    <x v="11"/>
    <x v="5"/>
  </r>
  <r>
    <x v="2"/>
    <x v="6"/>
    <s v="Jan 2017"/>
    <n v="110534.97444034182"/>
    <x v="0"/>
    <x v="6"/>
  </r>
  <r>
    <x v="2"/>
    <x v="6"/>
    <s v="Feb 2017"/>
    <n v="107576.68905776901"/>
    <x v="1"/>
    <x v="6"/>
  </r>
  <r>
    <x v="2"/>
    <x v="6"/>
    <s v="Mar 2017"/>
    <n v="104720.87236499315"/>
    <x v="2"/>
    <x v="6"/>
  </r>
  <r>
    <x v="2"/>
    <x v="6"/>
    <s v="Apr 2017"/>
    <n v="101971.09054282797"/>
    <x v="3"/>
    <x v="6"/>
  </r>
  <r>
    <x v="2"/>
    <x v="6"/>
    <s v="May 2017"/>
    <n v="99321.859159957094"/>
    <x v="4"/>
    <x v="6"/>
  </r>
  <r>
    <x v="2"/>
    <x v="6"/>
    <s v="Jun 2017"/>
    <n v="96758.807703902377"/>
    <x v="5"/>
    <x v="6"/>
  </r>
  <r>
    <x v="2"/>
    <x v="6"/>
    <s v="Jul 2017"/>
    <n v="94289.81516890155"/>
    <x v="6"/>
    <x v="6"/>
  </r>
  <r>
    <x v="2"/>
    <x v="6"/>
    <s v="Aug 2017"/>
    <n v="91907.13741873228"/>
    <x v="7"/>
    <x v="6"/>
  </r>
  <r>
    <x v="2"/>
    <x v="6"/>
    <s v="Sep 2017"/>
    <n v="89603.011525051916"/>
    <x v="8"/>
    <x v="6"/>
  </r>
  <r>
    <x v="2"/>
    <x v="6"/>
    <s v="Oct 2017"/>
    <n v="87374.052204563981"/>
    <x v="9"/>
    <x v="6"/>
  </r>
  <r>
    <x v="2"/>
    <x v="6"/>
    <s v="Nov 2017"/>
    <n v="85224.226888381585"/>
    <x v="10"/>
    <x v="6"/>
  </r>
  <r>
    <x v="2"/>
    <x v="6"/>
    <s v="Dec 2017"/>
    <n v="83133.842253348907"/>
    <x v="11"/>
    <x v="6"/>
  </r>
  <r>
    <x v="2"/>
    <x v="6"/>
    <s v="Jan 2018"/>
    <n v="81113.390097954907"/>
    <x v="0"/>
    <x v="7"/>
  </r>
  <r>
    <x v="2"/>
    <x v="6"/>
    <s v="Feb 2018"/>
    <n v="79144.748645756918"/>
    <x v="1"/>
    <x v="7"/>
  </r>
  <r>
    <x v="2"/>
    <x v="6"/>
    <s v="Mar 2018"/>
    <n v="77251.157475769913"/>
    <x v="2"/>
    <x v="7"/>
  </r>
  <r>
    <x v="2"/>
    <x v="6"/>
    <s v="Apr 2018"/>
    <n v="75421.621554783225"/>
    <x v="3"/>
    <x v="7"/>
  </r>
  <r>
    <x v="2"/>
    <x v="6"/>
    <s v="May 2018"/>
    <n v="73647.023098004865"/>
    <x v="4"/>
    <x v="7"/>
  </r>
  <r>
    <x v="2"/>
    <x v="6"/>
    <s v="Jun 2018"/>
    <n v="71925.600642877936"/>
    <x v="5"/>
    <x v="7"/>
  </r>
  <r>
    <x v="2"/>
    <x v="6"/>
    <s v="Jul 2018"/>
    <n v="70253.527489985616"/>
    <x v="6"/>
    <x v="7"/>
  </r>
  <r>
    <x v="2"/>
    <x v="6"/>
    <s v="Aug 2018"/>
    <n v="68635.461741341976"/>
    <x v="7"/>
    <x v="7"/>
  </r>
  <r>
    <x v="2"/>
    <x v="6"/>
    <s v="Sep 2018"/>
    <n v="67054.899206484159"/>
    <x v="8"/>
    <x v="7"/>
  </r>
  <r>
    <x v="2"/>
    <x v="6"/>
    <s v="Oct 2018"/>
    <n v="65533.190036874468"/>
    <x v="9"/>
    <x v="7"/>
  </r>
  <r>
    <x v="2"/>
    <x v="6"/>
    <s v="Nov 2018"/>
    <n v="64057.222207336985"/>
    <x v="10"/>
    <x v="7"/>
  </r>
  <r>
    <x v="2"/>
    <x v="6"/>
    <s v="Dec 2018"/>
    <n v="62617.873227728436"/>
    <x v="11"/>
    <x v="7"/>
  </r>
  <r>
    <x v="2"/>
    <x v="6"/>
    <s v="Jan 2019"/>
    <n v="61221.800909365702"/>
    <x v="0"/>
    <x v="8"/>
  </r>
  <r>
    <x v="2"/>
    <x v="6"/>
    <s v="Feb 2019"/>
    <n v="59867.942208481865"/>
    <x v="1"/>
    <x v="8"/>
  </r>
  <r>
    <x v="2"/>
    <x v="6"/>
    <s v="Mar 2019"/>
    <n v="58541.940427556146"/>
    <x v="2"/>
    <x v="8"/>
  </r>
  <r>
    <x v="2"/>
    <x v="6"/>
    <s v="Apr 2019"/>
    <n v="57258.96204399869"/>
    <x v="3"/>
    <x v="8"/>
  </r>
  <r>
    <x v="2"/>
    <x v="6"/>
    <s v="May 2019"/>
    <n v="56008.490910915454"/>
    <x v="4"/>
    <x v="8"/>
  </r>
  <r>
    <x v="2"/>
    <x v="6"/>
    <s v="Jun 2019"/>
    <n v="54791.337118608237"/>
    <x v="5"/>
    <x v="8"/>
  </r>
  <r>
    <x v="2"/>
    <x v="6"/>
    <s v="Jul 2019"/>
    <n v="53617.790776216149"/>
    <x v="6"/>
    <x v="8"/>
  </r>
  <r>
    <x v="2"/>
    <x v="6"/>
    <s v="Aug 2019"/>
    <n v="52474.314099681258"/>
    <x v="7"/>
    <x v="8"/>
  </r>
  <r>
    <x v="2"/>
    <x v="6"/>
    <s v="Sep 2019"/>
    <n v="51361.163870131713"/>
    <x v="8"/>
    <x v="8"/>
  </r>
  <r>
    <x v="2"/>
    <x v="6"/>
    <s v="Oct 2019"/>
    <n v="50276.864828112637"/>
    <x v="9"/>
    <x v="8"/>
  </r>
  <r>
    <x v="2"/>
    <x v="6"/>
    <s v="Nov 2019"/>
    <n v="49223.175308669663"/>
    <x v="10"/>
    <x v="8"/>
  </r>
  <r>
    <x v="2"/>
    <x v="6"/>
    <s v="Dec 2019"/>
    <n v="48196.547663052297"/>
    <x v="11"/>
    <x v="8"/>
  </r>
  <r>
    <x v="2"/>
    <x v="6"/>
    <s v="Jan 2020"/>
    <n v="47195.172231881501"/>
    <x v="0"/>
    <x v="9"/>
  </r>
  <r>
    <x v="2"/>
    <x v="6"/>
    <s v="Feb 2020"/>
    <n v="46210.03902850546"/>
    <x v="1"/>
    <x v="9"/>
  </r>
  <r>
    <x v="2"/>
    <x v="6"/>
    <s v="Mar 2020"/>
    <n v="45259.620611151498"/>
    <x v="2"/>
    <x v="9"/>
  </r>
  <r>
    <x v="2"/>
    <x v="6"/>
    <s v="Apr 2020"/>
    <n v="44331.161612097378"/>
    <x v="3"/>
    <x v="9"/>
  </r>
  <r>
    <x v="2"/>
    <x v="6"/>
    <s v="May 2020"/>
    <n v="43428.686192528621"/>
    <x v="4"/>
    <x v="9"/>
  </r>
  <r>
    <x v="2"/>
    <x v="6"/>
    <s v="Jun 2020"/>
    <n v="42550.748962912745"/>
    <x v="5"/>
    <x v="9"/>
  </r>
  <r>
    <x v="2"/>
    <x v="6"/>
    <s v="Jul 2020"/>
    <n v="38655.481459995863"/>
    <x v="6"/>
    <x v="9"/>
  </r>
  <r>
    <x v="2"/>
    <x v="6"/>
    <s v="Aug 2020"/>
    <n v="37875.749799427991"/>
    <x v="7"/>
    <x v="9"/>
  </r>
  <r>
    <x v="2"/>
    <x v="6"/>
    <s v="Sep 2020"/>
    <n v="37111.788666880595"/>
    <x v="8"/>
    <x v="9"/>
  </r>
  <r>
    <x v="2"/>
    <x v="6"/>
    <s v="Oct 2020"/>
    <n v="36367.388629442721"/>
    <x v="9"/>
    <x v="9"/>
  </r>
  <r>
    <x v="2"/>
    <x v="6"/>
    <s v="Nov 2020"/>
    <n v="35627.849644475937"/>
    <x v="10"/>
    <x v="9"/>
  </r>
  <r>
    <x v="2"/>
    <x v="6"/>
    <s v="Dec 2020"/>
    <n v="34915.04927032382"/>
    <x v="11"/>
    <x v="9"/>
  </r>
  <r>
    <x v="2"/>
    <x v="6"/>
    <s v="Jan 2021"/>
    <n v="34219.196573424182"/>
    <x v="0"/>
    <x v="10"/>
  </r>
  <r>
    <x v="2"/>
    <x v="6"/>
    <s v="Feb 2021"/>
    <n v="33526.999585239006"/>
    <x v="1"/>
    <x v="10"/>
  </r>
  <r>
    <x v="2"/>
    <x v="6"/>
    <s v="Mar 2021"/>
    <n v="32849.39079576252"/>
    <x v="2"/>
    <x v="10"/>
  </r>
  <r>
    <x v="2"/>
    <x v="6"/>
    <s v="Apr 2021"/>
    <n v="31797.915697489731"/>
    <x v="3"/>
    <x v="10"/>
  </r>
  <r>
    <x v="2"/>
    <x v="6"/>
    <s v="May 2021"/>
    <n v="31163.696083286093"/>
    <x v="4"/>
    <x v="10"/>
  </r>
  <r>
    <x v="2"/>
    <x v="6"/>
    <s v="Jun 2021"/>
    <n v="24990.182154953785"/>
    <x v="5"/>
    <x v="10"/>
  </r>
  <r>
    <x v="2"/>
    <x v="6"/>
    <s v="Jul 2021"/>
    <n v="7842.2539581101446"/>
    <x v="6"/>
    <x v="10"/>
  </r>
  <r>
    <x v="2"/>
    <x v="6"/>
    <s v="Aug 2021"/>
    <n v="7370.7921999999999"/>
    <x v="7"/>
    <x v="10"/>
  </r>
  <r>
    <x v="2"/>
    <x v="6"/>
    <s v="Sep 2021"/>
    <n v="7286.2185999999983"/>
    <x v="8"/>
    <x v="10"/>
  </r>
  <r>
    <x v="2"/>
    <x v="6"/>
    <s v="Oct 2021"/>
    <n v="7202.6819999999998"/>
    <x v="9"/>
    <x v="10"/>
  </r>
  <r>
    <x v="2"/>
    <x v="6"/>
    <s v="Nov 2021"/>
    <n v="7120.1689999999999"/>
    <x v="10"/>
    <x v="10"/>
  </r>
  <r>
    <x v="2"/>
    <x v="6"/>
    <s v="Dec 2021"/>
    <n v="7038.6654999999992"/>
    <x v="11"/>
    <x v="10"/>
  </r>
  <r>
    <x v="2"/>
    <x v="6"/>
    <s v="Jan 2022"/>
    <n v="6958.1580000000004"/>
    <x v="0"/>
    <x v="11"/>
  </r>
  <r>
    <x v="2"/>
    <x v="6"/>
    <s v="Feb 2022"/>
    <n v="6878.6334999999999"/>
    <x v="1"/>
    <x v="11"/>
  </r>
  <r>
    <x v="2"/>
    <x v="6"/>
    <s v="Mar 2022"/>
    <n v="6800.079099999999"/>
    <x v="2"/>
    <x v="11"/>
  </r>
  <r>
    <x v="2"/>
    <x v="6"/>
    <s v="Apr 2022"/>
    <n v="6722.4814000000006"/>
    <x v="3"/>
    <x v="11"/>
  </r>
  <r>
    <x v="2"/>
    <x v="6"/>
    <s v="May 2022"/>
    <n v="6645.8280999999997"/>
    <x v="4"/>
    <x v="11"/>
  </r>
  <r>
    <x v="2"/>
    <x v="6"/>
    <s v="Jun 2022"/>
    <n v="6570.1064999999999"/>
    <x v="5"/>
    <x v="11"/>
  </r>
  <r>
    <x v="2"/>
    <x v="6"/>
    <s v="Jul 2022"/>
    <n v="6495.3046000000004"/>
    <x v="6"/>
    <x v="11"/>
  </r>
  <r>
    <x v="2"/>
    <x v="6"/>
    <s v="Aug 2022"/>
    <n v="6421.4097000000002"/>
    <x v="7"/>
    <x v="11"/>
  </r>
  <r>
    <x v="2"/>
    <x v="6"/>
    <s v="Sep 2022"/>
    <n v="6348.4103999999998"/>
    <x v="8"/>
    <x v="11"/>
  </r>
  <r>
    <x v="2"/>
    <x v="6"/>
    <s v="Oct 2022"/>
    <n v="6276.2947000000004"/>
    <x v="9"/>
    <x v="11"/>
  </r>
  <r>
    <x v="2"/>
    <x v="6"/>
    <s v="Nov 2022"/>
    <n v="6205.0506999999998"/>
    <x v="10"/>
    <x v="11"/>
  </r>
  <r>
    <x v="2"/>
    <x v="6"/>
    <s v="Dec 2022"/>
    <n v="6134.6673999999994"/>
    <x v="11"/>
    <x v="11"/>
  </r>
  <r>
    <x v="2"/>
    <x v="6"/>
    <s v="Jan 2023"/>
    <n v="6065.1330000000007"/>
    <x v="0"/>
    <x v="12"/>
  </r>
  <r>
    <x v="2"/>
    <x v="6"/>
    <s v="Feb 2023"/>
    <n v="5996.4370000000008"/>
    <x v="1"/>
    <x v="12"/>
  </r>
  <r>
    <x v="2"/>
    <x v="6"/>
    <s v="Mar 2023"/>
    <n v="5928.5679999999993"/>
    <x v="2"/>
    <x v="12"/>
  </r>
  <r>
    <x v="2"/>
    <x v="6"/>
    <s v="Apr 2023"/>
    <n v="5861.5149999999994"/>
    <x v="3"/>
    <x v="12"/>
  </r>
  <r>
    <x v="2"/>
    <x v="6"/>
    <s v="May 2023"/>
    <n v="5795.2681000000002"/>
    <x v="4"/>
    <x v="12"/>
  </r>
  <r>
    <x v="2"/>
    <x v="6"/>
    <s v="Jun 2023"/>
    <n v="5729.8159999999998"/>
    <x v="5"/>
    <x v="12"/>
  </r>
  <r>
    <x v="2"/>
    <x v="6"/>
    <s v="Jul 2023"/>
    <n v="5665.1485999999995"/>
    <x v="6"/>
    <x v="12"/>
  </r>
  <r>
    <x v="2"/>
    <x v="6"/>
    <s v="Aug 2023"/>
    <n v="5601.255799999999"/>
    <x v="7"/>
    <x v="12"/>
  </r>
  <r>
    <x v="2"/>
    <x v="6"/>
    <s v="Sep 2023"/>
    <n v="5538.1275000000005"/>
    <x v="8"/>
    <x v="12"/>
  </r>
  <r>
    <x v="2"/>
    <x v="6"/>
    <s v="Oct 2023"/>
    <n v="5475.7538999999997"/>
    <x v="9"/>
    <x v="12"/>
  </r>
  <r>
    <x v="2"/>
    <x v="6"/>
    <s v="Nov 2023"/>
    <n v="5414.125"/>
    <x v="10"/>
    <x v="12"/>
  </r>
  <r>
    <x v="2"/>
    <x v="6"/>
    <s v="Dec 2023"/>
    <n v="5353.2313000000004"/>
    <x v="11"/>
    <x v="12"/>
  </r>
  <r>
    <x v="2"/>
    <x v="6"/>
    <s v="Jan 2024"/>
    <n v="5293.0632000000005"/>
    <x v="0"/>
    <x v="13"/>
  </r>
  <r>
    <x v="2"/>
    <x v="6"/>
    <s v="Feb 2024"/>
    <n v="5233.6114000000007"/>
    <x v="1"/>
    <x v="13"/>
  </r>
  <r>
    <x v="2"/>
    <x v="6"/>
    <s v="Mar 2024"/>
    <n v="5174.866500000001"/>
    <x v="2"/>
    <x v="13"/>
  </r>
  <r>
    <x v="2"/>
    <x v="6"/>
    <s v="Apr 2024"/>
    <n v="5116.8197999999993"/>
    <x v="3"/>
    <x v="13"/>
  </r>
  <r>
    <x v="2"/>
    <x v="6"/>
    <s v="May 2024"/>
    <n v="5059.4620999999997"/>
    <x v="4"/>
    <x v="13"/>
  </r>
  <r>
    <x v="2"/>
    <x v="6"/>
    <s v="Jun 2024"/>
    <n v="5002.7844000000005"/>
    <x v="5"/>
    <x v="13"/>
  </r>
  <r>
    <x v="2"/>
    <x v="6"/>
    <s v="Jul 2024"/>
    <n v="4946.7780999999995"/>
    <x v="6"/>
    <x v="13"/>
  </r>
  <r>
    <x v="2"/>
    <x v="6"/>
    <s v="Aug 2024"/>
    <n v="4891.4347000000007"/>
    <x v="7"/>
    <x v="13"/>
  </r>
  <r>
    <x v="2"/>
    <x v="6"/>
    <s v="Sep 2024"/>
    <n v="4836.7455"/>
    <x v="8"/>
    <x v="13"/>
  </r>
  <r>
    <x v="2"/>
    <x v="6"/>
    <s v="Oct 2024"/>
    <n v="4782.7025000000003"/>
    <x v="9"/>
    <x v="13"/>
  </r>
  <r>
    <x v="2"/>
    <x v="6"/>
    <s v="Nov 2024"/>
    <n v="4729.2970000000005"/>
    <x v="10"/>
    <x v="13"/>
  </r>
  <r>
    <x v="2"/>
    <x v="6"/>
    <s v="Dec 2024"/>
    <n v="4676.5211999999992"/>
    <x v="11"/>
    <x v="13"/>
  </r>
  <r>
    <x v="2"/>
    <x v="6"/>
    <s v="Jan 2025"/>
    <n v="4624.3670000000002"/>
    <x v="0"/>
    <x v="14"/>
  </r>
  <r>
    <x v="2"/>
    <x v="6"/>
    <s v="Feb 2025"/>
    <n v="4572.8263999999999"/>
    <x v="1"/>
    <x v="14"/>
  </r>
  <r>
    <x v="2"/>
    <x v="6"/>
    <s v="Mar 2025"/>
    <n v="4521.8918999999996"/>
    <x v="2"/>
    <x v="14"/>
  </r>
  <r>
    <x v="2"/>
    <x v="6"/>
    <s v="Apr 2025"/>
    <n v="4471.5553999999993"/>
    <x v="3"/>
    <x v="14"/>
  </r>
  <r>
    <x v="2"/>
    <x v="6"/>
    <s v="May 2025"/>
    <n v="4421.8098"/>
    <x v="4"/>
    <x v="14"/>
  </r>
  <r>
    <x v="2"/>
    <x v="6"/>
    <s v="Jun 2025"/>
    <n v="4372.6471000000001"/>
    <x v="5"/>
    <x v="14"/>
  </r>
  <r>
    <x v="2"/>
    <x v="6"/>
    <s v="Jul 2025"/>
    <n v="4324.0604000000003"/>
    <x v="6"/>
    <x v="14"/>
  </r>
  <r>
    <x v="2"/>
    <x v="6"/>
    <s v="Aug 2025"/>
    <n v="4276.0420999999997"/>
    <x v="7"/>
    <x v="14"/>
  </r>
  <r>
    <x v="2"/>
    <x v="6"/>
    <s v="Sep 2025"/>
    <n v="4228.5851999999995"/>
    <x v="8"/>
    <x v="14"/>
  </r>
  <r>
    <x v="2"/>
    <x v="6"/>
    <s v="Oct 2025"/>
    <n v="4181.6827999999996"/>
    <x v="9"/>
    <x v="14"/>
  </r>
  <r>
    <x v="2"/>
    <x v="6"/>
    <s v="Nov 2025"/>
    <n v="4135.3275000000003"/>
    <x v="10"/>
    <x v="14"/>
  </r>
  <r>
    <x v="2"/>
    <x v="6"/>
    <s v="Dec 2025"/>
    <n v="4089.5128999999997"/>
    <x v="11"/>
    <x v="14"/>
  </r>
  <r>
    <x v="2"/>
    <x v="6"/>
    <s v="Jan 2026"/>
    <n v="4044.2318"/>
    <x v="0"/>
    <x v="15"/>
  </r>
  <r>
    <x v="2"/>
    <x v="6"/>
    <s v="Feb 2026"/>
    <n v="3999.4778999999999"/>
    <x v="1"/>
    <x v="15"/>
  </r>
  <r>
    <x v="2"/>
    <x v="6"/>
    <s v="Mar 2026"/>
    <n v="3955.2444000000005"/>
    <x v="2"/>
    <x v="15"/>
  </r>
  <r>
    <x v="2"/>
    <x v="6"/>
    <s v="Apr 2026"/>
    <n v="3911.5246999999999"/>
    <x v="3"/>
    <x v="15"/>
  </r>
  <r>
    <x v="2"/>
    <x v="6"/>
    <s v="May 2026"/>
    <n v="3868.3127000000004"/>
    <x v="4"/>
    <x v="15"/>
  </r>
  <r>
    <x v="2"/>
    <x v="6"/>
    <s v="Jun 2026"/>
    <n v="3825.6017000000002"/>
    <x v="5"/>
    <x v="15"/>
  </r>
  <r>
    <x v="2"/>
    <x v="7"/>
    <s v="Aug 2011"/>
    <n v="789169.08835798898"/>
    <x v="7"/>
    <x v="0"/>
  </r>
  <r>
    <x v="2"/>
    <x v="7"/>
    <s v="Sep 2011"/>
    <n v="1274694.4200985776"/>
    <x v="8"/>
    <x v="0"/>
  </r>
  <r>
    <x v="2"/>
    <x v="7"/>
    <s v="Oct 2011"/>
    <n v="997666.52408289793"/>
    <x v="9"/>
    <x v="0"/>
  </r>
  <r>
    <x v="2"/>
    <x v="7"/>
    <s v="Nov 2011"/>
    <n v="784558.71519006824"/>
    <x v="10"/>
    <x v="0"/>
  </r>
  <r>
    <x v="2"/>
    <x v="7"/>
    <s v="Dec 2011"/>
    <n v="702505.52230476704"/>
    <x v="11"/>
    <x v="0"/>
  </r>
  <r>
    <x v="2"/>
    <x v="7"/>
    <s v="Jan 2012"/>
    <n v="667516.61310835625"/>
    <x v="0"/>
    <x v="1"/>
  </r>
  <r>
    <x v="2"/>
    <x v="7"/>
    <s v="Feb 2012"/>
    <n v="605153.78614455368"/>
    <x v="1"/>
    <x v="1"/>
  </r>
  <r>
    <x v="2"/>
    <x v="7"/>
    <s v="Mar 2012"/>
    <n v="636342.36797544663"/>
    <x v="2"/>
    <x v="1"/>
  </r>
  <r>
    <x v="2"/>
    <x v="7"/>
    <s v="Apr 2012"/>
    <n v="715404.40292435442"/>
    <x v="3"/>
    <x v="1"/>
  </r>
  <r>
    <x v="2"/>
    <x v="7"/>
    <s v="May 2012"/>
    <n v="754901.80955752649"/>
    <x v="4"/>
    <x v="1"/>
  </r>
  <r>
    <x v="2"/>
    <x v="7"/>
    <s v="Jun 2012"/>
    <n v="802716.53302023315"/>
    <x v="5"/>
    <x v="1"/>
  </r>
  <r>
    <x v="2"/>
    <x v="7"/>
    <s v="Jul 2012"/>
    <n v="882537.29074945743"/>
    <x v="6"/>
    <x v="1"/>
  </r>
  <r>
    <x v="2"/>
    <x v="7"/>
    <s v="Aug 2012"/>
    <n v="995848.14635861118"/>
    <x v="7"/>
    <x v="1"/>
  </r>
  <r>
    <x v="2"/>
    <x v="7"/>
    <s v="Sep 2012"/>
    <n v="1084740.4687158647"/>
    <x v="8"/>
    <x v="1"/>
  </r>
  <r>
    <x v="2"/>
    <x v="7"/>
    <s v="Oct 2012"/>
    <n v="1163215.3431019124"/>
    <x v="9"/>
    <x v="1"/>
  </r>
  <r>
    <x v="2"/>
    <x v="7"/>
    <s v="Nov 2012"/>
    <n v="1197312.629226059"/>
    <x v="10"/>
    <x v="1"/>
  </r>
  <r>
    <x v="2"/>
    <x v="7"/>
    <s v="Dec 2012"/>
    <n v="1149507.9297990352"/>
    <x v="11"/>
    <x v="1"/>
  </r>
  <r>
    <x v="2"/>
    <x v="7"/>
    <s v="Jan 2013"/>
    <n v="1061715.3419633426"/>
    <x v="0"/>
    <x v="2"/>
  </r>
  <r>
    <x v="2"/>
    <x v="7"/>
    <s v="Feb 2013"/>
    <n v="1035817.0926076203"/>
    <x v="1"/>
    <x v="2"/>
  </r>
  <r>
    <x v="2"/>
    <x v="7"/>
    <s v="Mar 2013"/>
    <n v="961803.16915054061"/>
    <x v="2"/>
    <x v="2"/>
  </r>
  <r>
    <x v="2"/>
    <x v="7"/>
    <s v="Apr 2013"/>
    <n v="850392.90787610412"/>
    <x v="3"/>
    <x v="2"/>
  </r>
  <r>
    <x v="2"/>
    <x v="7"/>
    <s v="May 2013"/>
    <n v="731147.73449386377"/>
    <x v="4"/>
    <x v="2"/>
  </r>
  <r>
    <x v="2"/>
    <x v="7"/>
    <s v="Jun 2013"/>
    <n v="670478.26170020923"/>
    <x v="5"/>
    <x v="2"/>
  </r>
  <r>
    <x v="2"/>
    <x v="7"/>
    <s v="Jul 2013"/>
    <n v="641185.92627156258"/>
    <x v="6"/>
    <x v="2"/>
  </r>
  <r>
    <x v="2"/>
    <x v="7"/>
    <s v="Aug 2013"/>
    <n v="624915.21899664553"/>
    <x v="7"/>
    <x v="2"/>
  </r>
  <r>
    <x v="2"/>
    <x v="7"/>
    <s v="Sep 2013"/>
    <n v="598194.41190252837"/>
    <x v="8"/>
    <x v="2"/>
  </r>
  <r>
    <x v="2"/>
    <x v="7"/>
    <s v="Oct 2013"/>
    <n v="579205.83851193637"/>
    <x v="9"/>
    <x v="2"/>
  </r>
  <r>
    <x v="2"/>
    <x v="7"/>
    <s v="Nov 2013"/>
    <n v="562547.75036848802"/>
    <x v="10"/>
    <x v="2"/>
  </r>
  <r>
    <x v="2"/>
    <x v="7"/>
    <s v="Dec 2013"/>
    <n v="529566.16158255551"/>
    <x v="11"/>
    <x v="2"/>
  </r>
  <r>
    <x v="2"/>
    <x v="7"/>
    <s v="Jan 2014"/>
    <n v="499313.06633737416"/>
    <x v="0"/>
    <x v="3"/>
  </r>
  <r>
    <x v="2"/>
    <x v="7"/>
    <s v="Feb 2014"/>
    <n v="481646.06738622702"/>
    <x v="1"/>
    <x v="3"/>
  </r>
  <r>
    <x v="2"/>
    <x v="7"/>
    <s v="Mar 2014"/>
    <n v="465190.6691910504"/>
    <x v="2"/>
    <x v="3"/>
  </r>
  <r>
    <x v="2"/>
    <x v="7"/>
    <s v="Apr 2014"/>
    <n v="444972.45523304271"/>
    <x v="3"/>
    <x v="3"/>
  </r>
  <r>
    <x v="2"/>
    <x v="7"/>
    <s v="May 2014"/>
    <n v="487438.64029185066"/>
    <x v="4"/>
    <x v="3"/>
  </r>
  <r>
    <x v="2"/>
    <x v="7"/>
    <s v="Jun 2014"/>
    <n v="468810.42478250474"/>
    <x v="5"/>
    <x v="3"/>
  </r>
  <r>
    <x v="2"/>
    <x v="7"/>
    <s v="Jul 2014"/>
    <n v="451118.42483294453"/>
    <x v="6"/>
    <x v="3"/>
  </r>
  <r>
    <x v="2"/>
    <x v="7"/>
    <s v="Aug 2014"/>
    <n v="438418.19538761402"/>
    <x v="7"/>
    <x v="3"/>
  </r>
  <r>
    <x v="2"/>
    <x v="7"/>
    <s v="Sep 2014"/>
    <n v="398535.02753445378"/>
    <x v="8"/>
    <x v="3"/>
  </r>
  <r>
    <x v="2"/>
    <x v="7"/>
    <s v="Oct 2014"/>
    <n v="383710.2733675706"/>
    <x v="9"/>
    <x v="3"/>
  </r>
  <r>
    <x v="2"/>
    <x v="7"/>
    <s v="Nov 2014"/>
    <n v="375222.35541942832"/>
    <x v="10"/>
    <x v="3"/>
  </r>
  <r>
    <x v="2"/>
    <x v="7"/>
    <s v="Dec 2014"/>
    <n v="369300.31926528946"/>
    <x v="11"/>
    <x v="3"/>
  </r>
  <r>
    <x v="2"/>
    <x v="7"/>
    <s v="Jan 2015"/>
    <n v="358697.17237920791"/>
    <x v="0"/>
    <x v="4"/>
  </r>
  <r>
    <x v="2"/>
    <x v="7"/>
    <s v="Feb 2015"/>
    <n v="348901.7116583212"/>
    <x v="1"/>
    <x v="4"/>
  </r>
  <r>
    <x v="2"/>
    <x v="7"/>
    <s v="Mar 2015"/>
    <n v="339588.05896619055"/>
    <x v="2"/>
    <x v="4"/>
  </r>
  <r>
    <x v="2"/>
    <x v="7"/>
    <s v="Apr 2015"/>
    <n v="332035.56816187035"/>
    <x v="3"/>
    <x v="4"/>
  </r>
  <r>
    <x v="2"/>
    <x v="7"/>
    <s v="May 2015"/>
    <n v="326364.90843061946"/>
    <x v="4"/>
    <x v="4"/>
  </r>
  <r>
    <x v="2"/>
    <x v="7"/>
    <s v="Jun 2015"/>
    <n v="320771.09551759687"/>
    <x v="5"/>
    <x v="4"/>
  </r>
  <r>
    <x v="2"/>
    <x v="7"/>
    <s v="Jul 2015"/>
    <n v="315253.08191374358"/>
    <x v="6"/>
    <x v="4"/>
  </r>
  <r>
    <x v="2"/>
    <x v="7"/>
    <s v="Aug 2015"/>
    <n v="308150.4399246918"/>
    <x v="7"/>
    <x v="4"/>
  </r>
  <r>
    <x v="2"/>
    <x v="7"/>
    <s v="Sep 2015"/>
    <n v="297694.05536917463"/>
    <x v="8"/>
    <x v="4"/>
  </r>
  <r>
    <x v="2"/>
    <x v="7"/>
    <s v="Oct 2015"/>
    <n v="287751.44044182095"/>
    <x v="9"/>
    <x v="4"/>
  </r>
  <r>
    <x v="2"/>
    <x v="7"/>
    <s v="Nov 2015"/>
    <n v="278252.19129846059"/>
    <x v="10"/>
    <x v="4"/>
  </r>
  <r>
    <x v="2"/>
    <x v="7"/>
    <s v="Dec 2015"/>
    <n v="269246.85035358666"/>
    <x v="11"/>
    <x v="4"/>
  </r>
  <r>
    <x v="2"/>
    <x v="7"/>
    <s v="Jan 2016"/>
    <n v="260707.31829327121"/>
    <x v="0"/>
    <x v="5"/>
  </r>
  <r>
    <x v="2"/>
    <x v="7"/>
    <s v="Feb 2016"/>
    <n v="252676.88494561391"/>
    <x v="1"/>
    <x v="5"/>
  </r>
  <r>
    <x v="2"/>
    <x v="7"/>
    <s v="Mar 2016"/>
    <n v="244867.53901688533"/>
    <x v="2"/>
    <x v="5"/>
  </r>
  <r>
    <x v="2"/>
    <x v="7"/>
    <s v="Apr 2016"/>
    <n v="237524.47682007874"/>
    <x v="3"/>
    <x v="5"/>
  </r>
  <r>
    <x v="2"/>
    <x v="7"/>
    <s v="May 2016"/>
    <n v="230613.39902656979"/>
    <x v="4"/>
    <x v="5"/>
  </r>
  <r>
    <x v="2"/>
    <x v="7"/>
    <s v="Jun 2016"/>
    <n v="223955.56912504931"/>
    <x v="5"/>
    <x v="5"/>
  </r>
  <r>
    <x v="2"/>
    <x v="7"/>
    <s v="Jul 2016"/>
    <n v="217460.24510752049"/>
    <x v="6"/>
    <x v="5"/>
  </r>
  <r>
    <x v="2"/>
    <x v="7"/>
    <s v="Aug 2016"/>
    <n v="207524.59347260324"/>
    <x v="7"/>
    <x v="5"/>
  </r>
  <r>
    <x v="2"/>
    <x v="7"/>
    <s v="Sep 2016"/>
    <n v="201678.93666214606"/>
    <x v="8"/>
    <x v="5"/>
  </r>
  <r>
    <x v="2"/>
    <x v="7"/>
    <s v="Oct 2016"/>
    <n v="196076.14956132334"/>
    <x v="9"/>
    <x v="5"/>
  </r>
  <r>
    <x v="2"/>
    <x v="7"/>
    <s v="Nov 2016"/>
    <n v="190684.20813516446"/>
    <x v="10"/>
    <x v="5"/>
  </r>
  <r>
    <x v="2"/>
    <x v="7"/>
    <s v="Dec 2016"/>
    <n v="185488.61068252628"/>
    <x v="11"/>
    <x v="5"/>
  </r>
  <r>
    <x v="2"/>
    <x v="7"/>
    <s v="Jan 2017"/>
    <n v="180480.37006009839"/>
    <x v="0"/>
    <x v="6"/>
  </r>
  <r>
    <x v="2"/>
    <x v="7"/>
    <s v="Feb 2017"/>
    <n v="175751.36494251527"/>
    <x v="1"/>
    <x v="6"/>
  </r>
  <r>
    <x v="2"/>
    <x v="7"/>
    <s v="Mar 2017"/>
    <n v="170981.04684751513"/>
    <x v="2"/>
    <x v="6"/>
  </r>
  <r>
    <x v="2"/>
    <x v="7"/>
    <s v="Apr 2017"/>
    <n v="166468.93359987333"/>
    <x v="3"/>
    <x v="6"/>
  </r>
  <r>
    <x v="2"/>
    <x v="7"/>
    <s v="May 2017"/>
    <n v="162100.81309965369"/>
    <x v="4"/>
    <x v="6"/>
  </r>
  <r>
    <x v="2"/>
    <x v="7"/>
    <s v="Jun 2017"/>
    <n v="157873.98255091527"/>
    <x v="5"/>
    <x v="6"/>
  </r>
  <r>
    <x v="2"/>
    <x v="7"/>
    <s v="Jul 2017"/>
    <n v="153777.89898582737"/>
    <x v="6"/>
    <x v="6"/>
  </r>
  <r>
    <x v="2"/>
    <x v="7"/>
    <s v="Aug 2017"/>
    <n v="149806.24635449378"/>
    <x v="7"/>
    <x v="6"/>
  </r>
  <r>
    <x v="2"/>
    <x v="7"/>
    <s v="Sep 2017"/>
    <n v="145952.53817771596"/>
    <x v="8"/>
    <x v="6"/>
  </r>
  <r>
    <x v="2"/>
    <x v="7"/>
    <s v="Oct 2017"/>
    <n v="142211.58054245927"/>
    <x v="9"/>
    <x v="6"/>
  </r>
  <r>
    <x v="2"/>
    <x v="7"/>
    <s v="Nov 2017"/>
    <n v="138583.07330047636"/>
    <x v="10"/>
    <x v="6"/>
  </r>
  <r>
    <x v="2"/>
    <x v="7"/>
    <s v="Dec 2017"/>
    <n v="135055.49066088401"/>
    <x v="11"/>
    <x v="6"/>
  </r>
  <r>
    <x v="2"/>
    <x v="7"/>
    <s v="Jan 2018"/>
    <n v="131627.68020505414"/>
    <x v="0"/>
    <x v="7"/>
  </r>
  <r>
    <x v="2"/>
    <x v="7"/>
    <s v="Feb 2018"/>
    <n v="128393.60174109385"/>
    <x v="1"/>
    <x v="7"/>
  </r>
  <r>
    <x v="2"/>
    <x v="7"/>
    <s v="Mar 2018"/>
    <n v="125057.62639175588"/>
    <x v="2"/>
    <x v="7"/>
  </r>
  <r>
    <x v="2"/>
    <x v="7"/>
    <s v="Apr 2018"/>
    <n v="121906.85105855897"/>
    <x v="3"/>
    <x v="7"/>
  </r>
  <r>
    <x v="2"/>
    <x v="7"/>
    <s v="May 2018"/>
    <n v="118847.79958733835"/>
    <x v="4"/>
    <x v="7"/>
  </r>
  <r>
    <x v="2"/>
    <x v="7"/>
    <s v="Jun 2018"/>
    <n v="115872.98620850427"/>
    <x v="5"/>
    <x v="7"/>
  </r>
  <r>
    <x v="2"/>
    <x v="7"/>
    <s v="Jul 2018"/>
    <n v="112983.97060305557"/>
    <x v="6"/>
    <x v="7"/>
  </r>
  <r>
    <x v="2"/>
    <x v="7"/>
    <s v="Aug 2018"/>
    <n v="110177.12654241105"/>
    <x v="7"/>
    <x v="7"/>
  </r>
  <r>
    <x v="2"/>
    <x v="7"/>
    <s v="Sep 2018"/>
    <n v="107455.47757587157"/>
    <x v="8"/>
    <x v="7"/>
  </r>
  <r>
    <x v="2"/>
    <x v="7"/>
    <s v="Oct 2018"/>
    <n v="104810.06017979892"/>
    <x v="9"/>
    <x v="7"/>
  </r>
  <r>
    <x v="2"/>
    <x v="7"/>
    <s v="Nov 2018"/>
    <n v="102249.45826846999"/>
    <x v="10"/>
    <x v="7"/>
  </r>
  <r>
    <x v="2"/>
    <x v="7"/>
    <s v="Dec 2018"/>
    <n v="99764.308355176036"/>
    <x v="11"/>
    <x v="7"/>
  </r>
  <r>
    <x v="2"/>
    <x v="7"/>
    <s v="Jan 2019"/>
    <n v="97352.340996918589"/>
    <x v="0"/>
    <x v="8"/>
  </r>
  <r>
    <x v="2"/>
    <x v="7"/>
    <s v="Feb 2019"/>
    <n v="95106.895119525667"/>
    <x v="1"/>
    <x v="8"/>
  </r>
  <r>
    <x v="2"/>
    <x v="7"/>
    <s v="Mar 2019"/>
    <n v="92774.386047592678"/>
    <x v="2"/>
    <x v="8"/>
  </r>
  <r>
    <x v="2"/>
    <x v="7"/>
    <s v="Apr 2019"/>
    <n v="90597.44026118725"/>
    <x v="3"/>
    <x v="8"/>
  </r>
  <r>
    <x v="2"/>
    <x v="7"/>
    <s v="May 2019"/>
    <n v="88499.082990014023"/>
    <x v="4"/>
    <x v="8"/>
  </r>
  <r>
    <x v="2"/>
    <x v="7"/>
    <s v="Jun 2019"/>
    <n v="86477.333914926392"/>
    <x v="5"/>
    <x v="8"/>
  </r>
  <r>
    <x v="2"/>
    <x v="7"/>
    <s v="Jul 2019"/>
    <n v="84529.799887514964"/>
    <x v="6"/>
    <x v="8"/>
  </r>
  <r>
    <x v="2"/>
    <x v="7"/>
    <s v="Aug 2019"/>
    <n v="82656.980156643956"/>
    <x v="7"/>
    <x v="8"/>
  </r>
  <r>
    <x v="2"/>
    <x v="7"/>
    <s v="Sep 2019"/>
    <n v="80854.392401891746"/>
    <x v="8"/>
    <x v="8"/>
  </r>
  <r>
    <x v="2"/>
    <x v="7"/>
    <s v="Oct 2019"/>
    <n v="79121.251203629305"/>
    <x v="9"/>
    <x v="8"/>
  </r>
  <r>
    <x v="2"/>
    <x v="7"/>
    <s v="Nov 2019"/>
    <n v="77455.833720206225"/>
    <x v="10"/>
    <x v="8"/>
  </r>
  <r>
    <x v="2"/>
    <x v="7"/>
    <s v="Dec 2019"/>
    <n v="75858.94476664628"/>
    <x v="11"/>
    <x v="8"/>
  </r>
  <r>
    <x v="2"/>
    <x v="7"/>
    <s v="Jan 2020"/>
    <n v="74323.523344929912"/>
    <x v="0"/>
    <x v="9"/>
  </r>
  <r>
    <x v="2"/>
    <x v="7"/>
    <s v="Feb 2020"/>
    <n v="72921.349688410875"/>
    <x v="1"/>
    <x v="9"/>
  </r>
  <r>
    <x v="2"/>
    <x v="7"/>
    <s v="Mar 2020"/>
    <n v="71433.235673012401"/>
    <x v="2"/>
    <x v="9"/>
  </r>
  <r>
    <x v="2"/>
    <x v="7"/>
    <s v="Apr 2020"/>
    <n v="70065.612127453642"/>
    <x v="3"/>
    <x v="9"/>
  </r>
  <r>
    <x v="2"/>
    <x v="7"/>
    <s v="May 2020"/>
    <n v="68742.955865316195"/>
    <x v="4"/>
    <x v="9"/>
  </r>
  <r>
    <x v="2"/>
    <x v="7"/>
    <s v="Jun 2020"/>
    <n v="67467.209537847055"/>
    <x v="5"/>
    <x v="9"/>
  </r>
  <r>
    <x v="2"/>
    <x v="7"/>
    <s v="Jul 2020"/>
    <n v="66223.266861711876"/>
    <x v="6"/>
    <x v="9"/>
  </r>
  <r>
    <x v="2"/>
    <x v="7"/>
    <s v="Aug 2020"/>
    <n v="59258.216904344314"/>
    <x v="7"/>
    <x v="9"/>
  </r>
  <r>
    <x v="2"/>
    <x v="7"/>
    <s v="Sep 2020"/>
    <n v="58230.80831274778"/>
    <x v="8"/>
    <x v="9"/>
  </r>
  <r>
    <x v="2"/>
    <x v="7"/>
    <s v="Oct 2020"/>
    <n v="57204.918815564713"/>
    <x v="9"/>
    <x v="9"/>
  </r>
  <r>
    <x v="2"/>
    <x v="7"/>
    <s v="Nov 2020"/>
    <n v="56178.614221582837"/>
    <x v="10"/>
    <x v="9"/>
  </r>
  <r>
    <x v="2"/>
    <x v="7"/>
    <s v="Dec 2020"/>
    <n v="55136.579487195377"/>
    <x v="11"/>
    <x v="9"/>
  </r>
  <r>
    <x v="2"/>
    <x v="7"/>
    <s v="Jan 2021"/>
    <n v="54068.055919015707"/>
    <x v="0"/>
    <x v="10"/>
  </r>
  <r>
    <x v="2"/>
    <x v="7"/>
    <s v="Feb 2021"/>
    <n v="53021.516951676815"/>
    <x v="1"/>
    <x v="10"/>
  </r>
  <r>
    <x v="2"/>
    <x v="7"/>
    <s v="Mar 2021"/>
    <n v="51787.294158427154"/>
    <x v="2"/>
    <x v="10"/>
  </r>
  <r>
    <x v="2"/>
    <x v="7"/>
    <s v="Apr 2021"/>
    <n v="50542.138915438089"/>
    <x v="3"/>
    <x v="10"/>
  </r>
  <r>
    <x v="2"/>
    <x v="7"/>
    <s v="May 2021"/>
    <n v="49212.914538214027"/>
    <x v="4"/>
    <x v="10"/>
  </r>
  <r>
    <x v="2"/>
    <x v="7"/>
    <s v="Jun 2021"/>
    <n v="47778.202516878446"/>
    <x v="5"/>
    <x v="10"/>
  </r>
  <r>
    <x v="2"/>
    <x v="7"/>
    <s v="Jul 2021"/>
    <n v="46208.443505996569"/>
    <x v="6"/>
    <x v="10"/>
  </r>
  <r>
    <x v="2"/>
    <x v="7"/>
    <s v="Aug 2021"/>
    <n v="27382.99293075041"/>
    <x v="7"/>
    <x v="10"/>
  </r>
  <r>
    <x v="2"/>
    <x v="7"/>
    <s v="Sep 2021"/>
    <n v="6107.6160283193922"/>
    <x v="8"/>
    <x v="10"/>
  </r>
  <r>
    <x v="2"/>
    <x v="7"/>
    <s v="Oct 2021"/>
    <n v="5714.0873188347996"/>
    <x v="9"/>
    <x v="10"/>
  </r>
  <r>
    <x v="2"/>
    <x v="7"/>
    <s v="Nov 2021"/>
    <n v="5655.1782561451719"/>
    <x v="10"/>
    <x v="10"/>
  </r>
  <r>
    <x v="2"/>
    <x v="7"/>
    <s v="Dec 2021"/>
    <n v="5597.1129376092968"/>
    <x v="11"/>
    <x v="10"/>
  </r>
  <r>
    <x v="2"/>
    <x v="7"/>
    <s v="Jan 2022"/>
    <n v="5539.7520995296472"/>
    <x v="0"/>
    <x v="11"/>
  </r>
  <r>
    <x v="2"/>
    <x v="7"/>
    <s v="Feb 2022"/>
    <n v="5537.8938322260792"/>
    <x v="1"/>
    <x v="11"/>
  </r>
  <r>
    <x v="2"/>
    <x v="7"/>
    <s v="Mar 2022"/>
    <n v="5426.9436669598481"/>
    <x v="2"/>
    <x v="11"/>
  </r>
  <r>
    <x v="2"/>
    <x v="7"/>
    <s v="Apr 2022"/>
    <n v="5371.2952143543853"/>
    <x v="3"/>
    <x v="11"/>
  </r>
  <r>
    <x v="2"/>
    <x v="7"/>
    <s v="May 2022"/>
    <n v="5316.0552231894417"/>
    <x v="4"/>
    <x v="11"/>
  </r>
  <r>
    <x v="2"/>
    <x v="7"/>
    <s v="Jun 2022"/>
    <n v="5259.2354910753511"/>
    <x v="5"/>
    <x v="11"/>
  </r>
  <r>
    <x v="2"/>
    <x v="7"/>
    <s v="Jul 2022"/>
    <n v="5202.7521187210868"/>
    <x v="6"/>
    <x v="11"/>
  </r>
  <r>
    <x v="2"/>
    <x v="7"/>
    <s v="Aug 2022"/>
    <n v="5143.057974564751"/>
    <x v="7"/>
    <x v="11"/>
  </r>
  <r>
    <x v="2"/>
    <x v="7"/>
    <s v="Sep 2022"/>
    <n v="5083.9073991239029"/>
    <x v="8"/>
    <x v="11"/>
  </r>
  <r>
    <x v="2"/>
    <x v="7"/>
    <s v="Oct 2022"/>
    <n v="5027.8657669012682"/>
    <x v="9"/>
    <x v="11"/>
  </r>
  <r>
    <x v="2"/>
    <x v="7"/>
    <s v="Nov 2022"/>
    <n v="4974.2792655556805"/>
    <x v="10"/>
    <x v="11"/>
  </r>
  <r>
    <x v="2"/>
    <x v="7"/>
    <s v="Dec 2022"/>
    <n v="4920.3628876071434"/>
    <x v="11"/>
    <x v="11"/>
  </r>
  <r>
    <x v="2"/>
    <x v="7"/>
    <s v="Jan 2023"/>
    <n v="4867.5623806552212"/>
    <x v="0"/>
    <x v="12"/>
  </r>
  <r>
    <x v="2"/>
    <x v="7"/>
    <s v="Feb 2023"/>
    <n v="4845.5513090323302"/>
    <x v="1"/>
    <x v="12"/>
  </r>
  <r>
    <x v="2"/>
    <x v="7"/>
    <s v="Mar 2023"/>
    <n v="4765.4681233307201"/>
    <x v="2"/>
    <x v="12"/>
  </r>
  <r>
    <x v="2"/>
    <x v="7"/>
    <s v="Apr 2023"/>
    <n v="4713.6205649380181"/>
    <x v="3"/>
    <x v="12"/>
  </r>
  <r>
    <x v="2"/>
    <x v="7"/>
    <s v="May 2023"/>
    <n v="4658.5598531826372"/>
    <x v="4"/>
    <x v="12"/>
  </r>
  <r>
    <x v="2"/>
    <x v="7"/>
    <s v="Jun 2023"/>
    <n v="4607.4488349939274"/>
    <x v="5"/>
    <x v="12"/>
  </r>
  <r>
    <x v="2"/>
    <x v="7"/>
    <s v="Jul 2023"/>
    <n v="4556.8510447404014"/>
    <x v="6"/>
    <x v="12"/>
  </r>
  <r>
    <x v="2"/>
    <x v="7"/>
    <s v="Aug 2023"/>
    <n v="4507.4945785687823"/>
    <x v="7"/>
    <x v="12"/>
  </r>
  <r>
    <x v="2"/>
    <x v="7"/>
    <s v="Sep 2023"/>
    <n v="4456.5645781587309"/>
    <x v="8"/>
    <x v="12"/>
  </r>
  <r>
    <x v="2"/>
    <x v="7"/>
    <s v="Oct 2023"/>
    <n v="4409.0042271374796"/>
    <x v="9"/>
    <x v="12"/>
  </r>
  <r>
    <x v="2"/>
    <x v="7"/>
    <s v="Nov 2023"/>
    <n v="4361.5824855878982"/>
    <x v="10"/>
    <x v="12"/>
  </r>
  <r>
    <x v="2"/>
    <x v="7"/>
    <s v="Dec 2023"/>
    <n v="4315.8553055873817"/>
    <x v="11"/>
    <x v="12"/>
  </r>
  <r>
    <x v="2"/>
    <x v="7"/>
    <s v="Jan 2024"/>
    <n v="4271.4976267756692"/>
    <x v="0"/>
    <x v="13"/>
  </r>
  <r>
    <x v="2"/>
    <x v="7"/>
    <s v="Feb 2024"/>
    <n v="4232.2458377135326"/>
    <x v="1"/>
    <x v="13"/>
  </r>
  <r>
    <x v="2"/>
    <x v="7"/>
    <s v="Mar 2024"/>
    <n v="4180.7467448653115"/>
    <x v="2"/>
    <x v="13"/>
  </r>
  <r>
    <x v="2"/>
    <x v="7"/>
    <s v="Apr 2024"/>
    <n v="4136.8310553690044"/>
    <x v="3"/>
    <x v="13"/>
  </r>
  <r>
    <x v="2"/>
    <x v="7"/>
    <s v="May 2024"/>
    <n v="4093.4807223073144"/>
    <x v="4"/>
    <x v="13"/>
  </r>
  <r>
    <x v="2"/>
    <x v="7"/>
    <s v="Jun 2024"/>
    <n v="4051.6883077694406"/>
    <x v="5"/>
    <x v="13"/>
  </r>
  <r>
    <x v="2"/>
    <x v="7"/>
    <s v="Jul 2024"/>
    <n v="4009.6835339636295"/>
    <x v="6"/>
    <x v="13"/>
  </r>
  <r>
    <x v="2"/>
    <x v="7"/>
    <s v="Aug 2024"/>
    <n v="3967.6335299535676"/>
    <x v="7"/>
    <x v="13"/>
  </r>
  <r>
    <x v="2"/>
    <x v="7"/>
    <s v="Sep 2024"/>
    <n v="3923.0949234814748"/>
    <x v="8"/>
    <x v="13"/>
  </r>
  <r>
    <x v="2"/>
    <x v="7"/>
    <s v="Oct 2024"/>
    <n v="3883.1186111885463"/>
    <x v="9"/>
    <x v="13"/>
  </r>
  <r>
    <x v="2"/>
    <x v="7"/>
    <s v="Nov 2024"/>
    <n v="3843.407974861952"/>
    <x v="10"/>
    <x v="13"/>
  </r>
  <r>
    <x v="2"/>
    <x v="7"/>
    <s v="Dec 2024"/>
    <n v="3804.2581000000005"/>
    <x v="11"/>
    <x v="13"/>
  </r>
  <r>
    <x v="2"/>
    <x v="7"/>
    <s v="Jan 2025"/>
    <n v="3765.5308999999997"/>
    <x v="0"/>
    <x v="14"/>
  </r>
  <r>
    <x v="2"/>
    <x v="7"/>
    <s v="Feb 2025"/>
    <n v="3727.2011000000002"/>
    <x v="1"/>
    <x v="14"/>
  </r>
  <r>
    <x v="2"/>
    <x v="7"/>
    <s v="Mar 2025"/>
    <n v="3689.2647999999999"/>
    <x v="2"/>
    <x v="14"/>
  </r>
  <r>
    <x v="2"/>
    <x v="7"/>
    <s v="Apr 2025"/>
    <n v="3651.7177999999999"/>
    <x v="3"/>
    <x v="14"/>
  </r>
  <r>
    <x v="2"/>
    <x v="7"/>
    <s v="May 2025"/>
    <n v="3614.5559000000003"/>
    <x v="4"/>
    <x v="14"/>
  </r>
  <r>
    <x v="2"/>
    <x v="7"/>
    <s v="Jun 2025"/>
    <n v="3577.7754"/>
    <x v="5"/>
    <x v="14"/>
  </r>
  <r>
    <x v="2"/>
    <x v="7"/>
    <s v="Jul 2025"/>
    <n v="3541.3721999999998"/>
    <x v="6"/>
    <x v="14"/>
  </r>
  <r>
    <x v="2"/>
    <x v="7"/>
    <s v="Aug 2025"/>
    <n v="3505.3424999999997"/>
    <x v="7"/>
    <x v="14"/>
  </r>
  <r>
    <x v="2"/>
    <x v="7"/>
    <s v="Sep 2025"/>
    <n v="3469.6824000000001"/>
    <x v="8"/>
    <x v="14"/>
  </r>
  <r>
    <x v="2"/>
    <x v="7"/>
    <s v="Oct 2025"/>
    <n v="3434.3878"/>
    <x v="9"/>
    <x v="14"/>
  </r>
  <r>
    <x v="2"/>
    <x v="7"/>
    <s v="Nov 2025"/>
    <n v="3399.4553999999998"/>
    <x v="10"/>
    <x v="14"/>
  </r>
  <r>
    <x v="2"/>
    <x v="7"/>
    <s v="Dec 2025"/>
    <n v="3364.8807999999999"/>
    <x v="11"/>
    <x v="14"/>
  </r>
  <r>
    <x v="2"/>
    <x v="7"/>
    <s v="Jan 2026"/>
    <n v="3330.6607999999997"/>
    <x v="0"/>
    <x v="15"/>
  </r>
  <r>
    <x v="2"/>
    <x v="7"/>
    <s v="Feb 2026"/>
    <n v="3296.7916"/>
    <x v="1"/>
    <x v="15"/>
  </r>
  <r>
    <x v="2"/>
    <x v="7"/>
    <s v="Mar 2026"/>
    <n v="3263.2696000000001"/>
    <x v="2"/>
    <x v="15"/>
  </r>
  <r>
    <x v="2"/>
    <x v="7"/>
    <s v="Apr 2026"/>
    <n v="3230.0910000000003"/>
    <x v="3"/>
    <x v="15"/>
  </r>
  <r>
    <x v="2"/>
    <x v="7"/>
    <s v="May 2026"/>
    <n v="3197.2524999999996"/>
    <x v="4"/>
    <x v="15"/>
  </r>
  <r>
    <x v="2"/>
    <x v="7"/>
    <s v="Jun 2026"/>
    <n v="3164.7503000000002"/>
    <x v="5"/>
    <x v="15"/>
  </r>
  <r>
    <x v="2"/>
    <x v="7"/>
    <s v="Jul 2026"/>
    <n v="3132.5812000000001"/>
    <x v="6"/>
    <x v="15"/>
  </r>
  <r>
    <x v="2"/>
    <x v="8"/>
    <s v="Sep 2011"/>
    <n v="10860266.057747632"/>
    <x v="8"/>
    <x v="0"/>
  </r>
  <r>
    <x v="2"/>
    <x v="8"/>
    <s v="Oct 2011"/>
    <n v="3684243.7653449196"/>
    <x v="9"/>
    <x v="0"/>
  </r>
  <r>
    <x v="2"/>
    <x v="8"/>
    <s v="Nov 2011"/>
    <n v="3739350.7894018041"/>
    <x v="10"/>
    <x v="0"/>
  </r>
  <r>
    <x v="2"/>
    <x v="8"/>
    <s v="Dec 2011"/>
    <n v="3399008.3855371652"/>
    <x v="11"/>
    <x v="0"/>
  </r>
  <r>
    <x v="2"/>
    <x v="8"/>
    <s v="Jan 2012"/>
    <n v="3352004.9718845203"/>
    <x v="0"/>
    <x v="1"/>
  </r>
  <r>
    <x v="2"/>
    <x v="8"/>
    <s v="Feb 2012"/>
    <n v="3375425.294055555"/>
    <x v="1"/>
    <x v="1"/>
  </r>
  <r>
    <x v="2"/>
    <x v="8"/>
    <s v="Mar 2012"/>
    <n v="3446717.1847412223"/>
    <x v="2"/>
    <x v="1"/>
  </r>
  <r>
    <x v="2"/>
    <x v="8"/>
    <s v="Apr 2012"/>
    <n v="3604344.5913913036"/>
    <x v="3"/>
    <x v="1"/>
  </r>
  <r>
    <x v="2"/>
    <x v="8"/>
    <s v="May 2012"/>
    <n v="3544253.5595131917"/>
    <x v="4"/>
    <x v="1"/>
  </r>
  <r>
    <x v="2"/>
    <x v="8"/>
    <s v="Jun 2012"/>
    <n v="3350076.5157515281"/>
    <x v="5"/>
    <x v="1"/>
  </r>
  <r>
    <x v="2"/>
    <x v="8"/>
    <s v="Jul 2012"/>
    <n v="3129769.7705013519"/>
    <x v="6"/>
    <x v="1"/>
  </r>
  <r>
    <x v="2"/>
    <x v="8"/>
    <s v="Aug 2012"/>
    <n v="3033846.6431990042"/>
    <x v="7"/>
    <x v="1"/>
  </r>
  <r>
    <x v="2"/>
    <x v="8"/>
    <s v="Sep 2012"/>
    <n v="2939566.1094152322"/>
    <x v="8"/>
    <x v="1"/>
  </r>
  <r>
    <x v="2"/>
    <x v="8"/>
    <s v="Oct 2012"/>
    <n v="2887566.4599565603"/>
    <x v="9"/>
    <x v="1"/>
  </r>
  <r>
    <x v="2"/>
    <x v="8"/>
    <s v="Nov 2012"/>
    <n v="2804386.2450238988"/>
    <x v="10"/>
    <x v="1"/>
  </r>
  <r>
    <x v="2"/>
    <x v="8"/>
    <s v="Dec 2012"/>
    <n v="2734776.9371525655"/>
    <x v="11"/>
    <x v="1"/>
  </r>
  <r>
    <x v="2"/>
    <x v="8"/>
    <s v="Jan 2013"/>
    <n v="2650181.0662011309"/>
    <x v="0"/>
    <x v="2"/>
  </r>
  <r>
    <x v="2"/>
    <x v="8"/>
    <s v="Feb 2013"/>
    <n v="2580872.4155723429"/>
    <x v="1"/>
    <x v="2"/>
  </r>
  <r>
    <x v="2"/>
    <x v="8"/>
    <s v="Mar 2013"/>
    <n v="2461212.0594592113"/>
    <x v="2"/>
    <x v="2"/>
  </r>
  <r>
    <x v="2"/>
    <x v="8"/>
    <s v="Apr 2013"/>
    <n v="2370455.6380805136"/>
    <x v="3"/>
    <x v="2"/>
  </r>
  <r>
    <x v="2"/>
    <x v="8"/>
    <s v="May 2013"/>
    <n v="2313201.1181414556"/>
    <x v="4"/>
    <x v="2"/>
  </r>
  <r>
    <x v="2"/>
    <x v="8"/>
    <s v="Jun 2013"/>
    <n v="2255491.7766565951"/>
    <x v="5"/>
    <x v="2"/>
  </r>
  <r>
    <x v="2"/>
    <x v="8"/>
    <s v="Jul 2013"/>
    <n v="2199459.0936333979"/>
    <x v="6"/>
    <x v="2"/>
  </r>
  <r>
    <x v="2"/>
    <x v="8"/>
    <s v="Aug 2013"/>
    <n v="2145460.6511373622"/>
    <x v="7"/>
    <x v="2"/>
  </r>
  <r>
    <x v="2"/>
    <x v="8"/>
    <s v="Sep 2013"/>
    <n v="2085984.6647926413"/>
    <x v="8"/>
    <x v="2"/>
  </r>
  <r>
    <x v="2"/>
    <x v="8"/>
    <s v="Oct 2013"/>
    <n v="2038932.8108694749"/>
    <x v="9"/>
    <x v="2"/>
  </r>
  <r>
    <x v="2"/>
    <x v="8"/>
    <s v="Nov 2013"/>
    <n v="1994383.785622221"/>
    <x v="10"/>
    <x v="2"/>
  </r>
  <r>
    <x v="2"/>
    <x v="8"/>
    <s v="Dec 2013"/>
    <n v="1969202.2471353004"/>
    <x v="11"/>
    <x v="2"/>
  </r>
  <r>
    <x v="2"/>
    <x v="8"/>
    <s v="Jan 2014"/>
    <n v="1996038.9057325202"/>
    <x v="0"/>
    <x v="3"/>
  </r>
  <r>
    <x v="2"/>
    <x v="8"/>
    <s v="Feb 2014"/>
    <n v="1971277.7206135325"/>
    <x v="1"/>
    <x v="3"/>
  </r>
  <r>
    <x v="2"/>
    <x v="8"/>
    <s v="Mar 2014"/>
    <n v="1943746.7322501908"/>
    <x v="2"/>
    <x v="3"/>
  </r>
  <r>
    <x v="2"/>
    <x v="8"/>
    <s v="Apr 2014"/>
    <n v="1917013.0598287201"/>
    <x v="3"/>
    <x v="3"/>
  </r>
  <r>
    <x v="2"/>
    <x v="8"/>
    <s v="May 2014"/>
    <n v="1892531.876318296"/>
    <x v="4"/>
    <x v="3"/>
  </r>
  <r>
    <x v="2"/>
    <x v="8"/>
    <s v="Jun 2014"/>
    <n v="1866820.9292809905"/>
    <x v="5"/>
    <x v="3"/>
  </r>
  <r>
    <x v="2"/>
    <x v="8"/>
    <s v="Jul 2014"/>
    <n v="1841365.5159390976"/>
    <x v="6"/>
    <x v="3"/>
  </r>
  <r>
    <x v="2"/>
    <x v="8"/>
    <s v="Aug 2014"/>
    <n v="1810407.6093856886"/>
    <x v="7"/>
    <x v="3"/>
  </r>
  <r>
    <x v="2"/>
    <x v="8"/>
    <s v="Sep 2014"/>
    <n v="1772020.9963872524"/>
    <x v="8"/>
    <x v="3"/>
  </r>
  <r>
    <x v="2"/>
    <x v="8"/>
    <s v="Oct 2014"/>
    <n v="1751681.0753123711"/>
    <x v="9"/>
    <x v="3"/>
  </r>
  <r>
    <x v="2"/>
    <x v="8"/>
    <s v="Nov 2014"/>
    <n v="1729938.4231917674"/>
    <x v="10"/>
    <x v="3"/>
  </r>
  <r>
    <x v="2"/>
    <x v="8"/>
    <s v="Dec 2014"/>
    <n v="1716057.0378521841"/>
    <x v="11"/>
    <x v="3"/>
  </r>
  <r>
    <x v="2"/>
    <x v="8"/>
    <s v="Jan 2015"/>
    <n v="1751256.0652586157"/>
    <x v="0"/>
    <x v="4"/>
  </r>
  <r>
    <x v="2"/>
    <x v="8"/>
    <s v="Feb 2015"/>
    <n v="1731189.1459906031"/>
    <x v="1"/>
    <x v="4"/>
  </r>
  <r>
    <x v="2"/>
    <x v="8"/>
    <s v="Mar 2015"/>
    <n v="1711143.7517594504"/>
    <x v="2"/>
    <x v="4"/>
  </r>
  <r>
    <x v="2"/>
    <x v="8"/>
    <s v="Apr 2015"/>
    <n v="1692734.396485074"/>
    <x v="3"/>
    <x v="4"/>
  </r>
  <r>
    <x v="2"/>
    <x v="8"/>
    <s v="May 2015"/>
    <n v="1673273.0310966801"/>
    <x v="4"/>
    <x v="4"/>
  </r>
  <r>
    <x v="2"/>
    <x v="8"/>
    <s v="Jun 2015"/>
    <n v="1654171.1920770714"/>
    <x v="5"/>
    <x v="4"/>
  </r>
  <r>
    <x v="2"/>
    <x v="8"/>
    <s v="Jul 2015"/>
    <n v="1635255.3349262734"/>
    <x v="6"/>
    <x v="4"/>
  </r>
  <r>
    <x v="2"/>
    <x v="8"/>
    <s v="Aug 2015"/>
    <n v="1616583.0401688379"/>
    <x v="7"/>
    <x v="4"/>
  </r>
  <r>
    <x v="2"/>
    <x v="8"/>
    <s v="Sep 2015"/>
    <n v="1598808.4332961394"/>
    <x v="8"/>
    <x v="4"/>
  </r>
  <r>
    <x v="2"/>
    <x v="8"/>
    <s v="Oct 2015"/>
    <n v="1580787.7763837385"/>
    <x v="9"/>
    <x v="4"/>
  </r>
  <r>
    <x v="2"/>
    <x v="8"/>
    <s v="Nov 2015"/>
    <n v="1563165.1761788419"/>
    <x v="10"/>
    <x v="4"/>
  </r>
  <r>
    <x v="2"/>
    <x v="8"/>
    <s v="Dec 2015"/>
    <n v="1549523.092431332"/>
    <x v="11"/>
    <x v="4"/>
  </r>
  <r>
    <x v="2"/>
    <x v="8"/>
    <s v="Jan 2016"/>
    <n v="1581560.6175690393"/>
    <x v="0"/>
    <x v="5"/>
  </r>
  <r>
    <x v="2"/>
    <x v="8"/>
    <s v="Feb 2016"/>
    <n v="1564122.1311540124"/>
    <x v="1"/>
    <x v="5"/>
  </r>
  <r>
    <x v="2"/>
    <x v="8"/>
    <s v="Mar 2016"/>
    <n v="1546730.3331758061"/>
    <x v="2"/>
    <x v="5"/>
  </r>
  <r>
    <x v="2"/>
    <x v="8"/>
    <s v="Apr 2016"/>
    <n v="1529691.598247515"/>
    <x v="3"/>
    <x v="5"/>
  </r>
  <r>
    <x v="2"/>
    <x v="8"/>
    <s v="May 2016"/>
    <n v="1512753.8107504959"/>
    <x v="4"/>
    <x v="5"/>
  </r>
  <r>
    <x v="2"/>
    <x v="8"/>
    <s v="Jun 2016"/>
    <n v="1496099.9340334106"/>
    <x v="5"/>
    <x v="5"/>
  </r>
  <r>
    <x v="2"/>
    <x v="8"/>
    <s v="Jul 2016"/>
    <n v="1479529.0206127323"/>
    <x v="6"/>
    <x v="5"/>
  </r>
  <r>
    <x v="2"/>
    <x v="8"/>
    <s v="Aug 2016"/>
    <n v="1463307.1080674231"/>
    <x v="7"/>
    <x v="5"/>
  </r>
  <r>
    <x v="2"/>
    <x v="8"/>
    <s v="Sep 2016"/>
    <n v="1446216.1076866116"/>
    <x v="8"/>
    <x v="5"/>
  </r>
  <r>
    <x v="2"/>
    <x v="8"/>
    <s v="Oct 2016"/>
    <n v="1430339.9281828853"/>
    <x v="9"/>
    <x v="5"/>
  </r>
  <r>
    <x v="2"/>
    <x v="8"/>
    <s v="Nov 2016"/>
    <n v="1414911.7915040783"/>
    <x v="10"/>
    <x v="5"/>
  </r>
  <r>
    <x v="2"/>
    <x v="8"/>
    <s v="Dec 2016"/>
    <n v="1401844.8653535414"/>
    <x v="11"/>
    <x v="5"/>
  </r>
  <r>
    <x v="2"/>
    <x v="8"/>
    <s v="Jan 2017"/>
    <n v="1431426.3676280065"/>
    <x v="0"/>
    <x v="6"/>
  </r>
  <r>
    <x v="2"/>
    <x v="8"/>
    <s v="Feb 2017"/>
    <n v="1415884.9955721921"/>
    <x v="1"/>
    <x v="6"/>
  </r>
  <r>
    <x v="2"/>
    <x v="8"/>
    <s v="Mar 2017"/>
    <n v="1400545.0978247467"/>
    <x v="2"/>
    <x v="6"/>
  </r>
  <r>
    <x v="2"/>
    <x v="8"/>
    <s v="Apr 2017"/>
    <n v="1385393.0268738056"/>
    <x v="3"/>
    <x v="6"/>
  </r>
  <r>
    <x v="2"/>
    <x v="8"/>
    <s v="May 2017"/>
    <n v="1370420.5351588468"/>
    <x v="4"/>
    <x v="6"/>
  </r>
  <r>
    <x v="2"/>
    <x v="8"/>
    <s v="Jun 2017"/>
    <n v="1355622.9193541785"/>
    <x v="5"/>
    <x v="6"/>
  </r>
  <r>
    <x v="2"/>
    <x v="8"/>
    <s v="Jul 2017"/>
    <n v="1341009.0156237418"/>
    <x v="6"/>
    <x v="6"/>
  </r>
  <r>
    <x v="2"/>
    <x v="8"/>
    <s v="Aug 2017"/>
    <n v="1326565.6588252233"/>
    <x v="7"/>
    <x v="6"/>
  </r>
  <r>
    <x v="2"/>
    <x v="8"/>
    <s v="Sep 2017"/>
    <n v="1312301.220000999"/>
    <x v="8"/>
    <x v="6"/>
  </r>
  <r>
    <x v="2"/>
    <x v="8"/>
    <s v="Oct 2017"/>
    <n v="1298198.4798015957"/>
    <x v="9"/>
    <x v="6"/>
  </r>
  <r>
    <x v="2"/>
    <x v="8"/>
    <s v="Nov 2017"/>
    <n v="1284520.169039675"/>
    <x v="10"/>
    <x v="6"/>
  </r>
  <r>
    <x v="2"/>
    <x v="8"/>
    <s v="Dec 2017"/>
    <n v="1272041.0312864918"/>
    <x v="11"/>
    <x v="6"/>
  </r>
  <r>
    <x v="2"/>
    <x v="8"/>
    <s v="Jan 2018"/>
    <n v="1298863.0335133413"/>
    <x v="0"/>
    <x v="7"/>
  </r>
  <r>
    <x v="2"/>
    <x v="8"/>
    <s v="Feb 2018"/>
    <n v="1284987.9683125513"/>
    <x v="1"/>
    <x v="7"/>
  </r>
  <r>
    <x v="2"/>
    <x v="8"/>
    <s v="Mar 2018"/>
    <n v="1271272.1988520152"/>
    <x v="2"/>
    <x v="7"/>
  </r>
  <r>
    <x v="2"/>
    <x v="8"/>
    <s v="Apr 2018"/>
    <n v="1257711.91898807"/>
    <x v="3"/>
    <x v="7"/>
  </r>
  <r>
    <x v="2"/>
    <x v="8"/>
    <s v="May 2018"/>
    <n v="1244307.592993249"/>
    <x v="4"/>
    <x v="7"/>
  </r>
  <r>
    <x v="2"/>
    <x v="8"/>
    <s v="Jun 2018"/>
    <n v="1231048.7326946736"/>
    <x v="5"/>
    <x v="7"/>
  </r>
  <r>
    <x v="2"/>
    <x v="8"/>
    <s v="Jul 2018"/>
    <n v="1217939.0759655836"/>
    <x v="6"/>
    <x v="7"/>
  </r>
  <r>
    <x v="2"/>
    <x v="8"/>
    <s v="Aug 2018"/>
    <n v="1204988.3143532861"/>
    <x v="7"/>
    <x v="7"/>
  </r>
  <r>
    <x v="2"/>
    <x v="8"/>
    <s v="Sep 2018"/>
    <n v="1192185.9587444703"/>
    <x v="8"/>
    <x v="7"/>
  </r>
  <r>
    <x v="2"/>
    <x v="8"/>
    <s v="Oct 2018"/>
    <n v="1179527.3092366625"/>
    <x v="9"/>
    <x v="7"/>
  </r>
  <r>
    <x v="2"/>
    <x v="8"/>
    <s v="Nov 2018"/>
    <n v="1167191.6938423989"/>
    <x v="10"/>
    <x v="7"/>
  </r>
  <r>
    <x v="2"/>
    <x v="8"/>
    <s v="Dec 2018"/>
    <n v="1155528.8992129003"/>
    <x v="11"/>
    <x v="7"/>
  </r>
  <r>
    <x v="2"/>
    <x v="8"/>
    <s v="Jan 2019"/>
    <n v="1216843.0903746155"/>
    <x v="0"/>
    <x v="8"/>
  </r>
  <r>
    <x v="2"/>
    <x v="8"/>
    <s v="Feb 2019"/>
    <n v="1204000.5387283065"/>
    <x v="1"/>
    <x v="8"/>
  </r>
  <r>
    <x v="2"/>
    <x v="8"/>
    <s v="Mar 2019"/>
    <n v="1191309.465709151"/>
    <x v="2"/>
    <x v="8"/>
  </r>
  <r>
    <x v="2"/>
    <x v="8"/>
    <s v="Apr 2019"/>
    <n v="1178756.8903188785"/>
    <x v="3"/>
    <x v="8"/>
  </r>
  <r>
    <x v="2"/>
    <x v="8"/>
    <s v="May 2019"/>
    <n v="1166345.827740663"/>
    <x v="4"/>
    <x v="8"/>
  </r>
  <r>
    <x v="2"/>
    <x v="8"/>
    <s v="Jun 2019"/>
    <n v="1154071.894674378"/>
    <x v="5"/>
    <x v="8"/>
  </r>
  <r>
    <x v="2"/>
    <x v="8"/>
    <s v="Jul 2019"/>
    <n v="1141939.7454753367"/>
    <x v="6"/>
    <x v="8"/>
  </r>
  <r>
    <x v="2"/>
    <x v="8"/>
    <s v="Aug 2019"/>
    <n v="1129939.0686909743"/>
    <x v="7"/>
    <x v="8"/>
  </r>
  <r>
    <x v="2"/>
    <x v="8"/>
    <s v="Sep 2019"/>
    <n v="1118065.2998814606"/>
    <x v="8"/>
    <x v="8"/>
  </r>
  <r>
    <x v="2"/>
    <x v="8"/>
    <s v="Oct 2019"/>
    <n v="1106327.9386334184"/>
    <x v="9"/>
    <x v="8"/>
  </r>
  <r>
    <x v="2"/>
    <x v="8"/>
    <s v="Nov 2019"/>
    <n v="1094799.1887556808"/>
    <x v="10"/>
    <x v="8"/>
  </r>
  <r>
    <x v="2"/>
    <x v="8"/>
    <s v="Dec 2019"/>
    <n v="1083759.178211926"/>
    <x v="11"/>
    <x v="8"/>
  </r>
  <r>
    <x v="2"/>
    <x v="8"/>
    <s v="Jan 2020"/>
    <n v="1104846.1182348162"/>
    <x v="0"/>
    <x v="9"/>
  </r>
  <r>
    <x v="2"/>
    <x v="8"/>
    <s v="Feb 2020"/>
    <n v="1093291.8693315682"/>
    <x v="1"/>
    <x v="9"/>
  </r>
  <r>
    <x v="2"/>
    <x v="8"/>
    <s v="Mar 2020"/>
    <n v="1081869.8171535216"/>
    <x v="2"/>
    <x v="9"/>
  </r>
  <r>
    <x v="2"/>
    <x v="8"/>
    <s v="Apr 2020"/>
    <n v="1070567.9902613619"/>
    <x v="3"/>
    <x v="9"/>
  </r>
  <r>
    <x v="2"/>
    <x v="8"/>
    <s v="May 2020"/>
    <n v="1059370.910982345"/>
    <x v="4"/>
    <x v="9"/>
  </r>
  <r>
    <x v="2"/>
    <x v="8"/>
    <s v="Jun 2020"/>
    <n v="1048311.8026374422"/>
    <x v="5"/>
    <x v="9"/>
  </r>
  <r>
    <x v="2"/>
    <x v="8"/>
    <s v="Jul 2020"/>
    <n v="1037368.0800800229"/>
    <x v="6"/>
    <x v="9"/>
  </r>
  <r>
    <x v="2"/>
    <x v="8"/>
    <s v="Aug 2020"/>
    <n v="1026557.0043209927"/>
    <x v="7"/>
    <x v="9"/>
  </r>
  <r>
    <x v="2"/>
    <x v="8"/>
    <s v="Sep 2020"/>
    <n v="1015696.0272283659"/>
    <x v="8"/>
    <x v="9"/>
  </r>
  <r>
    <x v="2"/>
    <x v="8"/>
    <s v="Oct 2020"/>
    <n v="1005115.0210131812"/>
    <x v="9"/>
    <x v="9"/>
  </r>
  <r>
    <x v="2"/>
    <x v="8"/>
    <s v="Nov 2020"/>
    <n v="994679.98333355447"/>
    <x v="10"/>
    <x v="9"/>
  </r>
  <r>
    <x v="2"/>
    <x v="8"/>
    <s v="Dec 2020"/>
    <n v="984633.37131078553"/>
    <x v="11"/>
    <x v="9"/>
  </r>
  <r>
    <x v="2"/>
    <x v="8"/>
    <s v="Jan 2021"/>
    <n v="38025.575109891201"/>
    <x v="0"/>
    <x v="10"/>
  </r>
  <r>
    <x v="2"/>
    <x v="8"/>
    <s v="Feb 2021"/>
    <n v="37265.549071210255"/>
    <x v="1"/>
    <x v="10"/>
  </r>
  <r>
    <x v="2"/>
    <x v="8"/>
    <s v="Mar 2021"/>
    <n v="36517.64389341075"/>
    <x v="2"/>
    <x v="10"/>
  </r>
  <r>
    <x v="2"/>
    <x v="8"/>
    <s v="Apr 2021"/>
    <n v="35792.453413654017"/>
    <x v="3"/>
    <x v="10"/>
  </r>
  <r>
    <x v="2"/>
    <x v="8"/>
    <s v="May 2021"/>
    <n v="35083.790174407965"/>
    <x v="4"/>
    <x v="10"/>
  </r>
  <r>
    <x v="2"/>
    <x v="8"/>
    <s v="Jun 2021"/>
    <n v="34360.469706867501"/>
    <x v="5"/>
    <x v="10"/>
  </r>
  <r>
    <x v="2"/>
    <x v="8"/>
    <s v="Jul 2021"/>
    <n v="33685.056916023015"/>
    <x v="6"/>
    <x v="10"/>
  </r>
  <r>
    <x v="2"/>
    <x v="8"/>
    <s v="Aug 2021"/>
    <n v="33034.938751826703"/>
    <x v="7"/>
    <x v="10"/>
  </r>
  <r>
    <x v="2"/>
    <x v="8"/>
    <s v="Sep 2021"/>
    <n v="6982.5754112367867"/>
    <x v="8"/>
    <x v="10"/>
  </r>
  <r>
    <x v="2"/>
    <x v="8"/>
    <s v="Oct 2021"/>
    <n v="6898.9598636923583"/>
    <x v="9"/>
    <x v="10"/>
  </r>
  <r>
    <x v="2"/>
    <x v="8"/>
    <s v="Nov 2021"/>
    <n v="6830.2794535720132"/>
    <x v="10"/>
    <x v="10"/>
  </r>
  <r>
    <x v="2"/>
    <x v="8"/>
    <s v="Dec 2021"/>
    <n v="6926.4841389729763"/>
    <x v="11"/>
    <x v="10"/>
  </r>
  <r>
    <x v="2"/>
    <x v="8"/>
    <s v="Jan 2022"/>
    <n v="6655.9905984312954"/>
    <x v="0"/>
    <x v="11"/>
  </r>
  <r>
    <x v="2"/>
    <x v="8"/>
    <s v="Feb 2022"/>
    <n v="6577.2522884746259"/>
    <x v="1"/>
    <x v="11"/>
  </r>
  <r>
    <x v="2"/>
    <x v="8"/>
    <s v="Mar 2022"/>
    <n v="6498.0774683734917"/>
    <x v="2"/>
    <x v="11"/>
  </r>
  <r>
    <x v="2"/>
    <x v="8"/>
    <s v="Apr 2022"/>
    <n v="6420.4000522462384"/>
    <x v="3"/>
    <x v="11"/>
  </r>
  <r>
    <x v="2"/>
    <x v="8"/>
    <s v="May 2022"/>
    <n v="6344.6627183403252"/>
    <x v="4"/>
    <x v="11"/>
  </r>
  <r>
    <x v="2"/>
    <x v="8"/>
    <s v="Jun 2022"/>
    <n v="6270.1426610132403"/>
    <x v="5"/>
    <x v="11"/>
  </r>
  <r>
    <x v="2"/>
    <x v="8"/>
    <s v="Jul 2022"/>
    <n v="6197.0913160393866"/>
    <x v="6"/>
    <x v="11"/>
  </r>
  <r>
    <x v="2"/>
    <x v="8"/>
    <s v="Aug 2022"/>
    <n v="6124.9653599131652"/>
    <x v="7"/>
    <x v="11"/>
  </r>
  <r>
    <x v="2"/>
    <x v="8"/>
    <s v="Sep 2022"/>
    <n v="6053.9438663921501"/>
    <x v="8"/>
    <x v="11"/>
  </r>
  <r>
    <x v="2"/>
    <x v="8"/>
    <s v="Oct 2022"/>
    <n v="5984.0451176011984"/>
    <x v="9"/>
    <x v="11"/>
  </r>
  <r>
    <x v="2"/>
    <x v="8"/>
    <s v="Nov 2022"/>
    <n v="5920.529196075222"/>
    <x v="10"/>
    <x v="11"/>
  </r>
  <r>
    <x v="2"/>
    <x v="8"/>
    <s v="Dec 2022"/>
    <n v="5948.4900179673168"/>
    <x v="11"/>
    <x v="11"/>
  </r>
  <r>
    <x v="2"/>
    <x v="8"/>
    <s v="Jan 2023"/>
    <n v="5778.9213327412281"/>
    <x v="0"/>
    <x v="12"/>
  </r>
  <r>
    <x v="2"/>
    <x v="8"/>
    <s v="Feb 2023"/>
    <n v="5712.5315460394722"/>
    <x v="1"/>
    <x v="12"/>
  </r>
  <r>
    <x v="2"/>
    <x v="8"/>
    <s v="Mar 2023"/>
    <n v="5647.2031990377573"/>
    <x v="2"/>
    <x v="12"/>
  </r>
  <r>
    <x v="2"/>
    <x v="8"/>
    <s v="Apr 2023"/>
    <n v="5582.7507095991659"/>
    <x v="3"/>
    <x v="12"/>
  </r>
  <r>
    <x v="2"/>
    <x v="8"/>
    <s v="May 2023"/>
    <n v="5519.0116548064752"/>
    <x v="4"/>
    <x v="12"/>
  </r>
  <r>
    <x v="2"/>
    <x v="8"/>
    <s v="Jun 2023"/>
    <n v="5456.2705056321774"/>
    <x v="5"/>
    <x v="12"/>
  </r>
  <r>
    <x v="2"/>
    <x v="8"/>
    <s v="Jul 2023"/>
    <n v="5394.3470486548422"/>
    <x v="6"/>
    <x v="12"/>
  </r>
  <r>
    <x v="2"/>
    <x v="8"/>
    <s v="Aug 2023"/>
    <n v="5333.1705749308685"/>
    <x v="7"/>
    <x v="12"/>
  </r>
  <r>
    <x v="2"/>
    <x v="8"/>
    <s v="Sep 2023"/>
    <n v="5272.8816928516671"/>
    <x v="8"/>
    <x v="12"/>
  </r>
  <r>
    <x v="2"/>
    <x v="8"/>
    <s v="Oct 2023"/>
    <n v="5213.4210923571927"/>
    <x v="9"/>
    <x v="12"/>
  </r>
  <r>
    <x v="2"/>
    <x v="8"/>
    <s v="Nov 2023"/>
    <n v="5157.2902619117358"/>
    <x v="10"/>
    <x v="12"/>
  </r>
  <r>
    <x v="2"/>
    <x v="8"/>
    <s v="Dec 2023"/>
    <n v="5151.983796850529"/>
    <x v="11"/>
    <x v="12"/>
  </r>
  <r>
    <x v="2"/>
    <x v="8"/>
    <s v="Jan 2024"/>
    <n v="5039.4664283891707"/>
    <x v="0"/>
    <x v="13"/>
  </r>
  <r>
    <x v="2"/>
    <x v="8"/>
    <s v="Feb 2024"/>
    <n v="4982.9801050498345"/>
    <x v="1"/>
    <x v="13"/>
  </r>
  <r>
    <x v="2"/>
    <x v="8"/>
    <s v="Mar 2024"/>
    <n v="4927.1344174728438"/>
    <x v="2"/>
    <x v="13"/>
  </r>
  <r>
    <x v="2"/>
    <x v="8"/>
    <s v="Apr 2024"/>
    <n v="4872.0678282392773"/>
    <x v="3"/>
    <x v="13"/>
  </r>
  <r>
    <x v="2"/>
    <x v="8"/>
    <s v="May 2024"/>
    <n v="4817.6829233755161"/>
    <x v="4"/>
    <x v="13"/>
  </r>
  <r>
    <x v="2"/>
    <x v="8"/>
    <s v="Jun 2024"/>
    <n v="4764.1196883678067"/>
    <x v="5"/>
    <x v="13"/>
  </r>
  <r>
    <x v="2"/>
    <x v="8"/>
    <s v="Jul 2024"/>
    <n v="4711.2892623157568"/>
    <x v="6"/>
    <x v="13"/>
  </r>
  <r>
    <x v="2"/>
    <x v="8"/>
    <s v="Aug 2024"/>
    <n v="4659.0719334786309"/>
    <x v="7"/>
    <x v="13"/>
  </r>
  <r>
    <x v="2"/>
    <x v="8"/>
    <s v="Sep 2024"/>
    <n v="4607.3766565982951"/>
    <x v="8"/>
    <x v="13"/>
  </r>
  <r>
    <x v="2"/>
    <x v="8"/>
    <s v="Oct 2024"/>
    <n v="4556.5274680134034"/>
    <x v="9"/>
    <x v="13"/>
  </r>
  <r>
    <x v="2"/>
    <x v="8"/>
    <s v="Nov 2024"/>
    <n v="4507.3841661156239"/>
    <x v="10"/>
    <x v="13"/>
  </r>
  <r>
    <x v="2"/>
    <x v="8"/>
    <s v="Dec 2024"/>
    <n v="4484.2232148152616"/>
    <x v="11"/>
    <x v="13"/>
  </r>
  <r>
    <x v="2"/>
    <x v="8"/>
    <s v="Jan 2025"/>
    <n v="4407.5549073369912"/>
    <x v="0"/>
    <x v="14"/>
  </r>
  <r>
    <x v="2"/>
    <x v="8"/>
    <s v="Feb 2025"/>
    <n v="4359.2351981280626"/>
    <x v="1"/>
    <x v="14"/>
  </r>
  <r>
    <x v="2"/>
    <x v="8"/>
    <s v="Mar 2025"/>
    <n v="4311.5521878147529"/>
    <x v="2"/>
    <x v="14"/>
  </r>
  <r>
    <x v="2"/>
    <x v="8"/>
    <s v="Apr 2025"/>
    <n v="4264.4475663370176"/>
    <x v="3"/>
    <x v="14"/>
  </r>
  <r>
    <x v="2"/>
    <x v="8"/>
    <s v="May 2025"/>
    <n v="4217.9901186168527"/>
    <x v="4"/>
    <x v="14"/>
  </r>
  <r>
    <x v="2"/>
    <x v="8"/>
    <s v="Jun 2025"/>
    <n v="4171.9383451943868"/>
    <x v="5"/>
    <x v="14"/>
  </r>
  <r>
    <x v="2"/>
    <x v="8"/>
    <s v="Jul 2025"/>
    <n v="4126.5875930205111"/>
    <x v="6"/>
    <x v="14"/>
  </r>
  <r>
    <x v="2"/>
    <x v="8"/>
    <s v="Aug 2025"/>
    <n v="4081.8600386258108"/>
    <x v="7"/>
    <x v="14"/>
  </r>
  <r>
    <x v="2"/>
    <x v="8"/>
    <s v="Sep 2025"/>
    <n v="4037.6268328385727"/>
    <x v="8"/>
    <x v="14"/>
  </r>
  <r>
    <x v="2"/>
    <x v="8"/>
    <s v="Oct 2025"/>
    <n v="3993.95649912821"/>
    <x v="9"/>
    <x v="14"/>
  </r>
  <r>
    <x v="2"/>
    <x v="8"/>
    <s v="Nov 2025"/>
    <n v="3951.3395727289953"/>
    <x v="10"/>
    <x v="14"/>
  </r>
  <r>
    <x v="2"/>
    <x v="8"/>
    <s v="Dec 2025"/>
    <n v="3920.2364795990802"/>
    <x v="11"/>
    <x v="14"/>
  </r>
  <r>
    <x v="2"/>
    <x v="8"/>
    <s v="Jan 2026"/>
    <n v="3826.8436999999999"/>
    <x v="0"/>
    <x v="15"/>
  </r>
  <r>
    <x v="2"/>
    <x v="8"/>
    <s v="Feb 2026"/>
    <n v="3787.3151000000003"/>
    <x v="1"/>
    <x v="15"/>
  </r>
  <r>
    <x v="2"/>
    <x v="8"/>
    <s v="Mar 2026"/>
    <n v="3748.2004999999999"/>
    <x v="2"/>
    <x v="15"/>
  </r>
  <r>
    <x v="2"/>
    <x v="8"/>
    <s v="Apr 2026"/>
    <n v="3709.4956999999995"/>
    <x v="3"/>
    <x v="15"/>
  </r>
  <r>
    <x v="2"/>
    <x v="8"/>
    <s v="May 2026"/>
    <n v="3671.1963999999998"/>
    <x v="4"/>
    <x v="15"/>
  </r>
  <r>
    <x v="2"/>
    <x v="8"/>
    <s v="Jun 2026"/>
    <n v="3633.2981"/>
    <x v="5"/>
    <x v="15"/>
  </r>
  <r>
    <x v="2"/>
    <x v="8"/>
    <s v="Jul 2026"/>
    <n v="3595.7966999999999"/>
    <x v="6"/>
    <x v="15"/>
  </r>
  <r>
    <x v="2"/>
    <x v="8"/>
    <s v="Aug 2026"/>
    <n v="3558.6876000000002"/>
    <x v="7"/>
    <x v="15"/>
  </r>
  <r>
    <x v="2"/>
    <x v="9"/>
    <s v="Oct 2011"/>
    <n v="504509.49375138315"/>
    <x v="9"/>
    <x v="0"/>
  </r>
  <r>
    <x v="2"/>
    <x v="9"/>
    <s v="Nov 2011"/>
    <n v="1340680.1796901585"/>
    <x v="10"/>
    <x v="0"/>
  </r>
  <r>
    <x v="2"/>
    <x v="9"/>
    <s v="Dec 2011"/>
    <n v="1059209.5843398485"/>
    <x v="11"/>
    <x v="0"/>
  </r>
  <r>
    <x v="2"/>
    <x v="9"/>
    <s v="Jan 2012"/>
    <n v="926267.65406379313"/>
    <x v="0"/>
    <x v="1"/>
  </r>
  <r>
    <x v="2"/>
    <x v="9"/>
    <s v="Feb 2012"/>
    <n v="770829.5823087563"/>
    <x v="1"/>
    <x v="1"/>
  </r>
  <r>
    <x v="2"/>
    <x v="9"/>
    <s v="Mar 2012"/>
    <n v="704382.04703868378"/>
    <x v="2"/>
    <x v="1"/>
  </r>
  <r>
    <x v="2"/>
    <x v="9"/>
    <s v="Apr 2012"/>
    <n v="639400.12564902334"/>
    <x v="3"/>
    <x v="1"/>
  </r>
  <r>
    <x v="2"/>
    <x v="9"/>
    <s v="May 2012"/>
    <n v="580087.2731464617"/>
    <x v="4"/>
    <x v="1"/>
  </r>
  <r>
    <x v="2"/>
    <x v="9"/>
    <s v="Jun 2012"/>
    <n v="535270.29395639326"/>
    <x v="5"/>
    <x v="1"/>
  </r>
  <r>
    <x v="2"/>
    <x v="9"/>
    <s v="Jul 2012"/>
    <n v="552316.42188317573"/>
    <x v="6"/>
    <x v="1"/>
  </r>
  <r>
    <x v="2"/>
    <x v="9"/>
    <s v="Aug 2012"/>
    <n v="689139.62503590074"/>
    <x v="7"/>
    <x v="1"/>
  </r>
  <r>
    <x v="2"/>
    <x v="9"/>
    <s v="Sep 2012"/>
    <n v="845579.80421064689"/>
    <x v="8"/>
    <x v="1"/>
  </r>
  <r>
    <x v="2"/>
    <x v="9"/>
    <s v="Oct 2012"/>
    <n v="944597.28116638609"/>
    <x v="9"/>
    <x v="1"/>
  </r>
  <r>
    <x v="2"/>
    <x v="9"/>
    <s v="Nov 2012"/>
    <n v="978258.93170714052"/>
    <x v="10"/>
    <x v="1"/>
  </r>
  <r>
    <x v="2"/>
    <x v="9"/>
    <s v="Dec 2012"/>
    <n v="916720.75998214108"/>
    <x v="11"/>
    <x v="1"/>
  </r>
  <r>
    <x v="2"/>
    <x v="9"/>
    <s v="Jan 2013"/>
    <n v="886889.57273959916"/>
    <x v="0"/>
    <x v="2"/>
  </r>
  <r>
    <x v="2"/>
    <x v="9"/>
    <s v="Feb 2013"/>
    <n v="990724.55303037807"/>
    <x v="1"/>
    <x v="2"/>
  </r>
  <r>
    <x v="2"/>
    <x v="9"/>
    <s v="Mar 2013"/>
    <n v="936715.3071468604"/>
    <x v="2"/>
    <x v="2"/>
  </r>
  <r>
    <x v="2"/>
    <x v="9"/>
    <s v="Apr 2013"/>
    <n v="667367.0954701911"/>
    <x v="3"/>
    <x v="2"/>
  </r>
  <r>
    <x v="2"/>
    <x v="9"/>
    <s v="May 2013"/>
    <n v="369711.28234519955"/>
    <x v="4"/>
    <x v="2"/>
  </r>
  <r>
    <x v="2"/>
    <x v="9"/>
    <s v="Jun 2013"/>
    <n v="349565.52681108867"/>
    <x v="5"/>
    <x v="2"/>
  </r>
  <r>
    <x v="2"/>
    <x v="9"/>
    <s v="Jul 2013"/>
    <n v="328176.96914080699"/>
    <x v="6"/>
    <x v="2"/>
  </r>
  <r>
    <x v="2"/>
    <x v="9"/>
    <s v="Aug 2013"/>
    <n v="310826.78362482873"/>
    <x v="7"/>
    <x v="2"/>
  </r>
  <r>
    <x v="2"/>
    <x v="9"/>
    <s v="Sep 2013"/>
    <n v="294630.49511745817"/>
    <x v="8"/>
    <x v="2"/>
  </r>
  <r>
    <x v="2"/>
    <x v="9"/>
    <s v="Oct 2013"/>
    <n v="283483.32656372507"/>
    <x v="9"/>
    <x v="2"/>
  </r>
  <r>
    <x v="2"/>
    <x v="9"/>
    <s v="Nov 2013"/>
    <n v="284238.28385812731"/>
    <x v="10"/>
    <x v="2"/>
  </r>
  <r>
    <x v="2"/>
    <x v="9"/>
    <s v="Dec 2013"/>
    <n v="282349.74988384085"/>
    <x v="11"/>
    <x v="2"/>
  </r>
  <r>
    <x v="2"/>
    <x v="9"/>
    <s v="Jan 2014"/>
    <n v="276445.6075184127"/>
    <x v="0"/>
    <x v="3"/>
  </r>
  <r>
    <x v="2"/>
    <x v="9"/>
    <s v="Feb 2014"/>
    <n v="333966.54235615034"/>
    <x v="1"/>
    <x v="3"/>
  </r>
  <r>
    <x v="2"/>
    <x v="9"/>
    <s v="Mar 2014"/>
    <n v="331277.77887806995"/>
    <x v="2"/>
    <x v="3"/>
  </r>
  <r>
    <x v="2"/>
    <x v="9"/>
    <s v="Apr 2014"/>
    <n v="318282.00082929363"/>
    <x v="3"/>
    <x v="3"/>
  </r>
  <r>
    <x v="2"/>
    <x v="9"/>
    <s v="May 2014"/>
    <n v="308857.2047276285"/>
    <x v="4"/>
    <x v="3"/>
  </r>
  <r>
    <x v="2"/>
    <x v="9"/>
    <s v="Jun 2014"/>
    <n v="304368.62205430504"/>
    <x v="5"/>
    <x v="3"/>
  </r>
  <r>
    <x v="2"/>
    <x v="9"/>
    <s v="Jul 2014"/>
    <n v="298722.69886917283"/>
    <x v="6"/>
    <x v="3"/>
  </r>
  <r>
    <x v="2"/>
    <x v="9"/>
    <s v="Aug 2014"/>
    <n v="294981.26965458848"/>
    <x v="7"/>
    <x v="3"/>
  </r>
  <r>
    <x v="2"/>
    <x v="9"/>
    <s v="Sep 2014"/>
    <n v="287092.48401541566"/>
    <x v="8"/>
    <x v="3"/>
  </r>
  <r>
    <x v="2"/>
    <x v="9"/>
    <s v="Oct 2014"/>
    <n v="287590.9361437402"/>
    <x v="9"/>
    <x v="3"/>
  </r>
  <r>
    <x v="2"/>
    <x v="9"/>
    <s v="Nov 2014"/>
    <n v="284475.21023186255"/>
    <x v="10"/>
    <x v="3"/>
  </r>
  <r>
    <x v="2"/>
    <x v="9"/>
    <s v="Dec 2014"/>
    <n v="281384.82718501159"/>
    <x v="11"/>
    <x v="3"/>
  </r>
  <r>
    <x v="2"/>
    <x v="9"/>
    <s v="Jan 2015"/>
    <n v="276108.07428744604"/>
    <x v="0"/>
    <x v="4"/>
  </r>
  <r>
    <x v="2"/>
    <x v="9"/>
    <s v="Feb 2015"/>
    <n v="272292.07037254202"/>
    <x v="1"/>
    <x v="4"/>
  </r>
  <r>
    <x v="2"/>
    <x v="9"/>
    <s v="Mar 2015"/>
    <n v="267622.15194503072"/>
    <x v="2"/>
    <x v="4"/>
  </r>
  <r>
    <x v="2"/>
    <x v="9"/>
    <s v="Apr 2015"/>
    <n v="255799.12009144147"/>
    <x v="3"/>
    <x v="4"/>
  </r>
  <r>
    <x v="2"/>
    <x v="9"/>
    <s v="May 2015"/>
    <n v="250658.17996751631"/>
    <x v="4"/>
    <x v="4"/>
  </r>
  <r>
    <x v="2"/>
    <x v="9"/>
    <s v="Jun 2015"/>
    <n v="248117.48557978083"/>
    <x v="5"/>
    <x v="4"/>
  </r>
  <r>
    <x v="2"/>
    <x v="9"/>
    <s v="Jul 2015"/>
    <n v="241738.60091682419"/>
    <x v="6"/>
    <x v="4"/>
  </r>
  <r>
    <x v="2"/>
    <x v="9"/>
    <s v="Aug 2015"/>
    <n v="240995.7324338335"/>
    <x v="7"/>
    <x v="4"/>
  </r>
  <r>
    <x v="2"/>
    <x v="9"/>
    <s v="Sep 2015"/>
    <n v="235508.97540822774"/>
    <x v="8"/>
    <x v="4"/>
  </r>
  <r>
    <x v="2"/>
    <x v="9"/>
    <s v="Oct 2015"/>
    <n v="231629.18149921091"/>
    <x v="9"/>
    <x v="4"/>
  </r>
  <r>
    <x v="2"/>
    <x v="9"/>
    <s v="Nov 2015"/>
    <n v="231809.69774194586"/>
    <x v="10"/>
    <x v="4"/>
  </r>
  <r>
    <x v="2"/>
    <x v="9"/>
    <s v="Dec 2015"/>
    <n v="223042.50407909771"/>
    <x v="11"/>
    <x v="4"/>
  </r>
  <r>
    <x v="2"/>
    <x v="9"/>
    <s v="Jan 2016"/>
    <n v="220471.13056365272"/>
    <x v="0"/>
    <x v="5"/>
  </r>
  <r>
    <x v="2"/>
    <x v="9"/>
    <s v="Feb 2016"/>
    <n v="215163.05457578282"/>
    <x v="1"/>
    <x v="5"/>
  </r>
  <r>
    <x v="2"/>
    <x v="9"/>
    <s v="Mar 2016"/>
    <n v="213113.31605532591"/>
    <x v="2"/>
    <x v="5"/>
  </r>
  <r>
    <x v="2"/>
    <x v="9"/>
    <s v="Apr 2016"/>
    <n v="200327.78550280828"/>
    <x v="3"/>
    <x v="5"/>
  </r>
  <r>
    <x v="2"/>
    <x v="9"/>
    <s v="May 2016"/>
    <n v="197883.66312777149"/>
    <x v="4"/>
    <x v="5"/>
  </r>
  <r>
    <x v="2"/>
    <x v="9"/>
    <s v="Jun 2016"/>
    <n v="197091.26841513315"/>
    <x v="5"/>
    <x v="5"/>
  </r>
  <r>
    <x v="2"/>
    <x v="9"/>
    <s v="Jul 2016"/>
    <n v="195214.61915885267"/>
    <x v="6"/>
    <x v="5"/>
  </r>
  <r>
    <x v="2"/>
    <x v="9"/>
    <s v="Aug 2016"/>
    <n v="191205.25090355519"/>
    <x v="7"/>
    <x v="5"/>
  </r>
  <r>
    <x v="2"/>
    <x v="9"/>
    <s v="Sep 2016"/>
    <n v="188627.96090239222"/>
    <x v="8"/>
    <x v="5"/>
  </r>
  <r>
    <x v="2"/>
    <x v="9"/>
    <s v="Oct 2016"/>
    <n v="187835.13240319857"/>
    <x v="9"/>
    <x v="5"/>
  </r>
  <r>
    <x v="2"/>
    <x v="9"/>
    <s v="Nov 2016"/>
    <n v="182819.4289009941"/>
    <x v="10"/>
    <x v="5"/>
  </r>
  <r>
    <x v="2"/>
    <x v="9"/>
    <s v="Dec 2016"/>
    <n v="182425.00588539147"/>
    <x v="11"/>
    <x v="5"/>
  </r>
  <r>
    <x v="2"/>
    <x v="9"/>
    <s v="Jan 2017"/>
    <n v="178158.53555914731"/>
    <x v="0"/>
    <x v="6"/>
  </r>
  <r>
    <x v="2"/>
    <x v="9"/>
    <s v="Feb 2017"/>
    <n v="175713.64456182989"/>
    <x v="1"/>
    <x v="6"/>
  </r>
  <r>
    <x v="2"/>
    <x v="9"/>
    <s v="Mar 2017"/>
    <n v="176101.97045395963"/>
    <x v="2"/>
    <x v="6"/>
  </r>
  <r>
    <x v="2"/>
    <x v="9"/>
    <s v="Apr 2017"/>
    <n v="165136.63737015839"/>
    <x v="3"/>
    <x v="6"/>
  </r>
  <r>
    <x v="2"/>
    <x v="9"/>
    <s v="May 2017"/>
    <n v="162194.49449025176"/>
    <x v="4"/>
    <x v="6"/>
  </r>
  <r>
    <x v="2"/>
    <x v="9"/>
    <s v="Jun 2017"/>
    <n v="162514.60729691081"/>
    <x v="5"/>
    <x v="6"/>
  </r>
  <r>
    <x v="2"/>
    <x v="9"/>
    <s v="Jul 2017"/>
    <n v="158186.39643304874"/>
    <x v="6"/>
    <x v="6"/>
  </r>
  <r>
    <x v="2"/>
    <x v="9"/>
    <s v="Aug 2017"/>
    <n v="157172.23033938388"/>
    <x v="7"/>
    <x v="6"/>
  </r>
  <r>
    <x v="2"/>
    <x v="9"/>
    <s v="Sep 2017"/>
    <n v="154780.36333448649"/>
    <x v="8"/>
    <x v="6"/>
  </r>
  <r>
    <x v="2"/>
    <x v="9"/>
    <s v="Oct 2017"/>
    <n v="153970.15453427547"/>
    <x v="9"/>
    <x v="6"/>
  </r>
  <r>
    <x v="2"/>
    <x v="9"/>
    <s v="Nov 2017"/>
    <n v="150661.08841529334"/>
    <x v="10"/>
    <x v="6"/>
  </r>
  <r>
    <x v="2"/>
    <x v="9"/>
    <s v="Dec 2017"/>
    <n v="149603.73810843617"/>
    <x v="11"/>
    <x v="6"/>
  </r>
  <r>
    <x v="2"/>
    <x v="9"/>
    <s v="Jan 2018"/>
    <n v="148650.85625961336"/>
    <x v="0"/>
    <x v="7"/>
  </r>
  <r>
    <x v="2"/>
    <x v="9"/>
    <s v="Feb 2018"/>
    <n v="146578.43081476013"/>
    <x v="1"/>
    <x v="7"/>
  </r>
  <r>
    <x v="2"/>
    <x v="9"/>
    <s v="Mar 2018"/>
    <n v="145122.76576027583"/>
    <x v="2"/>
    <x v="7"/>
  </r>
  <r>
    <x v="2"/>
    <x v="9"/>
    <s v="Apr 2018"/>
    <n v="135906.82394416066"/>
    <x v="3"/>
    <x v="7"/>
  </r>
  <r>
    <x v="2"/>
    <x v="9"/>
    <s v="May 2018"/>
    <n v="134411.00902171549"/>
    <x v="4"/>
    <x v="7"/>
  </r>
  <r>
    <x v="2"/>
    <x v="9"/>
    <s v="Jun 2018"/>
    <n v="133522.7433690101"/>
    <x v="5"/>
    <x v="7"/>
  </r>
  <r>
    <x v="2"/>
    <x v="9"/>
    <s v="Jul 2018"/>
    <n v="131527.06462919808"/>
    <x v="6"/>
    <x v="7"/>
  </r>
  <r>
    <x v="2"/>
    <x v="9"/>
    <s v="Aug 2018"/>
    <n v="130421.46123764719"/>
    <x v="7"/>
    <x v="7"/>
  </r>
  <r>
    <x v="2"/>
    <x v="9"/>
    <s v="Sep 2018"/>
    <n v="128772.34418126513"/>
    <x v="8"/>
    <x v="7"/>
  </r>
  <r>
    <x v="2"/>
    <x v="9"/>
    <s v="Oct 2018"/>
    <n v="127443.42866353385"/>
    <x v="9"/>
    <x v="7"/>
  </r>
  <r>
    <x v="2"/>
    <x v="9"/>
    <s v="Nov 2018"/>
    <n v="126148.75786114419"/>
    <x v="10"/>
    <x v="7"/>
  </r>
  <r>
    <x v="2"/>
    <x v="9"/>
    <s v="Dec 2018"/>
    <n v="124882.29995669133"/>
    <x v="11"/>
    <x v="7"/>
  </r>
  <r>
    <x v="2"/>
    <x v="9"/>
    <s v="Jan 2019"/>
    <n v="123362.72889401119"/>
    <x v="0"/>
    <x v="8"/>
  </r>
  <r>
    <x v="2"/>
    <x v="9"/>
    <s v="Feb 2019"/>
    <n v="122163.59820628258"/>
    <x v="1"/>
    <x v="8"/>
  </r>
  <r>
    <x v="2"/>
    <x v="9"/>
    <s v="Mar 2019"/>
    <n v="121216.27151544241"/>
    <x v="2"/>
    <x v="8"/>
  </r>
  <r>
    <x v="2"/>
    <x v="9"/>
    <s v="Apr 2019"/>
    <n v="113018.69347509457"/>
    <x v="3"/>
    <x v="8"/>
  </r>
  <r>
    <x v="2"/>
    <x v="9"/>
    <s v="May 2019"/>
    <n v="111893.36782220654"/>
    <x v="4"/>
    <x v="8"/>
  </r>
  <r>
    <x v="2"/>
    <x v="9"/>
    <s v="Jun 2019"/>
    <n v="111298.06211230156"/>
    <x v="5"/>
    <x v="8"/>
  </r>
  <r>
    <x v="2"/>
    <x v="9"/>
    <s v="Jul 2019"/>
    <n v="109728.81601171405"/>
    <x v="6"/>
    <x v="8"/>
  </r>
  <r>
    <x v="2"/>
    <x v="9"/>
    <s v="Aug 2019"/>
    <n v="108933.94117791064"/>
    <x v="7"/>
    <x v="8"/>
  </r>
  <r>
    <x v="2"/>
    <x v="9"/>
    <s v="Sep 2019"/>
    <n v="107655.40010441841"/>
    <x v="8"/>
    <x v="8"/>
  </r>
  <r>
    <x v="2"/>
    <x v="9"/>
    <s v="Oct 2019"/>
    <n v="106661.73505841942"/>
    <x v="9"/>
    <x v="8"/>
  </r>
  <r>
    <x v="2"/>
    <x v="9"/>
    <s v="Nov 2019"/>
    <n v="105696.12071300967"/>
    <x v="10"/>
    <x v="8"/>
  </r>
  <r>
    <x v="2"/>
    <x v="9"/>
    <s v="Dec 2019"/>
    <n v="104751.90003747751"/>
    <x v="11"/>
    <x v="8"/>
  </r>
  <r>
    <x v="2"/>
    <x v="9"/>
    <s v="Jan 2020"/>
    <n v="103551.8407010596"/>
    <x v="0"/>
    <x v="9"/>
  </r>
  <r>
    <x v="2"/>
    <x v="9"/>
    <s v="Feb 2020"/>
    <n v="102651.8622699336"/>
    <x v="1"/>
    <x v="9"/>
  </r>
  <r>
    <x v="2"/>
    <x v="9"/>
    <s v="Mar 2020"/>
    <n v="101985.39581954293"/>
    <x v="2"/>
    <x v="9"/>
  </r>
  <r>
    <x v="2"/>
    <x v="9"/>
    <s v="Apr 2020"/>
    <n v="94714.759464319504"/>
    <x v="3"/>
    <x v="9"/>
  </r>
  <r>
    <x v="2"/>
    <x v="9"/>
    <s v="May 2020"/>
    <n v="93874.442943165675"/>
    <x v="4"/>
    <x v="9"/>
  </r>
  <r>
    <x v="2"/>
    <x v="9"/>
    <s v="Jun 2020"/>
    <n v="93480.129083764201"/>
    <x v="5"/>
    <x v="9"/>
  </r>
  <r>
    <x v="2"/>
    <x v="9"/>
    <s v="Jul 2020"/>
    <n v="92255.979363041959"/>
    <x v="6"/>
    <x v="9"/>
  </r>
  <r>
    <x v="2"/>
    <x v="9"/>
    <s v="Aug 2020"/>
    <n v="91689.169328725984"/>
    <x v="7"/>
    <x v="9"/>
  </r>
  <r>
    <x v="2"/>
    <x v="9"/>
    <s v="Sep 2020"/>
    <n v="90702.309163781931"/>
    <x v="8"/>
    <x v="9"/>
  </r>
  <r>
    <x v="2"/>
    <x v="9"/>
    <s v="Oct 2020"/>
    <n v="84943.978976881219"/>
    <x v="9"/>
    <x v="9"/>
  </r>
  <r>
    <x v="2"/>
    <x v="9"/>
    <s v="Nov 2020"/>
    <n v="84307.528154167288"/>
    <x v="10"/>
    <x v="9"/>
  </r>
  <r>
    <x v="2"/>
    <x v="9"/>
    <s v="Dec 2020"/>
    <n v="83685.25787814839"/>
    <x v="11"/>
    <x v="9"/>
  </r>
  <r>
    <x v="2"/>
    <x v="9"/>
    <s v="Jan 2021"/>
    <n v="83041.919827612146"/>
    <x v="0"/>
    <x v="10"/>
  </r>
  <r>
    <x v="2"/>
    <x v="9"/>
    <s v="Feb 2021"/>
    <n v="82410.910129618467"/>
    <x v="1"/>
    <x v="10"/>
  </r>
  <r>
    <x v="2"/>
    <x v="9"/>
    <s v="Mar 2021"/>
    <n v="81793.245907654855"/>
    <x v="2"/>
    <x v="10"/>
  </r>
  <r>
    <x v="2"/>
    <x v="9"/>
    <s v="Apr 2021"/>
    <n v="75645.368201932244"/>
    <x v="3"/>
    <x v="10"/>
  </r>
  <r>
    <x v="2"/>
    <x v="9"/>
    <s v="May 2021"/>
    <n v="75051.308058830327"/>
    <x v="4"/>
    <x v="10"/>
  </r>
  <r>
    <x v="2"/>
    <x v="9"/>
    <s v="Jun 2021"/>
    <n v="74598.89856314793"/>
    <x v="5"/>
    <x v="10"/>
  </r>
  <r>
    <x v="2"/>
    <x v="9"/>
    <s v="Jul 2021"/>
    <n v="74011.974504414087"/>
    <x v="6"/>
    <x v="10"/>
  </r>
  <r>
    <x v="2"/>
    <x v="9"/>
    <s v="Aug 2021"/>
    <n v="73444.611387254801"/>
    <x v="7"/>
    <x v="10"/>
  </r>
  <r>
    <x v="2"/>
    <x v="9"/>
    <s v="Sep 2021"/>
    <n v="71914.168917662362"/>
    <x v="8"/>
    <x v="10"/>
  </r>
  <r>
    <x v="2"/>
    <x v="9"/>
    <s v="Oct 2021"/>
    <n v="23691.331625458508"/>
    <x v="9"/>
    <x v="10"/>
  </r>
  <r>
    <x v="2"/>
    <x v="9"/>
    <s v="Nov 2021"/>
    <n v="6636.1795000000002"/>
    <x v="10"/>
    <x v="10"/>
  </r>
  <r>
    <x v="2"/>
    <x v="9"/>
    <s v="Dec 2021"/>
    <n v="6567.4933000000001"/>
    <x v="11"/>
    <x v="10"/>
  </r>
  <r>
    <x v="2"/>
    <x v="9"/>
    <s v="Jan 2022"/>
    <n v="6499.5290000000005"/>
    <x v="0"/>
    <x v="11"/>
  </r>
  <r>
    <x v="2"/>
    <x v="9"/>
    <s v="Feb 2022"/>
    <n v="6432.2784999999994"/>
    <x v="1"/>
    <x v="11"/>
  </r>
  <r>
    <x v="2"/>
    <x v="9"/>
    <s v="Mar 2022"/>
    <n v="6365.7342000000008"/>
    <x v="2"/>
    <x v="11"/>
  </r>
  <r>
    <x v="2"/>
    <x v="9"/>
    <s v="Apr 2022"/>
    <n v="6299.889000000001"/>
    <x v="3"/>
    <x v="11"/>
  </r>
  <r>
    <x v="2"/>
    <x v="9"/>
    <s v="May 2022"/>
    <n v="6234.7348999999995"/>
    <x v="4"/>
    <x v="11"/>
  </r>
  <r>
    <x v="2"/>
    <x v="9"/>
    <s v="Jun 2022"/>
    <n v="6170.2644"/>
    <x v="5"/>
    <x v="11"/>
  </r>
  <r>
    <x v="2"/>
    <x v="9"/>
    <s v="Jul 2022"/>
    <n v="6106.4707000000008"/>
    <x v="6"/>
    <x v="11"/>
  </r>
  <r>
    <x v="2"/>
    <x v="9"/>
    <s v="Aug 2022"/>
    <n v="6043.3463000000002"/>
    <x v="7"/>
    <x v="11"/>
  </r>
  <r>
    <x v="2"/>
    <x v="9"/>
    <s v="Sep 2022"/>
    <n v="5980.8840999999993"/>
    <x v="8"/>
    <x v="11"/>
  </r>
  <r>
    <x v="2"/>
    <x v="9"/>
    <s v="Oct 2022"/>
    <n v="5919.0767999999998"/>
    <x v="9"/>
    <x v="11"/>
  </r>
  <r>
    <x v="2"/>
    <x v="9"/>
    <s v="Nov 2022"/>
    <n v="5857.9177"/>
    <x v="10"/>
    <x v="11"/>
  </r>
  <r>
    <x v="2"/>
    <x v="9"/>
    <s v="Dec 2022"/>
    <n v="5797.3995999999997"/>
    <x v="11"/>
    <x v="11"/>
  </r>
  <r>
    <x v="2"/>
    <x v="9"/>
    <s v="Jan 2023"/>
    <n v="5737.5159999999996"/>
    <x v="0"/>
    <x v="12"/>
  </r>
  <r>
    <x v="2"/>
    <x v="9"/>
    <s v="Feb 2023"/>
    <n v="5678.2595000000001"/>
    <x v="1"/>
    <x v="12"/>
  </r>
  <r>
    <x v="2"/>
    <x v="9"/>
    <s v="Mar 2023"/>
    <n v="5619.6241000000009"/>
    <x v="2"/>
    <x v="12"/>
  </r>
  <r>
    <x v="2"/>
    <x v="9"/>
    <s v="Apr 2023"/>
    <n v="5561.6027000000004"/>
    <x v="3"/>
    <x v="12"/>
  </r>
  <r>
    <x v="2"/>
    <x v="9"/>
    <s v="May 2023"/>
    <n v="5504.1887999999999"/>
    <x v="4"/>
    <x v="12"/>
  </r>
  <r>
    <x v="2"/>
    <x v="9"/>
    <s v="Jun 2023"/>
    <n v="5447.3762999999999"/>
    <x v="5"/>
    <x v="12"/>
  </r>
  <r>
    <x v="2"/>
    <x v="9"/>
    <s v="Jul 2023"/>
    <n v="5391.1581999999999"/>
    <x v="6"/>
    <x v="12"/>
  </r>
  <r>
    <x v="2"/>
    <x v="9"/>
    <s v="Aug 2023"/>
    <n v="5335.5285999999996"/>
    <x v="7"/>
    <x v="12"/>
  </r>
  <r>
    <x v="2"/>
    <x v="9"/>
    <s v="Sep 2023"/>
    <n v="5280.4811000000009"/>
    <x v="8"/>
    <x v="12"/>
  </r>
  <r>
    <x v="2"/>
    <x v="9"/>
    <s v="Oct 2023"/>
    <n v="5226.0092999999997"/>
    <x v="9"/>
    <x v="12"/>
  </r>
  <r>
    <x v="2"/>
    <x v="9"/>
    <s v="Nov 2023"/>
    <n v="5172.1072999999988"/>
    <x v="10"/>
    <x v="12"/>
  </r>
  <r>
    <x v="2"/>
    <x v="9"/>
    <s v="Dec 2023"/>
    <n v="5118.7690999999995"/>
    <x v="11"/>
    <x v="12"/>
  </r>
  <r>
    <x v="2"/>
    <x v="9"/>
    <s v="Jan 2024"/>
    <n v="5065.9882000000007"/>
    <x v="0"/>
    <x v="13"/>
  </r>
  <r>
    <x v="2"/>
    <x v="9"/>
    <s v="Feb 2024"/>
    <n v="5013.7593999999999"/>
    <x v="1"/>
    <x v="13"/>
  </r>
  <r>
    <x v="2"/>
    <x v="9"/>
    <s v="Mar 2024"/>
    <n v="4962.0761000000011"/>
    <x v="2"/>
    <x v="13"/>
  </r>
  <r>
    <x v="2"/>
    <x v="9"/>
    <s v="Apr 2024"/>
    <n v="4910.9331000000011"/>
    <x v="3"/>
    <x v="13"/>
  </r>
  <r>
    <x v="2"/>
    <x v="9"/>
    <s v="May 2024"/>
    <n v="4860.3241000000007"/>
    <x v="4"/>
    <x v="13"/>
  </r>
  <r>
    <x v="2"/>
    <x v="9"/>
    <s v="Jun 2024"/>
    <n v="4810.2438000000002"/>
    <x v="5"/>
    <x v="13"/>
  </r>
  <r>
    <x v="2"/>
    <x v="9"/>
    <s v="Jul 2024"/>
    <n v="4760.6863999999996"/>
    <x v="6"/>
    <x v="13"/>
  </r>
  <r>
    <x v="2"/>
    <x v="9"/>
    <s v="Aug 2024"/>
    <n v="4711.6464999999998"/>
    <x v="7"/>
    <x v="13"/>
  </r>
  <r>
    <x v="2"/>
    <x v="9"/>
    <s v="Sep 2024"/>
    <n v="4663.1184999999996"/>
    <x v="8"/>
    <x v="13"/>
  </r>
  <r>
    <x v="2"/>
    <x v="9"/>
    <s v="Oct 2024"/>
    <n v="4615.0967000000001"/>
    <x v="9"/>
    <x v="13"/>
  </r>
  <r>
    <x v="2"/>
    <x v="9"/>
    <s v="Nov 2024"/>
    <n v="4567.5761999999995"/>
    <x v="10"/>
    <x v="13"/>
  </r>
  <r>
    <x v="2"/>
    <x v="9"/>
    <s v="Dec 2024"/>
    <n v="4520.5513999999994"/>
    <x v="11"/>
    <x v="13"/>
  </r>
  <r>
    <x v="2"/>
    <x v="9"/>
    <s v="Jan 2025"/>
    <n v="4474.0171"/>
    <x v="0"/>
    <x v="14"/>
  </r>
  <r>
    <x v="2"/>
    <x v="9"/>
    <s v="Feb 2025"/>
    <n v="4427.9682000000003"/>
    <x v="1"/>
    <x v="14"/>
  </r>
  <r>
    <x v="2"/>
    <x v="9"/>
    <s v="Mar 2025"/>
    <n v="4382.3991000000005"/>
    <x v="2"/>
    <x v="14"/>
  </r>
  <r>
    <x v="2"/>
    <x v="9"/>
    <s v="Apr 2025"/>
    <n v="4337.3054000000002"/>
    <x v="3"/>
    <x v="14"/>
  </r>
  <r>
    <x v="2"/>
    <x v="9"/>
    <s v="May 2025"/>
    <n v="4292.681599999999"/>
    <x v="4"/>
    <x v="14"/>
  </r>
  <r>
    <x v="2"/>
    <x v="9"/>
    <s v="Jun 2025"/>
    <n v="4248.5226999999995"/>
    <x v="5"/>
    <x v="14"/>
  </r>
  <r>
    <x v="2"/>
    <x v="9"/>
    <s v="Jul 2025"/>
    <n v="4204.8238000000001"/>
    <x v="6"/>
    <x v="14"/>
  </r>
  <r>
    <x v="2"/>
    <x v="9"/>
    <s v="Aug 2025"/>
    <n v="4161.5801000000001"/>
    <x v="7"/>
    <x v="14"/>
  </r>
  <r>
    <x v="2"/>
    <x v="9"/>
    <s v="Sep 2025"/>
    <n v="4118.7869000000001"/>
    <x v="8"/>
    <x v="14"/>
  </r>
  <r>
    <x v="2"/>
    <x v="9"/>
    <s v="Oct 2025"/>
    <n v="4076.4391000000001"/>
    <x v="9"/>
    <x v="14"/>
  </r>
  <r>
    <x v="2"/>
    <x v="9"/>
    <s v="Nov 2025"/>
    <n v="4034.5324000000001"/>
    <x v="10"/>
    <x v="14"/>
  </r>
  <r>
    <x v="2"/>
    <x v="9"/>
    <s v="Dec 2025"/>
    <n v="3993.0617999999999"/>
    <x v="11"/>
    <x v="14"/>
  </r>
  <r>
    <x v="2"/>
    <x v="9"/>
    <s v="Jan 2026"/>
    <n v="3952.0228999999999"/>
    <x v="0"/>
    <x v="15"/>
  </r>
  <r>
    <x v="2"/>
    <x v="9"/>
    <s v="Feb 2026"/>
    <n v="3911.4107999999997"/>
    <x v="1"/>
    <x v="15"/>
  </r>
  <r>
    <x v="2"/>
    <x v="9"/>
    <s v="Mar 2026"/>
    <n v="3871.2215000000001"/>
    <x v="2"/>
    <x v="15"/>
  </r>
  <r>
    <x v="2"/>
    <x v="9"/>
    <s v="Apr 2026"/>
    <n v="3831.4500000000003"/>
    <x v="3"/>
    <x v="15"/>
  </r>
  <r>
    <x v="2"/>
    <x v="9"/>
    <s v="May 2026"/>
    <n v="3792.0921000000003"/>
    <x v="4"/>
    <x v="15"/>
  </r>
  <r>
    <x v="2"/>
    <x v="9"/>
    <s v="Jun 2026"/>
    <n v="3753.1434000000004"/>
    <x v="5"/>
    <x v="15"/>
  </r>
  <r>
    <x v="2"/>
    <x v="9"/>
    <s v="Jul 2026"/>
    <n v="3714.5998"/>
    <x v="6"/>
    <x v="15"/>
  </r>
  <r>
    <x v="2"/>
    <x v="9"/>
    <s v="Aug 2026"/>
    <n v="3676.4566"/>
    <x v="7"/>
    <x v="15"/>
  </r>
  <r>
    <x v="2"/>
    <x v="9"/>
    <s v="Sep 2026"/>
    <n v="3638.7098999999998"/>
    <x v="8"/>
    <x v="15"/>
  </r>
  <r>
    <x v="2"/>
    <x v="10"/>
    <s v="Nov 2011"/>
    <n v="937601.54748845135"/>
    <x v="10"/>
    <x v="0"/>
  </r>
  <r>
    <x v="2"/>
    <x v="10"/>
    <s v="Dec 2011"/>
    <n v="1678288.4900654866"/>
    <x v="11"/>
    <x v="0"/>
  </r>
  <r>
    <x v="2"/>
    <x v="10"/>
    <s v="Jan 2012"/>
    <n v="1463274.7251437071"/>
    <x v="0"/>
    <x v="1"/>
  </r>
  <r>
    <x v="2"/>
    <x v="10"/>
    <s v="Feb 2012"/>
    <n v="1223859.3567326018"/>
    <x v="1"/>
    <x v="1"/>
  </r>
  <r>
    <x v="2"/>
    <x v="10"/>
    <s v="Mar 2012"/>
    <n v="1087101.8406170977"/>
    <x v="2"/>
    <x v="1"/>
  </r>
  <r>
    <x v="2"/>
    <x v="10"/>
    <s v="Apr 2012"/>
    <n v="1036001.6208400095"/>
    <x v="3"/>
    <x v="1"/>
  </r>
  <r>
    <x v="2"/>
    <x v="10"/>
    <s v="May 2012"/>
    <n v="1038150.3966620091"/>
    <x v="4"/>
    <x v="1"/>
  </r>
  <r>
    <x v="2"/>
    <x v="10"/>
    <s v="Jun 2012"/>
    <n v="969927.9121827248"/>
    <x v="5"/>
    <x v="1"/>
  </r>
  <r>
    <x v="2"/>
    <x v="10"/>
    <s v="Jul 2012"/>
    <n v="975396.88807405077"/>
    <x v="6"/>
    <x v="1"/>
  </r>
  <r>
    <x v="2"/>
    <x v="10"/>
    <s v="Aug 2012"/>
    <n v="1074145.300697888"/>
    <x v="7"/>
    <x v="1"/>
  </r>
  <r>
    <x v="2"/>
    <x v="10"/>
    <s v="Sep 2012"/>
    <n v="1289157.3725666055"/>
    <x v="8"/>
    <x v="1"/>
  </r>
  <r>
    <x v="2"/>
    <x v="10"/>
    <s v="Oct 2012"/>
    <n v="1522272.1355804603"/>
    <x v="9"/>
    <x v="1"/>
  </r>
  <r>
    <x v="2"/>
    <x v="10"/>
    <s v="Nov 2012"/>
    <n v="1501582.6652824434"/>
    <x v="10"/>
    <x v="1"/>
  </r>
  <r>
    <x v="2"/>
    <x v="10"/>
    <s v="Dec 2012"/>
    <n v="1565603.2285096508"/>
    <x v="11"/>
    <x v="1"/>
  </r>
  <r>
    <x v="2"/>
    <x v="10"/>
    <s v="Jan 2013"/>
    <n v="1084264.469693023"/>
    <x v="0"/>
    <x v="2"/>
  </r>
  <r>
    <x v="2"/>
    <x v="10"/>
    <s v="Feb 2013"/>
    <n v="1045392.6293130717"/>
    <x v="1"/>
    <x v="2"/>
  </r>
  <r>
    <x v="2"/>
    <x v="10"/>
    <s v="Mar 2013"/>
    <n v="1104132.408458198"/>
    <x v="2"/>
    <x v="2"/>
  </r>
  <r>
    <x v="2"/>
    <x v="10"/>
    <s v="Apr 2013"/>
    <n v="1056008.7903032408"/>
    <x v="3"/>
    <x v="2"/>
  </r>
  <r>
    <x v="2"/>
    <x v="10"/>
    <s v="May 2013"/>
    <n v="956304.57804899686"/>
    <x v="4"/>
    <x v="2"/>
  </r>
  <r>
    <x v="2"/>
    <x v="10"/>
    <s v="Jun 2013"/>
    <n v="692132.44796219096"/>
    <x v="5"/>
    <x v="2"/>
  </r>
  <r>
    <x v="2"/>
    <x v="10"/>
    <s v="Jul 2013"/>
    <n v="633712.10776808322"/>
    <x v="6"/>
    <x v="2"/>
  </r>
  <r>
    <x v="2"/>
    <x v="10"/>
    <s v="Aug 2013"/>
    <n v="487756.09405234788"/>
    <x v="7"/>
    <x v="2"/>
  </r>
  <r>
    <x v="2"/>
    <x v="10"/>
    <s v="Sep 2013"/>
    <n v="450528.45573161874"/>
    <x v="8"/>
    <x v="2"/>
  </r>
  <r>
    <x v="2"/>
    <x v="10"/>
    <s v="Oct 2013"/>
    <n v="423599.50993181864"/>
    <x v="9"/>
    <x v="2"/>
  </r>
  <r>
    <x v="2"/>
    <x v="10"/>
    <s v="Nov 2013"/>
    <n v="407550.6091894274"/>
    <x v="10"/>
    <x v="2"/>
  </r>
  <r>
    <x v="2"/>
    <x v="10"/>
    <s v="Dec 2013"/>
    <n v="386930.34742774046"/>
    <x v="11"/>
    <x v="2"/>
  </r>
  <r>
    <x v="2"/>
    <x v="10"/>
    <s v="Jan 2014"/>
    <n v="371780.55664887361"/>
    <x v="0"/>
    <x v="3"/>
  </r>
  <r>
    <x v="2"/>
    <x v="10"/>
    <s v="Feb 2014"/>
    <n v="355745.83540606382"/>
    <x v="1"/>
    <x v="3"/>
  </r>
  <r>
    <x v="2"/>
    <x v="10"/>
    <s v="Mar 2014"/>
    <n v="385870.02812394931"/>
    <x v="2"/>
    <x v="3"/>
  </r>
  <r>
    <x v="2"/>
    <x v="10"/>
    <s v="Apr 2014"/>
    <n v="375861.06076248892"/>
    <x v="3"/>
    <x v="3"/>
  </r>
  <r>
    <x v="2"/>
    <x v="10"/>
    <s v="May 2014"/>
    <n v="363788.09828257025"/>
    <x v="4"/>
    <x v="3"/>
  </r>
  <r>
    <x v="2"/>
    <x v="10"/>
    <s v="Jun 2014"/>
    <n v="350228.6518546755"/>
    <x v="5"/>
    <x v="3"/>
  </r>
  <r>
    <x v="2"/>
    <x v="10"/>
    <s v="Jul 2014"/>
    <n v="338417.20427515917"/>
    <x v="6"/>
    <x v="3"/>
  </r>
  <r>
    <x v="2"/>
    <x v="10"/>
    <s v="Aug 2014"/>
    <n v="327419.98882977094"/>
    <x v="7"/>
    <x v="3"/>
  </r>
  <r>
    <x v="2"/>
    <x v="10"/>
    <s v="Sep 2014"/>
    <n v="340567.53115870536"/>
    <x v="8"/>
    <x v="3"/>
  </r>
  <r>
    <x v="2"/>
    <x v="10"/>
    <s v="Oct 2014"/>
    <n v="328530.35901568789"/>
    <x v="9"/>
    <x v="3"/>
  </r>
  <r>
    <x v="2"/>
    <x v="10"/>
    <s v="Nov 2014"/>
    <n v="296583.67694756936"/>
    <x v="10"/>
    <x v="3"/>
  </r>
  <r>
    <x v="2"/>
    <x v="10"/>
    <s v="Dec 2014"/>
    <n v="287804.63724069507"/>
    <x v="11"/>
    <x v="3"/>
  </r>
  <r>
    <x v="2"/>
    <x v="10"/>
    <s v="Jan 2015"/>
    <n v="280665.21105487365"/>
    <x v="0"/>
    <x v="4"/>
  </r>
  <r>
    <x v="2"/>
    <x v="10"/>
    <s v="Feb 2015"/>
    <n v="272860.44305157516"/>
    <x v="1"/>
    <x v="4"/>
  </r>
  <r>
    <x v="2"/>
    <x v="10"/>
    <s v="Mar 2015"/>
    <n v="265870.17750835867"/>
    <x v="2"/>
    <x v="4"/>
  </r>
  <r>
    <x v="2"/>
    <x v="10"/>
    <s v="Apr 2015"/>
    <n v="258438.43130047296"/>
    <x v="3"/>
    <x v="4"/>
  </r>
  <r>
    <x v="2"/>
    <x v="10"/>
    <s v="May 2015"/>
    <n v="252332.43483956219"/>
    <x v="4"/>
    <x v="4"/>
  </r>
  <r>
    <x v="2"/>
    <x v="10"/>
    <s v="Jun 2015"/>
    <n v="245349.53683848711"/>
    <x v="5"/>
    <x v="4"/>
  </r>
  <r>
    <x v="2"/>
    <x v="10"/>
    <s v="Jul 2015"/>
    <n v="239432.12958237121"/>
    <x v="6"/>
    <x v="4"/>
  </r>
  <r>
    <x v="2"/>
    <x v="10"/>
    <s v="Aug 2015"/>
    <n v="232676.44732885779"/>
    <x v="7"/>
    <x v="4"/>
  </r>
  <r>
    <x v="2"/>
    <x v="10"/>
    <s v="Sep 2015"/>
    <n v="228397.2783081485"/>
    <x v="8"/>
    <x v="4"/>
  </r>
  <r>
    <x v="2"/>
    <x v="10"/>
    <s v="Oct 2015"/>
    <n v="222165.42836968118"/>
    <x v="9"/>
    <x v="4"/>
  </r>
  <r>
    <x v="2"/>
    <x v="10"/>
    <s v="Nov 2015"/>
    <n v="217977.63811169507"/>
    <x v="10"/>
    <x v="4"/>
  </r>
  <r>
    <x v="2"/>
    <x v="10"/>
    <s v="Dec 2015"/>
    <n v="214857.9552074981"/>
    <x v="11"/>
    <x v="4"/>
  </r>
  <r>
    <x v="2"/>
    <x v="10"/>
    <s v="Jan 2016"/>
    <n v="206761.29890616107"/>
    <x v="0"/>
    <x v="5"/>
  </r>
  <r>
    <x v="2"/>
    <x v="10"/>
    <s v="Feb 2016"/>
    <n v="202556.72573937094"/>
    <x v="1"/>
    <x v="5"/>
  </r>
  <r>
    <x v="2"/>
    <x v="10"/>
    <s v="Mar 2016"/>
    <n v="196807.38769694013"/>
    <x v="2"/>
    <x v="5"/>
  </r>
  <r>
    <x v="2"/>
    <x v="10"/>
    <s v="Apr 2016"/>
    <n v="192737.11668010132"/>
    <x v="3"/>
    <x v="5"/>
  </r>
  <r>
    <x v="2"/>
    <x v="10"/>
    <s v="May 2016"/>
    <n v="187782.99055027784"/>
    <x v="4"/>
    <x v="5"/>
  </r>
  <r>
    <x v="2"/>
    <x v="10"/>
    <s v="Jun 2016"/>
    <n v="183816.76404269875"/>
    <x v="5"/>
    <x v="5"/>
  </r>
  <r>
    <x v="2"/>
    <x v="10"/>
    <s v="Jul 2016"/>
    <n v="180255.72371708945"/>
    <x v="6"/>
    <x v="5"/>
  </r>
  <r>
    <x v="2"/>
    <x v="10"/>
    <s v="Aug 2016"/>
    <n v="177129.25393092612"/>
    <x v="7"/>
    <x v="5"/>
  </r>
  <r>
    <x v="2"/>
    <x v="10"/>
    <s v="Sep 2016"/>
    <n v="171952.54128546469"/>
    <x v="8"/>
    <x v="5"/>
  </r>
  <r>
    <x v="2"/>
    <x v="10"/>
    <s v="Oct 2016"/>
    <n v="168388.2054023259"/>
    <x v="9"/>
    <x v="5"/>
  </r>
  <r>
    <x v="2"/>
    <x v="10"/>
    <s v="Nov 2016"/>
    <n v="165054.92108495129"/>
    <x v="10"/>
    <x v="5"/>
  </r>
  <r>
    <x v="2"/>
    <x v="10"/>
    <s v="Dec 2016"/>
    <n v="159863.61590725859"/>
    <x v="11"/>
    <x v="5"/>
  </r>
  <r>
    <x v="2"/>
    <x v="10"/>
    <s v="Jan 2017"/>
    <n v="157524.23491576285"/>
    <x v="0"/>
    <x v="6"/>
  </r>
  <r>
    <x v="2"/>
    <x v="10"/>
    <s v="Feb 2017"/>
    <n v="153364.43324366532"/>
    <x v="1"/>
    <x v="6"/>
  </r>
  <r>
    <x v="2"/>
    <x v="10"/>
    <s v="Mar 2017"/>
    <n v="149982.88042867"/>
    <x v="2"/>
    <x v="6"/>
  </r>
  <r>
    <x v="2"/>
    <x v="10"/>
    <s v="Apr 2017"/>
    <n v="148072.16284777789"/>
    <x v="3"/>
    <x v="6"/>
  </r>
  <r>
    <x v="2"/>
    <x v="10"/>
    <s v="May 2017"/>
    <n v="144682.72230053585"/>
    <x v="4"/>
    <x v="6"/>
  </r>
  <r>
    <x v="2"/>
    <x v="10"/>
    <s v="Jun 2017"/>
    <n v="141190.33932421973"/>
    <x v="5"/>
    <x v="6"/>
  </r>
  <r>
    <x v="2"/>
    <x v="10"/>
    <s v="Jul 2017"/>
    <n v="139189.12456574864"/>
    <x v="6"/>
    <x v="6"/>
  </r>
  <r>
    <x v="2"/>
    <x v="10"/>
    <s v="Aug 2017"/>
    <n v="135397.30443684949"/>
    <x v="7"/>
    <x v="6"/>
  </r>
  <r>
    <x v="2"/>
    <x v="10"/>
    <s v="Sep 2017"/>
    <n v="132921.45208539924"/>
    <x v="8"/>
    <x v="6"/>
  </r>
  <r>
    <x v="2"/>
    <x v="10"/>
    <s v="Oct 2017"/>
    <n v="130107.87086524469"/>
    <x v="9"/>
    <x v="6"/>
  </r>
  <r>
    <x v="2"/>
    <x v="10"/>
    <s v="Nov 2017"/>
    <n v="128028.18798731596"/>
    <x v="10"/>
    <x v="6"/>
  </r>
  <r>
    <x v="2"/>
    <x v="10"/>
    <s v="Dec 2017"/>
    <n v="124567.03251778384"/>
    <x v="11"/>
    <x v="6"/>
  </r>
  <r>
    <x v="2"/>
    <x v="10"/>
    <s v="Jan 2018"/>
    <n v="122421.72533515244"/>
    <x v="0"/>
    <x v="7"/>
  </r>
  <r>
    <x v="2"/>
    <x v="10"/>
    <s v="Feb 2018"/>
    <n v="120694.87067486798"/>
    <x v="1"/>
    <x v="7"/>
  </r>
  <r>
    <x v="2"/>
    <x v="10"/>
    <s v="Mar 2018"/>
    <n v="118042.38603270419"/>
    <x v="2"/>
    <x v="7"/>
  </r>
  <r>
    <x v="2"/>
    <x v="10"/>
    <s v="Apr 2018"/>
    <n v="115611.91418995977"/>
    <x v="3"/>
    <x v="7"/>
  </r>
  <r>
    <x v="2"/>
    <x v="10"/>
    <s v="May 2018"/>
    <n v="113331.73096667988"/>
    <x v="4"/>
    <x v="7"/>
  </r>
  <r>
    <x v="2"/>
    <x v="10"/>
    <s v="Jun 2018"/>
    <n v="111104.0773753883"/>
    <x v="5"/>
    <x v="7"/>
  </r>
  <r>
    <x v="2"/>
    <x v="10"/>
    <s v="Jul 2018"/>
    <n v="108927.51387101127"/>
    <x v="6"/>
    <x v="7"/>
  </r>
  <r>
    <x v="2"/>
    <x v="10"/>
    <s v="Aug 2018"/>
    <n v="106800.78373223297"/>
    <x v="7"/>
    <x v="7"/>
  </r>
  <r>
    <x v="2"/>
    <x v="10"/>
    <s v="Sep 2018"/>
    <n v="104722.49095326533"/>
    <x v="8"/>
    <x v="7"/>
  </r>
  <r>
    <x v="2"/>
    <x v="10"/>
    <s v="Oct 2018"/>
    <n v="102682.03671640981"/>
    <x v="9"/>
    <x v="7"/>
  </r>
  <r>
    <x v="2"/>
    <x v="10"/>
    <s v="Nov 2018"/>
    <n v="100706.37065404409"/>
    <x v="10"/>
    <x v="7"/>
  </r>
  <r>
    <x v="2"/>
    <x v="10"/>
    <s v="Dec 2018"/>
    <n v="98476.011850937692"/>
    <x v="11"/>
    <x v="7"/>
  </r>
  <r>
    <x v="2"/>
    <x v="10"/>
    <s v="Jan 2019"/>
    <n v="96594.192352381491"/>
    <x v="0"/>
    <x v="8"/>
  </r>
  <r>
    <x v="2"/>
    <x v="10"/>
    <s v="Feb 2019"/>
    <n v="94754.037589319705"/>
    <x v="1"/>
    <x v="8"/>
  </r>
  <r>
    <x v="2"/>
    <x v="10"/>
    <s v="Mar 2019"/>
    <n v="92954.438092269324"/>
    <x v="2"/>
    <x v="8"/>
  </r>
  <r>
    <x v="2"/>
    <x v="10"/>
    <s v="Apr 2019"/>
    <n v="91194.39422035699"/>
    <x v="3"/>
    <x v="8"/>
  </r>
  <r>
    <x v="2"/>
    <x v="10"/>
    <s v="May 2019"/>
    <n v="89473.024747421237"/>
    <x v="4"/>
    <x v="8"/>
  </r>
  <r>
    <x v="2"/>
    <x v="10"/>
    <s v="Jun 2019"/>
    <n v="87789.258042486836"/>
    <x v="5"/>
    <x v="8"/>
  </r>
  <r>
    <x v="2"/>
    <x v="10"/>
    <s v="Jul 2019"/>
    <n v="86142.254014393155"/>
    <x v="6"/>
    <x v="8"/>
  </r>
  <r>
    <x v="2"/>
    <x v="10"/>
    <s v="Aug 2019"/>
    <n v="84531.125981749268"/>
    <x v="7"/>
    <x v="8"/>
  </r>
  <r>
    <x v="2"/>
    <x v="10"/>
    <s v="Sep 2019"/>
    <n v="82954.959323063667"/>
    <x v="8"/>
    <x v="8"/>
  </r>
  <r>
    <x v="2"/>
    <x v="10"/>
    <s v="Oct 2019"/>
    <n v="81412.093635932921"/>
    <x v="9"/>
    <x v="8"/>
  </r>
  <r>
    <x v="2"/>
    <x v="10"/>
    <s v="Nov 2019"/>
    <n v="79903.453704837055"/>
    <x v="10"/>
    <x v="8"/>
  </r>
  <r>
    <x v="2"/>
    <x v="10"/>
    <s v="Dec 2019"/>
    <n v="78427.296280619892"/>
    <x v="11"/>
    <x v="8"/>
  </r>
  <r>
    <x v="2"/>
    <x v="10"/>
    <s v="Jan 2020"/>
    <n v="76982.839470256615"/>
    <x v="0"/>
    <x v="9"/>
  </r>
  <r>
    <x v="2"/>
    <x v="10"/>
    <s v="Feb 2020"/>
    <n v="75569.322396194097"/>
    <x v="1"/>
    <x v="9"/>
  </r>
  <r>
    <x v="2"/>
    <x v="10"/>
    <s v="Mar 2020"/>
    <n v="74186.04759068253"/>
    <x v="2"/>
    <x v="9"/>
  </r>
  <r>
    <x v="2"/>
    <x v="10"/>
    <s v="Apr 2020"/>
    <n v="72832.211448697912"/>
    <x v="3"/>
    <x v="9"/>
  </r>
  <r>
    <x v="2"/>
    <x v="10"/>
    <s v="May 2020"/>
    <n v="71507.196431922843"/>
    <x v="4"/>
    <x v="9"/>
  </r>
  <r>
    <x v="2"/>
    <x v="10"/>
    <s v="Jun 2020"/>
    <n v="70210.2778486936"/>
    <x v="5"/>
    <x v="9"/>
  </r>
  <r>
    <x v="2"/>
    <x v="10"/>
    <s v="Jul 2020"/>
    <n v="68940.746735483233"/>
    <x v="6"/>
    <x v="9"/>
  </r>
  <r>
    <x v="2"/>
    <x v="10"/>
    <s v="Aug 2020"/>
    <n v="67698.041266737593"/>
    <x v="7"/>
    <x v="9"/>
  </r>
  <r>
    <x v="2"/>
    <x v="10"/>
    <s v="Sep 2020"/>
    <n v="66481.483421824028"/>
    <x v="8"/>
    <x v="9"/>
  </r>
  <r>
    <x v="2"/>
    <x v="10"/>
    <s v="Oct 2020"/>
    <n v="65290.421330451485"/>
    <x v="9"/>
    <x v="9"/>
  </r>
  <r>
    <x v="2"/>
    <x v="10"/>
    <s v="Nov 2020"/>
    <n v="63783.148599522749"/>
    <x v="10"/>
    <x v="9"/>
  </r>
  <r>
    <x v="2"/>
    <x v="10"/>
    <s v="Dec 2020"/>
    <n v="62650.296322454618"/>
    <x v="11"/>
    <x v="9"/>
  </r>
  <r>
    <x v="2"/>
    <x v="10"/>
    <s v="Jan 2021"/>
    <n v="61541.032605435757"/>
    <x v="0"/>
    <x v="10"/>
  </r>
  <r>
    <x v="2"/>
    <x v="10"/>
    <s v="Feb 2021"/>
    <n v="60454.725549546441"/>
    <x v="1"/>
    <x v="10"/>
  </r>
  <r>
    <x v="2"/>
    <x v="10"/>
    <s v="Mar 2021"/>
    <n v="59390.292664872541"/>
    <x v="2"/>
    <x v="10"/>
  </r>
  <r>
    <x v="2"/>
    <x v="10"/>
    <s v="Apr 2021"/>
    <n v="58348.422452479681"/>
    <x v="3"/>
    <x v="10"/>
  </r>
  <r>
    <x v="2"/>
    <x v="10"/>
    <s v="May 2021"/>
    <n v="57327.945232985017"/>
    <x v="4"/>
    <x v="10"/>
  </r>
  <r>
    <x v="2"/>
    <x v="10"/>
    <s v="Jun 2021"/>
    <n v="56328.407192034152"/>
    <x v="5"/>
    <x v="10"/>
  </r>
  <r>
    <x v="2"/>
    <x v="10"/>
    <s v="Jul 2021"/>
    <n v="55349.328345486414"/>
    <x v="6"/>
    <x v="10"/>
  </r>
  <r>
    <x v="2"/>
    <x v="10"/>
    <s v="Aug 2021"/>
    <n v="54390.234354863329"/>
    <x v="7"/>
    <x v="10"/>
  </r>
  <r>
    <x v="2"/>
    <x v="10"/>
    <s v="Sep 2021"/>
    <n v="53450.630082351418"/>
    <x v="8"/>
    <x v="10"/>
  </r>
  <r>
    <x v="2"/>
    <x v="10"/>
    <s v="Oct 2021"/>
    <n v="52151.716921067688"/>
    <x v="9"/>
    <x v="10"/>
  </r>
  <r>
    <x v="2"/>
    <x v="10"/>
    <s v="Nov 2021"/>
    <n v="44594.827543784188"/>
    <x v="10"/>
    <x v="10"/>
  </r>
  <r>
    <x v="2"/>
    <x v="10"/>
    <s v="Dec 2021"/>
    <n v="7103.0398000000005"/>
    <x v="11"/>
    <x v="10"/>
  </r>
  <r>
    <x v="2"/>
    <x v="10"/>
    <s v="Jan 2022"/>
    <n v="7029.9222"/>
    <x v="0"/>
    <x v="11"/>
  </r>
  <r>
    <x v="2"/>
    <x v="10"/>
    <s v="Feb 2022"/>
    <n v="6957.5670000000009"/>
    <x v="1"/>
    <x v="11"/>
  </r>
  <r>
    <x v="2"/>
    <x v="10"/>
    <s v="Mar 2022"/>
    <n v="6885.9660999999996"/>
    <x v="2"/>
    <x v="11"/>
  </r>
  <r>
    <x v="2"/>
    <x v="10"/>
    <s v="Apr 2022"/>
    <n v="6815.1117000000004"/>
    <x v="3"/>
    <x v="11"/>
  </r>
  <r>
    <x v="2"/>
    <x v="10"/>
    <s v="May 2022"/>
    <n v="6744.9957000000004"/>
    <x v="4"/>
    <x v="11"/>
  </r>
  <r>
    <x v="2"/>
    <x v="10"/>
    <s v="Jun 2022"/>
    <n v="6675.6104999999998"/>
    <x v="5"/>
    <x v="11"/>
  </r>
  <r>
    <x v="2"/>
    <x v="10"/>
    <s v="Jul 2022"/>
    <n v="6606.9479999999994"/>
    <x v="6"/>
    <x v="11"/>
  </r>
  <r>
    <x v="2"/>
    <x v="10"/>
    <s v="Aug 2022"/>
    <n v="6539.0006999999987"/>
    <x v="7"/>
    <x v="11"/>
  </r>
  <r>
    <x v="2"/>
    <x v="10"/>
    <s v="Sep 2022"/>
    <n v="6471.7611999999999"/>
    <x v="8"/>
    <x v="11"/>
  </r>
  <r>
    <x v="2"/>
    <x v="10"/>
    <s v="Oct 2022"/>
    <n v="6405.2218000000003"/>
    <x v="9"/>
    <x v="11"/>
  </r>
  <r>
    <x v="2"/>
    <x v="10"/>
    <s v="Nov 2022"/>
    <n v="6339.375"/>
    <x v="10"/>
    <x v="11"/>
  </r>
  <r>
    <x v="2"/>
    <x v="10"/>
    <s v="Dec 2022"/>
    <n v="6274.2136"/>
    <x v="11"/>
    <x v="11"/>
  </r>
  <r>
    <x v="2"/>
    <x v="10"/>
    <s v="Jan 2023"/>
    <n v="6209.7303999999986"/>
    <x v="0"/>
    <x v="12"/>
  </r>
  <r>
    <x v="2"/>
    <x v="10"/>
    <s v="Feb 2023"/>
    <n v="6145.9182000000001"/>
    <x v="1"/>
    <x v="12"/>
  </r>
  <r>
    <x v="2"/>
    <x v="10"/>
    <s v="Mar 2023"/>
    <n v="6082.7698"/>
    <x v="2"/>
    <x v="12"/>
  </r>
  <r>
    <x v="2"/>
    <x v="10"/>
    <s v="Apr 2023"/>
    <n v="6020.2781000000004"/>
    <x v="3"/>
    <x v="12"/>
  </r>
  <r>
    <x v="2"/>
    <x v="10"/>
    <s v="May 2023"/>
    <n v="5958.4364999999998"/>
    <x v="4"/>
    <x v="12"/>
  </r>
  <r>
    <x v="2"/>
    <x v="10"/>
    <s v="Jun 2023"/>
    <n v="5897.2377999999999"/>
    <x v="5"/>
    <x v="12"/>
  </r>
  <r>
    <x v="2"/>
    <x v="10"/>
    <s v="Jul 2023"/>
    <n v="5836.6751999999997"/>
    <x v="6"/>
    <x v="12"/>
  </r>
  <r>
    <x v="2"/>
    <x v="10"/>
    <s v="Aug 2023"/>
    <n v="5776.7420999999995"/>
    <x v="7"/>
    <x v="12"/>
  </r>
  <r>
    <x v="2"/>
    <x v="10"/>
    <s v="Sep 2023"/>
    <n v="5717.4318999999996"/>
    <x v="8"/>
    <x v="12"/>
  </r>
  <r>
    <x v="2"/>
    <x v="10"/>
    <s v="Oct 2023"/>
    <n v="5658.7379000000001"/>
    <x v="9"/>
    <x v="12"/>
  </r>
  <r>
    <x v="2"/>
    <x v="10"/>
    <s v="Nov 2023"/>
    <n v="5600.6537999999991"/>
    <x v="10"/>
    <x v="12"/>
  </r>
  <r>
    <x v="2"/>
    <x v="10"/>
    <s v="Dec 2023"/>
    <n v="5543.1726999999992"/>
    <x v="11"/>
    <x v="12"/>
  </r>
  <r>
    <x v="2"/>
    <x v="10"/>
    <s v="Jan 2024"/>
    <n v="5486.2888000000003"/>
    <x v="0"/>
    <x v="13"/>
  </r>
  <r>
    <x v="2"/>
    <x v="10"/>
    <s v="Feb 2024"/>
    <n v="5429.9952999999996"/>
    <x v="1"/>
    <x v="13"/>
  </r>
  <r>
    <x v="2"/>
    <x v="10"/>
    <s v="Mar 2024"/>
    <n v="5374.2865000000011"/>
    <x v="2"/>
    <x v="13"/>
  </r>
  <r>
    <x v="2"/>
    <x v="10"/>
    <s v="Apr 2024"/>
    <n v="5319.1556"/>
    <x v="3"/>
    <x v="13"/>
  </r>
  <r>
    <x v="2"/>
    <x v="10"/>
    <s v="May 2024"/>
    <n v="5264.5969999999998"/>
    <x v="4"/>
    <x v="13"/>
  </r>
  <r>
    <x v="2"/>
    <x v="10"/>
    <s v="Jun 2024"/>
    <n v="5210.6043999999993"/>
    <x v="5"/>
    <x v="13"/>
  </r>
  <r>
    <x v="2"/>
    <x v="10"/>
    <s v="Jul 2024"/>
    <n v="5157.1718999999994"/>
    <x v="6"/>
    <x v="13"/>
  </r>
  <r>
    <x v="2"/>
    <x v="10"/>
    <s v="Aug 2024"/>
    <n v="5104.2938000000004"/>
    <x v="7"/>
    <x v="13"/>
  </r>
  <r>
    <x v="2"/>
    <x v="10"/>
    <s v="Sep 2024"/>
    <n v="5051.9638000000004"/>
    <x v="8"/>
    <x v="13"/>
  </r>
  <r>
    <x v="2"/>
    <x v="10"/>
    <s v="Oct 2024"/>
    <n v="5000.1765999999998"/>
    <x v="9"/>
    <x v="13"/>
  </r>
  <r>
    <x v="2"/>
    <x v="10"/>
    <s v="Nov 2024"/>
    <n v="4948.9262999999992"/>
    <x v="10"/>
    <x v="13"/>
  </r>
  <r>
    <x v="2"/>
    <x v="10"/>
    <s v="Dec 2024"/>
    <n v="4898.2071999999998"/>
    <x v="11"/>
    <x v="13"/>
  </r>
  <r>
    <x v="2"/>
    <x v="10"/>
    <s v="Jan 2025"/>
    <n v="4848.0137000000004"/>
    <x v="0"/>
    <x v="14"/>
  </r>
  <r>
    <x v="2"/>
    <x v="10"/>
    <s v="Feb 2025"/>
    <n v="4798.3404"/>
    <x v="1"/>
    <x v="14"/>
  </r>
  <r>
    <x v="2"/>
    <x v="10"/>
    <s v="Mar 2025"/>
    <n v="4749.1814999999997"/>
    <x v="2"/>
    <x v="14"/>
  </r>
  <r>
    <x v="2"/>
    <x v="10"/>
    <s v="Apr 2025"/>
    <n v="4700.5320999999994"/>
    <x v="3"/>
    <x v="14"/>
  </r>
  <r>
    <x v="2"/>
    <x v="10"/>
    <s v="May 2025"/>
    <n v="4652.3864999999996"/>
    <x v="4"/>
    <x v="14"/>
  </r>
  <r>
    <x v="2"/>
    <x v="10"/>
    <s v="Jun 2025"/>
    <n v="4604.7394000000004"/>
    <x v="5"/>
    <x v="14"/>
  </r>
  <r>
    <x v="2"/>
    <x v="10"/>
    <s v="Jul 2025"/>
    <n v="4557.5856999999996"/>
    <x v="6"/>
    <x v="14"/>
  </r>
  <r>
    <x v="2"/>
    <x v="10"/>
    <s v="Aug 2025"/>
    <n v="4510.9199999999992"/>
    <x v="7"/>
    <x v="14"/>
  </r>
  <r>
    <x v="2"/>
    <x v="10"/>
    <s v="Sep 2025"/>
    <n v="4464.7373000000007"/>
    <x v="8"/>
    <x v="14"/>
  </r>
  <r>
    <x v="2"/>
    <x v="10"/>
    <s v="Oct 2025"/>
    <n v="4419.0325000000003"/>
    <x v="9"/>
    <x v="14"/>
  </r>
  <r>
    <x v="2"/>
    <x v="10"/>
    <s v="Nov 2025"/>
    <n v="4373.8006999999998"/>
    <x v="10"/>
    <x v="14"/>
  </r>
  <r>
    <x v="2"/>
    <x v="10"/>
    <s v="Dec 2025"/>
    <n v="4329.0369000000001"/>
    <x v="11"/>
    <x v="14"/>
  </r>
  <r>
    <x v="2"/>
    <x v="10"/>
    <s v="Jan 2026"/>
    <n v="4284.7359999999999"/>
    <x v="0"/>
    <x v="15"/>
  </r>
  <r>
    <x v="2"/>
    <x v="10"/>
    <s v="Feb 2026"/>
    <n v="4240.8932999999997"/>
    <x v="1"/>
    <x v="15"/>
  </r>
  <r>
    <x v="2"/>
    <x v="10"/>
    <s v="Mar 2026"/>
    <n v="4197.5040999999992"/>
    <x v="2"/>
    <x v="15"/>
  </r>
  <r>
    <x v="2"/>
    <x v="10"/>
    <s v="Apr 2026"/>
    <n v="4154.5631999999996"/>
    <x v="3"/>
    <x v="15"/>
  </r>
  <r>
    <x v="2"/>
    <x v="10"/>
    <s v="May 2026"/>
    <n v="4112.0663999999997"/>
    <x v="4"/>
    <x v="15"/>
  </r>
  <r>
    <x v="2"/>
    <x v="10"/>
    <s v="Jun 2026"/>
    <n v="4070.009"/>
    <x v="5"/>
    <x v="15"/>
  </r>
  <r>
    <x v="2"/>
    <x v="10"/>
    <s v="Jul 2026"/>
    <n v="4028.3859999999995"/>
    <x v="6"/>
    <x v="15"/>
  </r>
  <r>
    <x v="2"/>
    <x v="10"/>
    <s v="Aug 2026"/>
    <n v="3987.1931000000004"/>
    <x v="7"/>
    <x v="15"/>
  </r>
  <r>
    <x v="2"/>
    <x v="10"/>
    <s v="Sep 2026"/>
    <n v="3946.4257999999995"/>
    <x v="8"/>
    <x v="15"/>
  </r>
  <r>
    <x v="2"/>
    <x v="10"/>
    <s v="Oct 2026"/>
    <n v="3906.0793999999996"/>
    <x v="9"/>
    <x v="15"/>
  </r>
  <r>
    <x v="2"/>
    <x v="11"/>
    <s v="Dec 2011"/>
    <n v="607266.08084921807"/>
    <x v="11"/>
    <x v="0"/>
  </r>
  <r>
    <x v="2"/>
    <x v="11"/>
    <s v="Jan 2012"/>
    <n v="1722049.2048926819"/>
    <x v="0"/>
    <x v="1"/>
  </r>
  <r>
    <x v="2"/>
    <x v="11"/>
    <s v="Feb 2012"/>
    <n v="1582194.0137905148"/>
    <x v="1"/>
    <x v="1"/>
  </r>
  <r>
    <x v="2"/>
    <x v="11"/>
    <s v="Mar 2012"/>
    <n v="1415820.3740840072"/>
    <x v="2"/>
    <x v="1"/>
  </r>
  <r>
    <x v="2"/>
    <x v="11"/>
    <s v="Apr 2012"/>
    <n v="1269979.0559715438"/>
    <x v="3"/>
    <x v="1"/>
  </r>
  <r>
    <x v="2"/>
    <x v="11"/>
    <s v="May 2012"/>
    <n v="1175655.5630342818"/>
    <x v="4"/>
    <x v="1"/>
  </r>
  <r>
    <x v="2"/>
    <x v="11"/>
    <s v="Jun 2012"/>
    <n v="1086800.6183626347"/>
    <x v="5"/>
    <x v="1"/>
  </r>
  <r>
    <x v="2"/>
    <x v="11"/>
    <s v="Jul 2012"/>
    <n v="952685.12034942419"/>
    <x v="6"/>
    <x v="1"/>
  </r>
  <r>
    <x v="2"/>
    <x v="11"/>
    <s v="Aug 2012"/>
    <n v="912043.67189669097"/>
    <x v="7"/>
    <x v="1"/>
  </r>
  <r>
    <x v="2"/>
    <x v="11"/>
    <s v="Sep 2012"/>
    <n v="947624.7515467382"/>
    <x v="8"/>
    <x v="1"/>
  </r>
  <r>
    <x v="2"/>
    <x v="11"/>
    <s v="Oct 2012"/>
    <n v="1078870.6172054028"/>
    <x v="9"/>
    <x v="1"/>
  </r>
  <r>
    <x v="2"/>
    <x v="11"/>
    <s v="Nov 2012"/>
    <n v="1212259.4032037912"/>
    <x v="10"/>
    <x v="1"/>
  </r>
  <r>
    <x v="2"/>
    <x v="11"/>
    <s v="Dec 2012"/>
    <n v="1285619.0064325922"/>
    <x v="11"/>
    <x v="1"/>
  </r>
  <r>
    <x v="2"/>
    <x v="11"/>
    <s v="Jan 2013"/>
    <n v="1301855.5943667246"/>
    <x v="0"/>
    <x v="2"/>
  </r>
  <r>
    <x v="2"/>
    <x v="11"/>
    <s v="Feb 2013"/>
    <n v="1234423.884724434"/>
    <x v="1"/>
    <x v="2"/>
  </r>
  <r>
    <x v="2"/>
    <x v="11"/>
    <s v="Mar 2013"/>
    <n v="1193672.5079117734"/>
    <x v="2"/>
    <x v="2"/>
  </r>
  <r>
    <x v="2"/>
    <x v="11"/>
    <s v="Apr 2013"/>
    <n v="1291961.2082903036"/>
    <x v="3"/>
    <x v="2"/>
  </r>
  <r>
    <x v="2"/>
    <x v="11"/>
    <s v="May 2013"/>
    <n v="800040.32937081042"/>
    <x v="4"/>
    <x v="2"/>
  </r>
  <r>
    <x v="2"/>
    <x v="11"/>
    <s v="Jun 2013"/>
    <n v="780791.84962165088"/>
    <x v="5"/>
    <x v="2"/>
  </r>
  <r>
    <x v="2"/>
    <x v="11"/>
    <s v="Jul 2013"/>
    <n v="736428.89957747376"/>
    <x v="6"/>
    <x v="2"/>
  </r>
  <r>
    <x v="2"/>
    <x v="11"/>
    <s v="Aug 2013"/>
    <n v="704749.28621989093"/>
    <x v="7"/>
    <x v="2"/>
  </r>
  <r>
    <x v="2"/>
    <x v="11"/>
    <s v="Sep 2013"/>
    <n v="624260.73079789802"/>
    <x v="8"/>
    <x v="2"/>
  </r>
  <r>
    <x v="2"/>
    <x v="11"/>
    <s v="Oct 2013"/>
    <n v="591879.15902199899"/>
    <x v="9"/>
    <x v="2"/>
  </r>
  <r>
    <x v="2"/>
    <x v="11"/>
    <s v="Nov 2013"/>
    <n v="565550.78368040267"/>
    <x v="10"/>
    <x v="2"/>
  </r>
  <r>
    <x v="2"/>
    <x v="11"/>
    <s v="Dec 2013"/>
    <n v="543785.82041499694"/>
    <x v="11"/>
    <x v="2"/>
  </r>
  <r>
    <x v="2"/>
    <x v="11"/>
    <s v="Jan 2014"/>
    <n v="533630.98109886283"/>
    <x v="0"/>
    <x v="3"/>
  </r>
  <r>
    <x v="2"/>
    <x v="11"/>
    <s v="Feb 2014"/>
    <n v="523206.85242174566"/>
    <x v="1"/>
    <x v="3"/>
  </r>
  <r>
    <x v="2"/>
    <x v="11"/>
    <s v="Mar 2014"/>
    <n v="507588.44150213804"/>
    <x v="2"/>
    <x v="3"/>
  </r>
  <r>
    <x v="2"/>
    <x v="11"/>
    <s v="Apr 2014"/>
    <n v="560222.19941019441"/>
    <x v="3"/>
    <x v="3"/>
  </r>
  <r>
    <x v="2"/>
    <x v="11"/>
    <s v="May 2014"/>
    <n v="550139.44723209855"/>
    <x v="4"/>
    <x v="3"/>
  </r>
  <r>
    <x v="2"/>
    <x v="11"/>
    <s v="Jun 2014"/>
    <n v="536312.82510609482"/>
    <x v="5"/>
    <x v="3"/>
  </r>
  <r>
    <x v="2"/>
    <x v="11"/>
    <s v="Jul 2014"/>
    <n v="516801.98918900441"/>
    <x v="6"/>
    <x v="3"/>
  </r>
  <r>
    <x v="2"/>
    <x v="11"/>
    <s v="Aug 2014"/>
    <n v="500788.10275077831"/>
    <x v="7"/>
    <x v="3"/>
  </r>
  <r>
    <x v="2"/>
    <x v="11"/>
    <s v="Sep 2014"/>
    <n v="487929.703831903"/>
    <x v="8"/>
    <x v="3"/>
  </r>
  <r>
    <x v="2"/>
    <x v="11"/>
    <s v="Oct 2014"/>
    <n v="474535.70554995479"/>
    <x v="9"/>
    <x v="3"/>
  </r>
  <r>
    <x v="2"/>
    <x v="11"/>
    <s v="Nov 2014"/>
    <n v="460274.10796317027"/>
    <x v="10"/>
    <x v="3"/>
  </r>
  <r>
    <x v="2"/>
    <x v="11"/>
    <s v="Dec 2014"/>
    <n v="455408.40566445561"/>
    <x v="11"/>
    <x v="3"/>
  </r>
  <r>
    <x v="2"/>
    <x v="11"/>
    <s v="Jan 2015"/>
    <n v="450479.9201484489"/>
    <x v="0"/>
    <x v="4"/>
  </r>
  <r>
    <x v="2"/>
    <x v="11"/>
    <s v="Feb 2015"/>
    <n v="440095.04084212158"/>
    <x v="1"/>
    <x v="4"/>
  </r>
  <r>
    <x v="2"/>
    <x v="11"/>
    <s v="Mar 2015"/>
    <n v="429161.85408683191"/>
    <x v="2"/>
    <x v="4"/>
  </r>
  <r>
    <x v="2"/>
    <x v="11"/>
    <s v="Apr 2015"/>
    <n v="420347.42864707834"/>
    <x v="3"/>
    <x v="4"/>
  </r>
  <r>
    <x v="2"/>
    <x v="11"/>
    <s v="May 2015"/>
    <n v="410211.87087973603"/>
    <x v="4"/>
    <x v="4"/>
  </r>
  <r>
    <x v="2"/>
    <x v="11"/>
    <s v="Jun 2015"/>
    <n v="401290.02830192965"/>
    <x v="5"/>
    <x v="4"/>
  </r>
  <r>
    <x v="2"/>
    <x v="11"/>
    <s v="Jul 2015"/>
    <n v="391356.86704058212"/>
    <x v="6"/>
    <x v="4"/>
  </r>
  <r>
    <x v="2"/>
    <x v="11"/>
    <s v="Aug 2015"/>
    <n v="384175.72554193286"/>
    <x v="7"/>
    <x v="4"/>
  </r>
  <r>
    <x v="2"/>
    <x v="11"/>
    <s v="Sep 2015"/>
    <n v="373656.17313020851"/>
    <x v="8"/>
    <x v="4"/>
  </r>
  <r>
    <x v="2"/>
    <x v="11"/>
    <s v="Oct 2015"/>
    <n v="368187.29698563262"/>
    <x v="9"/>
    <x v="4"/>
  </r>
  <r>
    <x v="2"/>
    <x v="11"/>
    <s v="Nov 2015"/>
    <n v="359622.99737615924"/>
    <x v="10"/>
    <x v="4"/>
  </r>
  <r>
    <x v="2"/>
    <x v="11"/>
    <s v="Dec 2015"/>
    <n v="352427.0516447585"/>
    <x v="11"/>
    <x v="4"/>
  </r>
  <r>
    <x v="2"/>
    <x v="11"/>
    <s v="Jan 2016"/>
    <n v="349229.13455608487"/>
    <x v="0"/>
    <x v="5"/>
  </r>
  <r>
    <x v="2"/>
    <x v="11"/>
    <s v="Feb 2016"/>
    <n v="336882.23777243693"/>
    <x v="1"/>
    <x v="5"/>
  </r>
  <r>
    <x v="2"/>
    <x v="11"/>
    <s v="Mar 2016"/>
    <n v="331253.10469369928"/>
    <x v="2"/>
    <x v="5"/>
  </r>
  <r>
    <x v="2"/>
    <x v="11"/>
    <s v="Apr 2016"/>
    <n v="322379.00745034585"/>
    <x v="3"/>
    <x v="5"/>
  </r>
  <r>
    <x v="2"/>
    <x v="11"/>
    <s v="May 2016"/>
    <n v="316944.90219479246"/>
    <x v="4"/>
    <x v="5"/>
  </r>
  <r>
    <x v="2"/>
    <x v="11"/>
    <s v="Jun 2016"/>
    <n v="309261.30790115695"/>
    <x v="5"/>
    <x v="5"/>
  </r>
  <r>
    <x v="2"/>
    <x v="11"/>
    <s v="Jul 2016"/>
    <n v="303444.04233312281"/>
    <x v="6"/>
    <x v="5"/>
  </r>
  <r>
    <x v="2"/>
    <x v="11"/>
    <s v="Aug 2016"/>
    <n v="298483.68800559686"/>
    <x v="7"/>
    <x v="5"/>
  </r>
  <r>
    <x v="2"/>
    <x v="11"/>
    <s v="Sep 2016"/>
    <n v="293952.8439066289"/>
    <x v="8"/>
    <x v="5"/>
  </r>
  <r>
    <x v="2"/>
    <x v="11"/>
    <s v="Oct 2016"/>
    <n v="285635.80400186335"/>
    <x v="9"/>
    <x v="5"/>
  </r>
  <r>
    <x v="2"/>
    <x v="11"/>
    <s v="Nov 2016"/>
    <n v="280197.79973003198"/>
    <x v="10"/>
    <x v="5"/>
  </r>
  <r>
    <x v="2"/>
    <x v="11"/>
    <s v="Dec 2016"/>
    <n v="275771.70357777626"/>
    <x v="11"/>
    <x v="5"/>
  </r>
  <r>
    <x v="2"/>
    <x v="11"/>
    <s v="Jan 2017"/>
    <n v="267263.50869600719"/>
    <x v="0"/>
    <x v="6"/>
  </r>
  <r>
    <x v="2"/>
    <x v="11"/>
    <s v="Feb 2017"/>
    <n v="263672.11704921821"/>
    <x v="1"/>
    <x v="6"/>
  </r>
  <r>
    <x v="2"/>
    <x v="11"/>
    <s v="Mar 2017"/>
    <n v="256268.06202452985"/>
    <x v="2"/>
    <x v="6"/>
  </r>
  <r>
    <x v="2"/>
    <x v="11"/>
    <s v="Apr 2017"/>
    <n v="250409.79766442027"/>
    <x v="3"/>
    <x v="6"/>
  </r>
  <r>
    <x v="2"/>
    <x v="11"/>
    <s v="May 2017"/>
    <n v="247312.97936613456"/>
    <x v="4"/>
    <x v="6"/>
  </r>
  <r>
    <x v="2"/>
    <x v="11"/>
    <s v="Jun 2017"/>
    <n v="240887.43254007652"/>
    <x v="5"/>
    <x v="6"/>
  </r>
  <r>
    <x v="2"/>
    <x v="11"/>
    <s v="Jul 2017"/>
    <n v="234396.38194753151"/>
    <x v="6"/>
    <x v="6"/>
  </r>
  <r>
    <x v="2"/>
    <x v="11"/>
    <s v="Aug 2017"/>
    <n v="230562.86787508853"/>
    <x v="7"/>
    <x v="6"/>
  </r>
  <r>
    <x v="2"/>
    <x v="11"/>
    <s v="Sep 2017"/>
    <n v="223218.58052102284"/>
    <x v="8"/>
    <x v="6"/>
  </r>
  <r>
    <x v="2"/>
    <x v="11"/>
    <s v="Oct 2017"/>
    <n v="218404.05771539413"/>
    <x v="9"/>
    <x v="6"/>
  </r>
  <r>
    <x v="2"/>
    <x v="11"/>
    <s v="Nov 2017"/>
    <n v="212772.46451193627"/>
    <x v="10"/>
    <x v="6"/>
  </r>
  <r>
    <x v="2"/>
    <x v="11"/>
    <s v="Dec 2017"/>
    <n v="208156.4484716384"/>
    <x v="11"/>
    <x v="6"/>
  </r>
  <r>
    <x v="2"/>
    <x v="11"/>
    <s v="Jan 2018"/>
    <n v="201171.36010171601"/>
    <x v="0"/>
    <x v="7"/>
  </r>
  <r>
    <x v="2"/>
    <x v="11"/>
    <s v="Feb 2018"/>
    <n v="196696.2697640619"/>
    <x v="1"/>
    <x v="7"/>
  </r>
  <r>
    <x v="2"/>
    <x v="11"/>
    <s v="Mar 2018"/>
    <n v="192538.70335987612"/>
    <x v="2"/>
    <x v="7"/>
  </r>
  <r>
    <x v="2"/>
    <x v="11"/>
    <s v="Apr 2018"/>
    <n v="186864.88386902129"/>
    <x v="3"/>
    <x v="7"/>
  </r>
  <r>
    <x v="2"/>
    <x v="11"/>
    <s v="May 2018"/>
    <n v="181751.37610954401"/>
    <x v="4"/>
    <x v="7"/>
  </r>
  <r>
    <x v="2"/>
    <x v="11"/>
    <s v="Jun 2018"/>
    <n v="176531.01817721972"/>
    <x v="5"/>
    <x v="7"/>
  </r>
  <r>
    <x v="2"/>
    <x v="11"/>
    <s v="Jul 2018"/>
    <n v="171554.49659464951"/>
    <x v="6"/>
    <x v="7"/>
  </r>
  <r>
    <x v="2"/>
    <x v="11"/>
    <s v="Aug 2018"/>
    <n v="166670.01034443028"/>
    <x v="7"/>
    <x v="7"/>
  </r>
  <r>
    <x v="2"/>
    <x v="11"/>
    <s v="Sep 2018"/>
    <n v="161799.11691707314"/>
    <x v="8"/>
    <x v="7"/>
  </r>
  <r>
    <x v="2"/>
    <x v="11"/>
    <s v="Oct 2018"/>
    <n v="157085.58896231922"/>
    <x v="9"/>
    <x v="7"/>
  </r>
  <r>
    <x v="2"/>
    <x v="11"/>
    <s v="Nov 2018"/>
    <n v="152554.15448279417"/>
    <x v="10"/>
    <x v="7"/>
  </r>
  <r>
    <x v="2"/>
    <x v="11"/>
    <s v="Dec 2018"/>
    <n v="147924.35987731279"/>
    <x v="11"/>
    <x v="7"/>
  </r>
  <r>
    <x v="2"/>
    <x v="11"/>
    <s v="Jan 2019"/>
    <n v="143650.06386618369"/>
    <x v="0"/>
    <x v="8"/>
  </r>
  <r>
    <x v="2"/>
    <x v="11"/>
    <s v="Feb 2019"/>
    <n v="139647.59125085155"/>
    <x v="1"/>
    <x v="8"/>
  </r>
  <r>
    <x v="2"/>
    <x v="11"/>
    <s v="Mar 2019"/>
    <n v="135503.11414795878"/>
    <x v="2"/>
    <x v="8"/>
  </r>
  <r>
    <x v="2"/>
    <x v="11"/>
    <s v="Apr 2019"/>
    <n v="131749.21098204301"/>
    <x v="3"/>
    <x v="8"/>
  </r>
  <r>
    <x v="2"/>
    <x v="11"/>
    <s v="May 2019"/>
    <n v="128331.12460200545"/>
    <x v="4"/>
    <x v="8"/>
  </r>
  <r>
    <x v="2"/>
    <x v="11"/>
    <s v="Jun 2019"/>
    <n v="124788.30847971709"/>
    <x v="5"/>
    <x v="8"/>
  </r>
  <r>
    <x v="2"/>
    <x v="11"/>
    <s v="Jul 2019"/>
    <n v="121600.22730738179"/>
    <x v="6"/>
    <x v="8"/>
  </r>
  <r>
    <x v="2"/>
    <x v="11"/>
    <s v="Aug 2019"/>
    <n v="118622.34329687725"/>
    <x v="7"/>
    <x v="8"/>
  </r>
  <r>
    <x v="2"/>
    <x v="11"/>
    <s v="Sep 2019"/>
    <n v="115794.94424165122"/>
    <x v="8"/>
    <x v="8"/>
  </r>
  <r>
    <x v="2"/>
    <x v="11"/>
    <s v="Oct 2019"/>
    <n v="113244.98237607229"/>
    <x v="9"/>
    <x v="8"/>
  </r>
  <r>
    <x v="2"/>
    <x v="11"/>
    <s v="Nov 2019"/>
    <n v="110949.5539488771"/>
    <x v="10"/>
    <x v="8"/>
  </r>
  <r>
    <x v="2"/>
    <x v="11"/>
    <s v="Dec 2019"/>
    <n v="108626.74228521746"/>
    <x v="11"/>
    <x v="8"/>
  </r>
  <r>
    <x v="2"/>
    <x v="11"/>
    <s v="Jan 2020"/>
    <n v="106697.63144155563"/>
    <x v="0"/>
    <x v="9"/>
  </r>
  <r>
    <x v="2"/>
    <x v="11"/>
    <s v="Feb 2020"/>
    <n v="104721.21302861141"/>
    <x v="1"/>
    <x v="9"/>
  </r>
  <r>
    <x v="2"/>
    <x v="11"/>
    <s v="Mar 2020"/>
    <n v="103050.0953954412"/>
    <x v="2"/>
    <x v="9"/>
  </r>
  <r>
    <x v="2"/>
    <x v="11"/>
    <s v="Apr 2020"/>
    <n v="101735.4263655548"/>
    <x v="3"/>
    <x v="9"/>
  </r>
  <r>
    <x v="2"/>
    <x v="11"/>
    <s v="May 2020"/>
    <n v="100710.29427847231"/>
    <x v="4"/>
    <x v="9"/>
  </r>
  <r>
    <x v="2"/>
    <x v="11"/>
    <s v="Jun 2020"/>
    <n v="99553.722534817323"/>
    <x v="5"/>
    <x v="9"/>
  </r>
  <r>
    <x v="2"/>
    <x v="11"/>
    <s v="Jul 2020"/>
    <n v="98635.136186378717"/>
    <x v="6"/>
    <x v="9"/>
  </r>
  <r>
    <x v="2"/>
    <x v="11"/>
    <s v="Aug 2020"/>
    <n v="97807.793566301712"/>
    <x v="7"/>
    <x v="9"/>
  </r>
  <r>
    <x v="2"/>
    <x v="11"/>
    <s v="Sep 2020"/>
    <n v="96984.295532582721"/>
    <x v="8"/>
    <x v="9"/>
  </r>
  <r>
    <x v="2"/>
    <x v="11"/>
    <s v="Oct 2020"/>
    <n v="96231.347565498829"/>
    <x v="9"/>
    <x v="9"/>
  </r>
  <r>
    <x v="2"/>
    <x v="11"/>
    <s v="Nov 2020"/>
    <n v="95485.381818578084"/>
    <x v="10"/>
    <x v="9"/>
  </r>
  <r>
    <x v="2"/>
    <x v="11"/>
    <s v="Dec 2020"/>
    <n v="91115.079134231521"/>
    <x v="11"/>
    <x v="9"/>
  </r>
  <r>
    <x v="2"/>
    <x v="11"/>
    <s v="Jan 2021"/>
    <n v="90158.203726872147"/>
    <x v="0"/>
    <x v="10"/>
  </r>
  <r>
    <x v="2"/>
    <x v="11"/>
    <s v="Feb 2021"/>
    <n v="88984.127301143148"/>
    <x v="1"/>
    <x v="10"/>
  </r>
  <r>
    <x v="2"/>
    <x v="11"/>
    <s v="Mar 2021"/>
    <n v="87547.912817738164"/>
    <x v="2"/>
    <x v="10"/>
  </r>
  <r>
    <x v="2"/>
    <x v="11"/>
    <s v="Apr 2021"/>
    <n v="85781.966865068098"/>
    <x v="3"/>
    <x v="10"/>
  </r>
  <r>
    <x v="2"/>
    <x v="11"/>
    <s v="May 2021"/>
    <n v="83613.061358873383"/>
    <x v="4"/>
    <x v="10"/>
  </r>
  <r>
    <x v="2"/>
    <x v="11"/>
    <s v="Jun 2021"/>
    <n v="80936.583368364882"/>
    <x v="5"/>
    <x v="10"/>
  </r>
  <r>
    <x v="2"/>
    <x v="11"/>
    <s v="Jul 2021"/>
    <n v="77656.265824224043"/>
    <x v="6"/>
    <x v="10"/>
  </r>
  <r>
    <x v="2"/>
    <x v="11"/>
    <s v="Aug 2021"/>
    <n v="73662.954112092208"/>
    <x v="7"/>
    <x v="10"/>
  </r>
  <r>
    <x v="2"/>
    <x v="11"/>
    <s v="Sep 2021"/>
    <n v="68841.362258521927"/>
    <x v="8"/>
    <x v="10"/>
  </r>
  <r>
    <x v="2"/>
    <x v="11"/>
    <s v="Oct 2021"/>
    <n v="62925.162966627322"/>
    <x v="9"/>
    <x v="10"/>
  </r>
  <r>
    <x v="2"/>
    <x v="11"/>
    <s v="Nov 2021"/>
    <n v="55031.596582519407"/>
    <x v="10"/>
    <x v="10"/>
  </r>
  <r>
    <x v="2"/>
    <x v="11"/>
    <s v="Dec 2021"/>
    <n v="37782.130124089665"/>
    <x v="11"/>
    <x v="10"/>
  </r>
  <r>
    <x v="2"/>
    <x v="11"/>
    <s v="Jan 2022"/>
    <n v="7074.6368000000002"/>
    <x v="0"/>
    <x v="11"/>
  </r>
  <r>
    <x v="2"/>
    <x v="11"/>
    <s v="Feb 2022"/>
    <n v="7002.7022000000006"/>
    <x v="1"/>
    <x v="11"/>
  </r>
  <r>
    <x v="2"/>
    <x v="11"/>
    <s v="Mar 2022"/>
    <n v="6931.5046999999995"/>
    <x v="2"/>
    <x v="11"/>
  </r>
  <r>
    <x v="2"/>
    <x v="11"/>
    <s v="Apr 2022"/>
    <n v="6861.0369000000001"/>
    <x v="3"/>
    <x v="11"/>
  </r>
  <r>
    <x v="2"/>
    <x v="11"/>
    <s v="May 2022"/>
    <n v="6791.2909"/>
    <x v="4"/>
    <x v="11"/>
  </r>
  <r>
    <x v="2"/>
    <x v="11"/>
    <s v="Jun 2022"/>
    <n v="6722.2596000000003"/>
    <x v="5"/>
    <x v="11"/>
  </r>
  <r>
    <x v="2"/>
    <x v="11"/>
    <s v="Jul 2022"/>
    <n v="6653.935300000001"/>
    <x v="6"/>
    <x v="11"/>
  </r>
  <r>
    <x v="2"/>
    <x v="11"/>
    <s v="Aug 2022"/>
    <n v="6586.3105999999989"/>
    <x v="7"/>
    <x v="11"/>
  </r>
  <r>
    <x v="2"/>
    <x v="11"/>
    <s v="Sep 2022"/>
    <n v="6519.3786"/>
    <x v="8"/>
    <x v="11"/>
  </r>
  <r>
    <x v="2"/>
    <x v="11"/>
    <s v="Oct 2022"/>
    <n v="6453.1319999999996"/>
    <x v="9"/>
    <x v="11"/>
  </r>
  <r>
    <x v="2"/>
    <x v="11"/>
    <s v="Nov 2022"/>
    <n v="6387.5634000000009"/>
    <x v="10"/>
    <x v="11"/>
  </r>
  <r>
    <x v="2"/>
    <x v="11"/>
    <s v="Dec 2022"/>
    <n v="6322.666400000001"/>
    <x v="11"/>
    <x v="11"/>
  </r>
  <r>
    <x v="2"/>
    <x v="11"/>
    <s v="Jan 2023"/>
    <n v="6258.4333000000006"/>
    <x v="0"/>
    <x v="12"/>
  </r>
  <r>
    <x v="2"/>
    <x v="11"/>
    <s v="Feb 2023"/>
    <n v="6194.8579"/>
    <x v="1"/>
    <x v="12"/>
  </r>
  <r>
    <x v="2"/>
    <x v="11"/>
    <s v="Mar 2023"/>
    <n v="6131.9329999999991"/>
    <x v="2"/>
    <x v="12"/>
  </r>
  <r>
    <x v="2"/>
    <x v="11"/>
    <s v="Apr 2023"/>
    <n v="6069.6522999999997"/>
    <x v="3"/>
    <x v="12"/>
  </r>
  <r>
    <x v="2"/>
    <x v="11"/>
    <s v="May 2023"/>
    <n v="6008.0084999999999"/>
    <x v="4"/>
    <x v="12"/>
  </r>
  <r>
    <x v="2"/>
    <x v="11"/>
    <s v="Jun 2023"/>
    <n v="5946.9953000000005"/>
    <x v="5"/>
    <x v="12"/>
  </r>
  <r>
    <x v="2"/>
    <x v="11"/>
    <s v="Jul 2023"/>
    <n v="5886.6063999999997"/>
    <x v="6"/>
    <x v="12"/>
  </r>
  <r>
    <x v="2"/>
    <x v="11"/>
    <s v="Aug 2023"/>
    <n v="5826.8351999999995"/>
    <x v="7"/>
    <x v="12"/>
  </r>
  <r>
    <x v="2"/>
    <x v="11"/>
    <s v="Sep 2023"/>
    <n v="5767.6751999999997"/>
    <x v="8"/>
    <x v="12"/>
  </r>
  <r>
    <x v="2"/>
    <x v="11"/>
    <s v="Oct 2023"/>
    <n v="5709.12"/>
    <x v="9"/>
    <x v="12"/>
  </r>
  <r>
    <x v="2"/>
    <x v="11"/>
    <s v="Nov 2023"/>
    <n v="5651.1639000000005"/>
    <x v="10"/>
    <x v="12"/>
  </r>
  <r>
    <x v="2"/>
    <x v="11"/>
    <s v="Dec 2023"/>
    <n v="5593.8001000000004"/>
    <x v="11"/>
    <x v="12"/>
  </r>
  <r>
    <x v="2"/>
    <x v="11"/>
    <s v="Jan 2024"/>
    <n v="5537.0227999999997"/>
    <x v="0"/>
    <x v="13"/>
  </r>
  <r>
    <x v="2"/>
    <x v="11"/>
    <s v="Feb 2024"/>
    <n v="5480.8259000000007"/>
    <x v="1"/>
    <x v="13"/>
  </r>
  <r>
    <x v="2"/>
    <x v="11"/>
    <s v="Mar 2024"/>
    <n v="5425.2033000000001"/>
    <x v="2"/>
    <x v="13"/>
  </r>
  <r>
    <x v="2"/>
    <x v="11"/>
    <s v="Apr 2024"/>
    <n v="5370.1490000000003"/>
    <x v="3"/>
    <x v="13"/>
  </r>
  <r>
    <x v="2"/>
    <x v="11"/>
    <s v="May 2024"/>
    <n v="5315.6576000000005"/>
    <x v="4"/>
    <x v="13"/>
  </r>
  <r>
    <x v="2"/>
    <x v="11"/>
    <s v="Jun 2024"/>
    <n v="5261.7227000000003"/>
    <x v="5"/>
    <x v="13"/>
  </r>
  <r>
    <x v="2"/>
    <x v="11"/>
    <s v="Jul 2024"/>
    <n v="5208.3389999999999"/>
    <x v="6"/>
    <x v="13"/>
  </r>
  <r>
    <x v="2"/>
    <x v="11"/>
    <s v="Aug 2024"/>
    <n v="5155.5003999999999"/>
    <x v="7"/>
    <x v="13"/>
  </r>
  <r>
    <x v="2"/>
    <x v="11"/>
    <s v="Sep 2024"/>
    <n v="5103.2017000000005"/>
    <x v="8"/>
    <x v="13"/>
  </r>
  <r>
    <x v="2"/>
    <x v="11"/>
    <s v="Oct 2024"/>
    <n v="5051.4371000000001"/>
    <x v="9"/>
    <x v="13"/>
  </r>
  <r>
    <x v="2"/>
    <x v="11"/>
    <s v="Nov 2024"/>
    <n v="5000.2011000000002"/>
    <x v="10"/>
    <x v="13"/>
  </r>
  <r>
    <x v="2"/>
    <x v="11"/>
    <s v="Dec 2024"/>
    <n v="4949.4884000000002"/>
    <x v="11"/>
    <x v="13"/>
  </r>
  <r>
    <x v="2"/>
    <x v="11"/>
    <s v="Jan 2025"/>
    <n v="4899.2933000000003"/>
    <x v="0"/>
    <x v="14"/>
  </r>
  <r>
    <x v="2"/>
    <x v="11"/>
    <s v="Feb 2025"/>
    <n v="4849.6108999999997"/>
    <x v="1"/>
    <x v="14"/>
  </r>
  <r>
    <x v="2"/>
    <x v="11"/>
    <s v="Mar 2025"/>
    <n v="4800.4355000000005"/>
    <x v="2"/>
    <x v="14"/>
  </r>
  <r>
    <x v="2"/>
    <x v="11"/>
    <s v="Apr 2025"/>
    <n v="4751.7620000000006"/>
    <x v="3"/>
    <x v="14"/>
  </r>
  <r>
    <x v="2"/>
    <x v="11"/>
    <s v="May 2025"/>
    <n v="4703.5852999999997"/>
    <x v="4"/>
    <x v="14"/>
  </r>
  <r>
    <x v="2"/>
    <x v="11"/>
    <s v="Jun 2025"/>
    <n v="4655.9003999999995"/>
    <x v="5"/>
    <x v="14"/>
  </r>
  <r>
    <x v="2"/>
    <x v="11"/>
    <s v="Jul 2025"/>
    <n v="4608.7021000000004"/>
    <x v="6"/>
    <x v="14"/>
  </r>
  <r>
    <x v="2"/>
    <x v="11"/>
    <s v="Aug 2025"/>
    <n v="4561.9851000000008"/>
    <x v="7"/>
    <x v="14"/>
  </r>
  <r>
    <x v="2"/>
    <x v="11"/>
    <s v="Sep 2025"/>
    <n v="4515.7449000000006"/>
    <x v="8"/>
    <x v="14"/>
  </r>
  <r>
    <x v="2"/>
    <x v="11"/>
    <s v="Oct 2025"/>
    <n v="4469.9764000000005"/>
    <x v="9"/>
    <x v="14"/>
  </r>
  <r>
    <x v="2"/>
    <x v="11"/>
    <s v="Nov 2025"/>
    <n v="4424.6746999999996"/>
    <x v="10"/>
    <x v="14"/>
  </r>
  <r>
    <x v="2"/>
    <x v="11"/>
    <s v="Dec 2025"/>
    <n v="4379.8350000000009"/>
    <x v="11"/>
    <x v="14"/>
  </r>
  <r>
    <x v="2"/>
    <x v="11"/>
    <s v="Jan 2026"/>
    <n v="4335.4527000000007"/>
    <x v="0"/>
    <x v="15"/>
  </r>
  <r>
    <x v="2"/>
    <x v="11"/>
    <s v="Feb 2026"/>
    <n v="4291.5230000000001"/>
    <x v="1"/>
    <x v="15"/>
  </r>
  <r>
    <x v="2"/>
    <x v="11"/>
    <s v="Mar 2026"/>
    <n v="4248.0411000000004"/>
    <x v="2"/>
    <x v="15"/>
  </r>
  <r>
    <x v="2"/>
    <x v="11"/>
    <s v="Apr 2026"/>
    <n v="4205.0025999999998"/>
    <x v="3"/>
    <x v="15"/>
  </r>
  <r>
    <x v="2"/>
    <x v="11"/>
    <s v="May 2026"/>
    <n v="4162.4029"/>
    <x v="4"/>
    <x v="15"/>
  </r>
  <r>
    <x v="2"/>
    <x v="11"/>
    <s v="Jun 2026"/>
    <n v="4120.2375000000002"/>
    <x v="5"/>
    <x v="15"/>
  </r>
  <r>
    <x v="2"/>
    <x v="11"/>
    <s v="Jul 2026"/>
    <n v="4078.5016000000005"/>
    <x v="6"/>
    <x v="15"/>
  </r>
  <r>
    <x v="2"/>
    <x v="11"/>
    <s v="Aug 2026"/>
    <n v="4037.1913"/>
    <x v="7"/>
    <x v="15"/>
  </r>
  <r>
    <x v="2"/>
    <x v="11"/>
    <s v="Sep 2026"/>
    <n v="3996.3018999999999"/>
    <x v="8"/>
    <x v="15"/>
  </r>
  <r>
    <x v="2"/>
    <x v="11"/>
    <s v="Oct 2026"/>
    <n v="3955.8291999999992"/>
    <x v="9"/>
    <x v="15"/>
  </r>
  <r>
    <x v="2"/>
    <x v="11"/>
    <s v="Nov 2026"/>
    <n v="3915.7688000000003"/>
    <x v="10"/>
    <x v="15"/>
  </r>
  <r>
    <x v="2"/>
    <x v="12"/>
    <s v="Jan 2012"/>
    <n v="351177.96487310564"/>
    <x v="0"/>
    <x v="1"/>
  </r>
  <r>
    <x v="2"/>
    <x v="12"/>
    <s v="Feb 2012"/>
    <n v="890649.81476977014"/>
    <x v="1"/>
    <x v="1"/>
  </r>
  <r>
    <x v="2"/>
    <x v="12"/>
    <s v="Mar 2012"/>
    <n v="706620.70396344876"/>
    <x v="2"/>
    <x v="1"/>
  </r>
  <r>
    <x v="2"/>
    <x v="12"/>
    <s v="Apr 2012"/>
    <n v="583700.99482384196"/>
    <x v="3"/>
    <x v="1"/>
  </r>
  <r>
    <x v="2"/>
    <x v="12"/>
    <s v="May 2012"/>
    <n v="498845.30799058347"/>
    <x v="4"/>
    <x v="1"/>
  </r>
  <r>
    <x v="2"/>
    <x v="12"/>
    <s v="Jun 2012"/>
    <n v="451274.27319203923"/>
    <x v="5"/>
    <x v="1"/>
  </r>
  <r>
    <x v="2"/>
    <x v="12"/>
    <s v="Jul 2012"/>
    <n v="406919.70402936451"/>
    <x v="6"/>
    <x v="1"/>
  </r>
  <r>
    <x v="2"/>
    <x v="12"/>
    <s v="Aug 2012"/>
    <n v="407704.19167447637"/>
    <x v="7"/>
    <x v="1"/>
  </r>
  <r>
    <x v="2"/>
    <x v="12"/>
    <s v="Sep 2012"/>
    <n v="406772.48314592859"/>
    <x v="8"/>
    <x v="1"/>
  </r>
  <r>
    <x v="2"/>
    <x v="12"/>
    <s v="Oct 2012"/>
    <n v="395456.40516279207"/>
    <x v="9"/>
    <x v="1"/>
  </r>
  <r>
    <x v="2"/>
    <x v="12"/>
    <s v="Nov 2012"/>
    <n v="383098.51684945426"/>
    <x v="10"/>
    <x v="1"/>
  </r>
  <r>
    <x v="2"/>
    <x v="12"/>
    <s v="Dec 2012"/>
    <n v="358879.01672783698"/>
    <x v="11"/>
    <x v="1"/>
  </r>
  <r>
    <x v="2"/>
    <x v="12"/>
    <s v="Jan 2013"/>
    <n v="337170.8186386103"/>
    <x v="0"/>
    <x v="2"/>
  </r>
  <r>
    <x v="2"/>
    <x v="12"/>
    <s v="Feb 2013"/>
    <n v="320797.10695937218"/>
    <x v="1"/>
    <x v="2"/>
  </r>
  <r>
    <x v="2"/>
    <x v="12"/>
    <s v="Mar 2013"/>
    <n v="287184.35295483749"/>
    <x v="2"/>
    <x v="2"/>
  </r>
  <r>
    <x v="2"/>
    <x v="12"/>
    <s v="Apr 2013"/>
    <n v="290895.02417980932"/>
    <x v="3"/>
    <x v="2"/>
  </r>
  <r>
    <x v="2"/>
    <x v="12"/>
    <s v="May 2013"/>
    <n v="267485.09230625845"/>
    <x v="4"/>
    <x v="2"/>
  </r>
  <r>
    <x v="2"/>
    <x v="12"/>
    <s v="Jun 2013"/>
    <n v="242596.844980122"/>
    <x v="5"/>
    <x v="2"/>
  </r>
  <r>
    <x v="2"/>
    <x v="12"/>
    <s v="Jul 2013"/>
    <n v="241538.9665001111"/>
    <x v="6"/>
    <x v="2"/>
  </r>
  <r>
    <x v="2"/>
    <x v="12"/>
    <s v="Aug 2013"/>
    <n v="214965.11156712609"/>
    <x v="7"/>
    <x v="2"/>
  </r>
  <r>
    <x v="2"/>
    <x v="12"/>
    <s v="Sep 2013"/>
    <n v="188820.12013816577"/>
    <x v="8"/>
    <x v="2"/>
  </r>
  <r>
    <x v="2"/>
    <x v="12"/>
    <s v="Oct 2013"/>
    <n v="157578.44694366446"/>
    <x v="9"/>
    <x v="2"/>
  </r>
  <r>
    <x v="2"/>
    <x v="12"/>
    <s v="Nov 2013"/>
    <n v="154792.01265456955"/>
    <x v="10"/>
    <x v="2"/>
  </r>
  <r>
    <x v="2"/>
    <x v="12"/>
    <s v="Dec 2013"/>
    <n v="139721.53949733466"/>
    <x v="11"/>
    <x v="2"/>
  </r>
  <r>
    <x v="2"/>
    <x v="12"/>
    <s v="Jan 2014"/>
    <n v="130160.37874230937"/>
    <x v="0"/>
    <x v="3"/>
  </r>
  <r>
    <x v="2"/>
    <x v="12"/>
    <s v="Feb 2014"/>
    <n v="126762.59500591559"/>
    <x v="1"/>
    <x v="3"/>
  </r>
  <r>
    <x v="2"/>
    <x v="12"/>
    <s v="Mar 2014"/>
    <n v="122093.69302809627"/>
    <x v="2"/>
    <x v="3"/>
  </r>
  <r>
    <x v="2"/>
    <x v="12"/>
    <s v="Apr 2014"/>
    <n v="117194.71469883877"/>
    <x v="3"/>
    <x v="3"/>
  </r>
  <r>
    <x v="2"/>
    <x v="12"/>
    <s v="May 2014"/>
    <n v="112314.2744281764"/>
    <x v="4"/>
    <x v="3"/>
  </r>
  <r>
    <x v="2"/>
    <x v="12"/>
    <s v="Jun 2014"/>
    <n v="111267.9933942722"/>
    <x v="5"/>
    <x v="3"/>
  </r>
  <r>
    <x v="2"/>
    <x v="12"/>
    <s v="Jul 2014"/>
    <n v="108333.9768986432"/>
    <x v="6"/>
    <x v="3"/>
  </r>
  <r>
    <x v="2"/>
    <x v="12"/>
    <s v="Aug 2014"/>
    <n v="98381.515591239906"/>
    <x v="7"/>
    <x v="3"/>
  </r>
  <r>
    <x v="2"/>
    <x v="12"/>
    <s v="Sep 2014"/>
    <n v="92509.958233050478"/>
    <x v="8"/>
    <x v="3"/>
  </r>
  <r>
    <x v="2"/>
    <x v="12"/>
    <s v="Oct 2014"/>
    <n v="90799.09075947899"/>
    <x v="9"/>
    <x v="3"/>
  </r>
  <r>
    <x v="2"/>
    <x v="12"/>
    <s v="Nov 2014"/>
    <n v="89058.618674075435"/>
    <x v="10"/>
    <x v="3"/>
  </r>
  <r>
    <x v="2"/>
    <x v="12"/>
    <s v="Dec 2014"/>
    <n v="86658.068838027102"/>
    <x v="11"/>
    <x v="3"/>
  </r>
  <r>
    <x v="2"/>
    <x v="12"/>
    <s v="Jan 2015"/>
    <n v="86075.775098852551"/>
    <x v="0"/>
    <x v="4"/>
  </r>
  <r>
    <x v="2"/>
    <x v="12"/>
    <s v="Feb 2015"/>
    <n v="85542.567467863497"/>
    <x v="1"/>
    <x v="4"/>
  </r>
  <r>
    <x v="2"/>
    <x v="12"/>
    <s v="Mar 2015"/>
    <n v="83417.728787549422"/>
    <x v="2"/>
    <x v="4"/>
  </r>
  <r>
    <x v="2"/>
    <x v="12"/>
    <s v="Apr 2015"/>
    <n v="81202.644736712522"/>
    <x v="3"/>
    <x v="4"/>
  </r>
  <r>
    <x v="2"/>
    <x v="12"/>
    <s v="May 2015"/>
    <n v="79814.189961726515"/>
    <x v="4"/>
    <x v="4"/>
  </r>
  <r>
    <x v="2"/>
    <x v="12"/>
    <s v="Jun 2015"/>
    <n v="78454.364920448294"/>
    <x v="5"/>
    <x v="4"/>
  </r>
  <r>
    <x v="2"/>
    <x v="12"/>
    <s v="Jul 2015"/>
    <n v="76143.751764520202"/>
    <x v="6"/>
    <x v="4"/>
  </r>
  <r>
    <x v="2"/>
    <x v="12"/>
    <s v="Aug 2015"/>
    <n v="74958.124227369204"/>
    <x v="7"/>
    <x v="4"/>
  </r>
  <r>
    <x v="2"/>
    <x v="12"/>
    <s v="Sep 2015"/>
    <n v="73008.377418871838"/>
    <x v="8"/>
    <x v="4"/>
  </r>
  <r>
    <x v="2"/>
    <x v="12"/>
    <s v="Oct 2015"/>
    <n v="71617.035353971718"/>
    <x v="9"/>
    <x v="4"/>
  </r>
  <r>
    <x v="2"/>
    <x v="12"/>
    <s v="Nov 2015"/>
    <n v="70337.214112511734"/>
    <x v="10"/>
    <x v="4"/>
  </r>
  <r>
    <x v="2"/>
    <x v="12"/>
    <s v="Dec 2015"/>
    <n v="68461.556039702627"/>
    <x v="11"/>
    <x v="4"/>
  </r>
  <r>
    <x v="2"/>
    <x v="12"/>
    <s v="Jan 2016"/>
    <n v="66513.962506597003"/>
    <x v="0"/>
    <x v="5"/>
  </r>
  <r>
    <x v="2"/>
    <x v="12"/>
    <s v="Feb 2016"/>
    <n v="65226.188663986977"/>
    <x v="1"/>
    <x v="5"/>
  </r>
  <r>
    <x v="2"/>
    <x v="12"/>
    <s v="Mar 2016"/>
    <n v="63476.015821059067"/>
    <x v="2"/>
    <x v="5"/>
  </r>
  <r>
    <x v="2"/>
    <x v="12"/>
    <s v="Apr 2016"/>
    <n v="61806.538594082682"/>
    <x v="3"/>
    <x v="5"/>
  </r>
  <r>
    <x v="2"/>
    <x v="12"/>
    <s v="May 2016"/>
    <n v="60788.692676769206"/>
    <x v="4"/>
    <x v="5"/>
  </r>
  <r>
    <x v="2"/>
    <x v="12"/>
    <s v="Jun 2016"/>
    <n v="59648.854250816228"/>
    <x v="5"/>
    <x v="5"/>
  </r>
  <r>
    <x v="2"/>
    <x v="12"/>
    <s v="Jul 2016"/>
    <n v="57751.548165047425"/>
    <x v="6"/>
    <x v="5"/>
  </r>
  <r>
    <x v="2"/>
    <x v="12"/>
    <s v="Aug 2016"/>
    <n v="56792.501581696721"/>
    <x v="7"/>
    <x v="5"/>
  </r>
  <r>
    <x v="2"/>
    <x v="12"/>
    <s v="Sep 2016"/>
    <n v="55284.051673646434"/>
    <x v="8"/>
    <x v="5"/>
  </r>
  <r>
    <x v="2"/>
    <x v="12"/>
    <s v="Oct 2016"/>
    <n v="54287.436893744132"/>
    <x v="9"/>
    <x v="5"/>
  </r>
  <r>
    <x v="2"/>
    <x v="12"/>
    <s v="Nov 2016"/>
    <n v="53323.759510722499"/>
    <x v="10"/>
    <x v="5"/>
  </r>
  <r>
    <x v="2"/>
    <x v="12"/>
    <s v="Dec 2016"/>
    <n v="51931.098104144461"/>
    <x v="11"/>
    <x v="5"/>
  </r>
  <r>
    <x v="2"/>
    <x v="12"/>
    <s v="Jan 2017"/>
    <n v="49519.938900985493"/>
    <x v="0"/>
    <x v="6"/>
  </r>
  <r>
    <x v="2"/>
    <x v="12"/>
    <s v="Feb 2017"/>
    <n v="48868.664569604502"/>
    <x v="1"/>
    <x v="6"/>
  </r>
  <r>
    <x v="2"/>
    <x v="12"/>
    <s v="Mar 2017"/>
    <n v="47881.367956608636"/>
    <x v="2"/>
    <x v="6"/>
  </r>
  <r>
    <x v="2"/>
    <x v="12"/>
    <s v="Apr 2017"/>
    <n v="46857.536187553735"/>
    <x v="3"/>
    <x v="6"/>
  </r>
  <r>
    <x v="2"/>
    <x v="12"/>
    <s v="May 2017"/>
    <n v="46352.430202335396"/>
    <x v="4"/>
    <x v="6"/>
  </r>
  <r>
    <x v="2"/>
    <x v="12"/>
    <s v="Jun 2017"/>
    <n v="45680.321932343235"/>
    <x v="5"/>
    <x v="6"/>
  </r>
  <r>
    <x v="2"/>
    <x v="12"/>
    <s v="Jul 2017"/>
    <n v="44458.590200275663"/>
    <x v="6"/>
    <x v="6"/>
  </r>
  <r>
    <x v="2"/>
    <x v="12"/>
    <s v="Aug 2017"/>
    <n v="43890.002100744292"/>
    <x v="7"/>
    <x v="6"/>
  </r>
  <r>
    <x v="2"/>
    <x v="12"/>
    <s v="Sep 2017"/>
    <n v="42803.223796232007"/>
    <x v="8"/>
    <x v="6"/>
  </r>
  <r>
    <x v="2"/>
    <x v="12"/>
    <s v="Oct 2017"/>
    <n v="42065.595015071973"/>
    <x v="9"/>
    <x v="6"/>
  </r>
  <r>
    <x v="2"/>
    <x v="12"/>
    <s v="Nov 2017"/>
    <n v="41421.691722170348"/>
    <x v="10"/>
    <x v="6"/>
  </r>
  <r>
    <x v="2"/>
    <x v="12"/>
    <s v="Dec 2017"/>
    <n v="40336.59670847583"/>
    <x v="11"/>
    <x v="6"/>
  </r>
  <r>
    <x v="2"/>
    <x v="12"/>
    <s v="Jan 2018"/>
    <n v="39161.350195349878"/>
    <x v="0"/>
    <x v="7"/>
  </r>
  <r>
    <x v="2"/>
    <x v="12"/>
    <s v="Feb 2018"/>
    <n v="38687.637107981362"/>
    <x v="1"/>
    <x v="7"/>
  </r>
  <r>
    <x v="2"/>
    <x v="12"/>
    <s v="Mar 2018"/>
    <n v="37888.767683126731"/>
    <x v="2"/>
    <x v="7"/>
  </r>
  <r>
    <x v="2"/>
    <x v="12"/>
    <s v="Apr 2018"/>
    <n v="37116.169291690429"/>
    <x v="3"/>
    <x v="7"/>
  </r>
  <r>
    <x v="2"/>
    <x v="12"/>
    <s v="May 2018"/>
    <n v="36759.561120622311"/>
    <x v="4"/>
    <x v="7"/>
  </r>
  <r>
    <x v="2"/>
    <x v="12"/>
    <s v="Jun 2018"/>
    <n v="36197.44088052083"/>
    <x v="5"/>
    <x v="7"/>
  </r>
  <r>
    <x v="2"/>
    <x v="12"/>
    <s v="Jul 2018"/>
    <n v="35283.936297837754"/>
    <x v="6"/>
    <x v="7"/>
  </r>
  <r>
    <x v="2"/>
    <x v="12"/>
    <s v="Aug 2018"/>
    <n v="34841.472807199156"/>
    <x v="7"/>
    <x v="7"/>
  </r>
  <r>
    <x v="2"/>
    <x v="12"/>
    <s v="Sep 2018"/>
    <n v="34015.181077564324"/>
    <x v="8"/>
    <x v="7"/>
  </r>
  <r>
    <x v="2"/>
    <x v="12"/>
    <s v="Oct 2018"/>
    <n v="33457.175139306361"/>
    <x v="9"/>
    <x v="7"/>
  </r>
  <r>
    <x v="2"/>
    <x v="12"/>
    <s v="Nov 2018"/>
    <n v="32979.581816808663"/>
    <x v="10"/>
    <x v="7"/>
  </r>
  <r>
    <x v="2"/>
    <x v="12"/>
    <s v="Dec 2018"/>
    <n v="32139.695852466768"/>
    <x v="11"/>
    <x v="7"/>
  </r>
  <r>
    <x v="2"/>
    <x v="12"/>
    <s v="Jan 2019"/>
    <n v="31136.441952939706"/>
    <x v="0"/>
    <x v="8"/>
  </r>
  <r>
    <x v="2"/>
    <x v="12"/>
    <s v="Feb 2019"/>
    <n v="30808.54746735956"/>
    <x v="1"/>
    <x v="8"/>
  </r>
  <r>
    <x v="2"/>
    <x v="12"/>
    <s v="Mar 2019"/>
    <n v="30145.57661001266"/>
    <x v="2"/>
    <x v="8"/>
  </r>
  <r>
    <x v="2"/>
    <x v="12"/>
    <s v="Apr 2019"/>
    <n v="29593.998944000414"/>
    <x v="3"/>
    <x v="8"/>
  </r>
  <r>
    <x v="2"/>
    <x v="12"/>
    <s v="May 2019"/>
    <n v="29367.337112409223"/>
    <x v="4"/>
    <x v="8"/>
  </r>
  <r>
    <x v="2"/>
    <x v="12"/>
    <s v="Jun 2019"/>
    <n v="28870.020968931713"/>
    <x v="5"/>
    <x v="8"/>
  </r>
  <r>
    <x v="2"/>
    <x v="12"/>
    <s v="Jul 2019"/>
    <n v="28232.124246694177"/>
    <x v="6"/>
    <x v="8"/>
  </r>
  <r>
    <x v="2"/>
    <x v="12"/>
    <s v="Aug 2019"/>
    <n v="27878.149154347317"/>
    <x v="7"/>
    <x v="8"/>
  </r>
  <r>
    <x v="2"/>
    <x v="12"/>
    <s v="Sep 2019"/>
    <n v="27268.118987920712"/>
    <x v="8"/>
    <x v="8"/>
  </r>
  <r>
    <x v="2"/>
    <x v="12"/>
    <s v="Oct 2019"/>
    <n v="26852.564691104642"/>
    <x v="9"/>
    <x v="8"/>
  </r>
  <r>
    <x v="2"/>
    <x v="12"/>
    <s v="Nov 2019"/>
    <n v="26506.288585072747"/>
    <x v="10"/>
    <x v="8"/>
  </r>
  <r>
    <x v="2"/>
    <x v="12"/>
    <s v="Dec 2019"/>
    <n v="25827.774604979193"/>
    <x v="11"/>
    <x v="8"/>
  </r>
  <r>
    <x v="2"/>
    <x v="12"/>
    <s v="Jan 2020"/>
    <n v="25196.131518738315"/>
    <x v="0"/>
    <x v="9"/>
  </r>
  <r>
    <x v="2"/>
    <x v="12"/>
    <s v="Feb 2020"/>
    <n v="24973.916903592253"/>
    <x v="1"/>
    <x v="9"/>
  </r>
  <r>
    <x v="2"/>
    <x v="12"/>
    <s v="Mar 2020"/>
    <n v="24429.624095380892"/>
    <x v="2"/>
    <x v="9"/>
  </r>
  <r>
    <x v="2"/>
    <x v="12"/>
    <s v="Apr 2020"/>
    <n v="24016.937820860934"/>
    <x v="3"/>
    <x v="9"/>
  </r>
  <r>
    <x v="2"/>
    <x v="12"/>
    <s v="May 2020"/>
    <n v="23869.055227414006"/>
    <x v="4"/>
    <x v="9"/>
  </r>
  <r>
    <x v="2"/>
    <x v="12"/>
    <s v="Jun 2020"/>
    <n v="23434.537352893189"/>
    <x v="5"/>
    <x v="9"/>
  </r>
  <r>
    <x v="2"/>
    <x v="12"/>
    <s v="Jul 2020"/>
    <n v="22960.054223061081"/>
    <x v="6"/>
    <x v="9"/>
  </r>
  <r>
    <x v="2"/>
    <x v="12"/>
    <s v="Aug 2020"/>
    <n v="22659.036716124669"/>
    <x v="7"/>
    <x v="9"/>
  </r>
  <r>
    <x v="2"/>
    <x v="12"/>
    <s v="Sep 2020"/>
    <n v="22138.004012577207"/>
    <x v="8"/>
    <x v="9"/>
  </r>
  <r>
    <x v="2"/>
    <x v="12"/>
    <s v="Oct 2020"/>
    <n v="21793.816393254823"/>
    <x v="9"/>
    <x v="9"/>
  </r>
  <r>
    <x v="2"/>
    <x v="12"/>
    <s v="Nov 2020"/>
    <n v="21459.145983885664"/>
    <x v="10"/>
    <x v="9"/>
  </r>
  <r>
    <x v="2"/>
    <x v="12"/>
    <s v="Dec 2020"/>
    <n v="21079.129458574469"/>
    <x v="11"/>
    <x v="9"/>
  </r>
  <r>
    <x v="2"/>
    <x v="12"/>
    <s v="Jan 2021"/>
    <n v="16949.19675368314"/>
    <x v="0"/>
    <x v="10"/>
  </r>
  <r>
    <x v="2"/>
    <x v="12"/>
    <s v="Feb 2021"/>
    <n v="16602.417705817388"/>
    <x v="1"/>
    <x v="10"/>
  </r>
  <r>
    <x v="2"/>
    <x v="12"/>
    <s v="Mar 2021"/>
    <n v="16281.446704464906"/>
    <x v="2"/>
    <x v="10"/>
  </r>
  <r>
    <x v="2"/>
    <x v="12"/>
    <s v="Apr 2021"/>
    <n v="15965.407418945926"/>
    <x v="3"/>
    <x v="10"/>
  </r>
  <r>
    <x v="2"/>
    <x v="12"/>
    <s v="May 2021"/>
    <n v="15690.353987084243"/>
    <x v="4"/>
    <x v="10"/>
  </r>
  <r>
    <x v="2"/>
    <x v="12"/>
    <s v="Jun 2021"/>
    <n v="15472.914464379797"/>
    <x v="5"/>
    <x v="10"/>
  </r>
  <r>
    <x v="2"/>
    <x v="12"/>
    <s v="Jul 2021"/>
    <n v="15210.410633937787"/>
    <x v="6"/>
    <x v="10"/>
  </r>
  <r>
    <x v="2"/>
    <x v="12"/>
    <s v="Aug 2021"/>
    <n v="14940.27182974079"/>
    <x v="7"/>
    <x v="10"/>
  </r>
  <r>
    <x v="2"/>
    <x v="12"/>
    <s v="Sep 2021"/>
    <n v="14671.662517900122"/>
    <x v="8"/>
    <x v="10"/>
  </r>
  <r>
    <x v="2"/>
    <x v="12"/>
    <s v="Oct 2021"/>
    <n v="14413.243376431517"/>
    <x v="9"/>
    <x v="10"/>
  </r>
  <r>
    <x v="2"/>
    <x v="12"/>
    <s v="Nov 2021"/>
    <n v="14161.722853049112"/>
    <x v="10"/>
    <x v="10"/>
  </r>
  <r>
    <x v="2"/>
    <x v="12"/>
    <s v="Dec 2021"/>
    <n v="13895.92860693986"/>
    <x v="11"/>
    <x v="10"/>
  </r>
  <r>
    <x v="2"/>
    <x v="12"/>
    <s v="Jan 2022"/>
    <n v="10764.287101284424"/>
    <x v="0"/>
    <x v="11"/>
  </r>
  <r>
    <x v="2"/>
    <x v="12"/>
    <s v="Feb 2022"/>
    <n v="7470.7440579766208"/>
    <x v="1"/>
    <x v="11"/>
  </r>
  <r>
    <x v="2"/>
    <x v="12"/>
    <s v="Mar 2022"/>
    <n v="7259.6740473152831"/>
    <x v="2"/>
    <x v="11"/>
  </r>
  <r>
    <x v="2"/>
    <x v="12"/>
    <s v="Apr 2022"/>
    <n v="7185.5340087558043"/>
    <x v="3"/>
    <x v="11"/>
  </r>
  <r>
    <x v="2"/>
    <x v="12"/>
    <s v="May 2022"/>
    <n v="7112.2580216009237"/>
    <x v="4"/>
    <x v="11"/>
  </r>
  <r>
    <x v="2"/>
    <x v="12"/>
    <s v="Jun 2022"/>
    <n v="7039.6024478433537"/>
    <x v="5"/>
    <x v="11"/>
  </r>
  <r>
    <x v="2"/>
    <x v="12"/>
    <s v="Jul 2022"/>
    <n v="6966.4607354418822"/>
    <x v="6"/>
    <x v="11"/>
  </r>
  <r>
    <x v="2"/>
    <x v="12"/>
    <s v="Aug 2022"/>
    <n v="6895.4430387912098"/>
    <x v="7"/>
    <x v="11"/>
  </r>
  <r>
    <x v="2"/>
    <x v="12"/>
    <s v="Sep 2022"/>
    <n v="6824.5528638810165"/>
    <x v="8"/>
    <x v="11"/>
  </r>
  <r>
    <x v="2"/>
    <x v="12"/>
    <s v="Oct 2022"/>
    <n v="6753.9354492707798"/>
    <x v="9"/>
    <x v="11"/>
  </r>
  <r>
    <x v="2"/>
    <x v="12"/>
    <s v="Nov 2022"/>
    <n v="6684.9369369657925"/>
    <x v="10"/>
    <x v="11"/>
  </r>
  <r>
    <x v="2"/>
    <x v="12"/>
    <s v="Dec 2022"/>
    <n v="6616.569393928482"/>
    <x v="11"/>
    <x v="11"/>
  </r>
  <r>
    <x v="2"/>
    <x v="12"/>
    <s v="Jan 2023"/>
    <n v="6549.1372659932977"/>
    <x v="0"/>
    <x v="12"/>
  </r>
  <r>
    <x v="2"/>
    <x v="12"/>
    <s v="Feb 2023"/>
    <n v="6482.3739559332553"/>
    <x v="1"/>
    <x v="12"/>
  </r>
  <r>
    <x v="2"/>
    <x v="12"/>
    <s v="Mar 2023"/>
    <n v="6415.7519463892213"/>
    <x v="2"/>
    <x v="12"/>
  </r>
  <r>
    <x v="2"/>
    <x v="12"/>
    <s v="Apr 2023"/>
    <n v="6350.2478162090902"/>
    <x v="3"/>
    <x v="12"/>
  </r>
  <r>
    <x v="2"/>
    <x v="12"/>
    <s v="May 2023"/>
    <n v="6285.5254905067932"/>
    <x v="4"/>
    <x v="12"/>
  </r>
  <r>
    <x v="2"/>
    <x v="12"/>
    <s v="Jun 2023"/>
    <n v="6221.5194905067929"/>
    <x v="5"/>
    <x v="12"/>
  </r>
  <r>
    <x v="2"/>
    <x v="12"/>
    <s v="Jul 2023"/>
    <n v="6158.1718905067928"/>
    <x v="6"/>
    <x v="12"/>
  </r>
  <r>
    <x v="2"/>
    <x v="12"/>
    <s v="Aug 2023"/>
    <n v="6095.4753905067919"/>
    <x v="7"/>
    <x v="12"/>
  </r>
  <r>
    <x v="2"/>
    <x v="12"/>
    <s v="Sep 2023"/>
    <n v="6033.4240905067927"/>
    <x v="8"/>
    <x v="12"/>
  </r>
  <r>
    <x v="2"/>
    <x v="12"/>
    <s v="Oct 2023"/>
    <n v="5972.0054217913039"/>
    <x v="9"/>
    <x v="12"/>
  </r>
  <r>
    <x v="2"/>
    <x v="12"/>
    <s v="Nov 2023"/>
    <n v="5911.2234217913046"/>
    <x v="10"/>
    <x v="12"/>
  </r>
  <r>
    <x v="2"/>
    <x v="12"/>
    <s v="Dec 2023"/>
    <n v="5851.0663217913052"/>
    <x v="11"/>
    <x v="12"/>
  </r>
  <r>
    <x v="2"/>
    <x v="12"/>
    <s v="Jan 2024"/>
    <n v="5791.5221530758163"/>
    <x v="0"/>
    <x v="13"/>
  </r>
  <r>
    <x v="2"/>
    <x v="12"/>
    <s v="Feb 2024"/>
    <n v="5732.2195597503514"/>
    <x v="1"/>
    <x v="13"/>
  </r>
  <r>
    <x v="2"/>
    <x v="12"/>
    <s v="Mar 2024"/>
    <n v="5673.889545224537"/>
    <x v="2"/>
    <x v="13"/>
  </r>
  <r>
    <x v="2"/>
    <x v="12"/>
    <s v="Apr 2024"/>
    <n v="5616.15624634098"/>
    <x v="3"/>
    <x v="13"/>
  </r>
  <r>
    <x v="2"/>
    <x v="12"/>
    <s v="May 2024"/>
    <n v="5559.0269463409795"/>
    <x v="4"/>
    <x v="13"/>
  </r>
  <r>
    <x v="2"/>
    <x v="12"/>
    <s v="Jun 2024"/>
    <n v="5502.4820619832362"/>
    <x v="5"/>
    <x v="13"/>
  </r>
  <r>
    <x v="2"/>
    <x v="12"/>
    <s v="Jul 2024"/>
    <n v="5446.5202619832362"/>
    <x v="6"/>
    <x v="13"/>
  </r>
  <r>
    <x v="2"/>
    <x v="12"/>
    <s v="Aug 2024"/>
    <n v="5391.1118256687023"/>
    <x v="7"/>
    <x v="13"/>
  </r>
  <r>
    <x v="2"/>
    <x v="12"/>
    <s v="Sep 2024"/>
    <n v="5336.2934256687031"/>
    <x v="8"/>
    <x v="13"/>
  </r>
  <r>
    <x v="2"/>
    <x v="12"/>
    <s v="Oct 2024"/>
    <n v="5282.0363027635394"/>
    <x v="9"/>
    <x v="13"/>
  </r>
  <r>
    <x v="2"/>
    <x v="12"/>
    <s v="Nov 2024"/>
    <n v="5227.5805859445409"/>
    <x v="10"/>
    <x v="13"/>
  </r>
  <r>
    <x v="2"/>
    <x v="12"/>
    <s v="Dec 2024"/>
    <n v="5174.4273557764709"/>
    <x v="11"/>
    <x v="13"/>
  </r>
  <r>
    <x v="2"/>
    <x v="12"/>
    <s v="Jan 2025"/>
    <n v="5121.7650540957766"/>
    <x v="0"/>
    <x v="14"/>
  </r>
  <r>
    <x v="2"/>
    <x v="12"/>
    <s v="Feb 2025"/>
    <n v="5069.6080943118286"/>
    <x v="1"/>
    <x v="14"/>
  </r>
  <r>
    <x v="2"/>
    <x v="12"/>
    <s v="Mar 2025"/>
    <n v="5018.0776099540844"/>
    <x v="2"/>
    <x v="14"/>
  </r>
  <r>
    <x v="2"/>
    <x v="12"/>
    <s v="Apr 2025"/>
    <n v="4966.9343473730005"/>
    <x v="3"/>
    <x v="14"/>
  </r>
  <r>
    <x v="2"/>
    <x v="12"/>
    <s v="May 2025"/>
    <n v="4916.3678948519591"/>
    <x v="4"/>
    <x v="14"/>
  </r>
  <r>
    <x v="2"/>
    <x v="12"/>
    <s v="Jun 2025"/>
    <n v="4866.2345199779465"/>
    <x v="5"/>
    <x v="14"/>
  </r>
  <r>
    <x v="2"/>
    <x v="12"/>
    <s v="Jul 2025"/>
    <n v="4816.5144780570799"/>
    <x v="6"/>
    <x v="14"/>
  </r>
  <r>
    <x v="2"/>
    <x v="12"/>
    <s v="Aug 2025"/>
    <n v="4767.0087422585566"/>
    <x v="7"/>
    <x v="14"/>
  </r>
  <r>
    <x v="2"/>
    <x v="12"/>
    <s v="Sep 2025"/>
    <n v="4718.1974718382544"/>
    <x v="8"/>
    <x v="14"/>
  </r>
  <r>
    <x v="2"/>
    <x v="12"/>
    <s v="Oct 2025"/>
    <n v="4670.2404042392081"/>
    <x v="9"/>
    <x v="14"/>
  </r>
  <r>
    <x v="2"/>
    <x v="12"/>
    <s v="Nov 2025"/>
    <n v="4621.8417834945685"/>
    <x v="10"/>
    <x v="14"/>
  </r>
  <r>
    <x v="2"/>
    <x v="12"/>
    <s v="Dec 2025"/>
    <n v="4574.7900538786907"/>
    <x v="11"/>
    <x v="14"/>
  </r>
  <r>
    <x v="2"/>
    <x v="12"/>
    <s v="Jan 2026"/>
    <n v="4528.1645912976055"/>
    <x v="0"/>
    <x v="15"/>
  </r>
  <r>
    <x v="2"/>
    <x v="12"/>
    <s v="Feb 2026"/>
    <n v="4481.1383699887147"/>
    <x v="1"/>
    <x v="15"/>
  </r>
  <r>
    <x v="2"/>
    <x v="12"/>
    <s v="Mar 2026"/>
    <n v="4435.5327694244634"/>
    <x v="2"/>
    <x v="15"/>
  </r>
  <r>
    <x v="2"/>
    <x v="12"/>
    <s v="Apr 2026"/>
    <n v="4389.8958492681968"/>
    <x v="3"/>
    <x v="15"/>
  </r>
  <r>
    <x v="2"/>
    <x v="12"/>
    <s v="May 2026"/>
    <n v="4344.6517129054218"/>
    <x v="4"/>
    <x v="15"/>
  </r>
  <r>
    <x v="2"/>
    <x v="12"/>
    <s v="Jun 2026"/>
    <n v="4300.4026844059854"/>
    <x v="5"/>
    <x v="15"/>
  </r>
  <r>
    <x v="2"/>
    <x v="12"/>
    <s v="Jul 2026"/>
    <n v="4256.5568531094123"/>
    <x v="6"/>
    <x v="15"/>
  </r>
  <r>
    <x v="2"/>
    <x v="12"/>
    <s v="Aug 2026"/>
    <n v="4213.290985510368"/>
    <x v="7"/>
    <x v="15"/>
  </r>
  <r>
    <x v="2"/>
    <x v="12"/>
    <s v="Sep 2026"/>
    <n v="4170.4559575751837"/>
    <x v="8"/>
    <x v="15"/>
  </r>
  <r>
    <x v="2"/>
    <x v="12"/>
    <s v="Oct 2026"/>
    <n v="4127.7731273829932"/>
    <x v="9"/>
    <x v="15"/>
  </r>
  <r>
    <x v="2"/>
    <x v="12"/>
    <s v="Nov 2026"/>
    <n v="4085.7539050300215"/>
    <x v="10"/>
    <x v="15"/>
  </r>
  <r>
    <x v="2"/>
    <x v="12"/>
    <s v="Dec 2026"/>
    <n v="4044.2219"/>
    <x v="11"/>
    <x v="15"/>
  </r>
  <r>
    <x v="2"/>
    <x v="13"/>
    <s v="Feb 2012"/>
    <n v="375678.23040897417"/>
    <x v="1"/>
    <x v="1"/>
  </r>
  <r>
    <x v="2"/>
    <x v="13"/>
    <s v="Mar 2012"/>
    <n v="1271146.1030508967"/>
    <x v="2"/>
    <x v="1"/>
  </r>
  <r>
    <x v="2"/>
    <x v="13"/>
    <s v="Apr 2012"/>
    <n v="1136646.1149131744"/>
    <x v="3"/>
    <x v="1"/>
  </r>
  <r>
    <x v="2"/>
    <x v="13"/>
    <s v="May 2012"/>
    <n v="929372.8680783899"/>
    <x v="4"/>
    <x v="1"/>
  </r>
  <r>
    <x v="2"/>
    <x v="13"/>
    <s v="Jun 2012"/>
    <n v="730689.06382661685"/>
    <x v="5"/>
    <x v="1"/>
  </r>
  <r>
    <x v="2"/>
    <x v="13"/>
    <s v="Jul 2012"/>
    <n v="635363.8451239987"/>
    <x v="6"/>
    <x v="1"/>
  </r>
  <r>
    <x v="2"/>
    <x v="13"/>
    <s v="Aug 2012"/>
    <n v="530580.8143847012"/>
    <x v="7"/>
    <x v="1"/>
  </r>
  <r>
    <x v="2"/>
    <x v="13"/>
    <s v="Sep 2012"/>
    <n v="480144.72008102573"/>
    <x v="8"/>
    <x v="1"/>
  </r>
  <r>
    <x v="2"/>
    <x v="13"/>
    <s v="Oct 2012"/>
    <n v="458934.88726925565"/>
    <x v="9"/>
    <x v="1"/>
  </r>
  <r>
    <x v="2"/>
    <x v="13"/>
    <s v="Nov 2012"/>
    <n v="533231.00650541333"/>
    <x v="10"/>
    <x v="1"/>
  </r>
  <r>
    <x v="2"/>
    <x v="13"/>
    <s v="Dec 2012"/>
    <n v="739465.77562175679"/>
    <x v="11"/>
    <x v="1"/>
  </r>
  <r>
    <x v="2"/>
    <x v="13"/>
    <s v="Jan 2013"/>
    <n v="944104.05362554628"/>
    <x v="0"/>
    <x v="2"/>
  </r>
  <r>
    <x v="2"/>
    <x v="13"/>
    <s v="Feb 2013"/>
    <n v="1052919.4165066667"/>
    <x v="1"/>
    <x v="2"/>
  </r>
  <r>
    <x v="2"/>
    <x v="13"/>
    <s v="Mar 2013"/>
    <n v="1100969.6102532041"/>
    <x v="2"/>
    <x v="2"/>
  </r>
  <r>
    <x v="2"/>
    <x v="13"/>
    <s v="Apr 2013"/>
    <n v="1022723.8884037853"/>
    <x v="3"/>
    <x v="2"/>
  </r>
  <r>
    <x v="2"/>
    <x v="13"/>
    <s v="May 2013"/>
    <n v="984335.01376834081"/>
    <x v="4"/>
    <x v="2"/>
  </r>
  <r>
    <x v="2"/>
    <x v="13"/>
    <s v="Jun 2013"/>
    <n v="1124311.6552541018"/>
    <x v="5"/>
    <x v="2"/>
  </r>
  <r>
    <x v="2"/>
    <x v="13"/>
    <s v="Jul 2013"/>
    <n v="984914.12613613612"/>
    <x v="6"/>
    <x v="2"/>
  </r>
  <r>
    <x v="2"/>
    <x v="13"/>
    <s v="Aug 2013"/>
    <n v="479733.85731732985"/>
    <x v="7"/>
    <x v="2"/>
  </r>
  <r>
    <x v="2"/>
    <x v="13"/>
    <s v="Sep 2013"/>
    <n v="443145.71189383889"/>
    <x v="8"/>
    <x v="2"/>
  </r>
  <r>
    <x v="2"/>
    <x v="13"/>
    <s v="Oct 2013"/>
    <n v="415764.19047811738"/>
    <x v="9"/>
    <x v="2"/>
  </r>
  <r>
    <x v="2"/>
    <x v="13"/>
    <s v="Nov 2013"/>
    <n v="265783.07739799196"/>
    <x v="10"/>
    <x v="2"/>
  </r>
  <r>
    <x v="2"/>
    <x v="13"/>
    <s v="Dec 2013"/>
    <n v="242240.49817844731"/>
    <x v="11"/>
    <x v="2"/>
  </r>
  <r>
    <x v="2"/>
    <x v="13"/>
    <s v="Jan 2014"/>
    <n v="221813.11785288632"/>
    <x v="0"/>
    <x v="3"/>
  </r>
  <r>
    <x v="2"/>
    <x v="13"/>
    <s v="Feb 2014"/>
    <n v="207330.02815122626"/>
    <x v="1"/>
    <x v="3"/>
  </r>
  <r>
    <x v="2"/>
    <x v="13"/>
    <s v="Mar 2014"/>
    <n v="208020.04734037799"/>
    <x v="2"/>
    <x v="3"/>
  </r>
  <r>
    <x v="2"/>
    <x v="13"/>
    <s v="Apr 2014"/>
    <n v="205340.72464259539"/>
    <x v="3"/>
    <x v="3"/>
  </r>
  <r>
    <x v="2"/>
    <x v="13"/>
    <s v="May 2014"/>
    <n v="197947.39202164227"/>
    <x v="4"/>
    <x v="3"/>
  </r>
  <r>
    <x v="2"/>
    <x v="13"/>
    <s v="Jun 2014"/>
    <n v="273179.63237700955"/>
    <x v="5"/>
    <x v="3"/>
  </r>
  <r>
    <x v="2"/>
    <x v="13"/>
    <s v="Jul 2014"/>
    <n v="268190.77378010901"/>
    <x v="6"/>
    <x v="3"/>
  </r>
  <r>
    <x v="2"/>
    <x v="13"/>
    <s v="Aug 2014"/>
    <n v="261255.02494587749"/>
    <x v="7"/>
    <x v="3"/>
  </r>
  <r>
    <x v="2"/>
    <x v="13"/>
    <s v="Sep 2014"/>
    <n v="248190.60475886051"/>
    <x v="8"/>
    <x v="3"/>
  </r>
  <r>
    <x v="2"/>
    <x v="13"/>
    <s v="Oct 2014"/>
    <n v="240364.15111706106"/>
    <x v="9"/>
    <x v="3"/>
  </r>
  <r>
    <x v="2"/>
    <x v="13"/>
    <s v="Nov 2014"/>
    <n v="234336.92404387982"/>
    <x v="10"/>
    <x v="3"/>
  </r>
  <r>
    <x v="2"/>
    <x v="13"/>
    <s v="Dec 2014"/>
    <n v="228289.04200824667"/>
    <x v="11"/>
    <x v="3"/>
  </r>
  <r>
    <x v="2"/>
    <x v="13"/>
    <s v="Jan 2015"/>
    <n v="218451.53501221194"/>
    <x v="0"/>
    <x v="4"/>
  </r>
  <r>
    <x v="2"/>
    <x v="13"/>
    <s v="Feb 2015"/>
    <n v="214491.25548730046"/>
    <x v="1"/>
    <x v="4"/>
  </r>
  <r>
    <x v="2"/>
    <x v="13"/>
    <s v="Mar 2015"/>
    <n v="215914.20190223891"/>
    <x v="2"/>
    <x v="4"/>
  </r>
  <r>
    <x v="2"/>
    <x v="13"/>
    <s v="Apr 2015"/>
    <n v="212168.28257860927"/>
    <x v="3"/>
    <x v="4"/>
  </r>
  <r>
    <x v="2"/>
    <x v="13"/>
    <s v="May 2015"/>
    <n v="206817.90362615109"/>
    <x v="4"/>
    <x v="4"/>
  </r>
  <r>
    <x v="2"/>
    <x v="13"/>
    <s v="Jun 2015"/>
    <n v="202204.38334897446"/>
    <x v="5"/>
    <x v="4"/>
  </r>
  <r>
    <x v="2"/>
    <x v="13"/>
    <s v="Jul 2015"/>
    <n v="195980.12137836285"/>
    <x v="6"/>
    <x v="4"/>
  </r>
  <r>
    <x v="2"/>
    <x v="13"/>
    <s v="Aug 2015"/>
    <n v="192635.72710453466"/>
    <x v="7"/>
    <x v="4"/>
  </r>
  <r>
    <x v="2"/>
    <x v="13"/>
    <s v="Sep 2015"/>
    <n v="186598.63584562423"/>
    <x v="8"/>
    <x v="4"/>
  </r>
  <r>
    <x v="2"/>
    <x v="13"/>
    <s v="Oct 2015"/>
    <n v="182797.93016056437"/>
    <x v="9"/>
    <x v="4"/>
  </r>
  <r>
    <x v="2"/>
    <x v="13"/>
    <s v="Nov 2015"/>
    <n v="176812.01499406202"/>
    <x v="10"/>
    <x v="4"/>
  </r>
  <r>
    <x v="2"/>
    <x v="13"/>
    <s v="Dec 2015"/>
    <n v="175942.62146181008"/>
    <x v="11"/>
    <x v="4"/>
  </r>
  <r>
    <x v="2"/>
    <x v="13"/>
    <s v="Jan 2016"/>
    <n v="170330.03437668219"/>
    <x v="0"/>
    <x v="5"/>
  </r>
  <r>
    <x v="2"/>
    <x v="13"/>
    <s v="Feb 2016"/>
    <n v="168034.9600434241"/>
    <x v="1"/>
    <x v="5"/>
  </r>
  <r>
    <x v="2"/>
    <x v="13"/>
    <s v="Mar 2016"/>
    <n v="169072.51052520523"/>
    <x v="2"/>
    <x v="5"/>
  </r>
  <r>
    <x v="2"/>
    <x v="13"/>
    <s v="Apr 2016"/>
    <n v="158436.76460026964"/>
    <x v="3"/>
    <x v="5"/>
  </r>
  <r>
    <x v="2"/>
    <x v="13"/>
    <s v="May 2016"/>
    <n v="157044.40000967844"/>
    <x v="4"/>
    <x v="5"/>
  </r>
  <r>
    <x v="2"/>
    <x v="13"/>
    <s v="Jun 2016"/>
    <n v="150726.56447179086"/>
    <x v="5"/>
    <x v="5"/>
  </r>
  <r>
    <x v="2"/>
    <x v="13"/>
    <s v="Jul 2016"/>
    <n v="148101.2048385035"/>
    <x v="6"/>
    <x v="5"/>
  </r>
  <r>
    <x v="2"/>
    <x v="13"/>
    <s v="Aug 2016"/>
    <n v="143451.37651450426"/>
    <x v="7"/>
    <x v="5"/>
  </r>
  <r>
    <x v="2"/>
    <x v="13"/>
    <s v="Sep 2016"/>
    <n v="140580.7232498083"/>
    <x v="8"/>
    <x v="5"/>
  </r>
  <r>
    <x v="2"/>
    <x v="13"/>
    <s v="Oct 2016"/>
    <n v="138689.39468247545"/>
    <x v="9"/>
    <x v="5"/>
  </r>
  <r>
    <x v="2"/>
    <x v="13"/>
    <s v="Nov 2016"/>
    <n v="137589.85871874861"/>
    <x v="10"/>
    <x v="5"/>
  </r>
  <r>
    <x v="2"/>
    <x v="13"/>
    <s v="Dec 2016"/>
    <n v="131368.57164728339"/>
    <x v="11"/>
    <x v="5"/>
  </r>
  <r>
    <x v="2"/>
    <x v="13"/>
    <s v="Jan 2017"/>
    <n v="128755.14972756649"/>
    <x v="0"/>
    <x v="6"/>
  </r>
  <r>
    <x v="2"/>
    <x v="13"/>
    <s v="Feb 2017"/>
    <n v="128388.4317117192"/>
    <x v="1"/>
    <x v="6"/>
  </r>
  <r>
    <x v="2"/>
    <x v="13"/>
    <s v="Mar 2017"/>
    <n v="121812.60903509386"/>
    <x v="2"/>
    <x v="6"/>
  </r>
  <r>
    <x v="2"/>
    <x v="13"/>
    <s v="Apr 2017"/>
    <n v="121484.89079911012"/>
    <x v="3"/>
    <x v="6"/>
  </r>
  <r>
    <x v="2"/>
    <x v="13"/>
    <s v="May 2017"/>
    <n v="117117.72994856525"/>
    <x v="4"/>
    <x v="6"/>
  </r>
  <r>
    <x v="2"/>
    <x v="13"/>
    <s v="Jun 2017"/>
    <n v="113933.25861764513"/>
    <x v="5"/>
    <x v="6"/>
  </r>
  <r>
    <x v="2"/>
    <x v="13"/>
    <s v="Jul 2017"/>
    <n v="114045.06706661524"/>
    <x v="6"/>
    <x v="6"/>
  </r>
  <r>
    <x v="2"/>
    <x v="13"/>
    <s v="Aug 2017"/>
    <n v="110706.70350778669"/>
    <x v="7"/>
    <x v="6"/>
  </r>
  <r>
    <x v="2"/>
    <x v="13"/>
    <s v="Sep 2017"/>
    <n v="106829.12168737195"/>
    <x v="8"/>
    <x v="6"/>
  </r>
  <r>
    <x v="2"/>
    <x v="13"/>
    <s v="Oct 2017"/>
    <n v="106394.97615469794"/>
    <x v="9"/>
    <x v="6"/>
  </r>
  <r>
    <x v="2"/>
    <x v="13"/>
    <s v="Nov 2017"/>
    <n v="101824.23101226275"/>
    <x v="10"/>
    <x v="6"/>
  </r>
  <r>
    <x v="2"/>
    <x v="13"/>
    <s v="Dec 2017"/>
    <n v="99843.137879696413"/>
    <x v="11"/>
    <x v="6"/>
  </r>
  <r>
    <x v="2"/>
    <x v="13"/>
    <s v="Jan 2018"/>
    <n v="97136.917992909381"/>
    <x v="0"/>
    <x v="7"/>
  </r>
  <r>
    <x v="2"/>
    <x v="13"/>
    <s v="Feb 2018"/>
    <n v="96266.040144148574"/>
    <x v="1"/>
    <x v="7"/>
  </r>
  <r>
    <x v="2"/>
    <x v="13"/>
    <s v="Mar 2018"/>
    <n v="91777.402756868789"/>
    <x v="2"/>
    <x v="7"/>
  </r>
  <r>
    <x v="2"/>
    <x v="13"/>
    <s v="Apr 2018"/>
    <n v="90386.724208585234"/>
    <x v="3"/>
    <x v="7"/>
  </r>
  <r>
    <x v="2"/>
    <x v="13"/>
    <s v="May 2018"/>
    <n v="90162.024114651576"/>
    <x v="4"/>
    <x v="7"/>
  </r>
  <r>
    <x v="2"/>
    <x v="13"/>
    <s v="Jun 2018"/>
    <n v="87314.003615085763"/>
    <x v="5"/>
    <x v="7"/>
  </r>
  <r>
    <x v="2"/>
    <x v="13"/>
    <s v="Jul 2018"/>
    <n v="84943.184284045041"/>
    <x v="6"/>
    <x v="7"/>
  </r>
  <r>
    <x v="2"/>
    <x v="13"/>
    <s v="Aug 2018"/>
    <n v="82968.979117208379"/>
    <x v="7"/>
    <x v="7"/>
  </r>
  <r>
    <x v="2"/>
    <x v="13"/>
    <s v="Sep 2018"/>
    <n v="80889.848580119389"/>
    <x v="8"/>
    <x v="7"/>
  </r>
  <r>
    <x v="2"/>
    <x v="13"/>
    <s v="Oct 2018"/>
    <n v="78941.891445138404"/>
    <x v="9"/>
    <x v="7"/>
  </r>
  <r>
    <x v="2"/>
    <x v="13"/>
    <s v="Nov 2018"/>
    <n v="77146.52197631952"/>
    <x v="10"/>
    <x v="7"/>
  </r>
  <r>
    <x v="2"/>
    <x v="13"/>
    <s v="Dec 2018"/>
    <n v="75112.54944379798"/>
    <x v="11"/>
    <x v="7"/>
  </r>
  <r>
    <x v="2"/>
    <x v="13"/>
    <s v="Jan 2019"/>
    <n v="73251.800125298279"/>
    <x v="0"/>
    <x v="8"/>
  </r>
  <r>
    <x v="2"/>
    <x v="13"/>
    <s v="Feb 2019"/>
    <n v="71650.288180044445"/>
    <x v="1"/>
    <x v="8"/>
  </r>
  <r>
    <x v="2"/>
    <x v="13"/>
    <s v="Mar 2019"/>
    <n v="69822.729076338466"/>
    <x v="2"/>
    <x v="8"/>
  </r>
  <r>
    <x v="2"/>
    <x v="13"/>
    <s v="Apr 2019"/>
    <n v="68178.762573946224"/>
    <x v="3"/>
    <x v="8"/>
  </r>
  <r>
    <x v="2"/>
    <x v="13"/>
    <s v="May 2019"/>
    <n v="66831.908509302826"/>
    <x v="4"/>
    <x v="8"/>
  </r>
  <r>
    <x v="2"/>
    <x v="13"/>
    <s v="Jun 2019"/>
    <n v="65194.772225942637"/>
    <x v="5"/>
    <x v="8"/>
  </r>
  <r>
    <x v="2"/>
    <x v="13"/>
    <s v="Jul 2019"/>
    <n v="63664.475196300053"/>
    <x v="6"/>
    <x v="8"/>
  </r>
  <r>
    <x v="2"/>
    <x v="13"/>
    <s v="Aug 2019"/>
    <n v="62291.40084421233"/>
    <x v="7"/>
    <x v="8"/>
  </r>
  <r>
    <x v="2"/>
    <x v="13"/>
    <s v="Sep 2019"/>
    <n v="60842.645640654526"/>
    <x v="8"/>
    <x v="8"/>
  </r>
  <r>
    <x v="2"/>
    <x v="13"/>
    <s v="Oct 2019"/>
    <n v="59523.233766869394"/>
    <x v="9"/>
    <x v="8"/>
  </r>
  <r>
    <x v="2"/>
    <x v="13"/>
    <s v="Nov 2019"/>
    <n v="58346.324586642309"/>
    <x v="10"/>
    <x v="8"/>
  </r>
  <r>
    <x v="2"/>
    <x v="13"/>
    <s v="Dec 2019"/>
    <n v="56931.115729899298"/>
    <x v="11"/>
    <x v="8"/>
  </r>
  <r>
    <x v="2"/>
    <x v="13"/>
    <s v="Jan 2020"/>
    <n v="55723.664179431085"/>
    <x v="0"/>
    <x v="9"/>
  </r>
  <r>
    <x v="2"/>
    <x v="13"/>
    <s v="Feb 2020"/>
    <n v="54732.996038226949"/>
    <x v="1"/>
    <x v="9"/>
  </r>
  <r>
    <x v="2"/>
    <x v="13"/>
    <s v="Mar 2020"/>
    <n v="53570.123718900271"/>
    <x v="2"/>
    <x v="9"/>
  </r>
  <r>
    <x v="2"/>
    <x v="13"/>
    <s v="Apr 2020"/>
    <n v="52559.869972831504"/>
    <x v="3"/>
    <x v="9"/>
  </r>
  <r>
    <x v="2"/>
    <x v="13"/>
    <s v="May 2020"/>
    <n v="51790.456793408157"/>
    <x v="4"/>
    <x v="9"/>
  </r>
  <r>
    <x v="2"/>
    <x v="13"/>
    <s v="Jun 2020"/>
    <n v="50788.60307670632"/>
    <x v="5"/>
    <x v="9"/>
  </r>
  <r>
    <x v="2"/>
    <x v="13"/>
    <s v="Jul 2020"/>
    <n v="49867.945471703868"/>
    <x v="6"/>
    <x v="9"/>
  </r>
  <r>
    <x v="2"/>
    <x v="13"/>
    <s v="Aug 2020"/>
    <n v="49064.965416943051"/>
    <x v="7"/>
    <x v="9"/>
  </r>
  <r>
    <x v="2"/>
    <x v="13"/>
    <s v="Sep 2020"/>
    <n v="48188.669930101736"/>
    <x v="8"/>
    <x v="9"/>
  </r>
  <r>
    <x v="2"/>
    <x v="13"/>
    <s v="Oct 2020"/>
    <n v="47398.001911756233"/>
    <x v="9"/>
    <x v="9"/>
  </r>
  <r>
    <x v="2"/>
    <x v="13"/>
    <s v="Nov 2020"/>
    <n v="46698.089269198768"/>
    <x v="10"/>
    <x v="9"/>
  </r>
  <r>
    <x v="2"/>
    <x v="13"/>
    <s v="Dec 2020"/>
    <n v="45954.746630798654"/>
    <x v="11"/>
    <x v="9"/>
  </r>
  <r>
    <x v="2"/>
    <x v="13"/>
    <s v="Jan 2021"/>
    <n v="45171.593358754508"/>
    <x v="0"/>
    <x v="10"/>
  </r>
  <r>
    <x v="2"/>
    <x v="13"/>
    <s v="Feb 2021"/>
    <n v="44209.027273719665"/>
    <x v="1"/>
    <x v="10"/>
  </r>
  <r>
    <x v="2"/>
    <x v="13"/>
    <s v="Mar 2021"/>
    <n v="43455.261151703518"/>
    <x v="2"/>
    <x v="10"/>
  </r>
  <r>
    <x v="2"/>
    <x v="13"/>
    <s v="Apr 2021"/>
    <n v="42664.400180515659"/>
    <x v="3"/>
    <x v="10"/>
  </r>
  <r>
    <x v="2"/>
    <x v="13"/>
    <s v="May 2021"/>
    <n v="41865.223991248509"/>
    <x v="4"/>
    <x v="10"/>
  </r>
  <r>
    <x v="2"/>
    <x v="13"/>
    <s v="Jun 2021"/>
    <n v="41014.268660237067"/>
    <x v="5"/>
    <x v="10"/>
  </r>
  <r>
    <x v="2"/>
    <x v="13"/>
    <s v="Jul 2021"/>
    <n v="40079.95315012792"/>
    <x v="6"/>
    <x v="10"/>
  </r>
  <r>
    <x v="2"/>
    <x v="13"/>
    <s v="Aug 2021"/>
    <n v="39121.225245744849"/>
    <x v="7"/>
    <x v="10"/>
  </r>
  <r>
    <x v="2"/>
    <x v="13"/>
    <s v="Sep 2021"/>
    <n v="38041.483777404101"/>
    <x v="8"/>
    <x v="10"/>
  </r>
  <r>
    <x v="2"/>
    <x v="13"/>
    <s v="Oct 2021"/>
    <n v="36881.867668162427"/>
    <x v="9"/>
    <x v="10"/>
  </r>
  <r>
    <x v="2"/>
    <x v="13"/>
    <s v="Nov 2021"/>
    <n v="35616.254797199414"/>
    <x v="10"/>
    <x v="10"/>
  </r>
  <r>
    <x v="2"/>
    <x v="13"/>
    <s v="Dec 2021"/>
    <n v="34223.537160857319"/>
    <x v="11"/>
    <x v="10"/>
  </r>
  <r>
    <x v="2"/>
    <x v="13"/>
    <s v="Jan 2022"/>
    <n v="31373.969771170625"/>
    <x v="0"/>
    <x v="11"/>
  </r>
  <r>
    <x v="2"/>
    <x v="13"/>
    <s v="Feb 2022"/>
    <n v="30171.661755513727"/>
    <x v="1"/>
    <x v="11"/>
  </r>
  <r>
    <x v="2"/>
    <x v="13"/>
    <s v="Mar 2022"/>
    <n v="7863.1756999999998"/>
    <x v="2"/>
    <x v="11"/>
  </r>
  <r>
    <x v="2"/>
    <x v="13"/>
    <s v="Apr 2022"/>
    <n v="7783.4180000000006"/>
    <x v="3"/>
    <x v="11"/>
  </r>
  <r>
    <x v="2"/>
    <x v="13"/>
    <s v="May 2022"/>
    <n v="7704.4748000000009"/>
    <x v="4"/>
    <x v="11"/>
  </r>
  <r>
    <x v="2"/>
    <x v="13"/>
    <s v="Jun 2022"/>
    <n v="7626.3378000000002"/>
    <x v="5"/>
    <x v="11"/>
  </r>
  <r>
    <x v="2"/>
    <x v="13"/>
    <s v="Jul 2022"/>
    <n v="7548.9984999999997"/>
    <x v="6"/>
    <x v="11"/>
  </r>
  <r>
    <x v="2"/>
    <x v="13"/>
    <s v="Aug 2022"/>
    <n v="7472.4487000000008"/>
    <x v="7"/>
    <x v="11"/>
  </r>
  <r>
    <x v="2"/>
    <x v="13"/>
    <s v="Sep 2022"/>
    <n v="7396.6802999999991"/>
    <x v="8"/>
    <x v="11"/>
  </r>
  <r>
    <x v="2"/>
    <x v="13"/>
    <s v="Oct 2022"/>
    <n v="7321.6851999999999"/>
    <x v="9"/>
    <x v="11"/>
  </r>
  <r>
    <x v="2"/>
    <x v="13"/>
    <s v="Nov 2022"/>
    <n v="7247.4556999999995"/>
    <x v="10"/>
    <x v="11"/>
  </r>
  <r>
    <x v="2"/>
    <x v="13"/>
    <s v="Dec 2022"/>
    <n v="7173.9832999999999"/>
    <x v="11"/>
    <x v="11"/>
  </r>
  <r>
    <x v="2"/>
    <x v="13"/>
    <s v="Jan 2023"/>
    <n v="7101.2608"/>
    <x v="0"/>
    <x v="12"/>
  </r>
  <r>
    <x v="2"/>
    <x v="13"/>
    <s v="Feb 2023"/>
    <n v="7029.2803999999996"/>
    <x v="1"/>
    <x v="12"/>
  </r>
  <r>
    <x v="2"/>
    <x v="13"/>
    <s v="Mar 2023"/>
    <n v="6958.0342000000001"/>
    <x v="2"/>
    <x v="12"/>
  </r>
  <r>
    <x v="2"/>
    <x v="13"/>
    <s v="Apr 2023"/>
    <n v="6887.5145999999995"/>
    <x v="3"/>
    <x v="12"/>
  </r>
  <r>
    <x v="2"/>
    <x v="13"/>
    <s v="May 2023"/>
    <n v="6817.7145"/>
    <x v="4"/>
    <x v="12"/>
  </r>
  <r>
    <x v="2"/>
    <x v="13"/>
    <s v="Jun 2023"/>
    <n v="6748.6261999999997"/>
    <x v="5"/>
    <x v="12"/>
  </r>
  <r>
    <x v="2"/>
    <x v="13"/>
    <s v="Jul 2023"/>
    <n v="6680.2425000000003"/>
    <x v="6"/>
    <x v="12"/>
  </r>
  <r>
    <x v="2"/>
    <x v="13"/>
    <s v="Aug 2023"/>
    <n v="6612.5558999999994"/>
    <x v="7"/>
    <x v="12"/>
  </r>
  <r>
    <x v="2"/>
    <x v="13"/>
    <s v="Sep 2023"/>
    <n v="6545.5598"/>
    <x v="8"/>
    <x v="12"/>
  </r>
  <r>
    <x v="2"/>
    <x v="13"/>
    <s v="Oct 2023"/>
    <n v="6479.2464999999993"/>
    <x v="9"/>
    <x v="12"/>
  </r>
  <r>
    <x v="2"/>
    <x v="13"/>
    <s v="Nov 2023"/>
    <n v="6413.6089999999995"/>
    <x v="10"/>
    <x v="12"/>
  </r>
  <r>
    <x v="2"/>
    <x v="13"/>
    <s v="Dec 2023"/>
    <n v="6348.6408000000001"/>
    <x v="11"/>
    <x v="12"/>
  </r>
  <r>
    <x v="2"/>
    <x v="13"/>
    <s v="Jan 2024"/>
    <n v="6284.3347000000003"/>
    <x v="0"/>
    <x v="13"/>
  </r>
  <r>
    <x v="2"/>
    <x v="13"/>
    <s v="Feb 2024"/>
    <n v="6220.6841000000004"/>
    <x v="1"/>
    <x v="13"/>
  </r>
  <r>
    <x v="2"/>
    <x v="13"/>
    <s v="Mar 2024"/>
    <n v="6157.6819999999998"/>
    <x v="2"/>
    <x v="13"/>
  </r>
  <r>
    <x v="2"/>
    <x v="13"/>
    <s v="Apr 2024"/>
    <n v="6095.3216999999995"/>
    <x v="3"/>
    <x v="13"/>
  </r>
  <r>
    <x v="2"/>
    <x v="13"/>
    <s v="May 2024"/>
    <n v="6033.5969999999998"/>
    <x v="4"/>
    <x v="13"/>
  </r>
  <r>
    <x v="2"/>
    <x v="13"/>
    <s v="Jun 2024"/>
    <n v="5972.5009999999993"/>
    <x v="5"/>
    <x v="13"/>
  </r>
  <r>
    <x v="2"/>
    <x v="13"/>
    <s v="Jul 2024"/>
    <n v="5912.0273999999999"/>
    <x v="6"/>
    <x v="13"/>
  </r>
  <r>
    <x v="2"/>
    <x v="13"/>
    <s v="Aug 2024"/>
    <n v="5852.1697999999997"/>
    <x v="7"/>
    <x v="13"/>
  </r>
  <r>
    <x v="2"/>
    <x v="13"/>
    <s v="Sep 2024"/>
    <n v="5792.9215999999997"/>
    <x v="8"/>
    <x v="13"/>
  </r>
  <r>
    <x v="2"/>
    <x v="13"/>
    <s v="Oct 2024"/>
    <n v="5734.277"/>
    <x v="9"/>
    <x v="13"/>
  </r>
  <r>
    <x v="2"/>
    <x v="13"/>
    <s v="Nov 2024"/>
    <n v="5676.2296999999999"/>
    <x v="10"/>
    <x v="13"/>
  </r>
  <r>
    <x v="2"/>
    <x v="13"/>
    <s v="Dec 2024"/>
    <n v="5618.7733000000007"/>
    <x v="11"/>
    <x v="13"/>
  </r>
  <r>
    <x v="2"/>
    <x v="13"/>
    <s v="Jan 2025"/>
    <n v="5561.9017999999996"/>
    <x v="0"/>
    <x v="14"/>
  </r>
  <r>
    <x v="2"/>
    <x v="13"/>
    <s v="Feb 2025"/>
    <n v="5505.6093000000001"/>
    <x v="1"/>
    <x v="14"/>
  </r>
  <r>
    <x v="2"/>
    <x v="13"/>
    <s v="Mar 2025"/>
    <n v="5449.889900000001"/>
    <x v="2"/>
    <x v="14"/>
  </r>
  <r>
    <x v="2"/>
    <x v="13"/>
    <s v="Apr 2025"/>
    <n v="5394.7374999999993"/>
    <x v="3"/>
    <x v="14"/>
  </r>
  <r>
    <x v="2"/>
    <x v="13"/>
    <s v="May 2025"/>
    <n v="5340.1464999999998"/>
    <x v="4"/>
    <x v="14"/>
  </r>
  <r>
    <x v="2"/>
    <x v="13"/>
    <s v="Jun 2025"/>
    <n v="5286.111100000001"/>
    <x v="5"/>
    <x v="14"/>
  </r>
  <r>
    <x v="2"/>
    <x v="13"/>
    <s v="Jul 2025"/>
    <n v="5232.6255000000001"/>
    <x v="6"/>
    <x v="14"/>
  </r>
  <r>
    <x v="2"/>
    <x v="13"/>
    <s v="Aug 2025"/>
    <n v="5179.6841999999997"/>
    <x v="7"/>
    <x v="14"/>
  </r>
  <r>
    <x v="2"/>
    <x v="13"/>
    <s v="Sep 2025"/>
    <n v="5127.2814999999991"/>
    <x v="8"/>
    <x v="14"/>
  </r>
  <r>
    <x v="2"/>
    <x v="13"/>
    <s v="Oct 2025"/>
    <n v="5075.4118999999992"/>
    <x v="9"/>
    <x v="14"/>
  </r>
  <r>
    <x v="2"/>
    <x v="13"/>
    <s v="Nov 2025"/>
    <n v="5024.0698999999995"/>
    <x v="10"/>
    <x v="14"/>
  </r>
  <r>
    <x v="2"/>
    <x v="13"/>
    <s v="Dec 2025"/>
    <n v="4973.2502999999997"/>
    <x v="11"/>
    <x v="14"/>
  </r>
  <r>
    <x v="2"/>
    <x v="13"/>
    <s v="Jan 2026"/>
    <n v="4922.9475000000002"/>
    <x v="0"/>
    <x v="15"/>
  </r>
  <r>
    <x v="2"/>
    <x v="13"/>
    <s v="Feb 2026"/>
    <n v="4873.1562000000004"/>
    <x v="1"/>
    <x v="15"/>
  </r>
  <r>
    <x v="2"/>
    <x v="13"/>
    <s v="Mar 2026"/>
    <n v="4823.8712999999998"/>
    <x v="2"/>
    <x v="15"/>
  </r>
  <r>
    <x v="2"/>
    <x v="13"/>
    <s v="Apr 2026"/>
    <n v="4775.0875000000005"/>
    <x v="3"/>
    <x v="15"/>
  </r>
  <r>
    <x v="2"/>
    <x v="13"/>
    <s v="May 2026"/>
    <n v="4726.7997999999998"/>
    <x v="4"/>
    <x v="15"/>
  </r>
  <r>
    <x v="2"/>
    <x v="13"/>
    <s v="Jun 2026"/>
    <n v="4679.0029999999997"/>
    <x v="5"/>
    <x v="15"/>
  </r>
  <r>
    <x v="2"/>
    <x v="13"/>
    <s v="Jul 2026"/>
    <n v="4631.6921999999995"/>
    <x v="6"/>
    <x v="15"/>
  </r>
  <r>
    <x v="2"/>
    <x v="13"/>
    <s v="Aug 2026"/>
    <n v="4584.8623000000007"/>
    <x v="7"/>
    <x v="15"/>
  </r>
  <r>
    <x v="2"/>
    <x v="13"/>
    <s v="Sep 2026"/>
    <n v="4538.5082999999995"/>
    <x v="8"/>
    <x v="15"/>
  </r>
  <r>
    <x v="2"/>
    <x v="13"/>
    <s v="Oct 2026"/>
    <n v="4492.6253999999999"/>
    <x v="9"/>
    <x v="15"/>
  </r>
  <r>
    <x v="2"/>
    <x v="13"/>
    <s v="Nov 2026"/>
    <n v="4447.2088999999996"/>
    <x v="10"/>
    <x v="15"/>
  </r>
  <r>
    <x v="2"/>
    <x v="13"/>
    <s v="Dec 2026"/>
    <n v="4402.2538000000004"/>
    <x v="11"/>
    <x v="15"/>
  </r>
  <r>
    <x v="2"/>
    <x v="13"/>
    <s v="Jan 2027"/>
    <n v="4357.7554999999993"/>
    <x v="0"/>
    <x v="16"/>
  </r>
  <r>
    <x v="2"/>
    <x v="14"/>
    <s v="Mar 2012"/>
    <n v="927009.61908337835"/>
    <x v="2"/>
    <x v="1"/>
  </r>
  <r>
    <x v="2"/>
    <x v="14"/>
    <s v="Apr 2012"/>
    <n v="1298642.2623762239"/>
    <x v="3"/>
    <x v="1"/>
  </r>
  <r>
    <x v="2"/>
    <x v="14"/>
    <s v="May 2012"/>
    <n v="1349585.8087865154"/>
    <x v="4"/>
    <x v="1"/>
  </r>
  <r>
    <x v="2"/>
    <x v="14"/>
    <s v="Jun 2012"/>
    <n v="1157754.7061107242"/>
    <x v="5"/>
    <x v="1"/>
  </r>
  <r>
    <x v="2"/>
    <x v="14"/>
    <s v="Jul 2012"/>
    <n v="928813.22910906828"/>
    <x v="6"/>
    <x v="1"/>
  </r>
  <r>
    <x v="2"/>
    <x v="14"/>
    <s v="Aug 2012"/>
    <n v="887560.13708929508"/>
    <x v="7"/>
    <x v="1"/>
  </r>
  <r>
    <x v="2"/>
    <x v="14"/>
    <s v="Sep 2012"/>
    <n v="840748.13857883052"/>
    <x v="8"/>
    <x v="1"/>
  </r>
  <r>
    <x v="2"/>
    <x v="14"/>
    <s v="Oct 2012"/>
    <n v="895695.46367384191"/>
    <x v="9"/>
    <x v="1"/>
  </r>
  <r>
    <x v="2"/>
    <x v="14"/>
    <s v="Nov 2012"/>
    <n v="975410.72702646209"/>
    <x v="10"/>
    <x v="1"/>
  </r>
  <r>
    <x v="2"/>
    <x v="14"/>
    <s v="Dec 2012"/>
    <n v="1169662.867990413"/>
    <x v="11"/>
    <x v="1"/>
  </r>
  <r>
    <x v="2"/>
    <x v="14"/>
    <s v="Jan 2013"/>
    <n v="1415185.2714856165"/>
    <x v="0"/>
    <x v="2"/>
  </r>
  <r>
    <x v="2"/>
    <x v="14"/>
    <s v="Feb 2013"/>
    <n v="1654200.3812812204"/>
    <x v="1"/>
    <x v="2"/>
  </r>
  <r>
    <x v="2"/>
    <x v="14"/>
    <s v="Mar 2013"/>
    <n v="1784501.6441770552"/>
    <x v="2"/>
    <x v="2"/>
  </r>
  <r>
    <x v="2"/>
    <x v="14"/>
    <s v="Apr 2013"/>
    <n v="1851466.6877931468"/>
    <x v="3"/>
    <x v="2"/>
  </r>
  <r>
    <x v="2"/>
    <x v="14"/>
    <s v="May 2013"/>
    <n v="1756823.8226830335"/>
    <x v="4"/>
    <x v="2"/>
  </r>
  <r>
    <x v="2"/>
    <x v="14"/>
    <s v="Jun 2013"/>
    <n v="1633203.3067667761"/>
    <x v="5"/>
    <x v="2"/>
  </r>
  <r>
    <x v="2"/>
    <x v="14"/>
    <s v="Jul 2013"/>
    <n v="1494293.9654402426"/>
    <x v="6"/>
    <x v="2"/>
  </r>
  <r>
    <x v="2"/>
    <x v="14"/>
    <s v="Aug 2013"/>
    <n v="1314571.7013766519"/>
    <x v="7"/>
    <x v="2"/>
  </r>
  <r>
    <x v="2"/>
    <x v="14"/>
    <s v="Sep 2013"/>
    <n v="1221806.2035857523"/>
    <x v="8"/>
    <x v="2"/>
  </r>
  <r>
    <x v="2"/>
    <x v="14"/>
    <s v="Oct 2013"/>
    <n v="1074988.2900082199"/>
    <x v="9"/>
    <x v="2"/>
  </r>
  <r>
    <x v="2"/>
    <x v="14"/>
    <s v="Nov 2013"/>
    <n v="897776.07352606149"/>
    <x v="10"/>
    <x v="2"/>
  </r>
  <r>
    <x v="2"/>
    <x v="14"/>
    <s v="Dec 2013"/>
    <n v="429353.7857213571"/>
    <x v="11"/>
    <x v="2"/>
  </r>
  <r>
    <x v="2"/>
    <x v="14"/>
    <s v="Jan 2014"/>
    <n v="403924.438304974"/>
    <x v="0"/>
    <x v="3"/>
  </r>
  <r>
    <x v="2"/>
    <x v="14"/>
    <s v="Feb 2014"/>
    <n v="357405.03917779779"/>
    <x v="1"/>
    <x v="3"/>
  </r>
  <r>
    <x v="2"/>
    <x v="14"/>
    <s v="Mar 2014"/>
    <n v="328141.9282232144"/>
    <x v="2"/>
    <x v="3"/>
  </r>
  <r>
    <x v="2"/>
    <x v="14"/>
    <s v="Apr 2014"/>
    <n v="287723.6927475126"/>
    <x v="3"/>
    <x v="3"/>
  </r>
  <r>
    <x v="2"/>
    <x v="14"/>
    <s v="May 2014"/>
    <n v="270835.6947584392"/>
    <x v="4"/>
    <x v="3"/>
  </r>
  <r>
    <x v="2"/>
    <x v="14"/>
    <s v="Jun 2014"/>
    <n v="236819.93154915102"/>
    <x v="5"/>
    <x v="3"/>
  </r>
  <r>
    <x v="2"/>
    <x v="14"/>
    <s v="Jul 2014"/>
    <n v="240968.73226242687"/>
    <x v="6"/>
    <x v="3"/>
  </r>
  <r>
    <x v="2"/>
    <x v="14"/>
    <s v="Aug 2014"/>
    <n v="236373.12538402522"/>
    <x v="7"/>
    <x v="3"/>
  </r>
  <r>
    <x v="2"/>
    <x v="14"/>
    <s v="Sep 2014"/>
    <n v="231831.73781920521"/>
    <x v="8"/>
    <x v="3"/>
  </r>
  <r>
    <x v="2"/>
    <x v="14"/>
    <s v="Oct 2014"/>
    <n v="224139.15076326852"/>
    <x v="9"/>
    <x v="3"/>
  </r>
  <r>
    <x v="2"/>
    <x v="14"/>
    <s v="Nov 2014"/>
    <n v="216483.35264356452"/>
    <x v="10"/>
    <x v="3"/>
  </r>
  <r>
    <x v="2"/>
    <x v="14"/>
    <s v="Dec 2014"/>
    <n v="272324.62189665326"/>
    <x v="11"/>
    <x v="3"/>
  </r>
  <r>
    <x v="2"/>
    <x v="14"/>
    <s v="Jan 2015"/>
    <n v="263687.63361192937"/>
    <x v="0"/>
    <x v="4"/>
  </r>
  <r>
    <x v="2"/>
    <x v="14"/>
    <s v="Feb 2015"/>
    <n v="257692.98776231834"/>
    <x v="1"/>
    <x v="4"/>
  </r>
  <r>
    <x v="2"/>
    <x v="14"/>
    <s v="Mar 2015"/>
    <n v="253422.33566222619"/>
    <x v="2"/>
    <x v="4"/>
  </r>
  <r>
    <x v="2"/>
    <x v="14"/>
    <s v="Apr 2015"/>
    <n v="247900.72837337077"/>
    <x v="3"/>
    <x v="4"/>
  </r>
  <r>
    <x v="2"/>
    <x v="14"/>
    <s v="May 2015"/>
    <n v="239778.60173723282"/>
    <x v="4"/>
    <x v="4"/>
  </r>
  <r>
    <x v="2"/>
    <x v="14"/>
    <s v="Jun 2015"/>
    <n v="232602.73806871634"/>
    <x v="5"/>
    <x v="4"/>
  </r>
  <r>
    <x v="2"/>
    <x v="14"/>
    <s v="Jul 2015"/>
    <n v="227626.67282199115"/>
    <x v="6"/>
    <x v="4"/>
  </r>
  <r>
    <x v="2"/>
    <x v="14"/>
    <s v="Aug 2015"/>
    <n v="225590.81810296426"/>
    <x v="7"/>
    <x v="4"/>
  </r>
  <r>
    <x v="2"/>
    <x v="14"/>
    <s v="Sep 2015"/>
    <n v="216790.00277513245"/>
    <x v="8"/>
    <x v="4"/>
  </r>
  <r>
    <x v="2"/>
    <x v="14"/>
    <s v="Oct 2015"/>
    <n v="212043.90142559889"/>
    <x v="9"/>
    <x v="4"/>
  </r>
  <r>
    <x v="2"/>
    <x v="14"/>
    <s v="Nov 2015"/>
    <n v="207583.61041730142"/>
    <x v="10"/>
    <x v="4"/>
  </r>
  <r>
    <x v="2"/>
    <x v="14"/>
    <s v="Dec 2015"/>
    <n v="202412.61388942137"/>
    <x v="11"/>
    <x v="4"/>
  </r>
  <r>
    <x v="2"/>
    <x v="14"/>
    <s v="Jan 2016"/>
    <n v="198109.74352536286"/>
    <x v="0"/>
    <x v="5"/>
  </r>
  <r>
    <x v="2"/>
    <x v="14"/>
    <s v="Feb 2016"/>
    <n v="194467.42674798981"/>
    <x v="1"/>
    <x v="5"/>
  </r>
  <r>
    <x v="2"/>
    <x v="14"/>
    <s v="Mar 2016"/>
    <n v="190397.3365083664"/>
    <x v="2"/>
    <x v="5"/>
  </r>
  <r>
    <x v="2"/>
    <x v="14"/>
    <s v="Apr 2016"/>
    <n v="186560.5986759181"/>
    <x v="3"/>
    <x v="5"/>
  </r>
  <r>
    <x v="2"/>
    <x v="14"/>
    <s v="May 2016"/>
    <n v="183472.04207838618"/>
    <x v="4"/>
    <x v="5"/>
  </r>
  <r>
    <x v="2"/>
    <x v="14"/>
    <s v="Jun 2016"/>
    <n v="179155.32423352945"/>
    <x v="5"/>
    <x v="5"/>
  </r>
  <r>
    <x v="2"/>
    <x v="14"/>
    <s v="Jul 2016"/>
    <n v="175553.77738236001"/>
    <x v="6"/>
    <x v="5"/>
  </r>
  <r>
    <x v="2"/>
    <x v="14"/>
    <s v="Aug 2016"/>
    <n v="172118.26666932195"/>
    <x v="7"/>
    <x v="5"/>
  </r>
  <r>
    <x v="2"/>
    <x v="14"/>
    <s v="Sep 2016"/>
    <n v="168456.36767695786"/>
    <x v="8"/>
    <x v="5"/>
  </r>
  <r>
    <x v="2"/>
    <x v="14"/>
    <s v="Oct 2016"/>
    <n v="165219.90934699654"/>
    <x v="9"/>
    <x v="5"/>
  </r>
  <r>
    <x v="2"/>
    <x v="14"/>
    <s v="Nov 2016"/>
    <n v="162105.90954910364"/>
    <x v="10"/>
    <x v="5"/>
  </r>
  <r>
    <x v="2"/>
    <x v="14"/>
    <s v="Dec 2016"/>
    <n v="158251.6908205112"/>
    <x v="11"/>
    <x v="5"/>
  </r>
  <r>
    <x v="2"/>
    <x v="14"/>
    <s v="Jan 2017"/>
    <n v="155087.65733027749"/>
    <x v="0"/>
    <x v="6"/>
  </r>
  <r>
    <x v="2"/>
    <x v="14"/>
    <s v="Feb 2017"/>
    <n v="152534.47726398351"/>
    <x v="1"/>
    <x v="6"/>
  </r>
  <r>
    <x v="2"/>
    <x v="14"/>
    <s v="Mar 2017"/>
    <n v="147945.57130529534"/>
    <x v="2"/>
    <x v="6"/>
  </r>
  <r>
    <x v="2"/>
    <x v="14"/>
    <s v="Apr 2017"/>
    <n v="145195.13963763168"/>
    <x v="3"/>
    <x v="6"/>
  </r>
  <r>
    <x v="2"/>
    <x v="14"/>
    <s v="May 2017"/>
    <n v="137242.12419029832"/>
    <x v="4"/>
    <x v="6"/>
  </r>
  <r>
    <x v="2"/>
    <x v="14"/>
    <s v="Jun 2017"/>
    <n v="133928.07830069863"/>
    <x v="5"/>
    <x v="6"/>
  </r>
  <r>
    <x v="2"/>
    <x v="14"/>
    <s v="Jul 2017"/>
    <n v="131464.2579296219"/>
    <x v="6"/>
    <x v="6"/>
  </r>
  <r>
    <x v="2"/>
    <x v="14"/>
    <s v="Aug 2017"/>
    <n v="129063.84081334995"/>
    <x v="7"/>
    <x v="6"/>
  </r>
  <r>
    <x v="2"/>
    <x v="14"/>
    <s v="Sep 2017"/>
    <n v="126505.86840441322"/>
    <x v="8"/>
    <x v="6"/>
  </r>
  <r>
    <x v="2"/>
    <x v="14"/>
    <s v="Oct 2017"/>
    <n v="124216.11457981702"/>
    <x v="9"/>
    <x v="6"/>
  </r>
  <r>
    <x v="2"/>
    <x v="14"/>
    <s v="Nov 2017"/>
    <n v="122116.3270469147"/>
    <x v="10"/>
    <x v="6"/>
  </r>
  <r>
    <x v="2"/>
    <x v="14"/>
    <s v="Dec 2017"/>
    <n v="119315.27557461901"/>
    <x v="11"/>
    <x v="6"/>
  </r>
  <r>
    <x v="2"/>
    <x v="14"/>
    <s v="Jan 2018"/>
    <n v="117154.78494275044"/>
    <x v="0"/>
    <x v="7"/>
  </r>
  <r>
    <x v="2"/>
    <x v="14"/>
    <s v="Feb 2018"/>
    <n v="115441.35146782474"/>
    <x v="1"/>
    <x v="7"/>
  </r>
  <r>
    <x v="2"/>
    <x v="14"/>
    <s v="Mar 2018"/>
    <n v="112812.93008919826"/>
    <x v="2"/>
    <x v="7"/>
  </r>
  <r>
    <x v="2"/>
    <x v="14"/>
    <s v="Apr 2018"/>
    <n v="110836.35499899121"/>
    <x v="3"/>
    <x v="7"/>
  </r>
  <r>
    <x v="2"/>
    <x v="14"/>
    <s v="May 2018"/>
    <n v="109389.91353903757"/>
    <x v="4"/>
    <x v="7"/>
  </r>
  <r>
    <x v="2"/>
    <x v="14"/>
    <s v="Jun 2018"/>
    <n v="106970.64621541571"/>
    <x v="5"/>
    <x v="7"/>
  </r>
  <r>
    <x v="2"/>
    <x v="14"/>
    <s v="Jul 2018"/>
    <n v="105045.80323981117"/>
    <x v="6"/>
    <x v="7"/>
  </r>
  <r>
    <x v="2"/>
    <x v="14"/>
    <s v="Aug 2018"/>
    <n v="103170.52365269506"/>
    <x v="7"/>
    <x v="7"/>
  </r>
  <r>
    <x v="2"/>
    <x v="14"/>
    <s v="Sep 2018"/>
    <n v="101143.17462758113"/>
    <x v="8"/>
    <x v="7"/>
  </r>
  <r>
    <x v="2"/>
    <x v="14"/>
    <s v="Oct 2018"/>
    <n v="99355.919194836446"/>
    <x v="9"/>
    <x v="7"/>
  </r>
  <r>
    <x v="2"/>
    <x v="14"/>
    <s v="Nov 2018"/>
    <n v="97736.448742975277"/>
    <x v="10"/>
    <x v="7"/>
  </r>
  <r>
    <x v="2"/>
    <x v="14"/>
    <s v="Dec 2018"/>
    <n v="95455.088117960418"/>
    <x v="11"/>
    <x v="7"/>
  </r>
  <r>
    <x v="2"/>
    <x v="14"/>
    <s v="Jan 2019"/>
    <n v="93764.890201032031"/>
    <x v="0"/>
    <x v="8"/>
  </r>
  <r>
    <x v="2"/>
    <x v="14"/>
    <s v="Feb 2019"/>
    <n v="92478.332993618358"/>
    <x v="1"/>
    <x v="8"/>
  </r>
  <r>
    <x v="2"/>
    <x v="14"/>
    <s v="Mar 2019"/>
    <n v="90346.931269433087"/>
    <x v="2"/>
    <x v="8"/>
  </r>
  <r>
    <x v="2"/>
    <x v="14"/>
    <s v="Apr 2019"/>
    <n v="88806.604306608206"/>
    <x v="3"/>
    <x v="8"/>
  </r>
  <r>
    <x v="2"/>
    <x v="14"/>
    <s v="May 2019"/>
    <n v="87745.697987977575"/>
    <x v="4"/>
    <x v="8"/>
  </r>
  <r>
    <x v="2"/>
    <x v="14"/>
    <s v="Jun 2019"/>
    <n v="85788.606015886908"/>
    <x v="5"/>
    <x v="8"/>
  </r>
  <r>
    <x v="2"/>
    <x v="14"/>
    <s v="Jul 2019"/>
    <n v="84278.564875794895"/>
    <x v="6"/>
    <x v="8"/>
  </r>
  <r>
    <x v="2"/>
    <x v="14"/>
    <s v="Aug 2019"/>
    <n v="82809.070442374854"/>
    <x v="7"/>
    <x v="8"/>
  </r>
  <r>
    <x v="2"/>
    <x v="14"/>
    <s v="Sep 2019"/>
    <n v="81194.345864531409"/>
    <x v="8"/>
    <x v="8"/>
  </r>
  <r>
    <x v="2"/>
    <x v="14"/>
    <s v="Oct 2019"/>
    <n v="79792.939277662532"/>
    <x v="9"/>
    <x v="8"/>
  </r>
  <r>
    <x v="2"/>
    <x v="14"/>
    <s v="Nov 2019"/>
    <n v="78542.122220946214"/>
    <x v="10"/>
    <x v="8"/>
  </r>
  <r>
    <x v="2"/>
    <x v="14"/>
    <s v="Dec 2019"/>
    <n v="76670.742039921432"/>
    <x v="11"/>
    <x v="8"/>
  </r>
  <r>
    <x v="2"/>
    <x v="14"/>
    <s v="Jan 2020"/>
    <n v="75345.330868498393"/>
    <x v="0"/>
    <x v="9"/>
  </r>
  <r>
    <x v="2"/>
    <x v="14"/>
    <s v="Feb 2020"/>
    <n v="74381.03911112393"/>
    <x v="1"/>
    <x v="9"/>
  </r>
  <r>
    <x v="2"/>
    <x v="14"/>
    <s v="Mar 2020"/>
    <n v="72644.814584606705"/>
    <x v="2"/>
    <x v="9"/>
  </r>
  <r>
    <x v="2"/>
    <x v="14"/>
    <s v="Apr 2020"/>
    <n v="71442.050489104353"/>
    <x v="3"/>
    <x v="9"/>
  </r>
  <r>
    <x v="2"/>
    <x v="14"/>
    <s v="May 2020"/>
    <n v="70671.42303055228"/>
    <x v="4"/>
    <x v="9"/>
  </r>
  <r>
    <x v="2"/>
    <x v="14"/>
    <s v="Jun 2020"/>
    <n v="69080.342089079379"/>
    <x v="5"/>
    <x v="9"/>
  </r>
  <r>
    <x v="2"/>
    <x v="14"/>
    <s v="Jul 2020"/>
    <n v="67890.377530346392"/>
    <x v="6"/>
    <x v="9"/>
  </r>
  <r>
    <x v="2"/>
    <x v="14"/>
    <s v="Aug 2020"/>
    <n v="66734.397911674401"/>
    <x v="7"/>
    <x v="9"/>
  </r>
  <r>
    <x v="2"/>
    <x v="14"/>
    <s v="Sep 2020"/>
    <n v="65442.495546238468"/>
    <x v="8"/>
    <x v="9"/>
  </r>
  <r>
    <x v="2"/>
    <x v="14"/>
    <s v="Oct 2020"/>
    <n v="64333.775085318266"/>
    <x v="9"/>
    <x v="9"/>
  </r>
  <r>
    <x v="2"/>
    <x v="14"/>
    <s v="Nov 2020"/>
    <n v="63364.27499744924"/>
    <x v="10"/>
    <x v="9"/>
  </r>
  <r>
    <x v="2"/>
    <x v="14"/>
    <s v="Dec 2020"/>
    <n v="61816.557652978474"/>
    <x v="11"/>
    <x v="9"/>
  </r>
  <r>
    <x v="2"/>
    <x v="14"/>
    <s v="Jan 2021"/>
    <n v="60770.420276890669"/>
    <x v="0"/>
    <x v="10"/>
  </r>
  <r>
    <x v="2"/>
    <x v="14"/>
    <s v="Feb 2021"/>
    <n v="60046.00657669254"/>
    <x v="1"/>
    <x v="10"/>
  </r>
  <r>
    <x v="2"/>
    <x v="14"/>
    <s v="Mar 2021"/>
    <n v="55177.875477618611"/>
    <x v="2"/>
    <x v="10"/>
  </r>
  <r>
    <x v="2"/>
    <x v="14"/>
    <s v="Apr 2021"/>
    <n v="54288.381080694853"/>
    <x v="3"/>
    <x v="10"/>
  </r>
  <r>
    <x v="2"/>
    <x v="14"/>
    <s v="May 2021"/>
    <n v="53784.51454607393"/>
    <x v="4"/>
    <x v="10"/>
  </r>
  <r>
    <x v="2"/>
    <x v="14"/>
    <s v="Jun 2021"/>
    <n v="52535.189002511128"/>
    <x v="5"/>
    <x v="10"/>
  </r>
  <r>
    <x v="2"/>
    <x v="14"/>
    <s v="Jul 2021"/>
    <n v="51644.860080614737"/>
    <x v="6"/>
    <x v="10"/>
  </r>
  <r>
    <x v="2"/>
    <x v="14"/>
    <s v="Aug 2021"/>
    <n v="50779.707329659817"/>
    <x v="7"/>
    <x v="10"/>
  </r>
  <r>
    <x v="2"/>
    <x v="14"/>
    <s v="Sep 2021"/>
    <n v="49786.458433127162"/>
    <x v="8"/>
    <x v="10"/>
  </r>
  <r>
    <x v="2"/>
    <x v="14"/>
    <s v="Oct 2021"/>
    <n v="48962.741182755446"/>
    <x v="9"/>
    <x v="10"/>
  </r>
  <r>
    <x v="2"/>
    <x v="14"/>
    <s v="Nov 2021"/>
    <n v="48252.790495846937"/>
    <x v="10"/>
    <x v="10"/>
  </r>
  <r>
    <x v="2"/>
    <x v="14"/>
    <s v="Dec 2021"/>
    <n v="47395.349903620692"/>
    <x v="11"/>
    <x v="10"/>
  </r>
  <r>
    <x v="2"/>
    <x v="14"/>
    <s v="Jan 2022"/>
    <n v="46553.092568129709"/>
    <x v="0"/>
    <x v="11"/>
  </r>
  <r>
    <x v="2"/>
    <x v="14"/>
    <s v="Feb 2022"/>
    <n v="45725.483851492463"/>
    <x v="1"/>
    <x v="11"/>
  </r>
  <r>
    <x v="2"/>
    <x v="14"/>
    <s v="Mar 2022"/>
    <n v="16720.447714614544"/>
    <x v="2"/>
    <x v="11"/>
  </r>
  <r>
    <x v="2"/>
    <x v="14"/>
    <s v="Apr 2022"/>
    <n v="11754.740399999999"/>
    <x v="3"/>
    <x v="11"/>
  </r>
  <r>
    <x v="2"/>
    <x v="14"/>
    <s v="May 2022"/>
    <n v="11636.354700000002"/>
    <x v="4"/>
    <x v="11"/>
  </r>
  <r>
    <x v="2"/>
    <x v="14"/>
    <s v="Jun 2022"/>
    <n v="11519.1654"/>
    <x v="5"/>
    <x v="11"/>
  </r>
  <r>
    <x v="2"/>
    <x v="14"/>
    <s v="Jul 2022"/>
    <n v="11403.160400000001"/>
    <x v="6"/>
    <x v="11"/>
  </r>
  <r>
    <x v="2"/>
    <x v="14"/>
    <s v="Aug 2022"/>
    <n v="11288.3277"/>
    <x v="7"/>
    <x v="11"/>
  </r>
  <r>
    <x v="2"/>
    <x v="14"/>
    <s v="Sep 2022"/>
    <n v="11174.6553"/>
    <x v="8"/>
    <x v="11"/>
  </r>
  <r>
    <x v="2"/>
    <x v="14"/>
    <s v="Oct 2022"/>
    <n v="11062.1315"/>
    <x v="9"/>
    <x v="11"/>
  </r>
  <r>
    <x v="2"/>
    <x v="14"/>
    <s v="Nov 2022"/>
    <n v="10950.744700000001"/>
    <x v="10"/>
    <x v="11"/>
  </r>
  <r>
    <x v="2"/>
    <x v="14"/>
    <s v="Dec 2022"/>
    <n v="10840.483000000002"/>
    <x v="11"/>
    <x v="11"/>
  </r>
  <r>
    <x v="2"/>
    <x v="14"/>
    <s v="Jan 2023"/>
    <n v="10731.3354"/>
    <x v="0"/>
    <x v="12"/>
  </r>
  <r>
    <x v="2"/>
    <x v="14"/>
    <s v="Feb 2023"/>
    <n v="10623.2904"/>
    <x v="1"/>
    <x v="12"/>
  </r>
  <r>
    <x v="2"/>
    <x v="14"/>
    <s v="Mar 2023"/>
    <n v="10516.336799999999"/>
    <x v="2"/>
    <x v="12"/>
  </r>
  <r>
    <x v="2"/>
    <x v="14"/>
    <s v="Apr 2023"/>
    <n v="10410.4635"/>
    <x v="3"/>
    <x v="12"/>
  </r>
  <r>
    <x v="2"/>
    <x v="14"/>
    <s v="May 2023"/>
    <n v="10305.659800000001"/>
    <x v="4"/>
    <x v="12"/>
  </r>
  <r>
    <x v="2"/>
    <x v="14"/>
    <s v="Jun 2023"/>
    <n v="10201.914500000001"/>
    <x v="5"/>
    <x v="12"/>
  </r>
  <r>
    <x v="2"/>
    <x v="14"/>
    <s v="Jul 2023"/>
    <n v="10099.2168"/>
    <x v="6"/>
    <x v="12"/>
  </r>
  <r>
    <x v="2"/>
    <x v="14"/>
    <s v="Aug 2023"/>
    <n v="9997.5563999999995"/>
    <x v="7"/>
    <x v="12"/>
  </r>
  <r>
    <x v="2"/>
    <x v="14"/>
    <s v="Sep 2023"/>
    <n v="9896.922700000001"/>
    <x v="8"/>
    <x v="12"/>
  </r>
  <r>
    <x v="2"/>
    <x v="14"/>
    <s v="Oct 2023"/>
    <n v="9797.3052000000007"/>
    <x v="9"/>
    <x v="12"/>
  </r>
  <r>
    <x v="2"/>
    <x v="14"/>
    <s v="Nov 2023"/>
    <n v="9698.6934000000001"/>
    <x v="10"/>
    <x v="12"/>
  </r>
  <r>
    <x v="2"/>
    <x v="14"/>
    <s v="Dec 2023"/>
    <n v="9601.0773000000008"/>
    <x v="11"/>
    <x v="12"/>
  </r>
  <r>
    <x v="2"/>
    <x v="14"/>
    <s v="Jan 2024"/>
    <n v="9504.4470999999994"/>
    <x v="0"/>
    <x v="13"/>
  </r>
  <r>
    <x v="2"/>
    <x v="14"/>
    <s v="Feb 2024"/>
    <n v="9408.792300000001"/>
    <x v="1"/>
    <x v="13"/>
  </r>
  <r>
    <x v="2"/>
    <x v="14"/>
    <s v="Mar 2024"/>
    <n v="9314.1031999999996"/>
    <x v="2"/>
    <x v="13"/>
  </r>
  <r>
    <x v="2"/>
    <x v="14"/>
    <s v="Apr 2024"/>
    <n v="9220.369999999999"/>
    <x v="3"/>
    <x v="13"/>
  </r>
  <r>
    <x v="2"/>
    <x v="14"/>
    <s v="May 2024"/>
    <n v="9127.5830999999998"/>
    <x v="4"/>
    <x v="13"/>
  </r>
  <r>
    <x v="2"/>
    <x v="14"/>
    <s v="Jun 2024"/>
    <n v="9035.7327000000005"/>
    <x v="5"/>
    <x v="13"/>
  </r>
  <r>
    <x v="2"/>
    <x v="14"/>
    <s v="Jul 2024"/>
    <n v="8944.8096000000005"/>
    <x v="6"/>
    <x v="13"/>
  </r>
  <r>
    <x v="2"/>
    <x v="14"/>
    <s v="Aug 2024"/>
    <n v="8854.8039000000008"/>
    <x v="7"/>
    <x v="13"/>
  </r>
  <r>
    <x v="2"/>
    <x v="14"/>
    <s v="Sep 2024"/>
    <n v="8765.7068999999992"/>
    <x v="8"/>
    <x v="13"/>
  </r>
  <r>
    <x v="2"/>
    <x v="14"/>
    <s v="Oct 2024"/>
    <n v="8677.5090999999993"/>
    <x v="9"/>
    <x v="13"/>
  </r>
  <r>
    <x v="2"/>
    <x v="14"/>
    <s v="Nov 2024"/>
    <n v="8590.2011999999995"/>
    <x v="10"/>
    <x v="13"/>
  </r>
  <r>
    <x v="2"/>
    <x v="14"/>
    <s v="Dec 2024"/>
    <n v="8503.7745999999988"/>
    <x v="11"/>
    <x v="13"/>
  </r>
  <r>
    <x v="2"/>
    <x v="14"/>
    <s v="Jan 2025"/>
    <n v="8418.2199999999993"/>
    <x v="0"/>
    <x v="14"/>
  </r>
  <r>
    <x v="2"/>
    <x v="14"/>
    <s v="Feb 2025"/>
    <n v="8333.5286999999989"/>
    <x v="1"/>
    <x v="14"/>
  </r>
  <r>
    <x v="2"/>
    <x v="14"/>
    <s v="Mar 2025"/>
    <n v="8249.6919999999991"/>
    <x v="2"/>
    <x v="14"/>
  </r>
  <r>
    <x v="2"/>
    <x v="14"/>
    <s v="Apr 2025"/>
    <n v="8166.7011000000002"/>
    <x v="3"/>
    <x v="14"/>
  </r>
  <r>
    <x v="2"/>
    <x v="14"/>
    <s v="May 2025"/>
    <n v="8084.5477000000001"/>
    <x v="4"/>
    <x v="14"/>
  </r>
  <r>
    <x v="2"/>
    <x v="14"/>
    <s v="Jun 2025"/>
    <n v="8003.223"/>
    <x v="5"/>
    <x v="14"/>
  </r>
  <r>
    <x v="2"/>
    <x v="14"/>
    <s v="Jul 2025"/>
    <n v="7922.7188000000006"/>
    <x v="6"/>
    <x v="14"/>
  </r>
  <r>
    <x v="2"/>
    <x v="14"/>
    <s v="Aug 2025"/>
    <n v="7843.0266000000011"/>
    <x v="7"/>
    <x v="14"/>
  </r>
  <r>
    <x v="2"/>
    <x v="14"/>
    <s v="Sep 2025"/>
    <n v="7764.1383999999998"/>
    <x v="8"/>
    <x v="14"/>
  </r>
  <r>
    <x v="2"/>
    <x v="14"/>
    <s v="Oct 2025"/>
    <n v="7686.0459000000001"/>
    <x v="9"/>
    <x v="14"/>
  </r>
  <r>
    <x v="2"/>
    <x v="14"/>
    <s v="Nov 2025"/>
    <n v="7608.741"/>
    <x v="10"/>
    <x v="14"/>
  </r>
  <r>
    <x v="2"/>
    <x v="14"/>
    <s v="Dec 2025"/>
    <n v="7532.2160000000003"/>
    <x v="11"/>
    <x v="14"/>
  </r>
  <r>
    <x v="2"/>
    <x v="14"/>
    <s v="Jan 2026"/>
    <n v="7456.4626000000007"/>
    <x v="0"/>
    <x v="15"/>
  </r>
  <r>
    <x v="2"/>
    <x v="14"/>
    <s v="Feb 2026"/>
    <n v="7381.4732999999997"/>
    <x v="1"/>
    <x v="15"/>
  </r>
  <r>
    <x v="2"/>
    <x v="14"/>
    <s v="Mar 2026"/>
    <n v="7307.2403999999997"/>
    <x v="2"/>
    <x v="15"/>
  </r>
  <r>
    <x v="2"/>
    <x v="14"/>
    <s v="Apr 2026"/>
    <n v="7233.7561999999998"/>
    <x v="3"/>
    <x v="15"/>
  </r>
  <r>
    <x v="2"/>
    <x v="14"/>
    <s v="May 2026"/>
    <n v="7161.0127000000002"/>
    <x v="4"/>
    <x v="15"/>
  </r>
  <r>
    <x v="2"/>
    <x v="14"/>
    <s v="Jun 2026"/>
    <n v="7089.0027999999993"/>
    <x v="5"/>
    <x v="15"/>
  </r>
  <r>
    <x v="2"/>
    <x v="14"/>
    <s v="Jul 2026"/>
    <n v="7017.7190000000001"/>
    <x v="6"/>
    <x v="15"/>
  </r>
  <r>
    <x v="2"/>
    <x v="14"/>
    <s v="Aug 2026"/>
    <n v="6947.1540999999997"/>
    <x v="7"/>
    <x v="15"/>
  </r>
  <r>
    <x v="2"/>
    <x v="14"/>
    <s v="Sep 2026"/>
    <n v="6877.3004000000001"/>
    <x v="8"/>
    <x v="15"/>
  </r>
  <r>
    <x v="2"/>
    <x v="14"/>
    <s v="Oct 2026"/>
    <n v="6808.1512000000002"/>
    <x v="9"/>
    <x v="15"/>
  </r>
  <r>
    <x v="2"/>
    <x v="14"/>
    <s v="Nov 2026"/>
    <n v="6739.6990999999998"/>
    <x v="10"/>
    <x v="15"/>
  </r>
  <r>
    <x v="2"/>
    <x v="14"/>
    <s v="Dec 2026"/>
    <n v="6671.9370000000008"/>
    <x v="11"/>
    <x v="15"/>
  </r>
  <r>
    <x v="2"/>
    <x v="14"/>
    <s v="Jan 2027"/>
    <n v="6604.8580000000002"/>
    <x v="0"/>
    <x v="16"/>
  </r>
  <r>
    <x v="2"/>
    <x v="14"/>
    <s v="Feb 2027"/>
    <n v="6538.4553000000005"/>
    <x v="1"/>
    <x v="16"/>
  </r>
  <r>
    <x v="2"/>
    <x v="15"/>
    <s v="Apr 2012"/>
    <n v="637716.19375689642"/>
    <x v="3"/>
    <x v="1"/>
  </r>
  <r>
    <x v="2"/>
    <x v="15"/>
    <s v="May 2012"/>
    <n v="920284.63940970018"/>
    <x v="4"/>
    <x v="1"/>
  </r>
  <r>
    <x v="2"/>
    <x v="15"/>
    <s v="Jun 2012"/>
    <n v="744635.78255367477"/>
    <x v="5"/>
    <x v="1"/>
  </r>
  <r>
    <x v="2"/>
    <x v="15"/>
    <s v="Jul 2012"/>
    <n v="582671.96505742974"/>
    <x v="6"/>
    <x v="1"/>
  </r>
  <r>
    <x v="2"/>
    <x v="15"/>
    <s v="Aug 2012"/>
    <n v="514845.0379188169"/>
    <x v="7"/>
    <x v="1"/>
  </r>
  <r>
    <x v="2"/>
    <x v="15"/>
    <s v="Sep 2012"/>
    <n v="494334.71524720296"/>
    <x v="8"/>
    <x v="1"/>
  </r>
  <r>
    <x v="2"/>
    <x v="15"/>
    <s v="Oct 2012"/>
    <n v="503647.99338140036"/>
    <x v="9"/>
    <x v="1"/>
  </r>
  <r>
    <x v="2"/>
    <x v="15"/>
    <s v="Nov 2012"/>
    <n v="485975.27726650325"/>
    <x v="10"/>
    <x v="1"/>
  </r>
  <r>
    <x v="2"/>
    <x v="15"/>
    <s v="Dec 2012"/>
    <n v="549979.71562196105"/>
    <x v="11"/>
    <x v="1"/>
  </r>
  <r>
    <x v="2"/>
    <x v="15"/>
    <s v="Jan 2013"/>
    <n v="568338.95846896956"/>
    <x v="0"/>
    <x v="2"/>
  </r>
  <r>
    <x v="2"/>
    <x v="15"/>
    <s v="Feb 2013"/>
    <n v="625132.79496496299"/>
    <x v="1"/>
    <x v="2"/>
  </r>
  <r>
    <x v="2"/>
    <x v="15"/>
    <s v="Mar 2013"/>
    <n v="662218.54884722561"/>
    <x v="2"/>
    <x v="2"/>
  </r>
  <r>
    <x v="2"/>
    <x v="15"/>
    <s v="Apr 2013"/>
    <n v="684740.0385990506"/>
    <x v="3"/>
    <x v="2"/>
  </r>
  <r>
    <x v="2"/>
    <x v="15"/>
    <s v="May 2013"/>
    <n v="681709.14265578426"/>
    <x v="4"/>
    <x v="2"/>
  </r>
  <r>
    <x v="2"/>
    <x v="15"/>
    <s v="Jun 2013"/>
    <n v="659405.74864781322"/>
    <x v="5"/>
    <x v="2"/>
  </r>
  <r>
    <x v="2"/>
    <x v="15"/>
    <s v="Jul 2013"/>
    <n v="624808.78286540322"/>
    <x v="6"/>
    <x v="2"/>
  </r>
  <r>
    <x v="2"/>
    <x v="15"/>
    <s v="Aug 2013"/>
    <n v="302434.78332302661"/>
    <x v="7"/>
    <x v="2"/>
  </r>
  <r>
    <x v="2"/>
    <x v="15"/>
    <s v="Sep 2013"/>
    <n v="232385.16716645155"/>
    <x v="8"/>
    <x v="2"/>
  </r>
  <r>
    <x v="2"/>
    <x v="15"/>
    <s v="Oct 2013"/>
    <n v="216674.12363310819"/>
    <x v="9"/>
    <x v="2"/>
  </r>
  <r>
    <x v="2"/>
    <x v="15"/>
    <s v="Nov 2013"/>
    <n v="200525.51331652008"/>
    <x v="10"/>
    <x v="2"/>
  </r>
  <r>
    <x v="2"/>
    <x v="15"/>
    <s v="Dec 2013"/>
    <n v="185386.70025765014"/>
    <x v="11"/>
    <x v="2"/>
  </r>
  <r>
    <x v="2"/>
    <x v="15"/>
    <s v="Jan 2014"/>
    <n v="164736.73413999809"/>
    <x v="0"/>
    <x v="3"/>
  </r>
  <r>
    <x v="2"/>
    <x v="15"/>
    <s v="Feb 2014"/>
    <n v="152541.97300740765"/>
    <x v="1"/>
    <x v="3"/>
  </r>
  <r>
    <x v="2"/>
    <x v="15"/>
    <s v="Mar 2014"/>
    <n v="142164.88852672483"/>
    <x v="2"/>
    <x v="3"/>
  </r>
  <r>
    <x v="2"/>
    <x v="15"/>
    <s v="Apr 2014"/>
    <n v="133868.95594337585"/>
    <x v="3"/>
    <x v="3"/>
  </r>
  <r>
    <x v="2"/>
    <x v="15"/>
    <s v="May 2014"/>
    <n v="127252.39285970038"/>
    <x v="4"/>
    <x v="3"/>
  </r>
  <r>
    <x v="2"/>
    <x v="15"/>
    <s v="Jun 2014"/>
    <n v="122102.45021228174"/>
    <x v="5"/>
    <x v="3"/>
  </r>
  <r>
    <x v="2"/>
    <x v="15"/>
    <s v="Jul 2014"/>
    <n v="164142.35098233161"/>
    <x v="6"/>
    <x v="3"/>
  </r>
  <r>
    <x v="2"/>
    <x v="15"/>
    <s v="Aug 2014"/>
    <n v="160569.96983147919"/>
    <x v="7"/>
    <x v="3"/>
  </r>
  <r>
    <x v="2"/>
    <x v="15"/>
    <s v="Sep 2014"/>
    <n v="158079.0780580042"/>
    <x v="8"/>
    <x v="3"/>
  </r>
  <r>
    <x v="2"/>
    <x v="15"/>
    <s v="Oct 2014"/>
    <n v="154852.89713569084"/>
    <x v="9"/>
    <x v="3"/>
  </r>
  <r>
    <x v="2"/>
    <x v="15"/>
    <s v="Nov 2014"/>
    <n v="151137.82094675273"/>
    <x v="10"/>
    <x v="3"/>
  </r>
  <r>
    <x v="2"/>
    <x v="15"/>
    <s v="Dec 2014"/>
    <n v="147112.65043712602"/>
    <x v="11"/>
    <x v="3"/>
  </r>
  <r>
    <x v="2"/>
    <x v="15"/>
    <s v="Jan 2015"/>
    <n v="142243.70391932412"/>
    <x v="0"/>
    <x v="4"/>
  </r>
  <r>
    <x v="2"/>
    <x v="15"/>
    <s v="Feb 2015"/>
    <n v="140532.40732973046"/>
    <x v="1"/>
    <x v="4"/>
  </r>
  <r>
    <x v="2"/>
    <x v="15"/>
    <s v="Mar 2015"/>
    <n v="137467.51033344935"/>
    <x v="2"/>
    <x v="4"/>
  </r>
  <r>
    <x v="2"/>
    <x v="15"/>
    <s v="Apr 2015"/>
    <n v="139856.24987262217"/>
    <x v="3"/>
    <x v="4"/>
  </r>
  <r>
    <x v="2"/>
    <x v="15"/>
    <s v="May 2015"/>
    <n v="138228.07555353496"/>
    <x v="4"/>
    <x v="4"/>
  </r>
  <r>
    <x v="2"/>
    <x v="15"/>
    <s v="Jun 2015"/>
    <n v="134862.29947903485"/>
    <x v="5"/>
    <x v="4"/>
  </r>
  <r>
    <x v="2"/>
    <x v="15"/>
    <s v="Jul 2015"/>
    <n v="131283.84350762813"/>
    <x v="6"/>
    <x v="4"/>
  </r>
  <r>
    <x v="2"/>
    <x v="15"/>
    <s v="Aug 2015"/>
    <n v="127593.71100874373"/>
    <x v="7"/>
    <x v="4"/>
  </r>
  <r>
    <x v="2"/>
    <x v="15"/>
    <s v="Sep 2015"/>
    <n v="124034.3767422353"/>
    <x v="8"/>
    <x v="4"/>
  </r>
  <r>
    <x v="2"/>
    <x v="15"/>
    <s v="Oct 2015"/>
    <n v="119935.62497119475"/>
    <x v="9"/>
    <x v="4"/>
  </r>
  <r>
    <x v="2"/>
    <x v="15"/>
    <s v="Nov 2015"/>
    <n v="116306.64013229155"/>
    <x v="10"/>
    <x v="4"/>
  </r>
  <r>
    <x v="2"/>
    <x v="15"/>
    <s v="Dec 2015"/>
    <n v="113328.65747511695"/>
    <x v="11"/>
    <x v="4"/>
  </r>
  <r>
    <x v="2"/>
    <x v="15"/>
    <s v="Jan 2016"/>
    <n v="111284.45500271011"/>
    <x v="0"/>
    <x v="5"/>
  </r>
  <r>
    <x v="2"/>
    <x v="15"/>
    <s v="Feb 2016"/>
    <n v="111121.61834377472"/>
    <x v="1"/>
    <x v="5"/>
  </r>
  <r>
    <x v="2"/>
    <x v="15"/>
    <s v="Mar 2016"/>
    <n v="107076.89944869016"/>
    <x v="2"/>
    <x v="5"/>
  </r>
  <r>
    <x v="2"/>
    <x v="15"/>
    <s v="Apr 2016"/>
    <n v="112024.3905589199"/>
    <x v="3"/>
    <x v="5"/>
  </r>
  <r>
    <x v="2"/>
    <x v="15"/>
    <s v="May 2016"/>
    <n v="101768.29061736946"/>
    <x v="4"/>
    <x v="5"/>
  </r>
  <r>
    <x v="2"/>
    <x v="15"/>
    <s v="Jun 2016"/>
    <n v="103962.77767079503"/>
    <x v="5"/>
    <x v="5"/>
  </r>
  <r>
    <x v="2"/>
    <x v="15"/>
    <s v="Jul 2016"/>
    <n v="97206.610233020328"/>
    <x v="6"/>
    <x v="5"/>
  </r>
  <r>
    <x v="2"/>
    <x v="15"/>
    <s v="Aug 2016"/>
    <n v="97120.61657953533"/>
    <x v="7"/>
    <x v="5"/>
  </r>
  <r>
    <x v="2"/>
    <x v="15"/>
    <s v="Sep 2016"/>
    <n v="93093.777015521657"/>
    <x v="8"/>
    <x v="5"/>
  </r>
  <r>
    <x v="2"/>
    <x v="15"/>
    <s v="Oct 2016"/>
    <n v="91641.91181778899"/>
    <x v="9"/>
    <x v="5"/>
  </r>
  <r>
    <x v="2"/>
    <x v="15"/>
    <s v="Nov 2016"/>
    <n v="91402.916290208726"/>
    <x v="10"/>
    <x v="5"/>
  </r>
  <r>
    <x v="2"/>
    <x v="15"/>
    <s v="Dec 2016"/>
    <n v="89515.861458328087"/>
    <x v="11"/>
    <x v="5"/>
  </r>
  <r>
    <x v="2"/>
    <x v="15"/>
    <s v="Jan 2017"/>
    <n v="86858.058119276728"/>
    <x v="0"/>
    <x v="6"/>
  </r>
  <r>
    <x v="2"/>
    <x v="15"/>
    <s v="Feb 2017"/>
    <n v="85136.965435167091"/>
    <x v="1"/>
    <x v="6"/>
  </r>
  <r>
    <x v="2"/>
    <x v="15"/>
    <s v="Mar 2017"/>
    <n v="86083.067149168273"/>
    <x v="2"/>
    <x v="6"/>
  </r>
  <r>
    <x v="2"/>
    <x v="15"/>
    <s v="Apr 2017"/>
    <n v="79650.130533108197"/>
    <x v="3"/>
    <x v="6"/>
  </r>
  <r>
    <x v="2"/>
    <x v="15"/>
    <s v="May 2017"/>
    <n v="80836.883323206668"/>
    <x v="4"/>
    <x v="6"/>
  </r>
  <r>
    <x v="2"/>
    <x v="15"/>
    <s v="Jun 2017"/>
    <n v="77774.094449181182"/>
    <x v="5"/>
    <x v="6"/>
  </r>
  <r>
    <x v="2"/>
    <x v="15"/>
    <s v="Jul 2017"/>
    <n v="76184.716624282621"/>
    <x v="6"/>
    <x v="6"/>
  </r>
  <r>
    <x v="2"/>
    <x v="15"/>
    <s v="Aug 2017"/>
    <n v="74582.504997580181"/>
    <x v="7"/>
    <x v="6"/>
  </r>
  <r>
    <x v="2"/>
    <x v="15"/>
    <s v="Sep 2017"/>
    <n v="74030.512430852061"/>
    <x v="8"/>
    <x v="6"/>
  </r>
  <r>
    <x v="2"/>
    <x v="15"/>
    <s v="Oct 2017"/>
    <n v="71666.704425753123"/>
    <x v="9"/>
    <x v="6"/>
  </r>
  <r>
    <x v="2"/>
    <x v="15"/>
    <s v="Nov 2017"/>
    <n v="72750.292267017561"/>
    <x v="10"/>
    <x v="6"/>
  </r>
  <r>
    <x v="2"/>
    <x v="15"/>
    <s v="Dec 2017"/>
    <n v="69714.045484284521"/>
    <x v="11"/>
    <x v="6"/>
  </r>
  <r>
    <x v="2"/>
    <x v="15"/>
    <s v="Jan 2018"/>
    <n v="68687.13934728771"/>
    <x v="0"/>
    <x v="7"/>
  </r>
  <r>
    <x v="2"/>
    <x v="15"/>
    <s v="Feb 2018"/>
    <n v="66523.346517451297"/>
    <x v="1"/>
    <x v="7"/>
  </r>
  <r>
    <x v="2"/>
    <x v="15"/>
    <s v="Mar 2018"/>
    <n v="66085.177004591533"/>
    <x v="2"/>
    <x v="7"/>
  </r>
  <r>
    <x v="2"/>
    <x v="15"/>
    <s v="Apr 2018"/>
    <n v="63658.636770339326"/>
    <x v="3"/>
    <x v="7"/>
  </r>
  <r>
    <x v="2"/>
    <x v="15"/>
    <s v="May 2018"/>
    <n v="62747.278998075519"/>
    <x v="4"/>
    <x v="7"/>
  </r>
  <r>
    <x v="2"/>
    <x v="15"/>
    <s v="Jun 2018"/>
    <n v="63493.302588904487"/>
    <x v="5"/>
    <x v="7"/>
  </r>
  <r>
    <x v="2"/>
    <x v="15"/>
    <s v="Jul 2018"/>
    <n v="61355.168476739913"/>
    <x v="6"/>
    <x v="7"/>
  </r>
  <r>
    <x v="2"/>
    <x v="15"/>
    <s v="Aug 2018"/>
    <n v="58655.370093107515"/>
    <x v="7"/>
    <x v="7"/>
  </r>
  <r>
    <x v="2"/>
    <x v="15"/>
    <s v="Sep 2018"/>
    <n v="57404.164661657604"/>
    <x v="8"/>
    <x v="7"/>
  </r>
  <r>
    <x v="2"/>
    <x v="15"/>
    <s v="Oct 2018"/>
    <n v="57864.458542314555"/>
    <x v="9"/>
    <x v="7"/>
  </r>
  <r>
    <x v="2"/>
    <x v="15"/>
    <s v="Nov 2018"/>
    <n v="56487.273436721138"/>
    <x v="10"/>
    <x v="7"/>
  </r>
  <r>
    <x v="2"/>
    <x v="15"/>
    <s v="Dec 2018"/>
    <n v="55694.488997198554"/>
    <x v="11"/>
    <x v="7"/>
  </r>
  <r>
    <x v="2"/>
    <x v="15"/>
    <s v="Jan 2019"/>
    <n v="53951.759587457243"/>
    <x v="0"/>
    <x v="8"/>
  </r>
  <r>
    <x v="2"/>
    <x v="15"/>
    <s v="Feb 2019"/>
    <n v="54014.564108443097"/>
    <x v="1"/>
    <x v="8"/>
  </r>
  <r>
    <x v="2"/>
    <x v="15"/>
    <s v="Mar 2019"/>
    <n v="53034.244196026113"/>
    <x v="2"/>
    <x v="8"/>
  </r>
  <r>
    <x v="2"/>
    <x v="15"/>
    <s v="Apr 2019"/>
    <n v="52078.929356213222"/>
    <x v="3"/>
    <x v="8"/>
  </r>
  <r>
    <x v="2"/>
    <x v="15"/>
    <s v="May 2019"/>
    <n v="51142.213643990937"/>
    <x v="4"/>
    <x v="8"/>
  </r>
  <r>
    <x v="2"/>
    <x v="15"/>
    <s v="Jun 2019"/>
    <n v="50221.752086781009"/>
    <x v="5"/>
    <x v="8"/>
  </r>
  <r>
    <x v="2"/>
    <x v="15"/>
    <s v="Jul 2019"/>
    <n v="49320.976687517556"/>
    <x v="6"/>
    <x v="8"/>
  </r>
  <r>
    <x v="2"/>
    <x v="15"/>
    <s v="Aug 2019"/>
    <n v="48437.093319584259"/>
    <x v="7"/>
    <x v="8"/>
  </r>
  <r>
    <x v="2"/>
    <x v="15"/>
    <s v="Sep 2019"/>
    <n v="47569.729121892953"/>
    <x v="8"/>
    <x v="8"/>
  </r>
  <r>
    <x v="2"/>
    <x v="15"/>
    <s v="Oct 2019"/>
    <n v="46719.46514284693"/>
    <x v="9"/>
    <x v="8"/>
  </r>
  <r>
    <x v="2"/>
    <x v="15"/>
    <s v="Nov 2019"/>
    <n v="45884.532017148071"/>
    <x v="10"/>
    <x v="8"/>
  </r>
  <r>
    <x v="2"/>
    <x v="15"/>
    <s v="Dec 2019"/>
    <n v="45186.988832388888"/>
    <x v="11"/>
    <x v="8"/>
  </r>
  <r>
    <x v="2"/>
    <x v="15"/>
    <s v="Jan 2020"/>
    <n v="44262.156980843014"/>
    <x v="0"/>
    <x v="9"/>
  </r>
  <r>
    <x v="2"/>
    <x v="15"/>
    <s v="Feb 2020"/>
    <n v="43473.606826061521"/>
    <x v="1"/>
    <x v="9"/>
  </r>
  <r>
    <x v="2"/>
    <x v="15"/>
    <s v="Mar 2020"/>
    <n v="42698.395899741568"/>
    <x v="2"/>
    <x v="9"/>
  </r>
  <r>
    <x v="2"/>
    <x v="15"/>
    <s v="Apr 2020"/>
    <n v="41939.205625641996"/>
    <x v="3"/>
    <x v="9"/>
  </r>
  <r>
    <x v="2"/>
    <x v="15"/>
    <s v="May 2020"/>
    <n v="41193.619351879257"/>
    <x v="4"/>
    <x v="9"/>
  </r>
  <r>
    <x v="2"/>
    <x v="15"/>
    <s v="Jun 2020"/>
    <n v="40460.99927960425"/>
    <x v="5"/>
    <x v="9"/>
  </r>
  <r>
    <x v="2"/>
    <x v="15"/>
    <s v="Jul 2020"/>
    <n v="39742.869697882546"/>
    <x v="6"/>
    <x v="9"/>
  </r>
  <r>
    <x v="2"/>
    <x v="15"/>
    <s v="Aug 2020"/>
    <n v="39038.103358004184"/>
    <x v="7"/>
    <x v="9"/>
  </r>
  <r>
    <x v="2"/>
    <x v="15"/>
    <s v="Sep 2020"/>
    <n v="38345.278564624445"/>
    <x v="8"/>
    <x v="9"/>
  </r>
  <r>
    <x v="2"/>
    <x v="15"/>
    <s v="Oct 2020"/>
    <n v="37666.42364938018"/>
    <x v="9"/>
    <x v="9"/>
  </r>
  <r>
    <x v="2"/>
    <x v="15"/>
    <s v="Nov 2020"/>
    <n v="36998.502487279788"/>
    <x v="10"/>
    <x v="9"/>
  </r>
  <r>
    <x v="2"/>
    <x v="15"/>
    <s v="Dec 2020"/>
    <n v="36461.04231596789"/>
    <x v="11"/>
    <x v="9"/>
  </r>
  <r>
    <x v="2"/>
    <x v="15"/>
    <s v="Jan 2021"/>
    <n v="35700.78790082183"/>
    <x v="0"/>
    <x v="10"/>
  </r>
  <r>
    <x v="2"/>
    <x v="15"/>
    <s v="Feb 2021"/>
    <n v="35070.544654278405"/>
    <x v="1"/>
    <x v="10"/>
  </r>
  <r>
    <x v="2"/>
    <x v="15"/>
    <s v="Mar 2021"/>
    <n v="34450.842650626713"/>
    <x v="2"/>
    <x v="10"/>
  </r>
  <r>
    <x v="2"/>
    <x v="15"/>
    <s v="Apr 2021"/>
    <n v="30705.048291402705"/>
    <x v="3"/>
    <x v="10"/>
  </r>
  <r>
    <x v="2"/>
    <x v="15"/>
    <s v="May 2021"/>
    <n v="30185.54884886073"/>
    <x v="4"/>
    <x v="10"/>
  </r>
  <r>
    <x v="2"/>
    <x v="15"/>
    <s v="Jun 2021"/>
    <n v="29676.263416730268"/>
    <x v="5"/>
    <x v="10"/>
  </r>
  <r>
    <x v="2"/>
    <x v="15"/>
    <s v="Jul 2021"/>
    <n v="29174.804446172133"/>
    <x v="6"/>
    <x v="10"/>
  </r>
  <r>
    <x v="2"/>
    <x v="15"/>
    <s v="Aug 2021"/>
    <n v="28681.463217611534"/>
    <x v="7"/>
    <x v="10"/>
  </r>
  <r>
    <x v="2"/>
    <x v="15"/>
    <s v="Sep 2021"/>
    <n v="28199.213796349162"/>
    <x v="8"/>
    <x v="10"/>
  </r>
  <r>
    <x v="2"/>
    <x v="15"/>
    <s v="Oct 2021"/>
    <n v="27726.149638243325"/>
    <x v="9"/>
    <x v="10"/>
  </r>
  <r>
    <x v="2"/>
    <x v="15"/>
    <s v="Nov 2021"/>
    <n v="27262.111524174943"/>
    <x v="10"/>
    <x v="10"/>
  </r>
  <r>
    <x v="2"/>
    <x v="15"/>
    <s v="Dec 2021"/>
    <n v="26918.185984681651"/>
    <x v="11"/>
    <x v="10"/>
  </r>
  <r>
    <x v="2"/>
    <x v="15"/>
    <s v="Jan 2022"/>
    <n v="26359.255552900941"/>
    <x v="0"/>
    <x v="11"/>
  </r>
  <r>
    <x v="2"/>
    <x v="15"/>
    <s v="Feb 2022"/>
    <n v="25919.146618116349"/>
    <x v="1"/>
    <x v="11"/>
  </r>
  <r>
    <x v="2"/>
    <x v="15"/>
    <s v="Mar 2022"/>
    <n v="25353.571318671984"/>
    <x v="2"/>
    <x v="11"/>
  </r>
  <r>
    <x v="2"/>
    <x v="15"/>
    <s v="Apr 2022"/>
    <n v="8890.5840312362707"/>
    <x v="3"/>
    <x v="11"/>
  </r>
  <r>
    <x v="2"/>
    <x v="15"/>
    <s v="May 2022"/>
    <n v="8803.1937216922379"/>
    <x v="4"/>
    <x v="11"/>
  </r>
  <r>
    <x v="2"/>
    <x v="15"/>
    <s v="Jun 2022"/>
    <n v="8716.685373600787"/>
    <x v="5"/>
    <x v="11"/>
  </r>
  <r>
    <x v="2"/>
    <x v="15"/>
    <s v="Jul 2022"/>
    <n v="8631.0507484144964"/>
    <x v="6"/>
    <x v="11"/>
  </r>
  <r>
    <x v="2"/>
    <x v="15"/>
    <s v="Aug 2022"/>
    <n v="8544.4694113548067"/>
    <x v="7"/>
    <x v="11"/>
  </r>
  <r>
    <x v="2"/>
    <x v="15"/>
    <s v="Sep 2022"/>
    <n v="8460.5586163365879"/>
    <x v="8"/>
    <x v="11"/>
  </r>
  <r>
    <x v="2"/>
    <x v="15"/>
    <s v="Oct 2022"/>
    <n v="8376.5043737549859"/>
    <x v="9"/>
    <x v="11"/>
  </r>
  <r>
    <x v="2"/>
    <x v="15"/>
    <s v="Nov 2022"/>
    <n v="8294.2802859996737"/>
    <x v="10"/>
    <x v="11"/>
  </r>
  <r>
    <x v="2"/>
    <x v="15"/>
    <s v="Dec 2022"/>
    <n v="8315.0349838873917"/>
    <x v="11"/>
    <x v="11"/>
  </r>
  <r>
    <x v="2"/>
    <x v="15"/>
    <s v="Jan 2023"/>
    <n v="8130.1744309924779"/>
    <x v="0"/>
    <x v="12"/>
  </r>
  <r>
    <x v="2"/>
    <x v="15"/>
    <s v="Feb 2023"/>
    <n v="8048.8614514959136"/>
    <x v="1"/>
    <x v="12"/>
  </r>
  <r>
    <x v="2"/>
    <x v="15"/>
    <s v="Mar 2023"/>
    <n v="7964.11362529914"/>
    <x v="2"/>
    <x v="12"/>
  </r>
  <r>
    <x v="2"/>
    <x v="15"/>
    <s v="Apr 2023"/>
    <n v="7884.3108776392764"/>
    <x v="3"/>
    <x v="12"/>
  </r>
  <r>
    <x v="2"/>
    <x v="15"/>
    <s v="May 2023"/>
    <n v="7802.9618549365541"/>
    <x v="4"/>
    <x v="12"/>
  </r>
  <r>
    <x v="2"/>
    <x v="15"/>
    <s v="Jun 2023"/>
    <n v="7723.4478730985593"/>
    <x v="5"/>
    <x v="12"/>
  </r>
  <r>
    <x v="2"/>
    <x v="15"/>
    <s v="Jul 2023"/>
    <n v="7644.3361895557482"/>
    <x v="6"/>
    <x v="12"/>
  </r>
  <r>
    <x v="2"/>
    <x v="15"/>
    <s v="Aug 2023"/>
    <n v="7568.7681749455132"/>
    <x v="7"/>
    <x v="12"/>
  </r>
  <r>
    <x v="2"/>
    <x v="15"/>
    <s v="Sep 2023"/>
    <n v="7492.0648719192304"/>
    <x v="8"/>
    <x v="12"/>
  </r>
  <r>
    <x v="2"/>
    <x v="15"/>
    <s v="Oct 2023"/>
    <n v="7418.5632472971929"/>
    <x v="9"/>
    <x v="12"/>
  </r>
  <r>
    <x v="2"/>
    <x v="15"/>
    <s v="Nov 2023"/>
    <n v="7342.0111313172465"/>
    <x v="10"/>
    <x v="12"/>
  </r>
  <r>
    <x v="2"/>
    <x v="15"/>
    <s v="Dec 2023"/>
    <n v="7361.9024429347965"/>
    <x v="11"/>
    <x v="12"/>
  </r>
  <r>
    <x v="2"/>
    <x v="15"/>
    <s v="Jan 2024"/>
    <n v="7196.8265204758663"/>
    <x v="0"/>
    <x v="13"/>
  </r>
  <r>
    <x v="2"/>
    <x v="15"/>
    <s v="Feb 2024"/>
    <n v="7121.9067893696756"/>
    <x v="1"/>
    <x v="13"/>
  </r>
  <r>
    <x v="2"/>
    <x v="15"/>
    <s v="Mar 2024"/>
    <n v="7051.1454529465982"/>
    <x v="2"/>
    <x v="13"/>
  </r>
  <r>
    <x v="2"/>
    <x v="15"/>
    <s v="Apr 2024"/>
    <n v="6982.0004562597451"/>
    <x v="3"/>
    <x v="13"/>
  </r>
  <r>
    <x v="2"/>
    <x v="15"/>
    <s v="May 2024"/>
    <n v="6913.5511595728922"/>
    <x v="4"/>
    <x v="13"/>
  </r>
  <r>
    <x v="2"/>
    <x v="15"/>
    <s v="Jun 2024"/>
    <n v="6842.1873067382812"/>
    <x v="5"/>
    <x v="13"/>
  </r>
  <r>
    <x v="2"/>
    <x v="15"/>
    <s v="Jul 2024"/>
    <n v="6775.1178860298232"/>
    <x v="6"/>
    <x v="13"/>
  </r>
  <r>
    <x v="2"/>
    <x v="15"/>
    <s v="Aug 2024"/>
    <n v="6708.7248882265276"/>
    <x v="7"/>
    <x v="13"/>
  </r>
  <r>
    <x v="2"/>
    <x v="15"/>
    <s v="Sep 2024"/>
    <n v="6639.4576974087504"/>
    <x v="8"/>
    <x v="13"/>
  </r>
  <r>
    <x v="2"/>
    <x v="15"/>
    <s v="Oct 2024"/>
    <n v="6570.4911194119722"/>
    <x v="9"/>
    <x v="13"/>
  </r>
  <r>
    <x v="2"/>
    <x v="15"/>
    <s v="Nov 2024"/>
    <n v="6503.1326694227409"/>
    <x v="10"/>
    <x v="13"/>
  </r>
  <r>
    <x v="2"/>
    <x v="15"/>
    <s v="Dec 2024"/>
    <n v="6522.2000987681231"/>
    <x v="11"/>
    <x v="13"/>
  </r>
  <r>
    <x v="2"/>
    <x v="15"/>
    <s v="Jan 2025"/>
    <n v="6375.322550838624"/>
    <x v="0"/>
    <x v="14"/>
  </r>
  <r>
    <x v="2"/>
    <x v="15"/>
    <s v="Feb 2025"/>
    <n v="6312.8643809705127"/>
    <x v="1"/>
    <x v="14"/>
  </r>
  <r>
    <x v="2"/>
    <x v="15"/>
    <s v="Mar 2025"/>
    <n v="6251.0342111024011"/>
    <x v="2"/>
    <x v="14"/>
  </r>
  <r>
    <x v="2"/>
    <x v="15"/>
    <s v="Apr 2025"/>
    <n v="6181.9341741366097"/>
    <x v="3"/>
    <x v="14"/>
  </r>
  <r>
    <x v="2"/>
    <x v="15"/>
    <s v="May 2025"/>
    <n v="6116.2564111334123"/>
    <x v="4"/>
    <x v="14"/>
  </r>
  <r>
    <x v="2"/>
    <x v="15"/>
    <s v="Jun 2025"/>
    <n v="6050.3447860530832"/>
    <x v="5"/>
    <x v="14"/>
  </r>
  <r>
    <x v="2"/>
    <x v="15"/>
    <s v="Jul 2025"/>
    <n v="5987.8018852114437"/>
    <x v="6"/>
    <x v="14"/>
  </r>
  <r>
    <x v="2"/>
    <x v="15"/>
    <s v="Aug 2025"/>
    <n v="5911.1042703668918"/>
    <x v="7"/>
    <x v="14"/>
  </r>
  <r>
    <x v="2"/>
    <x v="15"/>
    <s v="Sep 2025"/>
    <n v="5844.9037602077842"/>
    <x v="8"/>
    <x v="14"/>
  </r>
  <r>
    <x v="2"/>
    <x v="15"/>
    <s v="Oct 2025"/>
    <n v="5785.5549175779397"/>
    <x v="9"/>
    <x v="14"/>
  </r>
  <r>
    <x v="2"/>
    <x v="15"/>
    <s v="Nov 2025"/>
    <n v="5726.9226073611126"/>
    <x v="10"/>
    <x v="14"/>
  </r>
  <r>
    <x v="2"/>
    <x v="15"/>
    <s v="Dec 2025"/>
    <n v="5729.4688705994849"/>
    <x v="11"/>
    <x v="14"/>
  </r>
  <r>
    <x v="2"/>
    <x v="15"/>
    <s v="Jan 2026"/>
    <n v="5611.7485646106661"/>
    <x v="0"/>
    <x v="15"/>
  </r>
  <r>
    <x v="2"/>
    <x v="15"/>
    <s v="Feb 2026"/>
    <n v="5556.0583075635532"/>
    <x v="1"/>
    <x v="15"/>
  </r>
  <r>
    <x v="2"/>
    <x v="15"/>
    <s v="Mar 2026"/>
    <n v="5496.4423741882965"/>
    <x v="2"/>
    <x v="15"/>
  </r>
  <r>
    <x v="2"/>
    <x v="15"/>
    <s v="Apr 2026"/>
    <n v="5432.2246543766105"/>
    <x v="3"/>
    <x v="15"/>
  </r>
  <r>
    <x v="2"/>
    <x v="15"/>
    <s v="May 2026"/>
    <n v="5376.7003759844247"/>
    <x v="4"/>
    <x v="15"/>
  </r>
  <r>
    <x v="2"/>
    <x v="15"/>
    <s v="Jun 2026"/>
    <n v="5321.9790635347126"/>
    <x v="5"/>
    <x v="15"/>
  </r>
  <r>
    <x v="2"/>
    <x v="15"/>
    <s v="Jul 2026"/>
    <n v="5269.5304238467306"/>
    <x v="6"/>
    <x v="15"/>
  </r>
  <r>
    <x v="2"/>
    <x v="15"/>
    <s v="Aug 2026"/>
    <n v="5217.6102456113304"/>
    <x v="7"/>
    <x v="15"/>
  </r>
  <r>
    <x v="2"/>
    <x v="15"/>
    <s v="Sep 2026"/>
    <n v="5166.2133288285113"/>
    <x v="8"/>
    <x v="15"/>
  </r>
  <r>
    <x v="2"/>
    <x v="15"/>
    <s v="Oct 2026"/>
    <n v="5115.3334120456921"/>
    <x v="9"/>
    <x v="15"/>
  </r>
  <r>
    <x v="2"/>
    <x v="15"/>
    <s v="Nov 2026"/>
    <n v="5063.8903024413567"/>
    <x v="10"/>
    <x v="15"/>
  </r>
  <r>
    <x v="2"/>
    <x v="15"/>
    <s v="Dec 2026"/>
    <n v="5066.3075584624794"/>
    <x v="11"/>
    <x v="15"/>
  </r>
  <r>
    <x v="2"/>
    <x v="15"/>
    <s v="Jan 2027"/>
    <n v="4964.6763219489494"/>
    <x v="0"/>
    <x v="16"/>
  </r>
  <r>
    <x v="2"/>
    <x v="15"/>
    <s v="Feb 2027"/>
    <n v="4915.8174738816197"/>
    <x v="1"/>
    <x v="16"/>
  </r>
  <r>
    <x v="2"/>
    <x v="15"/>
    <s v="Mar 2027"/>
    <n v="4867.4501258142882"/>
    <x v="2"/>
    <x v="16"/>
  </r>
  <r>
    <x v="2"/>
    <x v="16"/>
    <s v="May 2012"/>
    <n v="689691.19773451413"/>
    <x v="4"/>
    <x v="1"/>
  </r>
  <r>
    <x v="2"/>
    <x v="16"/>
    <s v="Jun 2012"/>
    <n v="1348585.9959701279"/>
    <x v="5"/>
    <x v="1"/>
  </r>
  <r>
    <x v="2"/>
    <x v="16"/>
    <s v="Jul 2012"/>
    <n v="1092574.027754605"/>
    <x v="6"/>
    <x v="1"/>
  </r>
  <r>
    <x v="2"/>
    <x v="16"/>
    <s v="Aug 2012"/>
    <n v="938007.41617599875"/>
    <x v="7"/>
    <x v="1"/>
  </r>
  <r>
    <x v="2"/>
    <x v="16"/>
    <s v="Sep 2012"/>
    <n v="839767.18430849968"/>
    <x v="8"/>
    <x v="1"/>
  </r>
  <r>
    <x v="2"/>
    <x v="16"/>
    <s v="Oct 2012"/>
    <n v="823517.10989389312"/>
    <x v="9"/>
    <x v="1"/>
  </r>
  <r>
    <x v="2"/>
    <x v="16"/>
    <s v="Nov 2012"/>
    <n v="754709.5295922081"/>
    <x v="10"/>
    <x v="1"/>
  </r>
  <r>
    <x v="2"/>
    <x v="16"/>
    <s v="Dec 2012"/>
    <n v="759455.03213285236"/>
    <x v="11"/>
    <x v="1"/>
  </r>
  <r>
    <x v="2"/>
    <x v="16"/>
    <s v="Jan 2013"/>
    <n v="802774.62986929179"/>
    <x v="0"/>
    <x v="2"/>
  </r>
  <r>
    <x v="2"/>
    <x v="16"/>
    <s v="Feb 2013"/>
    <n v="810381.2588224787"/>
    <x v="1"/>
    <x v="2"/>
  </r>
  <r>
    <x v="2"/>
    <x v="16"/>
    <s v="Mar 2013"/>
    <n v="906242.21517108963"/>
    <x v="2"/>
    <x v="2"/>
  </r>
  <r>
    <x v="2"/>
    <x v="16"/>
    <s v="Apr 2013"/>
    <n v="911184.91506050853"/>
    <x v="3"/>
    <x v="2"/>
  </r>
  <r>
    <x v="2"/>
    <x v="16"/>
    <s v="May 2013"/>
    <n v="996998.53741844883"/>
    <x v="4"/>
    <x v="2"/>
  </r>
  <r>
    <x v="2"/>
    <x v="16"/>
    <s v="Jun 2013"/>
    <n v="1063590.638429709"/>
    <x v="5"/>
    <x v="2"/>
  </r>
  <r>
    <x v="2"/>
    <x v="16"/>
    <s v="Jul 2013"/>
    <n v="968329.38467914157"/>
    <x v="6"/>
    <x v="2"/>
  </r>
  <r>
    <x v="2"/>
    <x v="16"/>
    <s v="Aug 2013"/>
    <n v="1011844.4435114107"/>
    <x v="7"/>
    <x v="2"/>
  </r>
  <r>
    <x v="2"/>
    <x v="16"/>
    <s v="Sep 2013"/>
    <n v="912110.58550012764"/>
    <x v="8"/>
    <x v="2"/>
  </r>
  <r>
    <x v="2"/>
    <x v="16"/>
    <s v="Oct 2013"/>
    <n v="657317.70151946717"/>
    <x v="9"/>
    <x v="2"/>
  </r>
  <r>
    <x v="2"/>
    <x v="16"/>
    <s v="Nov 2013"/>
    <n v="540584.92533286696"/>
    <x v="10"/>
    <x v="2"/>
  </r>
  <r>
    <x v="2"/>
    <x v="16"/>
    <s v="Dec 2013"/>
    <n v="528150.09939624148"/>
    <x v="11"/>
    <x v="2"/>
  </r>
  <r>
    <x v="2"/>
    <x v="16"/>
    <s v="Jan 2014"/>
    <n v="508257.00177124981"/>
    <x v="0"/>
    <x v="3"/>
  </r>
  <r>
    <x v="2"/>
    <x v="16"/>
    <s v="Feb 2014"/>
    <n v="385024.44934270909"/>
    <x v="1"/>
    <x v="3"/>
  </r>
  <r>
    <x v="2"/>
    <x v="16"/>
    <s v="Mar 2014"/>
    <n v="381978.26773528935"/>
    <x v="2"/>
    <x v="3"/>
  </r>
  <r>
    <x v="2"/>
    <x v="16"/>
    <s v="Apr 2014"/>
    <n v="350303.5832730718"/>
    <x v="3"/>
    <x v="3"/>
  </r>
  <r>
    <x v="2"/>
    <x v="16"/>
    <s v="May 2014"/>
    <n v="339429.87399252609"/>
    <x v="4"/>
    <x v="3"/>
  </r>
  <r>
    <x v="2"/>
    <x v="16"/>
    <s v="Jun 2014"/>
    <n v="378155.95603884722"/>
    <x v="5"/>
    <x v="3"/>
  </r>
  <r>
    <x v="2"/>
    <x v="16"/>
    <s v="Jul 2014"/>
    <n v="324769.61187965341"/>
    <x v="6"/>
    <x v="3"/>
  </r>
  <r>
    <x v="2"/>
    <x v="16"/>
    <s v="Aug 2014"/>
    <n v="363728.38061815692"/>
    <x v="7"/>
    <x v="3"/>
  </r>
  <r>
    <x v="2"/>
    <x v="16"/>
    <s v="Sep 2014"/>
    <n v="334867.37679844932"/>
    <x v="8"/>
    <x v="3"/>
  </r>
  <r>
    <x v="2"/>
    <x v="16"/>
    <s v="Oct 2014"/>
    <n v="330317.13445618824"/>
    <x v="9"/>
    <x v="3"/>
  </r>
  <r>
    <x v="2"/>
    <x v="16"/>
    <s v="Nov 2014"/>
    <n v="332795.9660440202"/>
    <x v="10"/>
    <x v="3"/>
  </r>
  <r>
    <x v="2"/>
    <x v="16"/>
    <s v="Dec 2014"/>
    <n v="332986.48517387902"/>
    <x v="11"/>
    <x v="3"/>
  </r>
  <r>
    <x v="2"/>
    <x v="16"/>
    <s v="Jan 2015"/>
    <n v="322002.77518167777"/>
    <x v="0"/>
    <x v="4"/>
  </r>
  <r>
    <x v="2"/>
    <x v="16"/>
    <s v="Feb 2015"/>
    <n v="287207.60952896375"/>
    <x v="1"/>
    <x v="4"/>
  </r>
  <r>
    <x v="2"/>
    <x v="16"/>
    <s v="Mar 2015"/>
    <n v="294063.37427847576"/>
    <x v="2"/>
    <x v="4"/>
  </r>
  <r>
    <x v="2"/>
    <x v="16"/>
    <s v="Apr 2015"/>
    <n v="271623.81902706338"/>
    <x v="3"/>
    <x v="4"/>
  </r>
  <r>
    <x v="2"/>
    <x v="16"/>
    <s v="May 2015"/>
    <n v="273731.94231602299"/>
    <x v="4"/>
    <x v="4"/>
  </r>
  <r>
    <x v="2"/>
    <x v="16"/>
    <s v="Jun 2015"/>
    <n v="318776.87983217003"/>
    <x v="5"/>
    <x v="4"/>
  </r>
  <r>
    <x v="2"/>
    <x v="16"/>
    <s v="Jul 2015"/>
    <n v="280778.44589439023"/>
    <x v="6"/>
    <x v="4"/>
  </r>
  <r>
    <x v="2"/>
    <x v="16"/>
    <s v="Aug 2015"/>
    <n v="295864.56875665433"/>
    <x v="7"/>
    <x v="4"/>
  </r>
  <r>
    <x v="2"/>
    <x v="16"/>
    <s v="Sep 2015"/>
    <n v="272374.37702421972"/>
    <x v="8"/>
    <x v="4"/>
  </r>
  <r>
    <x v="2"/>
    <x v="16"/>
    <s v="Oct 2015"/>
    <n v="256058.74720117243"/>
    <x v="9"/>
    <x v="4"/>
  </r>
  <r>
    <x v="2"/>
    <x v="16"/>
    <s v="Nov 2015"/>
    <n v="255472.10671513656"/>
    <x v="10"/>
    <x v="4"/>
  </r>
  <r>
    <x v="2"/>
    <x v="16"/>
    <s v="Dec 2015"/>
    <n v="256260.95458663799"/>
    <x v="11"/>
    <x v="4"/>
  </r>
  <r>
    <x v="2"/>
    <x v="16"/>
    <s v="Jan 2016"/>
    <n v="248264.6311153709"/>
    <x v="0"/>
    <x v="5"/>
  </r>
  <r>
    <x v="2"/>
    <x v="16"/>
    <s v="Feb 2016"/>
    <n v="221093.91581038566"/>
    <x v="1"/>
    <x v="5"/>
  </r>
  <r>
    <x v="2"/>
    <x v="16"/>
    <s v="Mar 2016"/>
    <n v="230010.69300824322"/>
    <x v="2"/>
    <x v="5"/>
  </r>
  <r>
    <x v="2"/>
    <x v="16"/>
    <s v="Apr 2016"/>
    <n v="212606.05182698503"/>
    <x v="3"/>
    <x v="5"/>
  </r>
  <r>
    <x v="2"/>
    <x v="16"/>
    <s v="May 2016"/>
    <n v="215357.9655094975"/>
    <x v="4"/>
    <x v="5"/>
  </r>
  <r>
    <x v="2"/>
    <x v="16"/>
    <s v="Jun 2016"/>
    <n v="250609.5272430433"/>
    <x v="5"/>
    <x v="5"/>
  </r>
  <r>
    <x v="2"/>
    <x v="16"/>
    <s v="Jul 2016"/>
    <n v="219159.85591268665"/>
    <x v="6"/>
    <x v="5"/>
  </r>
  <r>
    <x v="2"/>
    <x v="16"/>
    <s v="Aug 2016"/>
    <n v="233588.63726207023"/>
    <x v="7"/>
    <x v="5"/>
  </r>
  <r>
    <x v="2"/>
    <x v="16"/>
    <s v="Sep 2016"/>
    <n v="214447.99975727539"/>
    <x v="8"/>
    <x v="5"/>
  </r>
  <r>
    <x v="2"/>
    <x v="16"/>
    <s v="Oct 2016"/>
    <n v="200493.04837223797"/>
    <x v="9"/>
    <x v="5"/>
  </r>
  <r>
    <x v="2"/>
    <x v="16"/>
    <s v="Nov 2016"/>
    <n v="201535.6713143966"/>
    <x v="10"/>
    <x v="5"/>
  </r>
  <r>
    <x v="2"/>
    <x v="16"/>
    <s v="Dec 2016"/>
    <n v="204393.06172333937"/>
    <x v="11"/>
    <x v="5"/>
  </r>
  <r>
    <x v="2"/>
    <x v="16"/>
    <s v="Jan 2017"/>
    <n v="199432.55036700808"/>
    <x v="0"/>
    <x v="6"/>
  </r>
  <r>
    <x v="2"/>
    <x v="16"/>
    <s v="Feb 2017"/>
    <n v="175168.02310539785"/>
    <x v="1"/>
    <x v="6"/>
  </r>
  <r>
    <x v="2"/>
    <x v="16"/>
    <s v="Mar 2017"/>
    <n v="183530.05486029995"/>
    <x v="2"/>
    <x v="6"/>
  </r>
  <r>
    <x v="2"/>
    <x v="16"/>
    <s v="Apr 2017"/>
    <n v="170282.24509098145"/>
    <x v="3"/>
    <x v="6"/>
  </r>
  <r>
    <x v="2"/>
    <x v="16"/>
    <s v="May 2017"/>
    <n v="170147.08704294942"/>
    <x v="4"/>
    <x v="6"/>
  </r>
  <r>
    <x v="2"/>
    <x v="16"/>
    <s v="Jun 2017"/>
    <n v="204078.38614958004"/>
    <x v="5"/>
    <x v="6"/>
  </r>
  <r>
    <x v="2"/>
    <x v="16"/>
    <s v="Jul 2017"/>
    <n v="177073.63127055729"/>
    <x v="6"/>
    <x v="6"/>
  </r>
  <r>
    <x v="2"/>
    <x v="16"/>
    <s v="Aug 2017"/>
    <n v="190576.54824373592"/>
    <x v="7"/>
    <x v="6"/>
  </r>
  <r>
    <x v="2"/>
    <x v="16"/>
    <s v="Sep 2017"/>
    <n v="175197.2596702842"/>
    <x v="8"/>
    <x v="6"/>
  </r>
  <r>
    <x v="2"/>
    <x v="16"/>
    <s v="Oct 2017"/>
    <n v="164017.92554319062"/>
    <x v="9"/>
    <x v="6"/>
  </r>
  <r>
    <x v="2"/>
    <x v="16"/>
    <s v="Nov 2017"/>
    <n v="165106.84923015087"/>
    <x v="10"/>
    <x v="6"/>
  </r>
  <r>
    <x v="2"/>
    <x v="16"/>
    <s v="Dec 2017"/>
    <n v="167965.73490848704"/>
    <x v="11"/>
    <x v="6"/>
  </r>
  <r>
    <x v="2"/>
    <x v="16"/>
    <s v="Jan 2018"/>
    <n v="163166.32973194611"/>
    <x v="0"/>
    <x v="7"/>
  </r>
  <r>
    <x v="2"/>
    <x v="16"/>
    <s v="Feb 2018"/>
    <n v="142320.61494613253"/>
    <x v="1"/>
    <x v="7"/>
  </r>
  <r>
    <x v="2"/>
    <x v="16"/>
    <s v="Mar 2018"/>
    <n v="150901.56866867069"/>
    <x v="2"/>
    <x v="7"/>
  </r>
  <r>
    <x v="2"/>
    <x v="16"/>
    <s v="Apr 2018"/>
    <n v="138751.38262251925"/>
    <x v="3"/>
    <x v="7"/>
  </r>
  <r>
    <x v="2"/>
    <x v="16"/>
    <s v="May 2018"/>
    <n v="140097.3821536013"/>
    <x v="4"/>
    <x v="7"/>
  </r>
  <r>
    <x v="2"/>
    <x v="16"/>
    <s v="Jun 2018"/>
    <n v="170245.86541762014"/>
    <x v="5"/>
    <x v="7"/>
  </r>
  <r>
    <x v="2"/>
    <x v="16"/>
    <s v="Jul 2018"/>
    <n v="147740.27430612923"/>
    <x v="6"/>
    <x v="7"/>
  </r>
  <r>
    <x v="2"/>
    <x v="16"/>
    <s v="Aug 2018"/>
    <n v="160995.67251310783"/>
    <x v="7"/>
    <x v="7"/>
  </r>
  <r>
    <x v="2"/>
    <x v="16"/>
    <s v="Sep 2018"/>
    <n v="145922.85840767898"/>
    <x v="8"/>
    <x v="7"/>
  </r>
  <r>
    <x v="2"/>
    <x v="16"/>
    <s v="Oct 2018"/>
    <n v="135243.75432694194"/>
    <x v="9"/>
    <x v="7"/>
  </r>
  <r>
    <x v="2"/>
    <x v="16"/>
    <s v="Nov 2018"/>
    <n v="137303.33054452849"/>
    <x v="10"/>
    <x v="7"/>
  </r>
  <r>
    <x v="2"/>
    <x v="16"/>
    <s v="Dec 2018"/>
    <n v="140396.97960983435"/>
    <x v="11"/>
    <x v="7"/>
  </r>
  <r>
    <x v="2"/>
    <x v="16"/>
    <s v="Jan 2019"/>
    <n v="136468.65679899557"/>
    <x v="0"/>
    <x v="8"/>
  </r>
  <r>
    <x v="2"/>
    <x v="16"/>
    <s v="Feb 2019"/>
    <n v="117795.26064083802"/>
    <x v="1"/>
    <x v="8"/>
  </r>
  <r>
    <x v="2"/>
    <x v="16"/>
    <s v="Mar 2019"/>
    <n v="125771.93769661622"/>
    <x v="2"/>
    <x v="8"/>
  </r>
  <r>
    <x v="2"/>
    <x v="16"/>
    <s v="Apr 2019"/>
    <n v="114854.39323046268"/>
    <x v="3"/>
    <x v="8"/>
  </r>
  <r>
    <x v="2"/>
    <x v="16"/>
    <s v="May 2019"/>
    <n v="116864.32130155234"/>
    <x v="4"/>
    <x v="8"/>
  </r>
  <r>
    <x v="2"/>
    <x v="16"/>
    <s v="Jun 2019"/>
    <n v="144217.39034761506"/>
    <x v="5"/>
    <x v="8"/>
  </r>
  <r>
    <x v="2"/>
    <x v="16"/>
    <s v="Jul 2019"/>
    <n v="123307.06102028377"/>
    <x v="6"/>
    <x v="8"/>
  </r>
  <r>
    <x v="2"/>
    <x v="16"/>
    <s v="Aug 2019"/>
    <n v="135092.51737562174"/>
    <x v="7"/>
    <x v="8"/>
  </r>
  <r>
    <x v="2"/>
    <x v="16"/>
    <s v="Sep 2019"/>
    <n v="122559.1733844034"/>
    <x v="8"/>
    <x v="8"/>
  </r>
  <r>
    <x v="2"/>
    <x v="16"/>
    <s v="Oct 2019"/>
    <n v="113713.17063999723"/>
    <x v="9"/>
    <x v="8"/>
  </r>
  <r>
    <x v="2"/>
    <x v="16"/>
    <s v="Nov 2019"/>
    <n v="115426.78527063652"/>
    <x v="10"/>
    <x v="8"/>
  </r>
  <r>
    <x v="2"/>
    <x v="16"/>
    <s v="Dec 2019"/>
    <n v="117869.07091873229"/>
    <x v="11"/>
    <x v="8"/>
  </r>
  <r>
    <x v="2"/>
    <x v="16"/>
    <s v="Jan 2020"/>
    <n v="114743.19543833894"/>
    <x v="0"/>
    <x v="9"/>
  </r>
  <r>
    <x v="2"/>
    <x v="16"/>
    <s v="Feb 2020"/>
    <n v="98527.923633521714"/>
    <x v="1"/>
    <x v="9"/>
  </r>
  <r>
    <x v="2"/>
    <x v="16"/>
    <s v="Mar 2020"/>
    <n v="105505.75755499513"/>
    <x v="2"/>
    <x v="9"/>
  </r>
  <r>
    <x v="2"/>
    <x v="16"/>
    <s v="Apr 2020"/>
    <n v="95726.3805023733"/>
    <x v="3"/>
    <x v="9"/>
  </r>
  <r>
    <x v="2"/>
    <x v="16"/>
    <s v="May 2020"/>
    <n v="97698.604900475533"/>
    <x v="4"/>
    <x v="9"/>
  </r>
  <r>
    <x v="2"/>
    <x v="16"/>
    <s v="Jun 2020"/>
    <n v="122332.98747316832"/>
    <x v="5"/>
    <x v="9"/>
  </r>
  <r>
    <x v="2"/>
    <x v="16"/>
    <s v="Jul 2020"/>
    <n v="103776.13872759233"/>
    <x v="6"/>
    <x v="9"/>
  </r>
  <r>
    <x v="2"/>
    <x v="16"/>
    <s v="Aug 2020"/>
    <n v="114476.49707178054"/>
    <x v="7"/>
    <x v="9"/>
  </r>
  <r>
    <x v="2"/>
    <x v="16"/>
    <s v="Sep 2020"/>
    <n v="103415.46737094923"/>
    <x v="8"/>
    <x v="9"/>
  </r>
  <r>
    <x v="2"/>
    <x v="16"/>
    <s v="Oct 2020"/>
    <n v="95653.445619969338"/>
    <x v="9"/>
    <x v="9"/>
  </r>
  <r>
    <x v="2"/>
    <x v="16"/>
    <s v="Nov 2020"/>
    <n v="97338.625052613206"/>
    <x v="10"/>
    <x v="9"/>
  </r>
  <r>
    <x v="2"/>
    <x v="16"/>
    <s v="Dec 2020"/>
    <n v="99674.473428416735"/>
    <x v="11"/>
    <x v="9"/>
  </r>
  <r>
    <x v="2"/>
    <x v="16"/>
    <s v="Jan 2021"/>
    <n v="97026.196912258471"/>
    <x v="0"/>
    <x v="10"/>
  </r>
  <r>
    <x v="2"/>
    <x v="16"/>
    <s v="Feb 2021"/>
    <n v="82665.708547106813"/>
    <x v="1"/>
    <x v="10"/>
  </r>
  <r>
    <x v="2"/>
    <x v="16"/>
    <s v="Mar 2021"/>
    <n v="89052.776652720902"/>
    <x v="2"/>
    <x v="10"/>
  </r>
  <r>
    <x v="2"/>
    <x v="16"/>
    <s v="Apr 2021"/>
    <n v="80448.09303252156"/>
    <x v="3"/>
    <x v="10"/>
  </r>
  <r>
    <x v="2"/>
    <x v="16"/>
    <s v="May 2021"/>
    <n v="76295.651160265494"/>
    <x v="4"/>
    <x v="10"/>
  </r>
  <r>
    <x v="2"/>
    <x v="16"/>
    <s v="Jun 2021"/>
    <n v="98626.443668612104"/>
    <x v="5"/>
    <x v="10"/>
  </r>
  <r>
    <x v="2"/>
    <x v="16"/>
    <s v="Jul 2021"/>
    <n v="82310.704578381832"/>
    <x v="6"/>
    <x v="10"/>
  </r>
  <r>
    <x v="2"/>
    <x v="16"/>
    <s v="Aug 2021"/>
    <n v="92155.733820926398"/>
    <x v="7"/>
    <x v="10"/>
  </r>
  <r>
    <x v="2"/>
    <x v="16"/>
    <s v="Sep 2021"/>
    <n v="82522.613005894062"/>
    <x v="8"/>
    <x v="10"/>
  </r>
  <r>
    <x v="2"/>
    <x v="16"/>
    <s v="Oct 2021"/>
    <n v="75829.742642672049"/>
    <x v="9"/>
    <x v="10"/>
  </r>
  <r>
    <x v="2"/>
    <x v="16"/>
    <s v="Nov 2021"/>
    <n v="77572.923420151099"/>
    <x v="10"/>
    <x v="10"/>
  </r>
  <r>
    <x v="2"/>
    <x v="16"/>
    <s v="Dec 2021"/>
    <n v="79882.854930997652"/>
    <x v="11"/>
    <x v="10"/>
  </r>
  <r>
    <x v="2"/>
    <x v="16"/>
    <s v="Jan 2022"/>
    <n v="77718.726660566143"/>
    <x v="0"/>
    <x v="11"/>
  </r>
  <r>
    <x v="2"/>
    <x v="16"/>
    <s v="Feb 2022"/>
    <n v="65061.858961372469"/>
    <x v="1"/>
    <x v="11"/>
  </r>
  <r>
    <x v="2"/>
    <x v="16"/>
    <s v="Mar 2022"/>
    <n v="70591.609511540024"/>
    <x v="2"/>
    <x v="11"/>
  </r>
  <r>
    <x v="2"/>
    <x v="16"/>
    <s v="Apr 2022"/>
    <n v="62895.214766121659"/>
    <x v="3"/>
    <x v="11"/>
  </r>
  <r>
    <x v="2"/>
    <x v="16"/>
    <s v="May 2022"/>
    <n v="50785.965667911754"/>
    <x v="4"/>
    <x v="11"/>
  </r>
  <r>
    <x v="2"/>
    <x v="16"/>
    <s v="Jun 2022"/>
    <n v="67363.127051854273"/>
    <x v="5"/>
    <x v="11"/>
  </r>
  <r>
    <x v="2"/>
    <x v="16"/>
    <s v="Jul 2022"/>
    <n v="53190.198655155356"/>
    <x v="6"/>
    <x v="11"/>
  </r>
  <r>
    <x v="2"/>
    <x v="16"/>
    <s v="Aug 2022"/>
    <n v="62403.921788624517"/>
    <x v="7"/>
    <x v="11"/>
  </r>
  <r>
    <x v="2"/>
    <x v="16"/>
    <s v="Sep 2022"/>
    <n v="54194.549252261742"/>
    <x v="8"/>
    <x v="11"/>
  </r>
  <r>
    <x v="2"/>
    <x v="16"/>
    <s v="Oct 2022"/>
    <n v="48609.112646067035"/>
    <x v="9"/>
    <x v="11"/>
  </r>
  <r>
    <x v="2"/>
    <x v="16"/>
    <s v="Nov 2022"/>
    <n v="50563.390308587826"/>
    <x v="10"/>
    <x v="11"/>
  </r>
  <r>
    <x v="2"/>
    <x v="16"/>
    <s v="Dec 2022"/>
    <n v="53022.146639824088"/>
    <x v="11"/>
    <x v="11"/>
  </r>
  <r>
    <x v="2"/>
    <x v="16"/>
    <s v="Jan 2023"/>
    <n v="51480.37426268102"/>
    <x v="0"/>
    <x v="12"/>
  </r>
  <r>
    <x v="2"/>
    <x v="16"/>
    <s v="Feb 2023"/>
    <n v="40559.739715706004"/>
    <x v="1"/>
    <x v="12"/>
  </r>
  <r>
    <x v="2"/>
    <x v="16"/>
    <s v="Mar 2023"/>
    <n v="46214.6149759939"/>
    <x v="2"/>
    <x v="12"/>
  </r>
  <r>
    <x v="2"/>
    <x v="16"/>
    <s v="Apr 2023"/>
    <n v="39870.229204997282"/>
    <x v="3"/>
    <x v="12"/>
  </r>
  <r>
    <x v="2"/>
    <x v="16"/>
    <s v="May 2023"/>
    <n v="41912.857064168747"/>
    <x v="4"/>
    <x v="12"/>
  </r>
  <r>
    <x v="2"/>
    <x v="16"/>
    <s v="Jun 2023"/>
    <n v="60145.087992055684"/>
    <x v="5"/>
    <x v="12"/>
  </r>
  <r>
    <x v="2"/>
    <x v="16"/>
    <s v="Jul 2023"/>
    <n v="47474.775688658112"/>
    <x v="6"/>
    <x v="12"/>
  </r>
  <r>
    <x v="2"/>
    <x v="16"/>
    <s v="Aug 2023"/>
    <n v="55709.92945397603"/>
    <x v="7"/>
    <x v="12"/>
  </r>
  <r>
    <x v="2"/>
    <x v="16"/>
    <s v="Sep 2023"/>
    <n v="48371.095288009434"/>
    <x v="8"/>
    <x v="12"/>
  </r>
  <r>
    <x v="2"/>
    <x v="16"/>
    <s v="Oct 2023"/>
    <n v="43378.11985611244"/>
    <x v="9"/>
    <x v="12"/>
  </r>
  <r>
    <x v="2"/>
    <x v="16"/>
    <s v="Nov 2023"/>
    <n v="45124.3947890294"/>
    <x v="10"/>
    <x v="12"/>
  </r>
  <r>
    <x v="2"/>
    <x v="16"/>
    <s v="Dec 2023"/>
    <n v="47321.175254335263"/>
    <x v="11"/>
    <x v="12"/>
  </r>
  <r>
    <x v="2"/>
    <x v="16"/>
    <s v="Jan 2024"/>
    <n v="45942.601186135784"/>
    <x v="0"/>
    <x v="13"/>
  </r>
  <r>
    <x v="2"/>
    <x v="16"/>
    <s v="Feb 2024"/>
    <n v="36182.496348104374"/>
    <x v="1"/>
    <x v="13"/>
  </r>
  <r>
    <x v="2"/>
    <x v="16"/>
    <s v="Mar 2024"/>
    <n v="41235.898255883294"/>
    <x v="2"/>
    <x v="13"/>
  </r>
  <r>
    <x v="2"/>
    <x v="16"/>
    <s v="Apr 2024"/>
    <n v="35566.020132377693"/>
    <x v="3"/>
    <x v="13"/>
  </r>
  <r>
    <x v="2"/>
    <x v="16"/>
    <s v="May 2024"/>
    <n v="37390.866551861167"/>
    <x v="4"/>
    <x v="13"/>
  </r>
  <r>
    <x v="2"/>
    <x v="16"/>
    <s v="Jun 2024"/>
    <n v="53682.582150144299"/>
    <x v="5"/>
    <x v="13"/>
  </r>
  <r>
    <x v="2"/>
    <x v="16"/>
    <s v="Jul 2024"/>
    <n v="42359.787355690321"/>
    <x v="6"/>
    <x v="13"/>
  </r>
  <r>
    <x v="2"/>
    <x v="16"/>
    <s v="Aug 2024"/>
    <n v="49717.441368499254"/>
    <x v="7"/>
    <x v="13"/>
  </r>
  <r>
    <x v="2"/>
    <x v="16"/>
    <s v="Sep 2024"/>
    <n v="43159.257150023695"/>
    <x v="8"/>
    <x v="13"/>
  </r>
  <r>
    <x v="2"/>
    <x v="16"/>
    <s v="Oct 2024"/>
    <n v="38697.080513060486"/>
    <x v="9"/>
    <x v="13"/>
  </r>
  <r>
    <x v="2"/>
    <x v="16"/>
    <s v="Nov 2024"/>
    <n v="40256.657226973803"/>
    <x v="10"/>
    <x v="13"/>
  </r>
  <r>
    <x v="2"/>
    <x v="16"/>
    <s v="Dec 2024"/>
    <n v="42218.883944812762"/>
    <x v="11"/>
    <x v="13"/>
  </r>
  <r>
    <x v="2"/>
    <x v="16"/>
    <s v="Jan 2025"/>
    <n v="40986.651508462048"/>
    <x v="0"/>
    <x v="14"/>
  </r>
  <r>
    <x v="2"/>
    <x v="16"/>
    <s v="Feb 2025"/>
    <n v="32264.467775819885"/>
    <x v="1"/>
    <x v="14"/>
  </r>
  <r>
    <x v="2"/>
    <x v="16"/>
    <s v="Mar 2025"/>
    <n v="36776.15517335786"/>
    <x v="2"/>
    <x v="14"/>
  </r>
  <r>
    <x v="2"/>
    <x v="16"/>
    <s v="Apr 2025"/>
    <n v="31710.3434537176"/>
    <x v="3"/>
    <x v="14"/>
  </r>
  <r>
    <x v="2"/>
    <x v="16"/>
    <s v="May 2025"/>
    <n v="33340.552027979116"/>
    <x v="4"/>
    <x v="14"/>
  </r>
  <r>
    <x v="2"/>
    <x v="16"/>
    <s v="Jun 2025"/>
    <n v="47892.02264633408"/>
    <x v="5"/>
    <x v="14"/>
  </r>
  <r>
    <x v="2"/>
    <x v="16"/>
    <s v="Jul 2025"/>
    <n v="37777.322789875347"/>
    <x v="6"/>
    <x v="14"/>
  </r>
  <r>
    <x v="2"/>
    <x v="16"/>
    <s v="Aug 2025"/>
    <n v="44348.428506045675"/>
    <x v="7"/>
    <x v="14"/>
  </r>
  <r>
    <x v="2"/>
    <x v="16"/>
    <s v="Sep 2025"/>
    <n v="38490.141406573741"/>
    <x v="8"/>
    <x v="14"/>
  </r>
  <r>
    <x v="2"/>
    <x v="16"/>
    <s v="Oct 2025"/>
    <n v="34504.58094114728"/>
    <x v="9"/>
    <x v="14"/>
  </r>
  <r>
    <x v="2"/>
    <x v="16"/>
    <s v="Nov 2025"/>
    <n v="35897.185174076309"/>
    <x v="10"/>
    <x v="14"/>
  </r>
  <r>
    <x v="2"/>
    <x v="16"/>
    <s v="Dec 2025"/>
    <n v="37649.066643319871"/>
    <x v="11"/>
    <x v="14"/>
  </r>
  <r>
    <x v="2"/>
    <x v="16"/>
    <s v="Jan 2026"/>
    <n v="36547.790470642562"/>
    <x v="0"/>
    <x v="15"/>
  </r>
  <r>
    <x v="2"/>
    <x v="16"/>
    <s v="Feb 2026"/>
    <n v="28760.848230390322"/>
    <x v="1"/>
    <x v="15"/>
  </r>
  <r>
    <x v="2"/>
    <x v="16"/>
    <s v="Mar 2026"/>
    <n v="32791.542355492194"/>
    <x v="2"/>
    <x v="15"/>
  </r>
  <r>
    <x v="2"/>
    <x v="16"/>
    <s v="Apr 2026"/>
    <n v="28268.357740378007"/>
    <x v="3"/>
    <x v="15"/>
  </r>
  <r>
    <x v="2"/>
    <x v="16"/>
    <s v="May 2026"/>
    <n v="29723.960557112587"/>
    <x v="4"/>
    <x v="15"/>
  </r>
  <r>
    <x v="2"/>
    <x v="16"/>
    <s v="Jun 2026"/>
    <n v="42717.16788838504"/>
    <x v="5"/>
    <x v="15"/>
  </r>
  <r>
    <x v="2"/>
    <x v="16"/>
    <s v="Jul 2026"/>
    <n v="33685.397581110068"/>
    <x v="6"/>
    <x v="15"/>
  </r>
  <r>
    <x v="2"/>
    <x v="16"/>
    <s v="Aug 2026"/>
    <n v="39551.583457616536"/>
    <x v="7"/>
    <x v="15"/>
  </r>
  <r>
    <x v="2"/>
    <x v="16"/>
    <s v="Sep 2026"/>
    <n v="34320.586158156664"/>
    <x v="8"/>
    <x v="15"/>
  </r>
  <r>
    <x v="2"/>
    <x v="16"/>
    <s v="Oct 2026"/>
    <n v="30762.469365407509"/>
    <x v="9"/>
    <x v="15"/>
  </r>
  <r>
    <x v="2"/>
    <x v="16"/>
    <s v="Nov 2026"/>
    <n v="32005.438738576704"/>
    <x v="10"/>
    <x v="15"/>
  </r>
  <r>
    <x v="2"/>
    <x v="16"/>
    <s v="Dec 2026"/>
    <n v="33568.637329596924"/>
    <x v="11"/>
    <x v="15"/>
  </r>
  <r>
    <x v="2"/>
    <x v="16"/>
    <s v="Jan 2027"/>
    <n v="32585.380607796145"/>
    <x v="0"/>
    <x v="16"/>
  </r>
  <r>
    <x v="2"/>
    <x v="16"/>
    <s v="Feb 2027"/>
    <n v="31166.57781278999"/>
    <x v="1"/>
    <x v="16"/>
  </r>
  <r>
    <x v="2"/>
    <x v="16"/>
    <s v="Mar 2027"/>
    <n v="29456.921844062439"/>
    <x v="2"/>
    <x v="16"/>
  </r>
  <r>
    <x v="2"/>
    <x v="16"/>
    <s v="Apr 2027"/>
    <n v="23932.178618912327"/>
    <x v="3"/>
    <x v="16"/>
  </r>
  <r>
    <x v="2"/>
    <x v="17"/>
    <s v="Jun 2012"/>
    <n v="655016.95603160292"/>
    <x v="5"/>
    <x v="1"/>
  </r>
  <r>
    <x v="2"/>
    <x v="17"/>
    <s v="Jul 2012"/>
    <n v="2238233.5371520575"/>
    <x v="6"/>
    <x v="1"/>
  </r>
  <r>
    <x v="2"/>
    <x v="17"/>
    <s v="Aug 2012"/>
    <n v="2258586.7816277663"/>
    <x v="7"/>
    <x v="1"/>
  </r>
  <r>
    <x v="2"/>
    <x v="17"/>
    <s v="Sep 2012"/>
    <n v="2011959.1634389285"/>
    <x v="8"/>
    <x v="1"/>
  </r>
  <r>
    <x v="2"/>
    <x v="17"/>
    <s v="Oct 2012"/>
    <n v="1852817.1508991008"/>
    <x v="9"/>
    <x v="1"/>
  </r>
  <r>
    <x v="2"/>
    <x v="17"/>
    <s v="Nov 2012"/>
    <n v="2553316.3856450138"/>
    <x v="10"/>
    <x v="1"/>
  </r>
  <r>
    <x v="2"/>
    <x v="17"/>
    <s v="Dec 2012"/>
    <n v="3564453.0705264034"/>
    <x v="11"/>
    <x v="1"/>
  </r>
  <r>
    <x v="2"/>
    <x v="17"/>
    <s v="Jan 2013"/>
    <n v="4143714.3618690139"/>
    <x v="0"/>
    <x v="2"/>
  </r>
  <r>
    <x v="2"/>
    <x v="17"/>
    <s v="Feb 2013"/>
    <n v="4371499.5819756575"/>
    <x v="1"/>
    <x v="2"/>
  </r>
  <r>
    <x v="2"/>
    <x v="17"/>
    <s v="Mar 2013"/>
    <n v="4504058.3701678077"/>
    <x v="2"/>
    <x v="2"/>
  </r>
  <r>
    <x v="2"/>
    <x v="17"/>
    <s v="Apr 2013"/>
    <n v="4772599.2310203975"/>
    <x v="3"/>
    <x v="2"/>
  </r>
  <r>
    <x v="2"/>
    <x v="17"/>
    <s v="May 2013"/>
    <n v="5067799.5904532112"/>
    <x v="4"/>
    <x v="2"/>
  </r>
  <r>
    <x v="2"/>
    <x v="17"/>
    <s v="Jun 2013"/>
    <n v="3829769.483288106"/>
    <x v="5"/>
    <x v="2"/>
  </r>
  <r>
    <x v="2"/>
    <x v="17"/>
    <s v="Jul 2013"/>
    <n v="2305946.249576428"/>
    <x v="6"/>
    <x v="2"/>
  </r>
  <r>
    <x v="2"/>
    <x v="17"/>
    <s v="Aug 2013"/>
    <n v="2276472.877201654"/>
    <x v="7"/>
    <x v="2"/>
  </r>
  <r>
    <x v="2"/>
    <x v="17"/>
    <s v="Sep 2013"/>
    <n v="2332149.8433253705"/>
    <x v="8"/>
    <x v="2"/>
  </r>
  <r>
    <x v="2"/>
    <x v="17"/>
    <s v="Oct 2013"/>
    <n v="2075677.9630590905"/>
    <x v="9"/>
    <x v="2"/>
  </r>
  <r>
    <x v="2"/>
    <x v="17"/>
    <s v="Nov 2013"/>
    <n v="2311787.7127815168"/>
    <x v="10"/>
    <x v="2"/>
  </r>
  <r>
    <x v="2"/>
    <x v="17"/>
    <s v="Dec 2013"/>
    <n v="2389835.1418595701"/>
    <x v="11"/>
    <x v="2"/>
  </r>
  <r>
    <x v="2"/>
    <x v="17"/>
    <s v="Jan 2014"/>
    <n v="2134841.0113199181"/>
    <x v="0"/>
    <x v="3"/>
  </r>
  <r>
    <x v="2"/>
    <x v="17"/>
    <s v="Feb 2014"/>
    <n v="2087741.4907680228"/>
    <x v="1"/>
    <x v="3"/>
  </r>
  <r>
    <x v="2"/>
    <x v="17"/>
    <s v="Mar 2014"/>
    <n v="1907814.8001048518"/>
    <x v="2"/>
    <x v="3"/>
  </r>
  <r>
    <x v="2"/>
    <x v="17"/>
    <s v="Apr 2014"/>
    <n v="1778790.6278129122"/>
    <x v="3"/>
    <x v="3"/>
  </r>
  <r>
    <x v="2"/>
    <x v="17"/>
    <s v="May 2014"/>
    <n v="1691956.2573689939"/>
    <x v="4"/>
    <x v="3"/>
  </r>
  <r>
    <x v="2"/>
    <x v="17"/>
    <s v="Jun 2014"/>
    <n v="1646479.1022632234"/>
    <x v="5"/>
    <x v="3"/>
  </r>
  <r>
    <x v="2"/>
    <x v="17"/>
    <s v="Jul 2014"/>
    <n v="1628277.7863574629"/>
    <x v="6"/>
    <x v="3"/>
  </r>
  <r>
    <x v="2"/>
    <x v="17"/>
    <s v="Aug 2014"/>
    <n v="1590407.1384270072"/>
    <x v="7"/>
    <x v="3"/>
  </r>
  <r>
    <x v="2"/>
    <x v="17"/>
    <s v="Sep 2014"/>
    <n v="1577590.3405792974"/>
    <x v="8"/>
    <x v="3"/>
  </r>
  <r>
    <x v="2"/>
    <x v="17"/>
    <s v="Oct 2014"/>
    <n v="1415862.1939421801"/>
    <x v="9"/>
    <x v="3"/>
  </r>
  <r>
    <x v="2"/>
    <x v="17"/>
    <s v="Nov 2014"/>
    <n v="1791388.0113349352"/>
    <x v="10"/>
    <x v="3"/>
  </r>
  <r>
    <x v="2"/>
    <x v="17"/>
    <s v="Dec 2014"/>
    <n v="1904209.1953155464"/>
    <x v="11"/>
    <x v="3"/>
  </r>
  <r>
    <x v="2"/>
    <x v="17"/>
    <s v="Jan 2015"/>
    <n v="1687192.9666009906"/>
    <x v="0"/>
    <x v="4"/>
  </r>
  <r>
    <x v="2"/>
    <x v="17"/>
    <s v="Feb 2015"/>
    <n v="1636617.2894962223"/>
    <x v="1"/>
    <x v="4"/>
  </r>
  <r>
    <x v="2"/>
    <x v="17"/>
    <s v="Mar 2015"/>
    <n v="1530987.3109846257"/>
    <x v="2"/>
    <x v="4"/>
  </r>
  <r>
    <x v="2"/>
    <x v="17"/>
    <s v="Apr 2015"/>
    <n v="1413476.2943997106"/>
    <x v="3"/>
    <x v="4"/>
  </r>
  <r>
    <x v="2"/>
    <x v="17"/>
    <s v="May 2015"/>
    <n v="1341896.1617384199"/>
    <x v="4"/>
    <x v="4"/>
  </r>
  <r>
    <x v="2"/>
    <x v="17"/>
    <s v="Jun 2015"/>
    <n v="1288421.0553178401"/>
    <x v="5"/>
    <x v="4"/>
  </r>
  <r>
    <x v="2"/>
    <x v="17"/>
    <s v="Jul 2015"/>
    <n v="1262112.5027028064"/>
    <x v="6"/>
    <x v="4"/>
  </r>
  <r>
    <x v="2"/>
    <x v="17"/>
    <s v="Aug 2015"/>
    <n v="1258272.9684014895"/>
    <x v="7"/>
    <x v="4"/>
  </r>
  <r>
    <x v="2"/>
    <x v="17"/>
    <s v="Sep 2015"/>
    <n v="1259798.1495992767"/>
    <x v="8"/>
    <x v="4"/>
  </r>
  <r>
    <x v="2"/>
    <x v="17"/>
    <s v="Oct 2015"/>
    <n v="1448469.3034625184"/>
    <x v="9"/>
    <x v="4"/>
  </r>
  <r>
    <x v="2"/>
    <x v="17"/>
    <s v="Nov 2015"/>
    <n v="1827537.6808559003"/>
    <x v="10"/>
    <x v="4"/>
  </r>
  <r>
    <x v="2"/>
    <x v="17"/>
    <s v="Dec 2015"/>
    <n v="1916491.9933855019"/>
    <x v="11"/>
    <x v="4"/>
  </r>
  <r>
    <x v="2"/>
    <x v="17"/>
    <s v="Jan 2016"/>
    <n v="1678639.352495814"/>
    <x v="0"/>
    <x v="5"/>
  </r>
  <r>
    <x v="2"/>
    <x v="17"/>
    <s v="Feb 2016"/>
    <n v="1635366.3394374654"/>
    <x v="1"/>
    <x v="5"/>
  </r>
  <r>
    <x v="2"/>
    <x v="17"/>
    <s v="Mar 2016"/>
    <n v="1504473.1850181168"/>
    <x v="2"/>
    <x v="5"/>
  </r>
  <r>
    <x v="2"/>
    <x v="17"/>
    <s v="Apr 2016"/>
    <n v="1385492.7546447506"/>
    <x v="3"/>
    <x v="5"/>
  </r>
  <r>
    <x v="2"/>
    <x v="17"/>
    <s v="May 2016"/>
    <n v="1303973.246142973"/>
    <x v="4"/>
    <x v="5"/>
  </r>
  <r>
    <x v="2"/>
    <x v="17"/>
    <s v="Jun 2016"/>
    <n v="1267053.1199274373"/>
    <x v="5"/>
    <x v="5"/>
  </r>
  <r>
    <x v="2"/>
    <x v="17"/>
    <s v="Jul 2016"/>
    <n v="1243813.4940166804"/>
    <x v="6"/>
    <x v="5"/>
  </r>
  <r>
    <x v="2"/>
    <x v="17"/>
    <s v="Aug 2016"/>
    <n v="1231541.8940228198"/>
    <x v="7"/>
    <x v="5"/>
  </r>
  <r>
    <x v="2"/>
    <x v="17"/>
    <s v="Sep 2016"/>
    <n v="1216993.5990243275"/>
    <x v="8"/>
    <x v="5"/>
  </r>
  <r>
    <x v="2"/>
    <x v="17"/>
    <s v="Oct 2016"/>
    <n v="1414685.4663371167"/>
    <x v="9"/>
    <x v="5"/>
  </r>
  <r>
    <x v="2"/>
    <x v="17"/>
    <s v="Nov 2016"/>
    <n v="1773506.3370360404"/>
    <x v="10"/>
    <x v="5"/>
  </r>
  <r>
    <x v="2"/>
    <x v="17"/>
    <s v="Dec 2016"/>
    <n v="1868860.5529039609"/>
    <x v="11"/>
    <x v="5"/>
  </r>
  <r>
    <x v="2"/>
    <x v="17"/>
    <s v="Jan 2017"/>
    <n v="1552345.8879258779"/>
    <x v="0"/>
    <x v="6"/>
  </r>
  <r>
    <x v="2"/>
    <x v="17"/>
    <s v="Feb 2017"/>
    <n v="1480489.7689192863"/>
    <x v="1"/>
    <x v="6"/>
  </r>
  <r>
    <x v="2"/>
    <x v="17"/>
    <s v="Mar 2017"/>
    <n v="1339411.6439018226"/>
    <x v="2"/>
    <x v="6"/>
  </r>
  <r>
    <x v="2"/>
    <x v="17"/>
    <s v="Apr 2017"/>
    <n v="1184364.3905028738"/>
    <x v="3"/>
    <x v="6"/>
  </r>
  <r>
    <x v="2"/>
    <x v="17"/>
    <s v="May 2017"/>
    <n v="1073719.6795345345"/>
    <x v="4"/>
    <x v="6"/>
  </r>
  <r>
    <x v="2"/>
    <x v="17"/>
    <s v="Jun 2017"/>
    <n v="991662.17030781414"/>
    <x v="5"/>
    <x v="6"/>
  </r>
  <r>
    <x v="2"/>
    <x v="17"/>
    <s v="Jul 2017"/>
    <n v="940942.50096591993"/>
    <x v="6"/>
    <x v="6"/>
  </r>
  <r>
    <x v="2"/>
    <x v="17"/>
    <s v="Aug 2017"/>
    <n v="904579.93351463263"/>
    <x v="7"/>
    <x v="6"/>
  </r>
  <r>
    <x v="2"/>
    <x v="17"/>
    <s v="Sep 2017"/>
    <n v="874749.22150903998"/>
    <x v="8"/>
    <x v="6"/>
  </r>
  <r>
    <x v="2"/>
    <x v="17"/>
    <s v="Oct 2017"/>
    <n v="1065515.9976281438"/>
    <x v="9"/>
    <x v="6"/>
  </r>
  <r>
    <x v="2"/>
    <x v="17"/>
    <s v="Nov 2017"/>
    <n v="1456788.6332311784"/>
    <x v="10"/>
    <x v="6"/>
  </r>
  <r>
    <x v="2"/>
    <x v="17"/>
    <s v="Dec 2017"/>
    <n v="1559211.2853918029"/>
    <x v="11"/>
    <x v="6"/>
  </r>
  <r>
    <x v="2"/>
    <x v="17"/>
    <s v="Jan 2018"/>
    <n v="1263685.0652904576"/>
    <x v="0"/>
    <x v="7"/>
  </r>
  <r>
    <x v="2"/>
    <x v="17"/>
    <s v="Feb 2018"/>
    <n v="1199595.6116230341"/>
    <x v="1"/>
    <x v="7"/>
  </r>
  <r>
    <x v="2"/>
    <x v="17"/>
    <s v="Mar 2018"/>
    <n v="1060465.3258553923"/>
    <x v="2"/>
    <x v="7"/>
  </r>
  <r>
    <x v="2"/>
    <x v="17"/>
    <s v="Apr 2018"/>
    <n v="908658.35042285256"/>
    <x v="3"/>
    <x v="7"/>
  </r>
  <r>
    <x v="2"/>
    <x v="17"/>
    <s v="May 2018"/>
    <n v="807826.63360837416"/>
    <x v="4"/>
    <x v="7"/>
  </r>
  <r>
    <x v="2"/>
    <x v="17"/>
    <s v="Jun 2018"/>
    <n v="736524.41193147318"/>
    <x v="5"/>
    <x v="7"/>
  </r>
  <r>
    <x v="2"/>
    <x v="17"/>
    <s v="Jul 2018"/>
    <n v="690144.54598674993"/>
    <x v="6"/>
    <x v="7"/>
  </r>
  <r>
    <x v="2"/>
    <x v="17"/>
    <s v="Aug 2018"/>
    <n v="658918.5780491581"/>
    <x v="7"/>
    <x v="7"/>
  </r>
  <r>
    <x v="2"/>
    <x v="17"/>
    <s v="Sep 2018"/>
    <n v="632982.54403611983"/>
    <x v="8"/>
    <x v="7"/>
  </r>
  <r>
    <x v="2"/>
    <x v="17"/>
    <s v="Oct 2018"/>
    <n v="855119.40217925981"/>
    <x v="9"/>
    <x v="7"/>
  </r>
  <r>
    <x v="2"/>
    <x v="17"/>
    <s v="Nov 2018"/>
    <n v="1241319.2266026449"/>
    <x v="10"/>
    <x v="7"/>
  </r>
  <r>
    <x v="2"/>
    <x v="17"/>
    <s v="Dec 2018"/>
    <n v="1356776.330886222"/>
    <x v="11"/>
    <x v="7"/>
  </r>
  <r>
    <x v="2"/>
    <x v="17"/>
    <s v="Jan 2019"/>
    <n v="1060935.1804743754"/>
    <x v="0"/>
    <x v="8"/>
  </r>
  <r>
    <x v="2"/>
    <x v="17"/>
    <s v="Feb 2019"/>
    <n v="1004381.0259348793"/>
    <x v="1"/>
    <x v="8"/>
  </r>
  <r>
    <x v="2"/>
    <x v="17"/>
    <s v="Mar 2019"/>
    <n v="869203.77548222058"/>
    <x v="2"/>
    <x v="8"/>
  </r>
  <r>
    <x v="2"/>
    <x v="17"/>
    <s v="Apr 2019"/>
    <n v="719248.93022100837"/>
    <x v="3"/>
    <x v="8"/>
  </r>
  <r>
    <x v="2"/>
    <x v="17"/>
    <s v="May 2019"/>
    <n v="618815.14998364612"/>
    <x v="4"/>
    <x v="8"/>
  </r>
  <r>
    <x v="2"/>
    <x v="17"/>
    <s v="Jun 2019"/>
    <n v="549993.77335904737"/>
    <x v="5"/>
    <x v="8"/>
  </r>
  <r>
    <x v="2"/>
    <x v="17"/>
    <s v="Jul 2019"/>
    <n v="506260.00766476744"/>
    <x v="6"/>
    <x v="8"/>
  </r>
  <r>
    <x v="2"/>
    <x v="17"/>
    <s v="Aug 2019"/>
    <n v="477036.71202231682"/>
    <x v="7"/>
    <x v="8"/>
  </r>
  <r>
    <x v="2"/>
    <x v="17"/>
    <s v="Sep 2019"/>
    <n v="456303.42054705683"/>
    <x v="8"/>
    <x v="8"/>
  </r>
  <r>
    <x v="2"/>
    <x v="17"/>
    <s v="Oct 2019"/>
    <n v="437147.74625951855"/>
    <x v="9"/>
    <x v="8"/>
  </r>
  <r>
    <x v="2"/>
    <x v="17"/>
    <s v="Nov 2019"/>
    <n v="420582.51067707245"/>
    <x v="10"/>
    <x v="8"/>
  </r>
  <r>
    <x v="2"/>
    <x v="17"/>
    <s v="Dec 2019"/>
    <n v="403706.31536103121"/>
    <x v="11"/>
    <x v="8"/>
  </r>
  <r>
    <x v="2"/>
    <x v="17"/>
    <s v="Jan 2020"/>
    <n v="389483.35436044034"/>
    <x v="0"/>
    <x v="9"/>
  </r>
  <r>
    <x v="2"/>
    <x v="17"/>
    <s v="Feb 2020"/>
    <n v="375568.81405354274"/>
    <x v="1"/>
    <x v="9"/>
  </r>
  <r>
    <x v="2"/>
    <x v="17"/>
    <s v="Mar 2020"/>
    <n v="368565.48746957257"/>
    <x v="2"/>
    <x v="9"/>
  </r>
  <r>
    <x v="2"/>
    <x v="17"/>
    <s v="Apr 2020"/>
    <n v="357992.29870046867"/>
    <x v="3"/>
    <x v="9"/>
  </r>
  <r>
    <x v="2"/>
    <x v="17"/>
    <s v="May 2020"/>
    <n v="348624.91958411736"/>
    <x v="4"/>
    <x v="9"/>
  </r>
  <r>
    <x v="2"/>
    <x v="17"/>
    <s v="Jun 2020"/>
    <n v="338615.47013778496"/>
    <x v="5"/>
    <x v="9"/>
  </r>
  <r>
    <x v="2"/>
    <x v="17"/>
    <s v="Jul 2020"/>
    <n v="329217.62555941864"/>
    <x v="6"/>
    <x v="9"/>
  </r>
  <r>
    <x v="2"/>
    <x v="17"/>
    <s v="Aug 2020"/>
    <n v="322717.34425638377"/>
    <x v="7"/>
    <x v="9"/>
  </r>
  <r>
    <x v="2"/>
    <x v="17"/>
    <s v="Sep 2020"/>
    <n v="315153.49077104835"/>
    <x v="8"/>
    <x v="9"/>
  </r>
  <r>
    <x v="2"/>
    <x v="17"/>
    <s v="Oct 2020"/>
    <n v="308565.55524896237"/>
    <x v="9"/>
    <x v="9"/>
  </r>
  <r>
    <x v="2"/>
    <x v="17"/>
    <s v="Nov 2020"/>
    <n v="301378.28036937449"/>
    <x v="10"/>
    <x v="9"/>
  </r>
  <r>
    <x v="2"/>
    <x v="17"/>
    <s v="Dec 2020"/>
    <n v="295443.32023688918"/>
    <x v="11"/>
    <x v="9"/>
  </r>
  <r>
    <x v="2"/>
    <x v="17"/>
    <s v="Jan 2021"/>
    <n v="288949.81423541345"/>
    <x v="0"/>
    <x v="10"/>
  </r>
  <r>
    <x v="2"/>
    <x v="17"/>
    <s v="Feb 2021"/>
    <n v="283039.35489619843"/>
    <x v="1"/>
    <x v="10"/>
  </r>
  <r>
    <x v="2"/>
    <x v="17"/>
    <s v="Mar 2021"/>
    <n v="277695.42260594486"/>
    <x v="2"/>
    <x v="10"/>
  </r>
  <r>
    <x v="2"/>
    <x v="17"/>
    <s v="Apr 2021"/>
    <n v="272053.98087866872"/>
    <x v="3"/>
    <x v="10"/>
  </r>
  <r>
    <x v="2"/>
    <x v="17"/>
    <s v="May 2021"/>
    <n v="266658.33853248192"/>
    <x v="4"/>
    <x v="10"/>
  </r>
  <r>
    <x v="2"/>
    <x v="17"/>
    <s v="Jun 2021"/>
    <n v="260786.66677463884"/>
    <x v="5"/>
    <x v="10"/>
  </r>
  <r>
    <x v="2"/>
    <x v="17"/>
    <s v="Jul 2021"/>
    <n v="255405.72124671744"/>
    <x v="6"/>
    <x v="10"/>
  </r>
  <r>
    <x v="2"/>
    <x v="17"/>
    <s v="Aug 2021"/>
    <n v="250460.88974747292"/>
    <x v="7"/>
    <x v="10"/>
  </r>
  <r>
    <x v="2"/>
    <x v="17"/>
    <s v="Sep 2021"/>
    <n v="245399.32210832852"/>
    <x v="8"/>
    <x v="10"/>
  </r>
  <r>
    <x v="2"/>
    <x v="17"/>
    <s v="Oct 2021"/>
    <n v="240545.87331614963"/>
    <x v="9"/>
    <x v="10"/>
  </r>
  <r>
    <x v="2"/>
    <x v="17"/>
    <s v="Nov 2021"/>
    <n v="235790.33562691091"/>
    <x v="10"/>
    <x v="10"/>
  </r>
  <r>
    <x v="2"/>
    <x v="17"/>
    <s v="Dec 2021"/>
    <n v="231130.57491713518"/>
    <x v="11"/>
    <x v="10"/>
  </r>
  <r>
    <x v="2"/>
    <x v="17"/>
    <s v="Jan 2022"/>
    <n v="226546.2205043443"/>
    <x v="0"/>
    <x v="11"/>
  </r>
  <r>
    <x v="2"/>
    <x v="17"/>
    <s v="Feb 2022"/>
    <n v="222054.75336837347"/>
    <x v="1"/>
    <x v="11"/>
  </r>
  <r>
    <x v="2"/>
    <x v="17"/>
    <s v="Mar 2022"/>
    <n v="217703.9584249063"/>
    <x v="2"/>
    <x v="11"/>
  </r>
  <r>
    <x v="2"/>
    <x v="17"/>
    <s v="Apr 2022"/>
    <n v="212779.22932430418"/>
    <x v="3"/>
    <x v="11"/>
  </r>
  <r>
    <x v="2"/>
    <x v="17"/>
    <s v="May 2022"/>
    <n v="208562.36636834338"/>
    <x v="4"/>
    <x v="11"/>
  </r>
  <r>
    <x v="2"/>
    <x v="17"/>
    <s v="Jun 2022"/>
    <n v="185475.40204858244"/>
    <x v="5"/>
    <x v="11"/>
  </r>
  <r>
    <x v="2"/>
    <x v="17"/>
    <s v="Jul 2022"/>
    <n v="173750.98893635932"/>
    <x v="6"/>
    <x v="11"/>
  </r>
  <r>
    <x v="2"/>
    <x v="17"/>
    <s v="Aug 2022"/>
    <n v="170364.11620314862"/>
    <x v="7"/>
    <x v="11"/>
  </r>
  <r>
    <x v="2"/>
    <x v="17"/>
    <s v="Sep 2022"/>
    <n v="167044.09559137945"/>
    <x v="8"/>
    <x v="11"/>
  </r>
  <r>
    <x v="2"/>
    <x v="17"/>
    <s v="Oct 2022"/>
    <n v="163789.59914269875"/>
    <x v="9"/>
    <x v="11"/>
  </r>
  <r>
    <x v="2"/>
    <x v="17"/>
    <s v="Nov 2022"/>
    <n v="160599.32489071702"/>
    <x v="10"/>
    <x v="11"/>
  </r>
  <r>
    <x v="2"/>
    <x v="17"/>
    <s v="Dec 2022"/>
    <n v="157471.99699276037"/>
    <x v="11"/>
    <x v="11"/>
  </r>
  <r>
    <x v="2"/>
    <x v="17"/>
    <s v="Jan 2023"/>
    <n v="154406.36548958765"/>
    <x v="0"/>
    <x v="12"/>
  </r>
  <r>
    <x v="2"/>
    <x v="17"/>
    <s v="Feb 2023"/>
    <n v="151401.20501154946"/>
    <x v="1"/>
    <x v="12"/>
  </r>
  <r>
    <x v="2"/>
    <x v="17"/>
    <s v="Mar 2023"/>
    <n v="148455.31417858857"/>
    <x v="2"/>
    <x v="12"/>
  </r>
  <r>
    <x v="2"/>
    <x v="17"/>
    <s v="Apr 2023"/>
    <n v="145567.51650877044"/>
    <x v="3"/>
    <x v="12"/>
  </r>
  <r>
    <x v="2"/>
    <x v="17"/>
    <s v="May 2023"/>
    <n v="142736.65815003577"/>
    <x v="4"/>
    <x v="12"/>
  </r>
  <r>
    <x v="2"/>
    <x v="17"/>
    <s v="Jun 2023"/>
    <n v="139961.60840579329"/>
    <x v="5"/>
    <x v="12"/>
  </r>
  <r>
    <x v="2"/>
    <x v="17"/>
    <s v="Jul 2023"/>
    <n v="137241.26000079597"/>
    <x v="6"/>
    <x v="12"/>
  </r>
  <r>
    <x v="2"/>
    <x v="17"/>
    <s v="Aug 2023"/>
    <n v="134574.52572995529"/>
    <x v="7"/>
    <x v="12"/>
  </r>
  <r>
    <x v="2"/>
    <x v="17"/>
    <s v="Sep 2023"/>
    <n v="131960.3422095268"/>
    <x v="8"/>
    <x v="12"/>
  </r>
  <r>
    <x v="2"/>
    <x v="17"/>
    <s v="Oct 2023"/>
    <n v="129397.66620033166"/>
    <x v="9"/>
    <x v="12"/>
  </r>
  <r>
    <x v="2"/>
    <x v="17"/>
    <s v="Nov 2023"/>
    <n v="126885.4750906946"/>
    <x v="10"/>
    <x v="12"/>
  </r>
  <r>
    <x v="2"/>
    <x v="17"/>
    <s v="Dec 2023"/>
    <n v="124422.76703909873"/>
    <x v="11"/>
    <x v="12"/>
  </r>
  <r>
    <x v="2"/>
    <x v="17"/>
    <s v="Jan 2024"/>
    <n v="122008.56008887607"/>
    <x v="0"/>
    <x v="13"/>
  </r>
  <r>
    <x v="2"/>
    <x v="17"/>
    <s v="Feb 2024"/>
    <n v="119641.89178526915"/>
    <x v="1"/>
    <x v="13"/>
  </r>
  <r>
    <x v="2"/>
    <x v="17"/>
    <s v="Mar 2024"/>
    <n v="117321.81865836945"/>
    <x v="2"/>
    <x v="13"/>
  </r>
  <r>
    <x v="2"/>
    <x v="17"/>
    <s v="Apr 2024"/>
    <n v="115047.41640605514"/>
    <x v="3"/>
    <x v="13"/>
  </r>
  <r>
    <x v="2"/>
    <x v="17"/>
    <s v="May 2024"/>
    <n v="112817.77906839848"/>
    <x v="4"/>
    <x v="13"/>
  </r>
  <r>
    <x v="2"/>
    <x v="17"/>
    <s v="Jun 2024"/>
    <n v="110632.01852766554"/>
    <x v="5"/>
    <x v="13"/>
  </r>
  <r>
    <x v="2"/>
    <x v="17"/>
    <s v="Jul 2024"/>
    <n v="108489.26418272355"/>
    <x v="6"/>
    <x v="13"/>
  </r>
  <r>
    <x v="2"/>
    <x v="17"/>
    <s v="Aug 2024"/>
    <n v="106388.66364904077"/>
    <x v="7"/>
    <x v="13"/>
  </r>
  <r>
    <x v="2"/>
    <x v="17"/>
    <s v="Sep 2024"/>
    <n v="104329.38030750066"/>
    <x v="8"/>
    <x v="13"/>
  </r>
  <r>
    <x v="2"/>
    <x v="17"/>
    <s v="Oct 2024"/>
    <n v="102310.59494705684"/>
    <x v="9"/>
    <x v="13"/>
  </r>
  <r>
    <x v="2"/>
    <x v="17"/>
    <s v="Nov 2024"/>
    <n v="100331.50469648528"/>
    <x v="10"/>
    <x v="13"/>
  </r>
  <r>
    <x v="2"/>
    <x v="17"/>
    <s v="Dec 2024"/>
    <n v="98391.322467039092"/>
    <x v="11"/>
    <x v="13"/>
  </r>
  <r>
    <x v="2"/>
    <x v="17"/>
    <s v="Jan 2025"/>
    <n v="96489.276767139032"/>
    <x v="0"/>
    <x v="14"/>
  </r>
  <r>
    <x v="2"/>
    <x v="17"/>
    <s v="Feb 2025"/>
    <n v="94624.611762090048"/>
    <x v="1"/>
    <x v="14"/>
  </r>
  <r>
    <x v="2"/>
    <x v="17"/>
    <s v="Mar 2025"/>
    <n v="92796.586322895673"/>
    <x v="2"/>
    <x v="14"/>
  </r>
  <r>
    <x v="2"/>
    <x v="17"/>
    <s v="Apr 2025"/>
    <n v="91004.474109196002"/>
    <x v="3"/>
    <x v="14"/>
  </r>
  <r>
    <x v="2"/>
    <x v="17"/>
    <s v="May 2025"/>
    <n v="89247.5634863296"/>
    <x v="4"/>
    <x v="14"/>
  </r>
  <r>
    <x v="2"/>
    <x v="17"/>
    <s v="Jun 2025"/>
    <n v="87525.156991209733"/>
    <x v="5"/>
    <x v="14"/>
  </r>
  <r>
    <x v="2"/>
    <x v="17"/>
    <s v="Jul 2025"/>
    <n v="85836.571015262365"/>
    <x v="6"/>
    <x v="14"/>
  </r>
  <r>
    <x v="2"/>
    <x v="17"/>
    <s v="Aug 2025"/>
    <n v="84181.135112957083"/>
    <x v="7"/>
    <x v="14"/>
  </r>
  <r>
    <x v="2"/>
    <x v="17"/>
    <s v="Sep 2025"/>
    <n v="82558.192676214443"/>
    <x v="8"/>
    <x v="14"/>
  </r>
  <r>
    <x v="2"/>
    <x v="17"/>
    <s v="Oct 2025"/>
    <n v="80967.099951467506"/>
    <x v="9"/>
    <x v="14"/>
  </r>
  <r>
    <x v="2"/>
    <x v="17"/>
    <s v="Nov 2025"/>
    <n v="79407.226171414426"/>
    <x v="10"/>
    <x v="14"/>
  </r>
  <r>
    <x v="2"/>
    <x v="17"/>
    <s v="Dec 2025"/>
    <n v="77877.953206204198"/>
    <x v="11"/>
    <x v="14"/>
  </r>
  <r>
    <x v="2"/>
    <x v="17"/>
    <s v="Jan 2026"/>
    <n v="76378.674612250703"/>
    <x v="0"/>
    <x v="15"/>
  </r>
  <r>
    <x v="2"/>
    <x v="17"/>
    <s v="Feb 2026"/>
    <n v="74908.796640763932"/>
    <x v="1"/>
    <x v="15"/>
  </r>
  <r>
    <x v="2"/>
    <x v="17"/>
    <s v="Mar 2026"/>
    <n v="73467.73722921875"/>
    <x v="2"/>
    <x v="15"/>
  </r>
  <r>
    <x v="2"/>
    <x v="17"/>
    <s v="Apr 2026"/>
    <n v="72054.92588429313"/>
    <x v="3"/>
    <x v="15"/>
  </r>
  <r>
    <x v="2"/>
    <x v="17"/>
    <s v="May 2026"/>
    <n v="70669.803173337175"/>
    <x v="4"/>
    <x v="15"/>
  </r>
  <r>
    <x v="2"/>
    <x v="17"/>
    <s v="Jun 2026"/>
    <n v="69311.82120731115"/>
    <x v="5"/>
    <x v="15"/>
  </r>
  <r>
    <x v="2"/>
    <x v="17"/>
    <s v="Jul 2026"/>
    <n v="67980.442857847404"/>
    <x v="6"/>
    <x v="15"/>
  </r>
  <r>
    <x v="2"/>
    <x v="17"/>
    <s v="Aug 2026"/>
    <n v="66675.141723126551"/>
    <x v="7"/>
    <x v="15"/>
  </r>
  <r>
    <x v="2"/>
    <x v="17"/>
    <s v="Sep 2026"/>
    <n v="65395.401519346509"/>
    <x v="8"/>
    <x v="15"/>
  </r>
  <r>
    <x v="2"/>
    <x v="17"/>
    <s v="Oct 2026"/>
    <n v="64140.716389253379"/>
    <x v="9"/>
    <x v="15"/>
  </r>
  <r>
    <x v="2"/>
    <x v="17"/>
    <s v="Nov 2026"/>
    <n v="62910.59088507964"/>
    <x v="10"/>
    <x v="15"/>
  </r>
  <r>
    <x v="2"/>
    <x v="17"/>
    <s v="Dec 2026"/>
    <n v="61704.539260013094"/>
    <x v="11"/>
    <x v="15"/>
  </r>
  <r>
    <x v="2"/>
    <x v="17"/>
    <s v="Jan 2027"/>
    <n v="60522.085459665926"/>
    <x v="0"/>
    <x v="16"/>
  </r>
  <r>
    <x v="2"/>
    <x v="17"/>
    <s v="Feb 2027"/>
    <n v="59362.762513543756"/>
    <x v="1"/>
    <x v="16"/>
  </r>
  <r>
    <x v="2"/>
    <x v="17"/>
    <s v="Mar 2027"/>
    <n v="58226.113226514644"/>
    <x v="2"/>
    <x v="16"/>
  </r>
  <r>
    <x v="2"/>
    <x v="17"/>
    <s v="Apr 2027"/>
    <n v="57111.688670278163"/>
    <x v="3"/>
    <x v="16"/>
  </r>
  <r>
    <x v="2"/>
    <x v="17"/>
    <s v="May 2027"/>
    <n v="56019.050391896308"/>
    <x v="4"/>
    <x v="16"/>
  </r>
  <r>
    <x v="2"/>
    <x v="17"/>
    <s v="Jun 2027"/>
    <n v="50054.967679669717"/>
    <x v="5"/>
    <x v="16"/>
  </r>
  <r>
    <x v="2"/>
    <x v="18"/>
    <s v="Jul 2012"/>
    <n v="518262.61784227617"/>
    <x v="6"/>
    <x v="1"/>
  </r>
  <r>
    <x v="2"/>
    <x v="18"/>
    <s v="Aug 2012"/>
    <n v="1021728.8826819166"/>
    <x v="7"/>
    <x v="1"/>
  </r>
  <r>
    <x v="2"/>
    <x v="18"/>
    <s v="Sep 2012"/>
    <n v="964635.54063544876"/>
    <x v="8"/>
    <x v="1"/>
  </r>
  <r>
    <x v="2"/>
    <x v="18"/>
    <s v="Oct 2012"/>
    <n v="860661.2894567207"/>
    <x v="9"/>
    <x v="1"/>
  </r>
  <r>
    <x v="2"/>
    <x v="18"/>
    <s v="Nov 2012"/>
    <n v="827462.92247395474"/>
    <x v="10"/>
    <x v="1"/>
  </r>
  <r>
    <x v="2"/>
    <x v="18"/>
    <s v="Dec 2012"/>
    <n v="791867.63557146257"/>
    <x v="11"/>
    <x v="1"/>
  </r>
  <r>
    <x v="2"/>
    <x v="18"/>
    <s v="Jan 2013"/>
    <n v="879076.29951919918"/>
    <x v="0"/>
    <x v="2"/>
  </r>
  <r>
    <x v="2"/>
    <x v="18"/>
    <s v="Feb 2013"/>
    <n v="912715.40696393792"/>
    <x v="1"/>
    <x v="2"/>
  </r>
  <r>
    <x v="2"/>
    <x v="18"/>
    <s v="Mar 2013"/>
    <n v="1044191.0929292799"/>
    <x v="2"/>
    <x v="2"/>
  </r>
  <r>
    <x v="2"/>
    <x v="18"/>
    <s v="Apr 2013"/>
    <n v="1241060.2682891395"/>
    <x v="3"/>
    <x v="2"/>
  </r>
  <r>
    <x v="2"/>
    <x v="18"/>
    <s v="May 2013"/>
    <n v="1445338.5901980319"/>
    <x v="4"/>
    <x v="2"/>
  </r>
  <r>
    <x v="2"/>
    <x v="18"/>
    <s v="Jun 2013"/>
    <n v="1554058.9900871136"/>
    <x v="5"/>
    <x v="2"/>
  </r>
  <r>
    <x v="2"/>
    <x v="18"/>
    <s v="Jul 2013"/>
    <n v="1654305.7732984906"/>
    <x v="6"/>
    <x v="2"/>
  </r>
  <r>
    <x v="2"/>
    <x v="18"/>
    <s v="Aug 2013"/>
    <n v="1709894.4360885762"/>
    <x v="7"/>
    <x v="2"/>
  </r>
  <r>
    <x v="2"/>
    <x v="18"/>
    <s v="Sep 2013"/>
    <n v="1666917.3508109241"/>
    <x v="8"/>
    <x v="2"/>
  </r>
  <r>
    <x v="2"/>
    <x v="18"/>
    <s v="Oct 2013"/>
    <n v="1463075.0393552906"/>
    <x v="9"/>
    <x v="2"/>
  </r>
  <r>
    <x v="2"/>
    <x v="18"/>
    <s v="Nov 2013"/>
    <n v="1300987.1832910762"/>
    <x v="10"/>
    <x v="2"/>
  </r>
  <r>
    <x v="2"/>
    <x v="18"/>
    <s v="Dec 2013"/>
    <n v="928941.77241627709"/>
    <x v="11"/>
    <x v="2"/>
  </r>
  <r>
    <x v="2"/>
    <x v="18"/>
    <s v="Jan 2014"/>
    <n v="696309.24149431521"/>
    <x v="0"/>
    <x v="3"/>
  </r>
  <r>
    <x v="2"/>
    <x v="18"/>
    <s v="Feb 2014"/>
    <n v="585362.68186646013"/>
    <x v="1"/>
    <x v="3"/>
  </r>
  <r>
    <x v="2"/>
    <x v="18"/>
    <s v="Mar 2014"/>
    <n v="550660.86281380302"/>
    <x v="2"/>
    <x v="3"/>
  </r>
  <r>
    <x v="2"/>
    <x v="18"/>
    <s v="Apr 2014"/>
    <n v="505320.53283786168"/>
    <x v="3"/>
    <x v="3"/>
  </r>
  <r>
    <x v="2"/>
    <x v="18"/>
    <s v="May 2014"/>
    <n v="460976.77101056057"/>
    <x v="4"/>
    <x v="3"/>
  </r>
  <r>
    <x v="2"/>
    <x v="18"/>
    <s v="Jun 2014"/>
    <n v="436595.80705885612"/>
    <x v="5"/>
    <x v="3"/>
  </r>
  <r>
    <x v="2"/>
    <x v="18"/>
    <s v="Jul 2014"/>
    <n v="412783.53992634238"/>
    <x v="6"/>
    <x v="3"/>
  </r>
  <r>
    <x v="2"/>
    <x v="18"/>
    <s v="Aug 2014"/>
    <n v="377236.39090836811"/>
    <x v="7"/>
    <x v="3"/>
  </r>
  <r>
    <x v="2"/>
    <x v="18"/>
    <s v="Sep 2014"/>
    <n v="324940.73541609885"/>
    <x v="8"/>
    <x v="3"/>
  </r>
  <r>
    <x v="2"/>
    <x v="18"/>
    <s v="Oct 2014"/>
    <n v="333256.75759453489"/>
    <x v="9"/>
    <x v="3"/>
  </r>
  <r>
    <x v="2"/>
    <x v="18"/>
    <s v="Nov 2014"/>
    <n v="361007.60701169766"/>
    <x v="10"/>
    <x v="3"/>
  </r>
  <r>
    <x v="2"/>
    <x v="18"/>
    <s v="Dec 2014"/>
    <n v="361017.95463968709"/>
    <x v="11"/>
    <x v="3"/>
  </r>
  <r>
    <x v="2"/>
    <x v="18"/>
    <s v="Jan 2015"/>
    <n v="366227.70046465285"/>
    <x v="0"/>
    <x v="4"/>
  </r>
  <r>
    <x v="2"/>
    <x v="18"/>
    <s v="Feb 2015"/>
    <n v="366806.11950084934"/>
    <x v="1"/>
    <x v="4"/>
  </r>
  <r>
    <x v="2"/>
    <x v="18"/>
    <s v="Mar 2015"/>
    <n v="360503.40963375859"/>
    <x v="2"/>
    <x v="4"/>
  </r>
  <r>
    <x v="2"/>
    <x v="18"/>
    <s v="Apr 2015"/>
    <n v="353008.05239193945"/>
    <x v="3"/>
    <x v="4"/>
  </r>
  <r>
    <x v="2"/>
    <x v="18"/>
    <s v="May 2015"/>
    <n v="344634.1050953964"/>
    <x v="4"/>
    <x v="4"/>
  </r>
  <r>
    <x v="2"/>
    <x v="18"/>
    <s v="Jun 2015"/>
    <n v="337377.77084430971"/>
    <x v="5"/>
    <x v="4"/>
  </r>
  <r>
    <x v="2"/>
    <x v="18"/>
    <s v="Jul 2015"/>
    <n v="333543.17913050053"/>
    <x v="6"/>
    <x v="4"/>
  </r>
  <r>
    <x v="2"/>
    <x v="18"/>
    <s v="Aug 2015"/>
    <n v="330438.20254146168"/>
    <x v="7"/>
    <x v="4"/>
  </r>
  <r>
    <x v="2"/>
    <x v="18"/>
    <s v="Sep 2015"/>
    <n v="322211.40726199781"/>
    <x v="8"/>
    <x v="4"/>
  </r>
  <r>
    <x v="2"/>
    <x v="18"/>
    <s v="Oct 2015"/>
    <n v="314777.36358149606"/>
    <x v="9"/>
    <x v="4"/>
  </r>
  <r>
    <x v="2"/>
    <x v="18"/>
    <s v="Nov 2015"/>
    <n v="307341.58283820713"/>
    <x v="10"/>
    <x v="4"/>
  </r>
  <r>
    <x v="2"/>
    <x v="18"/>
    <s v="Dec 2015"/>
    <n v="301051.89836813312"/>
    <x v="11"/>
    <x v="4"/>
  </r>
  <r>
    <x v="2"/>
    <x v="18"/>
    <s v="Jan 2016"/>
    <n v="294371.17775095062"/>
    <x v="0"/>
    <x v="5"/>
  </r>
  <r>
    <x v="2"/>
    <x v="18"/>
    <s v="Feb 2016"/>
    <n v="287798.35511045717"/>
    <x v="1"/>
    <x v="5"/>
  </r>
  <r>
    <x v="2"/>
    <x v="18"/>
    <s v="Mar 2016"/>
    <n v="281457.35956067208"/>
    <x v="2"/>
    <x v="5"/>
  </r>
  <r>
    <x v="2"/>
    <x v="18"/>
    <s v="Apr 2016"/>
    <n v="275961.02651738666"/>
    <x v="3"/>
    <x v="5"/>
  </r>
  <r>
    <x v="2"/>
    <x v="18"/>
    <s v="May 2016"/>
    <n v="270904.1625899279"/>
    <x v="4"/>
    <x v="5"/>
  </r>
  <r>
    <x v="2"/>
    <x v="18"/>
    <s v="Jun 2016"/>
    <n v="264997.42890434602"/>
    <x v="5"/>
    <x v="5"/>
  </r>
  <r>
    <x v="2"/>
    <x v="18"/>
    <s v="Jul 2016"/>
    <n v="261242.53715854336"/>
    <x v="6"/>
    <x v="5"/>
  </r>
  <r>
    <x v="2"/>
    <x v="18"/>
    <s v="Aug 2016"/>
    <n v="255724.58049501822"/>
    <x v="7"/>
    <x v="5"/>
  </r>
  <r>
    <x v="2"/>
    <x v="18"/>
    <s v="Sep 2016"/>
    <n v="248039.71354785631"/>
    <x v="8"/>
    <x v="5"/>
  </r>
  <r>
    <x v="2"/>
    <x v="18"/>
    <s v="Oct 2016"/>
    <n v="242249.8868327188"/>
    <x v="9"/>
    <x v="5"/>
  </r>
  <r>
    <x v="2"/>
    <x v="18"/>
    <s v="Nov 2016"/>
    <n v="236050.98802499933"/>
    <x v="10"/>
    <x v="5"/>
  </r>
  <r>
    <x v="2"/>
    <x v="18"/>
    <s v="Dec 2016"/>
    <n v="230831.41925603923"/>
    <x v="11"/>
    <x v="5"/>
  </r>
  <r>
    <x v="2"/>
    <x v="18"/>
    <s v="Jan 2017"/>
    <n v="225758.22611926548"/>
    <x v="0"/>
    <x v="6"/>
  </r>
  <r>
    <x v="2"/>
    <x v="18"/>
    <s v="Feb 2017"/>
    <n v="221308.49760863866"/>
    <x v="1"/>
    <x v="6"/>
  </r>
  <r>
    <x v="2"/>
    <x v="18"/>
    <s v="Mar 2017"/>
    <n v="218010.24372254848"/>
    <x v="2"/>
    <x v="6"/>
  </r>
  <r>
    <x v="2"/>
    <x v="18"/>
    <s v="Apr 2017"/>
    <n v="213244.75442848651"/>
    <x v="3"/>
    <x v="6"/>
  </r>
  <r>
    <x v="2"/>
    <x v="18"/>
    <s v="May 2017"/>
    <n v="208146.86143107948"/>
    <x v="4"/>
    <x v="6"/>
  </r>
  <r>
    <x v="2"/>
    <x v="18"/>
    <s v="Jun 2017"/>
    <n v="205354.4328378565"/>
    <x v="5"/>
    <x v="6"/>
  </r>
  <r>
    <x v="2"/>
    <x v="18"/>
    <s v="Jul 2017"/>
    <n v="200162.043883921"/>
    <x v="6"/>
    <x v="6"/>
  </r>
  <r>
    <x v="2"/>
    <x v="18"/>
    <s v="Aug 2017"/>
    <n v="195914.85004481531"/>
    <x v="7"/>
    <x v="6"/>
  </r>
  <r>
    <x v="2"/>
    <x v="18"/>
    <s v="Sep 2017"/>
    <n v="192156.08671283047"/>
    <x v="8"/>
    <x v="6"/>
  </r>
  <r>
    <x v="2"/>
    <x v="18"/>
    <s v="Oct 2017"/>
    <n v="187474.99136663764"/>
    <x v="9"/>
    <x v="6"/>
  </r>
  <r>
    <x v="2"/>
    <x v="18"/>
    <s v="Nov 2017"/>
    <n v="183783.93263038344"/>
    <x v="10"/>
    <x v="6"/>
  </r>
  <r>
    <x v="2"/>
    <x v="18"/>
    <s v="Dec 2017"/>
    <n v="180729.52276822529"/>
    <x v="11"/>
    <x v="6"/>
  </r>
  <r>
    <x v="2"/>
    <x v="18"/>
    <s v="Jan 2018"/>
    <n v="176679.58962438942"/>
    <x v="0"/>
    <x v="7"/>
  </r>
  <r>
    <x v="2"/>
    <x v="18"/>
    <s v="Feb 2018"/>
    <n v="173262.81389022508"/>
    <x v="1"/>
    <x v="7"/>
  </r>
  <r>
    <x v="2"/>
    <x v="18"/>
    <s v="Mar 2018"/>
    <n v="170124.64938340671"/>
    <x v="2"/>
    <x v="7"/>
  </r>
  <r>
    <x v="2"/>
    <x v="18"/>
    <s v="Apr 2018"/>
    <n v="166015.54267728952"/>
    <x v="3"/>
    <x v="7"/>
  </r>
  <r>
    <x v="2"/>
    <x v="18"/>
    <s v="May 2018"/>
    <n v="162475.74439631728"/>
    <x v="4"/>
    <x v="7"/>
  </r>
  <r>
    <x v="2"/>
    <x v="18"/>
    <s v="Jun 2018"/>
    <n v="159900.99988181129"/>
    <x v="5"/>
    <x v="7"/>
  </r>
  <r>
    <x v="2"/>
    <x v="18"/>
    <s v="Jul 2018"/>
    <n v="156181.90944397627"/>
    <x v="6"/>
    <x v="7"/>
  </r>
  <r>
    <x v="2"/>
    <x v="18"/>
    <s v="Aug 2018"/>
    <n v="152640.59487321312"/>
    <x v="7"/>
    <x v="7"/>
  </r>
  <r>
    <x v="2"/>
    <x v="18"/>
    <s v="Sep 2018"/>
    <n v="150174.16032661975"/>
    <x v="8"/>
    <x v="7"/>
  </r>
  <r>
    <x v="2"/>
    <x v="18"/>
    <s v="Oct 2018"/>
    <n v="148349.29227525735"/>
    <x v="9"/>
    <x v="7"/>
  </r>
  <r>
    <x v="2"/>
    <x v="18"/>
    <s v="Nov 2018"/>
    <n v="144693.5912730486"/>
    <x v="10"/>
    <x v="7"/>
  </r>
  <r>
    <x v="2"/>
    <x v="18"/>
    <s v="Dec 2018"/>
    <n v="140634.96939860962"/>
    <x v="11"/>
    <x v="7"/>
  </r>
  <r>
    <x v="2"/>
    <x v="18"/>
    <s v="Jan 2019"/>
    <n v="137781.36984823443"/>
    <x v="0"/>
    <x v="8"/>
  </r>
  <r>
    <x v="2"/>
    <x v="18"/>
    <s v="Feb 2019"/>
    <n v="135739.14684034957"/>
    <x v="1"/>
    <x v="8"/>
  </r>
  <r>
    <x v="2"/>
    <x v="18"/>
    <s v="Mar 2019"/>
    <n v="133557.10503710018"/>
    <x v="2"/>
    <x v="8"/>
  </r>
  <r>
    <x v="2"/>
    <x v="18"/>
    <s v="Apr 2019"/>
    <n v="130484.46051016427"/>
    <x v="3"/>
    <x v="8"/>
  </r>
  <r>
    <x v="2"/>
    <x v="18"/>
    <s v="May 2019"/>
    <n v="128177.84409863545"/>
    <x v="4"/>
    <x v="8"/>
  </r>
  <r>
    <x v="2"/>
    <x v="18"/>
    <s v="Jun 2019"/>
    <n v="126329.86575763031"/>
    <x v="5"/>
    <x v="8"/>
  </r>
  <r>
    <x v="2"/>
    <x v="18"/>
    <s v="Jul 2019"/>
    <n v="123956.99807716117"/>
    <x v="6"/>
    <x v="8"/>
  </r>
  <r>
    <x v="2"/>
    <x v="18"/>
    <s v="Aug 2019"/>
    <n v="121867.48077787791"/>
    <x v="7"/>
    <x v="8"/>
  </r>
  <r>
    <x v="2"/>
    <x v="18"/>
    <s v="Sep 2019"/>
    <n v="119504.04052602361"/>
    <x v="8"/>
    <x v="8"/>
  </r>
  <r>
    <x v="2"/>
    <x v="18"/>
    <s v="Oct 2019"/>
    <n v="117362.19816527655"/>
    <x v="9"/>
    <x v="8"/>
  </r>
  <r>
    <x v="2"/>
    <x v="18"/>
    <s v="Nov 2019"/>
    <n v="115212.14305114702"/>
    <x v="10"/>
    <x v="8"/>
  </r>
  <r>
    <x v="2"/>
    <x v="18"/>
    <s v="Dec 2019"/>
    <n v="113121.19129926173"/>
    <x v="11"/>
    <x v="8"/>
  </r>
  <r>
    <x v="2"/>
    <x v="18"/>
    <s v="Jan 2020"/>
    <n v="110835.48092845723"/>
    <x v="0"/>
    <x v="9"/>
  </r>
  <r>
    <x v="2"/>
    <x v="18"/>
    <s v="Feb 2020"/>
    <n v="108753.77739112015"/>
    <x v="1"/>
    <x v="9"/>
  </r>
  <r>
    <x v="2"/>
    <x v="18"/>
    <s v="Mar 2020"/>
    <n v="106723.04496310141"/>
    <x v="2"/>
    <x v="9"/>
  </r>
  <r>
    <x v="2"/>
    <x v="18"/>
    <s v="Apr 2020"/>
    <n v="104571.26542435412"/>
    <x v="3"/>
    <x v="9"/>
  </r>
  <r>
    <x v="2"/>
    <x v="18"/>
    <s v="May 2020"/>
    <n v="102489.70154256868"/>
    <x v="4"/>
    <x v="9"/>
  </r>
  <r>
    <x v="2"/>
    <x v="18"/>
    <s v="Jun 2020"/>
    <n v="100585.87213520067"/>
    <x v="5"/>
    <x v="9"/>
  </r>
  <r>
    <x v="2"/>
    <x v="18"/>
    <s v="Jul 2020"/>
    <n v="98045.781850707674"/>
    <x v="6"/>
    <x v="9"/>
  </r>
  <r>
    <x v="2"/>
    <x v="18"/>
    <s v="Aug 2020"/>
    <n v="95862.791647733073"/>
    <x v="7"/>
    <x v="9"/>
  </r>
  <r>
    <x v="2"/>
    <x v="18"/>
    <s v="Sep 2020"/>
    <n v="93522.665203850687"/>
    <x v="8"/>
    <x v="9"/>
  </r>
  <r>
    <x v="2"/>
    <x v="18"/>
    <s v="Oct 2020"/>
    <n v="91368.807371511764"/>
    <x v="9"/>
    <x v="9"/>
  </r>
  <r>
    <x v="2"/>
    <x v="18"/>
    <s v="Nov 2020"/>
    <n v="89229.095127575958"/>
    <x v="10"/>
    <x v="9"/>
  </r>
  <r>
    <x v="2"/>
    <x v="18"/>
    <s v="Dec 2020"/>
    <n v="87170.361729582277"/>
    <x v="11"/>
    <x v="9"/>
  </r>
  <r>
    <x v="2"/>
    <x v="18"/>
    <s v="Jan 2021"/>
    <n v="84991.281189115543"/>
    <x v="0"/>
    <x v="10"/>
  </r>
  <r>
    <x v="2"/>
    <x v="18"/>
    <s v="Feb 2021"/>
    <n v="83057.687760049273"/>
    <x v="1"/>
    <x v="10"/>
  </r>
  <r>
    <x v="2"/>
    <x v="18"/>
    <s v="Mar 2021"/>
    <n v="81210.506800853705"/>
    <x v="2"/>
    <x v="10"/>
  </r>
  <r>
    <x v="2"/>
    <x v="18"/>
    <s v="Apr 2021"/>
    <n v="79317.691970379805"/>
    <x v="3"/>
    <x v="10"/>
  </r>
  <r>
    <x v="2"/>
    <x v="18"/>
    <s v="May 2021"/>
    <n v="77557.17156639215"/>
    <x v="4"/>
    <x v="10"/>
  </r>
  <r>
    <x v="2"/>
    <x v="18"/>
    <s v="Jun 2021"/>
    <n v="75933.189788632269"/>
    <x v="5"/>
    <x v="10"/>
  </r>
  <r>
    <x v="2"/>
    <x v="18"/>
    <s v="Jul 2021"/>
    <n v="70797.179862743898"/>
    <x v="6"/>
    <x v="10"/>
  </r>
  <r>
    <x v="2"/>
    <x v="18"/>
    <s v="Aug 2021"/>
    <n v="69300.789381692404"/>
    <x v="7"/>
    <x v="10"/>
  </r>
  <r>
    <x v="2"/>
    <x v="18"/>
    <s v="Sep 2021"/>
    <n v="67678.497684119124"/>
    <x v="8"/>
    <x v="10"/>
  </r>
  <r>
    <x v="2"/>
    <x v="18"/>
    <s v="Oct 2021"/>
    <n v="65403.639901414499"/>
    <x v="9"/>
    <x v="10"/>
  </r>
  <r>
    <x v="2"/>
    <x v="18"/>
    <s v="Nov 2021"/>
    <n v="63588.08711989352"/>
    <x v="10"/>
    <x v="10"/>
  </r>
  <r>
    <x v="2"/>
    <x v="18"/>
    <s v="Dec 2021"/>
    <n v="62197.919688776994"/>
    <x v="11"/>
    <x v="10"/>
  </r>
  <r>
    <x v="2"/>
    <x v="18"/>
    <s v="Jan 2022"/>
    <n v="60815.080826677455"/>
    <x v="0"/>
    <x v="11"/>
  </r>
  <r>
    <x v="2"/>
    <x v="18"/>
    <s v="Feb 2022"/>
    <n v="59132.52867652283"/>
    <x v="1"/>
    <x v="11"/>
  </r>
  <r>
    <x v="2"/>
    <x v="18"/>
    <s v="Mar 2022"/>
    <n v="57841.387522088509"/>
    <x v="2"/>
    <x v="11"/>
  </r>
  <r>
    <x v="2"/>
    <x v="18"/>
    <s v="Apr 2022"/>
    <n v="56618.910837511095"/>
    <x v="3"/>
    <x v="11"/>
  </r>
  <r>
    <x v="2"/>
    <x v="18"/>
    <s v="May 2022"/>
    <n v="54954.993666149225"/>
    <x v="4"/>
    <x v="11"/>
  </r>
  <r>
    <x v="2"/>
    <x v="18"/>
    <s v="Jun 2022"/>
    <n v="53013.963581934477"/>
    <x v="5"/>
    <x v="11"/>
  </r>
  <r>
    <x v="2"/>
    <x v="18"/>
    <s v="Jul 2022"/>
    <n v="34134.777016703563"/>
    <x v="6"/>
    <x v="11"/>
  </r>
  <r>
    <x v="2"/>
    <x v="18"/>
    <s v="Aug 2022"/>
    <n v="17827.909271884771"/>
    <x v="7"/>
    <x v="11"/>
  </r>
  <r>
    <x v="2"/>
    <x v="18"/>
    <s v="Sep 2022"/>
    <n v="7913.7805000000008"/>
    <x v="8"/>
    <x v="11"/>
  </r>
  <r>
    <x v="2"/>
    <x v="18"/>
    <s v="Oct 2022"/>
    <n v="7833.8545999999997"/>
    <x v="9"/>
    <x v="11"/>
  </r>
  <r>
    <x v="2"/>
    <x v="18"/>
    <s v="Nov 2022"/>
    <n v="7754.7401"/>
    <x v="10"/>
    <x v="11"/>
  </r>
  <r>
    <x v="2"/>
    <x v="18"/>
    <s v="Dec 2022"/>
    <n v="7676.4282000000003"/>
    <x v="11"/>
    <x v="11"/>
  </r>
  <r>
    <x v="2"/>
    <x v="18"/>
    <s v="Jan 2023"/>
    <n v="7598.9110999999994"/>
    <x v="0"/>
    <x v="12"/>
  </r>
  <r>
    <x v="2"/>
    <x v="18"/>
    <s v="Feb 2023"/>
    <n v="7522.1802999999991"/>
    <x v="1"/>
    <x v="12"/>
  </r>
  <r>
    <x v="2"/>
    <x v="18"/>
    <s v="Mar 2023"/>
    <n v="7446.2280000000001"/>
    <x v="2"/>
    <x v="12"/>
  </r>
  <r>
    <x v="2"/>
    <x v="18"/>
    <s v="Apr 2023"/>
    <n v="7371.0461999999998"/>
    <x v="3"/>
    <x v="12"/>
  </r>
  <r>
    <x v="2"/>
    <x v="18"/>
    <s v="May 2023"/>
    <n v="7296.6270000000004"/>
    <x v="4"/>
    <x v="12"/>
  </r>
  <r>
    <x v="2"/>
    <x v="18"/>
    <s v="Jun 2023"/>
    <n v="7222.9625000000005"/>
    <x v="5"/>
    <x v="12"/>
  </r>
  <r>
    <x v="2"/>
    <x v="18"/>
    <s v="Jul 2023"/>
    <n v="7150.0452999999998"/>
    <x v="6"/>
    <x v="12"/>
  </r>
  <r>
    <x v="2"/>
    <x v="18"/>
    <s v="Aug 2023"/>
    <n v="7077.8674000000001"/>
    <x v="7"/>
    <x v="12"/>
  </r>
  <r>
    <x v="2"/>
    <x v="18"/>
    <s v="Sep 2023"/>
    <n v="7006.4216999999999"/>
    <x v="8"/>
    <x v="12"/>
  </r>
  <r>
    <x v="2"/>
    <x v="18"/>
    <s v="Oct 2023"/>
    <n v="6935.7004000000006"/>
    <x v="9"/>
    <x v="12"/>
  </r>
  <r>
    <x v="2"/>
    <x v="18"/>
    <s v="Nov 2023"/>
    <n v="6865.6959000000006"/>
    <x v="10"/>
    <x v="12"/>
  </r>
  <r>
    <x v="2"/>
    <x v="18"/>
    <s v="Dec 2023"/>
    <n v="6796.4012999999995"/>
    <x v="11"/>
    <x v="12"/>
  </r>
  <r>
    <x v="2"/>
    <x v="18"/>
    <s v="Jan 2024"/>
    <n v="6727.8093000000008"/>
    <x v="0"/>
    <x v="13"/>
  </r>
  <r>
    <x v="2"/>
    <x v="18"/>
    <s v="Feb 2024"/>
    <n v="6659.9125999999997"/>
    <x v="1"/>
    <x v="13"/>
  </r>
  <r>
    <x v="2"/>
    <x v="18"/>
    <s v="Mar 2024"/>
    <n v="6592.7042000000001"/>
    <x v="2"/>
    <x v="13"/>
  </r>
  <r>
    <x v="2"/>
    <x v="18"/>
    <s v="Apr 2024"/>
    <n v="6526.1768999999995"/>
    <x v="3"/>
    <x v="13"/>
  </r>
  <r>
    <x v="2"/>
    <x v="18"/>
    <s v="May 2024"/>
    <n v="6460.3239000000003"/>
    <x v="4"/>
    <x v="13"/>
  </r>
  <r>
    <x v="2"/>
    <x v="18"/>
    <s v="Jun 2024"/>
    <n v="6395.1385"/>
    <x v="5"/>
    <x v="13"/>
  </r>
  <r>
    <x v="2"/>
    <x v="18"/>
    <s v="Jul 2024"/>
    <n v="6330.6134000000002"/>
    <x v="6"/>
    <x v="13"/>
  </r>
  <r>
    <x v="2"/>
    <x v="18"/>
    <s v="Aug 2024"/>
    <n v="6266.7422999999999"/>
    <x v="7"/>
    <x v="13"/>
  </r>
  <r>
    <x v="2"/>
    <x v="18"/>
    <s v="Sep 2024"/>
    <n v="6203.5183999999999"/>
    <x v="8"/>
    <x v="13"/>
  </r>
  <r>
    <x v="2"/>
    <x v="18"/>
    <s v="Oct 2024"/>
    <n v="6140.9350000000004"/>
    <x v="9"/>
    <x v="13"/>
  </r>
  <r>
    <x v="2"/>
    <x v="18"/>
    <s v="Nov 2024"/>
    <n v="6078.9857999999995"/>
    <x v="10"/>
    <x v="13"/>
  </r>
  <r>
    <x v="2"/>
    <x v="18"/>
    <s v="Dec 2024"/>
    <n v="6017.6639999999998"/>
    <x v="11"/>
    <x v="13"/>
  </r>
  <r>
    <x v="2"/>
    <x v="18"/>
    <s v="Jan 2025"/>
    <n v="5956.9635000000007"/>
    <x v="0"/>
    <x v="14"/>
  </r>
  <r>
    <x v="2"/>
    <x v="18"/>
    <s v="Feb 2025"/>
    <n v="5896.8778000000002"/>
    <x v="1"/>
    <x v="14"/>
  </r>
  <r>
    <x v="2"/>
    <x v="18"/>
    <s v="Mar 2025"/>
    <n v="5837.4008000000003"/>
    <x v="2"/>
    <x v="14"/>
  </r>
  <r>
    <x v="2"/>
    <x v="18"/>
    <s v="Apr 2025"/>
    <n v="5778.5263000000004"/>
    <x v="3"/>
    <x v="14"/>
  </r>
  <r>
    <x v="2"/>
    <x v="18"/>
    <s v="May 2025"/>
    <n v="5720.247699999999"/>
    <x v="4"/>
    <x v="14"/>
  </r>
  <r>
    <x v="2"/>
    <x v="18"/>
    <s v="Jun 2025"/>
    <n v="5662.5595999999996"/>
    <x v="5"/>
    <x v="14"/>
  </r>
  <r>
    <x v="2"/>
    <x v="18"/>
    <s v="Jul 2025"/>
    <n v="5605.4555"/>
    <x v="6"/>
    <x v="14"/>
  </r>
  <r>
    <x v="2"/>
    <x v="18"/>
    <s v="Aug 2025"/>
    <n v="5548.9295999999995"/>
    <x v="7"/>
    <x v="14"/>
  </r>
  <r>
    <x v="2"/>
    <x v="18"/>
    <s v="Sep 2025"/>
    <n v="5492.9761000000008"/>
    <x v="8"/>
    <x v="14"/>
  </r>
  <r>
    <x v="2"/>
    <x v="18"/>
    <s v="Oct 2025"/>
    <n v="5437.5890999999992"/>
    <x v="9"/>
    <x v="14"/>
  </r>
  <r>
    <x v="2"/>
    <x v="18"/>
    <s v="Nov 2025"/>
    <n v="5382.7628999999997"/>
    <x v="10"/>
    <x v="14"/>
  </r>
  <r>
    <x v="2"/>
    <x v="18"/>
    <s v="Dec 2025"/>
    <n v="5328.4915000000001"/>
    <x v="11"/>
    <x v="14"/>
  </r>
  <r>
    <x v="2"/>
    <x v="18"/>
    <s v="Jan 2026"/>
    <n v="5274.7697000000007"/>
    <x v="0"/>
    <x v="15"/>
  </r>
  <r>
    <x v="2"/>
    <x v="18"/>
    <s v="Feb 2026"/>
    <n v="5221.5915999999997"/>
    <x v="1"/>
    <x v="15"/>
  </r>
  <r>
    <x v="2"/>
    <x v="18"/>
    <s v="Mar 2026"/>
    <n v="5168.9515999999994"/>
    <x v="2"/>
    <x v="15"/>
  </r>
  <r>
    <x v="2"/>
    <x v="18"/>
    <s v="Apr 2026"/>
    <n v="5116.8445999999994"/>
    <x v="3"/>
    <x v="15"/>
  </r>
  <r>
    <x v="2"/>
    <x v="18"/>
    <s v="May 2026"/>
    <n v="5065.2647999999999"/>
    <x v="4"/>
    <x v="15"/>
  </r>
  <r>
    <x v="2"/>
    <x v="18"/>
    <s v="Jun 2026"/>
    <n v="5014.2070000000003"/>
    <x v="5"/>
    <x v="15"/>
  </r>
  <r>
    <x v="2"/>
    <x v="18"/>
    <s v="Jul 2026"/>
    <n v="4963.6658000000007"/>
    <x v="6"/>
    <x v="15"/>
  </r>
  <r>
    <x v="2"/>
    <x v="18"/>
    <s v="Aug 2026"/>
    <n v="4913.6361999999999"/>
    <x v="7"/>
    <x v="15"/>
  </r>
  <r>
    <x v="2"/>
    <x v="18"/>
    <s v="Sep 2026"/>
    <n v="4864.1126000000004"/>
    <x v="8"/>
    <x v="15"/>
  </r>
  <r>
    <x v="2"/>
    <x v="18"/>
    <s v="Oct 2026"/>
    <n v="4815.0897999999997"/>
    <x v="9"/>
    <x v="15"/>
  </r>
  <r>
    <x v="2"/>
    <x v="18"/>
    <s v="Nov 2026"/>
    <n v="4766.5634"/>
    <x v="10"/>
    <x v="15"/>
  </r>
  <r>
    <x v="2"/>
    <x v="18"/>
    <s v="Dec 2026"/>
    <n v="4718.5277000000006"/>
    <x v="11"/>
    <x v="15"/>
  </r>
  <r>
    <x v="2"/>
    <x v="18"/>
    <s v="Jan 2027"/>
    <n v="4670.9777999999997"/>
    <x v="0"/>
    <x v="16"/>
  </r>
  <r>
    <x v="2"/>
    <x v="18"/>
    <s v="Feb 2027"/>
    <n v="4623.9091000000008"/>
    <x v="1"/>
    <x v="16"/>
  </r>
  <r>
    <x v="2"/>
    <x v="18"/>
    <s v="Mar 2027"/>
    <n v="4577.3163000000004"/>
    <x v="2"/>
    <x v="16"/>
  </r>
  <r>
    <x v="2"/>
    <x v="18"/>
    <s v="Apr 2027"/>
    <n v="4531.1949999999997"/>
    <x v="3"/>
    <x v="16"/>
  </r>
  <r>
    <x v="2"/>
    <x v="18"/>
    <s v="May 2027"/>
    <n v="4485.5396999999994"/>
    <x v="4"/>
    <x v="16"/>
  </r>
  <r>
    <x v="2"/>
    <x v="18"/>
    <s v="Jun 2027"/>
    <n v="4440.3464999999997"/>
    <x v="5"/>
    <x v="16"/>
  </r>
  <r>
    <x v="2"/>
    <x v="19"/>
    <s v="Aug 2012"/>
    <n v="383460.22859827266"/>
    <x v="7"/>
    <x v="1"/>
  </r>
  <r>
    <x v="2"/>
    <x v="19"/>
    <s v="Sep 2012"/>
    <n v="1176658.9649656343"/>
    <x v="8"/>
    <x v="1"/>
  </r>
  <r>
    <x v="2"/>
    <x v="19"/>
    <s v="Oct 2012"/>
    <n v="1353441.6893319064"/>
    <x v="9"/>
    <x v="1"/>
  </r>
  <r>
    <x v="2"/>
    <x v="19"/>
    <s v="Nov 2012"/>
    <n v="1043994.6587381288"/>
    <x v="10"/>
    <x v="1"/>
  </r>
  <r>
    <x v="2"/>
    <x v="19"/>
    <s v="Dec 2012"/>
    <n v="816564.58915242972"/>
    <x v="11"/>
    <x v="1"/>
  </r>
  <r>
    <x v="2"/>
    <x v="19"/>
    <s v="Jan 2013"/>
    <n v="738897.82012055174"/>
    <x v="0"/>
    <x v="2"/>
  </r>
  <r>
    <x v="2"/>
    <x v="19"/>
    <s v="Feb 2013"/>
    <n v="692118.66599765944"/>
    <x v="1"/>
    <x v="2"/>
  </r>
  <r>
    <x v="2"/>
    <x v="19"/>
    <s v="Mar 2013"/>
    <n v="736208.93725522433"/>
    <x v="2"/>
    <x v="2"/>
  </r>
  <r>
    <x v="2"/>
    <x v="19"/>
    <s v="Apr 2013"/>
    <n v="804370.36083352263"/>
    <x v="3"/>
    <x v="2"/>
  </r>
  <r>
    <x v="2"/>
    <x v="19"/>
    <s v="May 2013"/>
    <n v="877372.81147456565"/>
    <x v="4"/>
    <x v="2"/>
  </r>
  <r>
    <x v="2"/>
    <x v="19"/>
    <s v="Jun 2013"/>
    <n v="1000637.0318286071"/>
    <x v="5"/>
    <x v="2"/>
  </r>
  <r>
    <x v="2"/>
    <x v="19"/>
    <s v="Jul 2013"/>
    <n v="1091008.2679359424"/>
    <x v="6"/>
    <x v="2"/>
  </r>
  <r>
    <x v="2"/>
    <x v="19"/>
    <s v="Aug 2013"/>
    <n v="1140402.0051244057"/>
    <x v="7"/>
    <x v="2"/>
  </r>
  <r>
    <x v="2"/>
    <x v="19"/>
    <s v="Sep 2013"/>
    <n v="1192907.6850008511"/>
    <x v="8"/>
    <x v="2"/>
  </r>
  <r>
    <x v="2"/>
    <x v="19"/>
    <s v="Oct 2013"/>
    <n v="1191130.4594137454"/>
    <x v="9"/>
    <x v="2"/>
  </r>
  <r>
    <x v="2"/>
    <x v="19"/>
    <s v="Nov 2013"/>
    <n v="1161734.0718188495"/>
    <x v="10"/>
    <x v="2"/>
  </r>
  <r>
    <x v="2"/>
    <x v="19"/>
    <s v="Dec 2013"/>
    <n v="1185299.7128345235"/>
    <x v="11"/>
    <x v="2"/>
  </r>
  <r>
    <x v="2"/>
    <x v="19"/>
    <s v="Jan 2014"/>
    <n v="1106097.5544610925"/>
    <x v="0"/>
    <x v="3"/>
  </r>
  <r>
    <x v="2"/>
    <x v="19"/>
    <s v="Feb 2014"/>
    <n v="855623.28261892614"/>
    <x v="1"/>
    <x v="3"/>
  </r>
  <r>
    <x v="2"/>
    <x v="19"/>
    <s v="Mar 2014"/>
    <n v="742526.54750277475"/>
    <x v="2"/>
    <x v="3"/>
  </r>
  <r>
    <x v="2"/>
    <x v="19"/>
    <s v="Apr 2014"/>
    <n v="676060.00529316009"/>
    <x v="3"/>
    <x v="3"/>
  </r>
  <r>
    <x v="2"/>
    <x v="19"/>
    <s v="May 2014"/>
    <n v="576182.63700094575"/>
    <x v="4"/>
    <x v="3"/>
  </r>
  <r>
    <x v="2"/>
    <x v="19"/>
    <s v="Jun 2014"/>
    <n v="295619.94153377844"/>
    <x v="5"/>
    <x v="3"/>
  </r>
  <r>
    <x v="2"/>
    <x v="19"/>
    <s v="Jul 2014"/>
    <n v="271823.20335581264"/>
    <x v="6"/>
    <x v="3"/>
  </r>
  <r>
    <x v="2"/>
    <x v="19"/>
    <s v="Aug 2014"/>
    <n v="249572.21586611477"/>
    <x v="7"/>
    <x v="3"/>
  </r>
  <r>
    <x v="2"/>
    <x v="19"/>
    <s v="Sep 2014"/>
    <n v="229494.27758999856"/>
    <x v="8"/>
    <x v="3"/>
  </r>
  <r>
    <x v="2"/>
    <x v="19"/>
    <s v="Oct 2014"/>
    <n v="210934.28324469473"/>
    <x v="9"/>
    <x v="3"/>
  </r>
  <r>
    <x v="2"/>
    <x v="19"/>
    <s v="Nov 2014"/>
    <n v="194924.18158291996"/>
    <x v="10"/>
    <x v="3"/>
  </r>
  <r>
    <x v="2"/>
    <x v="19"/>
    <s v="Dec 2014"/>
    <n v="205327.45263093302"/>
    <x v="11"/>
    <x v="3"/>
  </r>
  <r>
    <x v="2"/>
    <x v="19"/>
    <s v="Jan 2015"/>
    <n v="195282.45971395983"/>
    <x v="0"/>
    <x v="4"/>
  </r>
  <r>
    <x v="2"/>
    <x v="19"/>
    <s v="Feb 2015"/>
    <n v="185132.9904301939"/>
    <x v="1"/>
    <x v="4"/>
  </r>
  <r>
    <x v="2"/>
    <x v="19"/>
    <s v="Mar 2015"/>
    <n v="175486.66597107329"/>
    <x v="2"/>
    <x v="4"/>
  </r>
  <r>
    <x v="2"/>
    <x v="19"/>
    <s v="Apr 2015"/>
    <n v="168311.10401901914"/>
    <x v="3"/>
    <x v="4"/>
  </r>
  <r>
    <x v="2"/>
    <x v="19"/>
    <s v="May 2015"/>
    <n v="163291.72057319677"/>
    <x v="4"/>
    <x v="4"/>
  </r>
  <r>
    <x v="2"/>
    <x v="19"/>
    <s v="Jun 2015"/>
    <n v="204838.10852542403"/>
    <x v="5"/>
    <x v="4"/>
  </r>
  <r>
    <x v="2"/>
    <x v="19"/>
    <s v="Jul 2015"/>
    <n v="196053.00375457387"/>
    <x v="6"/>
    <x v="4"/>
  </r>
  <r>
    <x v="2"/>
    <x v="19"/>
    <s v="Aug 2015"/>
    <n v="192317.48116345721"/>
    <x v="7"/>
    <x v="4"/>
  </r>
  <r>
    <x v="2"/>
    <x v="19"/>
    <s v="Sep 2015"/>
    <n v="192864.57680502484"/>
    <x v="8"/>
    <x v="4"/>
  </r>
  <r>
    <x v="2"/>
    <x v="19"/>
    <s v="Oct 2015"/>
    <n v="187279.84778286744"/>
    <x v="9"/>
    <x v="4"/>
  </r>
  <r>
    <x v="2"/>
    <x v="19"/>
    <s v="Nov 2015"/>
    <n v="181083.11520808819"/>
    <x v="10"/>
    <x v="4"/>
  </r>
  <r>
    <x v="2"/>
    <x v="19"/>
    <s v="Dec 2015"/>
    <n v="174844.76931406235"/>
    <x v="11"/>
    <x v="4"/>
  </r>
  <r>
    <x v="2"/>
    <x v="19"/>
    <s v="Jan 2016"/>
    <n v="168780.20778572917"/>
    <x v="0"/>
    <x v="5"/>
  </r>
  <r>
    <x v="2"/>
    <x v="19"/>
    <s v="Feb 2016"/>
    <n v="163274.03155523029"/>
    <x v="1"/>
    <x v="5"/>
  </r>
  <r>
    <x v="2"/>
    <x v="19"/>
    <s v="Mar 2016"/>
    <n v="159281.91070210453"/>
    <x v="2"/>
    <x v="5"/>
  </r>
  <r>
    <x v="2"/>
    <x v="19"/>
    <s v="Apr 2016"/>
    <n v="154851.0148474178"/>
    <x v="3"/>
    <x v="5"/>
  </r>
  <r>
    <x v="2"/>
    <x v="19"/>
    <s v="May 2016"/>
    <n v="150300.42057906502"/>
    <x v="4"/>
    <x v="5"/>
  </r>
  <r>
    <x v="2"/>
    <x v="19"/>
    <s v="Jun 2016"/>
    <n v="147304.56342798169"/>
    <x v="5"/>
    <x v="5"/>
  </r>
  <r>
    <x v="2"/>
    <x v="19"/>
    <s v="Jul 2016"/>
    <n v="143640.44083439608"/>
    <x v="6"/>
    <x v="5"/>
  </r>
  <r>
    <x v="2"/>
    <x v="19"/>
    <s v="Aug 2016"/>
    <n v="140048.37009951498"/>
    <x v="7"/>
    <x v="5"/>
  </r>
  <r>
    <x v="2"/>
    <x v="19"/>
    <s v="Sep 2016"/>
    <n v="138901.5930863184"/>
    <x v="8"/>
    <x v="5"/>
  </r>
  <r>
    <x v="2"/>
    <x v="19"/>
    <s v="Oct 2016"/>
    <n v="133965.60659960634"/>
    <x v="9"/>
    <x v="5"/>
  </r>
  <r>
    <x v="2"/>
    <x v="19"/>
    <s v="Nov 2016"/>
    <n v="130520.6134350387"/>
    <x v="10"/>
    <x v="5"/>
  </r>
  <r>
    <x v="2"/>
    <x v="19"/>
    <s v="Dec 2016"/>
    <n v="126473.73940263603"/>
    <x v="11"/>
    <x v="5"/>
  </r>
  <r>
    <x v="2"/>
    <x v="19"/>
    <s v="Jan 2017"/>
    <n v="124054.19584372903"/>
    <x v="0"/>
    <x v="6"/>
  </r>
  <r>
    <x v="2"/>
    <x v="19"/>
    <s v="Feb 2017"/>
    <n v="120918.41093126383"/>
    <x v="1"/>
    <x v="6"/>
  </r>
  <r>
    <x v="2"/>
    <x v="19"/>
    <s v="Mar 2017"/>
    <n v="118553.73695397344"/>
    <x v="2"/>
    <x v="6"/>
  </r>
  <r>
    <x v="2"/>
    <x v="19"/>
    <s v="Apr 2017"/>
    <n v="116506.03277528149"/>
    <x v="3"/>
    <x v="6"/>
  </r>
  <r>
    <x v="2"/>
    <x v="19"/>
    <s v="May 2017"/>
    <n v="114720.59472779649"/>
    <x v="4"/>
    <x v="6"/>
  </r>
  <r>
    <x v="2"/>
    <x v="19"/>
    <s v="Jun 2017"/>
    <n v="111723.40200066933"/>
    <x v="5"/>
    <x v="6"/>
  </r>
  <r>
    <x v="2"/>
    <x v="19"/>
    <s v="Jul 2017"/>
    <n v="109494.77896962088"/>
    <x v="6"/>
    <x v="6"/>
  </r>
  <r>
    <x v="2"/>
    <x v="19"/>
    <s v="Aug 2017"/>
    <n v="106630.06842342461"/>
    <x v="7"/>
    <x v="6"/>
  </r>
  <r>
    <x v="2"/>
    <x v="19"/>
    <s v="Sep 2017"/>
    <n v="103781.94582421285"/>
    <x v="8"/>
    <x v="6"/>
  </r>
  <r>
    <x v="2"/>
    <x v="19"/>
    <s v="Oct 2017"/>
    <n v="102244.03151096027"/>
    <x v="9"/>
    <x v="6"/>
  </r>
  <r>
    <x v="2"/>
    <x v="19"/>
    <s v="Nov 2017"/>
    <n v="100051.35083689427"/>
    <x v="10"/>
    <x v="6"/>
  </r>
  <r>
    <x v="2"/>
    <x v="19"/>
    <s v="Dec 2017"/>
    <n v="97799.657067108026"/>
    <x v="11"/>
    <x v="6"/>
  </r>
  <r>
    <x v="2"/>
    <x v="19"/>
    <s v="Jan 2018"/>
    <n v="96484.749174012541"/>
    <x v="0"/>
    <x v="7"/>
  </r>
  <r>
    <x v="2"/>
    <x v="19"/>
    <s v="Feb 2018"/>
    <n v="94987.823840676923"/>
    <x v="1"/>
    <x v="7"/>
  </r>
  <r>
    <x v="2"/>
    <x v="19"/>
    <s v="Mar 2018"/>
    <n v="92954.711122726847"/>
    <x v="2"/>
    <x v="7"/>
  </r>
  <r>
    <x v="2"/>
    <x v="19"/>
    <s v="Apr 2018"/>
    <n v="91714.184897510393"/>
    <x v="3"/>
    <x v="7"/>
  </r>
  <r>
    <x v="2"/>
    <x v="19"/>
    <s v="May 2018"/>
    <n v="89715.076064578796"/>
    <x v="4"/>
    <x v="7"/>
  </r>
  <r>
    <x v="2"/>
    <x v="19"/>
    <s v="Jun 2018"/>
    <n v="88130.585901913277"/>
    <x v="5"/>
    <x v="7"/>
  </r>
  <r>
    <x v="2"/>
    <x v="19"/>
    <s v="Jul 2018"/>
    <n v="86740.520405425428"/>
    <x v="6"/>
    <x v="7"/>
  </r>
  <r>
    <x v="2"/>
    <x v="19"/>
    <s v="Aug 2018"/>
    <n v="85656.918222698398"/>
    <x v="7"/>
    <x v="7"/>
  </r>
  <r>
    <x v="2"/>
    <x v="19"/>
    <s v="Sep 2018"/>
    <n v="83663.380272816852"/>
    <x v="8"/>
    <x v="7"/>
  </r>
  <r>
    <x v="2"/>
    <x v="19"/>
    <s v="Oct 2018"/>
    <n v="82195.638835656369"/>
    <x v="9"/>
    <x v="7"/>
  </r>
  <r>
    <x v="2"/>
    <x v="19"/>
    <s v="Nov 2018"/>
    <n v="81692.062904948194"/>
    <x v="10"/>
    <x v="7"/>
  </r>
  <r>
    <x v="2"/>
    <x v="19"/>
    <s v="Dec 2018"/>
    <n v="80488.842457042803"/>
    <x v="11"/>
    <x v="7"/>
  </r>
  <r>
    <x v="2"/>
    <x v="19"/>
    <s v="Jan 2019"/>
    <n v="78543.321776161014"/>
    <x v="0"/>
    <x v="8"/>
  </r>
  <r>
    <x v="2"/>
    <x v="19"/>
    <s v="Feb 2019"/>
    <n v="76932.129753462606"/>
    <x v="1"/>
    <x v="8"/>
  </r>
  <r>
    <x v="2"/>
    <x v="19"/>
    <s v="Mar 2019"/>
    <n v="76214.160779691258"/>
    <x v="2"/>
    <x v="8"/>
  </r>
  <r>
    <x v="2"/>
    <x v="19"/>
    <s v="Apr 2019"/>
    <n v="75333.464580085798"/>
    <x v="3"/>
    <x v="8"/>
  </r>
  <r>
    <x v="2"/>
    <x v="19"/>
    <s v="May 2019"/>
    <n v="74026.663817845867"/>
    <x v="4"/>
    <x v="8"/>
  </r>
  <r>
    <x v="2"/>
    <x v="19"/>
    <s v="Jun 2019"/>
    <n v="72660.412382355717"/>
    <x v="5"/>
    <x v="8"/>
  </r>
  <r>
    <x v="2"/>
    <x v="19"/>
    <s v="Jul 2019"/>
    <n v="72036.107737281942"/>
    <x v="6"/>
    <x v="8"/>
  </r>
  <r>
    <x v="2"/>
    <x v="19"/>
    <s v="Aug 2019"/>
    <n v="71050.854093620088"/>
    <x v="7"/>
    <x v="8"/>
  </r>
  <r>
    <x v="2"/>
    <x v="19"/>
    <s v="Sep 2019"/>
    <n v="70004.361484654088"/>
    <x v="8"/>
    <x v="8"/>
  </r>
  <r>
    <x v="2"/>
    <x v="19"/>
    <s v="Oct 2019"/>
    <n v="68865.822768553538"/>
    <x v="9"/>
    <x v="8"/>
  </r>
  <r>
    <x v="2"/>
    <x v="19"/>
    <s v="Nov 2019"/>
    <n v="67906.938094267898"/>
    <x v="10"/>
    <x v="8"/>
  </r>
  <r>
    <x v="2"/>
    <x v="19"/>
    <s v="Dec 2019"/>
    <n v="66951.151532710224"/>
    <x v="11"/>
    <x v="8"/>
  </r>
  <r>
    <x v="2"/>
    <x v="19"/>
    <s v="Jan 2020"/>
    <n v="66039.073073875596"/>
    <x v="0"/>
    <x v="9"/>
  </r>
  <r>
    <x v="2"/>
    <x v="19"/>
    <s v="Feb 2020"/>
    <n v="65123.530753373016"/>
    <x v="1"/>
    <x v="9"/>
  </r>
  <r>
    <x v="2"/>
    <x v="19"/>
    <s v="Mar 2020"/>
    <n v="64251.795595054398"/>
    <x v="2"/>
    <x v="9"/>
  </r>
  <r>
    <x v="2"/>
    <x v="19"/>
    <s v="Apr 2020"/>
    <n v="63385.497883893418"/>
    <x v="3"/>
    <x v="9"/>
  </r>
  <r>
    <x v="2"/>
    <x v="19"/>
    <s v="May 2020"/>
    <n v="62552.501314158828"/>
    <x v="4"/>
    <x v="9"/>
  </r>
  <r>
    <x v="2"/>
    <x v="19"/>
    <s v="Jun 2020"/>
    <n v="61725.288809736136"/>
    <x v="5"/>
    <x v="9"/>
  </r>
  <r>
    <x v="2"/>
    <x v="19"/>
    <s v="Jul 2020"/>
    <n v="60930.030143786775"/>
    <x v="6"/>
    <x v="9"/>
  </r>
  <r>
    <x v="2"/>
    <x v="19"/>
    <s v="Aug 2020"/>
    <n v="60137.84283002076"/>
    <x v="7"/>
    <x v="9"/>
  </r>
  <r>
    <x v="2"/>
    <x v="19"/>
    <s v="Sep 2020"/>
    <n v="59377.948642142263"/>
    <x v="8"/>
    <x v="9"/>
  </r>
  <r>
    <x v="2"/>
    <x v="19"/>
    <s v="Oct 2020"/>
    <n v="58574.403796935818"/>
    <x v="9"/>
    <x v="9"/>
  </r>
  <r>
    <x v="2"/>
    <x v="19"/>
    <s v="Nov 2020"/>
    <n v="57848.040286874908"/>
    <x v="10"/>
    <x v="9"/>
  </r>
  <r>
    <x v="2"/>
    <x v="19"/>
    <s v="Dec 2020"/>
    <n v="57125.272097129637"/>
    <x v="11"/>
    <x v="9"/>
  </r>
  <r>
    <x v="2"/>
    <x v="19"/>
    <s v="Jan 2021"/>
    <n v="56429.527241651223"/>
    <x v="0"/>
    <x v="10"/>
  </r>
  <r>
    <x v="2"/>
    <x v="19"/>
    <s v="Feb 2021"/>
    <n v="55736.191047605585"/>
    <x v="1"/>
    <x v="10"/>
  </r>
  <r>
    <x v="2"/>
    <x v="19"/>
    <s v="Mar 2021"/>
    <n v="55065.485263994728"/>
    <x v="2"/>
    <x v="10"/>
  </r>
  <r>
    <x v="2"/>
    <x v="19"/>
    <s v="Apr 2021"/>
    <n v="54402.454984004551"/>
    <x v="3"/>
    <x v="10"/>
  </r>
  <r>
    <x v="2"/>
    <x v="19"/>
    <s v="May 2021"/>
    <n v="53726.670402390526"/>
    <x v="4"/>
    <x v="10"/>
  </r>
  <r>
    <x v="2"/>
    <x v="19"/>
    <s v="Jun 2021"/>
    <n v="53045.512784932325"/>
    <x v="5"/>
    <x v="10"/>
  </r>
  <r>
    <x v="2"/>
    <x v="19"/>
    <s v="Jul 2021"/>
    <n v="52379.195884357738"/>
    <x v="6"/>
    <x v="10"/>
  </r>
  <r>
    <x v="2"/>
    <x v="19"/>
    <s v="Aug 2021"/>
    <n v="48944.91129958909"/>
    <x v="7"/>
    <x v="10"/>
  </r>
  <r>
    <x v="2"/>
    <x v="19"/>
    <s v="Sep 2021"/>
    <n v="48401.193220766174"/>
    <x v="8"/>
    <x v="10"/>
  </r>
  <r>
    <x v="2"/>
    <x v="19"/>
    <s v="Oct 2021"/>
    <n v="47884.279572464526"/>
    <x v="9"/>
    <x v="10"/>
  </r>
  <r>
    <x v="2"/>
    <x v="19"/>
    <s v="Nov 2021"/>
    <n v="47366.090792986055"/>
    <x v="10"/>
    <x v="10"/>
  </r>
  <r>
    <x v="2"/>
    <x v="19"/>
    <s v="Dec 2021"/>
    <n v="46854.733409666354"/>
    <x v="11"/>
    <x v="10"/>
  </r>
  <r>
    <x v="2"/>
    <x v="19"/>
    <s v="Jan 2022"/>
    <n v="46336.450801096624"/>
    <x v="0"/>
    <x v="11"/>
  </r>
  <r>
    <x v="2"/>
    <x v="19"/>
    <s v="Feb 2022"/>
    <n v="45854.379962411374"/>
    <x v="1"/>
    <x v="11"/>
  </r>
  <r>
    <x v="2"/>
    <x v="19"/>
    <s v="Mar 2022"/>
    <n v="45388.810089446342"/>
    <x v="2"/>
    <x v="11"/>
  </r>
  <r>
    <x v="2"/>
    <x v="19"/>
    <s v="Apr 2022"/>
    <n v="44888.056968495817"/>
    <x v="3"/>
    <x v="11"/>
  </r>
  <r>
    <x v="2"/>
    <x v="19"/>
    <s v="May 2022"/>
    <n v="44436.583897787794"/>
    <x v="4"/>
    <x v="11"/>
  </r>
  <r>
    <x v="2"/>
    <x v="19"/>
    <s v="Jun 2022"/>
    <n v="43991.06047025921"/>
    <x v="5"/>
    <x v="11"/>
  </r>
  <r>
    <x v="2"/>
    <x v="19"/>
    <s v="Jul 2022"/>
    <n v="43073.877791114981"/>
    <x v="6"/>
    <x v="11"/>
  </r>
  <r>
    <x v="2"/>
    <x v="19"/>
    <s v="Aug 2022"/>
    <n v="41538.031632860962"/>
    <x v="7"/>
    <x v="11"/>
  </r>
  <r>
    <x v="2"/>
    <x v="19"/>
    <s v="Sep 2022"/>
    <n v="6781.5995000000003"/>
    <x v="8"/>
    <x v="11"/>
  </r>
  <r>
    <x v="2"/>
    <x v="19"/>
    <s v="Oct 2022"/>
    <n v="6713.0981000000002"/>
    <x v="9"/>
    <x v="11"/>
  </r>
  <r>
    <x v="2"/>
    <x v="19"/>
    <s v="Nov 2022"/>
    <n v="6645.2919999999995"/>
    <x v="10"/>
    <x v="11"/>
  </r>
  <r>
    <x v="2"/>
    <x v="19"/>
    <s v="Dec 2022"/>
    <n v="6578.1741000000002"/>
    <x v="11"/>
    <x v="11"/>
  </r>
  <r>
    <x v="2"/>
    <x v="19"/>
    <s v="Jan 2023"/>
    <n v="6511.7371000000003"/>
    <x v="0"/>
    <x v="12"/>
  </r>
  <r>
    <x v="2"/>
    <x v="19"/>
    <s v="Feb 2023"/>
    <n v="6445.9744999999994"/>
    <x v="1"/>
    <x v="12"/>
  </r>
  <r>
    <x v="2"/>
    <x v="19"/>
    <s v="Mar 2023"/>
    <n v="6380.8791999999994"/>
    <x v="2"/>
    <x v="12"/>
  </r>
  <r>
    <x v="2"/>
    <x v="19"/>
    <s v="Apr 2023"/>
    <n v="6316.4443000000001"/>
    <x v="3"/>
    <x v="12"/>
  </r>
  <r>
    <x v="2"/>
    <x v="19"/>
    <s v="May 2023"/>
    <n v="6252.6632"/>
    <x v="4"/>
    <x v="12"/>
  </r>
  <r>
    <x v="2"/>
    <x v="19"/>
    <s v="Jun 2023"/>
    <n v="6189.5293000000001"/>
    <x v="5"/>
    <x v="12"/>
  </r>
  <r>
    <x v="2"/>
    <x v="19"/>
    <s v="Jul 2023"/>
    <n v="6127.0357999999997"/>
    <x v="6"/>
    <x v="12"/>
  </r>
  <r>
    <x v="2"/>
    <x v="19"/>
    <s v="Aug 2023"/>
    <n v="6065.1759000000002"/>
    <x v="7"/>
    <x v="12"/>
  </r>
  <r>
    <x v="2"/>
    <x v="19"/>
    <s v="Sep 2023"/>
    <n v="6003.9438"/>
    <x v="8"/>
    <x v="12"/>
  </r>
  <r>
    <x v="2"/>
    <x v="19"/>
    <s v="Oct 2023"/>
    <n v="5943.3324000000002"/>
    <x v="9"/>
    <x v="12"/>
  </r>
  <r>
    <x v="2"/>
    <x v="19"/>
    <s v="Nov 2023"/>
    <n v="5883.3360000000002"/>
    <x v="10"/>
    <x v="12"/>
  </r>
  <r>
    <x v="2"/>
    <x v="19"/>
    <s v="Dec 2023"/>
    <n v="5823.9479000000001"/>
    <x v="11"/>
    <x v="12"/>
  </r>
  <r>
    <x v="2"/>
    <x v="19"/>
    <s v="Jan 2024"/>
    <n v="5765.1620000000003"/>
    <x v="0"/>
    <x v="13"/>
  </r>
  <r>
    <x v="2"/>
    <x v="19"/>
    <s v="Feb 2024"/>
    <n v="5706.9721000000009"/>
    <x v="1"/>
    <x v="13"/>
  </r>
  <r>
    <x v="2"/>
    <x v="19"/>
    <s v="Mar 2024"/>
    <n v="5649.3723"/>
    <x v="2"/>
    <x v="13"/>
  </r>
  <r>
    <x v="2"/>
    <x v="19"/>
    <s v="Apr 2024"/>
    <n v="5592.3562999999995"/>
    <x v="3"/>
    <x v="13"/>
  </r>
  <r>
    <x v="2"/>
    <x v="19"/>
    <s v="May 2024"/>
    <n v="5535.9183999999996"/>
    <x v="4"/>
    <x v="13"/>
  </r>
  <r>
    <x v="2"/>
    <x v="19"/>
    <s v="Jun 2024"/>
    <n v="5480.0524999999998"/>
    <x v="5"/>
    <x v="13"/>
  </r>
  <r>
    <x v="2"/>
    <x v="19"/>
    <s v="Jul 2024"/>
    <n v="5424.7530000000006"/>
    <x v="6"/>
    <x v="13"/>
  </r>
  <r>
    <x v="2"/>
    <x v="19"/>
    <s v="Aug 2024"/>
    <n v="5370.0139000000008"/>
    <x v="7"/>
    <x v="13"/>
  </r>
  <r>
    <x v="2"/>
    <x v="19"/>
    <s v="Sep 2024"/>
    <n v="5315.8294999999998"/>
    <x v="8"/>
    <x v="13"/>
  </r>
  <r>
    <x v="2"/>
    <x v="19"/>
    <s v="Oct 2024"/>
    <n v="5262.1944000000003"/>
    <x v="9"/>
    <x v="13"/>
  </r>
  <r>
    <x v="2"/>
    <x v="19"/>
    <s v="Nov 2024"/>
    <n v="5209.1025"/>
    <x v="10"/>
    <x v="13"/>
  </r>
  <r>
    <x v="2"/>
    <x v="19"/>
    <s v="Dec 2024"/>
    <n v="5156.5488000000005"/>
    <x v="11"/>
    <x v="13"/>
  </r>
  <r>
    <x v="2"/>
    <x v="19"/>
    <s v="Jan 2025"/>
    <n v="5104.5277000000006"/>
    <x v="0"/>
    <x v="14"/>
  </r>
  <r>
    <x v="2"/>
    <x v="19"/>
    <s v="Feb 2025"/>
    <n v="5053.0334000000003"/>
    <x v="1"/>
    <x v="14"/>
  </r>
  <r>
    <x v="2"/>
    <x v="19"/>
    <s v="Mar 2025"/>
    <n v="5002.0607"/>
    <x v="2"/>
    <x v="14"/>
  </r>
  <r>
    <x v="2"/>
    <x v="19"/>
    <s v="Apr 2025"/>
    <n v="4951.6046000000006"/>
    <x v="3"/>
    <x v="14"/>
  </r>
  <r>
    <x v="2"/>
    <x v="19"/>
    <s v="May 2025"/>
    <n v="4901.6594999999998"/>
    <x v="4"/>
    <x v="14"/>
  </r>
  <r>
    <x v="2"/>
    <x v="19"/>
    <s v="Jun 2025"/>
    <n v="4852.2201999999997"/>
    <x v="5"/>
    <x v="14"/>
  </r>
  <r>
    <x v="2"/>
    <x v="19"/>
    <s v="Jul 2025"/>
    <n v="4803.2817999999997"/>
    <x v="6"/>
    <x v="14"/>
  </r>
  <r>
    <x v="2"/>
    <x v="19"/>
    <s v="Aug 2025"/>
    <n v="4754.8388999999997"/>
    <x v="7"/>
    <x v="14"/>
  </r>
  <r>
    <x v="2"/>
    <x v="19"/>
    <s v="Sep 2025"/>
    <n v="4706.8867"/>
    <x v="8"/>
    <x v="14"/>
  </r>
  <r>
    <x v="2"/>
    <x v="19"/>
    <s v="Oct 2025"/>
    <n v="4659.42"/>
    <x v="9"/>
    <x v="14"/>
  </r>
  <r>
    <x v="2"/>
    <x v="19"/>
    <s v="Nov 2025"/>
    <n v="4612.4340000000002"/>
    <x v="10"/>
    <x v="14"/>
  </r>
  <r>
    <x v="2"/>
    <x v="19"/>
    <s v="Dec 2025"/>
    <n v="4565.9236999999994"/>
    <x v="11"/>
    <x v="14"/>
  </r>
  <r>
    <x v="2"/>
    <x v="19"/>
    <s v="Jan 2026"/>
    <n v="4519.8842999999997"/>
    <x v="0"/>
    <x v="15"/>
  </r>
  <r>
    <x v="2"/>
    <x v="19"/>
    <s v="Feb 2026"/>
    <n v="4474.3108000000002"/>
    <x v="1"/>
    <x v="15"/>
  </r>
  <r>
    <x v="2"/>
    <x v="19"/>
    <s v="Mar 2026"/>
    <n v="4429.1988000000001"/>
    <x v="2"/>
    <x v="15"/>
  </r>
  <r>
    <x v="2"/>
    <x v="19"/>
    <s v="Apr 2026"/>
    <n v="4384.5436"/>
    <x v="3"/>
    <x v="15"/>
  </r>
  <r>
    <x v="2"/>
    <x v="19"/>
    <s v="May 2026"/>
    <n v="4340.3402000000006"/>
    <x v="4"/>
    <x v="15"/>
  </r>
  <r>
    <x v="2"/>
    <x v="19"/>
    <s v="Jun 2026"/>
    <n v="4296.5842999999995"/>
    <x v="5"/>
    <x v="15"/>
  </r>
  <r>
    <x v="2"/>
    <x v="19"/>
    <s v="Jul 2026"/>
    <n v="4253.2713000000003"/>
    <x v="6"/>
    <x v="15"/>
  </r>
  <r>
    <x v="2"/>
    <x v="19"/>
    <s v="Aug 2026"/>
    <n v="4210.3964999999998"/>
    <x v="7"/>
    <x v="15"/>
  </r>
  <r>
    <x v="2"/>
    <x v="19"/>
    <s v="Sep 2026"/>
    <n v="4167.9555999999993"/>
    <x v="8"/>
    <x v="15"/>
  </r>
  <r>
    <x v="2"/>
    <x v="19"/>
    <s v="Oct 2026"/>
    <n v="4125.9441999999999"/>
    <x v="9"/>
    <x v="15"/>
  </r>
  <r>
    <x v="2"/>
    <x v="19"/>
    <s v="Nov 2026"/>
    <n v="4084.3579999999997"/>
    <x v="10"/>
    <x v="15"/>
  </r>
  <r>
    <x v="2"/>
    <x v="19"/>
    <s v="Dec 2026"/>
    <n v="4043.1922999999997"/>
    <x v="11"/>
    <x v="15"/>
  </r>
  <r>
    <x v="2"/>
    <x v="19"/>
    <s v="Jan 2027"/>
    <n v="4002.4434000000001"/>
    <x v="0"/>
    <x v="16"/>
  </r>
  <r>
    <x v="2"/>
    <x v="19"/>
    <s v="Feb 2027"/>
    <n v="3962.1064999999999"/>
    <x v="1"/>
    <x v="16"/>
  </r>
  <r>
    <x v="2"/>
    <x v="19"/>
    <s v="Mar 2027"/>
    <n v="3922.1778000000004"/>
    <x v="2"/>
    <x v="16"/>
  </r>
  <r>
    <x v="2"/>
    <x v="19"/>
    <s v="Apr 2027"/>
    <n v="3882.6530000000002"/>
    <x v="3"/>
    <x v="16"/>
  </r>
  <r>
    <x v="2"/>
    <x v="19"/>
    <s v="May 2027"/>
    <n v="3843.5278000000003"/>
    <x v="4"/>
    <x v="16"/>
  </r>
  <r>
    <x v="2"/>
    <x v="19"/>
    <s v="Jun 2027"/>
    <n v="3804.7984999999999"/>
    <x v="5"/>
    <x v="16"/>
  </r>
  <r>
    <x v="2"/>
    <x v="19"/>
    <s v="Jul 2027"/>
    <n v="3766.4607999999998"/>
    <x v="6"/>
    <x v="16"/>
  </r>
  <r>
    <x v="2"/>
    <x v="20"/>
    <s v="Sep 2012"/>
    <n v="397578.02893356641"/>
    <x v="8"/>
    <x v="1"/>
  </r>
  <r>
    <x v="2"/>
    <x v="20"/>
    <s v="Oct 2012"/>
    <n v="978463.83610765217"/>
    <x v="9"/>
    <x v="1"/>
  </r>
  <r>
    <x v="2"/>
    <x v="20"/>
    <s v="Nov 2012"/>
    <n v="903691.83701049839"/>
    <x v="10"/>
    <x v="1"/>
  </r>
  <r>
    <x v="2"/>
    <x v="20"/>
    <s v="Dec 2012"/>
    <n v="774856.9228133508"/>
    <x v="11"/>
    <x v="1"/>
  </r>
  <r>
    <x v="2"/>
    <x v="20"/>
    <s v="Jan 2013"/>
    <n v="686260.63761816011"/>
    <x v="0"/>
    <x v="2"/>
  </r>
  <r>
    <x v="2"/>
    <x v="20"/>
    <s v="Feb 2013"/>
    <n v="651055.07327100425"/>
    <x v="1"/>
    <x v="2"/>
  </r>
  <r>
    <x v="2"/>
    <x v="20"/>
    <s v="Mar 2013"/>
    <n v="557898.82342276047"/>
    <x v="2"/>
    <x v="2"/>
  </r>
  <r>
    <x v="2"/>
    <x v="20"/>
    <s v="Apr 2013"/>
    <n v="544430.13926620432"/>
    <x v="3"/>
    <x v="2"/>
  </r>
  <r>
    <x v="2"/>
    <x v="20"/>
    <s v="May 2013"/>
    <n v="529523.09180143685"/>
    <x v="4"/>
    <x v="2"/>
  </r>
  <r>
    <x v="2"/>
    <x v="20"/>
    <s v="Jun 2013"/>
    <n v="569219.82699008472"/>
    <x v="5"/>
    <x v="2"/>
  </r>
  <r>
    <x v="2"/>
    <x v="20"/>
    <s v="Jul 2013"/>
    <n v="579397.27192811773"/>
    <x v="6"/>
    <x v="2"/>
  </r>
  <r>
    <x v="2"/>
    <x v="20"/>
    <s v="Aug 2013"/>
    <n v="553532.86812191876"/>
    <x v="7"/>
    <x v="2"/>
  </r>
  <r>
    <x v="2"/>
    <x v="20"/>
    <s v="Sep 2013"/>
    <n v="570900.23356571072"/>
    <x v="8"/>
    <x v="2"/>
  </r>
  <r>
    <x v="2"/>
    <x v="20"/>
    <s v="Oct 2013"/>
    <n v="535308.33618872007"/>
    <x v="9"/>
    <x v="2"/>
  </r>
  <r>
    <x v="2"/>
    <x v="20"/>
    <s v="Nov 2013"/>
    <n v="526553.44755710731"/>
    <x v="10"/>
    <x v="2"/>
  </r>
  <r>
    <x v="2"/>
    <x v="20"/>
    <s v="Dec 2013"/>
    <n v="472986.87492174818"/>
    <x v="11"/>
    <x v="2"/>
  </r>
  <r>
    <x v="2"/>
    <x v="20"/>
    <s v="Jan 2014"/>
    <n v="449592.32755192666"/>
    <x v="0"/>
    <x v="3"/>
  </r>
  <r>
    <x v="2"/>
    <x v="20"/>
    <s v="Feb 2014"/>
    <n v="358775.32571725227"/>
    <x v="1"/>
    <x v="3"/>
  </r>
  <r>
    <x v="2"/>
    <x v="20"/>
    <s v="Mar 2014"/>
    <n v="315892.91008470918"/>
    <x v="2"/>
    <x v="3"/>
  </r>
  <r>
    <x v="2"/>
    <x v="20"/>
    <s v="Apr 2014"/>
    <n v="249329.10533838978"/>
    <x v="3"/>
    <x v="3"/>
  </r>
  <r>
    <x v="2"/>
    <x v="20"/>
    <s v="May 2014"/>
    <n v="200929.86662993464"/>
    <x v="4"/>
    <x v="3"/>
  </r>
  <r>
    <x v="2"/>
    <x v="20"/>
    <s v="Jun 2014"/>
    <n v="193253.767357887"/>
    <x v="5"/>
    <x v="3"/>
  </r>
  <r>
    <x v="2"/>
    <x v="20"/>
    <s v="Jul 2014"/>
    <n v="175254.44395758724"/>
    <x v="6"/>
    <x v="3"/>
  </r>
  <r>
    <x v="2"/>
    <x v="20"/>
    <s v="Aug 2014"/>
    <n v="169957.55887708708"/>
    <x v="7"/>
    <x v="3"/>
  </r>
  <r>
    <x v="2"/>
    <x v="20"/>
    <s v="Sep 2014"/>
    <n v="158544.26310808648"/>
    <x v="8"/>
    <x v="3"/>
  </r>
  <r>
    <x v="2"/>
    <x v="20"/>
    <s v="Oct 2014"/>
    <n v="141323.64899578664"/>
    <x v="9"/>
    <x v="3"/>
  </r>
  <r>
    <x v="2"/>
    <x v="20"/>
    <s v="Nov 2014"/>
    <n v="137115.46470728616"/>
    <x v="10"/>
    <x v="3"/>
  </r>
  <r>
    <x v="2"/>
    <x v="20"/>
    <s v="Dec 2014"/>
    <n v="137007.56813738961"/>
    <x v="11"/>
    <x v="3"/>
  </r>
  <r>
    <x v="2"/>
    <x v="20"/>
    <s v="Jan 2015"/>
    <n v="140142.25687322518"/>
    <x v="0"/>
    <x v="4"/>
  </r>
  <r>
    <x v="2"/>
    <x v="20"/>
    <s v="Feb 2015"/>
    <n v="138042.06066481053"/>
    <x v="1"/>
    <x v="4"/>
  </r>
  <r>
    <x v="2"/>
    <x v="20"/>
    <s v="Mar 2015"/>
    <n v="134285.78961855482"/>
    <x v="2"/>
    <x v="4"/>
  </r>
  <r>
    <x v="2"/>
    <x v="20"/>
    <s v="Apr 2015"/>
    <n v="130302.57015220576"/>
    <x v="3"/>
    <x v="4"/>
  </r>
  <r>
    <x v="2"/>
    <x v="20"/>
    <s v="May 2015"/>
    <n v="122714.12745249347"/>
    <x v="4"/>
    <x v="4"/>
  </r>
  <r>
    <x v="2"/>
    <x v="20"/>
    <s v="Jun 2015"/>
    <n v="125504.44092372355"/>
    <x v="5"/>
    <x v="4"/>
  </r>
  <r>
    <x v="2"/>
    <x v="20"/>
    <s v="Jul 2015"/>
    <n v="114017.29824185884"/>
    <x v="6"/>
    <x v="4"/>
  </r>
  <r>
    <x v="2"/>
    <x v="20"/>
    <s v="Aug 2015"/>
    <n v="115035.8009355642"/>
    <x v="7"/>
    <x v="4"/>
  </r>
  <r>
    <x v="2"/>
    <x v="20"/>
    <s v="Sep 2015"/>
    <n v="109557.72887323811"/>
    <x v="8"/>
    <x v="4"/>
  </r>
  <r>
    <x v="2"/>
    <x v="20"/>
    <s v="Oct 2015"/>
    <n v="108553.86842572383"/>
    <x v="9"/>
    <x v="4"/>
  </r>
  <r>
    <x v="2"/>
    <x v="20"/>
    <s v="Nov 2015"/>
    <n v="107223.16239147421"/>
    <x v="10"/>
    <x v="4"/>
  </r>
  <r>
    <x v="2"/>
    <x v="20"/>
    <s v="Dec 2015"/>
    <n v="103989.25984792346"/>
    <x v="11"/>
    <x v="4"/>
  </r>
  <r>
    <x v="2"/>
    <x v="20"/>
    <s v="Jan 2016"/>
    <n v="100934.56561301567"/>
    <x v="0"/>
    <x v="5"/>
  </r>
  <r>
    <x v="2"/>
    <x v="20"/>
    <s v="Feb 2016"/>
    <n v="98266.043516926671"/>
    <x v="1"/>
    <x v="5"/>
  </r>
  <r>
    <x v="2"/>
    <x v="20"/>
    <s v="Mar 2016"/>
    <n v="95060.238101372306"/>
    <x v="2"/>
    <x v="5"/>
  </r>
  <r>
    <x v="2"/>
    <x v="20"/>
    <s v="Apr 2016"/>
    <n v="93301.983292184028"/>
    <x v="3"/>
    <x v="5"/>
  </r>
  <r>
    <x v="2"/>
    <x v="20"/>
    <s v="May 2016"/>
    <n v="91027.04984163573"/>
    <x v="4"/>
    <x v="5"/>
  </r>
  <r>
    <x v="2"/>
    <x v="20"/>
    <s v="Jun 2016"/>
    <n v="89019.066753025851"/>
    <x v="5"/>
    <x v="5"/>
  </r>
  <r>
    <x v="2"/>
    <x v="20"/>
    <s v="Jul 2016"/>
    <n v="86820.826430942514"/>
    <x v="6"/>
    <x v="5"/>
  </r>
  <r>
    <x v="2"/>
    <x v="20"/>
    <s v="Aug 2016"/>
    <n v="84801.921651343437"/>
    <x v="7"/>
    <x v="5"/>
  </r>
  <r>
    <x v="2"/>
    <x v="20"/>
    <s v="Sep 2016"/>
    <n v="82609.495910328813"/>
    <x v="8"/>
    <x v="5"/>
  </r>
  <r>
    <x v="2"/>
    <x v="20"/>
    <s v="Oct 2016"/>
    <n v="80619.033515264076"/>
    <x v="9"/>
    <x v="5"/>
  </r>
  <r>
    <x v="2"/>
    <x v="20"/>
    <s v="Nov 2016"/>
    <n v="78639.64554412532"/>
    <x v="10"/>
    <x v="5"/>
  </r>
  <r>
    <x v="2"/>
    <x v="20"/>
    <s v="Dec 2016"/>
    <n v="76608.583336753014"/>
    <x v="11"/>
    <x v="5"/>
  </r>
  <r>
    <x v="2"/>
    <x v="20"/>
    <s v="Jan 2017"/>
    <n v="74622.87061138064"/>
    <x v="0"/>
    <x v="6"/>
  </r>
  <r>
    <x v="2"/>
    <x v="20"/>
    <s v="Feb 2017"/>
    <n v="72788.075621864526"/>
    <x v="1"/>
    <x v="6"/>
  </r>
  <r>
    <x v="2"/>
    <x v="20"/>
    <s v="Mar 2017"/>
    <n v="70969.619294086981"/>
    <x v="2"/>
    <x v="6"/>
  </r>
  <r>
    <x v="2"/>
    <x v="20"/>
    <s v="Apr 2017"/>
    <n v="69238.46327845077"/>
    <x v="3"/>
    <x v="6"/>
  </r>
  <r>
    <x v="2"/>
    <x v="20"/>
    <s v="May 2017"/>
    <n v="67503.716054639372"/>
    <x v="4"/>
    <x v="6"/>
  </r>
  <r>
    <x v="2"/>
    <x v="20"/>
    <s v="Jun 2017"/>
    <n v="66125.667284499883"/>
    <x v="5"/>
    <x v="6"/>
  </r>
  <r>
    <x v="2"/>
    <x v="20"/>
    <s v="Jul 2017"/>
    <n v="64524.711065056035"/>
    <x v="6"/>
    <x v="6"/>
  </r>
  <r>
    <x v="2"/>
    <x v="20"/>
    <s v="Aug 2017"/>
    <n v="63336.094177452338"/>
    <x v="7"/>
    <x v="6"/>
  </r>
  <r>
    <x v="2"/>
    <x v="20"/>
    <s v="Sep 2017"/>
    <n v="60607.551243279377"/>
    <x v="8"/>
    <x v="6"/>
  </r>
  <r>
    <x v="2"/>
    <x v="20"/>
    <s v="Oct 2017"/>
    <n v="55800.985325783273"/>
    <x v="9"/>
    <x v="6"/>
  </r>
  <r>
    <x v="2"/>
    <x v="20"/>
    <s v="Nov 2017"/>
    <n v="54667.486872330141"/>
    <x v="10"/>
    <x v="6"/>
  </r>
  <r>
    <x v="2"/>
    <x v="20"/>
    <s v="Dec 2017"/>
    <n v="53580.539554382638"/>
    <x v="11"/>
    <x v="6"/>
  </r>
  <r>
    <x v="2"/>
    <x v="20"/>
    <s v="Jan 2018"/>
    <n v="52472.514515482886"/>
    <x v="0"/>
    <x v="7"/>
  </r>
  <r>
    <x v="2"/>
    <x v="20"/>
    <s v="Feb 2018"/>
    <n v="51473.071555328512"/>
    <x v="1"/>
    <x v="7"/>
  </r>
  <r>
    <x v="2"/>
    <x v="20"/>
    <s v="Mar 2018"/>
    <n v="50554.313408177768"/>
    <x v="2"/>
    <x v="7"/>
  </r>
  <r>
    <x v="2"/>
    <x v="20"/>
    <s v="Apr 2018"/>
    <n v="49601.342113250859"/>
    <x v="3"/>
    <x v="7"/>
  </r>
  <r>
    <x v="2"/>
    <x v="20"/>
    <s v="May 2018"/>
    <n v="48723.942097432009"/>
    <x v="4"/>
    <x v="7"/>
  </r>
  <r>
    <x v="2"/>
    <x v="20"/>
    <s v="Jun 2018"/>
    <n v="47953.438817170478"/>
    <x v="5"/>
    <x v="7"/>
  </r>
  <r>
    <x v="2"/>
    <x v="20"/>
    <s v="Jul 2018"/>
    <n v="47053.708326083921"/>
    <x v="6"/>
    <x v="7"/>
  </r>
  <r>
    <x v="2"/>
    <x v="20"/>
    <s v="Aug 2018"/>
    <n v="46296.368292582032"/>
    <x v="7"/>
    <x v="7"/>
  </r>
  <r>
    <x v="2"/>
    <x v="20"/>
    <s v="Sep 2018"/>
    <n v="45466.853083614304"/>
    <x v="8"/>
    <x v="7"/>
  </r>
  <r>
    <x v="2"/>
    <x v="20"/>
    <s v="Oct 2018"/>
    <n v="44654.868574933447"/>
    <x v="9"/>
    <x v="7"/>
  </r>
  <r>
    <x v="2"/>
    <x v="20"/>
    <s v="Nov 2018"/>
    <n v="43802.382105060176"/>
    <x v="10"/>
    <x v="7"/>
  </r>
  <r>
    <x v="2"/>
    <x v="20"/>
    <s v="Dec 2018"/>
    <n v="42886.247231281923"/>
    <x v="11"/>
    <x v="7"/>
  </r>
  <r>
    <x v="2"/>
    <x v="20"/>
    <s v="Jan 2019"/>
    <n v="42089.292835361761"/>
    <x v="0"/>
    <x v="8"/>
  </r>
  <r>
    <x v="2"/>
    <x v="20"/>
    <s v="Feb 2019"/>
    <n v="41338.3890710216"/>
    <x v="1"/>
    <x v="8"/>
  </r>
  <r>
    <x v="2"/>
    <x v="20"/>
    <s v="Mar 2019"/>
    <n v="40632.486282952712"/>
    <x v="2"/>
    <x v="8"/>
  </r>
  <r>
    <x v="2"/>
    <x v="20"/>
    <s v="Apr 2019"/>
    <n v="39881.918499929365"/>
    <x v="3"/>
    <x v="8"/>
  </r>
  <r>
    <x v="2"/>
    <x v="20"/>
    <s v="May 2019"/>
    <n v="39176.915905222122"/>
    <x v="4"/>
    <x v="8"/>
  </r>
  <r>
    <x v="2"/>
    <x v="20"/>
    <s v="Jun 2019"/>
    <n v="38548.208607200882"/>
    <x v="5"/>
    <x v="8"/>
  </r>
  <r>
    <x v="2"/>
    <x v="20"/>
    <s v="Jul 2019"/>
    <n v="37810.845970749375"/>
    <x v="6"/>
    <x v="8"/>
  </r>
  <r>
    <x v="2"/>
    <x v="20"/>
    <s v="Aug 2019"/>
    <n v="37179.146918495389"/>
    <x v="7"/>
    <x v="8"/>
  </r>
  <r>
    <x v="2"/>
    <x v="20"/>
    <s v="Sep 2019"/>
    <n v="36500.722178950404"/>
    <x v="8"/>
    <x v="8"/>
  </r>
  <r>
    <x v="2"/>
    <x v="20"/>
    <s v="Oct 2019"/>
    <n v="35865.379676853627"/>
    <x v="9"/>
    <x v="8"/>
  </r>
  <r>
    <x v="2"/>
    <x v="20"/>
    <s v="Nov 2019"/>
    <n v="35243.130931406835"/>
    <x v="10"/>
    <x v="8"/>
  </r>
  <r>
    <x v="2"/>
    <x v="20"/>
    <s v="Dec 2019"/>
    <n v="34633.990472462807"/>
    <x v="11"/>
    <x v="8"/>
  </r>
  <r>
    <x v="2"/>
    <x v="20"/>
    <s v="Jan 2020"/>
    <n v="33975.674443957338"/>
    <x v="0"/>
    <x v="9"/>
  </r>
  <r>
    <x v="2"/>
    <x v="20"/>
    <s v="Feb 2020"/>
    <n v="33390.719331000233"/>
    <x v="1"/>
    <x v="9"/>
  </r>
  <r>
    <x v="2"/>
    <x v="20"/>
    <s v="Mar 2020"/>
    <n v="32840.67552509153"/>
    <x v="2"/>
    <x v="9"/>
  </r>
  <r>
    <x v="2"/>
    <x v="20"/>
    <s v="Apr 2020"/>
    <n v="32255.019539488123"/>
    <x v="3"/>
    <x v="9"/>
  </r>
  <r>
    <x v="2"/>
    <x v="20"/>
    <s v="May 2020"/>
    <n v="31703.76744932936"/>
    <x v="4"/>
    <x v="9"/>
  </r>
  <r>
    <x v="2"/>
    <x v="20"/>
    <s v="Jun 2020"/>
    <n v="31209.320127585434"/>
    <x v="5"/>
    <x v="9"/>
  </r>
  <r>
    <x v="2"/>
    <x v="20"/>
    <s v="Jul 2020"/>
    <n v="30633.485004557944"/>
    <x v="6"/>
    <x v="9"/>
  </r>
  <r>
    <x v="2"/>
    <x v="20"/>
    <s v="Aug 2020"/>
    <n v="30137.569204629443"/>
    <x v="7"/>
    <x v="9"/>
  </r>
  <r>
    <x v="2"/>
    <x v="20"/>
    <s v="Sep 2020"/>
    <n v="29604.801977186151"/>
    <x v="8"/>
    <x v="9"/>
  </r>
  <r>
    <x v="2"/>
    <x v="20"/>
    <s v="Oct 2020"/>
    <n v="29104.94195789134"/>
    <x v="9"/>
    <x v="9"/>
  </r>
  <r>
    <x v="2"/>
    <x v="20"/>
    <s v="Nov 2020"/>
    <n v="28614.407235457387"/>
    <x v="10"/>
    <x v="9"/>
  </r>
  <r>
    <x v="2"/>
    <x v="20"/>
    <s v="Dec 2020"/>
    <n v="28132.987950657724"/>
    <x v="11"/>
    <x v="9"/>
  </r>
  <r>
    <x v="2"/>
    <x v="20"/>
    <s v="Jan 2021"/>
    <n v="27599.105638277782"/>
    <x v="0"/>
    <x v="10"/>
  </r>
  <r>
    <x v="2"/>
    <x v="20"/>
    <s v="Feb 2021"/>
    <n v="27135.824046329784"/>
    <x v="1"/>
    <x v="10"/>
  </r>
  <r>
    <x v="2"/>
    <x v="20"/>
    <s v="Mar 2021"/>
    <n v="26696.108747563376"/>
    <x v="2"/>
    <x v="10"/>
  </r>
  <r>
    <x v="2"/>
    <x v="20"/>
    <s v="Apr 2021"/>
    <n v="26233.737847476375"/>
    <x v="3"/>
    <x v="10"/>
  </r>
  <r>
    <x v="2"/>
    <x v="20"/>
    <s v="May 2021"/>
    <n v="25795.215265743474"/>
    <x v="4"/>
    <x v="10"/>
  </r>
  <r>
    <x v="2"/>
    <x v="20"/>
    <s v="Jun 2021"/>
    <n v="25395.060552733819"/>
    <x v="5"/>
    <x v="10"/>
  </r>
  <r>
    <x v="2"/>
    <x v="20"/>
    <s v="Jul 2021"/>
    <n v="24940.920820542196"/>
    <x v="6"/>
    <x v="10"/>
  </r>
  <r>
    <x v="2"/>
    <x v="20"/>
    <s v="Aug 2021"/>
    <n v="24541.086942178445"/>
    <x v="7"/>
    <x v="10"/>
  </r>
  <r>
    <x v="2"/>
    <x v="20"/>
    <s v="Sep 2021"/>
    <n v="21219.266947950175"/>
    <x v="8"/>
    <x v="10"/>
  </r>
  <r>
    <x v="2"/>
    <x v="20"/>
    <s v="Oct 2021"/>
    <n v="20874.546784315535"/>
    <x v="9"/>
    <x v="10"/>
  </r>
  <r>
    <x v="2"/>
    <x v="20"/>
    <s v="Nov 2021"/>
    <n v="20536.211955216524"/>
    <x v="10"/>
    <x v="10"/>
  </r>
  <r>
    <x v="2"/>
    <x v="20"/>
    <s v="Dec 2021"/>
    <n v="20203.820168334725"/>
    <x v="11"/>
    <x v="10"/>
  </r>
  <r>
    <x v="2"/>
    <x v="20"/>
    <s v="Jan 2022"/>
    <n v="19873.635625719526"/>
    <x v="0"/>
    <x v="11"/>
  </r>
  <r>
    <x v="2"/>
    <x v="20"/>
    <s v="Feb 2022"/>
    <n v="19542.940425927998"/>
    <x v="1"/>
    <x v="11"/>
  </r>
  <r>
    <x v="2"/>
    <x v="20"/>
    <s v="Mar 2022"/>
    <n v="19226.538129846747"/>
    <x v="2"/>
    <x v="11"/>
  </r>
  <r>
    <x v="2"/>
    <x v="20"/>
    <s v="Apr 2022"/>
    <n v="18916.329785285528"/>
    <x v="3"/>
    <x v="11"/>
  </r>
  <r>
    <x v="2"/>
    <x v="20"/>
    <s v="May 2022"/>
    <n v="18647.18865571358"/>
    <x v="4"/>
    <x v="11"/>
  </r>
  <r>
    <x v="2"/>
    <x v="20"/>
    <s v="Jun 2022"/>
    <n v="18347.11595686018"/>
    <x v="5"/>
    <x v="11"/>
  </r>
  <r>
    <x v="2"/>
    <x v="20"/>
    <s v="Jul 2022"/>
    <n v="18066.527742236158"/>
    <x v="6"/>
    <x v="11"/>
  </r>
  <r>
    <x v="2"/>
    <x v="20"/>
    <s v="Aug 2022"/>
    <n v="17792.108865808947"/>
    <x v="7"/>
    <x v="11"/>
  </r>
  <r>
    <x v="2"/>
    <x v="20"/>
    <s v="Sep 2022"/>
    <n v="11306.637606663337"/>
    <x v="8"/>
    <x v="11"/>
  </r>
  <r>
    <x v="2"/>
    <x v="20"/>
    <s v="Oct 2022"/>
    <n v="7089.3342873874735"/>
    <x v="9"/>
    <x v="11"/>
  </r>
  <r>
    <x v="2"/>
    <x v="20"/>
    <s v="Nov 2022"/>
    <n v="7016.8327088867445"/>
    <x v="10"/>
    <x v="11"/>
  </r>
  <r>
    <x v="2"/>
    <x v="20"/>
    <s v="Dec 2022"/>
    <n v="6945.0799633512233"/>
    <x v="11"/>
    <x v="11"/>
  </r>
  <r>
    <x v="2"/>
    <x v="20"/>
    <s v="Jan 2023"/>
    <n v="6874.0683893283258"/>
    <x v="0"/>
    <x v="12"/>
  </r>
  <r>
    <x v="2"/>
    <x v="20"/>
    <s v="Feb 2023"/>
    <n v="6803.7901253654709"/>
    <x v="1"/>
    <x v="12"/>
  </r>
  <r>
    <x v="2"/>
    <x v="20"/>
    <s v="Mar 2023"/>
    <n v="6734.2381714626608"/>
    <x v="2"/>
    <x v="12"/>
  </r>
  <r>
    <x v="2"/>
    <x v="20"/>
    <s v="Apr 2023"/>
    <n v="6665.4041047147293"/>
    <x v="3"/>
    <x v="12"/>
  </r>
  <r>
    <x v="2"/>
    <x v="20"/>
    <s v="May 2023"/>
    <n v="6597.2810251216806"/>
    <x v="4"/>
    <x v="12"/>
  </r>
  <r>
    <x v="2"/>
    <x v="20"/>
    <s v="Jun 2023"/>
    <n v="6529.860809778349"/>
    <x v="5"/>
    <x v="12"/>
  </r>
  <r>
    <x v="2"/>
    <x v="20"/>
    <s v="Jul 2023"/>
    <n v="6463.1366586847344"/>
    <x v="6"/>
    <x v="12"/>
  </r>
  <r>
    <x v="2"/>
    <x v="20"/>
    <s v="Aug 2023"/>
    <n v="6397.1012103882567"/>
    <x v="7"/>
    <x v="12"/>
  </r>
  <r>
    <x v="2"/>
    <x v="20"/>
    <s v="Sep 2023"/>
    <n v="6331.7470034363341"/>
    <x v="8"/>
    <x v="12"/>
  </r>
  <r>
    <x v="2"/>
    <x v="20"/>
    <s v="Oct 2023"/>
    <n v="6267.0680378289671"/>
    <x v="9"/>
    <x v="12"/>
  </r>
  <r>
    <x v="2"/>
    <x v="20"/>
    <s v="Nov 2023"/>
    <n v="6203.054729208412"/>
    <x v="10"/>
    <x v="12"/>
  </r>
  <r>
    <x v="2"/>
    <x v="20"/>
    <s v="Dec 2023"/>
    <n v="6139.7031004798282"/>
    <x v="11"/>
    <x v="12"/>
  </r>
  <r>
    <x v="2"/>
    <x v="20"/>
    <s v="Jan 2024"/>
    <n v="6077.004267285477"/>
    <x v="0"/>
    <x v="13"/>
  </r>
  <r>
    <x v="2"/>
    <x v="20"/>
    <s v="Feb 2024"/>
    <n v="6014.9517296253543"/>
    <x v="1"/>
    <x v="13"/>
  </r>
  <r>
    <x v="2"/>
    <x v="20"/>
    <s v="Mar 2024"/>
    <n v="5953.5390260468803"/>
    <x v="2"/>
    <x v="13"/>
  </r>
  <r>
    <x v="2"/>
    <x v="20"/>
    <s v="Apr 2024"/>
    <n v="5892.7596565500553"/>
    <x v="3"/>
    <x v="13"/>
  </r>
  <r>
    <x v="2"/>
    <x v="20"/>
    <s v="May 2024"/>
    <n v="5832.6064982297148"/>
    <x v="4"/>
    <x v="13"/>
  </r>
  <r>
    <x v="2"/>
    <x v="20"/>
    <s v="Jun 2024"/>
    <n v="5773.0729510858619"/>
    <x v="5"/>
    <x v="13"/>
  </r>
  <r>
    <x v="2"/>
    <x v="20"/>
    <s v="Jul 2024"/>
    <n v="5714.153715118493"/>
    <x v="6"/>
    <x v="13"/>
  </r>
  <r>
    <x v="2"/>
    <x v="20"/>
    <s v="Aug 2024"/>
    <n v="5655.8411674224481"/>
    <x v="7"/>
    <x v="13"/>
  </r>
  <r>
    <x v="2"/>
    <x v="20"/>
    <s v="Sep 2024"/>
    <n v="5598.1285465451438"/>
    <x v="8"/>
    <x v="13"/>
  </r>
  <r>
    <x v="2"/>
    <x v="20"/>
    <s v="Oct 2024"/>
    <n v="5541.011213939164"/>
    <x v="9"/>
    <x v="13"/>
  </r>
  <r>
    <x v="2"/>
    <x v="20"/>
    <s v="Nov 2024"/>
    <n v="5484.4818466993438"/>
    <x v="10"/>
    <x v="13"/>
  </r>
  <r>
    <x v="2"/>
    <x v="20"/>
    <s v="Dec 2024"/>
    <n v="5428.5346448256851"/>
    <x v="11"/>
    <x v="13"/>
  </r>
  <r>
    <x v="2"/>
    <x v="20"/>
    <s v="Jan 2025"/>
    <n v="5373.1636468656052"/>
    <x v="0"/>
    <x v="14"/>
  </r>
  <r>
    <x v="2"/>
    <x v="20"/>
    <s v="Feb 2025"/>
    <n v="5318.3620913665227"/>
    <x v="1"/>
    <x v="14"/>
  </r>
  <r>
    <x v="2"/>
    <x v="20"/>
    <s v="Mar 2025"/>
    <n v="5264.125178328437"/>
    <x v="2"/>
    <x v="14"/>
  </r>
  <r>
    <x v="2"/>
    <x v="20"/>
    <s v="Apr 2025"/>
    <n v="5210.4463462987687"/>
    <x v="3"/>
    <x v="14"/>
  </r>
  <r>
    <x v="2"/>
    <x v="20"/>
    <s v="May 2025"/>
    <n v="5157.3192338249355"/>
    <x v="4"/>
    <x v="14"/>
  </r>
  <r>
    <x v="2"/>
    <x v="20"/>
    <s v="Jun 2025"/>
    <n v="5104.7389409069365"/>
    <x v="5"/>
    <x v="14"/>
  </r>
  <r>
    <x v="2"/>
    <x v="20"/>
    <s v="Jul 2025"/>
    <n v="5052.6997060921931"/>
    <x v="6"/>
    <x v="14"/>
  </r>
  <r>
    <x v="2"/>
    <x v="20"/>
    <s v="Aug 2025"/>
    <n v="5001.195829380702"/>
    <x v="7"/>
    <x v="14"/>
  </r>
  <r>
    <x v="2"/>
    <x v="20"/>
    <s v="Sep 2025"/>
    <n v="4950.2215493198828"/>
    <x v="8"/>
    <x v="14"/>
  </r>
  <r>
    <x v="2"/>
    <x v="20"/>
    <s v="Oct 2025"/>
    <n v="4899.7720659097367"/>
    <x v="9"/>
    <x v="14"/>
  </r>
  <r>
    <x v="2"/>
    <x v="20"/>
    <s v="Nov 2025"/>
    <n v="4849.8407562451002"/>
    <x v="10"/>
    <x v="14"/>
  </r>
  <r>
    <x v="2"/>
    <x v="20"/>
    <s v="Dec 2025"/>
    <n v="4800.422120325974"/>
    <x v="11"/>
    <x v="14"/>
  </r>
  <r>
    <x v="2"/>
    <x v="20"/>
    <s v="Jan 2026"/>
    <n v="4751.5128196049382"/>
    <x v="0"/>
    <x v="15"/>
  </r>
  <r>
    <x v="2"/>
    <x v="20"/>
    <s v="Feb 2026"/>
    <n v="4703.105069724249"/>
    <x v="1"/>
    <x v="15"/>
  </r>
  <r>
    <x v="2"/>
    <x v="20"/>
    <s v="Mar 2026"/>
    <n v="4655.1954321364883"/>
    <x v="2"/>
    <x v="15"/>
  </r>
  <r>
    <x v="2"/>
    <x v="20"/>
    <s v="Apr 2026"/>
    <n v="4607.7777453890749"/>
    <x v="3"/>
    <x v="15"/>
  </r>
  <r>
    <x v="2"/>
    <x v="20"/>
    <s v="May 2026"/>
    <n v="4560.8467480294275"/>
    <x v="4"/>
    <x v="15"/>
  </r>
  <r>
    <x v="2"/>
    <x v="20"/>
    <s v="Jun 2026"/>
    <n v="4514.3987015101266"/>
    <x v="5"/>
    <x v="15"/>
  </r>
  <r>
    <x v="2"/>
    <x v="20"/>
    <s v="Jul 2026"/>
    <n v="4468.4272829260099"/>
    <x v="6"/>
    <x v="15"/>
  </r>
  <r>
    <x v="2"/>
    <x v="20"/>
    <s v="Aug 2026"/>
    <n v="4422.9280922770777"/>
    <x v="7"/>
    <x v="15"/>
  </r>
  <r>
    <x v="2"/>
    <x v="20"/>
    <s v="Sep 2026"/>
    <n v="4377.8962295633291"/>
    <x v="8"/>
    <x v="15"/>
  </r>
  <r>
    <x v="2"/>
    <x v="20"/>
    <s v="Oct 2026"/>
    <n v="4333.3269333321841"/>
    <x v="9"/>
    <x v="15"/>
  </r>
  <r>
    <x v="2"/>
    <x v="20"/>
    <s v="Nov 2026"/>
    <n v="4289.2146421310608"/>
    <x v="10"/>
    <x v="15"/>
  </r>
  <r>
    <x v="2"/>
    <x v="20"/>
    <s v="Dec 2026"/>
    <n v="4245.555917412541"/>
    <x v="11"/>
    <x v="15"/>
  </r>
  <r>
    <x v="2"/>
    <x v="20"/>
    <s v="Jan 2027"/>
    <n v="4202.3446362714603"/>
    <x v="0"/>
    <x v="16"/>
  </r>
  <r>
    <x v="2"/>
    <x v="20"/>
    <s v="Feb 2027"/>
    <n v="4159.5767987078216"/>
    <x v="1"/>
    <x v="16"/>
  </r>
  <r>
    <x v="2"/>
    <x v="20"/>
    <s v="Mar 2027"/>
    <n v="4117.2481047216215"/>
    <x v="2"/>
    <x v="16"/>
  </r>
  <r>
    <x v="2"/>
    <x v="20"/>
    <s v="Apr 2027"/>
    <n v="4075.3533928602806"/>
    <x v="3"/>
    <x v="16"/>
  </r>
  <r>
    <x v="2"/>
    <x v="20"/>
    <s v="May 2027"/>
    <n v="4033.888563123799"/>
    <x v="4"/>
    <x v="16"/>
  </r>
  <r>
    <x v="2"/>
    <x v="20"/>
    <s v="Jun 2027"/>
    <n v="3992.8495155121764"/>
    <x v="5"/>
    <x v="16"/>
  </r>
  <r>
    <x v="2"/>
    <x v="20"/>
    <s v="Jul 2027"/>
    <n v="3952.2307271202499"/>
    <x v="6"/>
    <x v="16"/>
  </r>
  <r>
    <x v="2"/>
    <x v="20"/>
    <s v="Aug 2027"/>
    <n v="3912.0288594006015"/>
    <x v="7"/>
    <x v="16"/>
  </r>
  <r>
    <x v="2"/>
    <x v="21"/>
    <s v="Oct 2012"/>
    <n v="714453.97502264928"/>
    <x v="9"/>
    <x v="1"/>
  </r>
  <r>
    <x v="2"/>
    <x v="21"/>
    <s v="Nov 2012"/>
    <n v="1625127.9860774032"/>
    <x v="10"/>
    <x v="1"/>
  </r>
  <r>
    <x v="2"/>
    <x v="21"/>
    <s v="Dec 2012"/>
    <n v="1509562.6505986655"/>
    <x v="11"/>
    <x v="1"/>
  </r>
  <r>
    <x v="2"/>
    <x v="21"/>
    <s v="Jan 2013"/>
    <n v="1340407.2868139364"/>
    <x v="0"/>
    <x v="2"/>
  </r>
  <r>
    <x v="2"/>
    <x v="21"/>
    <s v="Feb 2013"/>
    <n v="1198524.0462398396"/>
    <x v="1"/>
    <x v="2"/>
  </r>
  <r>
    <x v="2"/>
    <x v="21"/>
    <s v="Mar 2013"/>
    <n v="1111877.441336419"/>
    <x v="2"/>
    <x v="2"/>
  </r>
  <r>
    <x v="2"/>
    <x v="21"/>
    <s v="Apr 2013"/>
    <n v="1061828.0366716506"/>
    <x v="3"/>
    <x v="2"/>
  </r>
  <r>
    <x v="2"/>
    <x v="21"/>
    <s v="May 2013"/>
    <n v="1141681.8695761154"/>
    <x v="4"/>
    <x v="2"/>
  </r>
  <r>
    <x v="2"/>
    <x v="21"/>
    <s v="Jun 2013"/>
    <n v="1336261.1964894366"/>
    <x v="5"/>
    <x v="2"/>
  </r>
  <r>
    <x v="2"/>
    <x v="21"/>
    <s v="Jul 2013"/>
    <n v="1569094.9822930456"/>
    <x v="6"/>
    <x v="2"/>
  </r>
  <r>
    <x v="2"/>
    <x v="21"/>
    <s v="Aug 2013"/>
    <n v="1763070.9738173366"/>
    <x v="7"/>
    <x v="2"/>
  </r>
  <r>
    <x v="2"/>
    <x v="21"/>
    <s v="Sep 2013"/>
    <n v="1835900.5151024498"/>
    <x v="8"/>
    <x v="2"/>
  </r>
  <r>
    <x v="2"/>
    <x v="21"/>
    <s v="Oct 2013"/>
    <n v="1843604.5525668056"/>
    <x v="9"/>
    <x v="2"/>
  </r>
  <r>
    <x v="2"/>
    <x v="21"/>
    <s v="Nov 2013"/>
    <n v="1470144.6940114382"/>
    <x v="10"/>
    <x v="2"/>
  </r>
  <r>
    <x v="2"/>
    <x v="21"/>
    <s v="Dec 2013"/>
    <n v="1249336.9574996466"/>
    <x v="11"/>
    <x v="2"/>
  </r>
  <r>
    <x v="2"/>
    <x v="21"/>
    <s v="Jan 2014"/>
    <n v="948179.59079429018"/>
    <x v="0"/>
    <x v="3"/>
  </r>
  <r>
    <x v="2"/>
    <x v="21"/>
    <s v="Feb 2014"/>
    <n v="957038.96681879158"/>
    <x v="1"/>
    <x v="3"/>
  </r>
  <r>
    <x v="2"/>
    <x v="21"/>
    <s v="Mar 2014"/>
    <n v="894847.15563338122"/>
    <x v="2"/>
    <x v="3"/>
  </r>
  <r>
    <x v="2"/>
    <x v="21"/>
    <s v="Apr 2014"/>
    <n v="801758.36528985726"/>
    <x v="3"/>
    <x v="3"/>
  </r>
  <r>
    <x v="2"/>
    <x v="21"/>
    <s v="May 2014"/>
    <n v="628646.74576723122"/>
    <x v="4"/>
    <x v="3"/>
  </r>
  <r>
    <x v="2"/>
    <x v="21"/>
    <s v="Jun 2014"/>
    <n v="565804.48996557726"/>
    <x v="5"/>
    <x v="3"/>
  </r>
  <r>
    <x v="2"/>
    <x v="21"/>
    <s v="Jul 2014"/>
    <n v="533619.04234507284"/>
    <x v="6"/>
    <x v="3"/>
  </r>
  <r>
    <x v="2"/>
    <x v="21"/>
    <s v="Aug 2014"/>
    <n v="500073.76718870632"/>
    <x v="7"/>
    <x v="3"/>
  </r>
  <r>
    <x v="2"/>
    <x v="21"/>
    <s v="Sep 2014"/>
    <n v="464568.52979983541"/>
    <x v="8"/>
    <x v="3"/>
  </r>
  <r>
    <x v="2"/>
    <x v="21"/>
    <s v="Oct 2014"/>
    <n v="425495.65806812106"/>
    <x v="9"/>
    <x v="3"/>
  </r>
  <r>
    <x v="2"/>
    <x v="21"/>
    <s v="Nov 2014"/>
    <n v="387785.74734563113"/>
    <x v="10"/>
    <x v="3"/>
  </r>
  <r>
    <x v="2"/>
    <x v="21"/>
    <s v="Dec 2014"/>
    <n v="361356.08851794322"/>
    <x v="11"/>
    <x v="3"/>
  </r>
  <r>
    <x v="2"/>
    <x v="21"/>
    <s v="Jan 2015"/>
    <n v="398901.36658724619"/>
    <x v="0"/>
    <x v="4"/>
  </r>
  <r>
    <x v="2"/>
    <x v="21"/>
    <s v="Feb 2015"/>
    <n v="445255.68099161627"/>
    <x v="1"/>
    <x v="4"/>
  </r>
  <r>
    <x v="2"/>
    <x v="21"/>
    <s v="Mar 2015"/>
    <n v="425767.33302866737"/>
    <x v="2"/>
    <x v="4"/>
  </r>
  <r>
    <x v="2"/>
    <x v="21"/>
    <s v="Apr 2015"/>
    <n v="391211.67812669469"/>
    <x v="3"/>
    <x v="4"/>
  </r>
  <r>
    <x v="2"/>
    <x v="21"/>
    <s v="May 2015"/>
    <n v="388100.04353340017"/>
    <x v="4"/>
    <x v="4"/>
  </r>
  <r>
    <x v="2"/>
    <x v="21"/>
    <s v="Jun 2015"/>
    <n v="383402.10517946037"/>
    <x v="5"/>
    <x v="4"/>
  </r>
  <r>
    <x v="2"/>
    <x v="21"/>
    <s v="Jul 2015"/>
    <n v="380501.70318011509"/>
    <x v="6"/>
    <x v="4"/>
  </r>
  <r>
    <x v="2"/>
    <x v="21"/>
    <s v="Aug 2015"/>
    <n v="367044.98531280289"/>
    <x v="7"/>
    <x v="4"/>
  </r>
  <r>
    <x v="2"/>
    <x v="21"/>
    <s v="Sep 2015"/>
    <n v="355150.59413864906"/>
    <x v="8"/>
    <x v="4"/>
  </r>
  <r>
    <x v="2"/>
    <x v="21"/>
    <s v="Oct 2015"/>
    <n v="349260.46950231993"/>
    <x v="9"/>
    <x v="4"/>
  </r>
  <r>
    <x v="2"/>
    <x v="21"/>
    <s v="Nov 2015"/>
    <n v="348523.50139273284"/>
    <x v="10"/>
    <x v="4"/>
  </r>
  <r>
    <x v="2"/>
    <x v="21"/>
    <s v="Dec 2015"/>
    <n v="346178.06092535856"/>
    <x v="11"/>
    <x v="4"/>
  </r>
  <r>
    <x v="2"/>
    <x v="21"/>
    <s v="Jan 2016"/>
    <n v="337539.63157946209"/>
    <x v="0"/>
    <x v="5"/>
  </r>
  <r>
    <x v="2"/>
    <x v="21"/>
    <s v="Feb 2016"/>
    <n v="328749.31823118462"/>
    <x v="1"/>
    <x v="5"/>
  </r>
  <r>
    <x v="2"/>
    <x v="21"/>
    <s v="Mar 2016"/>
    <n v="323306.78708977113"/>
    <x v="2"/>
    <x v="5"/>
  </r>
  <r>
    <x v="2"/>
    <x v="21"/>
    <s v="Apr 2016"/>
    <n v="315975.82268599456"/>
    <x v="3"/>
    <x v="5"/>
  </r>
  <r>
    <x v="2"/>
    <x v="21"/>
    <s v="May 2016"/>
    <n v="308607.08766402915"/>
    <x v="4"/>
    <x v="5"/>
  </r>
  <r>
    <x v="2"/>
    <x v="21"/>
    <s v="Jun 2016"/>
    <n v="302953.12814820517"/>
    <x v="5"/>
    <x v="5"/>
  </r>
  <r>
    <x v="2"/>
    <x v="21"/>
    <s v="Jul 2016"/>
    <n v="298758.0935807199"/>
    <x v="6"/>
    <x v="5"/>
  </r>
  <r>
    <x v="2"/>
    <x v="21"/>
    <s v="Aug 2016"/>
    <n v="293750.57716517925"/>
    <x v="7"/>
    <x v="5"/>
  </r>
  <r>
    <x v="2"/>
    <x v="21"/>
    <s v="Sep 2016"/>
    <n v="290134.92723670817"/>
    <x v="8"/>
    <x v="5"/>
  </r>
  <r>
    <x v="2"/>
    <x v="21"/>
    <s v="Oct 2016"/>
    <n v="284001.55611000577"/>
    <x v="9"/>
    <x v="5"/>
  </r>
  <r>
    <x v="2"/>
    <x v="21"/>
    <s v="Nov 2016"/>
    <n v="278972.40619949257"/>
    <x v="10"/>
    <x v="5"/>
  </r>
  <r>
    <x v="2"/>
    <x v="21"/>
    <s v="Dec 2016"/>
    <n v="273374.35631627456"/>
    <x v="11"/>
    <x v="5"/>
  </r>
  <r>
    <x v="2"/>
    <x v="21"/>
    <s v="Jan 2017"/>
    <n v="267323.93506121048"/>
    <x v="0"/>
    <x v="6"/>
  </r>
  <r>
    <x v="2"/>
    <x v="21"/>
    <s v="Feb 2017"/>
    <n v="262388.74157412112"/>
    <x v="1"/>
    <x v="6"/>
  </r>
  <r>
    <x v="2"/>
    <x v="21"/>
    <s v="Mar 2017"/>
    <n v="258219.25344074759"/>
    <x v="2"/>
    <x v="6"/>
  </r>
  <r>
    <x v="2"/>
    <x v="21"/>
    <s v="Apr 2017"/>
    <n v="251608.84054024622"/>
    <x v="3"/>
    <x v="6"/>
  </r>
  <r>
    <x v="2"/>
    <x v="21"/>
    <s v="May 2017"/>
    <n v="246323.60190886178"/>
    <x v="4"/>
    <x v="6"/>
  </r>
  <r>
    <x v="2"/>
    <x v="21"/>
    <s v="Jun 2017"/>
    <n v="240973.53430756956"/>
    <x v="5"/>
    <x v="6"/>
  </r>
  <r>
    <x v="2"/>
    <x v="21"/>
    <s v="Jul 2017"/>
    <n v="233141.64904365328"/>
    <x v="6"/>
    <x v="6"/>
  </r>
  <r>
    <x v="2"/>
    <x v="21"/>
    <s v="Aug 2017"/>
    <n v="228364.18751099645"/>
    <x v="7"/>
    <x v="6"/>
  </r>
  <r>
    <x v="2"/>
    <x v="21"/>
    <s v="Sep 2017"/>
    <n v="215317.47008038472"/>
    <x v="8"/>
    <x v="6"/>
  </r>
  <r>
    <x v="2"/>
    <x v="21"/>
    <s v="Oct 2017"/>
    <n v="208469.13629892751"/>
    <x v="9"/>
    <x v="6"/>
  </r>
  <r>
    <x v="2"/>
    <x v="21"/>
    <s v="Nov 2017"/>
    <n v="203228.66038385979"/>
    <x v="10"/>
    <x v="6"/>
  </r>
  <r>
    <x v="2"/>
    <x v="21"/>
    <s v="Dec 2017"/>
    <n v="198084.40666911259"/>
    <x v="11"/>
    <x v="6"/>
  </r>
  <r>
    <x v="2"/>
    <x v="21"/>
    <s v="Jan 2018"/>
    <n v="193061.79432877339"/>
    <x v="0"/>
    <x v="7"/>
  </r>
  <r>
    <x v="2"/>
    <x v="21"/>
    <s v="Feb 2018"/>
    <n v="188162.67356703134"/>
    <x v="1"/>
    <x v="7"/>
  </r>
  <r>
    <x v="2"/>
    <x v="21"/>
    <s v="Mar 2018"/>
    <n v="183467.89087726796"/>
    <x v="2"/>
    <x v="7"/>
  </r>
  <r>
    <x v="2"/>
    <x v="21"/>
    <s v="Apr 2018"/>
    <n v="178983.70859661451"/>
    <x v="3"/>
    <x v="7"/>
  </r>
  <r>
    <x v="2"/>
    <x v="21"/>
    <s v="May 2018"/>
    <n v="174722.30757802003"/>
    <x v="4"/>
    <x v="7"/>
  </r>
  <r>
    <x v="2"/>
    <x v="21"/>
    <s v="Jun 2018"/>
    <n v="170699.23389867682"/>
    <x v="5"/>
    <x v="7"/>
  </r>
  <r>
    <x v="2"/>
    <x v="21"/>
    <s v="Jul 2018"/>
    <n v="166923.18579159825"/>
    <x v="6"/>
    <x v="7"/>
  </r>
  <r>
    <x v="2"/>
    <x v="21"/>
    <s v="Aug 2018"/>
    <n v="163395.96987612828"/>
    <x v="7"/>
    <x v="7"/>
  </r>
  <r>
    <x v="2"/>
    <x v="21"/>
    <s v="Sep 2018"/>
    <n v="160109.09107558645"/>
    <x v="8"/>
    <x v="7"/>
  </r>
  <r>
    <x v="2"/>
    <x v="21"/>
    <s v="Oct 2018"/>
    <n v="157790.88652515959"/>
    <x v="9"/>
    <x v="7"/>
  </r>
  <r>
    <x v="2"/>
    <x v="21"/>
    <s v="Nov 2018"/>
    <n v="155469.04866964673"/>
    <x v="10"/>
    <x v="7"/>
  </r>
  <r>
    <x v="2"/>
    <x v="21"/>
    <s v="Dec 2018"/>
    <n v="153441.83339426527"/>
    <x v="11"/>
    <x v="7"/>
  </r>
  <r>
    <x v="2"/>
    <x v="21"/>
    <s v="Jan 2019"/>
    <n v="151686.96739278789"/>
    <x v="0"/>
    <x v="8"/>
  </r>
  <r>
    <x v="2"/>
    <x v="21"/>
    <s v="Feb 2019"/>
    <n v="150338.82163477509"/>
    <x v="1"/>
    <x v="8"/>
  </r>
  <r>
    <x v="2"/>
    <x v="21"/>
    <s v="Mar 2019"/>
    <n v="146392.52407811224"/>
    <x v="2"/>
    <x v="8"/>
  </r>
  <r>
    <x v="2"/>
    <x v="21"/>
    <s v="Apr 2019"/>
    <n v="141660.96772005549"/>
    <x v="3"/>
    <x v="8"/>
  </r>
  <r>
    <x v="2"/>
    <x v="21"/>
    <s v="May 2019"/>
    <n v="138896.56829744924"/>
    <x v="4"/>
    <x v="8"/>
  </r>
  <r>
    <x v="2"/>
    <x v="21"/>
    <s v="Jun 2019"/>
    <n v="136196.84036224597"/>
    <x v="5"/>
    <x v="8"/>
  </r>
  <r>
    <x v="2"/>
    <x v="21"/>
    <s v="Jul 2019"/>
    <n v="133552.58444396165"/>
    <x v="6"/>
    <x v="8"/>
  </r>
  <r>
    <x v="2"/>
    <x v="21"/>
    <s v="Aug 2019"/>
    <n v="130961.76774881505"/>
    <x v="7"/>
    <x v="8"/>
  </r>
  <r>
    <x v="2"/>
    <x v="21"/>
    <s v="Sep 2019"/>
    <n v="128415.25006625516"/>
    <x v="8"/>
    <x v="8"/>
  </r>
  <r>
    <x v="2"/>
    <x v="21"/>
    <s v="Oct 2019"/>
    <n v="125919.97053668492"/>
    <x v="9"/>
    <x v="8"/>
  </r>
  <r>
    <x v="2"/>
    <x v="21"/>
    <s v="Nov 2019"/>
    <n v="123484.22813759292"/>
    <x v="10"/>
    <x v="8"/>
  </r>
  <r>
    <x v="2"/>
    <x v="21"/>
    <s v="Dec 2019"/>
    <n v="121071.03108150288"/>
    <x v="11"/>
    <x v="8"/>
  </r>
  <r>
    <x v="2"/>
    <x v="21"/>
    <s v="Jan 2020"/>
    <n v="118733.45257893059"/>
    <x v="0"/>
    <x v="9"/>
  </r>
  <r>
    <x v="2"/>
    <x v="21"/>
    <s v="Feb 2020"/>
    <n v="116425.49354407364"/>
    <x v="1"/>
    <x v="9"/>
  </r>
  <r>
    <x v="2"/>
    <x v="21"/>
    <s v="Mar 2020"/>
    <n v="114181.22926082803"/>
    <x v="2"/>
    <x v="9"/>
  </r>
  <r>
    <x v="2"/>
    <x v="21"/>
    <s v="Apr 2020"/>
    <n v="111983.0827124971"/>
    <x v="3"/>
    <x v="9"/>
  </r>
  <r>
    <x v="2"/>
    <x v="21"/>
    <s v="May 2020"/>
    <n v="109828.79057609555"/>
    <x v="4"/>
    <x v="9"/>
  </r>
  <r>
    <x v="2"/>
    <x v="21"/>
    <s v="Jun 2020"/>
    <n v="107718.33713989041"/>
    <x v="5"/>
    <x v="9"/>
  </r>
  <r>
    <x v="2"/>
    <x v="21"/>
    <s v="Jul 2020"/>
    <n v="105642.0673148144"/>
    <x v="6"/>
    <x v="9"/>
  </r>
  <r>
    <x v="2"/>
    <x v="21"/>
    <s v="Aug 2020"/>
    <n v="103616.1833882248"/>
    <x v="7"/>
    <x v="9"/>
  </r>
  <r>
    <x v="2"/>
    <x v="21"/>
    <s v="Sep 2020"/>
    <n v="101630.30855136928"/>
    <x v="8"/>
    <x v="9"/>
  </r>
  <r>
    <x v="2"/>
    <x v="21"/>
    <s v="Oct 2020"/>
    <n v="99685.644269926692"/>
    <x v="9"/>
    <x v="9"/>
  </r>
  <r>
    <x v="2"/>
    <x v="21"/>
    <s v="Nov 2020"/>
    <n v="97780.070032329459"/>
    <x v="10"/>
    <x v="9"/>
  </r>
  <r>
    <x v="2"/>
    <x v="21"/>
    <s v="Dec 2020"/>
    <n v="95912.778039051351"/>
    <x v="11"/>
    <x v="9"/>
  </r>
  <r>
    <x v="2"/>
    <x v="21"/>
    <s v="Jan 2021"/>
    <n v="94082.967630044877"/>
    <x v="0"/>
    <x v="10"/>
  </r>
  <r>
    <x v="2"/>
    <x v="21"/>
    <s v="Feb 2021"/>
    <n v="92290.305652707117"/>
    <x v="1"/>
    <x v="10"/>
  </r>
  <r>
    <x v="2"/>
    <x v="21"/>
    <s v="Mar 2021"/>
    <n v="90533.125714645546"/>
    <x v="2"/>
    <x v="10"/>
  </r>
  <r>
    <x v="2"/>
    <x v="21"/>
    <s v="Apr 2021"/>
    <n v="88811.561465353239"/>
    <x v="3"/>
    <x v="10"/>
  </r>
  <r>
    <x v="2"/>
    <x v="21"/>
    <s v="May 2021"/>
    <n v="87124.423601595408"/>
    <x v="4"/>
    <x v="10"/>
  </r>
  <r>
    <x v="2"/>
    <x v="21"/>
    <s v="Jun 2021"/>
    <n v="85470.526266759989"/>
    <x v="5"/>
    <x v="10"/>
  </r>
  <r>
    <x v="2"/>
    <x v="21"/>
    <s v="Jul 2021"/>
    <n v="83850.045892696609"/>
    <x v="6"/>
    <x v="10"/>
  </r>
  <r>
    <x v="2"/>
    <x v="21"/>
    <s v="Aug 2021"/>
    <n v="82261.820548638483"/>
    <x v="7"/>
    <x v="10"/>
  </r>
  <r>
    <x v="2"/>
    <x v="21"/>
    <s v="Sep 2021"/>
    <n v="80695.791214912606"/>
    <x v="8"/>
    <x v="10"/>
  </r>
  <r>
    <x v="2"/>
    <x v="21"/>
    <s v="Oct 2021"/>
    <n v="61255.319859677133"/>
    <x v="9"/>
    <x v="10"/>
  </r>
  <r>
    <x v="2"/>
    <x v="21"/>
    <s v="Nov 2021"/>
    <n v="60122.385841859701"/>
    <x v="10"/>
    <x v="10"/>
  </r>
  <r>
    <x v="2"/>
    <x v="21"/>
    <s v="Dec 2021"/>
    <n v="59003.01795647855"/>
    <x v="11"/>
    <x v="10"/>
  </r>
  <r>
    <x v="2"/>
    <x v="21"/>
    <s v="Jan 2022"/>
    <n v="57913.63891211203"/>
    <x v="0"/>
    <x v="11"/>
  </r>
  <r>
    <x v="2"/>
    <x v="21"/>
    <s v="Feb 2022"/>
    <n v="56845.284379133896"/>
    <x v="1"/>
    <x v="11"/>
  </r>
  <r>
    <x v="2"/>
    <x v="21"/>
    <s v="Mar 2022"/>
    <n v="55788.701868015989"/>
    <x v="2"/>
    <x v="11"/>
  </r>
  <r>
    <x v="2"/>
    <x v="21"/>
    <s v="Apr 2022"/>
    <n v="54760.477613448995"/>
    <x v="3"/>
    <x v="11"/>
  </r>
  <r>
    <x v="2"/>
    <x v="21"/>
    <s v="May 2022"/>
    <n v="53751.82777098714"/>
    <x v="4"/>
    <x v="11"/>
  </r>
  <r>
    <x v="2"/>
    <x v="21"/>
    <s v="Jun 2022"/>
    <n v="52762.253156417384"/>
    <x v="5"/>
    <x v="11"/>
  </r>
  <r>
    <x v="2"/>
    <x v="21"/>
    <s v="Jul 2022"/>
    <n v="51791.352726765334"/>
    <x v="6"/>
    <x v="11"/>
  </r>
  <r>
    <x v="2"/>
    <x v="21"/>
    <s v="Aug 2022"/>
    <n v="50839.005640613184"/>
    <x v="7"/>
    <x v="11"/>
  </r>
  <r>
    <x v="2"/>
    <x v="21"/>
    <s v="Sep 2022"/>
    <n v="49912.712588076633"/>
    <x v="8"/>
    <x v="11"/>
  </r>
  <r>
    <x v="2"/>
    <x v="21"/>
    <s v="Oct 2022"/>
    <n v="30862.28013217956"/>
    <x v="9"/>
    <x v="11"/>
  </r>
  <r>
    <x v="2"/>
    <x v="21"/>
    <s v="Nov 2022"/>
    <n v="7431.6638915861931"/>
    <x v="10"/>
    <x v="11"/>
  </r>
  <r>
    <x v="2"/>
    <x v="21"/>
    <s v="Dec 2022"/>
    <n v="7357.1474667108887"/>
    <x v="11"/>
    <x v="11"/>
  </r>
  <r>
    <x v="2"/>
    <x v="21"/>
    <s v="Jan 2023"/>
    <n v="7283.3985591585333"/>
    <x v="0"/>
    <x v="12"/>
  </r>
  <r>
    <x v="2"/>
    <x v="21"/>
    <s v="Feb 2023"/>
    <n v="7201.6498576294543"/>
    <x v="1"/>
    <x v="12"/>
  </r>
  <r>
    <x v="2"/>
    <x v="21"/>
    <s v="Mar 2023"/>
    <n v="7129.4119003652559"/>
    <x v="2"/>
    <x v="12"/>
  </r>
  <r>
    <x v="2"/>
    <x v="21"/>
    <s v="Apr 2023"/>
    <n v="7057.9202604240072"/>
    <x v="3"/>
    <x v="12"/>
  </r>
  <r>
    <x v="2"/>
    <x v="21"/>
    <s v="May 2023"/>
    <n v="6978.2475963259049"/>
    <x v="4"/>
    <x v="12"/>
  </r>
  <r>
    <x v="2"/>
    <x v="21"/>
    <s v="Jun 2023"/>
    <n v="6908.2192765047421"/>
    <x v="5"/>
    <x v="12"/>
  </r>
  <r>
    <x v="2"/>
    <x v="21"/>
    <s v="Jul 2023"/>
    <n v="6829.9953710741456"/>
    <x v="6"/>
    <x v="12"/>
  </r>
  <r>
    <x v="2"/>
    <x v="21"/>
    <s v="Aug 2023"/>
    <n v="6761.4014484679064"/>
    <x v="7"/>
    <x v="12"/>
  </r>
  <r>
    <x v="2"/>
    <x v="21"/>
    <s v="Sep 2023"/>
    <n v="6693.5139130165489"/>
    <x v="8"/>
    <x v="12"/>
  </r>
  <r>
    <x v="2"/>
    <x v="21"/>
    <s v="Oct 2023"/>
    <n v="6617.4074461454311"/>
    <x v="9"/>
    <x v="12"/>
  </r>
  <r>
    <x v="2"/>
    <x v="21"/>
    <s v="Nov 2023"/>
    <n v="6542.1476049886714"/>
    <x v="10"/>
    <x v="12"/>
  </r>
  <r>
    <x v="2"/>
    <x v="21"/>
    <s v="Dec 2023"/>
    <n v="6476.3328393813044"/>
    <x v="11"/>
    <x v="12"/>
  </r>
  <r>
    <x v="2"/>
    <x v="21"/>
    <s v="Jan 2024"/>
    <n v="6411.1954151184927"/>
    <x v="0"/>
    <x v="13"/>
  </r>
  <r>
    <x v="2"/>
    <x v="21"/>
    <s v="Feb 2024"/>
    <n v="6346.7267092950733"/>
    <x v="1"/>
    <x v="13"/>
  </r>
  <r>
    <x v="2"/>
    <x v="21"/>
    <s v="Mar 2024"/>
    <n v="6282.9216833636274"/>
    <x v="2"/>
    <x v="13"/>
  </r>
  <r>
    <x v="2"/>
    <x v="21"/>
    <s v="Apr 2024"/>
    <n v="6202.0941459972601"/>
    <x v="3"/>
    <x v="13"/>
  </r>
  <r>
    <x v="2"/>
    <x v="21"/>
    <s v="May 2024"/>
    <n v="6130.678399822541"/>
    <x v="4"/>
    <x v="13"/>
  </r>
  <r>
    <x v="2"/>
    <x v="21"/>
    <s v="Jun 2024"/>
    <n v="6068.8193604937842"/>
    <x v="5"/>
    <x v="13"/>
  </r>
  <r>
    <x v="2"/>
    <x v="21"/>
    <s v="Jul 2024"/>
    <n v="6007.5959552466775"/>
    <x v="6"/>
    <x v="13"/>
  </r>
  <r>
    <x v="2"/>
    <x v="21"/>
    <s v="Aug 2024"/>
    <n v="5947.0016226286371"/>
    <x v="7"/>
    <x v="13"/>
  </r>
  <r>
    <x v="2"/>
    <x v="21"/>
    <s v="Sep 2024"/>
    <n v="5887.0295011870821"/>
    <x v="8"/>
    <x v="13"/>
  </r>
  <r>
    <x v="2"/>
    <x v="21"/>
    <s v="Oct 2024"/>
    <n v="5827.6729294694314"/>
    <x v="9"/>
    <x v="13"/>
  </r>
  <r>
    <x v="2"/>
    <x v="21"/>
    <s v="Nov 2024"/>
    <n v="5768.9260074756858"/>
    <x v="10"/>
    <x v="13"/>
  </r>
  <r>
    <x v="2"/>
    <x v="21"/>
    <s v="Dec 2024"/>
    <n v="5710.7830352058436"/>
    <x v="11"/>
    <x v="13"/>
  </r>
  <r>
    <x v="2"/>
    <x v="21"/>
    <s v="Jan 2025"/>
    <n v="5653.2359283021633"/>
    <x v="0"/>
    <x v="14"/>
  </r>
  <r>
    <x v="2"/>
    <x v="21"/>
    <s v="Feb 2025"/>
    <n v="5596.2790867646427"/>
    <x v="1"/>
    <x v="14"/>
  </r>
  <r>
    <x v="2"/>
    <x v="21"/>
    <s v="Mar 2025"/>
    <n v="5531.1459378410273"/>
    <x v="2"/>
    <x v="14"/>
  </r>
  <r>
    <x v="2"/>
    <x v="21"/>
    <s v="Apr 2025"/>
    <n v="5475.3518655832468"/>
    <x v="3"/>
    <x v="14"/>
  </r>
  <r>
    <x v="2"/>
    <x v="21"/>
    <s v="May 2025"/>
    <n v="5420.1301357864631"/>
    <x v="4"/>
    <x v="14"/>
  </r>
  <r>
    <x v="2"/>
    <x v="21"/>
    <s v="Jun 2025"/>
    <n v="5365.4748484506781"/>
    <x v="5"/>
    <x v="14"/>
  </r>
  <r>
    <x v="2"/>
    <x v="21"/>
    <s v="Jul 2025"/>
    <n v="5311.3801421233075"/>
    <x v="6"/>
    <x v="14"/>
  </r>
  <r>
    <x v="2"/>
    <x v="21"/>
    <s v="Aug 2025"/>
    <n v="5257.8407168043559"/>
    <x v="7"/>
    <x v="14"/>
  </r>
  <r>
    <x v="2"/>
    <x v="21"/>
    <s v="Sep 2025"/>
    <n v="5204.848688136075"/>
    <x v="8"/>
    <x v="14"/>
  </r>
  <r>
    <x v="2"/>
    <x v="21"/>
    <s v="Oct 2025"/>
    <n v="5152.4015404762104"/>
    <x v="9"/>
    <x v="14"/>
  </r>
  <r>
    <x v="2"/>
    <x v="21"/>
    <s v="Nov 2025"/>
    <n v="5082.8136210452867"/>
    <x v="10"/>
    <x v="14"/>
  </r>
  <r>
    <x v="2"/>
    <x v="21"/>
    <s v="Dec 2025"/>
    <n v="5022.5186710172893"/>
    <x v="11"/>
    <x v="14"/>
  </r>
  <r>
    <x v="2"/>
    <x v="21"/>
    <s v="Jan 2026"/>
    <n v="4971.6661904042794"/>
    <x v="0"/>
    <x v="15"/>
  </r>
  <r>
    <x v="2"/>
    <x v="21"/>
    <s v="Feb 2026"/>
    <n v="4921.3349449893612"/>
    <x v="1"/>
    <x v="15"/>
  </r>
  <r>
    <x v="2"/>
    <x v="21"/>
    <s v="Mar 2026"/>
    <n v="4871.5190733199515"/>
    <x v="2"/>
    <x v="15"/>
  </r>
  <r>
    <x v="2"/>
    <x v="21"/>
    <s v="Apr 2026"/>
    <n v="4822.2141753960532"/>
    <x v="3"/>
    <x v="15"/>
  </r>
  <r>
    <x v="2"/>
    <x v="21"/>
    <s v="May 2026"/>
    <n v="4773.4130283125005"/>
    <x v="4"/>
    <x v="15"/>
  </r>
  <r>
    <x v="2"/>
    <x v="21"/>
    <s v="Jun 2026"/>
    <n v="4725.1123935218766"/>
    <x v="5"/>
    <x v="15"/>
  </r>
  <r>
    <x v="2"/>
    <x v="21"/>
    <s v="Jul 2026"/>
    <n v="4677.3053481190182"/>
    <x v="6"/>
    <x v="15"/>
  </r>
  <r>
    <x v="2"/>
    <x v="21"/>
    <s v="Aug 2026"/>
    <n v="4629.860297121887"/>
    <x v="7"/>
    <x v="15"/>
  </r>
  <r>
    <x v="2"/>
    <x v="21"/>
    <s v="Sep 2026"/>
    <n v="4582.7608416469247"/>
    <x v="8"/>
    <x v="15"/>
  </r>
  <r>
    <x v="2"/>
    <x v="21"/>
    <s v="Oct 2026"/>
    <n v="4536.3635303257151"/>
    <x v="9"/>
    <x v="15"/>
  </r>
  <r>
    <x v="2"/>
    <x v="21"/>
    <s v="Nov 2026"/>
    <n v="4490.271240781165"/>
    <x v="10"/>
    <x v="15"/>
  </r>
  <r>
    <x v="2"/>
    <x v="21"/>
    <s v="Dec 2026"/>
    <n v="4444.8764026532735"/>
    <x v="11"/>
    <x v="15"/>
  </r>
  <r>
    <x v="2"/>
    <x v="21"/>
    <s v="Jan 2027"/>
    <n v="4399.9144572624755"/>
    <x v="0"/>
    <x v="16"/>
  </r>
  <r>
    <x v="2"/>
    <x v="21"/>
    <s v="Feb 2027"/>
    <n v="4355.4481979101156"/>
    <x v="1"/>
    <x v="16"/>
  </r>
  <r>
    <x v="2"/>
    <x v="21"/>
    <s v="Mar 2027"/>
    <n v="4311.3916866009658"/>
    <x v="2"/>
    <x v="16"/>
  </r>
  <r>
    <x v="2"/>
    <x v="21"/>
    <s v="Apr 2027"/>
    <n v="4267.8230227828353"/>
    <x v="3"/>
    <x v="16"/>
  </r>
  <r>
    <x v="2"/>
    <x v="21"/>
    <s v="May 2027"/>
    <n v="4224.7079556153785"/>
    <x v="4"/>
    <x v="16"/>
  </r>
  <r>
    <x v="2"/>
    <x v="21"/>
    <s v="Jun 2027"/>
    <n v="4181.9835063230621"/>
    <x v="5"/>
    <x v="16"/>
  </r>
  <r>
    <x v="2"/>
    <x v="21"/>
    <s v="Jul 2027"/>
    <n v="4139.7455034053219"/>
    <x v="6"/>
    <x v="16"/>
  </r>
  <r>
    <x v="2"/>
    <x v="21"/>
    <s v="Aug 2027"/>
    <n v="4097.9099317720938"/>
    <x v="7"/>
    <x v="16"/>
  </r>
  <r>
    <x v="2"/>
    <x v="21"/>
    <s v="Sep 2027"/>
    <n v="4047.7581371105161"/>
    <x v="8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41">
  <r>
    <x v="0"/>
    <s v="Finland"/>
    <n v="4954307.8629747964"/>
  </r>
  <r>
    <x v="0"/>
    <s v="France"/>
    <n v="644279.81895633647"/>
  </r>
  <r>
    <x v="0"/>
    <s v="Germany"/>
    <n v="1946155.3070642527"/>
  </r>
  <r>
    <x v="0"/>
    <s v="Hungary"/>
    <n v="5867205.0466719922"/>
  </r>
  <r>
    <x v="0"/>
    <s v="Netherlands"/>
    <n v="12321388.00141995"/>
  </r>
  <r>
    <x v="0"/>
    <s v="Norway"/>
    <n v="1808495.7702506213"/>
  </r>
  <r>
    <x v="0"/>
    <s v="Poland"/>
    <n v="12488765.667092653"/>
  </r>
  <r>
    <x v="0"/>
    <s v="Portugal"/>
    <n v="26528040.29108981"/>
  </r>
  <r>
    <x v="0"/>
    <s v="Spain"/>
    <n v="15886974.618388353"/>
  </r>
  <r>
    <x v="0"/>
    <s v="Sweden"/>
    <n v="9233347.4400000013"/>
  </r>
  <r>
    <x v="0"/>
    <s v="Switzerland"/>
    <n v="20486122.27622737"/>
  </r>
  <r>
    <x v="1"/>
    <s v="Denmark"/>
    <n v="72605732.541187048"/>
  </r>
  <r>
    <x v="1"/>
    <s v="Finland"/>
    <n v="1451254.0323291437"/>
  </r>
  <r>
    <x v="1"/>
    <s v="France"/>
    <n v="603289.41105959914"/>
  </r>
  <r>
    <x v="1"/>
    <s v="Germany"/>
    <n v="1371688.3780782314"/>
  </r>
  <r>
    <x v="1"/>
    <s v="Hungary"/>
    <n v="2302479.9631052902"/>
  </r>
  <r>
    <x v="1"/>
    <s v="Lithuania"/>
    <n v="626953.07889994525"/>
  </r>
  <r>
    <x v="1"/>
    <s v="Netherlands"/>
    <n v="20106894.181106664"/>
  </r>
  <r>
    <x v="1"/>
    <s v="Norway"/>
    <n v="1280034.0838777346"/>
  </r>
  <r>
    <x v="1"/>
    <s v="Poland"/>
    <n v="2847353.2350502387"/>
  </r>
  <r>
    <x v="1"/>
    <s v="Sweden"/>
    <n v="21659443.260000002"/>
  </r>
  <r>
    <x v="1"/>
    <s v="Switzerland"/>
    <n v="22425463.17859957"/>
  </r>
  <r>
    <x v="2"/>
    <s v="Belgium"/>
    <n v="51452.94022935041"/>
  </r>
  <r>
    <x v="2"/>
    <s v="Czech Republic"/>
    <n v="1411.2792457555861"/>
  </r>
  <r>
    <x v="2"/>
    <s v="Finland"/>
    <n v="8262758.2875646278"/>
  </r>
  <r>
    <x v="2"/>
    <s v="France"/>
    <n v="3466196.7547453349"/>
  </r>
  <r>
    <x v="2"/>
    <s v="Germany"/>
    <n v="2276747.1420648694"/>
  </r>
  <r>
    <x v="2"/>
    <s v="Hungary"/>
    <n v="2033223.3134086961"/>
  </r>
  <r>
    <x v="2"/>
    <s v="Netherlands"/>
    <n v="21929960.462994438"/>
  </r>
  <r>
    <x v="2"/>
    <s v="Poland"/>
    <n v="2058772.6089573679"/>
  </r>
  <r>
    <x v="2"/>
    <s v="Russia"/>
    <n v="645184.49460878933"/>
  </r>
  <r>
    <x v="2"/>
    <s v="Slovak Republic"/>
    <n v="4705545.735907115"/>
  </r>
  <r>
    <x v="2"/>
    <s v="Sweden"/>
    <n v="11421218.83"/>
  </r>
  <r>
    <x v="2"/>
    <s v="Switzerland"/>
    <n v="18677569.375095889"/>
  </r>
  <r>
    <x v="3"/>
    <s v="Belgium"/>
    <n v="215140.131133521"/>
  </r>
  <r>
    <x v="3"/>
    <s v="Finland"/>
    <n v="3692923.1550440085"/>
  </r>
  <r>
    <x v="3"/>
    <s v="France"/>
    <n v="2561085.7713002888"/>
  </r>
  <r>
    <x v="3"/>
    <s v="Germany"/>
    <n v="3365908.9370345292"/>
  </r>
  <r>
    <x v="3"/>
    <s v="Hungary"/>
    <n v="1780466.1208530806"/>
  </r>
  <r>
    <x v="3"/>
    <s v="Netherlands"/>
    <n v="19332127.712646544"/>
  </r>
  <r>
    <x v="3"/>
    <s v="Norway"/>
    <n v="1474902.1568772942"/>
  </r>
  <r>
    <x v="3"/>
    <s v="Sweden"/>
    <n v="11548517.48"/>
  </r>
  <r>
    <x v="3"/>
    <s v="Switzerland"/>
    <n v="25476920.433768488"/>
  </r>
  <r>
    <x v="4"/>
    <s v="Belgium"/>
    <n v="256893.36602352271"/>
  </r>
  <r>
    <x v="4"/>
    <s v="Finland"/>
    <n v="4132541.3068969194"/>
  </r>
  <r>
    <x v="4"/>
    <s v="Germany"/>
    <n v="2255023.2739935326"/>
  </r>
  <r>
    <x v="4"/>
    <s v="Hungary"/>
    <n v="2552208.2877624985"/>
  </r>
  <r>
    <x v="4"/>
    <s v="Netherlands"/>
    <n v="22407179.405180685"/>
  </r>
  <r>
    <x v="4"/>
    <s v="Norway"/>
    <n v="1704180.7995565501"/>
  </r>
  <r>
    <x v="4"/>
    <s v="Poland"/>
    <n v="3052174.3592012222"/>
  </r>
  <r>
    <x v="4"/>
    <s v="Sweden"/>
    <n v="18764036.98"/>
  </r>
  <r>
    <x v="4"/>
    <s v="Switzerland"/>
    <n v="23281101.117169011"/>
  </r>
  <r>
    <x v="5"/>
    <s v="Belgium"/>
    <n v="187537.5991500119"/>
  </r>
  <r>
    <x v="5"/>
    <s v="Czech Republic"/>
    <n v="819626.14782941621"/>
  </r>
  <r>
    <x v="5"/>
    <s v="Finland"/>
    <n v="5934785.9458865337"/>
  </r>
  <r>
    <x v="5"/>
    <s v="France"/>
    <n v="2571562.0363076809"/>
  </r>
  <r>
    <x v="5"/>
    <s v="Germany"/>
    <n v="3123539.9073073333"/>
  </r>
  <r>
    <x v="5"/>
    <s v="Hungary"/>
    <n v="56309116.107448384"/>
  </r>
  <r>
    <x v="5"/>
    <s v="Netherlands"/>
    <n v="30420790.177508287"/>
  </r>
  <r>
    <x v="5"/>
    <s v="Norway"/>
    <n v="1199094.7792229203"/>
  </r>
  <r>
    <x v="5"/>
    <s v="Poland"/>
    <n v="21530672.85223617"/>
  </r>
  <r>
    <x v="5"/>
    <s v="Slovak Republic"/>
    <n v="918602.74047885113"/>
  </r>
  <r>
    <x v="5"/>
    <s v="Sweden"/>
    <n v="41843229.529999994"/>
  </r>
  <r>
    <x v="5"/>
    <s v="Switzerland"/>
    <n v="23535873.461323712"/>
  </r>
  <r>
    <x v="6"/>
    <s v="Belgium"/>
    <n v="64279.915171704488"/>
  </r>
  <r>
    <x v="6"/>
    <s v="Finland"/>
    <n v="4053762.9358599791"/>
  </r>
  <r>
    <x v="6"/>
    <s v="France"/>
    <n v="27287638.005260814"/>
  </r>
  <r>
    <x v="6"/>
    <s v="Germany"/>
    <n v="2544972.0121235289"/>
  </r>
  <r>
    <x v="6"/>
    <s v="Hungary"/>
    <n v="973156.60000546102"/>
  </r>
  <r>
    <x v="6"/>
    <s v="Italy"/>
    <n v="19724.58109202778"/>
  </r>
  <r>
    <x v="6"/>
    <s v="Netherlands"/>
    <n v="19799464.362103961"/>
  </r>
  <r>
    <x v="6"/>
    <s v="Norway"/>
    <n v="3264985.0445547882"/>
  </r>
  <r>
    <x v="6"/>
    <s v="Poland"/>
    <n v="20091511.213420168"/>
  </r>
  <r>
    <x v="6"/>
    <s v="Sweden"/>
    <n v="9401152.870000001"/>
  </r>
  <r>
    <x v="6"/>
    <s v="Switzerland"/>
    <n v="26389043.763320323"/>
  </r>
  <r>
    <x v="7"/>
    <s v="Belgium"/>
    <n v="199459.87356986228"/>
  </r>
  <r>
    <x v="7"/>
    <s v="Finland"/>
    <n v="3988894.2409145539"/>
  </r>
  <r>
    <x v="7"/>
    <s v="France"/>
    <n v="16601864.339911737"/>
  </r>
  <r>
    <x v="7"/>
    <s v="Germany"/>
    <n v="2406069.1053553894"/>
  </r>
  <r>
    <x v="7"/>
    <s v="Hungary"/>
    <n v="1642234.21254576"/>
  </r>
  <r>
    <x v="7"/>
    <s v="Netherlands"/>
    <n v="21542763.847219545"/>
  </r>
  <r>
    <x v="7"/>
    <s v="Norway"/>
    <n v="1540111.0255502646"/>
  </r>
  <r>
    <x v="7"/>
    <s v="Poland"/>
    <n v="16718167.075294653"/>
  </r>
  <r>
    <x v="7"/>
    <s v="Sweden"/>
    <n v="7810806.1799999997"/>
  </r>
  <r>
    <x v="7"/>
    <s v="Switzerland"/>
    <n v="27798798.545817073"/>
  </r>
  <r>
    <x v="8"/>
    <s v="Belgium"/>
    <n v="163889.04320130363"/>
  </r>
  <r>
    <x v="8"/>
    <s v="Czech Republic"/>
    <n v="69912.453308149547"/>
  </r>
  <r>
    <x v="8"/>
    <s v="Finland"/>
    <n v="13395591.170860877"/>
  </r>
  <r>
    <x v="8"/>
    <s v="France"/>
    <n v="725849.21208081034"/>
  </r>
  <r>
    <x v="8"/>
    <s v="Germany"/>
    <n v="358770289.1506027"/>
  </r>
  <r>
    <x v="8"/>
    <s v="Hungary"/>
    <n v="184875.08605077496"/>
  </r>
  <r>
    <x v="8"/>
    <s v="Netherlands"/>
    <n v="22227427.550321274"/>
  </r>
  <r>
    <x v="8"/>
    <s v="Norway"/>
    <n v="919601.40285743377"/>
  </r>
  <r>
    <x v="8"/>
    <s v="Russia"/>
    <n v="14128407.672675174"/>
  </r>
  <r>
    <x v="8"/>
    <s v="Slovak Republic"/>
    <n v="61375172.120067395"/>
  </r>
  <r>
    <x v="8"/>
    <s v="Sweden"/>
    <n v="14908824.740000002"/>
  </r>
  <r>
    <x v="8"/>
    <s v="Switzerland"/>
    <n v="23728793.459165793"/>
  </r>
  <r>
    <x v="9"/>
    <s v="Belgium"/>
    <n v="125670.80930333307"/>
  </r>
  <r>
    <x v="9"/>
    <s v="Czech Republic"/>
    <n v="55905.138512080441"/>
  </r>
  <r>
    <x v="9"/>
    <s v="Denmark"/>
    <n v="23823348.321146958"/>
  </r>
  <r>
    <x v="9"/>
    <s v="Finland"/>
    <n v="4198934.5571710942"/>
  </r>
  <r>
    <x v="9"/>
    <s v="France"/>
    <n v="1475453.8398360997"/>
  </r>
  <r>
    <x v="9"/>
    <s v="Germany"/>
    <n v="2438037.1664004191"/>
  </r>
  <r>
    <x v="9"/>
    <s v="Hungary"/>
    <n v="4395807.6088231839"/>
  </r>
  <r>
    <x v="9"/>
    <s v="Netherlands"/>
    <n v="11498730.493957529"/>
  </r>
  <r>
    <x v="9"/>
    <s v="Norway"/>
    <n v="1301620.6665901318"/>
  </r>
  <r>
    <x v="9"/>
    <s v="Poland"/>
    <n v="25234081.854051664"/>
  </r>
  <r>
    <x v="9"/>
    <s v="Sweden"/>
    <n v="11205744.52"/>
  </r>
  <r>
    <x v="9"/>
    <s v="Switzerland"/>
    <n v="23417006.691573661"/>
  </r>
  <r>
    <x v="10"/>
    <s v="Belgium"/>
    <n v="94303.183211940952"/>
  </r>
  <r>
    <x v="10"/>
    <s v="Finland"/>
    <n v="30338308.763271056"/>
  </r>
  <r>
    <x v="10"/>
    <s v="France"/>
    <n v="16114032.099151941"/>
  </r>
  <r>
    <x v="10"/>
    <s v="Germany"/>
    <n v="2509349.2693437445"/>
  </r>
  <r>
    <x v="10"/>
    <s v="Hungary"/>
    <n v="301677.16566145798"/>
  </r>
  <r>
    <x v="10"/>
    <s v="Netherlands"/>
    <n v="26898632.24095542"/>
  </r>
  <r>
    <x v="10"/>
    <s v="Norway"/>
    <n v="2712355.5013618656"/>
  </r>
  <r>
    <x v="10"/>
    <s v="Poland"/>
    <n v="44261590.793006137"/>
  </r>
  <r>
    <x v="10"/>
    <s v="Slovak Republic"/>
    <n v="3509942.44988536"/>
  </r>
  <r>
    <x v="10"/>
    <s v="Sweden"/>
    <n v="11414240.899999999"/>
  </r>
  <r>
    <x v="10"/>
    <s v="Switzerland"/>
    <n v="26133780.922355041"/>
  </r>
  <r>
    <x v="11"/>
    <s v="Belgium"/>
    <n v="137947.27840904004"/>
  </r>
  <r>
    <x v="11"/>
    <s v="Finland"/>
    <n v="44212167.512826711"/>
  </r>
  <r>
    <x v="11"/>
    <s v="France"/>
    <n v="36339320.654363766"/>
  </r>
  <r>
    <x v="11"/>
    <s v="Germany"/>
    <n v="2026197.2940786704"/>
  </r>
  <r>
    <x v="11"/>
    <s v="Hungary"/>
    <n v="17335298.939002555"/>
  </r>
  <r>
    <x v="11"/>
    <s v="Italy"/>
    <n v="919967.04900564998"/>
  </r>
  <r>
    <x v="11"/>
    <s v="Netherlands"/>
    <n v="22086770.802553702"/>
  </r>
  <r>
    <x v="11"/>
    <s v="Norway"/>
    <n v="1281925.3437881107"/>
  </r>
  <r>
    <x v="11"/>
    <s v="Poland"/>
    <n v="26472509.536045704"/>
  </r>
  <r>
    <x v="11"/>
    <s v="Slovak Republic"/>
    <n v="1479616.0492832263"/>
  </r>
  <r>
    <x v="11"/>
    <s v="Sweden"/>
    <n v="11730042.77"/>
  </r>
  <r>
    <x v="11"/>
    <s v="Switzerland"/>
    <n v="22369381.815836176"/>
  </r>
  <r>
    <x v="12"/>
    <s v="Belgium"/>
    <n v="127179.4438715642"/>
  </r>
  <r>
    <x v="12"/>
    <s v="Czech Republic"/>
    <n v="35668.167265227748"/>
  </r>
  <r>
    <x v="12"/>
    <s v="Finland"/>
    <n v="7389040.9984710012"/>
  </r>
  <r>
    <x v="12"/>
    <s v="France"/>
    <n v="7951037.7626853473"/>
  </r>
  <r>
    <x v="12"/>
    <s v="Germany"/>
    <n v="2518881.1648828364"/>
  </r>
  <r>
    <x v="12"/>
    <s v="Hungary"/>
    <n v="1839412.981022153"/>
  </r>
  <r>
    <x v="12"/>
    <s v="Italy"/>
    <n v="21779.32652988657"/>
  </r>
  <r>
    <x v="12"/>
    <s v="Netherlands"/>
    <n v="10939184.030864419"/>
  </r>
  <r>
    <x v="12"/>
    <s v="Norway"/>
    <n v="1678464.4197026459"/>
  </r>
  <r>
    <x v="12"/>
    <s v="Poland"/>
    <n v="3024300.3541585179"/>
  </r>
  <r>
    <x v="12"/>
    <s v="Sweden"/>
    <n v="13258707.76"/>
  </r>
  <r>
    <x v="12"/>
    <s v="Switzerland"/>
    <n v="17903217.819239147"/>
  </r>
  <r>
    <x v="13"/>
    <s v="Belgium"/>
    <n v="113570.82984073763"/>
  </r>
  <r>
    <x v="13"/>
    <s v="Denmark"/>
    <n v="20341.52223761415"/>
  </r>
  <r>
    <x v="13"/>
    <s v="Finland"/>
    <n v="6748972.3386420794"/>
  </r>
  <r>
    <x v="13"/>
    <s v="France"/>
    <n v="5373435.7435920062"/>
  </r>
  <r>
    <x v="13"/>
    <s v="Germany"/>
    <n v="1374178.232673049"/>
  </r>
  <r>
    <x v="13"/>
    <s v="Hungary"/>
    <n v="222458.96056822693"/>
  </r>
  <r>
    <x v="13"/>
    <s v="Netherlands"/>
    <n v="30186179.203247011"/>
  </r>
  <r>
    <x v="13"/>
    <s v="Norway"/>
    <n v="1047408.8052552168"/>
  </r>
  <r>
    <x v="13"/>
    <s v="Poland"/>
    <n v="32839145.580422994"/>
  </r>
  <r>
    <x v="13"/>
    <s v="Sweden"/>
    <n v="11867555.389999999"/>
  </r>
  <r>
    <x v="13"/>
    <s v="Switzerland"/>
    <n v="23340993.117928263"/>
  </r>
  <r>
    <x v="14"/>
    <s v="Belgium"/>
    <n v="211175.16963172003"/>
  </r>
  <r>
    <x v="14"/>
    <s v="Finland"/>
    <n v="5374058.0684542507"/>
  </r>
  <r>
    <x v="14"/>
    <s v="France"/>
    <n v="15977653.73012854"/>
  </r>
  <r>
    <x v="14"/>
    <s v="Germany"/>
    <n v="1589925.0701085469"/>
  </r>
  <r>
    <x v="14"/>
    <s v="Hungary"/>
    <n v="1473835.0344305949"/>
  </r>
  <r>
    <x v="14"/>
    <s v="Netherlands"/>
    <n v="18996974.495528094"/>
  </r>
  <r>
    <x v="14"/>
    <s v="Norway"/>
    <n v="3567737.001632357"/>
  </r>
  <r>
    <x v="14"/>
    <s v="Poland"/>
    <n v="31913686.370434187"/>
  </r>
  <r>
    <x v="14"/>
    <s v="Sweden"/>
    <n v="18098627.199999999"/>
  </r>
  <r>
    <x v="14"/>
    <s v="Switzerland"/>
    <n v="19970794.400848117"/>
  </r>
  <r>
    <x v="15"/>
    <s v="Belgium"/>
    <n v="105407.24304478781"/>
  </r>
  <r>
    <x v="15"/>
    <s v="Denmark"/>
    <n v="190984.71137731915"/>
  </r>
  <r>
    <x v="15"/>
    <s v="Finland"/>
    <n v="5267225.044110572"/>
  </r>
  <r>
    <x v="15"/>
    <s v="Germany"/>
    <n v="1510568.3580174302"/>
  </r>
  <r>
    <x v="15"/>
    <s v="Hungary"/>
    <n v="2193837.125184908"/>
  </r>
  <r>
    <x v="15"/>
    <s v="Netherlands"/>
    <n v="10036730.381935161"/>
  </r>
  <r>
    <x v="15"/>
    <s v="Norway"/>
    <n v="3044508.117200003"/>
  </r>
  <r>
    <x v="15"/>
    <s v="Poland"/>
    <n v="25265823.571686808"/>
  </r>
  <r>
    <x v="15"/>
    <s v="Slovak Republic"/>
    <n v="418952.39622876904"/>
  </r>
  <r>
    <x v="15"/>
    <s v="Sweden"/>
    <n v="12992383.52"/>
  </r>
  <r>
    <x v="15"/>
    <s v="Switzerland"/>
    <n v="19334811.866357002"/>
  </r>
  <r>
    <x v="16"/>
    <s v="Belgium"/>
    <n v="161145.95389985017"/>
  </r>
  <r>
    <x v="16"/>
    <s v="Finland"/>
    <n v="6816270.3561142376"/>
  </r>
  <r>
    <x v="16"/>
    <s v="France"/>
    <n v="6774484.5809444338"/>
  </r>
  <r>
    <x v="16"/>
    <s v="Germany"/>
    <n v="1763948.2113536652"/>
  </r>
  <r>
    <x v="16"/>
    <s v="Hungary"/>
    <n v="5298428.3919679131"/>
  </r>
  <r>
    <x v="16"/>
    <s v="Netherlands"/>
    <n v="23070241.805963054"/>
  </r>
  <r>
    <x v="16"/>
    <s v="Norway"/>
    <n v="1177042.2466151649"/>
  </r>
  <r>
    <x v="16"/>
    <s v="Poland"/>
    <n v="20590780.783297446"/>
  </r>
  <r>
    <x v="16"/>
    <s v="Sweden"/>
    <n v="74983609.819999993"/>
  </r>
  <r>
    <x v="16"/>
    <s v="Switzerland"/>
    <n v="22184303.201734006"/>
  </r>
  <r>
    <x v="17"/>
    <s v="Czech Republic"/>
    <n v="10105817.170476157"/>
  </r>
  <r>
    <x v="17"/>
    <s v="Finland"/>
    <n v="14917537.632899398"/>
  </r>
  <r>
    <x v="17"/>
    <s v="France"/>
    <n v="632372.89027685183"/>
  </r>
  <r>
    <x v="17"/>
    <s v="Germany"/>
    <n v="1373756.7984841575"/>
  </r>
  <r>
    <x v="17"/>
    <s v="Hungary"/>
    <n v="2117657.3118179585"/>
  </r>
  <r>
    <x v="17"/>
    <s v="Netherlands"/>
    <n v="31074144.619109437"/>
  </r>
  <r>
    <x v="17"/>
    <s v="Norway"/>
    <n v="1238040.7090451419"/>
  </r>
  <r>
    <x v="17"/>
    <s v="Poland"/>
    <n v="314247957.19079936"/>
  </r>
  <r>
    <x v="17"/>
    <s v="Slovak Republic"/>
    <n v="1492160.0757921331"/>
  </r>
  <r>
    <x v="17"/>
    <s v="Sweden"/>
    <n v="13952419.329999998"/>
  </r>
  <r>
    <x v="17"/>
    <s v="Switzerland"/>
    <n v="20400565.625471506"/>
  </r>
  <r>
    <x v="18"/>
    <s v="Belgium"/>
    <n v="273174.96273224679"/>
  </r>
  <r>
    <x v="18"/>
    <s v="Finland"/>
    <n v="9200867.9430698641"/>
  </r>
  <r>
    <x v="18"/>
    <s v="France"/>
    <n v="12918627.214204218"/>
  </r>
  <r>
    <x v="18"/>
    <s v="Germany"/>
    <n v="1591883.2082746902"/>
  </r>
  <r>
    <x v="18"/>
    <s v="Hungary"/>
    <n v="11685481.123279227"/>
  </r>
  <r>
    <x v="18"/>
    <s v="Netherlands"/>
    <n v="13373159.72251139"/>
  </r>
  <r>
    <x v="18"/>
    <s v="Norway"/>
    <n v="1871946.6717681149"/>
  </r>
  <r>
    <x v="18"/>
    <s v="Poland"/>
    <n v="41093076.202034347"/>
  </r>
  <r>
    <x v="18"/>
    <s v="Spain"/>
    <n v="6934816.9924298571"/>
  </r>
  <r>
    <x v="18"/>
    <s v="Sweden"/>
    <n v="12561199.539999999"/>
  </r>
  <r>
    <x v="18"/>
    <s v="Switzerland"/>
    <n v="13570208.585463494"/>
  </r>
  <r>
    <x v="19"/>
    <s v="Belgium"/>
    <n v="151641.71239293361"/>
  </r>
  <r>
    <x v="19"/>
    <s v="Denmark"/>
    <n v="756617.90339768457"/>
  </r>
  <r>
    <x v="19"/>
    <s v="Finland"/>
    <n v="7822291.1369111342"/>
  </r>
  <r>
    <x v="19"/>
    <s v="Germany"/>
    <n v="1629213.4803265524"/>
  </r>
  <r>
    <x v="19"/>
    <s v="Hungary"/>
    <n v="3987493.3904493432"/>
  </r>
  <r>
    <x v="19"/>
    <s v="Netherlands"/>
    <n v="14056117.839935759"/>
  </r>
  <r>
    <x v="19"/>
    <s v="Norway"/>
    <n v="1181887.8336804905"/>
  </r>
  <r>
    <x v="19"/>
    <s v="Poland"/>
    <n v="31431131.270077869"/>
  </r>
  <r>
    <x v="19"/>
    <s v="Slovak Republic"/>
    <n v="2816614.5275695929"/>
  </r>
  <r>
    <x v="19"/>
    <s v="Sweden"/>
    <n v="10364780.189999999"/>
  </r>
  <r>
    <x v="19"/>
    <s v="Switzerland"/>
    <n v="27708676.257971678"/>
  </r>
  <r>
    <x v="20"/>
    <s v="Belgium"/>
    <n v="14869.993506000625"/>
  </r>
  <r>
    <x v="20"/>
    <s v="Czech Republic"/>
    <n v="29038.013980484269"/>
  </r>
  <r>
    <x v="20"/>
    <s v="Finland"/>
    <n v="8919324.0337013267"/>
  </r>
  <r>
    <x v="20"/>
    <s v="France"/>
    <n v="7170535.1224161061"/>
  </r>
  <r>
    <x v="20"/>
    <s v="Germany"/>
    <n v="1264433.8834959643"/>
  </r>
  <r>
    <x v="20"/>
    <s v="Hungary"/>
    <n v="4515679.2373851957"/>
  </r>
  <r>
    <x v="20"/>
    <s v="Netherlands"/>
    <n v="9267206.9899047818"/>
  </r>
  <r>
    <x v="20"/>
    <s v="Norway"/>
    <n v="2086053.8290138396"/>
  </r>
  <r>
    <x v="20"/>
    <s v="Poland"/>
    <n v="10283069.540479882"/>
  </r>
  <r>
    <x v="20"/>
    <s v="Sweden"/>
    <n v="11656166.810000001"/>
  </r>
  <r>
    <x v="20"/>
    <s v="Switzerland"/>
    <n v="19925078.493803289"/>
  </r>
  <r>
    <x v="21"/>
    <s v="Belgium"/>
    <n v="191165.1146162659"/>
  </r>
  <r>
    <x v="21"/>
    <s v="Finland"/>
    <n v="20985581.178984005"/>
  </r>
  <r>
    <x v="21"/>
    <s v="France"/>
    <n v="1102354.6944858418"/>
  </r>
  <r>
    <x v="21"/>
    <s v="Germany"/>
    <n v="972490.97628421034"/>
  </r>
  <r>
    <x v="21"/>
    <s v="Hungary"/>
    <n v="26560216.240862142"/>
  </r>
  <r>
    <x v="21"/>
    <s v="Netherlands"/>
    <n v="8365074.9894472063"/>
  </r>
  <r>
    <x v="21"/>
    <s v="Norway"/>
    <n v="1312694.7166768606"/>
  </r>
  <r>
    <x v="21"/>
    <s v="Poland"/>
    <n v="58280698.180410899"/>
  </r>
  <r>
    <x v="21"/>
    <s v="Slovak Republic"/>
    <n v="7864123.084344822"/>
  </r>
  <r>
    <x v="21"/>
    <s v="Sweden"/>
    <n v="10533561.550000001"/>
  </r>
  <r>
    <x v="21"/>
    <s v="Switzerland"/>
    <n v="21910536.6570889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226">
  <r>
    <x v="0"/>
    <x v="0"/>
    <s v="Jan 2011"/>
    <n v="4588379.1078805393"/>
    <x v="0"/>
    <x v="0"/>
  </r>
  <r>
    <x v="0"/>
    <x v="0"/>
    <s v="Feb 2011"/>
    <n v="11913400.487561526"/>
    <x v="1"/>
    <x v="0"/>
  </r>
  <r>
    <x v="0"/>
    <x v="0"/>
    <s v="Mar 2011"/>
    <n v="9102540.3768125717"/>
    <x v="2"/>
    <x v="0"/>
  </r>
  <r>
    <x v="0"/>
    <x v="0"/>
    <s v="Apr 2011"/>
    <n v="7251149.1097474303"/>
    <x v="3"/>
    <x v="0"/>
  </r>
  <r>
    <x v="0"/>
    <x v="0"/>
    <s v="May 2011"/>
    <n v="6516095.6546902116"/>
    <x v="4"/>
    <x v="0"/>
  </r>
  <r>
    <x v="0"/>
    <x v="0"/>
    <s v="Jun 2011"/>
    <n v="6571389.7785794223"/>
    <x v="5"/>
    <x v="0"/>
  </r>
  <r>
    <x v="0"/>
    <x v="0"/>
    <s v="Jul 2011"/>
    <n v="6349986.8599620266"/>
    <x v="6"/>
    <x v="0"/>
  </r>
  <r>
    <x v="0"/>
    <x v="0"/>
    <s v="Aug 2011"/>
    <n v="5912547.683403505"/>
    <x v="7"/>
    <x v="0"/>
  </r>
  <r>
    <x v="0"/>
    <x v="0"/>
    <s v="Sep 2011"/>
    <n v="5677400.3867222676"/>
    <x v="8"/>
    <x v="0"/>
  </r>
  <r>
    <x v="0"/>
    <x v="0"/>
    <s v="Oct 2011"/>
    <n v="5679331.3587838328"/>
    <x v="9"/>
    <x v="0"/>
  </r>
  <r>
    <x v="0"/>
    <x v="0"/>
    <s v="Nov 2011"/>
    <n v="5763263.6970767127"/>
    <x v="10"/>
    <x v="0"/>
  </r>
  <r>
    <x v="0"/>
    <x v="0"/>
    <s v="Dec 2011"/>
    <n v="5491084.1843833178"/>
    <x v="11"/>
    <x v="0"/>
  </r>
  <r>
    <x v="0"/>
    <x v="0"/>
    <s v="Jan 2012"/>
    <n v="5547151.042734066"/>
    <x v="0"/>
    <x v="1"/>
  </r>
  <r>
    <x v="0"/>
    <x v="0"/>
    <s v="Feb 2012"/>
    <n v="5398217.4767462108"/>
    <x v="1"/>
    <x v="1"/>
  </r>
  <r>
    <x v="0"/>
    <x v="0"/>
    <s v="Mar 2012"/>
    <n v="5198816.531768186"/>
    <x v="2"/>
    <x v="1"/>
  </r>
  <r>
    <x v="0"/>
    <x v="0"/>
    <s v="Apr 2012"/>
    <n v="4859507.7657986199"/>
    <x v="3"/>
    <x v="1"/>
  </r>
  <r>
    <x v="0"/>
    <x v="0"/>
    <s v="May 2012"/>
    <n v="4497285.769337941"/>
    <x v="4"/>
    <x v="1"/>
  </r>
  <r>
    <x v="0"/>
    <x v="0"/>
    <s v="Jun 2012"/>
    <n v="4247558.6430908004"/>
    <x v="5"/>
    <x v="1"/>
  </r>
  <r>
    <x v="0"/>
    <x v="0"/>
    <s v="Jul 2012"/>
    <n v="3863058.9561793245"/>
    <x v="6"/>
    <x v="1"/>
  </r>
  <r>
    <x v="0"/>
    <x v="0"/>
    <s v="Aug 2012"/>
    <n v="3636521.0565092871"/>
    <x v="7"/>
    <x v="1"/>
  </r>
  <r>
    <x v="0"/>
    <x v="0"/>
    <s v="Sep 2012"/>
    <n v="3445183.7064326205"/>
    <x v="8"/>
    <x v="1"/>
  </r>
  <r>
    <x v="0"/>
    <x v="0"/>
    <s v="Oct 2012"/>
    <n v="3328349.965024231"/>
    <x v="9"/>
    <x v="1"/>
  </r>
  <r>
    <x v="0"/>
    <x v="0"/>
    <s v="Nov 2012"/>
    <n v="4128318.1474108407"/>
    <x v="10"/>
    <x v="1"/>
  </r>
  <r>
    <x v="0"/>
    <x v="0"/>
    <s v="Dec 2012"/>
    <n v="3926329.9599271752"/>
    <x v="11"/>
    <x v="1"/>
  </r>
  <r>
    <x v="0"/>
    <x v="0"/>
    <s v="Jan 2013"/>
    <n v="3687026.4032979757"/>
    <x v="0"/>
    <x v="2"/>
  </r>
  <r>
    <x v="0"/>
    <x v="0"/>
    <s v="Feb 2013"/>
    <n v="3438389.305388608"/>
    <x v="1"/>
    <x v="2"/>
  </r>
  <r>
    <x v="0"/>
    <x v="0"/>
    <s v="Mar 2013"/>
    <n v="3295274.9484977685"/>
    <x v="2"/>
    <x v="2"/>
  </r>
  <r>
    <x v="0"/>
    <x v="0"/>
    <s v="Apr 2013"/>
    <n v="3215068.2593731117"/>
    <x v="3"/>
    <x v="2"/>
  </r>
  <r>
    <x v="0"/>
    <x v="0"/>
    <s v="May 2013"/>
    <n v="3081698.0647101616"/>
    <x v="4"/>
    <x v="2"/>
  </r>
  <r>
    <x v="0"/>
    <x v="0"/>
    <s v="Jun 2013"/>
    <n v="2946629.7519433158"/>
    <x v="5"/>
    <x v="2"/>
  </r>
  <r>
    <x v="0"/>
    <x v="0"/>
    <s v="Jul 2013"/>
    <n v="2823342.8014067947"/>
    <x v="6"/>
    <x v="2"/>
  </r>
  <r>
    <x v="0"/>
    <x v="0"/>
    <s v="Aug 2013"/>
    <n v="2712818.1246844912"/>
    <x v="7"/>
    <x v="2"/>
  </r>
  <r>
    <x v="0"/>
    <x v="0"/>
    <s v="Sep 2013"/>
    <n v="2607916.8925831001"/>
    <x v="8"/>
    <x v="2"/>
  </r>
  <r>
    <x v="0"/>
    <x v="0"/>
    <s v="Oct 2013"/>
    <n v="2505792.515063175"/>
    <x v="9"/>
    <x v="2"/>
  </r>
  <r>
    <x v="0"/>
    <x v="0"/>
    <s v="Nov 2013"/>
    <n v="2412634.0742792422"/>
    <x v="10"/>
    <x v="2"/>
  </r>
  <r>
    <x v="0"/>
    <x v="0"/>
    <s v="Dec 2013"/>
    <n v="2337456.5588605055"/>
    <x v="11"/>
    <x v="2"/>
  </r>
  <r>
    <x v="0"/>
    <x v="0"/>
    <s v="Jan 2014"/>
    <n v="2243283.8321471508"/>
    <x v="0"/>
    <x v="3"/>
  </r>
  <r>
    <x v="0"/>
    <x v="0"/>
    <s v="Feb 2014"/>
    <n v="2155738.4435737687"/>
    <x v="1"/>
    <x v="3"/>
  </r>
  <r>
    <x v="0"/>
    <x v="0"/>
    <s v="Mar 2014"/>
    <n v="2079234.9487467604"/>
    <x v="2"/>
    <x v="3"/>
  </r>
  <r>
    <x v="0"/>
    <x v="0"/>
    <s v="Apr 2014"/>
    <n v="2036508.2564996355"/>
    <x v="3"/>
    <x v="3"/>
  </r>
  <r>
    <x v="0"/>
    <x v="0"/>
    <s v="May 2014"/>
    <n v="1978569.5587358"/>
    <x v="4"/>
    <x v="3"/>
  </r>
  <r>
    <x v="0"/>
    <x v="0"/>
    <s v="Jun 2014"/>
    <n v="1911535.0133248088"/>
    <x v="5"/>
    <x v="3"/>
  </r>
  <r>
    <x v="0"/>
    <x v="0"/>
    <s v="Jul 2014"/>
    <n v="1850966.1001972286"/>
    <x v="6"/>
    <x v="3"/>
  </r>
  <r>
    <x v="0"/>
    <x v="0"/>
    <s v="Aug 2014"/>
    <n v="1796307.7065105184"/>
    <x v="7"/>
    <x v="3"/>
  </r>
  <r>
    <x v="0"/>
    <x v="0"/>
    <s v="Sep 2014"/>
    <n v="1741534.805705671"/>
    <x v="8"/>
    <x v="3"/>
  </r>
  <r>
    <x v="0"/>
    <x v="0"/>
    <s v="Oct 2014"/>
    <n v="1693085.3510823101"/>
    <x v="9"/>
    <x v="3"/>
  </r>
  <r>
    <x v="0"/>
    <x v="0"/>
    <s v="Nov 2014"/>
    <n v="1648540.8718318669"/>
    <x v="10"/>
    <x v="3"/>
  </r>
  <r>
    <x v="0"/>
    <x v="0"/>
    <s v="Dec 2014"/>
    <n v="1620467.8575948381"/>
    <x v="11"/>
    <x v="3"/>
  </r>
  <r>
    <x v="0"/>
    <x v="0"/>
    <s v="Jan 2015"/>
    <n v="1553947.9237603808"/>
    <x v="0"/>
    <x v="4"/>
  </r>
  <r>
    <x v="0"/>
    <x v="0"/>
    <s v="Feb 2015"/>
    <n v="1498438.1262610913"/>
    <x v="1"/>
    <x v="4"/>
  </r>
  <r>
    <x v="0"/>
    <x v="0"/>
    <s v="Mar 2015"/>
    <n v="1448848.9177551251"/>
    <x v="2"/>
    <x v="4"/>
  </r>
  <r>
    <x v="0"/>
    <x v="0"/>
    <s v="Apr 2015"/>
    <n v="1400710.8629074653"/>
    <x v="3"/>
    <x v="4"/>
  </r>
  <r>
    <x v="0"/>
    <x v="0"/>
    <s v="May 2015"/>
    <n v="1356003.5401458377"/>
    <x v="4"/>
    <x v="4"/>
  </r>
  <r>
    <x v="0"/>
    <x v="0"/>
    <s v="Jun 2015"/>
    <n v="1311932.470466"/>
    <x v="5"/>
    <x v="4"/>
  </r>
  <r>
    <x v="0"/>
    <x v="0"/>
    <s v="Jul 2015"/>
    <n v="1266651.7418823005"/>
    <x v="6"/>
    <x v="4"/>
  </r>
  <r>
    <x v="0"/>
    <x v="0"/>
    <s v="Aug 2015"/>
    <n v="1227767.7157406854"/>
    <x v="7"/>
    <x v="4"/>
  </r>
  <r>
    <x v="0"/>
    <x v="0"/>
    <s v="Sep 2015"/>
    <n v="1187043.3465881541"/>
    <x v="8"/>
    <x v="4"/>
  </r>
  <r>
    <x v="0"/>
    <x v="0"/>
    <s v="Oct 2015"/>
    <n v="1148224.7151831274"/>
    <x v="9"/>
    <x v="4"/>
  </r>
  <r>
    <x v="0"/>
    <x v="0"/>
    <s v="Nov 2015"/>
    <n v="1114053.5828638612"/>
    <x v="10"/>
    <x v="4"/>
  </r>
  <r>
    <x v="0"/>
    <x v="0"/>
    <s v="Dec 2015"/>
    <n v="1095446.4932284278"/>
    <x v="11"/>
    <x v="4"/>
  </r>
  <r>
    <x v="0"/>
    <x v="0"/>
    <s v="Jan 2016"/>
    <n v="1038975.5580631478"/>
    <x v="0"/>
    <x v="5"/>
  </r>
  <r>
    <x v="0"/>
    <x v="0"/>
    <s v="Feb 2016"/>
    <n v="1003557.8035256593"/>
    <x v="1"/>
    <x v="5"/>
  </r>
  <r>
    <x v="0"/>
    <x v="0"/>
    <s v="Mar 2016"/>
    <n v="972897.87031950918"/>
    <x v="2"/>
    <x v="5"/>
  </r>
  <r>
    <x v="0"/>
    <x v="0"/>
    <s v="Apr 2016"/>
    <n v="944815.38155664387"/>
    <x v="3"/>
    <x v="5"/>
  </r>
  <r>
    <x v="0"/>
    <x v="0"/>
    <s v="May 2016"/>
    <n v="916851.70993044716"/>
    <x v="4"/>
    <x v="5"/>
  </r>
  <r>
    <x v="0"/>
    <x v="0"/>
    <s v="Jun 2016"/>
    <n v="887827.10628218856"/>
    <x v="5"/>
    <x v="5"/>
  </r>
  <r>
    <x v="0"/>
    <x v="0"/>
    <s v="Jul 2016"/>
    <n v="859993.16590752651"/>
    <x v="6"/>
    <x v="5"/>
  </r>
  <r>
    <x v="0"/>
    <x v="0"/>
    <s v="Aug 2016"/>
    <n v="835438.68958364963"/>
    <x v="7"/>
    <x v="5"/>
  </r>
  <r>
    <x v="0"/>
    <x v="0"/>
    <s v="Sep 2016"/>
    <n v="809114.45083619212"/>
    <x v="8"/>
    <x v="5"/>
  </r>
  <r>
    <x v="0"/>
    <x v="0"/>
    <s v="Oct 2016"/>
    <n v="784178.01609192463"/>
    <x v="9"/>
    <x v="5"/>
  </r>
  <r>
    <x v="0"/>
    <x v="0"/>
    <s v="Nov 2016"/>
    <n v="761331.78104355419"/>
    <x v="10"/>
    <x v="5"/>
  </r>
  <r>
    <x v="0"/>
    <x v="0"/>
    <s v="Dec 2016"/>
    <n v="755822.95670376183"/>
    <x v="11"/>
    <x v="5"/>
  </r>
  <r>
    <x v="0"/>
    <x v="0"/>
    <s v="Jan 2017"/>
    <n v="717095.89376767143"/>
    <x v="0"/>
    <x v="6"/>
  </r>
  <r>
    <x v="0"/>
    <x v="0"/>
    <s v="Feb 2017"/>
    <n v="696676.49352316186"/>
    <x v="1"/>
    <x v="6"/>
  </r>
  <r>
    <x v="0"/>
    <x v="0"/>
    <s v="Mar 2017"/>
    <n v="675073.15330194426"/>
    <x v="2"/>
    <x v="6"/>
  </r>
  <r>
    <x v="0"/>
    <x v="0"/>
    <s v="Apr 2017"/>
    <n v="655310.63121353509"/>
    <x v="3"/>
    <x v="6"/>
  </r>
  <r>
    <x v="0"/>
    <x v="0"/>
    <s v="May 2017"/>
    <n v="637170.97341230838"/>
    <x v="4"/>
    <x v="6"/>
  </r>
  <r>
    <x v="0"/>
    <x v="0"/>
    <s v="Jun 2017"/>
    <n v="618681.86384933279"/>
    <x v="5"/>
    <x v="6"/>
  </r>
  <r>
    <x v="0"/>
    <x v="0"/>
    <s v="Jul 2017"/>
    <n v="600617.65167172195"/>
    <x v="6"/>
    <x v="6"/>
  </r>
  <r>
    <x v="0"/>
    <x v="0"/>
    <s v="Aug 2017"/>
    <n v="586246.21091510297"/>
    <x v="7"/>
    <x v="6"/>
  </r>
  <r>
    <x v="0"/>
    <x v="0"/>
    <s v="Sep 2017"/>
    <n v="570132.27185456094"/>
    <x v="8"/>
    <x v="6"/>
  </r>
  <r>
    <x v="0"/>
    <x v="0"/>
    <s v="Oct 2017"/>
    <n v="551611.9435018159"/>
    <x v="9"/>
    <x v="6"/>
  </r>
  <r>
    <x v="0"/>
    <x v="0"/>
    <s v="Nov 2017"/>
    <n v="540126.54771400976"/>
    <x v="10"/>
    <x v="6"/>
  </r>
  <r>
    <x v="0"/>
    <x v="0"/>
    <s v="Dec 2017"/>
    <n v="541397.66841108166"/>
    <x v="11"/>
    <x v="6"/>
  </r>
  <r>
    <x v="0"/>
    <x v="0"/>
    <s v="Jan 2018"/>
    <n v="509566.96948578954"/>
    <x v="0"/>
    <x v="7"/>
  </r>
  <r>
    <x v="0"/>
    <x v="0"/>
    <s v="Feb 2018"/>
    <n v="491579.66349030007"/>
    <x v="1"/>
    <x v="7"/>
  </r>
  <r>
    <x v="0"/>
    <x v="0"/>
    <s v="Mar 2018"/>
    <n v="419175.26372870785"/>
    <x v="2"/>
    <x v="7"/>
  </r>
  <r>
    <x v="0"/>
    <x v="0"/>
    <s v="Apr 2018"/>
    <n v="409405.42747164192"/>
    <x v="3"/>
    <x v="7"/>
  </r>
  <r>
    <x v="0"/>
    <x v="0"/>
    <s v="May 2018"/>
    <n v="401193.16289993364"/>
    <x v="4"/>
    <x v="7"/>
  </r>
  <r>
    <x v="0"/>
    <x v="0"/>
    <s v="Jun 2018"/>
    <n v="392719.71150295902"/>
    <x v="5"/>
    <x v="7"/>
  </r>
  <r>
    <x v="0"/>
    <x v="0"/>
    <s v="Jul 2018"/>
    <n v="382854.99171906733"/>
    <x v="6"/>
    <x v="7"/>
  </r>
  <r>
    <x v="0"/>
    <x v="0"/>
    <s v="Aug 2018"/>
    <n v="375233.33219162753"/>
    <x v="7"/>
    <x v="7"/>
  </r>
  <r>
    <x v="0"/>
    <x v="0"/>
    <s v="Sep 2018"/>
    <n v="366126.82448504597"/>
    <x v="8"/>
    <x v="7"/>
  </r>
  <r>
    <x v="0"/>
    <x v="0"/>
    <s v="Oct 2018"/>
    <n v="357715.08432583406"/>
    <x v="9"/>
    <x v="7"/>
  </r>
  <r>
    <x v="0"/>
    <x v="0"/>
    <s v="Nov 2018"/>
    <n v="350525.86420973612"/>
    <x v="10"/>
    <x v="7"/>
  </r>
  <r>
    <x v="0"/>
    <x v="0"/>
    <s v="Dec 2018"/>
    <n v="357443.60929769906"/>
    <x v="11"/>
    <x v="7"/>
  </r>
  <r>
    <x v="0"/>
    <x v="0"/>
    <s v="Jan 2019"/>
    <n v="335568.9935541664"/>
    <x v="0"/>
    <x v="8"/>
  </r>
  <r>
    <x v="0"/>
    <x v="0"/>
    <s v="Feb 2019"/>
    <n v="327528.74828795518"/>
    <x v="1"/>
    <x v="8"/>
  </r>
  <r>
    <x v="0"/>
    <x v="0"/>
    <s v="Mar 2019"/>
    <n v="320929.16068325762"/>
    <x v="2"/>
    <x v="8"/>
  </r>
  <r>
    <x v="0"/>
    <x v="0"/>
    <s v="Apr 2019"/>
    <n v="313827.98244601022"/>
    <x v="3"/>
    <x v="8"/>
  </r>
  <r>
    <x v="0"/>
    <x v="0"/>
    <s v="May 2019"/>
    <n v="307887.99134556914"/>
    <x v="4"/>
    <x v="8"/>
  </r>
  <r>
    <x v="0"/>
    <x v="0"/>
    <s v="Jun 2019"/>
    <n v="301714.37719399564"/>
    <x v="5"/>
    <x v="8"/>
  </r>
  <r>
    <x v="0"/>
    <x v="0"/>
    <s v="Jul 2019"/>
    <n v="294393.20306269306"/>
    <x v="6"/>
    <x v="8"/>
  </r>
  <r>
    <x v="0"/>
    <x v="0"/>
    <s v="Aug 2019"/>
    <n v="288781.49628469627"/>
    <x v="7"/>
    <x v="8"/>
  </r>
  <r>
    <x v="0"/>
    <x v="0"/>
    <s v="Sep 2019"/>
    <n v="282024.21099162067"/>
    <x v="8"/>
    <x v="8"/>
  </r>
  <r>
    <x v="0"/>
    <x v="0"/>
    <s v="Oct 2019"/>
    <n v="275792.93736314704"/>
    <x v="9"/>
    <x v="8"/>
  </r>
  <r>
    <x v="0"/>
    <x v="0"/>
    <s v="Nov 2019"/>
    <n v="270528.65661858756"/>
    <x v="10"/>
    <x v="8"/>
  </r>
  <r>
    <x v="0"/>
    <x v="0"/>
    <s v="Dec 2019"/>
    <n v="276930.75298606599"/>
    <x v="11"/>
    <x v="8"/>
  </r>
  <r>
    <x v="0"/>
    <x v="0"/>
    <s v="Jan 2020"/>
    <n v="229395.7019449377"/>
    <x v="0"/>
    <x v="9"/>
  </r>
  <r>
    <x v="0"/>
    <x v="0"/>
    <s v="Feb 2020"/>
    <n v="224334.95501920179"/>
    <x v="1"/>
    <x v="9"/>
  </r>
  <r>
    <x v="0"/>
    <x v="0"/>
    <s v="Mar 2020"/>
    <n v="220098.27599091688"/>
    <x v="2"/>
    <x v="9"/>
  </r>
  <r>
    <x v="0"/>
    <x v="0"/>
    <s v="Apr 2020"/>
    <n v="215605.25533378014"/>
    <x v="3"/>
    <x v="9"/>
  </r>
  <r>
    <x v="0"/>
    <x v="0"/>
    <s v="May 2020"/>
    <n v="211712.06092901545"/>
    <x v="4"/>
    <x v="9"/>
  </r>
  <r>
    <x v="0"/>
    <x v="0"/>
    <s v="Jun 2020"/>
    <n v="207724.67445955996"/>
    <x v="5"/>
    <x v="9"/>
  </r>
  <r>
    <x v="0"/>
    <x v="0"/>
    <s v="Jul 2020"/>
    <n v="203190.51741951879"/>
    <x v="6"/>
    <x v="9"/>
  </r>
  <r>
    <x v="0"/>
    <x v="0"/>
    <s v="Aug 2020"/>
    <n v="199260.30199639912"/>
    <x v="7"/>
    <x v="9"/>
  </r>
  <r>
    <x v="0"/>
    <x v="0"/>
    <s v="Sep 2020"/>
    <n v="195032.15589911098"/>
    <x v="8"/>
    <x v="9"/>
  </r>
  <r>
    <x v="0"/>
    <x v="0"/>
    <s v="Oct 2020"/>
    <n v="191107.85744235764"/>
    <x v="9"/>
    <x v="9"/>
  </r>
  <r>
    <x v="0"/>
    <x v="0"/>
    <s v="Nov 2020"/>
    <n v="187686.65225110139"/>
    <x v="10"/>
    <x v="9"/>
  </r>
  <r>
    <x v="0"/>
    <x v="0"/>
    <s v="Dec 2020"/>
    <n v="193310.99577876861"/>
    <x v="11"/>
    <x v="9"/>
  </r>
  <r>
    <x v="0"/>
    <x v="0"/>
    <s v="Jan 2021"/>
    <n v="164960.21236231746"/>
    <x v="0"/>
    <x v="10"/>
  </r>
  <r>
    <x v="0"/>
    <x v="0"/>
    <s v="Feb 2021"/>
    <n v="86524.628513764299"/>
    <x v="1"/>
    <x v="10"/>
  </r>
  <r>
    <x v="0"/>
    <x v="0"/>
    <s v="Mar 2021"/>
    <n v="85483.28049189804"/>
    <x v="2"/>
    <x v="10"/>
  </r>
  <r>
    <x v="0"/>
    <x v="0"/>
    <s v="Apr 2021"/>
    <n v="84499.988060038071"/>
    <x v="3"/>
    <x v="10"/>
  </r>
  <r>
    <x v="0"/>
    <x v="0"/>
    <s v="May 2021"/>
    <n v="83527.724645238326"/>
    <x v="4"/>
    <x v="10"/>
  </r>
  <r>
    <x v="0"/>
    <x v="0"/>
    <s v="Jun 2021"/>
    <n v="82566.485079347534"/>
    <x v="5"/>
    <x v="10"/>
  </r>
  <r>
    <x v="0"/>
    <x v="0"/>
    <s v="Jul 2021"/>
    <n v="81616.210884154454"/>
    <x v="6"/>
    <x v="10"/>
  </r>
  <r>
    <x v="0"/>
    <x v="0"/>
    <s v="Aug 2021"/>
    <n v="80297.714893135941"/>
    <x v="7"/>
    <x v="10"/>
  </r>
  <r>
    <x v="0"/>
    <x v="0"/>
    <s v="Sep 2021"/>
    <n v="79369.760410334842"/>
    <x v="8"/>
    <x v="10"/>
  </r>
  <r>
    <x v="0"/>
    <x v="0"/>
    <s v="Oct 2021"/>
    <n v="78453.072939612175"/>
    <x v="9"/>
    <x v="10"/>
  </r>
  <r>
    <x v="0"/>
    <x v="0"/>
    <s v="Nov 2021"/>
    <n v="77547.228201051825"/>
    <x v="10"/>
    <x v="10"/>
  </r>
  <r>
    <x v="0"/>
    <x v="0"/>
    <s v="Dec 2021"/>
    <n v="83147.925616669119"/>
    <x v="11"/>
    <x v="10"/>
  </r>
  <r>
    <x v="0"/>
    <x v="0"/>
    <s v="Jan 2022"/>
    <n v="75861.166819899547"/>
    <x v="0"/>
    <x v="11"/>
  </r>
  <r>
    <x v="0"/>
    <x v="0"/>
    <s v="Feb 2022"/>
    <n v="74894.190067180374"/>
    <x v="1"/>
    <x v="11"/>
  </r>
  <r>
    <x v="0"/>
    <x v="0"/>
    <s v="Mar 2022"/>
    <n v="74031.1976114711"/>
    <x v="2"/>
    <x v="11"/>
  </r>
  <r>
    <x v="0"/>
    <x v="0"/>
    <s v="Apr 2022"/>
    <n v="73178.809324802933"/>
    <x v="3"/>
    <x v="11"/>
  </r>
  <r>
    <x v="0"/>
    <x v="0"/>
    <s v="May 2022"/>
    <n v="72336.985027848175"/>
    <x v="4"/>
    <x v="11"/>
  </r>
  <r>
    <x v="0"/>
    <x v="0"/>
    <s v="Jun 2022"/>
    <n v="71129.359781119536"/>
    <x v="5"/>
    <x v="11"/>
  </r>
  <r>
    <x v="0"/>
    <x v="0"/>
    <s v="Jul 2022"/>
    <n v="70308.694556904971"/>
    <x v="6"/>
    <x v="11"/>
  </r>
  <r>
    <x v="0"/>
    <x v="0"/>
    <s v="Aug 2022"/>
    <n v="69498.407268214112"/>
    <x v="7"/>
    <x v="11"/>
  </r>
  <r>
    <x v="0"/>
    <x v="0"/>
    <s v="Sep 2022"/>
    <n v="68698.403879848891"/>
    <x v="8"/>
    <x v="11"/>
  </r>
  <r>
    <x v="0"/>
    <x v="0"/>
    <s v="Oct 2022"/>
    <n v="67908.632267787703"/>
    <x v="9"/>
    <x v="11"/>
  </r>
  <r>
    <x v="0"/>
    <x v="0"/>
    <s v="Nov 2022"/>
    <n v="67129.019210241793"/>
    <x v="10"/>
    <x v="11"/>
  </r>
  <r>
    <x v="0"/>
    <x v="0"/>
    <s v="Dec 2022"/>
    <n v="70750.064809824864"/>
    <x v="11"/>
    <x v="11"/>
  </r>
  <r>
    <x v="0"/>
    <x v="0"/>
    <s v="Jan 2023"/>
    <n v="65659.432805800156"/>
    <x v="0"/>
    <x v="12"/>
  </r>
  <r>
    <x v="0"/>
    <x v="0"/>
    <s v="Feb 2023"/>
    <n v="64803.288920777377"/>
    <x v="1"/>
    <x v="12"/>
  </r>
  <r>
    <x v="0"/>
    <x v="0"/>
    <s v="Mar 2023"/>
    <n v="64063.453899707965"/>
    <x v="2"/>
    <x v="12"/>
  </r>
  <r>
    <x v="0"/>
    <x v="0"/>
    <s v="Apr 2023"/>
    <n v="63333.172048772001"/>
    <x v="3"/>
    <x v="12"/>
  </r>
  <r>
    <x v="0"/>
    <x v="0"/>
    <s v="May 2023"/>
    <n v="62612.744932243309"/>
    <x v="4"/>
    <x v="12"/>
  </r>
  <r>
    <x v="0"/>
    <x v="0"/>
    <s v="Jun 2023"/>
    <n v="61901.873120493954"/>
    <x v="5"/>
    <x v="12"/>
  </r>
  <r>
    <x v="0"/>
    <x v="0"/>
    <s v="Jul 2023"/>
    <n v="61200.050673823898"/>
    <x v="6"/>
    <x v="12"/>
  </r>
  <r>
    <x v="0"/>
    <x v="0"/>
    <s v="Aug 2023"/>
    <n v="60507.443546999129"/>
    <x v="7"/>
    <x v="12"/>
  </r>
  <r>
    <x v="0"/>
    <x v="0"/>
    <s v="Sep 2023"/>
    <n v="59823.931508170877"/>
    <x v="8"/>
    <x v="12"/>
  </r>
  <r>
    <x v="0"/>
    <x v="0"/>
    <s v="Oct 2023"/>
    <n v="59149.48311655884"/>
    <x v="9"/>
    <x v="12"/>
  </r>
  <r>
    <x v="0"/>
    <x v="0"/>
    <s v="Nov 2023"/>
    <n v="58484.110804011783"/>
    <x v="10"/>
    <x v="12"/>
  </r>
  <r>
    <x v="0"/>
    <x v="0"/>
    <s v="Dec 2023"/>
    <n v="60600.035057746616"/>
    <x v="11"/>
    <x v="12"/>
  </r>
  <r>
    <x v="0"/>
    <x v="0"/>
    <s v="Jan 2024"/>
    <n v="57217.188777650474"/>
    <x v="0"/>
    <x v="13"/>
  </r>
  <r>
    <x v="0"/>
    <x v="0"/>
    <s v="Feb 2024"/>
    <n v="56539.859300375596"/>
    <x v="1"/>
    <x v="13"/>
  </r>
  <r>
    <x v="0"/>
    <x v="0"/>
    <s v="Mar 2024"/>
    <n v="55909.819671651319"/>
    <x v="2"/>
    <x v="13"/>
  </r>
  <r>
    <x v="0"/>
    <x v="0"/>
    <s v="Apr 2024"/>
    <n v="55287.627549290592"/>
    <x v="3"/>
    <x v="13"/>
  </r>
  <r>
    <x v="0"/>
    <x v="0"/>
    <s v="May 2024"/>
    <n v="54667.908756340723"/>
    <x v="4"/>
    <x v="13"/>
  </r>
  <r>
    <x v="0"/>
    <x v="0"/>
    <s v="Jun 2024"/>
    <n v="54061.598897571566"/>
    <x v="5"/>
    <x v="13"/>
  </r>
  <r>
    <x v="0"/>
    <x v="0"/>
    <s v="Jul 2024"/>
    <n v="53462.333364109298"/>
    <x v="6"/>
    <x v="13"/>
  </r>
  <r>
    <x v="0"/>
    <x v="0"/>
    <s v="Aug 2024"/>
    <n v="52840.287247479821"/>
    <x v="7"/>
    <x v="13"/>
  </r>
  <r>
    <x v="0"/>
    <x v="0"/>
    <s v="Sep 2024"/>
    <n v="52303.891686893861"/>
    <x v="8"/>
    <x v="13"/>
  </r>
  <r>
    <x v="0"/>
    <x v="0"/>
    <s v="Oct 2024"/>
    <n v="51710.503398014349"/>
    <x v="9"/>
    <x v="13"/>
  </r>
  <r>
    <x v="0"/>
    <x v="0"/>
    <s v="Nov 2024"/>
    <n v="51141.576609562129"/>
    <x v="10"/>
    <x v="13"/>
  </r>
  <r>
    <x v="0"/>
    <x v="0"/>
    <s v="Dec 2024"/>
    <n v="52146.28006896186"/>
    <x v="11"/>
    <x v="13"/>
  </r>
  <r>
    <x v="0"/>
    <x v="0"/>
    <s v="Jan 2025"/>
    <n v="50058.714195085413"/>
    <x v="0"/>
    <x v="14"/>
  </r>
  <r>
    <x v="0"/>
    <x v="0"/>
    <s v="Feb 2025"/>
    <n v="49494.530276870006"/>
    <x v="1"/>
    <x v="14"/>
  </r>
  <r>
    <x v="0"/>
    <x v="0"/>
    <s v="Mar 2025"/>
    <n v="48961.668741197253"/>
    <x v="2"/>
    <x v="14"/>
  </r>
  <r>
    <x v="0"/>
    <x v="0"/>
    <s v="Apr 2025"/>
    <n v="48436.014080039284"/>
    <x v="3"/>
    <x v="14"/>
  </r>
  <r>
    <x v="0"/>
    <x v="0"/>
    <s v="May 2025"/>
    <n v="47917.740002351769"/>
    <x v="4"/>
    <x v="14"/>
  </r>
  <r>
    <x v="0"/>
    <x v="0"/>
    <s v="Jun 2025"/>
    <n v="47405.095670571056"/>
    <x v="5"/>
    <x v="14"/>
  </r>
  <r>
    <x v="0"/>
    <x v="0"/>
    <s v="Jul 2025"/>
    <n v="46895.053112955378"/>
    <x v="6"/>
    <x v="14"/>
  </r>
  <r>
    <x v="0"/>
    <x v="0"/>
    <s v="Aug 2025"/>
    <n v="46377.105626451761"/>
    <x v="7"/>
    <x v="14"/>
  </r>
  <r>
    <x v="0"/>
    <x v="0"/>
    <s v="Sep 2025"/>
    <n v="45884.961623197189"/>
    <x v="8"/>
    <x v="14"/>
  </r>
  <r>
    <x v="0"/>
    <x v="0"/>
    <s v="Oct 2025"/>
    <n v="45398.786168682753"/>
    <x v="9"/>
    <x v="14"/>
  </r>
  <r>
    <x v="0"/>
    <x v="0"/>
    <s v="Nov 2025"/>
    <n v="44913.097551309838"/>
    <x v="10"/>
    <x v="14"/>
  </r>
  <r>
    <x v="0"/>
    <x v="0"/>
    <s v="Dec 2025"/>
    <n v="45269.213470961295"/>
    <x v="11"/>
    <x v="14"/>
  </r>
  <r>
    <x v="0"/>
    <x v="0"/>
    <s v="Jan 2026"/>
    <n v="3370.8234625225055"/>
    <x v="0"/>
    <x v="15"/>
  </r>
  <r>
    <x v="0"/>
    <x v="0"/>
    <s v="Feb 2026"/>
    <n v="2753.5074041849366"/>
    <x v="1"/>
    <x v="15"/>
  </r>
  <r>
    <x v="0"/>
    <x v="0"/>
    <s v="Mar 2026"/>
    <n v="2742.0776513356823"/>
    <x v="2"/>
    <x v="15"/>
  </r>
  <r>
    <x v="0"/>
    <x v="0"/>
    <s v="Apr 2026"/>
    <n v="2730.6952783784018"/>
    <x v="3"/>
    <x v="15"/>
  </r>
  <r>
    <x v="0"/>
    <x v="1"/>
    <s v="Feb 2011"/>
    <n v="9365101.4395672753"/>
    <x v="1"/>
    <x v="0"/>
  </r>
  <r>
    <x v="0"/>
    <x v="1"/>
    <s v="Mar 2011"/>
    <n v="10276630.61657772"/>
    <x v="2"/>
    <x v="0"/>
  </r>
  <r>
    <x v="0"/>
    <x v="1"/>
    <s v="Apr 2011"/>
    <n v="7235967.6926570116"/>
    <x v="3"/>
    <x v="0"/>
  </r>
  <r>
    <x v="0"/>
    <x v="1"/>
    <s v="May 2011"/>
    <n v="5721302.0279010553"/>
    <x v="4"/>
    <x v="0"/>
  </r>
  <r>
    <x v="0"/>
    <x v="1"/>
    <s v="Jun 2011"/>
    <n v="5622946.721452646"/>
    <x v="5"/>
    <x v="0"/>
  </r>
  <r>
    <x v="0"/>
    <x v="1"/>
    <s v="Jul 2011"/>
    <n v="5170823.4860471971"/>
    <x v="6"/>
    <x v="0"/>
  </r>
  <r>
    <x v="0"/>
    <x v="1"/>
    <s v="Aug 2011"/>
    <n v="5057916.827354433"/>
    <x v="7"/>
    <x v="0"/>
  </r>
  <r>
    <x v="0"/>
    <x v="1"/>
    <s v="Sep 2011"/>
    <n v="4823241.2078574244"/>
    <x v="8"/>
    <x v="0"/>
  </r>
  <r>
    <x v="0"/>
    <x v="1"/>
    <s v="Oct 2011"/>
    <n v="4711647.4032369573"/>
    <x v="9"/>
    <x v="0"/>
  </r>
  <r>
    <x v="0"/>
    <x v="1"/>
    <s v="Nov 2011"/>
    <n v="4387864.1681800876"/>
    <x v="10"/>
    <x v="0"/>
  </r>
  <r>
    <x v="0"/>
    <x v="1"/>
    <s v="Dec 2011"/>
    <n v="4222740.8135972954"/>
    <x v="11"/>
    <x v="0"/>
  </r>
  <r>
    <x v="0"/>
    <x v="1"/>
    <s v="Jan 2012"/>
    <n v="4028966.0660155932"/>
    <x v="0"/>
    <x v="1"/>
  </r>
  <r>
    <x v="0"/>
    <x v="1"/>
    <s v="Feb 2012"/>
    <n v="3965548.1311495164"/>
    <x v="1"/>
    <x v="1"/>
  </r>
  <r>
    <x v="0"/>
    <x v="1"/>
    <s v="Mar 2012"/>
    <n v="4088387.9297599513"/>
    <x v="2"/>
    <x v="1"/>
  </r>
  <r>
    <x v="0"/>
    <x v="1"/>
    <s v="Apr 2012"/>
    <n v="3780626.7972789938"/>
    <x v="3"/>
    <x v="1"/>
  </r>
  <r>
    <x v="0"/>
    <x v="1"/>
    <s v="May 2012"/>
    <n v="3650640.715002845"/>
    <x v="4"/>
    <x v="1"/>
  </r>
  <r>
    <x v="0"/>
    <x v="1"/>
    <s v="Jun 2012"/>
    <n v="4033097.406020096"/>
    <x v="5"/>
    <x v="1"/>
  </r>
  <r>
    <x v="0"/>
    <x v="1"/>
    <s v="Jul 2012"/>
    <n v="3521767.8310379595"/>
    <x v="6"/>
    <x v="1"/>
  </r>
  <r>
    <x v="0"/>
    <x v="1"/>
    <s v="Aug 2012"/>
    <n v="3533143.9122949727"/>
    <x v="7"/>
    <x v="1"/>
  </r>
  <r>
    <x v="0"/>
    <x v="1"/>
    <s v="Sep 2012"/>
    <n v="3372500.7674041637"/>
    <x v="8"/>
    <x v="1"/>
  </r>
  <r>
    <x v="0"/>
    <x v="1"/>
    <s v="Oct 2012"/>
    <n v="3260716.2421061629"/>
    <x v="9"/>
    <x v="1"/>
  </r>
  <r>
    <x v="0"/>
    <x v="1"/>
    <s v="Nov 2012"/>
    <n v="3199393.5386501448"/>
    <x v="10"/>
    <x v="1"/>
  </r>
  <r>
    <x v="0"/>
    <x v="1"/>
    <s v="Dec 2012"/>
    <n v="3163763.7544463244"/>
    <x v="11"/>
    <x v="1"/>
  </r>
  <r>
    <x v="0"/>
    <x v="1"/>
    <s v="Jan 2013"/>
    <n v="3060031.0721048992"/>
    <x v="0"/>
    <x v="2"/>
  </r>
  <r>
    <x v="0"/>
    <x v="1"/>
    <s v="Feb 2013"/>
    <n v="2910270.4057050361"/>
    <x v="1"/>
    <x v="2"/>
  </r>
  <r>
    <x v="0"/>
    <x v="1"/>
    <s v="Mar 2013"/>
    <n v="2905008.0047603389"/>
    <x v="2"/>
    <x v="2"/>
  </r>
  <r>
    <x v="0"/>
    <x v="1"/>
    <s v="Apr 2013"/>
    <n v="2770306.1895769048"/>
    <x v="3"/>
    <x v="2"/>
  </r>
  <r>
    <x v="0"/>
    <x v="1"/>
    <s v="May 2013"/>
    <n v="2780084.102432875"/>
    <x v="4"/>
    <x v="2"/>
  </r>
  <r>
    <x v="0"/>
    <x v="1"/>
    <s v="Jun 2013"/>
    <n v="2733850.6554929814"/>
    <x v="5"/>
    <x v="2"/>
  </r>
  <r>
    <x v="0"/>
    <x v="1"/>
    <s v="Jul 2013"/>
    <n v="2693092.40462068"/>
    <x v="6"/>
    <x v="2"/>
  </r>
  <r>
    <x v="0"/>
    <x v="1"/>
    <s v="Aug 2013"/>
    <n v="2656374.6177289872"/>
    <x v="7"/>
    <x v="2"/>
  </r>
  <r>
    <x v="0"/>
    <x v="1"/>
    <s v="Sep 2013"/>
    <n v="2622713.4330736981"/>
    <x v="8"/>
    <x v="2"/>
  </r>
  <r>
    <x v="0"/>
    <x v="1"/>
    <s v="Oct 2013"/>
    <n v="2589994.5782158016"/>
    <x v="9"/>
    <x v="2"/>
  </r>
  <r>
    <x v="0"/>
    <x v="1"/>
    <s v="Nov 2013"/>
    <n v="2559991.1646897206"/>
    <x v="10"/>
    <x v="2"/>
  </r>
  <r>
    <x v="0"/>
    <x v="1"/>
    <s v="Dec 2013"/>
    <n v="2532173.4128307952"/>
    <x v="11"/>
    <x v="2"/>
  </r>
  <r>
    <x v="0"/>
    <x v="1"/>
    <s v="Jan 2014"/>
    <n v="2505536.9530613334"/>
    <x v="0"/>
    <x v="3"/>
  </r>
  <r>
    <x v="0"/>
    <x v="1"/>
    <s v="Feb 2014"/>
    <n v="2479566.5337674646"/>
    <x v="1"/>
    <x v="3"/>
  </r>
  <r>
    <x v="0"/>
    <x v="1"/>
    <s v="Mar 2014"/>
    <n v="2451926.6730438457"/>
    <x v="2"/>
    <x v="3"/>
  </r>
  <r>
    <x v="0"/>
    <x v="1"/>
    <s v="Apr 2014"/>
    <n v="2384492.4791025212"/>
    <x v="3"/>
    <x v="3"/>
  </r>
  <r>
    <x v="0"/>
    <x v="1"/>
    <s v="May 2014"/>
    <n v="2390440.3569297493"/>
    <x v="4"/>
    <x v="3"/>
  </r>
  <r>
    <x v="0"/>
    <x v="1"/>
    <s v="Jun 2014"/>
    <n v="2394074.4833473153"/>
    <x v="5"/>
    <x v="3"/>
  </r>
  <r>
    <x v="0"/>
    <x v="1"/>
    <s v="Jul 2014"/>
    <n v="2373641.448861721"/>
    <x v="6"/>
    <x v="3"/>
  </r>
  <r>
    <x v="0"/>
    <x v="1"/>
    <s v="Aug 2014"/>
    <n v="2379635.1435192116"/>
    <x v="7"/>
    <x v="3"/>
  </r>
  <r>
    <x v="0"/>
    <x v="1"/>
    <s v="Sep 2014"/>
    <n v="2367099.3450983968"/>
    <x v="8"/>
    <x v="3"/>
  </r>
  <r>
    <x v="0"/>
    <x v="1"/>
    <s v="Oct 2014"/>
    <n v="2357398.1045194198"/>
    <x v="9"/>
    <x v="3"/>
  </r>
  <r>
    <x v="0"/>
    <x v="1"/>
    <s v="Nov 2014"/>
    <n v="2352426.3901857273"/>
    <x v="10"/>
    <x v="3"/>
  </r>
  <r>
    <x v="0"/>
    <x v="1"/>
    <s v="Dec 2014"/>
    <n v="2346231.9670234416"/>
    <x v="11"/>
    <x v="3"/>
  </r>
  <r>
    <x v="0"/>
    <x v="1"/>
    <s v="Jan 2015"/>
    <n v="2339114.1903525516"/>
    <x v="0"/>
    <x v="4"/>
  </r>
  <r>
    <x v="0"/>
    <x v="1"/>
    <s v="Feb 2015"/>
    <n v="2323199.2769724242"/>
    <x v="1"/>
    <x v="4"/>
  </r>
  <r>
    <x v="0"/>
    <x v="1"/>
    <s v="Mar 2015"/>
    <n v="2304187.5261225724"/>
    <x v="2"/>
    <x v="4"/>
  </r>
  <r>
    <x v="0"/>
    <x v="1"/>
    <s v="Apr 2015"/>
    <n v="2239039.1476873034"/>
    <x v="3"/>
    <x v="4"/>
  </r>
  <r>
    <x v="0"/>
    <x v="1"/>
    <s v="May 2015"/>
    <n v="2220253.2192833177"/>
    <x v="4"/>
    <x v="4"/>
  </r>
  <r>
    <x v="0"/>
    <x v="1"/>
    <s v="Jun 2015"/>
    <n v="2202821.7363698459"/>
    <x v="5"/>
    <x v="4"/>
  </r>
  <r>
    <x v="0"/>
    <x v="1"/>
    <s v="Jul 2015"/>
    <n v="2185757.6257214644"/>
    <x v="6"/>
    <x v="4"/>
  </r>
  <r>
    <x v="0"/>
    <x v="1"/>
    <s v="Aug 2015"/>
    <n v="2169463.4835098521"/>
    <x v="7"/>
    <x v="4"/>
  </r>
  <r>
    <x v="0"/>
    <x v="1"/>
    <s v="Sep 2015"/>
    <n v="2153436.1337197619"/>
    <x v="8"/>
    <x v="4"/>
  </r>
  <r>
    <x v="0"/>
    <x v="1"/>
    <s v="Oct 2015"/>
    <n v="2137282.2219010051"/>
    <x v="9"/>
    <x v="4"/>
  </r>
  <r>
    <x v="0"/>
    <x v="1"/>
    <s v="Nov 2015"/>
    <n v="2123114.8844871912"/>
    <x v="10"/>
    <x v="4"/>
  </r>
  <r>
    <x v="0"/>
    <x v="1"/>
    <s v="Dec 2015"/>
    <n v="2102757.930421113"/>
    <x v="11"/>
    <x v="4"/>
  </r>
  <r>
    <x v="0"/>
    <x v="1"/>
    <s v="Jan 2016"/>
    <n v="2088651.3626096128"/>
    <x v="0"/>
    <x v="5"/>
  </r>
  <r>
    <x v="0"/>
    <x v="1"/>
    <s v="Feb 2016"/>
    <n v="2069238.8196094809"/>
    <x v="1"/>
    <x v="5"/>
  </r>
  <r>
    <x v="0"/>
    <x v="1"/>
    <s v="Mar 2016"/>
    <n v="2056263.9009259176"/>
    <x v="2"/>
    <x v="5"/>
  </r>
  <r>
    <x v="0"/>
    <x v="1"/>
    <s v="Apr 2016"/>
    <n v="1996968.838873693"/>
    <x v="3"/>
    <x v="5"/>
  </r>
  <r>
    <x v="0"/>
    <x v="1"/>
    <s v="May 2016"/>
    <n v="1984681.6861019516"/>
    <x v="4"/>
    <x v="5"/>
  </r>
  <r>
    <x v="0"/>
    <x v="1"/>
    <s v="Jun 2016"/>
    <n v="1972688.4478750569"/>
    <x v="5"/>
    <x v="5"/>
  </r>
  <r>
    <x v="0"/>
    <x v="1"/>
    <s v="Jul 2016"/>
    <n v="1960546.3086917638"/>
    <x v="6"/>
    <x v="5"/>
  </r>
  <r>
    <x v="0"/>
    <x v="1"/>
    <s v="Aug 2016"/>
    <n v="1949336.6166089084"/>
    <x v="7"/>
    <x v="5"/>
  </r>
  <r>
    <x v="0"/>
    <x v="1"/>
    <s v="Sep 2016"/>
    <n v="1937589.2212041386"/>
    <x v="8"/>
    <x v="5"/>
  </r>
  <r>
    <x v="0"/>
    <x v="1"/>
    <s v="Oct 2016"/>
    <n v="1926345.2768188065"/>
    <x v="9"/>
    <x v="5"/>
  </r>
  <r>
    <x v="0"/>
    <x v="1"/>
    <s v="Nov 2016"/>
    <n v="1915707.7264586005"/>
    <x v="10"/>
    <x v="5"/>
  </r>
  <r>
    <x v="0"/>
    <x v="1"/>
    <s v="Dec 2016"/>
    <n v="1905268.2081802476"/>
    <x v="11"/>
    <x v="5"/>
  </r>
  <r>
    <x v="0"/>
    <x v="1"/>
    <s v="Jan 2017"/>
    <n v="1894783.1563927105"/>
    <x v="0"/>
    <x v="6"/>
  </r>
  <r>
    <x v="0"/>
    <x v="1"/>
    <s v="Feb 2017"/>
    <n v="1884280.7863187101"/>
    <x v="1"/>
    <x v="6"/>
  </r>
  <r>
    <x v="0"/>
    <x v="1"/>
    <s v="Mar 2017"/>
    <n v="1874242.1703501558"/>
    <x v="2"/>
    <x v="6"/>
  </r>
  <r>
    <x v="0"/>
    <x v="1"/>
    <s v="Apr 2017"/>
    <n v="1817793.700864011"/>
    <x v="3"/>
    <x v="6"/>
  </r>
  <r>
    <x v="0"/>
    <x v="1"/>
    <s v="May 2017"/>
    <n v="1808190.4015169744"/>
    <x v="4"/>
    <x v="6"/>
  </r>
  <r>
    <x v="0"/>
    <x v="1"/>
    <s v="Jun 2017"/>
    <n v="1798582.4803499775"/>
    <x v="5"/>
    <x v="6"/>
  </r>
  <r>
    <x v="0"/>
    <x v="1"/>
    <s v="Jul 2017"/>
    <n v="1788731.8114101882"/>
    <x v="6"/>
    <x v="6"/>
  </r>
  <r>
    <x v="0"/>
    <x v="1"/>
    <s v="Aug 2017"/>
    <n v="1779442.4901146281"/>
    <x v="7"/>
    <x v="6"/>
  </r>
  <r>
    <x v="0"/>
    <x v="1"/>
    <s v="Sep 2017"/>
    <n v="1769204.0565757044"/>
    <x v="8"/>
    <x v="6"/>
  </r>
  <r>
    <x v="0"/>
    <x v="1"/>
    <s v="Oct 2017"/>
    <n v="1759663.795358168"/>
    <x v="9"/>
    <x v="6"/>
  </r>
  <r>
    <x v="0"/>
    <x v="1"/>
    <s v="Nov 2017"/>
    <n v="1750348.8201062134"/>
    <x v="10"/>
    <x v="6"/>
  </r>
  <r>
    <x v="0"/>
    <x v="1"/>
    <s v="Dec 2017"/>
    <n v="1741017.3979892773"/>
    <x v="11"/>
    <x v="6"/>
  </r>
  <r>
    <x v="0"/>
    <x v="1"/>
    <s v="Jan 2018"/>
    <n v="1731491.6665925644"/>
    <x v="0"/>
    <x v="7"/>
  </r>
  <r>
    <x v="0"/>
    <x v="1"/>
    <s v="Feb 2018"/>
    <n v="1721759.4183343165"/>
    <x v="1"/>
    <x v="7"/>
  </r>
  <r>
    <x v="0"/>
    <x v="1"/>
    <s v="Mar 2018"/>
    <n v="1712323.6664861885"/>
    <x v="2"/>
    <x v="7"/>
  </r>
  <r>
    <x v="0"/>
    <x v="1"/>
    <s v="Apr 2018"/>
    <n v="1656229.3053356069"/>
    <x v="3"/>
    <x v="7"/>
  </r>
  <r>
    <x v="0"/>
    <x v="1"/>
    <s v="May 2018"/>
    <n v="1646603.6268004035"/>
    <x v="4"/>
    <x v="7"/>
  </r>
  <r>
    <x v="0"/>
    <x v="1"/>
    <s v="Jun 2018"/>
    <n v="1636925.8678958188"/>
    <x v="5"/>
    <x v="7"/>
  </r>
  <r>
    <x v="0"/>
    <x v="1"/>
    <s v="Jul 2018"/>
    <n v="1626931.2564618234"/>
    <x v="6"/>
    <x v="7"/>
  </r>
  <r>
    <x v="0"/>
    <x v="1"/>
    <s v="Aug 2018"/>
    <n v="1617176.3819931429"/>
    <x v="7"/>
    <x v="7"/>
  </r>
  <r>
    <x v="0"/>
    <x v="1"/>
    <s v="Sep 2018"/>
    <n v="1606605.6355727427"/>
    <x v="8"/>
    <x v="7"/>
  </r>
  <r>
    <x v="0"/>
    <x v="1"/>
    <s v="Oct 2018"/>
    <n v="1596427.1144748298"/>
    <x v="9"/>
    <x v="7"/>
  </r>
  <r>
    <x v="0"/>
    <x v="1"/>
    <s v="Nov 2018"/>
    <n v="1579861.3797042058"/>
    <x v="10"/>
    <x v="7"/>
  </r>
  <r>
    <x v="0"/>
    <x v="1"/>
    <s v="Dec 2018"/>
    <n v="1563521.2725075688"/>
    <x v="11"/>
    <x v="7"/>
  </r>
  <r>
    <x v="0"/>
    <x v="1"/>
    <s v="Jan 2019"/>
    <n v="1547288.4170916898"/>
    <x v="0"/>
    <x v="8"/>
  </r>
  <r>
    <x v="0"/>
    <x v="1"/>
    <s v="Feb 2019"/>
    <n v="1531128.2201100709"/>
    <x v="1"/>
    <x v="8"/>
  </r>
  <r>
    <x v="0"/>
    <x v="1"/>
    <s v="Mar 2019"/>
    <n v="1515436.915312029"/>
    <x v="2"/>
    <x v="8"/>
  </r>
  <r>
    <x v="0"/>
    <x v="1"/>
    <s v="Apr 2019"/>
    <n v="1453333.9090049118"/>
    <x v="3"/>
    <x v="8"/>
  </r>
  <r>
    <x v="0"/>
    <x v="1"/>
    <s v="May 2019"/>
    <n v="1438082.5078004622"/>
    <x v="4"/>
    <x v="8"/>
  </r>
  <r>
    <x v="0"/>
    <x v="1"/>
    <s v="Jun 2019"/>
    <n v="1423014.4749890533"/>
    <x v="5"/>
    <x v="8"/>
  </r>
  <r>
    <x v="0"/>
    <x v="1"/>
    <s v="Jul 2019"/>
    <n v="1408030.686669362"/>
    <x v="6"/>
    <x v="8"/>
  </r>
  <r>
    <x v="0"/>
    <x v="1"/>
    <s v="Aug 2019"/>
    <n v="1393409.4986397831"/>
    <x v="7"/>
    <x v="8"/>
  </r>
  <r>
    <x v="0"/>
    <x v="1"/>
    <s v="Sep 2019"/>
    <n v="1378429.9222055622"/>
    <x v="8"/>
    <x v="8"/>
  </r>
  <r>
    <x v="0"/>
    <x v="1"/>
    <s v="Oct 2019"/>
    <n v="1364088.875835337"/>
    <x v="9"/>
    <x v="8"/>
  </r>
  <r>
    <x v="0"/>
    <x v="1"/>
    <s v="Nov 2019"/>
    <n v="1349996.4512930345"/>
    <x v="10"/>
    <x v="8"/>
  </r>
  <r>
    <x v="0"/>
    <x v="1"/>
    <s v="Dec 2019"/>
    <n v="1336099.9796118049"/>
    <x v="11"/>
    <x v="8"/>
  </r>
  <r>
    <x v="0"/>
    <x v="1"/>
    <s v="Jan 2020"/>
    <n v="1322319.1187960431"/>
    <x v="0"/>
    <x v="9"/>
  </r>
  <r>
    <x v="0"/>
    <x v="1"/>
    <s v="Feb 2020"/>
    <n v="1290070.2070282837"/>
    <x v="1"/>
    <x v="9"/>
  </r>
  <r>
    <x v="0"/>
    <x v="1"/>
    <s v="Mar 2020"/>
    <n v="1277056.2260030131"/>
    <x v="2"/>
    <x v="9"/>
  </r>
  <r>
    <x v="0"/>
    <x v="1"/>
    <s v="Apr 2020"/>
    <n v="1194471.3176079425"/>
    <x v="3"/>
    <x v="9"/>
  </r>
  <r>
    <x v="0"/>
    <x v="1"/>
    <s v="May 2020"/>
    <n v="1181797.4751742464"/>
    <x v="4"/>
    <x v="9"/>
  </r>
  <r>
    <x v="0"/>
    <x v="1"/>
    <s v="Jun 2020"/>
    <n v="1169265.1850727699"/>
    <x v="5"/>
    <x v="9"/>
  </r>
  <r>
    <x v="0"/>
    <x v="1"/>
    <s v="Jul 2020"/>
    <n v="1156840.5976004731"/>
    <x v="6"/>
    <x v="9"/>
  </r>
  <r>
    <x v="0"/>
    <x v="1"/>
    <s v="Aug 2020"/>
    <n v="1144657.6842049612"/>
    <x v="7"/>
    <x v="9"/>
  </r>
  <r>
    <x v="0"/>
    <x v="1"/>
    <s v="Sep 2020"/>
    <n v="1132054.7631474473"/>
    <x v="8"/>
    <x v="9"/>
  </r>
  <r>
    <x v="0"/>
    <x v="1"/>
    <s v="Oct 2020"/>
    <n v="1120111.6055771699"/>
    <x v="9"/>
    <x v="9"/>
  </r>
  <r>
    <x v="0"/>
    <x v="1"/>
    <s v="Nov 2020"/>
    <n v="1108363.6962193165"/>
    <x v="10"/>
    <x v="9"/>
  </r>
  <r>
    <x v="0"/>
    <x v="1"/>
    <s v="Dec 2020"/>
    <n v="1096767.3735021106"/>
    <x v="11"/>
    <x v="9"/>
  </r>
  <r>
    <x v="0"/>
    <x v="1"/>
    <s v="Jan 2021"/>
    <n v="1085284.1632055512"/>
    <x v="0"/>
    <x v="10"/>
  </r>
  <r>
    <x v="0"/>
    <x v="1"/>
    <s v="Feb 2021"/>
    <n v="1050938.9235604524"/>
    <x v="1"/>
    <x v="10"/>
  </r>
  <r>
    <x v="0"/>
    <x v="1"/>
    <s v="Mar 2021"/>
    <n v="1038525.4008082879"/>
    <x v="2"/>
    <x v="10"/>
  </r>
  <r>
    <x v="0"/>
    <x v="1"/>
    <s v="Apr 2021"/>
    <n v="1028136.4991576768"/>
    <x v="3"/>
    <x v="10"/>
  </r>
  <r>
    <x v="0"/>
    <x v="1"/>
    <s v="May 2021"/>
    <n v="1017886.3913472824"/>
    <x v="4"/>
    <x v="10"/>
  </r>
  <r>
    <x v="0"/>
    <x v="1"/>
    <s v="Jun 2021"/>
    <n v="1007738.7228548239"/>
    <x v="5"/>
    <x v="10"/>
  </r>
  <r>
    <x v="0"/>
    <x v="1"/>
    <s v="Jul 2021"/>
    <n v="997692.46527584339"/>
    <x v="6"/>
    <x v="10"/>
  </r>
  <r>
    <x v="0"/>
    <x v="1"/>
    <s v="Aug 2021"/>
    <n v="987746.61055999249"/>
    <x v="7"/>
    <x v="10"/>
  </r>
  <r>
    <x v="0"/>
    <x v="1"/>
    <s v="Sep 2021"/>
    <n v="977500.69748016424"/>
    <x v="8"/>
    <x v="10"/>
  </r>
  <r>
    <x v="0"/>
    <x v="1"/>
    <s v="Oct 2021"/>
    <n v="967753.55099736829"/>
    <x v="9"/>
    <x v="10"/>
  </r>
  <r>
    <x v="0"/>
    <x v="1"/>
    <s v="Nov 2021"/>
    <n v="958103.81813020504"/>
    <x v="10"/>
    <x v="10"/>
  </r>
  <r>
    <x v="0"/>
    <x v="1"/>
    <s v="Dec 2021"/>
    <n v="948550.51622273726"/>
    <x v="11"/>
    <x v="10"/>
  </r>
  <r>
    <x v="0"/>
    <x v="1"/>
    <s v="Jan 2022"/>
    <n v="939092.68031086901"/>
    <x v="0"/>
    <x v="11"/>
  </r>
  <r>
    <x v="0"/>
    <x v="1"/>
    <s v="Feb 2022"/>
    <n v="929729.36003008287"/>
    <x v="1"/>
    <x v="11"/>
  </r>
  <r>
    <x v="0"/>
    <x v="1"/>
    <s v="Mar 2022"/>
    <n v="920459.60302429134"/>
    <x v="2"/>
    <x v="11"/>
  </r>
  <r>
    <x v="0"/>
    <x v="1"/>
    <s v="Apr 2022"/>
    <n v="911282.47557521693"/>
    <x v="3"/>
    <x v="11"/>
  </r>
  <r>
    <x v="0"/>
    <x v="1"/>
    <s v="May 2022"/>
    <n v="902197.04744979192"/>
    <x v="4"/>
    <x v="11"/>
  </r>
  <r>
    <x v="0"/>
    <x v="1"/>
    <s v="Jun 2022"/>
    <n v="892805.71472921362"/>
    <x v="5"/>
    <x v="11"/>
  </r>
  <r>
    <x v="0"/>
    <x v="1"/>
    <s v="Jul 2022"/>
    <n v="883901.25160165224"/>
    <x v="6"/>
    <x v="11"/>
  </r>
  <r>
    <x v="0"/>
    <x v="1"/>
    <s v="Aug 2022"/>
    <n v="875085.76150967763"/>
    <x v="7"/>
    <x v="11"/>
  </r>
  <r>
    <x v="0"/>
    <x v="1"/>
    <s v="Sep 2022"/>
    <n v="866358.35651786381"/>
    <x v="8"/>
    <x v="11"/>
  </r>
  <r>
    <x v="0"/>
    <x v="1"/>
    <s v="Oct 2022"/>
    <n v="857718.15402889822"/>
    <x v="9"/>
    <x v="11"/>
  </r>
  <r>
    <x v="0"/>
    <x v="1"/>
    <s v="Nov 2022"/>
    <n v="849164.28081390564"/>
    <x v="10"/>
    <x v="11"/>
  </r>
  <r>
    <x v="0"/>
    <x v="1"/>
    <s v="Dec 2022"/>
    <n v="840695.87253583991"/>
    <x v="11"/>
    <x v="11"/>
  </r>
  <r>
    <x v="0"/>
    <x v="1"/>
    <s v="Jan 2023"/>
    <n v="832312.07409512426"/>
    <x v="0"/>
    <x v="12"/>
  </r>
  <r>
    <x v="0"/>
    <x v="1"/>
    <s v="Feb 2023"/>
    <n v="824012.03968352475"/>
    <x v="1"/>
    <x v="12"/>
  </r>
  <r>
    <x v="0"/>
    <x v="1"/>
    <s v="Mar 2023"/>
    <n v="815759.65894691308"/>
    <x v="2"/>
    <x v="12"/>
  </r>
  <r>
    <x v="0"/>
    <x v="1"/>
    <s v="Apr 2023"/>
    <n v="807624.64681194315"/>
    <x v="3"/>
    <x v="12"/>
  </r>
  <r>
    <x v="0"/>
    <x v="1"/>
    <s v="May 2023"/>
    <n v="799570.90727603342"/>
    <x v="4"/>
    <x v="12"/>
  </r>
  <r>
    <x v="0"/>
    <x v="1"/>
    <s v="Jun 2023"/>
    <n v="791597.63159615267"/>
    <x v="5"/>
    <x v="12"/>
  </r>
  <r>
    <x v="0"/>
    <x v="1"/>
    <s v="Jul 2023"/>
    <n v="783704.00777494733"/>
    <x v="6"/>
    <x v="12"/>
  </r>
  <r>
    <x v="0"/>
    <x v="1"/>
    <s v="Aug 2023"/>
    <n v="775889.24631222489"/>
    <x v="7"/>
    <x v="12"/>
  </r>
  <r>
    <x v="0"/>
    <x v="1"/>
    <s v="Sep 2023"/>
    <n v="768152.55319299037"/>
    <x v="8"/>
    <x v="12"/>
  </r>
  <r>
    <x v="0"/>
    <x v="1"/>
    <s v="Oct 2023"/>
    <n v="760493.15062988026"/>
    <x v="9"/>
    <x v="12"/>
  </r>
  <r>
    <x v="0"/>
    <x v="1"/>
    <s v="Nov 2023"/>
    <n v="752910.26318928623"/>
    <x v="10"/>
    <x v="12"/>
  </r>
  <r>
    <x v="0"/>
    <x v="1"/>
    <s v="Dec 2023"/>
    <n v="745403.12658151658"/>
    <x v="11"/>
    <x v="12"/>
  </r>
  <r>
    <x v="0"/>
    <x v="1"/>
    <s v="Jan 2024"/>
    <n v="737970.9821385371"/>
    <x v="0"/>
    <x v="13"/>
  </r>
  <r>
    <x v="0"/>
    <x v="1"/>
    <s v="Feb 2024"/>
    <n v="730613.08022929542"/>
    <x v="1"/>
    <x v="13"/>
  </r>
  <r>
    <x v="0"/>
    <x v="1"/>
    <s v="Mar 2024"/>
    <n v="723328.67822084716"/>
    <x v="2"/>
    <x v="13"/>
  </r>
  <r>
    <x v="0"/>
    <x v="1"/>
    <s v="Apr 2024"/>
    <n v="716117.04104029352"/>
    <x v="3"/>
    <x v="13"/>
  </r>
  <r>
    <x v="0"/>
    <x v="1"/>
    <s v="May 2024"/>
    <n v="708977.44152784196"/>
    <x v="4"/>
    <x v="13"/>
  </r>
  <r>
    <x v="0"/>
    <x v="1"/>
    <s v="Jun 2024"/>
    <n v="701909.15910680895"/>
    <x v="5"/>
    <x v="13"/>
  </r>
  <r>
    <x v="0"/>
    <x v="1"/>
    <s v="Jul 2024"/>
    <n v="694911.47819877497"/>
    <x v="6"/>
    <x v="13"/>
  </r>
  <r>
    <x v="0"/>
    <x v="1"/>
    <s v="Aug 2024"/>
    <n v="687983.69786101754"/>
    <x v="7"/>
    <x v="13"/>
  </r>
  <r>
    <x v="0"/>
    <x v="1"/>
    <s v="Sep 2024"/>
    <n v="681125.11331149016"/>
    <x v="8"/>
    <x v="13"/>
  </r>
  <r>
    <x v="0"/>
    <x v="1"/>
    <s v="Oct 2024"/>
    <n v="674408.08327499114"/>
    <x v="9"/>
    <x v="13"/>
  </r>
  <r>
    <x v="0"/>
    <x v="1"/>
    <s v="Nov 2024"/>
    <n v="667685.22741981002"/>
    <x v="10"/>
    <x v="13"/>
  </r>
  <r>
    <x v="0"/>
    <x v="1"/>
    <s v="Dec 2024"/>
    <n v="661029.51669150265"/>
    <x v="11"/>
    <x v="13"/>
  </r>
  <r>
    <x v="0"/>
    <x v="1"/>
    <s v="Jan 2025"/>
    <n v="654440.28270577185"/>
    <x v="0"/>
    <x v="14"/>
  </r>
  <r>
    <x v="0"/>
    <x v="1"/>
    <s v="Feb 2025"/>
    <n v="647916.85957707069"/>
    <x v="1"/>
    <x v="14"/>
  </r>
  <r>
    <x v="0"/>
    <x v="1"/>
    <s v="Mar 2025"/>
    <n v="641458.58793214499"/>
    <x v="2"/>
    <x v="14"/>
  </r>
  <r>
    <x v="0"/>
    <x v="1"/>
    <s v="Apr 2025"/>
    <n v="635064.81798020552"/>
    <x v="3"/>
    <x v="14"/>
  </r>
  <r>
    <x v="0"/>
    <x v="1"/>
    <s v="May 2025"/>
    <n v="628734.90350485081"/>
    <x v="4"/>
    <x v="14"/>
  </r>
  <r>
    <x v="0"/>
    <x v="1"/>
    <s v="Jun 2025"/>
    <n v="622468.20761020645"/>
    <x v="5"/>
    <x v="14"/>
  </r>
  <r>
    <x v="0"/>
    <x v="1"/>
    <s v="Jul 2025"/>
    <n v="616264.09638236417"/>
    <x v="6"/>
    <x v="14"/>
  </r>
  <r>
    <x v="0"/>
    <x v="1"/>
    <s v="Aug 2025"/>
    <n v="610121.94601278647"/>
    <x v="7"/>
    <x v="14"/>
  </r>
  <r>
    <x v="0"/>
    <x v="1"/>
    <s v="Sep 2025"/>
    <n v="604041.13705893117"/>
    <x v="8"/>
    <x v="14"/>
  </r>
  <r>
    <x v="0"/>
    <x v="1"/>
    <s v="Oct 2025"/>
    <n v="598021.05488394166"/>
    <x v="9"/>
    <x v="14"/>
  </r>
  <r>
    <x v="0"/>
    <x v="1"/>
    <s v="Nov 2025"/>
    <n v="592061.09091680008"/>
    <x v="10"/>
    <x v="14"/>
  </r>
  <r>
    <x v="0"/>
    <x v="1"/>
    <s v="Dec 2025"/>
    <n v="586160.64956830977"/>
    <x v="11"/>
    <x v="14"/>
  </r>
  <r>
    <x v="0"/>
    <x v="1"/>
    <s v="Jan 2026"/>
    <n v="580319.13065461873"/>
    <x v="0"/>
    <x v="15"/>
  </r>
  <r>
    <x v="0"/>
    <x v="1"/>
    <s v="Feb 2026"/>
    <n v="532113.32628603326"/>
    <x v="1"/>
    <x v="15"/>
  </r>
  <r>
    <x v="0"/>
    <x v="1"/>
    <s v="Mar 2026"/>
    <n v="3403.0616024740916"/>
    <x v="2"/>
    <x v="15"/>
  </r>
  <r>
    <x v="0"/>
    <x v="1"/>
    <s v="Apr 2026"/>
    <n v="3388.9346415926534"/>
    <x v="3"/>
    <x v="15"/>
  </r>
  <r>
    <x v="0"/>
    <x v="1"/>
    <s v="May 2026"/>
    <n v="3374.8671209393278"/>
    <x v="4"/>
    <x v="15"/>
  </r>
  <r>
    <x v="0"/>
    <x v="2"/>
    <s v="Mar 2011"/>
    <n v="4488520.6615889575"/>
    <x v="2"/>
    <x v="0"/>
  </r>
  <r>
    <x v="0"/>
    <x v="2"/>
    <s v="Apr 2011"/>
    <n v="9598309.9113207962"/>
    <x v="3"/>
    <x v="0"/>
  </r>
  <r>
    <x v="0"/>
    <x v="2"/>
    <s v="May 2011"/>
    <n v="6977177.3875164222"/>
    <x v="4"/>
    <x v="0"/>
  </r>
  <r>
    <x v="0"/>
    <x v="2"/>
    <s v="Jun 2011"/>
    <n v="5814652.3196951766"/>
    <x v="5"/>
    <x v="0"/>
  </r>
  <r>
    <x v="0"/>
    <x v="2"/>
    <s v="Jul 2011"/>
    <n v="5156666.5324928341"/>
    <x v="6"/>
    <x v="0"/>
  </r>
  <r>
    <x v="0"/>
    <x v="2"/>
    <s v="Aug 2011"/>
    <n v="4575696.6071649007"/>
    <x v="7"/>
    <x v="0"/>
  </r>
  <r>
    <x v="0"/>
    <x v="2"/>
    <s v="Sep 2011"/>
    <n v="3963004.8672331972"/>
    <x v="8"/>
    <x v="0"/>
  </r>
  <r>
    <x v="0"/>
    <x v="2"/>
    <s v="Oct 2011"/>
    <n v="3785440.7716196897"/>
    <x v="9"/>
    <x v="0"/>
  </r>
  <r>
    <x v="0"/>
    <x v="2"/>
    <s v="Nov 2011"/>
    <n v="3555611.4441038421"/>
    <x v="10"/>
    <x v="0"/>
  </r>
  <r>
    <x v="0"/>
    <x v="2"/>
    <s v="Dec 2011"/>
    <n v="3344919.0973000377"/>
    <x v="11"/>
    <x v="0"/>
  </r>
  <r>
    <x v="0"/>
    <x v="2"/>
    <s v="Jan 2012"/>
    <n v="3300688.6511364346"/>
    <x v="0"/>
    <x v="1"/>
  </r>
  <r>
    <x v="0"/>
    <x v="2"/>
    <s v="Feb 2012"/>
    <n v="2972893.2776447078"/>
    <x v="1"/>
    <x v="1"/>
  </r>
  <r>
    <x v="0"/>
    <x v="2"/>
    <s v="Mar 2012"/>
    <n v="2844939.8240647661"/>
    <x v="2"/>
    <x v="1"/>
  </r>
  <r>
    <x v="0"/>
    <x v="2"/>
    <s v="Apr 2012"/>
    <n v="2800580.3237718185"/>
    <x v="3"/>
    <x v="1"/>
  </r>
  <r>
    <x v="0"/>
    <x v="2"/>
    <s v="May 2012"/>
    <n v="2766443.26508591"/>
    <x v="4"/>
    <x v="1"/>
  </r>
  <r>
    <x v="0"/>
    <x v="2"/>
    <s v="Jun 2012"/>
    <n v="2601529.2372355303"/>
    <x v="5"/>
    <x v="1"/>
  </r>
  <r>
    <x v="0"/>
    <x v="2"/>
    <s v="Jul 2012"/>
    <n v="2333247.0125978342"/>
    <x v="6"/>
    <x v="1"/>
  </r>
  <r>
    <x v="0"/>
    <x v="2"/>
    <s v="Aug 2012"/>
    <n v="2301095.0411896422"/>
    <x v="7"/>
    <x v="1"/>
  </r>
  <r>
    <x v="0"/>
    <x v="2"/>
    <s v="Sep 2012"/>
    <n v="2235828.0240411819"/>
    <x v="8"/>
    <x v="1"/>
  </r>
  <r>
    <x v="0"/>
    <x v="2"/>
    <s v="Oct 2012"/>
    <n v="2215665.1515798629"/>
    <x v="9"/>
    <x v="1"/>
  </r>
  <r>
    <x v="0"/>
    <x v="2"/>
    <s v="Nov 2012"/>
    <n v="2070287.7458230085"/>
    <x v="10"/>
    <x v="1"/>
  </r>
  <r>
    <x v="0"/>
    <x v="2"/>
    <s v="Dec 2012"/>
    <n v="1978389.5431663604"/>
    <x v="11"/>
    <x v="1"/>
  </r>
  <r>
    <x v="0"/>
    <x v="2"/>
    <s v="Jan 2013"/>
    <n v="2003302.9556429831"/>
    <x v="0"/>
    <x v="2"/>
  </r>
  <r>
    <x v="0"/>
    <x v="2"/>
    <s v="Feb 2013"/>
    <n v="1758381.3882750496"/>
    <x v="1"/>
    <x v="2"/>
  </r>
  <r>
    <x v="0"/>
    <x v="2"/>
    <s v="Mar 2013"/>
    <n v="1655845.2045065993"/>
    <x v="2"/>
    <x v="2"/>
  </r>
  <r>
    <x v="0"/>
    <x v="2"/>
    <s v="Apr 2013"/>
    <n v="1566112.7393882987"/>
    <x v="3"/>
    <x v="2"/>
  </r>
  <r>
    <x v="0"/>
    <x v="2"/>
    <s v="May 2013"/>
    <n v="1525434.6275359287"/>
    <x v="4"/>
    <x v="2"/>
  </r>
  <r>
    <x v="0"/>
    <x v="2"/>
    <s v="Jun 2013"/>
    <n v="1436918.6575151659"/>
    <x v="5"/>
    <x v="2"/>
  </r>
  <r>
    <x v="0"/>
    <x v="2"/>
    <s v="Jul 2013"/>
    <n v="1358047.1900642437"/>
    <x v="6"/>
    <x v="2"/>
  </r>
  <r>
    <x v="0"/>
    <x v="2"/>
    <s v="Aug 2013"/>
    <n v="1291994.1060333969"/>
    <x v="7"/>
    <x v="2"/>
  </r>
  <r>
    <x v="0"/>
    <x v="2"/>
    <s v="Sep 2013"/>
    <n v="1253643.6880543826"/>
    <x v="8"/>
    <x v="2"/>
  </r>
  <r>
    <x v="0"/>
    <x v="2"/>
    <s v="Oct 2013"/>
    <n v="1218038.9988703555"/>
    <x v="9"/>
    <x v="2"/>
  </r>
  <r>
    <x v="0"/>
    <x v="2"/>
    <s v="Nov 2013"/>
    <n v="1174100.4301816495"/>
    <x v="10"/>
    <x v="2"/>
  </r>
  <r>
    <x v="0"/>
    <x v="2"/>
    <s v="Dec 2013"/>
    <n v="1136494.567662538"/>
    <x v="11"/>
    <x v="2"/>
  </r>
  <r>
    <x v="0"/>
    <x v="2"/>
    <s v="Jan 2014"/>
    <n v="1229028.1681182836"/>
    <x v="0"/>
    <x v="3"/>
  </r>
  <r>
    <x v="0"/>
    <x v="2"/>
    <s v="Feb 2014"/>
    <n v="1060249.7170614181"/>
    <x v="1"/>
    <x v="3"/>
  </r>
  <r>
    <x v="0"/>
    <x v="2"/>
    <s v="Mar 2014"/>
    <n v="1026016.0254965774"/>
    <x v="2"/>
    <x v="3"/>
  </r>
  <r>
    <x v="0"/>
    <x v="2"/>
    <s v="Apr 2014"/>
    <n v="991288.31131241447"/>
    <x v="3"/>
    <x v="3"/>
  </r>
  <r>
    <x v="0"/>
    <x v="2"/>
    <s v="May 2014"/>
    <n v="963123.67232360295"/>
    <x v="4"/>
    <x v="3"/>
  </r>
  <r>
    <x v="0"/>
    <x v="2"/>
    <s v="Jun 2014"/>
    <n v="947872.0594461686"/>
    <x v="5"/>
    <x v="3"/>
  </r>
  <r>
    <x v="0"/>
    <x v="2"/>
    <s v="Jul 2014"/>
    <n v="940698.59164061304"/>
    <x v="6"/>
    <x v="3"/>
  </r>
  <r>
    <x v="0"/>
    <x v="2"/>
    <s v="Aug 2014"/>
    <n v="923946.91484757268"/>
    <x v="7"/>
    <x v="3"/>
  </r>
  <r>
    <x v="0"/>
    <x v="2"/>
    <s v="Sep 2014"/>
    <n v="898766.7229569006"/>
    <x v="8"/>
    <x v="3"/>
  </r>
  <r>
    <x v="0"/>
    <x v="2"/>
    <s v="Oct 2014"/>
    <n v="881586.31896204781"/>
    <x v="9"/>
    <x v="3"/>
  </r>
  <r>
    <x v="0"/>
    <x v="2"/>
    <s v="Nov 2014"/>
    <n v="868148.73590814415"/>
    <x v="10"/>
    <x v="3"/>
  </r>
  <r>
    <x v="0"/>
    <x v="2"/>
    <s v="Dec 2014"/>
    <n v="860610.03695991915"/>
    <x v="11"/>
    <x v="3"/>
  </r>
  <r>
    <x v="0"/>
    <x v="2"/>
    <s v="Jan 2015"/>
    <n v="961304.35367620247"/>
    <x v="0"/>
    <x v="4"/>
  </r>
  <r>
    <x v="0"/>
    <x v="2"/>
    <s v="Feb 2015"/>
    <n v="841039.42144236446"/>
    <x v="1"/>
    <x v="4"/>
  </r>
  <r>
    <x v="0"/>
    <x v="2"/>
    <s v="Mar 2015"/>
    <n v="819424.84380530985"/>
    <x v="2"/>
    <x v="4"/>
  </r>
  <r>
    <x v="0"/>
    <x v="2"/>
    <s v="Apr 2015"/>
    <n v="790816.49735388905"/>
    <x v="3"/>
    <x v="4"/>
  </r>
  <r>
    <x v="0"/>
    <x v="2"/>
    <s v="May 2015"/>
    <n v="770503.71577109839"/>
    <x v="4"/>
    <x v="4"/>
  </r>
  <r>
    <x v="0"/>
    <x v="2"/>
    <s v="Jun 2015"/>
    <n v="749842.60388594354"/>
    <x v="5"/>
    <x v="4"/>
  </r>
  <r>
    <x v="0"/>
    <x v="2"/>
    <s v="Jul 2015"/>
    <n v="728290.41100984556"/>
    <x v="6"/>
    <x v="4"/>
  </r>
  <r>
    <x v="0"/>
    <x v="2"/>
    <s v="Aug 2015"/>
    <n v="706884.07162454352"/>
    <x v="7"/>
    <x v="4"/>
  </r>
  <r>
    <x v="0"/>
    <x v="2"/>
    <s v="Sep 2015"/>
    <n v="687608.44094481692"/>
    <x v="8"/>
    <x v="4"/>
  </r>
  <r>
    <x v="0"/>
    <x v="2"/>
    <s v="Oct 2015"/>
    <n v="670897.3192934331"/>
    <x v="9"/>
    <x v="4"/>
  </r>
  <r>
    <x v="0"/>
    <x v="2"/>
    <s v="Nov 2015"/>
    <n v="655242.23737760133"/>
    <x v="10"/>
    <x v="4"/>
  </r>
  <r>
    <x v="0"/>
    <x v="2"/>
    <s v="Dec 2015"/>
    <n v="639068.93124299776"/>
    <x v="11"/>
    <x v="4"/>
  </r>
  <r>
    <x v="0"/>
    <x v="2"/>
    <s v="Jan 2016"/>
    <n v="702017.14889863809"/>
    <x v="0"/>
    <x v="5"/>
  </r>
  <r>
    <x v="0"/>
    <x v="2"/>
    <s v="Feb 2016"/>
    <n v="602717.74051147106"/>
    <x v="1"/>
    <x v="5"/>
  </r>
  <r>
    <x v="0"/>
    <x v="2"/>
    <s v="Mar 2016"/>
    <n v="584511.54502806347"/>
    <x v="2"/>
    <x v="5"/>
  </r>
  <r>
    <x v="0"/>
    <x v="2"/>
    <s v="Apr 2016"/>
    <n v="571100.25457540457"/>
    <x v="3"/>
    <x v="5"/>
  </r>
  <r>
    <x v="0"/>
    <x v="2"/>
    <s v="May 2016"/>
    <n v="556603.56834764523"/>
    <x v="4"/>
    <x v="5"/>
  </r>
  <r>
    <x v="0"/>
    <x v="2"/>
    <s v="Jun 2016"/>
    <n v="540795.7944514649"/>
    <x v="5"/>
    <x v="5"/>
  </r>
  <r>
    <x v="0"/>
    <x v="2"/>
    <s v="Jul 2016"/>
    <n v="533088.7466438117"/>
    <x v="6"/>
    <x v="5"/>
  </r>
  <r>
    <x v="0"/>
    <x v="2"/>
    <s v="Aug 2016"/>
    <n v="525425.45324589475"/>
    <x v="7"/>
    <x v="5"/>
  </r>
  <r>
    <x v="0"/>
    <x v="2"/>
    <s v="Sep 2016"/>
    <n v="509968.69035862182"/>
    <x v="8"/>
    <x v="5"/>
  </r>
  <r>
    <x v="0"/>
    <x v="2"/>
    <s v="Oct 2016"/>
    <n v="495555.85244362999"/>
    <x v="9"/>
    <x v="5"/>
  </r>
  <r>
    <x v="0"/>
    <x v="2"/>
    <s v="Nov 2016"/>
    <n v="481370.49412044918"/>
    <x v="10"/>
    <x v="5"/>
  </r>
  <r>
    <x v="0"/>
    <x v="2"/>
    <s v="Dec 2016"/>
    <n v="462998.82702079462"/>
    <x v="11"/>
    <x v="5"/>
  </r>
  <r>
    <x v="0"/>
    <x v="2"/>
    <s v="Jan 2017"/>
    <n v="511232.93410010426"/>
    <x v="0"/>
    <x v="6"/>
  </r>
  <r>
    <x v="0"/>
    <x v="2"/>
    <s v="Feb 2017"/>
    <n v="446041.89996183588"/>
    <x v="1"/>
    <x v="6"/>
  </r>
  <r>
    <x v="0"/>
    <x v="2"/>
    <s v="Mar 2017"/>
    <n v="435383.2466626293"/>
    <x v="2"/>
    <x v="6"/>
  </r>
  <r>
    <x v="0"/>
    <x v="2"/>
    <s v="Apr 2017"/>
    <n v="427306.08456915652"/>
    <x v="3"/>
    <x v="6"/>
  </r>
  <r>
    <x v="0"/>
    <x v="2"/>
    <s v="May 2017"/>
    <n v="419629.91388129006"/>
    <x v="4"/>
    <x v="6"/>
  </r>
  <r>
    <x v="0"/>
    <x v="2"/>
    <s v="Jun 2017"/>
    <n v="409282.43850387656"/>
    <x v="5"/>
    <x v="6"/>
  </r>
  <r>
    <x v="0"/>
    <x v="2"/>
    <s v="Jul 2017"/>
    <n v="392975.83998724446"/>
    <x v="6"/>
    <x v="6"/>
  </r>
  <r>
    <x v="0"/>
    <x v="2"/>
    <s v="Aug 2017"/>
    <n v="386650.81514955248"/>
    <x v="7"/>
    <x v="6"/>
  </r>
  <r>
    <x v="0"/>
    <x v="2"/>
    <s v="Sep 2017"/>
    <n v="376316.93441414763"/>
    <x v="8"/>
    <x v="6"/>
  </r>
  <r>
    <x v="0"/>
    <x v="2"/>
    <s v="Oct 2017"/>
    <n v="365607.04351608595"/>
    <x v="9"/>
    <x v="6"/>
  </r>
  <r>
    <x v="0"/>
    <x v="2"/>
    <s v="Nov 2017"/>
    <n v="359083.45048502192"/>
    <x v="10"/>
    <x v="6"/>
  </r>
  <r>
    <x v="0"/>
    <x v="2"/>
    <s v="Dec 2017"/>
    <n v="352982.10269386391"/>
    <x v="11"/>
    <x v="6"/>
  </r>
  <r>
    <x v="0"/>
    <x v="2"/>
    <s v="Jan 2018"/>
    <n v="383304.97983260424"/>
    <x v="0"/>
    <x v="7"/>
  </r>
  <r>
    <x v="0"/>
    <x v="2"/>
    <s v="Feb 2018"/>
    <n v="340960.07461026334"/>
    <x v="1"/>
    <x v="7"/>
  </r>
  <r>
    <x v="0"/>
    <x v="2"/>
    <s v="Mar 2018"/>
    <n v="334381.12902092811"/>
    <x v="2"/>
    <x v="7"/>
  </r>
  <r>
    <x v="0"/>
    <x v="2"/>
    <s v="Apr 2018"/>
    <n v="327626.3688011819"/>
    <x v="3"/>
    <x v="7"/>
  </r>
  <r>
    <x v="0"/>
    <x v="2"/>
    <s v="May 2018"/>
    <n v="316529.61374220083"/>
    <x v="4"/>
    <x v="7"/>
  </r>
  <r>
    <x v="0"/>
    <x v="2"/>
    <s v="Jun 2018"/>
    <n v="312097.67914219992"/>
    <x v="5"/>
    <x v="7"/>
  </r>
  <r>
    <x v="0"/>
    <x v="2"/>
    <s v="Jul 2018"/>
    <n v="306532.92771733936"/>
    <x v="6"/>
    <x v="7"/>
  </r>
  <r>
    <x v="0"/>
    <x v="2"/>
    <s v="Aug 2018"/>
    <n v="298911.34117140406"/>
    <x v="7"/>
    <x v="7"/>
  </r>
  <r>
    <x v="0"/>
    <x v="2"/>
    <s v="Sep 2018"/>
    <n v="288992.97402002703"/>
    <x v="8"/>
    <x v="7"/>
  </r>
  <r>
    <x v="0"/>
    <x v="2"/>
    <s v="Oct 2018"/>
    <n v="282936.07698892517"/>
    <x v="9"/>
    <x v="7"/>
  </r>
  <r>
    <x v="0"/>
    <x v="2"/>
    <s v="Nov 2018"/>
    <n v="279276.14594287967"/>
    <x v="10"/>
    <x v="7"/>
  </r>
  <r>
    <x v="0"/>
    <x v="2"/>
    <s v="Dec 2018"/>
    <n v="276826.34352477023"/>
    <x v="11"/>
    <x v="7"/>
  </r>
  <r>
    <x v="0"/>
    <x v="2"/>
    <s v="Jan 2019"/>
    <n v="298118.29371116008"/>
    <x v="0"/>
    <x v="8"/>
  </r>
  <r>
    <x v="0"/>
    <x v="2"/>
    <s v="Feb 2019"/>
    <n v="269842.98702057748"/>
    <x v="1"/>
    <x v="8"/>
  </r>
  <r>
    <x v="0"/>
    <x v="2"/>
    <s v="Mar 2019"/>
    <n v="260442.76407096128"/>
    <x v="2"/>
    <x v="8"/>
  </r>
  <r>
    <x v="0"/>
    <x v="2"/>
    <s v="Apr 2019"/>
    <n v="256232.21019100898"/>
    <x v="3"/>
    <x v="8"/>
  </r>
  <r>
    <x v="0"/>
    <x v="2"/>
    <s v="May 2019"/>
    <n v="255556.92640372406"/>
    <x v="4"/>
    <x v="8"/>
  </r>
  <r>
    <x v="0"/>
    <x v="2"/>
    <s v="Jun 2019"/>
    <n v="246195.52805070594"/>
    <x v="5"/>
    <x v="8"/>
  </r>
  <r>
    <x v="0"/>
    <x v="2"/>
    <s v="Jul 2019"/>
    <n v="238739.6551688895"/>
    <x v="6"/>
    <x v="8"/>
  </r>
  <r>
    <x v="0"/>
    <x v="2"/>
    <s v="Aug 2019"/>
    <n v="233800.60682694102"/>
    <x v="7"/>
    <x v="8"/>
  </r>
  <r>
    <x v="0"/>
    <x v="2"/>
    <s v="Sep 2019"/>
    <n v="230042.81187787873"/>
    <x v="8"/>
    <x v="8"/>
  </r>
  <r>
    <x v="0"/>
    <x v="2"/>
    <s v="Oct 2019"/>
    <n v="228016.06085707125"/>
    <x v="9"/>
    <x v="8"/>
  </r>
  <r>
    <x v="0"/>
    <x v="2"/>
    <s v="Nov 2019"/>
    <n v="222405.58117595428"/>
    <x v="10"/>
    <x v="8"/>
  </r>
  <r>
    <x v="0"/>
    <x v="2"/>
    <s v="Dec 2019"/>
    <n v="216088.23010952247"/>
    <x v="11"/>
    <x v="8"/>
  </r>
  <r>
    <x v="0"/>
    <x v="2"/>
    <s v="Jan 2020"/>
    <n v="231064.97431171747"/>
    <x v="0"/>
    <x v="9"/>
  </r>
  <r>
    <x v="0"/>
    <x v="2"/>
    <s v="Feb 2020"/>
    <n v="217599.95909309463"/>
    <x v="1"/>
    <x v="9"/>
  </r>
  <r>
    <x v="0"/>
    <x v="2"/>
    <s v="Mar 2020"/>
    <n v="204139.35019708914"/>
    <x v="2"/>
    <x v="9"/>
  </r>
  <r>
    <x v="0"/>
    <x v="2"/>
    <s v="Apr 2020"/>
    <n v="196917.27224728168"/>
    <x v="3"/>
    <x v="9"/>
  </r>
  <r>
    <x v="0"/>
    <x v="2"/>
    <s v="May 2020"/>
    <n v="192722.76724345511"/>
    <x v="4"/>
    <x v="9"/>
  </r>
  <r>
    <x v="0"/>
    <x v="2"/>
    <s v="Jun 2020"/>
    <n v="188442.34570900476"/>
    <x v="5"/>
    <x v="9"/>
  </r>
  <r>
    <x v="0"/>
    <x v="2"/>
    <s v="Jul 2020"/>
    <n v="184308.91432884487"/>
    <x v="6"/>
    <x v="9"/>
  </r>
  <r>
    <x v="0"/>
    <x v="2"/>
    <s v="Aug 2020"/>
    <n v="183044.21341530199"/>
    <x v="7"/>
    <x v="9"/>
  </r>
  <r>
    <x v="0"/>
    <x v="2"/>
    <s v="Sep 2020"/>
    <n v="180747.28993295142"/>
    <x v="8"/>
    <x v="9"/>
  </r>
  <r>
    <x v="0"/>
    <x v="2"/>
    <s v="Oct 2020"/>
    <n v="179285.3156436455"/>
    <x v="9"/>
    <x v="9"/>
  </r>
  <r>
    <x v="0"/>
    <x v="2"/>
    <s v="Nov 2020"/>
    <n v="180603.8848302456"/>
    <x v="10"/>
    <x v="9"/>
  </r>
  <r>
    <x v="0"/>
    <x v="2"/>
    <s v="Dec 2020"/>
    <n v="181543.84411541224"/>
    <x v="11"/>
    <x v="9"/>
  </r>
  <r>
    <x v="0"/>
    <x v="2"/>
    <s v="Jan 2021"/>
    <n v="185997.84879872936"/>
    <x v="0"/>
    <x v="10"/>
  </r>
  <r>
    <x v="0"/>
    <x v="2"/>
    <s v="Feb 2021"/>
    <n v="171679.50495282514"/>
    <x v="1"/>
    <x v="10"/>
  </r>
  <r>
    <x v="0"/>
    <x v="2"/>
    <s v="Mar 2021"/>
    <n v="151660.97756198837"/>
    <x v="2"/>
    <x v="10"/>
  </r>
  <r>
    <x v="0"/>
    <x v="2"/>
    <s v="Apr 2021"/>
    <n v="132082.70409954948"/>
    <x v="3"/>
    <x v="10"/>
  </r>
  <r>
    <x v="0"/>
    <x v="2"/>
    <s v="May 2021"/>
    <n v="129773.80764240328"/>
    <x v="4"/>
    <x v="10"/>
  </r>
  <r>
    <x v="0"/>
    <x v="2"/>
    <s v="Jun 2021"/>
    <n v="127985.78367054347"/>
    <x v="5"/>
    <x v="10"/>
  </r>
  <r>
    <x v="0"/>
    <x v="2"/>
    <s v="Jul 2021"/>
    <n v="126009.38792738816"/>
    <x v="6"/>
    <x v="10"/>
  </r>
  <r>
    <x v="0"/>
    <x v="2"/>
    <s v="Aug 2021"/>
    <n v="124310.19619740274"/>
    <x v="7"/>
    <x v="10"/>
  </r>
  <r>
    <x v="0"/>
    <x v="2"/>
    <s v="Sep 2021"/>
    <n v="122639.04428848065"/>
    <x v="8"/>
    <x v="10"/>
  </r>
  <r>
    <x v="0"/>
    <x v="2"/>
    <s v="Oct 2021"/>
    <n v="120629.24265574805"/>
    <x v="9"/>
    <x v="10"/>
  </r>
  <r>
    <x v="0"/>
    <x v="2"/>
    <s v="Nov 2021"/>
    <n v="118962.03281450427"/>
    <x v="10"/>
    <x v="10"/>
  </r>
  <r>
    <x v="0"/>
    <x v="2"/>
    <s v="Dec 2021"/>
    <n v="117396.33578221359"/>
    <x v="11"/>
    <x v="10"/>
  </r>
  <r>
    <x v="0"/>
    <x v="2"/>
    <s v="Jan 2022"/>
    <n v="122763.53900603016"/>
    <x v="0"/>
    <x v="11"/>
  </r>
  <r>
    <x v="0"/>
    <x v="2"/>
    <s v="Feb 2022"/>
    <n v="114384.59121218008"/>
    <x v="1"/>
    <x v="11"/>
  </r>
  <r>
    <x v="0"/>
    <x v="2"/>
    <s v="Mar 2022"/>
    <n v="92595.881218599621"/>
    <x v="2"/>
    <x v="11"/>
  </r>
  <r>
    <x v="0"/>
    <x v="2"/>
    <s v="Apr 2022"/>
    <n v="91576.735885689544"/>
    <x v="3"/>
    <x v="11"/>
  </r>
  <r>
    <x v="0"/>
    <x v="2"/>
    <s v="May 2022"/>
    <n v="90547.218420611985"/>
    <x v="4"/>
    <x v="11"/>
  </r>
  <r>
    <x v="0"/>
    <x v="2"/>
    <s v="Jun 2022"/>
    <n v="89100.164498790517"/>
    <x v="5"/>
    <x v="11"/>
  </r>
  <r>
    <x v="0"/>
    <x v="2"/>
    <s v="Jul 2022"/>
    <n v="88097.701434029106"/>
    <x v="6"/>
    <x v="11"/>
  </r>
  <r>
    <x v="0"/>
    <x v="2"/>
    <s v="Aug 2022"/>
    <n v="87125.441798951622"/>
    <x v="7"/>
    <x v="11"/>
  </r>
  <r>
    <x v="0"/>
    <x v="2"/>
    <s v="Sep 2022"/>
    <n v="86145.490186689698"/>
    <x v="8"/>
    <x v="11"/>
  </r>
  <r>
    <x v="0"/>
    <x v="2"/>
    <s v="Oct 2022"/>
    <n v="85167.25226725878"/>
    <x v="9"/>
    <x v="11"/>
  </r>
  <r>
    <x v="0"/>
    <x v="2"/>
    <s v="Nov 2022"/>
    <n v="84221.853353155078"/>
    <x v="10"/>
    <x v="11"/>
  </r>
  <r>
    <x v="0"/>
    <x v="2"/>
    <s v="Dec 2022"/>
    <n v="83209.737200285148"/>
    <x v="11"/>
    <x v="11"/>
  </r>
  <r>
    <x v="0"/>
    <x v="2"/>
    <s v="Jan 2023"/>
    <n v="87007.167552049839"/>
    <x v="0"/>
    <x v="12"/>
  </r>
  <r>
    <x v="0"/>
    <x v="2"/>
    <s v="Feb 2023"/>
    <n v="81414.544207368861"/>
    <x v="1"/>
    <x v="12"/>
  </r>
  <r>
    <x v="0"/>
    <x v="2"/>
    <s v="Mar 2023"/>
    <n v="80477.357716174636"/>
    <x v="2"/>
    <x v="12"/>
  </r>
  <r>
    <x v="0"/>
    <x v="2"/>
    <s v="Apr 2023"/>
    <n v="79540.889195422234"/>
    <x v="3"/>
    <x v="12"/>
  </r>
  <r>
    <x v="0"/>
    <x v="2"/>
    <s v="May 2023"/>
    <n v="78672.546648713411"/>
    <x v="4"/>
    <x v="12"/>
  </r>
  <r>
    <x v="0"/>
    <x v="2"/>
    <s v="Jun 2023"/>
    <n v="77710.237997454402"/>
    <x v="5"/>
    <x v="12"/>
  </r>
  <r>
    <x v="0"/>
    <x v="2"/>
    <s v="Jul 2023"/>
    <n v="76840.863832804971"/>
    <x v="6"/>
    <x v="12"/>
  </r>
  <r>
    <x v="0"/>
    <x v="2"/>
    <s v="Aug 2023"/>
    <n v="75999.341189903775"/>
    <x v="7"/>
    <x v="12"/>
  </r>
  <r>
    <x v="0"/>
    <x v="2"/>
    <s v="Sep 2023"/>
    <n v="75159.395781226369"/>
    <x v="8"/>
    <x v="12"/>
  </r>
  <r>
    <x v="0"/>
    <x v="2"/>
    <s v="Oct 2023"/>
    <n v="74296.592620509444"/>
    <x v="9"/>
    <x v="12"/>
  </r>
  <r>
    <x v="0"/>
    <x v="2"/>
    <s v="Nov 2023"/>
    <n v="73329.063516439099"/>
    <x v="10"/>
    <x v="12"/>
  </r>
  <r>
    <x v="0"/>
    <x v="2"/>
    <s v="Dec 2023"/>
    <n v="72493.988955727371"/>
    <x v="11"/>
    <x v="12"/>
  </r>
  <r>
    <x v="0"/>
    <x v="2"/>
    <s v="Jan 2024"/>
    <n v="74937.829392292595"/>
    <x v="0"/>
    <x v="13"/>
  </r>
  <r>
    <x v="0"/>
    <x v="2"/>
    <s v="Feb 2024"/>
    <n v="70877.880741459128"/>
    <x v="1"/>
    <x v="13"/>
  </r>
  <r>
    <x v="0"/>
    <x v="2"/>
    <s v="Mar 2024"/>
    <n v="70094.491917337597"/>
    <x v="2"/>
    <x v="13"/>
  </r>
  <r>
    <x v="0"/>
    <x v="2"/>
    <s v="Apr 2024"/>
    <n v="69338.124598181486"/>
    <x v="3"/>
    <x v="13"/>
  </r>
  <r>
    <x v="0"/>
    <x v="2"/>
    <s v="May 2024"/>
    <n v="68367.478410374475"/>
    <x v="4"/>
    <x v="13"/>
  </r>
  <r>
    <x v="0"/>
    <x v="2"/>
    <s v="Jun 2024"/>
    <n v="67582.949308142444"/>
    <x v="5"/>
    <x v="13"/>
  </r>
  <r>
    <x v="0"/>
    <x v="2"/>
    <s v="Jul 2024"/>
    <n v="66848.996328375375"/>
    <x v="6"/>
    <x v="13"/>
  </r>
  <r>
    <x v="0"/>
    <x v="2"/>
    <s v="Aug 2024"/>
    <n v="66084.003755197569"/>
    <x v="7"/>
    <x v="13"/>
  </r>
  <r>
    <x v="0"/>
    <x v="2"/>
    <s v="Sep 2024"/>
    <n v="65373.728856214948"/>
    <x v="8"/>
    <x v="13"/>
  </r>
  <r>
    <x v="0"/>
    <x v="2"/>
    <s v="Oct 2024"/>
    <n v="64680.09887482319"/>
    <x v="9"/>
    <x v="13"/>
  </r>
  <r>
    <x v="0"/>
    <x v="2"/>
    <s v="Nov 2024"/>
    <n v="64021.598262193438"/>
    <x v="10"/>
    <x v="13"/>
  </r>
  <r>
    <x v="0"/>
    <x v="2"/>
    <s v="Dec 2024"/>
    <n v="63350.329833578558"/>
    <x v="11"/>
    <x v="13"/>
  </r>
  <r>
    <x v="0"/>
    <x v="2"/>
    <s v="Jan 2025"/>
    <n v="64877.978472020026"/>
    <x v="0"/>
    <x v="14"/>
  </r>
  <r>
    <x v="0"/>
    <x v="2"/>
    <s v="Feb 2025"/>
    <n v="62042.908385550858"/>
    <x v="1"/>
    <x v="14"/>
  </r>
  <r>
    <x v="0"/>
    <x v="2"/>
    <s v="Mar 2025"/>
    <n v="61394.072295881393"/>
    <x v="2"/>
    <x v="14"/>
  </r>
  <r>
    <x v="0"/>
    <x v="2"/>
    <s v="Apr 2025"/>
    <n v="60718.916871866684"/>
    <x v="3"/>
    <x v="14"/>
  </r>
  <r>
    <x v="0"/>
    <x v="2"/>
    <s v="May 2025"/>
    <n v="60096.648426968626"/>
    <x v="4"/>
    <x v="14"/>
  </r>
  <r>
    <x v="0"/>
    <x v="2"/>
    <s v="Jun 2025"/>
    <n v="59481.584786669024"/>
    <x v="5"/>
    <x v="14"/>
  </r>
  <r>
    <x v="0"/>
    <x v="2"/>
    <s v="Jul 2025"/>
    <n v="58872.447026849753"/>
    <x v="6"/>
    <x v="14"/>
  </r>
  <r>
    <x v="0"/>
    <x v="2"/>
    <s v="Aug 2025"/>
    <n v="58267.08515628559"/>
    <x v="7"/>
    <x v="14"/>
  </r>
  <r>
    <x v="0"/>
    <x v="2"/>
    <s v="Sep 2025"/>
    <n v="57672.370853730521"/>
    <x v="8"/>
    <x v="14"/>
  </r>
  <r>
    <x v="0"/>
    <x v="2"/>
    <s v="Oct 2025"/>
    <n v="57084.191454621265"/>
    <x v="9"/>
    <x v="14"/>
  </r>
  <r>
    <x v="0"/>
    <x v="2"/>
    <s v="Nov 2025"/>
    <n v="56502.254936592784"/>
    <x v="10"/>
    <x v="14"/>
  </r>
  <r>
    <x v="0"/>
    <x v="2"/>
    <s v="Dec 2025"/>
    <n v="55927.035508624867"/>
    <x v="11"/>
    <x v="14"/>
  </r>
  <r>
    <x v="0"/>
    <x v="2"/>
    <s v="Jan 2026"/>
    <n v="57049.792259982074"/>
    <x v="0"/>
    <x v="15"/>
  </r>
  <r>
    <x v="0"/>
    <x v="2"/>
    <s v="Feb 2026"/>
    <n v="56513.772781760468"/>
    <x v="1"/>
    <x v="15"/>
  </r>
  <r>
    <x v="0"/>
    <x v="2"/>
    <s v="Mar 2026"/>
    <n v="2506.074963603628"/>
    <x v="2"/>
    <x v="15"/>
  </r>
  <r>
    <x v="0"/>
    <x v="2"/>
    <s v="Apr 2026"/>
    <n v="2487.2789297313129"/>
    <x v="3"/>
    <x v="15"/>
  </r>
  <r>
    <x v="0"/>
    <x v="2"/>
    <s v="May 2026"/>
    <n v="2471.6797463883595"/>
    <x v="4"/>
    <x v="15"/>
  </r>
  <r>
    <x v="0"/>
    <x v="2"/>
    <s v="Jun 2026"/>
    <n v="2456.432035698595"/>
    <x v="5"/>
    <x v="15"/>
  </r>
  <r>
    <x v="0"/>
    <x v="2"/>
    <s v="Jul 2026"/>
    <n v="22.605377187012738"/>
    <x v="6"/>
    <x v="15"/>
  </r>
  <r>
    <x v="0"/>
    <x v="2"/>
    <s v="Aug 2026"/>
    <n v="21.636243033002248"/>
    <x v="7"/>
    <x v="15"/>
  </r>
  <r>
    <x v="0"/>
    <x v="2"/>
    <s v="Sep 2026"/>
    <n v="20.716211676128289"/>
    <x v="8"/>
    <x v="15"/>
  </r>
  <r>
    <x v="0"/>
    <x v="2"/>
    <s v="Oct 2026"/>
    <n v="24.353264474556997"/>
    <x v="9"/>
    <x v="15"/>
  </r>
  <r>
    <x v="0"/>
    <x v="2"/>
    <s v="Nov 2026"/>
    <n v="27.818888209298514"/>
    <x v="10"/>
    <x v="15"/>
  </r>
  <r>
    <x v="0"/>
    <x v="2"/>
    <s v="Dec 2026"/>
    <n v="26.68866242257695"/>
    <x v="11"/>
    <x v="15"/>
  </r>
  <r>
    <x v="0"/>
    <x v="2"/>
    <s v="Jan 2027"/>
    <n v="25.604955075247883"/>
    <x v="0"/>
    <x v="16"/>
  </r>
  <r>
    <x v="0"/>
    <x v="2"/>
    <s v="Feb 2027"/>
    <n v="24.567766167311319"/>
    <x v="1"/>
    <x v="16"/>
  </r>
  <r>
    <x v="0"/>
    <x v="2"/>
    <s v="Mar 2027"/>
    <n v="23.571065530697858"/>
    <x v="2"/>
    <x v="16"/>
  </r>
  <r>
    <x v="0"/>
    <x v="2"/>
    <s v="Apr 2027"/>
    <n v="22.61399171282617"/>
    <x v="3"/>
    <x v="16"/>
  </r>
  <r>
    <x v="0"/>
    <x v="2"/>
    <s v="May 2027"/>
    <n v="21.699990524021604"/>
    <x v="4"/>
    <x v="16"/>
  </r>
  <r>
    <x v="0"/>
    <x v="2"/>
    <s v="Jun 2027"/>
    <n v="20.820447438470747"/>
    <x v="5"/>
    <x v="16"/>
  </r>
  <r>
    <x v="0"/>
    <x v="2"/>
    <s v="Jul 2027"/>
    <n v="19.977085361336286"/>
    <x v="6"/>
    <x v="16"/>
  </r>
  <r>
    <x v="0"/>
    <x v="2"/>
    <s v="Aug 2027"/>
    <n v="19.167319934874183"/>
    <x v="7"/>
    <x v="16"/>
  </r>
  <r>
    <x v="0"/>
    <x v="2"/>
    <s v="Sep 2027"/>
    <n v="18.392012611665791"/>
    <x v="8"/>
    <x v="16"/>
  </r>
  <r>
    <x v="0"/>
    <x v="2"/>
    <s v="Oct 2027"/>
    <n v="17.647717581385731"/>
    <x v="9"/>
    <x v="16"/>
  </r>
  <r>
    <x v="0"/>
    <x v="2"/>
    <s v="Nov 2027"/>
    <n v="16.933573391452665"/>
    <x v="10"/>
    <x v="16"/>
  </r>
  <r>
    <x v="0"/>
    <x v="2"/>
    <s v="Dec 2027"/>
    <n v="16.248718589285254"/>
    <x v="11"/>
    <x v="16"/>
  </r>
  <r>
    <x v="0"/>
    <x v="2"/>
    <s v="Jan 2028"/>
    <n v="15.592291722302145"/>
    <x v="0"/>
    <x v="17"/>
  </r>
  <r>
    <x v="0"/>
    <x v="2"/>
    <s v="Feb 2028"/>
    <n v="14.96170843275932"/>
    <x v="1"/>
    <x v="17"/>
  </r>
  <r>
    <x v="0"/>
    <x v="2"/>
    <s v="Mar 2028"/>
    <n v="14.356968720656772"/>
    <x v="2"/>
    <x v="17"/>
  </r>
  <r>
    <x v="0"/>
    <x v="2"/>
    <s v="Apr 2028"/>
    <n v="13.777211133413161"/>
    <x v="3"/>
    <x v="17"/>
  </r>
  <r>
    <x v="0"/>
    <x v="2"/>
    <s v="May 2028"/>
    <n v="13.220712765865802"/>
    <x v="4"/>
    <x v="17"/>
  </r>
  <r>
    <x v="0"/>
    <x v="2"/>
    <s v="Jun 2028"/>
    <n v="12.686612165433353"/>
    <x v="5"/>
    <x v="17"/>
  </r>
  <r>
    <x v="0"/>
    <x v="2"/>
    <s v="Jul 2028"/>
    <n v="12.17404787953447"/>
    <x v="6"/>
    <x v="17"/>
  </r>
  <r>
    <x v="0"/>
    <x v="2"/>
    <s v="Aug 2028"/>
    <n v="11.682158455587812"/>
    <x v="7"/>
    <x v="17"/>
  </r>
  <r>
    <x v="0"/>
    <x v="2"/>
    <s v="Sep 2028"/>
    <n v="11.210943893593376"/>
    <x v="8"/>
    <x v="17"/>
  </r>
  <r>
    <x v="0"/>
    <x v="2"/>
    <s v="Oct 2028"/>
    <n v="10.757819835807139"/>
    <x v="9"/>
    <x v="17"/>
  </r>
  <r>
    <x v="0"/>
    <x v="2"/>
    <s v="Nov 2028"/>
    <n v="10.325370639973121"/>
    <x v="10"/>
    <x v="17"/>
  </r>
  <r>
    <x v="0"/>
    <x v="2"/>
    <s v="Dec 2028"/>
    <n v="0.10251285717977654"/>
    <x v="11"/>
    <x v="17"/>
  </r>
  <r>
    <x v="0"/>
    <x v="2"/>
    <s v="Jan 2029"/>
    <n v="9.6482689110377912E-2"/>
    <x v="0"/>
    <x v="18"/>
  </r>
  <r>
    <x v="0"/>
    <x v="2"/>
    <s v="Feb 2029"/>
    <n v="9.0452521040979297E-2"/>
    <x v="1"/>
    <x v="18"/>
  </r>
  <r>
    <x v="0"/>
    <x v="2"/>
    <s v="Mar 2029"/>
    <n v="8.3560900390238016E-2"/>
    <x v="2"/>
    <x v="18"/>
  </r>
  <r>
    <x v="0"/>
    <x v="2"/>
    <s v="Apr 2029"/>
    <n v="7.9253637483524708E-2"/>
    <x v="3"/>
    <x v="18"/>
  </r>
  <r>
    <x v="0"/>
    <x v="2"/>
    <s v="May 2029"/>
    <n v="7.3223469414126108E-2"/>
    <x v="4"/>
    <x v="18"/>
  </r>
  <r>
    <x v="0"/>
    <x v="2"/>
    <s v="Jun 2029"/>
    <n v="6.8054753926070147E-2"/>
    <x v="5"/>
    <x v="18"/>
  </r>
  <r>
    <x v="0"/>
    <x v="3"/>
    <s v="Apr 2011"/>
    <n v="5495446.1994970012"/>
    <x v="3"/>
    <x v="0"/>
  </r>
  <r>
    <x v="0"/>
    <x v="3"/>
    <s v="May 2011"/>
    <n v="9991901.3800157011"/>
    <x v="4"/>
    <x v="0"/>
  </r>
  <r>
    <x v="0"/>
    <x v="3"/>
    <s v="Jun 2011"/>
    <n v="7273206.2716627941"/>
    <x v="5"/>
    <x v="0"/>
  </r>
  <r>
    <x v="0"/>
    <x v="3"/>
    <s v="Jul 2011"/>
    <n v="5881547.2809387296"/>
    <x v="6"/>
    <x v="0"/>
  </r>
  <r>
    <x v="0"/>
    <x v="3"/>
    <s v="Aug 2011"/>
    <n v="5021658.7089488897"/>
    <x v="7"/>
    <x v="0"/>
  </r>
  <r>
    <x v="0"/>
    <x v="3"/>
    <s v="Sep 2011"/>
    <n v="4384970.5326110562"/>
    <x v="8"/>
    <x v="0"/>
  </r>
  <r>
    <x v="0"/>
    <x v="3"/>
    <s v="Oct 2011"/>
    <n v="3791205.6476447247"/>
    <x v="9"/>
    <x v="0"/>
  </r>
  <r>
    <x v="0"/>
    <x v="3"/>
    <s v="Nov 2011"/>
    <n v="3622931.438746898"/>
    <x v="10"/>
    <x v="0"/>
  </r>
  <r>
    <x v="0"/>
    <x v="3"/>
    <s v="Dec 2011"/>
    <n v="3230873.0226540561"/>
    <x v="11"/>
    <x v="0"/>
  </r>
  <r>
    <x v="0"/>
    <x v="3"/>
    <s v="Jan 2012"/>
    <n v="3051793.508552636"/>
    <x v="0"/>
    <x v="1"/>
  </r>
  <r>
    <x v="0"/>
    <x v="3"/>
    <s v="Feb 2012"/>
    <n v="2823046.4591634562"/>
    <x v="1"/>
    <x v="1"/>
  </r>
  <r>
    <x v="0"/>
    <x v="3"/>
    <s v="Mar 2012"/>
    <n v="2605216.9904377759"/>
    <x v="2"/>
    <x v="1"/>
  </r>
  <r>
    <x v="0"/>
    <x v="3"/>
    <s v="Apr 2012"/>
    <n v="2489108.3052580366"/>
    <x v="3"/>
    <x v="1"/>
  </r>
  <r>
    <x v="0"/>
    <x v="3"/>
    <s v="May 2012"/>
    <n v="2389684.5385937402"/>
    <x v="4"/>
    <x v="1"/>
  </r>
  <r>
    <x v="0"/>
    <x v="3"/>
    <s v="Jun 2012"/>
    <n v="2274938.4311064607"/>
    <x v="5"/>
    <x v="1"/>
  </r>
  <r>
    <x v="0"/>
    <x v="3"/>
    <s v="Jul 2012"/>
    <n v="2070212.2495504164"/>
    <x v="6"/>
    <x v="1"/>
  </r>
  <r>
    <x v="0"/>
    <x v="3"/>
    <s v="Aug 2012"/>
    <n v="1971913.2283059217"/>
    <x v="7"/>
    <x v="1"/>
  </r>
  <r>
    <x v="0"/>
    <x v="3"/>
    <s v="Sep 2012"/>
    <n v="1883009.6614386276"/>
    <x v="8"/>
    <x v="1"/>
  </r>
  <r>
    <x v="0"/>
    <x v="3"/>
    <s v="Oct 2012"/>
    <n v="1844295.2523942869"/>
    <x v="9"/>
    <x v="1"/>
  </r>
  <r>
    <x v="0"/>
    <x v="3"/>
    <s v="Nov 2012"/>
    <n v="1772344.2369048395"/>
    <x v="10"/>
    <x v="1"/>
  </r>
  <r>
    <x v="0"/>
    <x v="3"/>
    <s v="Dec 2012"/>
    <n v="1662690.4652339807"/>
    <x v="11"/>
    <x v="1"/>
  </r>
  <r>
    <x v="0"/>
    <x v="3"/>
    <s v="Jan 2013"/>
    <n v="1571936.9080127331"/>
    <x v="0"/>
    <x v="2"/>
  </r>
  <r>
    <x v="0"/>
    <x v="3"/>
    <s v="Feb 2013"/>
    <n v="1488468.2727682088"/>
    <x v="1"/>
    <x v="2"/>
  </r>
  <r>
    <x v="0"/>
    <x v="3"/>
    <s v="Mar 2013"/>
    <n v="1382119.3860010703"/>
    <x v="2"/>
    <x v="2"/>
  </r>
  <r>
    <x v="0"/>
    <x v="3"/>
    <s v="Apr 2013"/>
    <n v="1298321.7495775903"/>
    <x v="3"/>
    <x v="2"/>
  </r>
  <r>
    <x v="0"/>
    <x v="3"/>
    <s v="May 2013"/>
    <n v="1228944.4675782975"/>
    <x v="4"/>
    <x v="2"/>
  </r>
  <r>
    <x v="0"/>
    <x v="3"/>
    <s v="Jun 2013"/>
    <n v="1167732.6620005472"/>
    <x v="5"/>
    <x v="2"/>
  </r>
  <r>
    <x v="0"/>
    <x v="3"/>
    <s v="Jul 2013"/>
    <n v="1126673.9157658631"/>
    <x v="6"/>
    <x v="2"/>
  </r>
  <r>
    <x v="0"/>
    <x v="3"/>
    <s v="Aug 2013"/>
    <n v="1070167.3680462884"/>
    <x v="7"/>
    <x v="2"/>
  </r>
  <r>
    <x v="0"/>
    <x v="3"/>
    <s v="Sep 2013"/>
    <n v="1004103.23963755"/>
    <x v="8"/>
    <x v="2"/>
  </r>
  <r>
    <x v="0"/>
    <x v="3"/>
    <s v="Oct 2013"/>
    <n v="971842.31225244887"/>
    <x v="9"/>
    <x v="2"/>
  </r>
  <r>
    <x v="0"/>
    <x v="3"/>
    <s v="Nov 2013"/>
    <n v="942727.79447759967"/>
    <x v="10"/>
    <x v="2"/>
  </r>
  <r>
    <x v="0"/>
    <x v="3"/>
    <s v="Dec 2013"/>
    <n v="898202.55159372615"/>
    <x v="11"/>
    <x v="2"/>
  </r>
  <r>
    <x v="0"/>
    <x v="3"/>
    <s v="Jan 2014"/>
    <n v="866834.88791343779"/>
    <x v="0"/>
    <x v="3"/>
  </r>
  <r>
    <x v="0"/>
    <x v="3"/>
    <s v="Feb 2014"/>
    <n v="851049.91778568947"/>
    <x v="1"/>
    <x v="3"/>
  </r>
  <r>
    <x v="0"/>
    <x v="3"/>
    <s v="Mar 2014"/>
    <n v="804984.16205839533"/>
    <x v="2"/>
    <x v="3"/>
  </r>
  <r>
    <x v="0"/>
    <x v="3"/>
    <s v="Apr 2014"/>
    <n v="783932.58860156185"/>
    <x v="3"/>
    <x v="3"/>
  </r>
  <r>
    <x v="0"/>
    <x v="3"/>
    <s v="May 2014"/>
    <n v="740449.0395444415"/>
    <x v="4"/>
    <x v="3"/>
  </r>
  <r>
    <x v="0"/>
    <x v="3"/>
    <s v="Jun 2014"/>
    <n v="712951.53014278132"/>
    <x v="5"/>
    <x v="3"/>
  </r>
  <r>
    <x v="0"/>
    <x v="3"/>
    <s v="Jul 2014"/>
    <n v="708090.94142478483"/>
    <x v="6"/>
    <x v="3"/>
  </r>
  <r>
    <x v="0"/>
    <x v="3"/>
    <s v="Aug 2014"/>
    <n v="700806.32397006883"/>
    <x v="7"/>
    <x v="3"/>
  </r>
  <r>
    <x v="0"/>
    <x v="3"/>
    <s v="Sep 2014"/>
    <n v="684873.48953962245"/>
    <x v="8"/>
    <x v="3"/>
  </r>
  <r>
    <x v="0"/>
    <x v="3"/>
    <s v="Oct 2014"/>
    <n v="668213.72533932864"/>
    <x v="9"/>
    <x v="3"/>
  </r>
  <r>
    <x v="0"/>
    <x v="3"/>
    <s v="Nov 2014"/>
    <n v="658283.01227687171"/>
    <x v="10"/>
    <x v="3"/>
  </r>
  <r>
    <x v="0"/>
    <x v="3"/>
    <s v="Dec 2014"/>
    <n v="640613.14584256953"/>
    <x v="11"/>
    <x v="3"/>
  </r>
  <r>
    <x v="0"/>
    <x v="3"/>
    <s v="Jan 2015"/>
    <n v="632972.7457796688"/>
    <x v="0"/>
    <x v="4"/>
  </r>
  <r>
    <x v="0"/>
    <x v="3"/>
    <s v="Feb 2015"/>
    <n v="641584.5097116261"/>
    <x v="1"/>
    <x v="4"/>
  </r>
  <r>
    <x v="0"/>
    <x v="3"/>
    <s v="Mar 2015"/>
    <n v="620164.43582821928"/>
    <x v="2"/>
    <x v="4"/>
  </r>
  <r>
    <x v="0"/>
    <x v="3"/>
    <s v="Apr 2015"/>
    <n v="609515.15440439084"/>
    <x v="3"/>
    <x v="4"/>
  </r>
  <r>
    <x v="0"/>
    <x v="3"/>
    <s v="May 2015"/>
    <n v="595266.01699500787"/>
    <x v="4"/>
    <x v="4"/>
  </r>
  <r>
    <x v="0"/>
    <x v="3"/>
    <s v="Jun 2015"/>
    <n v="574225.28896954516"/>
    <x v="5"/>
    <x v="4"/>
  </r>
  <r>
    <x v="0"/>
    <x v="3"/>
    <s v="Jul 2015"/>
    <n v="559133.29073485616"/>
    <x v="6"/>
    <x v="4"/>
  </r>
  <r>
    <x v="0"/>
    <x v="3"/>
    <s v="Aug 2015"/>
    <n v="543485.67603059963"/>
    <x v="7"/>
    <x v="4"/>
  </r>
  <r>
    <x v="0"/>
    <x v="3"/>
    <s v="Sep 2015"/>
    <n v="526891.94253278174"/>
    <x v="8"/>
    <x v="4"/>
  </r>
  <r>
    <x v="0"/>
    <x v="3"/>
    <s v="Oct 2015"/>
    <n v="512627.99432565836"/>
    <x v="9"/>
    <x v="4"/>
  </r>
  <r>
    <x v="0"/>
    <x v="3"/>
    <s v="Nov 2015"/>
    <n v="502802.01052855712"/>
    <x v="10"/>
    <x v="4"/>
  </r>
  <r>
    <x v="0"/>
    <x v="3"/>
    <s v="Dec 2015"/>
    <n v="482234.18715079816"/>
    <x v="11"/>
    <x v="4"/>
  </r>
  <r>
    <x v="0"/>
    <x v="3"/>
    <s v="Jan 2016"/>
    <n v="470285.15680515394"/>
    <x v="0"/>
    <x v="5"/>
  </r>
  <r>
    <x v="0"/>
    <x v="3"/>
    <s v="Feb 2016"/>
    <n v="467479.26124463702"/>
    <x v="1"/>
    <x v="5"/>
  </r>
  <r>
    <x v="0"/>
    <x v="3"/>
    <s v="Mar 2016"/>
    <n v="442274.9376882877"/>
    <x v="2"/>
    <x v="5"/>
  </r>
  <r>
    <x v="0"/>
    <x v="3"/>
    <s v="Apr 2016"/>
    <n v="432954.80311347311"/>
    <x v="3"/>
    <x v="5"/>
  </r>
  <r>
    <x v="0"/>
    <x v="3"/>
    <s v="May 2016"/>
    <n v="429420.31042468233"/>
    <x v="4"/>
    <x v="5"/>
  </r>
  <r>
    <x v="0"/>
    <x v="3"/>
    <s v="Jun 2016"/>
    <n v="414603.36974690086"/>
    <x v="5"/>
    <x v="5"/>
  </r>
  <r>
    <x v="0"/>
    <x v="3"/>
    <s v="Jul 2016"/>
    <n v="405110.14750255074"/>
    <x v="6"/>
    <x v="5"/>
  </r>
  <r>
    <x v="0"/>
    <x v="3"/>
    <s v="Aug 2016"/>
    <n v="398810.63687155477"/>
    <x v="7"/>
    <x v="5"/>
  </r>
  <r>
    <x v="0"/>
    <x v="3"/>
    <s v="Sep 2016"/>
    <n v="393576.75338191725"/>
    <x v="8"/>
    <x v="5"/>
  </r>
  <r>
    <x v="0"/>
    <x v="3"/>
    <s v="Oct 2016"/>
    <n v="383233.95633489219"/>
    <x v="9"/>
    <x v="5"/>
  </r>
  <r>
    <x v="0"/>
    <x v="3"/>
    <s v="Nov 2016"/>
    <n v="376682.69986378541"/>
    <x v="10"/>
    <x v="5"/>
  </r>
  <r>
    <x v="0"/>
    <x v="3"/>
    <s v="Dec 2016"/>
    <n v="359540.79175613821"/>
    <x v="11"/>
    <x v="5"/>
  </r>
  <r>
    <x v="0"/>
    <x v="3"/>
    <s v="Jan 2017"/>
    <n v="348980.49142346514"/>
    <x v="0"/>
    <x v="6"/>
  </r>
  <r>
    <x v="0"/>
    <x v="3"/>
    <s v="Feb 2017"/>
    <n v="348575.95845330751"/>
    <x v="1"/>
    <x v="6"/>
  </r>
  <r>
    <x v="0"/>
    <x v="3"/>
    <s v="Mar 2017"/>
    <n v="333967.47071162704"/>
    <x v="2"/>
    <x v="6"/>
  </r>
  <r>
    <x v="0"/>
    <x v="3"/>
    <s v="Apr 2017"/>
    <n v="331365.22527288838"/>
    <x v="3"/>
    <x v="6"/>
  </r>
  <r>
    <x v="0"/>
    <x v="3"/>
    <s v="May 2017"/>
    <n v="330500.75560227851"/>
    <x v="4"/>
    <x v="6"/>
  </r>
  <r>
    <x v="0"/>
    <x v="3"/>
    <s v="Jun 2017"/>
    <n v="321265.610539246"/>
    <x v="5"/>
    <x v="6"/>
  </r>
  <r>
    <x v="0"/>
    <x v="3"/>
    <s v="Jul 2017"/>
    <n v="316916.52399912907"/>
    <x v="6"/>
    <x v="6"/>
  </r>
  <r>
    <x v="0"/>
    <x v="3"/>
    <s v="Aug 2017"/>
    <n v="307980.52196289378"/>
    <x v="7"/>
    <x v="6"/>
  </r>
  <r>
    <x v="0"/>
    <x v="3"/>
    <s v="Sep 2017"/>
    <n v="301319.46912828845"/>
    <x v="8"/>
    <x v="6"/>
  </r>
  <r>
    <x v="0"/>
    <x v="3"/>
    <s v="Oct 2017"/>
    <n v="296291.16727515659"/>
    <x v="9"/>
    <x v="6"/>
  </r>
  <r>
    <x v="0"/>
    <x v="3"/>
    <s v="Nov 2017"/>
    <n v="291302.8076190424"/>
    <x v="10"/>
    <x v="6"/>
  </r>
  <r>
    <x v="0"/>
    <x v="3"/>
    <s v="Dec 2017"/>
    <n v="278780.93079739239"/>
    <x v="11"/>
    <x v="6"/>
  </r>
  <r>
    <x v="0"/>
    <x v="3"/>
    <s v="Jan 2018"/>
    <n v="274938.76024169079"/>
    <x v="0"/>
    <x v="7"/>
  </r>
  <r>
    <x v="0"/>
    <x v="3"/>
    <s v="Feb 2018"/>
    <n v="276021.4018305256"/>
    <x v="1"/>
    <x v="7"/>
  </r>
  <r>
    <x v="0"/>
    <x v="3"/>
    <s v="Mar 2018"/>
    <n v="264811.00164837402"/>
    <x v="2"/>
    <x v="7"/>
  </r>
  <r>
    <x v="0"/>
    <x v="3"/>
    <s v="Apr 2018"/>
    <n v="264470.34282225301"/>
    <x v="3"/>
    <x v="7"/>
  </r>
  <r>
    <x v="0"/>
    <x v="3"/>
    <s v="May 2018"/>
    <n v="265179.8727722466"/>
    <x v="4"/>
    <x v="7"/>
  </r>
  <r>
    <x v="0"/>
    <x v="3"/>
    <s v="Jun 2018"/>
    <n v="256237.5251977818"/>
    <x v="5"/>
    <x v="7"/>
  </r>
  <r>
    <x v="0"/>
    <x v="3"/>
    <s v="Jul 2018"/>
    <n v="253638.90704407275"/>
    <x v="6"/>
    <x v="7"/>
  </r>
  <r>
    <x v="0"/>
    <x v="3"/>
    <s v="Aug 2018"/>
    <n v="251028.81240890571"/>
    <x v="7"/>
    <x v="7"/>
  </r>
  <r>
    <x v="0"/>
    <x v="3"/>
    <s v="Sep 2018"/>
    <n v="245227.78638044331"/>
    <x v="8"/>
    <x v="7"/>
  </r>
  <r>
    <x v="0"/>
    <x v="3"/>
    <s v="Oct 2018"/>
    <n v="238282.54722970116"/>
    <x v="9"/>
    <x v="7"/>
  </r>
  <r>
    <x v="0"/>
    <x v="3"/>
    <s v="Nov 2018"/>
    <n v="236169.3156703462"/>
    <x v="10"/>
    <x v="7"/>
  </r>
  <r>
    <x v="0"/>
    <x v="3"/>
    <s v="Dec 2018"/>
    <n v="226744.76451971865"/>
    <x v="11"/>
    <x v="7"/>
  </r>
  <r>
    <x v="0"/>
    <x v="3"/>
    <s v="Jan 2019"/>
    <n v="223930.56168235227"/>
    <x v="0"/>
    <x v="8"/>
  </r>
  <r>
    <x v="0"/>
    <x v="3"/>
    <s v="Feb 2019"/>
    <n v="227874.48389626647"/>
    <x v="1"/>
    <x v="8"/>
  </r>
  <r>
    <x v="0"/>
    <x v="3"/>
    <s v="Mar 2019"/>
    <n v="219276.38621989265"/>
    <x v="2"/>
    <x v="8"/>
  </r>
  <r>
    <x v="0"/>
    <x v="3"/>
    <s v="Apr 2019"/>
    <n v="216510.69285791717"/>
    <x v="3"/>
    <x v="8"/>
  </r>
  <r>
    <x v="0"/>
    <x v="3"/>
    <s v="May 2019"/>
    <n v="215095.33572888107"/>
    <x v="4"/>
    <x v="8"/>
  </r>
  <r>
    <x v="0"/>
    <x v="3"/>
    <s v="Jun 2019"/>
    <n v="210846.72292243567"/>
    <x v="5"/>
    <x v="8"/>
  </r>
  <r>
    <x v="0"/>
    <x v="3"/>
    <s v="Jul 2019"/>
    <n v="210684.25137191836"/>
    <x v="6"/>
    <x v="8"/>
  </r>
  <r>
    <x v="0"/>
    <x v="3"/>
    <s v="Aug 2019"/>
    <n v="205118.93922550499"/>
    <x v="7"/>
    <x v="8"/>
  </r>
  <r>
    <x v="0"/>
    <x v="3"/>
    <s v="Sep 2019"/>
    <n v="199907.44817239646"/>
    <x v="8"/>
    <x v="8"/>
  </r>
  <r>
    <x v="0"/>
    <x v="3"/>
    <s v="Oct 2019"/>
    <n v="196490.33231225674"/>
    <x v="9"/>
    <x v="8"/>
  </r>
  <r>
    <x v="0"/>
    <x v="3"/>
    <s v="Nov 2019"/>
    <n v="197203.98982240551"/>
    <x v="10"/>
    <x v="8"/>
  </r>
  <r>
    <x v="0"/>
    <x v="3"/>
    <s v="Dec 2019"/>
    <n v="189001.01935028296"/>
    <x v="11"/>
    <x v="8"/>
  </r>
  <r>
    <x v="0"/>
    <x v="3"/>
    <s v="Jan 2020"/>
    <n v="183401.39794434066"/>
    <x v="0"/>
    <x v="9"/>
  </r>
  <r>
    <x v="0"/>
    <x v="3"/>
    <s v="Feb 2020"/>
    <n v="185317.61453160754"/>
    <x v="1"/>
    <x v="9"/>
  </r>
  <r>
    <x v="0"/>
    <x v="3"/>
    <s v="Mar 2020"/>
    <n v="182580.36391172092"/>
    <x v="2"/>
    <x v="9"/>
  </r>
  <r>
    <x v="0"/>
    <x v="3"/>
    <s v="Apr 2020"/>
    <n v="183304.95812679117"/>
    <x v="3"/>
    <x v="9"/>
  </r>
  <r>
    <x v="0"/>
    <x v="3"/>
    <s v="May 2020"/>
    <n v="174298.06531905016"/>
    <x v="4"/>
    <x v="9"/>
  </r>
  <r>
    <x v="0"/>
    <x v="3"/>
    <s v="Jun 2020"/>
    <n v="167002.05007648322"/>
    <x v="5"/>
    <x v="9"/>
  </r>
  <r>
    <x v="0"/>
    <x v="3"/>
    <s v="Jul 2020"/>
    <n v="167131.61947853261"/>
    <x v="6"/>
    <x v="9"/>
  </r>
  <r>
    <x v="0"/>
    <x v="3"/>
    <s v="Aug 2020"/>
    <n v="162376.82048601174"/>
    <x v="7"/>
    <x v="9"/>
  </r>
  <r>
    <x v="0"/>
    <x v="3"/>
    <s v="Sep 2020"/>
    <n v="160238.07516543334"/>
    <x v="8"/>
    <x v="9"/>
  </r>
  <r>
    <x v="0"/>
    <x v="3"/>
    <s v="Oct 2020"/>
    <n v="158642.21491091029"/>
    <x v="9"/>
    <x v="9"/>
  </r>
  <r>
    <x v="0"/>
    <x v="3"/>
    <s v="Nov 2020"/>
    <n v="159642.19512214104"/>
    <x v="10"/>
    <x v="9"/>
  </r>
  <r>
    <x v="0"/>
    <x v="3"/>
    <s v="Dec 2020"/>
    <n v="156394.23680572349"/>
    <x v="11"/>
    <x v="9"/>
  </r>
  <r>
    <x v="0"/>
    <x v="3"/>
    <s v="Jan 2021"/>
    <n v="160419.00435084122"/>
    <x v="0"/>
    <x v="10"/>
  </r>
  <r>
    <x v="0"/>
    <x v="3"/>
    <s v="Feb 2021"/>
    <n v="136540.95560303921"/>
    <x v="1"/>
    <x v="10"/>
  </r>
  <r>
    <x v="0"/>
    <x v="3"/>
    <s v="Mar 2021"/>
    <n v="133250.48392379936"/>
    <x v="2"/>
    <x v="10"/>
  </r>
  <r>
    <x v="0"/>
    <x v="3"/>
    <s v="Apr 2021"/>
    <n v="93663.837309855022"/>
    <x v="3"/>
    <x v="10"/>
  </r>
  <r>
    <x v="0"/>
    <x v="3"/>
    <s v="May 2021"/>
    <n v="91893.435277585013"/>
    <x v="4"/>
    <x v="10"/>
  </r>
  <r>
    <x v="0"/>
    <x v="3"/>
    <s v="Jun 2021"/>
    <n v="90008.734400073212"/>
    <x v="5"/>
    <x v="10"/>
  </r>
  <r>
    <x v="0"/>
    <x v="3"/>
    <s v="Jul 2021"/>
    <n v="89224.527318705586"/>
    <x v="6"/>
    <x v="10"/>
  </r>
  <r>
    <x v="0"/>
    <x v="3"/>
    <s v="Aug 2021"/>
    <n v="87899.1648017384"/>
    <x v="7"/>
    <x v="10"/>
  </r>
  <r>
    <x v="0"/>
    <x v="3"/>
    <s v="Sep 2021"/>
    <n v="86928.22887508852"/>
    <x v="8"/>
    <x v="10"/>
  </r>
  <r>
    <x v="0"/>
    <x v="3"/>
    <s v="Oct 2021"/>
    <n v="85912.204691313105"/>
    <x v="9"/>
    <x v="10"/>
  </r>
  <r>
    <x v="0"/>
    <x v="3"/>
    <s v="Nov 2021"/>
    <n v="84941.576038500032"/>
    <x v="10"/>
    <x v="10"/>
  </r>
  <r>
    <x v="0"/>
    <x v="3"/>
    <s v="Dec 2021"/>
    <n v="83983.572830851204"/>
    <x v="11"/>
    <x v="10"/>
  </r>
  <r>
    <x v="0"/>
    <x v="3"/>
    <s v="Jan 2022"/>
    <n v="83037.997627574237"/>
    <x v="0"/>
    <x v="11"/>
  </r>
  <r>
    <x v="0"/>
    <x v="3"/>
    <s v="Feb 2022"/>
    <n v="82115.76530327095"/>
    <x v="1"/>
    <x v="11"/>
  </r>
  <r>
    <x v="0"/>
    <x v="3"/>
    <s v="Mar 2022"/>
    <n v="81183.360954207761"/>
    <x v="2"/>
    <x v="11"/>
  </r>
  <r>
    <x v="0"/>
    <x v="3"/>
    <s v="Apr 2022"/>
    <n v="80273.516941609021"/>
    <x v="3"/>
    <x v="11"/>
  </r>
  <r>
    <x v="0"/>
    <x v="3"/>
    <s v="May 2022"/>
    <n v="79375.822597067614"/>
    <x v="4"/>
    <x v="11"/>
  </r>
  <r>
    <x v="0"/>
    <x v="3"/>
    <s v="Jun 2022"/>
    <n v="78489.577045673359"/>
    <x v="5"/>
    <x v="11"/>
  </r>
  <r>
    <x v="0"/>
    <x v="3"/>
    <s v="Jul 2022"/>
    <n v="77614.703081279775"/>
    <x v="6"/>
    <x v="11"/>
  </r>
  <r>
    <x v="0"/>
    <x v="3"/>
    <s v="Aug 2022"/>
    <n v="76750.984703874812"/>
    <x v="7"/>
    <x v="11"/>
  </r>
  <r>
    <x v="0"/>
    <x v="3"/>
    <s v="Sep 2022"/>
    <n v="75898.244355907416"/>
    <x v="8"/>
    <x v="11"/>
  </r>
  <r>
    <x v="0"/>
    <x v="3"/>
    <s v="Oct 2022"/>
    <n v="75056.32820049877"/>
    <x v="9"/>
    <x v="11"/>
  </r>
  <r>
    <x v="0"/>
    <x v="3"/>
    <s v="Nov 2022"/>
    <n v="74225.074524791737"/>
    <x v="10"/>
    <x v="11"/>
  </r>
  <r>
    <x v="0"/>
    <x v="3"/>
    <s v="Dec 2022"/>
    <n v="73404.319793023955"/>
    <x v="11"/>
    <x v="11"/>
  </r>
  <r>
    <x v="0"/>
    <x v="3"/>
    <s v="Jan 2023"/>
    <n v="72593.919259937276"/>
    <x v="0"/>
    <x v="12"/>
  </r>
  <r>
    <x v="0"/>
    <x v="3"/>
    <s v="Feb 2023"/>
    <n v="71795.305538497458"/>
    <x v="1"/>
    <x v="12"/>
  </r>
  <r>
    <x v="0"/>
    <x v="3"/>
    <s v="Mar 2023"/>
    <n v="71003.568866313755"/>
    <x v="2"/>
    <x v="12"/>
  </r>
  <r>
    <x v="0"/>
    <x v="3"/>
    <s v="Apr 2023"/>
    <n v="70223.328307997726"/>
    <x v="3"/>
    <x v="12"/>
  </r>
  <r>
    <x v="0"/>
    <x v="3"/>
    <s v="May 2023"/>
    <n v="69382.009062346769"/>
    <x v="4"/>
    <x v="12"/>
  </r>
  <r>
    <x v="0"/>
    <x v="3"/>
    <s v="Jun 2023"/>
    <n v="68621.157258871666"/>
    <x v="5"/>
    <x v="12"/>
  </r>
  <r>
    <x v="0"/>
    <x v="3"/>
    <s v="Jul 2023"/>
    <n v="67869.800075265972"/>
    <x v="6"/>
    <x v="12"/>
  </r>
  <r>
    <x v="0"/>
    <x v="3"/>
    <s v="Aug 2023"/>
    <n v="67127.791397556051"/>
    <x v="7"/>
    <x v="12"/>
  </r>
  <r>
    <x v="0"/>
    <x v="3"/>
    <s v="Sep 2023"/>
    <n v="66395.011955345748"/>
    <x v="8"/>
    <x v="12"/>
  </r>
  <r>
    <x v="0"/>
    <x v="3"/>
    <s v="Oct 2023"/>
    <n v="65671.316373208829"/>
    <x v="9"/>
    <x v="12"/>
  </r>
  <r>
    <x v="0"/>
    <x v="3"/>
    <s v="Nov 2023"/>
    <n v="64956.598702537842"/>
    <x v="10"/>
    <x v="12"/>
  </r>
  <r>
    <x v="0"/>
    <x v="3"/>
    <s v="Dec 2023"/>
    <n v="64250.722420979815"/>
    <x v="11"/>
    <x v="12"/>
  </r>
  <r>
    <x v="0"/>
    <x v="3"/>
    <s v="Jan 2024"/>
    <n v="63553.569396685991"/>
    <x v="0"/>
    <x v="13"/>
  </r>
  <r>
    <x v="0"/>
    <x v="3"/>
    <s v="Feb 2024"/>
    <n v="62865.173713461911"/>
    <x v="1"/>
    <x v="13"/>
  </r>
  <r>
    <x v="0"/>
    <x v="3"/>
    <s v="Mar 2024"/>
    <n v="62184.944140539097"/>
    <x v="2"/>
    <x v="13"/>
  </r>
  <r>
    <x v="0"/>
    <x v="3"/>
    <s v="Apr 2024"/>
    <n v="61513.240729346238"/>
    <x v="3"/>
    <x v="13"/>
  </r>
  <r>
    <x v="0"/>
    <x v="3"/>
    <s v="May 2024"/>
    <n v="60849.796393832861"/>
    <x v="4"/>
    <x v="13"/>
  </r>
  <r>
    <x v="0"/>
    <x v="3"/>
    <s v="Jun 2024"/>
    <n v="60194.490633434696"/>
    <x v="5"/>
    <x v="13"/>
  </r>
  <r>
    <x v="0"/>
    <x v="3"/>
    <s v="Jul 2024"/>
    <n v="59547.221899544289"/>
    <x v="6"/>
    <x v="13"/>
  </r>
  <r>
    <x v="0"/>
    <x v="3"/>
    <s v="Aug 2024"/>
    <n v="58907.884074838687"/>
    <x v="7"/>
    <x v="13"/>
  </r>
  <r>
    <x v="0"/>
    <x v="3"/>
    <s v="Sep 2024"/>
    <n v="58276.370780542362"/>
    <x v="8"/>
    <x v="13"/>
  </r>
  <r>
    <x v="0"/>
    <x v="3"/>
    <s v="Oct 2024"/>
    <n v="57652.583329500441"/>
    <x v="9"/>
    <x v="13"/>
  </r>
  <r>
    <x v="0"/>
    <x v="3"/>
    <s v="Nov 2024"/>
    <n v="57036.414120032219"/>
    <x v="10"/>
    <x v="13"/>
  </r>
  <r>
    <x v="0"/>
    <x v="3"/>
    <s v="Dec 2024"/>
    <n v="56522.316677405819"/>
    <x v="11"/>
    <x v="13"/>
  </r>
  <r>
    <x v="0"/>
    <x v="3"/>
    <s v="Jan 2025"/>
    <n v="55920.333272801356"/>
    <x v="0"/>
    <x v="14"/>
  </r>
  <r>
    <x v="0"/>
    <x v="3"/>
    <s v="Feb 2025"/>
    <n v="55325.701291883393"/>
    <x v="1"/>
    <x v="14"/>
  </r>
  <r>
    <x v="0"/>
    <x v="3"/>
    <s v="Mar 2025"/>
    <n v="54738.302611182524"/>
    <x v="2"/>
    <x v="14"/>
  </r>
  <r>
    <x v="0"/>
    <x v="3"/>
    <s v="Apr 2025"/>
    <n v="54158.084477625489"/>
    <x v="3"/>
    <x v="14"/>
  </r>
  <r>
    <x v="0"/>
    <x v="3"/>
    <s v="May 2025"/>
    <n v="53584.945273889374"/>
    <x v="4"/>
    <x v="14"/>
  </r>
  <r>
    <x v="0"/>
    <x v="3"/>
    <s v="Jun 2025"/>
    <n v="53018.811249133811"/>
    <x v="5"/>
    <x v="14"/>
  </r>
  <r>
    <x v="0"/>
    <x v="3"/>
    <s v="Jul 2025"/>
    <n v="52459.603022350391"/>
    <x v="6"/>
    <x v="14"/>
  </r>
  <r>
    <x v="0"/>
    <x v="3"/>
    <s v="Aug 2025"/>
    <n v="51907.250788509089"/>
    <x v="7"/>
    <x v="14"/>
  </r>
  <r>
    <x v="0"/>
    <x v="3"/>
    <s v="Sep 2025"/>
    <n v="51361.681235316973"/>
    <x v="8"/>
    <x v="14"/>
  </r>
  <r>
    <x v="0"/>
    <x v="3"/>
    <s v="Oct 2025"/>
    <n v="50822.838879532748"/>
    <x v="9"/>
    <x v="14"/>
  </r>
  <r>
    <x v="0"/>
    <x v="3"/>
    <s v="Nov 2025"/>
    <n v="50290.660384841882"/>
    <x v="10"/>
    <x v="14"/>
  </r>
  <r>
    <x v="0"/>
    <x v="3"/>
    <s v="Dec 2025"/>
    <n v="49765.108958507277"/>
    <x v="11"/>
    <x v="14"/>
  </r>
  <r>
    <x v="0"/>
    <x v="3"/>
    <s v="Jan 2026"/>
    <n v="48961.580269334008"/>
    <x v="0"/>
    <x v="15"/>
  </r>
  <r>
    <x v="0"/>
    <x v="3"/>
    <s v="Feb 2026"/>
    <n v="48454.808962835217"/>
    <x v="1"/>
    <x v="15"/>
  </r>
  <r>
    <x v="0"/>
    <x v="3"/>
    <s v="Mar 2026"/>
    <n v="47954.477492843915"/>
    <x v="2"/>
    <x v="15"/>
  </r>
  <r>
    <x v="0"/>
    <x v="3"/>
    <s v="Apr 2026"/>
    <n v="4422.7544084835854"/>
    <x v="3"/>
    <x v="15"/>
  </r>
  <r>
    <x v="0"/>
    <x v="3"/>
    <s v="May 2026"/>
    <n v="4404.394269617429"/>
    <x v="4"/>
    <x v="15"/>
  </r>
  <r>
    <x v="0"/>
    <x v="3"/>
    <s v="Jun 2026"/>
    <n v="4386.1125229361751"/>
    <x v="5"/>
    <x v="15"/>
  </r>
  <r>
    <x v="0"/>
    <x v="3"/>
    <s v="Jul 2026"/>
    <n v="4367.9057226294981"/>
    <x v="6"/>
    <x v="15"/>
  </r>
  <r>
    <x v="0"/>
    <x v="4"/>
    <s v="May 2011"/>
    <n v="6347010.039856662"/>
    <x v="4"/>
    <x v="0"/>
  </r>
  <r>
    <x v="0"/>
    <x v="4"/>
    <s v="Jun 2011"/>
    <n v="11985500.458004929"/>
    <x v="5"/>
    <x v="0"/>
  </r>
  <r>
    <x v="0"/>
    <x v="4"/>
    <s v="Jul 2011"/>
    <n v="8140823.5814537229"/>
    <x v="6"/>
    <x v="0"/>
  </r>
  <r>
    <x v="0"/>
    <x v="4"/>
    <s v="Aug 2011"/>
    <n v="6248185.6036260705"/>
    <x v="7"/>
    <x v="0"/>
  </r>
  <r>
    <x v="0"/>
    <x v="4"/>
    <s v="Sep 2011"/>
    <n v="5326187.7309831092"/>
    <x v="8"/>
    <x v="0"/>
  </r>
  <r>
    <x v="0"/>
    <x v="4"/>
    <s v="Oct 2011"/>
    <n v="4686601.685350908"/>
    <x v="9"/>
    <x v="0"/>
  </r>
  <r>
    <x v="0"/>
    <x v="4"/>
    <s v="Nov 2011"/>
    <n v="4300199.3854594035"/>
    <x v="10"/>
    <x v="0"/>
  </r>
  <r>
    <x v="0"/>
    <x v="4"/>
    <s v="Dec 2011"/>
    <n v="4087385.9381564306"/>
    <x v="11"/>
    <x v="0"/>
  </r>
  <r>
    <x v="0"/>
    <x v="4"/>
    <s v="Jan 2012"/>
    <n v="3865992.6918334691"/>
    <x v="0"/>
    <x v="1"/>
  </r>
  <r>
    <x v="0"/>
    <x v="4"/>
    <s v="Feb 2012"/>
    <n v="3752801.9945042329"/>
    <x v="1"/>
    <x v="1"/>
  </r>
  <r>
    <x v="0"/>
    <x v="4"/>
    <s v="Mar 2012"/>
    <n v="3606068.388195103"/>
    <x v="2"/>
    <x v="1"/>
  </r>
  <r>
    <x v="0"/>
    <x v="4"/>
    <s v="Apr 2012"/>
    <n v="3396282.5522875907"/>
    <x v="3"/>
    <x v="1"/>
  </r>
  <r>
    <x v="0"/>
    <x v="4"/>
    <s v="May 2012"/>
    <n v="3281730.1727380548"/>
    <x v="4"/>
    <x v="1"/>
  </r>
  <r>
    <x v="0"/>
    <x v="4"/>
    <s v="Jun 2012"/>
    <n v="3207200.6706496775"/>
    <x v="5"/>
    <x v="1"/>
  </r>
  <r>
    <x v="0"/>
    <x v="4"/>
    <s v="Jul 2012"/>
    <n v="2984259.2830719361"/>
    <x v="6"/>
    <x v="1"/>
  </r>
  <r>
    <x v="0"/>
    <x v="4"/>
    <s v="Aug 2012"/>
    <n v="2891822.2319073309"/>
    <x v="7"/>
    <x v="1"/>
  </r>
  <r>
    <x v="0"/>
    <x v="4"/>
    <s v="Sep 2012"/>
    <n v="2777107.9927448863"/>
    <x v="8"/>
    <x v="1"/>
  </r>
  <r>
    <x v="0"/>
    <x v="4"/>
    <s v="Oct 2012"/>
    <n v="2712737.797311503"/>
    <x v="9"/>
    <x v="1"/>
  </r>
  <r>
    <x v="0"/>
    <x v="4"/>
    <s v="Nov 2012"/>
    <n v="2635898.681622955"/>
    <x v="10"/>
    <x v="1"/>
  </r>
  <r>
    <x v="0"/>
    <x v="4"/>
    <s v="Dec 2012"/>
    <n v="2568663.9599801474"/>
    <x v="11"/>
    <x v="1"/>
  </r>
  <r>
    <x v="0"/>
    <x v="4"/>
    <s v="Jan 2013"/>
    <n v="2437639.4799556523"/>
    <x v="0"/>
    <x v="2"/>
  </r>
  <r>
    <x v="0"/>
    <x v="4"/>
    <s v="Feb 2013"/>
    <n v="2313911.5986595987"/>
    <x v="1"/>
    <x v="2"/>
  </r>
  <r>
    <x v="0"/>
    <x v="4"/>
    <s v="Mar 2013"/>
    <n v="2218792.2262625918"/>
    <x v="2"/>
    <x v="2"/>
  </r>
  <r>
    <x v="0"/>
    <x v="4"/>
    <s v="Apr 2013"/>
    <n v="2073138.1673606532"/>
    <x v="3"/>
    <x v="2"/>
  </r>
  <r>
    <x v="0"/>
    <x v="4"/>
    <s v="May 2013"/>
    <n v="1955565.9807119449"/>
    <x v="4"/>
    <x v="2"/>
  </r>
  <r>
    <x v="0"/>
    <x v="4"/>
    <s v="Jun 2013"/>
    <n v="1887848.2066548662"/>
    <x v="5"/>
    <x v="2"/>
  </r>
  <r>
    <x v="0"/>
    <x v="4"/>
    <s v="Jul 2013"/>
    <n v="1791117.1373581411"/>
    <x v="6"/>
    <x v="2"/>
  </r>
  <r>
    <x v="0"/>
    <x v="4"/>
    <s v="Aug 2013"/>
    <n v="1730123.4901971116"/>
    <x v="7"/>
    <x v="2"/>
  </r>
  <r>
    <x v="0"/>
    <x v="4"/>
    <s v="Sep 2013"/>
    <n v="1652094.7487524892"/>
    <x v="8"/>
    <x v="2"/>
  </r>
  <r>
    <x v="0"/>
    <x v="4"/>
    <s v="Oct 2013"/>
    <n v="1565652.5718315216"/>
    <x v="9"/>
    <x v="2"/>
  </r>
  <r>
    <x v="0"/>
    <x v="4"/>
    <s v="Nov 2013"/>
    <n v="1518099.9428641037"/>
    <x v="10"/>
    <x v="2"/>
  </r>
  <r>
    <x v="0"/>
    <x v="4"/>
    <s v="Dec 2013"/>
    <n v="1459983.0640288405"/>
    <x v="11"/>
    <x v="2"/>
  </r>
  <r>
    <x v="0"/>
    <x v="4"/>
    <s v="Jan 2014"/>
    <n v="1420518.9282386815"/>
    <x v="0"/>
    <x v="3"/>
  </r>
  <r>
    <x v="0"/>
    <x v="4"/>
    <s v="Feb 2014"/>
    <n v="1391463.3779184162"/>
    <x v="1"/>
    <x v="3"/>
  </r>
  <r>
    <x v="0"/>
    <x v="4"/>
    <s v="Mar 2014"/>
    <n v="1323770.4499353936"/>
    <x v="2"/>
    <x v="3"/>
  </r>
  <r>
    <x v="0"/>
    <x v="4"/>
    <s v="Apr 2014"/>
    <n v="1287006.3417377188"/>
    <x v="3"/>
    <x v="3"/>
  </r>
  <r>
    <x v="0"/>
    <x v="4"/>
    <s v="May 2014"/>
    <n v="1276416.6818955266"/>
    <x v="4"/>
    <x v="3"/>
  </r>
  <r>
    <x v="0"/>
    <x v="4"/>
    <s v="Jun 2014"/>
    <n v="1197500.2648304431"/>
    <x v="5"/>
    <x v="3"/>
  </r>
  <r>
    <x v="0"/>
    <x v="4"/>
    <s v="Jul 2014"/>
    <n v="1165502.4934364231"/>
    <x v="6"/>
    <x v="3"/>
  </r>
  <r>
    <x v="0"/>
    <x v="4"/>
    <s v="Aug 2014"/>
    <n v="1149774.9999956531"/>
    <x v="7"/>
    <x v="3"/>
  </r>
  <r>
    <x v="0"/>
    <x v="4"/>
    <s v="Sep 2014"/>
    <n v="1135718.7182258572"/>
    <x v="8"/>
    <x v="3"/>
  </r>
  <r>
    <x v="0"/>
    <x v="4"/>
    <s v="Oct 2014"/>
    <n v="1116182.8298795302"/>
    <x v="9"/>
    <x v="3"/>
  </r>
  <r>
    <x v="0"/>
    <x v="4"/>
    <s v="Nov 2014"/>
    <n v="1101302.2908457061"/>
    <x v="10"/>
    <x v="3"/>
  </r>
  <r>
    <x v="0"/>
    <x v="4"/>
    <s v="Dec 2014"/>
    <n v="1052165.1579641274"/>
    <x v="11"/>
    <x v="3"/>
  </r>
  <r>
    <x v="0"/>
    <x v="4"/>
    <s v="Jan 2015"/>
    <n v="1042379.3573013894"/>
    <x v="0"/>
    <x v="4"/>
  </r>
  <r>
    <x v="0"/>
    <x v="4"/>
    <s v="Feb 2015"/>
    <n v="1043800.6964232316"/>
    <x v="1"/>
    <x v="4"/>
  </r>
  <r>
    <x v="0"/>
    <x v="4"/>
    <s v="Mar 2015"/>
    <n v="1015234.0346760501"/>
    <x v="2"/>
    <x v="4"/>
  </r>
  <r>
    <x v="0"/>
    <x v="4"/>
    <s v="Apr 2015"/>
    <n v="1008923.5332863117"/>
    <x v="3"/>
    <x v="4"/>
  </r>
  <r>
    <x v="0"/>
    <x v="4"/>
    <s v="May 2015"/>
    <n v="1012801.4848522169"/>
    <x v="4"/>
    <x v="4"/>
  </r>
  <r>
    <x v="0"/>
    <x v="4"/>
    <s v="Jun 2015"/>
    <n v="969965.27879007265"/>
    <x v="5"/>
    <x v="4"/>
  </r>
  <r>
    <x v="0"/>
    <x v="4"/>
    <s v="Jul 2015"/>
    <n v="947469.69040444167"/>
    <x v="6"/>
    <x v="4"/>
  </r>
  <r>
    <x v="0"/>
    <x v="4"/>
    <s v="Aug 2015"/>
    <n v="925021.03890459752"/>
    <x v="7"/>
    <x v="4"/>
  </r>
  <r>
    <x v="0"/>
    <x v="4"/>
    <s v="Sep 2015"/>
    <n v="897292.76646573655"/>
    <x v="8"/>
    <x v="4"/>
  </r>
  <r>
    <x v="0"/>
    <x v="4"/>
    <s v="Oct 2015"/>
    <n v="877863.32581561548"/>
    <x v="9"/>
    <x v="4"/>
  </r>
  <r>
    <x v="0"/>
    <x v="4"/>
    <s v="Nov 2015"/>
    <n v="864321.97126168525"/>
    <x v="10"/>
    <x v="4"/>
  </r>
  <r>
    <x v="0"/>
    <x v="4"/>
    <s v="Dec 2015"/>
    <n v="826679.69944803207"/>
    <x v="11"/>
    <x v="4"/>
  </r>
  <r>
    <x v="0"/>
    <x v="4"/>
    <s v="Jan 2016"/>
    <n v="812607.97867860587"/>
    <x v="0"/>
    <x v="5"/>
  </r>
  <r>
    <x v="0"/>
    <x v="4"/>
    <s v="Feb 2016"/>
    <n v="807696.69923209678"/>
    <x v="1"/>
    <x v="5"/>
  </r>
  <r>
    <x v="0"/>
    <x v="4"/>
    <s v="Mar 2016"/>
    <n v="769007.88866257586"/>
    <x v="2"/>
    <x v="5"/>
  </r>
  <r>
    <x v="0"/>
    <x v="4"/>
    <s v="Apr 2016"/>
    <n v="752816.85964255757"/>
    <x v="3"/>
    <x v="5"/>
  </r>
  <r>
    <x v="0"/>
    <x v="4"/>
    <s v="May 2016"/>
    <n v="751866.50403742236"/>
    <x v="4"/>
    <x v="5"/>
  </r>
  <r>
    <x v="0"/>
    <x v="4"/>
    <s v="Jun 2016"/>
    <n v="720573.02707002137"/>
    <x v="5"/>
    <x v="5"/>
  </r>
  <r>
    <x v="0"/>
    <x v="4"/>
    <s v="Jul 2016"/>
    <n v="704581.59991011082"/>
    <x v="6"/>
    <x v="5"/>
  </r>
  <r>
    <x v="0"/>
    <x v="4"/>
    <s v="Aug 2016"/>
    <n v="688643.05167897348"/>
    <x v="7"/>
    <x v="5"/>
  </r>
  <r>
    <x v="0"/>
    <x v="4"/>
    <s v="Sep 2016"/>
    <n v="671549.64104985993"/>
    <x v="8"/>
    <x v="5"/>
  </r>
  <r>
    <x v="0"/>
    <x v="4"/>
    <s v="Oct 2016"/>
    <n v="663206.30853028875"/>
    <x v="9"/>
    <x v="5"/>
  </r>
  <r>
    <x v="0"/>
    <x v="4"/>
    <s v="Nov 2016"/>
    <n v="654615.29715538188"/>
    <x v="10"/>
    <x v="5"/>
  </r>
  <r>
    <x v="0"/>
    <x v="4"/>
    <s v="Dec 2016"/>
    <n v="622065.12177717057"/>
    <x v="11"/>
    <x v="5"/>
  </r>
  <r>
    <x v="0"/>
    <x v="4"/>
    <s v="Jan 2017"/>
    <n v="611729.18840109138"/>
    <x v="0"/>
    <x v="6"/>
  </r>
  <r>
    <x v="0"/>
    <x v="4"/>
    <s v="Feb 2017"/>
    <n v="609577.04606254748"/>
    <x v="1"/>
    <x v="6"/>
  </r>
  <r>
    <x v="0"/>
    <x v="4"/>
    <s v="Mar 2017"/>
    <n v="578957.84357985412"/>
    <x v="2"/>
    <x v="6"/>
  </r>
  <r>
    <x v="0"/>
    <x v="4"/>
    <s v="Apr 2017"/>
    <n v="572771.90842549468"/>
    <x v="3"/>
    <x v="6"/>
  </r>
  <r>
    <x v="0"/>
    <x v="4"/>
    <s v="May 2017"/>
    <n v="582127.39782155014"/>
    <x v="4"/>
    <x v="6"/>
  </r>
  <r>
    <x v="0"/>
    <x v="4"/>
    <s v="Jun 2017"/>
    <n v="557501.3290096689"/>
    <x v="5"/>
    <x v="6"/>
  </r>
  <r>
    <x v="0"/>
    <x v="4"/>
    <s v="Jul 2017"/>
    <n v="548781.18346239766"/>
    <x v="6"/>
    <x v="6"/>
  </r>
  <r>
    <x v="0"/>
    <x v="4"/>
    <s v="Aug 2017"/>
    <n v="539651.6068255679"/>
    <x v="7"/>
    <x v="6"/>
  </r>
  <r>
    <x v="0"/>
    <x v="4"/>
    <s v="Sep 2017"/>
    <n v="522809.61599445139"/>
    <x v="8"/>
    <x v="6"/>
  </r>
  <r>
    <x v="0"/>
    <x v="4"/>
    <s v="Oct 2017"/>
    <n v="515553.25849133381"/>
    <x v="9"/>
    <x v="6"/>
  </r>
  <r>
    <x v="0"/>
    <x v="4"/>
    <s v="Nov 2017"/>
    <n v="513300.12972706603"/>
    <x v="10"/>
    <x v="6"/>
  </r>
  <r>
    <x v="0"/>
    <x v="4"/>
    <s v="Dec 2017"/>
    <n v="485157.18800129218"/>
    <x v="11"/>
    <x v="6"/>
  </r>
  <r>
    <x v="0"/>
    <x v="4"/>
    <s v="Jan 2018"/>
    <n v="479822.36823486642"/>
    <x v="0"/>
    <x v="7"/>
  </r>
  <r>
    <x v="0"/>
    <x v="4"/>
    <s v="Feb 2018"/>
    <n v="485193.62818685162"/>
    <x v="1"/>
    <x v="7"/>
  </r>
  <r>
    <x v="0"/>
    <x v="4"/>
    <s v="Mar 2018"/>
    <n v="460384.72651221626"/>
    <x v="2"/>
    <x v="7"/>
  </r>
  <r>
    <x v="0"/>
    <x v="4"/>
    <s v="Apr 2018"/>
    <n v="456921.52577995742"/>
    <x v="3"/>
    <x v="7"/>
  </r>
  <r>
    <x v="0"/>
    <x v="4"/>
    <s v="May 2018"/>
    <n v="468782.32848335587"/>
    <x v="4"/>
    <x v="7"/>
  </r>
  <r>
    <x v="0"/>
    <x v="4"/>
    <s v="Jun 2018"/>
    <n v="448293.35015769402"/>
    <x v="5"/>
    <x v="7"/>
  </r>
  <r>
    <x v="0"/>
    <x v="4"/>
    <s v="Jul 2018"/>
    <n v="441115.69213829335"/>
    <x v="6"/>
    <x v="7"/>
  </r>
  <r>
    <x v="0"/>
    <x v="4"/>
    <s v="Aug 2018"/>
    <n v="434414.07299954421"/>
    <x v="7"/>
    <x v="7"/>
  </r>
  <r>
    <x v="0"/>
    <x v="4"/>
    <s v="Sep 2018"/>
    <n v="425278.74848098343"/>
    <x v="8"/>
    <x v="7"/>
  </r>
  <r>
    <x v="0"/>
    <x v="4"/>
    <s v="Oct 2018"/>
    <n v="419531.78876423248"/>
    <x v="9"/>
    <x v="7"/>
  </r>
  <r>
    <x v="0"/>
    <x v="4"/>
    <s v="Nov 2018"/>
    <n v="416731.86218165793"/>
    <x v="10"/>
    <x v="7"/>
  </r>
  <r>
    <x v="0"/>
    <x v="4"/>
    <s v="Dec 2018"/>
    <n v="393142.61903067376"/>
    <x v="11"/>
    <x v="7"/>
  </r>
  <r>
    <x v="0"/>
    <x v="4"/>
    <s v="Jan 2019"/>
    <n v="390492.38026749651"/>
    <x v="0"/>
    <x v="8"/>
  </r>
  <r>
    <x v="0"/>
    <x v="4"/>
    <s v="Feb 2019"/>
    <n v="398024.64211576286"/>
    <x v="1"/>
    <x v="8"/>
  </r>
  <r>
    <x v="0"/>
    <x v="4"/>
    <s v="Mar 2019"/>
    <n v="379566.39336973889"/>
    <x v="2"/>
    <x v="8"/>
  </r>
  <r>
    <x v="0"/>
    <x v="4"/>
    <s v="Apr 2019"/>
    <n v="378869.99905178277"/>
    <x v="3"/>
    <x v="8"/>
  </r>
  <r>
    <x v="0"/>
    <x v="4"/>
    <s v="May 2019"/>
    <n v="388162.69552143378"/>
    <x v="4"/>
    <x v="8"/>
  </r>
  <r>
    <x v="0"/>
    <x v="4"/>
    <s v="Jun 2019"/>
    <n v="367420.28558714449"/>
    <x v="5"/>
    <x v="8"/>
  </r>
  <r>
    <x v="0"/>
    <x v="4"/>
    <s v="Jul 2019"/>
    <n v="366145.61478899838"/>
    <x v="6"/>
    <x v="8"/>
  </r>
  <r>
    <x v="0"/>
    <x v="4"/>
    <s v="Aug 2019"/>
    <n v="362556.59851730999"/>
    <x v="7"/>
    <x v="8"/>
  </r>
  <r>
    <x v="0"/>
    <x v="4"/>
    <s v="Sep 2019"/>
    <n v="351898.90859782568"/>
    <x v="8"/>
    <x v="8"/>
  </r>
  <r>
    <x v="0"/>
    <x v="4"/>
    <s v="Oct 2019"/>
    <n v="347086.05663191946"/>
    <x v="9"/>
    <x v="8"/>
  </r>
  <r>
    <x v="0"/>
    <x v="4"/>
    <s v="Nov 2019"/>
    <n v="346931.30686695292"/>
    <x v="10"/>
    <x v="8"/>
  </r>
  <r>
    <x v="0"/>
    <x v="4"/>
    <s v="Dec 2019"/>
    <n v="326473.76557812683"/>
    <x v="11"/>
    <x v="8"/>
  </r>
  <r>
    <x v="0"/>
    <x v="4"/>
    <s v="Jan 2020"/>
    <n v="324593.63013618533"/>
    <x v="0"/>
    <x v="9"/>
  </r>
  <r>
    <x v="0"/>
    <x v="4"/>
    <s v="Feb 2020"/>
    <n v="328335.818512236"/>
    <x v="1"/>
    <x v="9"/>
  </r>
  <r>
    <x v="0"/>
    <x v="4"/>
    <s v="Mar 2020"/>
    <n v="310601.98393549531"/>
    <x v="2"/>
    <x v="9"/>
  </r>
  <r>
    <x v="0"/>
    <x v="4"/>
    <s v="Apr 2020"/>
    <n v="314223.54593110271"/>
    <x v="3"/>
    <x v="9"/>
  </r>
  <r>
    <x v="0"/>
    <x v="4"/>
    <s v="May 2020"/>
    <n v="315223.52439887665"/>
    <x v="4"/>
    <x v="9"/>
  </r>
  <r>
    <x v="0"/>
    <x v="4"/>
    <s v="Jun 2020"/>
    <n v="297189.05512946856"/>
    <x v="5"/>
    <x v="9"/>
  </r>
  <r>
    <x v="0"/>
    <x v="4"/>
    <s v="Jul 2020"/>
    <n v="292907.70864053734"/>
    <x v="6"/>
    <x v="9"/>
  </r>
  <r>
    <x v="0"/>
    <x v="4"/>
    <s v="Aug 2020"/>
    <n v="290143.59427274793"/>
    <x v="7"/>
    <x v="9"/>
  </r>
  <r>
    <x v="0"/>
    <x v="4"/>
    <s v="Sep 2020"/>
    <n v="281183.5456284383"/>
    <x v="8"/>
    <x v="9"/>
  </r>
  <r>
    <x v="0"/>
    <x v="4"/>
    <s v="Oct 2020"/>
    <n v="279877.71738890448"/>
    <x v="9"/>
    <x v="9"/>
  </r>
  <r>
    <x v="0"/>
    <x v="4"/>
    <s v="Nov 2020"/>
    <n v="281855.48855457385"/>
    <x v="10"/>
    <x v="9"/>
  </r>
  <r>
    <x v="0"/>
    <x v="4"/>
    <s v="Dec 2020"/>
    <n v="263650.10970266449"/>
    <x v="11"/>
    <x v="9"/>
  </r>
  <r>
    <x v="0"/>
    <x v="4"/>
    <s v="Jan 2021"/>
    <n v="261859.45397369296"/>
    <x v="0"/>
    <x v="10"/>
  </r>
  <r>
    <x v="0"/>
    <x v="4"/>
    <s v="Feb 2021"/>
    <n v="271325.67446612596"/>
    <x v="1"/>
    <x v="10"/>
  </r>
  <r>
    <x v="0"/>
    <x v="4"/>
    <s v="Mar 2021"/>
    <n v="257356.66415594186"/>
    <x v="2"/>
    <x v="10"/>
  </r>
  <r>
    <x v="0"/>
    <x v="4"/>
    <s v="Apr 2021"/>
    <n v="254544.84445546119"/>
    <x v="3"/>
    <x v="10"/>
  </r>
  <r>
    <x v="0"/>
    <x v="4"/>
    <s v="May 2021"/>
    <n v="162314.90563453131"/>
    <x v="4"/>
    <x v="10"/>
  </r>
  <r>
    <x v="0"/>
    <x v="4"/>
    <s v="Jun 2021"/>
    <n v="160212.43807253864"/>
    <x v="5"/>
    <x v="10"/>
  </r>
  <r>
    <x v="0"/>
    <x v="4"/>
    <s v="Jul 2021"/>
    <n v="157399.86664046245"/>
    <x v="6"/>
    <x v="10"/>
  </r>
  <r>
    <x v="0"/>
    <x v="4"/>
    <s v="Aug 2021"/>
    <n v="155593.47918596779"/>
    <x v="7"/>
    <x v="10"/>
  </r>
  <r>
    <x v="0"/>
    <x v="4"/>
    <s v="Sep 2021"/>
    <n v="153320.02012234181"/>
    <x v="8"/>
    <x v="10"/>
  </r>
  <r>
    <x v="0"/>
    <x v="4"/>
    <s v="Oct 2021"/>
    <n v="151379.9431842785"/>
    <x v="9"/>
    <x v="10"/>
  </r>
  <r>
    <x v="0"/>
    <x v="4"/>
    <s v="Nov 2021"/>
    <n v="149414.60707503426"/>
    <x v="10"/>
    <x v="10"/>
  </r>
  <r>
    <x v="0"/>
    <x v="4"/>
    <s v="Dec 2021"/>
    <n v="147505.49791329392"/>
    <x v="11"/>
    <x v="10"/>
  </r>
  <r>
    <x v="0"/>
    <x v="4"/>
    <s v="Jan 2022"/>
    <n v="145802.50329124852"/>
    <x v="0"/>
    <x v="11"/>
  </r>
  <r>
    <x v="0"/>
    <x v="4"/>
    <s v="Feb 2022"/>
    <n v="143665.64071472996"/>
    <x v="1"/>
    <x v="11"/>
  </r>
  <r>
    <x v="0"/>
    <x v="4"/>
    <s v="Mar 2022"/>
    <n v="141840.76678622796"/>
    <x v="2"/>
    <x v="11"/>
  </r>
  <r>
    <x v="0"/>
    <x v="4"/>
    <s v="Apr 2022"/>
    <n v="140041.35874424677"/>
    <x v="3"/>
    <x v="11"/>
  </r>
  <r>
    <x v="0"/>
    <x v="4"/>
    <s v="May 2022"/>
    <n v="138266.81277758587"/>
    <x v="4"/>
    <x v="11"/>
  </r>
  <r>
    <x v="0"/>
    <x v="4"/>
    <s v="Jun 2022"/>
    <n v="136516.68317505662"/>
    <x v="5"/>
    <x v="11"/>
  </r>
  <r>
    <x v="0"/>
    <x v="4"/>
    <s v="Jul 2022"/>
    <n v="134790.6223467071"/>
    <x v="6"/>
    <x v="11"/>
  </r>
  <r>
    <x v="0"/>
    <x v="4"/>
    <s v="Aug 2022"/>
    <n v="133088.75128697912"/>
    <x v="7"/>
    <x v="11"/>
  </r>
  <r>
    <x v="0"/>
    <x v="4"/>
    <s v="Sep 2022"/>
    <n v="131409.42318235486"/>
    <x v="8"/>
    <x v="11"/>
  </r>
  <r>
    <x v="0"/>
    <x v="4"/>
    <s v="Oct 2022"/>
    <n v="129753.80636199444"/>
    <x v="9"/>
    <x v="11"/>
  </r>
  <r>
    <x v="0"/>
    <x v="4"/>
    <s v="Nov 2022"/>
    <n v="128120.98966271634"/>
    <x v="10"/>
    <x v="11"/>
  </r>
  <r>
    <x v="0"/>
    <x v="4"/>
    <s v="Dec 2022"/>
    <n v="126510.84549737773"/>
    <x v="11"/>
    <x v="11"/>
  </r>
  <r>
    <x v="0"/>
    <x v="4"/>
    <s v="Jan 2023"/>
    <n v="125103.57446333054"/>
    <x v="0"/>
    <x v="12"/>
  </r>
  <r>
    <x v="0"/>
    <x v="4"/>
    <s v="Feb 2023"/>
    <n v="123355.38778063109"/>
    <x v="1"/>
    <x v="12"/>
  </r>
  <r>
    <x v="0"/>
    <x v="4"/>
    <s v="Mar 2023"/>
    <n v="121810.58401868319"/>
    <x v="2"/>
    <x v="12"/>
  </r>
  <r>
    <x v="0"/>
    <x v="4"/>
    <s v="Apr 2023"/>
    <n v="120286.98677889786"/>
    <x v="3"/>
    <x v="12"/>
  </r>
  <r>
    <x v="0"/>
    <x v="4"/>
    <s v="May 2023"/>
    <n v="118784.04864057872"/>
    <x v="4"/>
    <x v="12"/>
  </r>
  <r>
    <x v="0"/>
    <x v="4"/>
    <s v="Jun 2023"/>
    <n v="117234.17726717092"/>
    <x v="5"/>
    <x v="12"/>
  </r>
  <r>
    <x v="0"/>
    <x v="4"/>
    <s v="Jul 2023"/>
    <n v="115772.51001953945"/>
    <x v="6"/>
    <x v="12"/>
  </r>
  <r>
    <x v="0"/>
    <x v="4"/>
    <s v="Aug 2023"/>
    <n v="114330.55649737171"/>
    <x v="7"/>
    <x v="12"/>
  </r>
  <r>
    <x v="0"/>
    <x v="4"/>
    <s v="Sep 2023"/>
    <n v="112908.52162919118"/>
    <x v="8"/>
    <x v="12"/>
  </r>
  <r>
    <x v="0"/>
    <x v="4"/>
    <s v="Oct 2023"/>
    <n v="111505.86748703859"/>
    <x v="9"/>
    <x v="12"/>
  </r>
  <r>
    <x v="0"/>
    <x v="4"/>
    <s v="Nov 2023"/>
    <n v="110122.26046140605"/>
    <x v="10"/>
    <x v="12"/>
  </r>
  <r>
    <x v="0"/>
    <x v="4"/>
    <s v="Dec 2023"/>
    <n v="108757.45296513874"/>
    <x v="11"/>
    <x v="12"/>
  </r>
  <r>
    <x v="0"/>
    <x v="4"/>
    <s v="Jan 2024"/>
    <n v="107523.77563441159"/>
    <x v="0"/>
    <x v="13"/>
  </r>
  <r>
    <x v="0"/>
    <x v="4"/>
    <s v="Feb 2024"/>
    <n v="106083.73803390504"/>
    <x v="1"/>
    <x v="13"/>
  </r>
  <r>
    <x v="0"/>
    <x v="4"/>
    <s v="Mar 2024"/>
    <n v="104774.1476447249"/>
    <x v="2"/>
    <x v="13"/>
  </r>
  <r>
    <x v="0"/>
    <x v="4"/>
    <s v="Apr 2024"/>
    <n v="103482.47074411756"/>
    <x v="3"/>
    <x v="13"/>
  </r>
  <r>
    <x v="0"/>
    <x v="4"/>
    <s v="May 2024"/>
    <n v="102207.34844930955"/>
    <x v="4"/>
    <x v="13"/>
  </r>
  <r>
    <x v="0"/>
    <x v="4"/>
    <s v="Jun 2024"/>
    <n v="100949.43955366245"/>
    <x v="5"/>
    <x v="13"/>
  </r>
  <r>
    <x v="0"/>
    <x v="4"/>
    <s v="Jul 2024"/>
    <n v="99709.795150009915"/>
    <x v="6"/>
    <x v="13"/>
  </r>
  <r>
    <x v="0"/>
    <x v="4"/>
    <s v="Aug 2024"/>
    <n v="98485.703060499829"/>
    <x v="7"/>
    <x v="13"/>
  </r>
  <r>
    <x v="0"/>
    <x v="4"/>
    <s v="Sep 2024"/>
    <n v="97279.24338363242"/>
    <x v="8"/>
    <x v="13"/>
  </r>
  <r>
    <x v="0"/>
    <x v="4"/>
    <s v="Oct 2024"/>
    <n v="96089.159789155179"/>
    <x v="9"/>
    <x v="13"/>
  </r>
  <r>
    <x v="0"/>
    <x v="4"/>
    <s v="Nov 2024"/>
    <n v="94910.018117438376"/>
    <x v="10"/>
    <x v="13"/>
  </r>
  <r>
    <x v="0"/>
    <x v="4"/>
    <s v="Dec 2024"/>
    <n v="93751.644256973028"/>
    <x v="11"/>
    <x v="13"/>
  </r>
  <r>
    <x v="0"/>
    <x v="4"/>
    <s v="Jan 2025"/>
    <n v="92775.186010878431"/>
    <x v="0"/>
    <x v="14"/>
  </r>
  <r>
    <x v="0"/>
    <x v="4"/>
    <s v="Feb 2025"/>
    <n v="91577.152726380271"/>
    <x v="1"/>
    <x v="14"/>
  </r>
  <r>
    <x v="0"/>
    <x v="4"/>
    <s v="Mar 2025"/>
    <n v="90464.621405161815"/>
    <x v="2"/>
    <x v="14"/>
  </r>
  <r>
    <x v="0"/>
    <x v="4"/>
    <s v="Apr 2025"/>
    <n v="89367.091975240983"/>
    <x v="3"/>
    <x v="14"/>
  </r>
  <r>
    <x v="0"/>
    <x v="4"/>
    <s v="May 2025"/>
    <n v="88279.647026748091"/>
    <x v="4"/>
    <x v="14"/>
  </r>
  <r>
    <x v="0"/>
    <x v="4"/>
    <s v="Jun 2025"/>
    <n v="87210.932436349001"/>
    <x v="5"/>
    <x v="14"/>
  </r>
  <r>
    <x v="0"/>
    <x v="4"/>
    <s v="Jul 2025"/>
    <n v="86073.057297181324"/>
    <x v="6"/>
    <x v="14"/>
  </r>
  <r>
    <x v="0"/>
    <x v="4"/>
    <s v="Aug 2025"/>
    <n v="82284.669082030101"/>
    <x v="7"/>
    <x v="14"/>
  </r>
  <r>
    <x v="0"/>
    <x v="4"/>
    <s v="Sep 2025"/>
    <n v="78946.107993123878"/>
    <x v="8"/>
    <x v="14"/>
  </r>
  <r>
    <x v="0"/>
    <x v="4"/>
    <s v="Oct 2025"/>
    <n v="75100.201520617149"/>
    <x v="9"/>
    <x v="14"/>
  </r>
  <r>
    <x v="0"/>
    <x v="4"/>
    <s v="Nov 2025"/>
    <n v="71714.821777460951"/>
    <x v="10"/>
    <x v="14"/>
  </r>
  <r>
    <x v="0"/>
    <x v="4"/>
    <s v="Dec 2025"/>
    <n v="67437.599998101359"/>
    <x v="11"/>
    <x v="14"/>
  </r>
  <r>
    <x v="0"/>
    <x v="4"/>
    <s v="Jan 2026"/>
    <n v="63335.377712620284"/>
    <x v="0"/>
    <x v="15"/>
  </r>
  <r>
    <x v="0"/>
    <x v="4"/>
    <s v="Feb 2026"/>
    <n v="60052.203662114174"/>
    <x v="1"/>
    <x v="15"/>
  </r>
  <r>
    <x v="0"/>
    <x v="4"/>
    <s v="Mar 2026"/>
    <n v="56948.485643886699"/>
    <x v="2"/>
    <x v="15"/>
  </r>
  <r>
    <x v="0"/>
    <x v="4"/>
    <s v="Apr 2026"/>
    <n v="54728.864734195362"/>
    <x v="3"/>
    <x v="15"/>
  </r>
  <r>
    <x v="0"/>
    <x v="4"/>
    <s v="May 2026"/>
    <n v="4715.8696794534944"/>
    <x v="4"/>
    <x v="15"/>
  </r>
  <r>
    <x v="0"/>
    <x v="4"/>
    <s v="Jun 2026"/>
    <n v="4696.2940309950636"/>
    <x v="5"/>
    <x v="15"/>
  </r>
  <r>
    <x v="0"/>
    <x v="4"/>
    <s v="Jul 2026"/>
    <n v="4676.8002205318608"/>
    <x v="6"/>
    <x v="15"/>
  </r>
  <r>
    <x v="0"/>
    <x v="4"/>
    <s v="Aug 2026"/>
    <n v="4657.3856637061408"/>
    <x v="7"/>
    <x v="15"/>
  </r>
  <r>
    <x v="0"/>
    <x v="5"/>
    <s v="Jun 2011"/>
    <n v="19353653.667076577"/>
    <x v="5"/>
    <x v="0"/>
  </r>
  <r>
    <x v="0"/>
    <x v="5"/>
    <s v="Jul 2011"/>
    <n v="13477430.431502681"/>
    <x v="6"/>
    <x v="0"/>
  </r>
  <r>
    <x v="0"/>
    <x v="5"/>
    <s v="Aug 2011"/>
    <n v="11207920.37646562"/>
    <x v="7"/>
    <x v="0"/>
  </r>
  <r>
    <x v="0"/>
    <x v="5"/>
    <s v="Sep 2011"/>
    <n v="8975883.3637221958"/>
    <x v="8"/>
    <x v="0"/>
  </r>
  <r>
    <x v="0"/>
    <x v="5"/>
    <s v="Oct 2011"/>
    <n v="7891036.738796344"/>
    <x v="9"/>
    <x v="0"/>
  </r>
  <r>
    <x v="0"/>
    <x v="5"/>
    <s v="Nov 2011"/>
    <n v="7513574.1520792777"/>
    <x v="10"/>
    <x v="0"/>
  </r>
  <r>
    <x v="0"/>
    <x v="5"/>
    <s v="Dec 2011"/>
    <n v="7102610.8601883287"/>
    <x v="11"/>
    <x v="0"/>
  </r>
  <r>
    <x v="0"/>
    <x v="5"/>
    <s v="Jan 2012"/>
    <n v="6851434.0698699011"/>
    <x v="0"/>
    <x v="1"/>
  </r>
  <r>
    <x v="0"/>
    <x v="5"/>
    <s v="Feb 2012"/>
    <n v="6703856.0696977349"/>
    <x v="1"/>
    <x v="1"/>
  </r>
  <r>
    <x v="0"/>
    <x v="5"/>
    <s v="Mar 2012"/>
    <n v="7022765.3458340662"/>
    <x v="2"/>
    <x v="1"/>
  </r>
  <r>
    <x v="0"/>
    <x v="5"/>
    <s v="Apr 2012"/>
    <n v="6666782.8475719225"/>
    <x v="3"/>
    <x v="1"/>
  </r>
  <r>
    <x v="0"/>
    <x v="5"/>
    <s v="May 2012"/>
    <n v="6570571.2131485995"/>
    <x v="4"/>
    <x v="1"/>
  </r>
  <r>
    <x v="0"/>
    <x v="5"/>
    <s v="Jun 2012"/>
    <n v="6895051.5524851587"/>
    <x v="5"/>
    <x v="1"/>
  </r>
  <r>
    <x v="0"/>
    <x v="5"/>
    <s v="Jul 2012"/>
    <n v="6536750.7089124983"/>
    <x v="6"/>
    <x v="1"/>
  </r>
  <r>
    <x v="0"/>
    <x v="5"/>
    <s v="Aug 2012"/>
    <n v="6598836.2544984249"/>
    <x v="7"/>
    <x v="1"/>
  </r>
  <r>
    <x v="0"/>
    <x v="5"/>
    <s v="Sep 2012"/>
    <n v="6684060.356826012"/>
    <x v="8"/>
    <x v="1"/>
  </r>
  <r>
    <x v="0"/>
    <x v="5"/>
    <s v="Oct 2012"/>
    <n v="6694115.9506587321"/>
    <x v="9"/>
    <x v="1"/>
  </r>
  <r>
    <x v="0"/>
    <x v="5"/>
    <s v="Nov 2012"/>
    <n v="6645094.9882070329"/>
    <x v="10"/>
    <x v="1"/>
  </r>
  <r>
    <x v="0"/>
    <x v="5"/>
    <s v="Dec 2012"/>
    <n v="6655616.3887848277"/>
    <x v="11"/>
    <x v="1"/>
  </r>
  <r>
    <x v="0"/>
    <x v="5"/>
    <s v="Jan 2013"/>
    <n v="6348579.6193429567"/>
    <x v="0"/>
    <x v="2"/>
  </r>
  <r>
    <x v="0"/>
    <x v="5"/>
    <s v="Feb 2013"/>
    <n v="6215087.1500680204"/>
    <x v="1"/>
    <x v="2"/>
  </r>
  <r>
    <x v="0"/>
    <x v="5"/>
    <s v="Mar 2013"/>
    <n v="6350199.0252105156"/>
    <x v="2"/>
    <x v="2"/>
  </r>
  <r>
    <x v="0"/>
    <x v="5"/>
    <s v="Apr 2013"/>
    <n v="5797518.9649192924"/>
    <x v="3"/>
    <x v="2"/>
  </r>
  <r>
    <x v="0"/>
    <x v="5"/>
    <s v="May 2013"/>
    <n v="5657188.553629728"/>
    <x v="4"/>
    <x v="2"/>
  </r>
  <r>
    <x v="0"/>
    <x v="5"/>
    <s v="Jun 2013"/>
    <n v="5321675.5570908161"/>
    <x v="5"/>
    <x v="2"/>
  </r>
  <r>
    <x v="0"/>
    <x v="5"/>
    <s v="Jul 2013"/>
    <n v="5099032.5759475017"/>
    <x v="6"/>
    <x v="2"/>
  </r>
  <r>
    <x v="0"/>
    <x v="5"/>
    <s v="Aug 2013"/>
    <n v="4934108.5238720672"/>
    <x v="7"/>
    <x v="2"/>
  </r>
  <r>
    <x v="0"/>
    <x v="5"/>
    <s v="Sep 2013"/>
    <n v="4772265.5247661322"/>
    <x v="8"/>
    <x v="2"/>
  </r>
  <r>
    <x v="0"/>
    <x v="5"/>
    <s v="Oct 2013"/>
    <n v="4649365.9156501638"/>
    <x v="9"/>
    <x v="2"/>
  </r>
  <r>
    <x v="0"/>
    <x v="5"/>
    <s v="Nov 2013"/>
    <n v="4486888.2705626041"/>
    <x v="10"/>
    <x v="2"/>
  </r>
  <r>
    <x v="0"/>
    <x v="5"/>
    <s v="Dec 2013"/>
    <n v="4376110.8235280337"/>
    <x v="11"/>
    <x v="2"/>
  </r>
  <r>
    <x v="0"/>
    <x v="5"/>
    <s v="Jan 2014"/>
    <n v="4271814.0085806949"/>
    <x v="0"/>
    <x v="3"/>
  </r>
  <r>
    <x v="0"/>
    <x v="5"/>
    <s v="Feb 2014"/>
    <n v="4163892.223289148"/>
    <x v="1"/>
    <x v="3"/>
  </r>
  <r>
    <x v="0"/>
    <x v="5"/>
    <s v="Mar 2014"/>
    <n v="4112267.9554048665"/>
    <x v="2"/>
    <x v="3"/>
  </r>
  <r>
    <x v="0"/>
    <x v="5"/>
    <s v="Apr 2014"/>
    <n v="3963041.2609990137"/>
    <x v="3"/>
    <x v="3"/>
  </r>
  <r>
    <x v="0"/>
    <x v="5"/>
    <s v="May 2014"/>
    <n v="3862634.1085867994"/>
    <x v="4"/>
    <x v="3"/>
  </r>
  <r>
    <x v="0"/>
    <x v="5"/>
    <s v="Jun 2014"/>
    <n v="3752502.308309095"/>
    <x v="5"/>
    <x v="3"/>
  </r>
  <r>
    <x v="0"/>
    <x v="5"/>
    <s v="Jul 2014"/>
    <n v="3643375.772970642"/>
    <x v="6"/>
    <x v="3"/>
  </r>
  <r>
    <x v="0"/>
    <x v="5"/>
    <s v="Aug 2014"/>
    <n v="3567737.5838594195"/>
    <x v="7"/>
    <x v="3"/>
  </r>
  <r>
    <x v="0"/>
    <x v="5"/>
    <s v="Sep 2014"/>
    <n v="3478114.7572789695"/>
    <x v="8"/>
    <x v="3"/>
  </r>
  <r>
    <x v="0"/>
    <x v="5"/>
    <s v="Oct 2014"/>
    <n v="3428560.4027386731"/>
    <x v="9"/>
    <x v="3"/>
  </r>
  <r>
    <x v="0"/>
    <x v="5"/>
    <s v="Nov 2014"/>
    <n v="3345796.2922846302"/>
    <x v="10"/>
    <x v="3"/>
  </r>
  <r>
    <x v="0"/>
    <x v="5"/>
    <s v="Dec 2014"/>
    <n v="3272418.3186904932"/>
    <x v="11"/>
    <x v="3"/>
  </r>
  <r>
    <x v="0"/>
    <x v="5"/>
    <s v="Jan 2015"/>
    <n v="3204092.106304632"/>
    <x v="0"/>
    <x v="4"/>
  </r>
  <r>
    <x v="0"/>
    <x v="5"/>
    <s v="Feb 2015"/>
    <n v="3138020.5860483865"/>
    <x v="1"/>
    <x v="4"/>
  </r>
  <r>
    <x v="0"/>
    <x v="5"/>
    <s v="Mar 2015"/>
    <n v="3093613.9277175926"/>
    <x v="2"/>
    <x v="4"/>
  </r>
  <r>
    <x v="0"/>
    <x v="5"/>
    <s v="Apr 2015"/>
    <n v="3010584.2955540828"/>
    <x v="3"/>
    <x v="4"/>
  </r>
  <r>
    <x v="0"/>
    <x v="5"/>
    <s v="May 2015"/>
    <n v="2948659.4259215174"/>
    <x v="4"/>
    <x v="4"/>
  </r>
  <r>
    <x v="0"/>
    <x v="5"/>
    <s v="Jun 2015"/>
    <n v="2848993.2684184909"/>
    <x v="5"/>
    <x v="4"/>
  </r>
  <r>
    <x v="0"/>
    <x v="5"/>
    <s v="Jul 2015"/>
    <n v="2783871.9338264037"/>
    <x v="6"/>
    <x v="4"/>
  </r>
  <r>
    <x v="0"/>
    <x v="5"/>
    <s v="Aug 2015"/>
    <n v="2728310.483031631"/>
    <x v="7"/>
    <x v="4"/>
  </r>
  <r>
    <x v="0"/>
    <x v="5"/>
    <s v="Sep 2015"/>
    <n v="2657794.0956579987"/>
    <x v="8"/>
    <x v="4"/>
  </r>
  <r>
    <x v="0"/>
    <x v="5"/>
    <s v="Oct 2015"/>
    <n v="2609180.2466725782"/>
    <x v="9"/>
    <x v="4"/>
  </r>
  <r>
    <x v="0"/>
    <x v="5"/>
    <s v="Nov 2015"/>
    <n v="2544028.5288599594"/>
    <x v="10"/>
    <x v="4"/>
  </r>
  <r>
    <x v="0"/>
    <x v="5"/>
    <s v="Dec 2015"/>
    <n v="2489871.7873860132"/>
    <x v="11"/>
    <x v="4"/>
  </r>
  <r>
    <x v="0"/>
    <x v="5"/>
    <s v="Jan 2016"/>
    <n v="2437914.6086548022"/>
    <x v="0"/>
    <x v="5"/>
  </r>
  <r>
    <x v="0"/>
    <x v="5"/>
    <s v="Feb 2016"/>
    <n v="2387497.4107376868"/>
    <x v="1"/>
    <x v="5"/>
  </r>
  <r>
    <x v="0"/>
    <x v="5"/>
    <s v="Mar 2016"/>
    <n v="2351218.7050080933"/>
    <x v="2"/>
    <x v="5"/>
  </r>
  <r>
    <x v="0"/>
    <x v="5"/>
    <s v="Apr 2016"/>
    <n v="2286366.9589094394"/>
    <x v="3"/>
    <x v="5"/>
  </r>
  <r>
    <x v="0"/>
    <x v="5"/>
    <s v="May 2016"/>
    <n v="2235142.2482974553"/>
    <x v="4"/>
    <x v="5"/>
  </r>
  <r>
    <x v="0"/>
    <x v="5"/>
    <s v="Jun 2016"/>
    <n v="2147176.3632215881"/>
    <x v="5"/>
    <x v="5"/>
  </r>
  <r>
    <x v="0"/>
    <x v="5"/>
    <s v="Jul 2016"/>
    <n v="2107516.3622330027"/>
    <x v="6"/>
    <x v="5"/>
  </r>
  <r>
    <x v="0"/>
    <x v="5"/>
    <s v="Aug 2016"/>
    <n v="2071116.0386115762"/>
    <x v="7"/>
    <x v="5"/>
  </r>
  <r>
    <x v="0"/>
    <x v="5"/>
    <s v="Sep 2016"/>
    <n v="2019406.7722906014"/>
    <x v="8"/>
    <x v="5"/>
  </r>
  <r>
    <x v="0"/>
    <x v="5"/>
    <s v="Oct 2016"/>
    <n v="1992532.6718113178"/>
    <x v="9"/>
    <x v="5"/>
  </r>
  <r>
    <x v="0"/>
    <x v="5"/>
    <s v="Nov 2016"/>
    <n v="1953201.4498789459"/>
    <x v="10"/>
    <x v="5"/>
  </r>
  <r>
    <x v="0"/>
    <x v="5"/>
    <s v="Dec 2016"/>
    <n v="1914757.1212885287"/>
    <x v="11"/>
    <x v="5"/>
  </r>
  <r>
    <x v="0"/>
    <x v="5"/>
    <s v="Jan 2017"/>
    <n v="1878161.6247823478"/>
    <x v="0"/>
    <x v="6"/>
  </r>
  <r>
    <x v="0"/>
    <x v="5"/>
    <s v="Feb 2017"/>
    <n v="1841696.442669624"/>
    <x v="1"/>
    <x v="6"/>
  </r>
  <r>
    <x v="0"/>
    <x v="5"/>
    <s v="Mar 2017"/>
    <n v="1811528.9029629524"/>
    <x v="2"/>
    <x v="6"/>
  </r>
  <r>
    <x v="0"/>
    <x v="5"/>
    <s v="Apr 2017"/>
    <n v="1770628.0582003179"/>
    <x v="3"/>
    <x v="6"/>
  </r>
  <r>
    <x v="0"/>
    <x v="5"/>
    <s v="May 2017"/>
    <n v="1739837.0094790794"/>
    <x v="4"/>
    <x v="6"/>
  </r>
  <r>
    <x v="0"/>
    <x v="5"/>
    <s v="Jun 2017"/>
    <n v="1654167.7600146276"/>
    <x v="5"/>
    <x v="6"/>
  </r>
  <r>
    <x v="0"/>
    <x v="5"/>
    <s v="Jul 2017"/>
    <n v="1629077.4168616515"/>
    <x v="6"/>
    <x v="6"/>
  </r>
  <r>
    <x v="0"/>
    <x v="5"/>
    <s v="Aug 2017"/>
    <n v="1608937.3490111122"/>
    <x v="7"/>
    <x v="6"/>
  </r>
  <r>
    <x v="0"/>
    <x v="5"/>
    <s v="Sep 2017"/>
    <n v="1573664.1742037255"/>
    <x v="8"/>
    <x v="6"/>
  </r>
  <r>
    <x v="0"/>
    <x v="5"/>
    <s v="Oct 2017"/>
    <n v="1553121.9097198956"/>
    <x v="9"/>
    <x v="6"/>
  </r>
  <r>
    <x v="0"/>
    <x v="5"/>
    <s v="Nov 2017"/>
    <n v="1523164.3644198221"/>
    <x v="10"/>
    <x v="6"/>
  </r>
  <r>
    <x v="0"/>
    <x v="5"/>
    <s v="Dec 2017"/>
    <n v="1500610.685462682"/>
    <x v="11"/>
    <x v="6"/>
  </r>
  <r>
    <x v="0"/>
    <x v="5"/>
    <s v="Jan 2018"/>
    <n v="1475057.2990510296"/>
    <x v="0"/>
    <x v="7"/>
  </r>
  <r>
    <x v="0"/>
    <x v="5"/>
    <s v="Feb 2018"/>
    <n v="1452332.8599737817"/>
    <x v="1"/>
    <x v="7"/>
  </r>
  <r>
    <x v="0"/>
    <x v="5"/>
    <s v="Mar 2018"/>
    <n v="1434241.9336142982"/>
    <x v="2"/>
    <x v="7"/>
  </r>
  <r>
    <x v="0"/>
    <x v="5"/>
    <s v="Apr 2018"/>
    <n v="1408549.6286917944"/>
    <x v="3"/>
    <x v="7"/>
  </r>
  <r>
    <x v="0"/>
    <x v="5"/>
    <s v="May 2018"/>
    <n v="1386164.0765333287"/>
    <x v="4"/>
    <x v="7"/>
  </r>
  <r>
    <x v="0"/>
    <x v="5"/>
    <s v="Jun 2018"/>
    <n v="1329842.9913041624"/>
    <x v="5"/>
    <x v="7"/>
  </r>
  <r>
    <x v="0"/>
    <x v="5"/>
    <s v="Jul 2018"/>
    <n v="1313432.5606386594"/>
    <x v="6"/>
    <x v="7"/>
  </r>
  <r>
    <x v="0"/>
    <x v="5"/>
    <s v="Aug 2018"/>
    <n v="1299612.3956313333"/>
    <x v="7"/>
    <x v="7"/>
  </r>
  <r>
    <x v="0"/>
    <x v="5"/>
    <s v="Sep 2018"/>
    <n v="1272919.9440781055"/>
    <x v="8"/>
    <x v="7"/>
  </r>
  <r>
    <x v="0"/>
    <x v="5"/>
    <s v="Oct 2018"/>
    <n v="1264155.5742768855"/>
    <x v="9"/>
    <x v="7"/>
  </r>
  <r>
    <x v="0"/>
    <x v="5"/>
    <s v="Nov 2018"/>
    <n v="1241264.4062143285"/>
    <x v="10"/>
    <x v="7"/>
  </r>
  <r>
    <x v="0"/>
    <x v="5"/>
    <s v="Dec 2018"/>
    <n v="1222312.5674469154"/>
    <x v="11"/>
    <x v="7"/>
  </r>
  <r>
    <x v="0"/>
    <x v="5"/>
    <s v="Jan 2019"/>
    <n v="1205474.7838149876"/>
    <x v="0"/>
    <x v="8"/>
  </r>
  <r>
    <x v="0"/>
    <x v="5"/>
    <s v="Feb 2019"/>
    <n v="1190111.5740220342"/>
    <x v="1"/>
    <x v="8"/>
  </r>
  <r>
    <x v="0"/>
    <x v="5"/>
    <s v="Mar 2019"/>
    <n v="1177449.7727210368"/>
    <x v="2"/>
    <x v="8"/>
  </r>
  <r>
    <x v="0"/>
    <x v="5"/>
    <s v="Apr 2019"/>
    <n v="1164101.9763521678"/>
    <x v="3"/>
    <x v="8"/>
  </r>
  <r>
    <x v="0"/>
    <x v="5"/>
    <s v="May 2019"/>
    <n v="1150487.4991182508"/>
    <x v="4"/>
    <x v="8"/>
  </r>
  <r>
    <x v="0"/>
    <x v="5"/>
    <s v="Jun 2019"/>
    <n v="1094477.7637597134"/>
    <x v="5"/>
    <x v="8"/>
  </r>
  <r>
    <x v="0"/>
    <x v="5"/>
    <s v="Jul 2019"/>
    <n v="1078192.0102364866"/>
    <x v="6"/>
    <x v="8"/>
  </r>
  <r>
    <x v="0"/>
    <x v="5"/>
    <s v="Aug 2019"/>
    <n v="1073117.8052816424"/>
    <x v="7"/>
    <x v="8"/>
  </r>
  <r>
    <x v="0"/>
    <x v="5"/>
    <s v="Sep 2019"/>
    <n v="1053843.2038583599"/>
    <x v="8"/>
    <x v="8"/>
  </r>
  <r>
    <x v="0"/>
    <x v="5"/>
    <s v="Oct 2019"/>
    <n v="1045216.3973008769"/>
    <x v="9"/>
    <x v="8"/>
  </r>
  <r>
    <x v="0"/>
    <x v="5"/>
    <s v="Nov 2019"/>
    <n v="1026631.8752374181"/>
    <x v="10"/>
    <x v="8"/>
  </r>
  <r>
    <x v="0"/>
    <x v="5"/>
    <s v="Dec 2019"/>
    <n v="1003743.5250082181"/>
    <x v="11"/>
    <x v="8"/>
  </r>
  <r>
    <x v="0"/>
    <x v="5"/>
    <s v="Jan 2020"/>
    <n v="979155.34288760368"/>
    <x v="0"/>
    <x v="9"/>
  </r>
  <r>
    <x v="0"/>
    <x v="5"/>
    <s v="Feb 2020"/>
    <n v="962429.20486227958"/>
    <x v="1"/>
    <x v="9"/>
  </r>
  <r>
    <x v="0"/>
    <x v="5"/>
    <s v="Mar 2020"/>
    <n v="936563.57432875433"/>
    <x v="2"/>
    <x v="9"/>
  </r>
  <r>
    <x v="0"/>
    <x v="5"/>
    <s v="Apr 2020"/>
    <n v="917643.70526266354"/>
    <x v="3"/>
    <x v="9"/>
  </r>
  <r>
    <x v="0"/>
    <x v="5"/>
    <s v="May 2020"/>
    <n v="898723.02372826857"/>
    <x v="4"/>
    <x v="9"/>
  </r>
  <r>
    <x v="0"/>
    <x v="5"/>
    <s v="Jun 2020"/>
    <n v="866552.48181105673"/>
    <x v="5"/>
    <x v="9"/>
  </r>
  <r>
    <x v="0"/>
    <x v="5"/>
    <s v="Jul 2020"/>
    <n v="840711.1184623494"/>
    <x v="6"/>
    <x v="9"/>
  </r>
  <r>
    <x v="0"/>
    <x v="5"/>
    <s v="Aug 2020"/>
    <n v="822773.85158666724"/>
    <x v="7"/>
    <x v="9"/>
  </r>
  <r>
    <x v="0"/>
    <x v="5"/>
    <s v="Sep 2020"/>
    <n v="801093.38991011784"/>
    <x v="8"/>
    <x v="9"/>
  </r>
  <r>
    <x v="0"/>
    <x v="5"/>
    <s v="Oct 2020"/>
    <n v="788510.49765637424"/>
    <x v="9"/>
    <x v="9"/>
  </r>
  <r>
    <x v="0"/>
    <x v="5"/>
    <s v="Nov 2020"/>
    <n v="754488.45072057145"/>
    <x v="10"/>
    <x v="9"/>
  </r>
  <r>
    <x v="0"/>
    <x v="5"/>
    <s v="Dec 2020"/>
    <n v="737436.38689619838"/>
    <x v="11"/>
    <x v="9"/>
  </r>
  <r>
    <x v="0"/>
    <x v="5"/>
    <s v="Jan 2021"/>
    <n v="723923.67613720172"/>
    <x v="0"/>
    <x v="10"/>
  </r>
  <r>
    <x v="0"/>
    <x v="5"/>
    <s v="Feb 2021"/>
    <n v="708253.40103067295"/>
    <x v="1"/>
    <x v="10"/>
  </r>
  <r>
    <x v="0"/>
    <x v="5"/>
    <s v="Mar 2021"/>
    <n v="698091.28078611591"/>
    <x v="2"/>
    <x v="10"/>
  </r>
  <r>
    <x v="0"/>
    <x v="5"/>
    <s v="Apr 2021"/>
    <n v="689139.63582434726"/>
    <x v="3"/>
    <x v="10"/>
  </r>
  <r>
    <x v="0"/>
    <x v="5"/>
    <s v="May 2021"/>
    <n v="678831.3057154303"/>
    <x v="4"/>
    <x v="10"/>
  </r>
  <r>
    <x v="0"/>
    <x v="5"/>
    <s v="Jun 2021"/>
    <n v="426574.97591691889"/>
    <x v="5"/>
    <x v="10"/>
  </r>
  <r>
    <x v="0"/>
    <x v="5"/>
    <s v="Jul 2021"/>
    <n v="403334.29577759193"/>
    <x v="6"/>
    <x v="10"/>
  </r>
  <r>
    <x v="0"/>
    <x v="5"/>
    <s v="Aug 2021"/>
    <n v="396823.46026810986"/>
    <x v="7"/>
    <x v="10"/>
  </r>
  <r>
    <x v="0"/>
    <x v="5"/>
    <s v="Sep 2021"/>
    <n v="391522.50247138942"/>
    <x v="8"/>
    <x v="10"/>
  </r>
  <r>
    <x v="0"/>
    <x v="5"/>
    <s v="Oct 2021"/>
    <n v="385723.98961207416"/>
    <x v="9"/>
    <x v="10"/>
  </r>
  <r>
    <x v="0"/>
    <x v="5"/>
    <s v="Nov 2021"/>
    <n v="380360.8151654462"/>
    <x v="10"/>
    <x v="10"/>
  </r>
  <r>
    <x v="0"/>
    <x v="5"/>
    <s v="Dec 2021"/>
    <n v="375015.24817824666"/>
    <x v="11"/>
    <x v="10"/>
  </r>
  <r>
    <x v="0"/>
    <x v="5"/>
    <s v="Jan 2022"/>
    <n v="369780.79153272999"/>
    <x v="0"/>
    <x v="11"/>
  </r>
  <r>
    <x v="0"/>
    <x v="5"/>
    <s v="Feb 2022"/>
    <n v="364622.3364804209"/>
    <x v="1"/>
    <x v="11"/>
  </r>
  <r>
    <x v="0"/>
    <x v="5"/>
    <s v="Mar 2022"/>
    <n v="359546.53400348284"/>
    <x v="2"/>
    <x v="11"/>
  </r>
  <r>
    <x v="0"/>
    <x v="5"/>
    <s v="Apr 2022"/>
    <n v="354528.85860901425"/>
    <x v="3"/>
    <x v="11"/>
  </r>
  <r>
    <x v="0"/>
    <x v="5"/>
    <s v="May 2022"/>
    <n v="349591.59466978454"/>
    <x v="4"/>
    <x v="11"/>
  </r>
  <r>
    <x v="0"/>
    <x v="5"/>
    <s v="Jun 2022"/>
    <n v="344720.18224841804"/>
    <x v="5"/>
    <x v="11"/>
  </r>
  <r>
    <x v="0"/>
    <x v="5"/>
    <s v="Jul 2022"/>
    <n v="339925.63155981671"/>
    <x v="6"/>
    <x v="11"/>
  </r>
  <r>
    <x v="0"/>
    <x v="5"/>
    <s v="Aug 2022"/>
    <n v="335200.37651072507"/>
    <x v="7"/>
    <x v="11"/>
  </r>
  <r>
    <x v="0"/>
    <x v="5"/>
    <s v="Sep 2022"/>
    <n v="330543.38987264369"/>
    <x v="8"/>
    <x v="11"/>
  </r>
  <r>
    <x v="0"/>
    <x v="5"/>
    <s v="Oct 2022"/>
    <n v="325953.66236288345"/>
    <x v="9"/>
    <x v="11"/>
  </r>
  <r>
    <x v="0"/>
    <x v="5"/>
    <s v="Nov 2022"/>
    <n v="321430.19110713457"/>
    <x v="10"/>
    <x v="11"/>
  </r>
  <r>
    <x v="0"/>
    <x v="5"/>
    <s v="Dec 2022"/>
    <n v="316972.0013372337"/>
    <x v="11"/>
    <x v="11"/>
  </r>
  <r>
    <x v="0"/>
    <x v="5"/>
    <s v="Jan 2023"/>
    <n v="312578.11952468148"/>
    <x v="0"/>
    <x v="12"/>
  </r>
  <r>
    <x v="0"/>
    <x v="5"/>
    <s v="Feb 2023"/>
    <n v="308247.59517840942"/>
    <x v="1"/>
    <x v="12"/>
  </r>
  <r>
    <x v="0"/>
    <x v="5"/>
    <s v="Mar 2023"/>
    <n v="303979.48964589654"/>
    <x v="2"/>
    <x v="12"/>
  </r>
  <r>
    <x v="0"/>
    <x v="5"/>
    <s v="Apr 2023"/>
    <n v="299772.88154333708"/>
    <x v="3"/>
    <x v="12"/>
  </r>
  <r>
    <x v="0"/>
    <x v="5"/>
    <s v="May 2023"/>
    <n v="295626.85595675767"/>
    <x v="4"/>
    <x v="12"/>
  </r>
  <r>
    <x v="0"/>
    <x v="5"/>
    <s v="Jun 2023"/>
    <n v="291540.52269397321"/>
    <x v="5"/>
    <x v="12"/>
  </r>
  <r>
    <x v="0"/>
    <x v="5"/>
    <s v="Jul 2023"/>
    <n v="287445.19969157415"/>
    <x v="6"/>
    <x v="12"/>
  </r>
  <r>
    <x v="0"/>
    <x v="5"/>
    <s v="Aug 2023"/>
    <n v="283475.60964786838"/>
    <x v="7"/>
    <x v="12"/>
  </r>
  <r>
    <x v="0"/>
    <x v="5"/>
    <s v="Sep 2023"/>
    <n v="279563.10267542448"/>
    <x v="8"/>
    <x v="12"/>
  </r>
  <r>
    <x v="0"/>
    <x v="5"/>
    <s v="Oct 2023"/>
    <n v="275706.83452060504"/>
    <x v="9"/>
    <x v="12"/>
  </r>
  <r>
    <x v="0"/>
    <x v="5"/>
    <s v="Nov 2023"/>
    <n v="271905.97122977267"/>
    <x v="10"/>
    <x v="12"/>
  </r>
  <r>
    <x v="0"/>
    <x v="5"/>
    <s v="Dec 2023"/>
    <n v="268159.69794091041"/>
    <x v="11"/>
    <x v="12"/>
  </r>
  <r>
    <x v="0"/>
    <x v="5"/>
    <s v="Jan 2024"/>
    <n v="264467.20863054885"/>
    <x v="0"/>
    <x v="13"/>
  </r>
  <r>
    <x v="0"/>
    <x v="5"/>
    <s v="Feb 2024"/>
    <n v="260827.70801376601"/>
    <x v="1"/>
    <x v="13"/>
  </r>
  <r>
    <x v="0"/>
    <x v="5"/>
    <s v="Mar 2024"/>
    <n v="257240.41693580797"/>
    <x v="2"/>
    <x v="13"/>
  </r>
  <r>
    <x v="0"/>
    <x v="5"/>
    <s v="Apr 2024"/>
    <n v="253704.56375756313"/>
    <x v="3"/>
    <x v="13"/>
  </r>
  <r>
    <x v="0"/>
    <x v="5"/>
    <s v="May 2024"/>
    <n v="250219.39068573003"/>
    <x v="4"/>
    <x v="13"/>
  </r>
  <r>
    <x v="0"/>
    <x v="5"/>
    <s v="Jun 2024"/>
    <n v="246784.15513427032"/>
    <x v="5"/>
    <x v="13"/>
  </r>
  <r>
    <x v="0"/>
    <x v="5"/>
    <s v="Jul 2024"/>
    <n v="243398.11095680937"/>
    <x v="6"/>
    <x v="13"/>
  </r>
  <r>
    <x v="0"/>
    <x v="5"/>
    <s v="Aug 2024"/>
    <n v="240060.54424328712"/>
    <x v="7"/>
    <x v="13"/>
  </r>
  <r>
    <x v="0"/>
    <x v="5"/>
    <s v="Sep 2024"/>
    <n v="236770.73746185485"/>
    <x v="8"/>
    <x v="13"/>
  </r>
  <r>
    <x v="0"/>
    <x v="5"/>
    <s v="Oct 2024"/>
    <n v="233527.98728792678"/>
    <x v="9"/>
    <x v="13"/>
  </r>
  <r>
    <x v="0"/>
    <x v="5"/>
    <s v="Nov 2024"/>
    <n v="230331.6026427272"/>
    <x v="10"/>
    <x v="13"/>
  </r>
  <r>
    <x v="0"/>
    <x v="5"/>
    <s v="Dec 2024"/>
    <n v="227180.90088602807"/>
    <x v="11"/>
    <x v="13"/>
  </r>
  <r>
    <x v="0"/>
    <x v="5"/>
    <s v="Jan 2025"/>
    <n v="224075.21060050654"/>
    <x v="0"/>
    <x v="14"/>
  </r>
  <r>
    <x v="0"/>
    <x v="5"/>
    <s v="Feb 2025"/>
    <n v="221151.78646565991"/>
    <x v="1"/>
    <x v="14"/>
  </r>
  <r>
    <x v="0"/>
    <x v="5"/>
    <s v="Mar 2025"/>
    <n v="218133.010867643"/>
    <x v="2"/>
    <x v="14"/>
  </r>
  <r>
    <x v="0"/>
    <x v="5"/>
    <s v="Apr 2025"/>
    <n v="215157.29684917085"/>
    <x v="3"/>
    <x v="14"/>
  </r>
  <r>
    <x v="0"/>
    <x v="5"/>
    <s v="May 2025"/>
    <n v="212224.01793035158"/>
    <x v="4"/>
    <x v="14"/>
  </r>
  <r>
    <x v="0"/>
    <x v="5"/>
    <s v="Jun 2025"/>
    <n v="209332.54751676734"/>
    <x v="5"/>
    <x v="14"/>
  </r>
  <r>
    <x v="0"/>
    <x v="5"/>
    <s v="Jul 2025"/>
    <n v="206482.27065981066"/>
    <x v="6"/>
    <x v="14"/>
  </r>
  <r>
    <x v="0"/>
    <x v="5"/>
    <s v="Aug 2025"/>
    <n v="203672.58647958961"/>
    <x v="7"/>
    <x v="14"/>
  </r>
  <r>
    <x v="0"/>
    <x v="5"/>
    <s v="Sep 2025"/>
    <n v="200902.89735040188"/>
    <x v="8"/>
    <x v="14"/>
  </r>
  <r>
    <x v="0"/>
    <x v="5"/>
    <s v="Oct 2025"/>
    <n v="198172.62117671323"/>
    <x v="9"/>
    <x v="14"/>
  </r>
  <r>
    <x v="0"/>
    <x v="5"/>
    <s v="Nov 2025"/>
    <n v="195481.17450991616"/>
    <x v="10"/>
    <x v="14"/>
  </r>
  <r>
    <x v="0"/>
    <x v="5"/>
    <s v="Dec 2025"/>
    <n v="192827.99141592911"/>
    <x v="11"/>
    <x v="14"/>
  </r>
  <r>
    <x v="0"/>
    <x v="5"/>
    <s v="Jan 2026"/>
    <n v="190212.51438357556"/>
    <x v="0"/>
    <x v="15"/>
  </r>
  <r>
    <x v="0"/>
    <x v="5"/>
    <s v="Feb 2026"/>
    <n v="187634.18787151092"/>
    <x v="1"/>
    <x v="15"/>
  </r>
  <r>
    <x v="0"/>
    <x v="5"/>
    <s v="Mar 2026"/>
    <n v="185092.46688420099"/>
    <x v="2"/>
    <x v="15"/>
  </r>
  <r>
    <x v="0"/>
    <x v="5"/>
    <s v="Apr 2026"/>
    <n v="184513.65641773213"/>
    <x v="3"/>
    <x v="15"/>
  </r>
  <r>
    <x v="0"/>
    <x v="5"/>
    <s v="May 2026"/>
    <n v="183941.48681511762"/>
    <x v="4"/>
    <x v="15"/>
  </r>
  <r>
    <x v="0"/>
    <x v="5"/>
    <s v="Jun 2026"/>
    <n v="6451.7164442683252"/>
    <x v="5"/>
    <x v="15"/>
  </r>
  <r>
    <x v="0"/>
    <x v="5"/>
    <s v="Jul 2026"/>
    <n v="6424.9364678721258"/>
    <x v="6"/>
    <x v="15"/>
  </r>
  <r>
    <x v="0"/>
    <x v="5"/>
    <s v="Aug 2026"/>
    <n v="6398.2658959537575"/>
    <x v="7"/>
    <x v="15"/>
  </r>
  <r>
    <x v="0"/>
    <x v="5"/>
    <s v="Sep 2026"/>
    <n v="6371.7073128709626"/>
    <x v="8"/>
    <x v="15"/>
  </r>
  <r>
    <x v="0"/>
    <x v="6"/>
    <s v="Jul 2011"/>
    <n v="5343024.1633974221"/>
    <x v="6"/>
    <x v="0"/>
  </r>
  <r>
    <x v="0"/>
    <x v="6"/>
    <s v="Aug 2011"/>
    <n v="14339239.023770789"/>
    <x v="7"/>
    <x v="0"/>
  </r>
  <r>
    <x v="0"/>
    <x v="6"/>
    <s v="Sep 2011"/>
    <n v="9564052.4094017483"/>
    <x v="8"/>
    <x v="0"/>
  </r>
  <r>
    <x v="0"/>
    <x v="6"/>
    <s v="Oct 2011"/>
    <n v="7013206.3693003207"/>
    <x v="9"/>
    <x v="0"/>
  </r>
  <r>
    <x v="0"/>
    <x v="6"/>
    <s v="Nov 2011"/>
    <n v="5923241.595766901"/>
    <x v="10"/>
    <x v="0"/>
  </r>
  <r>
    <x v="0"/>
    <x v="6"/>
    <s v="Dec 2011"/>
    <n v="5164875.2978315987"/>
    <x v="11"/>
    <x v="0"/>
  </r>
  <r>
    <x v="0"/>
    <x v="6"/>
    <s v="Jan 2012"/>
    <n v="4681530.692743551"/>
    <x v="0"/>
    <x v="1"/>
  </r>
  <r>
    <x v="0"/>
    <x v="6"/>
    <s v="Feb 2012"/>
    <n v="4526841.7905108212"/>
    <x v="1"/>
    <x v="1"/>
  </r>
  <r>
    <x v="0"/>
    <x v="6"/>
    <s v="Mar 2012"/>
    <n v="4445476.9450716153"/>
    <x v="2"/>
    <x v="1"/>
  </r>
  <r>
    <x v="0"/>
    <x v="6"/>
    <s v="Apr 2012"/>
    <n v="4511700.1196655659"/>
    <x v="3"/>
    <x v="1"/>
  </r>
  <r>
    <x v="0"/>
    <x v="6"/>
    <s v="May 2012"/>
    <n v="4516840.7403598083"/>
    <x v="4"/>
    <x v="1"/>
  </r>
  <r>
    <x v="0"/>
    <x v="6"/>
    <s v="Jun 2012"/>
    <n v="4496838.6441075392"/>
    <x v="5"/>
    <x v="1"/>
  </r>
  <r>
    <x v="0"/>
    <x v="6"/>
    <s v="Jul 2012"/>
    <n v="4409740.7279303605"/>
    <x v="6"/>
    <x v="1"/>
  </r>
  <r>
    <x v="0"/>
    <x v="6"/>
    <s v="Aug 2012"/>
    <n v="4375762.8967728019"/>
    <x v="7"/>
    <x v="1"/>
  </r>
  <r>
    <x v="0"/>
    <x v="6"/>
    <s v="Sep 2012"/>
    <n v="4557231.4591559339"/>
    <x v="8"/>
    <x v="1"/>
  </r>
  <r>
    <x v="0"/>
    <x v="6"/>
    <s v="Oct 2012"/>
    <n v="4479501.9745970797"/>
    <x v="9"/>
    <x v="1"/>
  </r>
  <r>
    <x v="0"/>
    <x v="6"/>
    <s v="Nov 2012"/>
    <n v="4299942.2207056368"/>
    <x v="10"/>
    <x v="1"/>
  </r>
  <r>
    <x v="0"/>
    <x v="6"/>
    <s v="Dec 2012"/>
    <n v="4013363.8694093097"/>
    <x v="11"/>
    <x v="1"/>
  </r>
  <r>
    <x v="0"/>
    <x v="6"/>
    <s v="Jan 2013"/>
    <n v="3806441.0396107733"/>
    <x v="0"/>
    <x v="2"/>
  </r>
  <r>
    <x v="0"/>
    <x v="6"/>
    <s v="Feb 2013"/>
    <n v="3659556.2608387307"/>
    <x v="1"/>
    <x v="2"/>
  </r>
  <r>
    <x v="0"/>
    <x v="6"/>
    <s v="Mar 2013"/>
    <n v="3438115.5182787352"/>
    <x v="2"/>
    <x v="2"/>
  </r>
  <r>
    <x v="0"/>
    <x v="6"/>
    <s v="Apr 2013"/>
    <n v="3288549.3189475839"/>
    <x v="3"/>
    <x v="2"/>
  </r>
  <r>
    <x v="0"/>
    <x v="6"/>
    <s v="May 2013"/>
    <n v="3087334.6103406921"/>
    <x v="4"/>
    <x v="2"/>
  </r>
  <r>
    <x v="0"/>
    <x v="6"/>
    <s v="Jun 2013"/>
    <n v="2884812.4930275455"/>
    <x v="5"/>
    <x v="2"/>
  </r>
  <r>
    <x v="0"/>
    <x v="6"/>
    <s v="Jul 2013"/>
    <n v="2662433.6118225912"/>
    <x v="6"/>
    <x v="2"/>
  </r>
  <r>
    <x v="0"/>
    <x v="6"/>
    <s v="Aug 2013"/>
    <n v="2416810.9160551666"/>
    <x v="7"/>
    <x v="2"/>
  </r>
  <r>
    <x v="0"/>
    <x v="6"/>
    <s v="Sep 2013"/>
    <n v="2279323.9223934291"/>
    <x v="8"/>
    <x v="2"/>
  </r>
  <r>
    <x v="0"/>
    <x v="6"/>
    <s v="Oct 2013"/>
    <n v="2195811.6854766933"/>
    <x v="9"/>
    <x v="2"/>
  </r>
  <r>
    <x v="0"/>
    <x v="6"/>
    <s v="Nov 2013"/>
    <n v="2110031.6282774229"/>
    <x v="10"/>
    <x v="2"/>
  </r>
  <r>
    <x v="0"/>
    <x v="6"/>
    <s v="Dec 2013"/>
    <n v="2007514.3563069061"/>
    <x v="11"/>
    <x v="2"/>
  </r>
  <r>
    <x v="0"/>
    <x v="6"/>
    <s v="Jan 2014"/>
    <n v="1919711.770409541"/>
    <x v="0"/>
    <x v="3"/>
  </r>
  <r>
    <x v="0"/>
    <x v="6"/>
    <s v="Feb 2014"/>
    <n v="1848624.9884221067"/>
    <x v="1"/>
    <x v="3"/>
  </r>
  <r>
    <x v="0"/>
    <x v="6"/>
    <s v="Mar 2014"/>
    <n v="1789885.1789842318"/>
    <x v="2"/>
    <x v="3"/>
  </r>
  <r>
    <x v="0"/>
    <x v="6"/>
    <s v="Apr 2014"/>
    <n v="1731839.7417290844"/>
    <x v="3"/>
    <x v="3"/>
  </r>
  <r>
    <x v="0"/>
    <x v="6"/>
    <s v="May 2014"/>
    <n v="1681950.5492503718"/>
    <x v="4"/>
    <x v="3"/>
  </r>
  <r>
    <x v="0"/>
    <x v="6"/>
    <s v="Jun 2014"/>
    <n v="1630658.4600693951"/>
    <x v="5"/>
    <x v="3"/>
  </r>
  <r>
    <x v="0"/>
    <x v="6"/>
    <s v="Jul 2014"/>
    <n v="1577346.9597539122"/>
    <x v="6"/>
    <x v="3"/>
  </r>
  <r>
    <x v="0"/>
    <x v="6"/>
    <s v="Aug 2014"/>
    <n v="1508768.8914395669"/>
    <x v="7"/>
    <x v="3"/>
  </r>
  <r>
    <x v="0"/>
    <x v="6"/>
    <s v="Sep 2014"/>
    <n v="1464060.8669120981"/>
    <x v="8"/>
    <x v="3"/>
  </r>
  <r>
    <x v="0"/>
    <x v="6"/>
    <s v="Oct 2014"/>
    <n v="1432827.869125457"/>
    <x v="9"/>
    <x v="3"/>
  </r>
  <r>
    <x v="0"/>
    <x v="6"/>
    <s v="Nov 2014"/>
    <n v="1415582.8431990722"/>
    <x v="10"/>
    <x v="3"/>
  </r>
  <r>
    <x v="0"/>
    <x v="6"/>
    <s v="Dec 2014"/>
    <n v="1383924.9703277035"/>
    <x v="11"/>
    <x v="3"/>
  </r>
  <r>
    <x v="0"/>
    <x v="6"/>
    <s v="Jan 2015"/>
    <n v="1350302.1500729753"/>
    <x v="0"/>
    <x v="4"/>
  </r>
  <r>
    <x v="0"/>
    <x v="6"/>
    <s v="Feb 2015"/>
    <n v="1321159.7938135755"/>
    <x v="1"/>
    <x v="4"/>
  </r>
  <r>
    <x v="0"/>
    <x v="6"/>
    <s v="Mar 2015"/>
    <n v="1294832.7027828528"/>
    <x v="2"/>
    <x v="4"/>
  </r>
  <r>
    <x v="0"/>
    <x v="6"/>
    <s v="Apr 2015"/>
    <n v="1271913.0290535609"/>
    <x v="3"/>
    <x v="4"/>
  </r>
  <r>
    <x v="0"/>
    <x v="6"/>
    <s v="May 2015"/>
    <n v="1253409.0716860623"/>
    <x v="4"/>
    <x v="4"/>
  </r>
  <r>
    <x v="0"/>
    <x v="6"/>
    <s v="Jun 2015"/>
    <n v="1233023.146134702"/>
    <x v="5"/>
    <x v="4"/>
  </r>
  <r>
    <x v="0"/>
    <x v="6"/>
    <s v="Jul 2015"/>
    <n v="1206738.3418196263"/>
    <x v="6"/>
    <x v="4"/>
  </r>
  <r>
    <x v="0"/>
    <x v="6"/>
    <s v="Aug 2015"/>
    <n v="1173766.9390818775"/>
    <x v="7"/>
    <x v="4"/>
  </r>
  <r>
    <x v="0"/>
    <x v="6"/>
    <s v="Sep 2015"/>
    <n v="1143790.2239881181"/>
    <x v="8"/>
    <x v="4"/>
  </r>
  <r>
    <x v="0"/>
    <x v="6"/>
    <s v="Oct 2015"/>
    <n v="1113110.1498428597"/>
    <x v="9"/>
    <x v="4"/>
  </r>
  <r>
    <x v="0"/>
    <x v="6"/>
    <s v="Nov 2015"/>
    <n v="1086021.2935126589"/>
    <x v="10"/>
    <x v="4"/>
  </r>
  <r>
    <x v="0"/>
    <x v="6"/>
    <s v="Dec 2015"/>
    <n v="1058681.0141172335"/>
    <x v="11"/>
    <x v="4"/>
  </r>
  <r>
    <x v="0"/>
    <x v="6"/>
    <s v="Jan 2016"/>
    <n v="1033110.8609201303"/>
    <x v="0"/>
    <x v="5"/>
  </r>
  <r>
    <x v="0"/>
    <x v="6"/>
    <s v="Feb 2016"/>
    <n v="1008457.2291821233"/>
    <x v="1"/>
    <x v="5"/>
  </r>
  <r>
    <x v="0"/>
    <x v="6"/>
    <s v="Mar 2016"/>
    <n v="984094.88958895765"/>
    <x v="2"/>
    <x v="5"/>
  </r>
  <r>
    <x v="0"/>
    <x v="6"/>
    <s v="Apr 2016"/>
    <n v="961177.06708750292"/>
    <x v="3"/>
    <x v="5"/>
  </r>
  <r>
    <x v="0"/>
    <x v="6"/>
    <s v="May 2016"/>
    <n v="936538.06064756936"/>
    <x v="4"/>
    <x v="5"/>
  </r>
  <r>
    <x v="0"/>
    <x v="6"/>
    <s v="Jun 2016"/>
    <n v="913145.95545127196"/>
    <x v="5"/>
    <x v="5"/>
  </r>
  <r>
    <x v="0"/>
    <x v="6"/>
    <s v="Jul 2016"/>
    <n v="883362.01390758064"/>
    <x v="6"/>
    <x v="5"/>
  </r>
  <r>
    <x v="0"/>
    <x v="6"/>
    <s v="Aug 2016"/>
    <n v="864804.3755151073"/>
    <x v="7"/>
    <x v="5"/>
  </r>
  <r>
    <x v="0"/>
    <x v="6"/>
    <s v="Sep 2016"/>
    <n v="843575.1438383424"/>
    <x v="8"/>
    <x v="5"/>
  </r>
  <r>
    <x v="0"/>
    <x v="6"/>
    <s v="Oct 2016"/>
    <n v="821522.37373455893"/>
    <x v="9"/>
    <x v="5"/>
  </r>
  <r>
    <x v="0"/>
    <x v="6"/>
    <s v="Nov 2016"/>
    <n v="806948.47118053702"/>
    <x v="10"/>
    <x v="5"/>
  </r>
  <r>
    <x v="0"/>
    <x v="6"/>
    <s v="Dec 2016"/>
    <n v="794108.97968510026"/>
    <x v="11"/>
    <x v="5"/>
  </r>
  <r>
    <x v="0"/>
    <x v="6"/>
    <s v="Jan 2017"/>
    <n v="774342.06291560945"/>
    <x v="0"/>
    <x v="6"/>
  </r>
  <r>
    <x v="0"/>
    <x v="6"/>
    <s v="Feb 2017"/>
    <n v="755871.70251216285"/>
    <x v="1"/>
    <x v="6"/>
  </r>
  <r>
    <x v="0"/>
    <x v="6"/>
    <s v="Mar 2017"/>
    <n v="737238.91585738293"/>
    <x v="2"/>
    <x v="6"/>
  </r>
  <r>
    <x v="0"/>
    <x v="6"/>
    <s v="Apr 2017"/>
    <n v="717212.47508513054"/>
    <x v="3"/>
    <x v="6"/>
  </r>
  <r>
    <x v="0"/>
    <x v="6"/>
    <s v="May 2017"/>
    <n v="700578.95404254366"/>
    <x v="4"/>
    <x v="6"/>
  </r>
  <r>
    <x v="0"/>
    <x v="6"/>
    <s v="Jun 2017"/>
    <n v="687692.72678500297"/>
    <x v="5"/>
    <x v="6"/>
  </r>
  <r>
    <x v="0"/>
    <x v="6"/>
    <s v="Jul 2017"/>
    <n v="672897.82736917026"/>
    <x v="6"/>
    <x v="6"/>
  </r>
  <r>
    <x v="0"/>
    <x v="6"/>
    <s v="Aug 2017"/>
    <n v="660095.16153579066"/>
    <x v="7"/>
    <x v="6"/>
  </r>
  <r>
    <x v="0"/>
    <x v="6"/>
    <s v="Sep 2017"/>
    <n v="647386.8561208219"/>
    <x v="8"/>
    <x v="6"/>
  </r>
  <r>
    <x v="0"/>
    <x v="6"/>
    <s v="Oct 2017"/>
    <n v="633326.42724329396"/>
    <x v="9"/>
    <x v="6"/>
  </r>
  <r>
    <x v="0"/>
    <x v="6"/>
    <s v="Nov 2017"/>
    <n v="618060.09130148846"/>
    <x v="10"/>
    <x v="6"/>
  </r>
  <r>
    <x v="0"/>
    <x v="6"/>
    <s v="Dec 2017"/>
    <n v="605449.39515304309"/>
    <x v="11"/>
    <x v="6"/>
  </r>
  <r>
    <x v="0"/>
    <x v="6"/>
    <s v="Jan 2018"/>
    <n v="593488.70226146118"/>
    <x v="0"/>
    <x v="7"/>
  </r>
  <r>
    <x v="0"/>
    <x v="6"/>
    <s v="Feb 2018"/>
    <n v="578591.25053909444"/>
    <x v="1"/>
    <x v="7"/>
  </r>
  <r>
    <x v="0"/>
    <x v="6"/>
    <s v="Mar 2018"/>
    <n v="566799.83485044492"/>
    <x v="2"/>
    <x v="7"/>
  </r>
  <r>
    <x v="0"/>
    <x v="6"/>
    <s v="Apr 2018"/>
    <n v="556125.27413680893"/>
    <x v="3"/>
    <x v="7"/>
  </r>
  <r>
    <x v="0"/>
    <x v="6"/>
    <s v="May 2018"/>
    <n v="545263.00127026183"/>
    <x v="4"/>
    <x v="7"/>
  </r>
  <r>
    <x v="0"/>
    <x v="6"/>
    <s v="Jun 2018"/>
    <n v="535947.30000917183"/>
    <x v="5"/>
    <x v="7"/>
  </r>
  <r>
    <x v="0"/>
    <x v="6"/>
    <s v="Jul 2018"/>
    <n v="525525.9304507568"/>
    <x v="6"/>
    <x v="7"/>
  </r>
  <r>
    <x v="0"/>
    <x v="6"/>
    <s v="Aug 2018"/>
    <n v="516217.31122734083"/>
    <x v="7"/>
    <x v="7"/>
  </r>
  <r>
    <x v="0"/>
    <x v="6"/>
    <s v="Sep 2018"/>
    <n v="504995.16982477705"/>
    <x v="8"/>
    <x v="7"/>
  </r>
  <r>
    <x v="0"/>
    <x v="6"/>
    <s v="Oct 2018"/>
    <n v="494230.50443708285"/>
    <x v="9"/>
    <x v="7"/>
  </r>
  <r>
    <x v="0"/>
    <x v="6"/>
    <s v="Nov 2018"/>
    <n v="487758.95082246058"/>
    <x v="10"/>
    <x v="7"/>
  </r>
  <r>
    <x v="0"/>
    <x v="6"/>
    <s v="Dec 2018"/>
    <n v="477649.49845957634"/>
    <x v="11"/>
    <x v="7"/>
  </r>
  <r>
    <x v="0"/>
    <x v="6"/>
    <s v="Jan 2019"/>
    <n v="464999.51407911838"/>
    <x v="0"/>
    <x v="8"/>
  </r>
  <r>
    <x v="0"/>
    <x v="6"/>
    <s v="Feb 2019"/>
    <n v="455357.0659632961"/>
    <x v="1"/>
    <x v="8"/>
  </r>
  <r>
    <x v="0"/>
    <x v="6"/>
    <s v="Mar 2019"/>
    <n v="447686.19311224122"/>
    <x v="2"/>
    <x v="8"/>
  </r>
  <r>
    <x v="0"/>
    <x v="6"/>
    <s v="Apr 2019"/>
    <n v="439454.59699489409"/>
    <x v="3"/>
    <x v="8"/>
  </r>
  <r>
    <x v="0"/>
    <x v="6"/>
    <s v="May 2019"/>
    <n v="434114.16470076935"/>
    <x v="4"/>
    <x v="8"/>
  </r>
  <r>
    <x v="0"/>
    <x v="6"/>
    <s v="Jun 2019"/>
    <n v="428799.06403477769"/>
    <x v="5"/>
    <x v="8"/>
  </r>
  <r>
    <x v="0"/>
    <x v="6"/>
    <s v="Jul 2019"/>
    <n v="417197.05843293935"/>
    <x v="6"/>
    <x v="8"/>
  </r>
  <r>
    <x v="0"/>
    <x v="6"/>
    <s v="Aug 2019"/>
    <n v="406918.78873819252"/>
    <x v="7"/>
    <x v="8"/>
  </r>
  <r>
    <x v="0"/>
    <x v="6"/>
    <s v="Sep 2019"/>
    <n v="403386.84865810582"/>
    <x v="8"/>
    <x v="8"/>
  </r>
  <r>
    <x v="0"/>
    <x v="6"/>
    <s v="Oct 2019"/>
    <n v="396282.82123095373"/>
    <x v="9"/>
    <x v="8"/>
  </r>
  <r>
    <x v="0"/>
    <x v="6"/>
    <s v="Nov 2019"/>
    <n v="387667.68966021296"/>
    <x v="10"/>
    <x v="8"/>
  </r>
  <r>
    <x v="0"/>
    <x v="6"/>
    <s v="Dec 2019"/>
    <n v="379219.99795675941"/>
    <x v="11"/>
    <x v="8"/>
  </r>
  <r>
    <x v="0"/>
    <x v="6"/>
    <s v="Jan 2020"/>
    <n v="371453.74593381718"/>
    <x v="0"/>
    <x v="9"/>
  </r>
  <r>
    <x v="0"/>
    <x v="6"/>
    <s v="Feb 2020"/>
    <n v="367153.71058648382"/>
    <x v="1"/>
    <x v="9"/>
  </r>
  <r>
    <x v="0"/>
    <x v="6"/>
    <s v="Mar 2020"/>
    <n v="361535.44984035561"/>
    <x v="2"/>
    <x v="9"/>
  </r>
  <r>
    <x v="0"/>
    <x v="6"/>
    <s v="Apr 2020"/>
    <n v="350813.4237710638"/>
    <x v="3"/>
    <x v="9"/>
  </r>
  <r>
    <x v="0"/>
    <x v="6"/>
    <s v="May 2020"/>
    <n v="345073.19309521548"/>
    <x v="4"/>
    <x v="9"/>
  </r>
  <r>
    <x v="0"/>
    <x v="6"/>
    <s v="Jun 2020"/>
    <n v="345764.77310487139"/>
    <x v="5"/>
    <x v="9"/>
  </r>
  <r>
    <x v="0"/>
    <x v="6"/>
    <s v="Jul 2020"/>
    <n v="326553.02739126747"/>
    <x v="6"/>
    <x v="9"/>
  </r>
  <r>
    <x v="0"/>
    <x v="6"/>
    <s v="Aug 2020"/>
    <n v="317257.22470633342"/>
    <x v="7"/>
    <x v="9"/>
  </r>
  <r>
    <x v="0"/>
    <x v="6"/>
    <s v="Sep 2020"/>
    <n v="310176.33880924078"/>
    <x v="8"/>
    <x v="9"/>
  </r>
  <r>
    <x v="0"/>
    <x v="6"/>
    <s v="Oct 2020"/>
    <n v="304158.44659459789"/>
    <x v="9"/>
    <x v="9"/>
  </r>
  <r>
    <x v="0"/>
    <x v="6"/>
    <s v="Nov 2020"/>
    <n v="296999.15488953161"/>
    <x v="10"/>
    <x v="9"/>
  </r>
  <r>
    <x v="0"/>
    <x v="6"/>
    <s v="Dec 2020"/>
    <n v="292760.91691253497"/>
    <x v="11"/>
    <x v="9"/>
  </r>
  <r>
    <x v="0"/>
    <x v="6"/>
    <s v="Jan 2021"/>
    <n v="287691.17850079259"/>
    <x v="0"/>
    <x v="10"/>
  </r>
  <r>
    <x v="0"/>
    <x v="6"/>
    <s v="Feb 2021"/>
    <n v="283615.9204797998"/>
    <x v="1"/>
    <x v="10"/>
  </r>
  <r>
    <x v="0"/>
    <x v="6"/>
    <s v="Mar 2021"/>
    <n v="279648.72447760915"/>
    <x v="2"/>
    <x v="10"/>
  </r>
  <r>
    <x v="0"/>
    <x v="6"/>
    <s v="Apr 2021"/>
    <n v="267945.8139294823"/>
    <x v="3"/>
    <x v="10"/>
  </r>
  <r>
    <x v="0"/>
    <x v="6"/>
    <s v="May 2021"/>
    <n v="263461.61230783147"/>
    <x v="4"/>
    <x v="10"/>
  </r>
  <r>
    <x v="0"/>
    <x v="6"/>
    <s v="Jun 2021"/>
    <n v="201265.63190121207"/>
    <x v="5"/>
    <x v="10"/>
  </r>
  <r>
    <x v="0"/>
    <x v="6"/>
    <s v="Jul 2021"/>
    <n v="111108.49571334648"/>
    <x v="6"/>
    <x v="10"/>
  </r>
  <r>
    <x v="0"/>
    <x v="6"/>
    <s v="Aug 2021"/>
    <n v="106952.70997691651"/>
    <x v="7"/>
    <x v="10"/>
  </r>
  <r>
    <x v="0"/>
    <x v="6"/>
    <s v="Sep 2021"/>
    <n v="104647.32464740315"/>
    <x v="8"/>
    <x v="10"/>
  </r>
  <r>
    <x v="0"/>
    <x v="6"/>
    <s v="Oct 2021"/>
    <n v="103615.63491714376"/>
    <x v="9"/>
    <x v="10"/>
  </r>
  <r>
    <x v="0"/>
    <x v="6"/>
    <s v="Nov 2021"/>
    <n v="101968.65522611838"/>
    <x v="10"/>
    <x v="10"/>
  </r>
  <r>
    <x v="0"/>
    <x v="6"/>
    <s v="Dec 2021"/>
    <n v="100729.73745381925"/>
    <x v="11"/>
    <x v="10"/>
  </r>
  <r>
    <x v="0"/>
    <x v="6"/>
    <s v="Jan 2022"/>
    <n v="99442.162962302842"/>
    <x v="0"/>
    <x v="11"/>
  </r>
  <r>
    <x v="0"/>
    <x v="6"/>
    <s v="Feb 2022"/>
    <n v="98209.413197104659"/>
    <x v="1"/>
    <x v="11"/>
  </r>
  <r>
    <x v="0"/>
    <x v="6"/>
    <s v="Mar 2022"/>
    <n v="96994.023378211263"/>
    <x v="2"/>
    <x v="11"/>
  </r>
  <r>
    <x v="0"/>
    <x v="6"/>
    <s v="Apr 2022"/>
    <n v="95795.714603377754"/>
    <x v="3"/>
    <x v="11"/>
  </r>
  <r>
    <x v="0"/>
    <x v="6"/>
    <s v="May 2022"/>
    <n v="94614.221892147863"/>
    <x v="4"/>
    <x v="11"/>
  </r>
  <r>
    <x v="0"/>
    <x v="6"/>
    <s v="Jun 2022"/>
    <n v="93449.278395349873"/>
    <x v="5"/>
    <x v="11"/>
  </r>
  <r>
    <x v="0"/>
    <x v="6"/>
    <s v="Jul 2022"/>
    <n v="92300.627216885317"/>
    <x v="6"/>
    <x v="11"/>
  </r>
  <r>
    <x v="0"/>
    <x v="6"/>
    <s v="Aug 2022"/>
    <n v="91168.014845013488"/>
    <x v="7"/>
    <x v="11"/>
  </r>
  <r>
    <x v="0"/>
    <x v="6"/>
    <s v="Sep 2022"/>
    <n v="90051.189145088443"/>
    <x v="8"/>
    <x v="11"/>
  </r>
  <r>
    <x v="0"/>
    <x v="6"/>
    <s v="Oct 2022"/>
    <n v="88949.903889727168"/>
    <x v="9"/>
    <x v="11"/>
  </r>
  <r>
    <x v="0"/>
    <x v="6"/>
    <s v="Nov 2022"/>
    <n v="87863.913490094157"/>
    <x v="10"/>
    <x v="11"/>
  </r>
  <r>
    <x v="0"/>
    <x v="6"/>
    <s v="Dec 2022"/>
    <n v="86792.990002047678"/>
    <x v="11"/>
    <x v="11"/>
  </r>
  <r>
    <x v="0"/>
    <x v="6"/>
    <s v="Jan 2023"/>
    <n v="85736.890413846981"/>
    <x v="0"/>
    <x v="12"/>
  </r>
  <r>
    <x v="0"/>
    <x v="6"/>
    <s v="Feb 2023"/>
    <n v="84695.388058445242"/>
    <x v="1"/>
    <x v="12"/>
  </r>
  <r>
    <x v="0"/>
    <x v="6"/>
    <s v="Mar 2023"/>
    <n v="83668.259430248174"/>
    <x v="2"/>
    <x v="12"/>
  </r>
  <r>
    <x v="0"/>
    <x v="6"/>
    <s v="Apr 2023"/>
    <n v="82655.277054946026"/>
    <x v="3"/>
    <x v="12"/>
  </r>
  <r>
    <x v="0"/>
    <x v="6"/>
    <s v="May 2023"/>
    <n v="81656.228218565157"/>
    <x v="4"/>
    <x v="12"/>
  </r>
  <r>
    <x v="0"/>
    <x v="6"/>
    <s v="Jun 2023"/>
    <n v="80670.897161321627"/>
    <x v="5"/>
    <x v="12"/>
  </r>
  <r>
    <x v="0"/>
    <x v="6"/>
    <s v="Jul 2023"/>
    <n v="79699.067216168609"/>
    <x v="6"/>
    <x v="12"/>
  </r>
  <r>
    <x v="0"/>
    <x v="6"/>
    <s v="Aug 2023"/>
    <n v="78647.291310443383"/>
    <x v="7"/>
    <x v="12"/>
  </r>
  <r>
    <x v="0"/>
    <x v="6"/>
    <s v="Sep 2023"/>
    <n v="77701.860722412413"/>
    <x v="8"/>
    <x v="12"/>
  </r>
  <r>
    <x v="0"/>
    <x v="6"/>
    <s v="Oct 2023"/>
    <n v="76769.323864887207"/>
    <x v="9"/>
    <x v="12"/>
  </r>
  <r>
    <x v="0"/>
    <x v="6"/>
    <s v="Nov 2023"/>
    <n v="75849.487099872509"/>
    <x v="10"/>
    <x v="12"/>
  </r>
  <r>
    <x v="0"/>
    <x v="6"/>
    <s v="Dec 2023"/>
    <n v="74942.151397752474"/>
    <x v="11"/>
    <x v="12"/>
  </r>
  <r>
    <x v="0"/>
    <x v="6"/>
    <s v="Jan 2024"/>
    <n v="74047.12850488961"/>
    <x v="0"/>
    <x v="13"/>
  </r>
  <r>
    <x v="0"/>
    <x v="6"/>
    <s v="Feb 2024"/>
    <n v="73164.231706193837"/>
    <x v="1"/>
    <x v="13"/>
  </r>
  <r>
    <x v="0"/>
    <x v="6"/>
    <s v="Mar 2024"/>
    <n v="72293.275948027716"/>
    <x v="2"/>
    <x v="13"/>
  </r>
  <r>
    <x v="0"/>
    <x v="6"/>
    <s v="Apr 2024"/>
    <n v="71434.080861111448"/>
    <x v="3"/>
    <x v="13"/>
  </r>
  <r>
    <x v="0"/>
    <x v="6"/>
    <s v="May 2024"/>
    <n v="70586.467737617902"/>
    <x v="4"/>
    <x v="13"/>
  </r>
  <r>
    <x v="0"/>
    <x v="6"/>
    <s v="Jun 2024"/>
    <n v="69750.261492625097"/>
    <x v="5"/>
    <x v="13"/>
  </r>
  <r>
    <x v="0"/>
    <x v="6"/>
    <s v="Jul 2024"/>
    <n v="68925.289302663616"/>
    <x v="6"/>
    <x v="13"/>
  </r>
  <r>
    <x v="0"/>
    <x v="6"/>
    <s v="Aug 2024"/>
    <n v="68111.385474432085"/>
    <x v="7"/>
    <x v="13"/>
  </r>
  <r>
    <x v="0"/>
    <x v="6"/>
    <s v="Sep 2024"/>
    <n v="67308.379623008528"/>
    <x v="8"/>
    <x v="13"/>
  </r>
  <r>
    <x v="0"/>
    <x v="6"/>
    <s v="Oct 2024"/>
    <n v="66516.109516544195"/>
    <x v="9"/>
    <x v="13"/>
  </r>
  <r>
    <x v="0"/>
    <x v="6"/>
    <s v="Nov 2024"/>
    <n v="65734.412238832549"/>
    <x v="10"/>
    <x v="13"/>
  </r>
  <r>
    <x v="0"/>
    <x v="6"/>
    <s v="Dec 2024"/>
    <n v="64963.133526740341"/>
    <x v="11"/>
    <x v="13"/>
  </r>
  <r>
    <x v="0"/>
    <x v="6"/>
    <s v="Jan 2025"/>
    <n v="64202.112202608478"/>
    <x v="0"/>
    <x v="14"/>
  </r>
  <r>
    <x v="0"/>
    <x v="6"/>
    <s v="Feb 2025"/>
    <n v="63451.197964756262"/>
    <x v="1"/>
    <x v="14"/>
  </r>
  <r>
    <x v="0"/>
    <x v="6"/>
    <s v="Mar 2025"/>
    <n v="62806.608765967452"/>
    <x v="2"/>
    <x v="14"/>
  </r>
  <r>
    <x v="0"/>
    <x v="6"/>
    <s v="Apr 2025"/>
    <n v="62074.6692592576"/>
    <x v="3"/>
    <x v="14"/>
  </r>
  <r>
    <x v="0"/>
    <x v="6"/>
    <s v="May 2025"/>
    <n v="61352.396479595634"/>
    <x v="4"/>
    <x v="14"/>
  </r>
  <r>
    <x v="0"/>
    <x v="6"/>
    <s v="Jun 2025"/>
    <n v="60639.645748206021"/>
    <x v="5"/>
    <x v="14"/>
  </r>
  <r>
    <x v="0"/>
    <x v="6"/>
    <s v="Jul 2025"/>
    <n v="59936.281216481308"/>
    <x v="6"/>
    <x v="14"/>
  </r>
  <r>
    <x v="0"/>
    <x v="6"/>
    <s v="Aug 2025"/>
    <n v="59242.159582740787"/>
    <x v="7"/>
    <x v="14"/>
  </r>
  <r>
    <x v="0"/>
    <x v="6"/>
    <s v="Sep 2025"/>
    <n v="58557.145536924443"/>
    <x v="8"/>
    <x v="14"/>
  </r>
  <r>
    <x v="0"/>
    <x v="6"/>
    <s v="Oct 2025"/>
    <n v="57881.105430424781"/>
    <x v="9"/>
    <x v="14"/>
  </r>
  <r>
    <x v="0"/>
    <x v="6"/>
    <s v="Nov 2025"/>
    <n v="57213.90811463436"/>
    <x v="10"/>
    <x v="14"/>
  </r>
  <r>
    <x v="0"/>
    <x v="6"/>
    <s v="Dec 2025"/>
    <n v="56555.419656587961"/>
    <x v="11"/>
    <x v="14"/>
  </r>
  <r>
    <x v="0"/>
    <x v="6"/>
    <s v="Jan 2026"/>
    <n v="55905.517760751354"/>
    <x v="0"/>
    <x v="15"/>
  </r>
  <r>
    <x v="0"/>
    <x v="6"/>
    <s v="Feb 2026"/>
    <n v="55264.073317064518"/>
    <x v="1"/>
    <x v="15"/>
  </r>
  <r>
    <x v="0"/>
    <x v="6"/>
    <s v="Mar 2026"/>
    <n v="54630.963445635454"/>
    <x v="2"/>
    <x v="15"/>
  </r>
  <r>
    <x v="0"/>
    <x v="6"/>
    <s v="Apr 2026"/>
    <n v="54006.06636657218"/>
    <x v="3"/>
    <x v="15"/>
  </r>
  <r>
    <x v="0"/>
    <x v="6"/>
    <s v="May 2026"/>
    <n v="53389.262299982773"/>
    <x v="4"/>
    <x v="15"/>
  </r>
  <r>
    <x v="0"/>
    <x v="6"/>
    <s v="Jun 2026"/>
    <n v="52780.436334690698"/>
    <x v="5"/>
    <x v="15"/>
  </r>
  <r>
    <x v="0"/>
    <x v="6"/>
    <s v="Jul 2026"/>
    <n v="4508.0709492345986"/>
    <x v="6"/>
    <x v="15"/>
  </r>
  <r>
    <x v="0"/>
    <x v="6"/>
    <s v="Aug 2026"/>
    <n v="4489.3584762626733"/>
    <x v="7"/>
    <x v="15"/>
  </r>
  <r>
    <x v="0"/>
    <x v="6"/>
    <s v="Sep 2026"/>
    <n v="4470.7218111179063"/>
    <x v="8"/>
    <x v="15"/>
  </r>
  <r>
    <x v="0"/>
    <x v="6"/>
    <s v="Oct 2026"/>
    <n v="4452.1652610632045"/>
    <x v="9"/>
    <x v="15"/>
  </r>
  <r>
    <x v="0"/>
    <x v="7"/>
    <s v="Aug 2011"/>
    <n v="4559234.2166554574"/>
    <x v="7"/>
    <x v="0"/>
  </r>
  <r>
    <x v="0"/>
    <x v="7"/>
    <s v="Sep 2011"/>
    <n v="10337140.318605741"/>
    <x v="8"/>
    <x v="0"/>
  </r>
  <r>
    <x v="0"/>
    <x v="7"/>
    <s v="Oct 2011"/>
    <n v="8081717.4564805226"/>
    <x v="9"/>
    <x v="0"/>
  </r>
  <r>
    <x v="0"/>
    <x v="7"/>
    <s v="Nov 2011"/>
    <n v="6328062.8686148468"/>
    <x v="10"/>
    <x v="0"/>
  </r>
  <r>
    <x v="0"/>
    <x v="7"/>
    <s v="Dec 2011"/>
    <n v="5339394.7307447391"/>
    <x v="11"/>
    <x v="0"/>
  </r>
  <r>
    <x v="0"/>
    <x v="7"/>
    <s v="Jan 2012"/>
    <n v="4872753.1009589033"/>
    <x v="0"/>
    <x v="1"/>
  </r>
  <r>
    <x v="0"/>
    <x v="7"/>
    <s v="Feb 2012"/>
    <n v="4521016.7801646441"/>
    <x v="1"/>
    <x v="1"/>
  </r>
  <r>
    <x v="0"/>
    <x v="7"/>
    <s v="Mar 2012"/>
    <n v="4260607.3575170431"/>
    <x v="2"/>
    <x v="1"/>
  </r>
  <r>
    <x v="0"/>
    <x v="7"/>
    <s v="Apr 2012"/>
    <n v="4111462.2991977939"/>
    <x v="3"/>
    <x v="1"/>
  </r>
  <r>
    <x v="0"/>
    <x v="7"/>
    <s v="May 2012"/>
    <n v="4042077.6490362883"/>
    <x v="4"/>
    <x v="1"/>
  </r>
  <r>
    <x v="0"/>
    <x v="7"/>
    <s v="Jun 2012"/>
    <n v="3872048.1810271353"/>
    <x v="5"/>
    <x v="1"/>
  </r>
  <r>
    <x v="0"/>
    <x v="7"/>
    <s v="Jul 2012"/>
    <n v="3767821.2447828627"/>
    <x v="6"/>
    <x v="1"/>
  </r>
  <r>
    <x v="0"/>
    <x v="7"/>
    <s v="Aug 2012"/>
    <n v="3879019.778979457"/>
    <x v="7"/>
    <x v="1"/>
  </r>
  <r>
    <x v="0"/>
    <x v="7"/>
    <s v="Sep 2012"/>
    <n v="4004520.9651472131"/>
    <x v="8"/>
    <x v="1"/>
  </r>
  <r>
    <x v="0"/>
    <x v="7"/>
    <s v="Oct 2012"/>
    <n v="4151900.3565233662"/>
    <x v="9"/>
    <x v="1"/>
  </r>
  <r>
    <x v="0"/>
    <x v="7"/>
    <s v="Nov 2012"/>
    <n v="4225001.8969022185"/>
    <x v="10"/>
    <x v="1"/>
  </r>
  <r>
    <x v="0"/>
    <x v="7"/>
    <s v="Dec 2012"/>
    <n v="4137832.5516109616"/>
    <x v="11"/>
    <x v="1"/>
  </r>
  <r>
    <x v="0"/>
    <x v="7"/>
    <s v="Jan 2013"/>
    <n v="3942896.1566829076"/>
    <x v="0"/>
    <x v="2"/>
  </r>
  <r>
    <x v="0"/>
    <x v="7"/>
    <s v="Feb 2013"/>
    <n v="3834812.1109066964"/>
    <x v="1"/>
    <x v="2"/>
  </r>
  <r>
    <x v="0"/>
    <x v="7"/>
    <s v="Mar 2013"/>
    <n v="3693082.3216417753"/>
    <x v="2"/>
    <x v="2"/>
  </r>
  <r>
    <x v="0"/>
    <x v="7"/>
    <s v="Apr 2013"/>
    <n v="3416130.341397448"/>
    <x v="3"/>
    <x v="2"/>
  </r>
  <r>
    <x v="0"/>
    <x v="7"/>
    <s v="May 2013"/>
    <n v="3183867.0318500753"/>
    <x v="4"/>
    <x v="2"/>
  </r>
  <r>
    <x v="0"/>
    <x v="7"/>
    <s v="Jun 2013"/>
    <n v="2993408.3203068492"/>
    <x v="5"/>
    <x v="2"/>
  </r>
  <r>
    <x v="0"/>
    <x v="7"/>
    <s v="Jul 2013"/>
    <n v="2846928.8333275383"/>
    <x v="6"/>
    <x v="2"/>
  </r>
  <r>
    <x v="0"/>
    <x v="7"/>
    <s v="Aug 2013"/>
    <n v="2689913.4103467176"/>
    <x v="7"/>
    <x v="2"/>
  </r>
  <r>
    <x v="0"/>
    <x v="7"/>
    <s v="Sep 2013"/>
    <n v="2561451.4601288503"/>
    <x v="8"/>
    <x v="2"/>
  </r>
  <r>
    <x v="0"/>
    <x v="7"/>
    <s v="Oct 2013"/>
    <n v="2477203.1460367953"/>
    <x v="9"/>
    <x v="2"/>
  </r>
  <r>
    <x v="0"/>
    <x v="7"/>
    <s v="Nov 2013"/>
    <n v="2400151.8187708757"/>
    <x v="10"/>
    <x v="2"/>
  </r>
  <r>
    <x v="0"/>
    <x v="7"/>
    <s v="Dec 2013"/>
    <n v="2303351.6977130608"/>
    <x v="11"/>
    <x v="2"/>
  </r>
  <r>
    <x v="0"/>
    <x v="7"/>
    <s v="Jan 2014"/>
    <n v="2202018.2372678528"/>
    <x v="0"/>
    <x v="3"/>
  </r>
  <r>
    <x v="0"/>
    <x v="7"/>
    <s v="Feb 2014"/>
    <n v="2139156.9846108695"/>
    <x v="1"/>
    <x v="3"/>
  </r>
  <r>
    <x v="0"/>
    <x v="7"/>
    <s v="Mar 2014"/>
    <n v="2065150.3662305083"/>
    <x v="2"/>
    <x v="3"/>
  </r>
  <r>
    <x v="0"/>
    <x v="7"/>
    <s v="Apr 2014"/>
    <n v="1977446.137850716"/>
    <x v="3"/>
    <x v="3"/>
  </r>
  <r>
    <x v="0"/>
    <x v="7"/>
    <s v="May 2014"/>
    <n v="1909957.4803346433"/>
    <x v="4"/>
    <x v="3"/>
  </r>
  <r>
    <x v="0"/>
    <x v="7"/>
    <s v="Jun 2014"/>
    <n v="1844148.2917909087"/>
    <x v="5"/>
    <x v="3"/>
  </r>
  <r>
    <x v="0"/>
    <x v="7"/>
    <s v="Jul 2014"/>
    <n v="1782300.5241060725"/>
    <x v="6"/>
    <x v="3"/>
  </r>
  <r>
    <x v="0"/>
    <x v="7"/>
    <s v="Aug 2014"/>
    <n v="1724688.3737526448"/>
    <x v="7"/>
    <x v="3"/>
  </r>
  <r>
    <x v="0"/>
    <x v="7"/>
    <s v="Sep 2014"/>
    <n v="1670387.188515095"/>
    <x v="8"/>
    <x v="3"/>
  </r>
  <r>
    <x v="0"/>
    <x v="7"/>
    <s v="Oct 2014"/>
    <n v="1616913.1531716245"/>
    <x v="9"/>
    <x v="3"/>
  </r>
  <r>
    <x v="0"/>
    <x v="7"/>
    <s v="Nov 2014"/>
    <n v="1578942.7924489349"/>
    <x v="10"/>
    <x v="3"/>
  </r>
  <r>
    <x v="0"/>
    <x v="7"/>
    <s v="Dec 2014"/>
    <n v="1552684.8821755957"/>
    <x v="11"/>
    <x v="3"/>
  </r>
  <r>
    <x v="0"/>
    <x v="7"/>
    <s v="Jan 2015"/>
    <n v="1513773.3666887984"/>
    <x v="0"/>
    <x v="4"/>
  </r>
  <r>
    <x v="0"/>
    <x v="7"/>
    <s v="Feb 2015"/>
    <n v="1476718.6443628422"/>
    <x v="1"/>
    <x v="4"/>
  </r>
  <r>
    <x v="0"/>
    <x v="7"/>
    <s v="Mar 2015"/>
    <n v="1440303.306229559"/>
    <x v="2"/>
    <x v="4"/>
  </r>
  <r>
    <x v="0"/>
    <x v="7"/>
    <s v="Apr 2015"/>
    <n v="1410037.3076518385"/>
    <x v="3"/>
    <x v="4"/>
  </r>
  <r>
    <x v="0"/>
    <x v="7"/>
    <s v="May 2015"/>
    <n v="1382611.2013497895"/>
    <x v="4"/>
    <x v="4"/>
  </r>
  <r>
    <x v="0"/>
    <x v="7"/>
    <s v="Jun 2015"/>
    <n v="1360135.4702881963"/>
    <x v="5"/>
    <x v="4"/>
  </r>
  <r>
    <x v="0"/>
    <x v="7"/>
    <s v="Jul 2015"/>
    <n v="1336085.8884686795"/>
    <x v="6"/>
    <x v="4"/>
  </r>
  <r>
    <x v="0"/>
    <x v="7"/>
    <s v="Aug 2015"/>
    <n v="1281639.7425869249"/>
    <x v="7"/>
    <x v="4"/>
  </r>
  <r>
    <x v="0"/>
    <x v="7"/>
    <s v="Sep 2015"/>
    <n v="1244844.0732406122"/>
    <x v="8"/>
    <x v="4"/>
  </r>
  <r>
    <x v="0"/>
    <x v="7"/>
    <s v="Oct 2015"/>
    <n v="1211074.0296096432"/>
    <x v="9"/>
    <x v="4"/>
  </r>
  <r>
    <x v="0"/>
    <x v="7"/>
    <s v="Nov 2015"/>
    <n v="1177472.4940946659"/>
    <x v="10"/>
    <x v="4"/>
  </r>
  <r>
    <x v="0"/>
    <x v="7"/>
    <s v="Dec 2015"/>
    <n v="1147493.7430455596"/>
    <x v="11"/>
    <x v="4"/>
  </r>
  <r>
    <x v="0"/>
    <x v="7"/>
    <s v="Jan 2016"/>
    <n v="1117244.6436314879"/>
    <x v="0"/>
    <x v="5"/>
  </r>
  <r>
    <x v="0"/>
    <x v="7"/>
    <s v="Feb 2016"/>
    <n v="1090898.4026325801"/>
    <x v="1"/>
    <x v="5"/>
  </r>
  <r>
    <x v="0"/>
    <x v="7"/>
    <s v="Mar 2016"/>
    <n v="1062929.994757805"/>
    <x v="2"/>
    <x v="5"/>
  </r>
  <r>
    <x v="0"/>
    <x v="7"/>
    <s v="Apr 2016"/>
    <n v="1037701.4629127417"/>
    <x v="3"/>
    <x v="5"/>
  </r>
  <r>
    <x v="0"/>
    <x v="7"/>
    <s v="May 2016"/>
    <n v="1012890.1171537321"/>
    <x v="4"/>
    <x v="5"/>
  </r>
  <r>
    <x v="0"/>
    <x v="7"/>
    <s v="Jun 2016"/>
    <n v="987465.85284676915"/>
    <x v="5"/>
    <x v="5"/>
  </r>
  <r>
    <x v="0"/>
    <x v="7"/>
    <s v="Jul 2016"/>
    <n v="962334.82824297808"/>
    <x v="6"/>
    <x v="5"/>
  </r>
  <r>
    <x v="0"/>
    <x v="7"/>
    <s v="Aug 2016"/>
    <n v="916721.24686179787"/>
    <x v="7"/>
    <x v="5"/>
  </r>
  <r>
    <x v="0"/>
    <x v="7"/>
    <s v="Sep 2016"/>
    <n v="898354.5161498799"/>
    <x v="8"/>
    <x v="5"/>
  </r>
  <r>
    <x v="0"/>
    <x v="7"/>
    <s v="Oct 2016"/>
    <n v="877016.7964664551"/>
    <x v="9"/>
    <x v="5"/>
  </r>
  <r>
    <x v="0"/>
    <x v="7"/>
    <s v="Nov 2016"/>
    <n v="854870.04497759277"/>
    <x v="10"/>
    <x v="5"/>
  </r>
  <r>
    <x v="0"/>
    <x v="7"/>
    <s v="Dec 2016"/>
    <n v="840472.44564250577"/>
    <x v="11"/>
    <x v="5"/>
  </r>
  <r>
    <x v="0"/>
    <x v="7"/>
    <s v="Jan 2017"/>
    <n v="827817.43348234112"/>
    <x v="0"/>
    <x v="6"/>
  </r>
  <r>
    <x v="0"/>
    <x v="7"/>
    <s v="Feb 2017"/>
    <n v="809359.31644806289"/>
    <x v="1"/>
    <x v="6"/>
  </r>
  <r>
    <x v="0"/>
    <x v="7"/>
    <s v="Mar 2017"/>
    <n v="789127.61859371839"/>
    <x v="2"/>
    <x v="6"/>
  </r>
  <r>
    <x v="0"/>
    <x v="7"/>
    <s v="Apr 2017"/>
    <n v="770305.31057052792"/>
    <x v="3"/>
    <x v="6"/>
  </r>
  <r>
    <x v="0"/>
    <x v="7"/>
    <s v="May 2017"/>
    <n v="749717.34447817167"/>
    <x v="4"/>
    <x v="6"/>
  </r>
  <r>
    <x v="0"/>
    <x v="7"/>
    <s v="Jun 2017"/>
    <n v="732590.16098537948"/>
    <x v="5"/>
    <x v="6"/>
  </r>
  <r>
    <x v="0"/>
    <x v="7"/>
    <s v="Jul 2017"/>
    <n v="719459.68687243608"/>
    <x v="6"/>
    <x v="6"/>
  </r>
  <r>
    <x v="0"/>
    <x v="7"/>
    <s v="Aug 2017"/>
    <n v="704075.88877054944"/>
    <x v="7"/>
    <x v="6"/>
  </r>
  <r>
    <x v="0"/>
    <x v="7"/>
    <s v="Sep 2017"/>
    <n v="690607.90094769944"/>
    <x v="8"/>
    <x v="6"/>
  </r>
  <r>
    <x v="0"/>
    <x v="7"/>
    <s v="Oct 2017"/>
    <n v="677211.5029308513"/>
    <x v="9"/>
    <x v="6"/>
  </r>
  <r>
    <x v="0"/>
    <x v="7"/>
    <s v="Nov 2017"/>
    <n v="662400.16945566027"/>
    <x v="10"/>
    <x v="6"/>
  </r>
  <r>
    <x v="0"/>
    <x v="7"/>
    <s v="Dec 2017"/>
    <n v="646153.96693996782"/>
    <x v="11"/>
    <x v="6"/>
  </r>
  <r>
    <x v="0"/>
    <x v="7"/>
    <s v="Jan 2018"/>
    <n v="632810.81528116344"/>
    <x v="0"/>
    <x v="7"/>
  </r>
  <r>
    <x v="0"/>
    <x v="7"/>
    <s v="Feb 2018"/>
    <n v="621487.48568105837"/>
    <x v="1"/>
    <x v="7"/>
  </r>
  <r>
    <x v="0"/>
    <x v="7"/>
    <s v="Mar 2018"/>
    <n v="604590.9212859394"/>
    <x v="2"/>
    <x v="7"/>
  </r>
  <r>
    <x v="0"/>
    <x v="7"/>
    <s v="Apr 2018"/>
    <n v="591783.41467018507"/>
    <x v="3"/>
    <x v="7"/>
  </r>
  <r>
    <x v="0"/>
    <x v="7"/>
    <s v="May 2018"/>
    <n v="580107.42327325966"/>
    <x v="4"/>
    <x v="7"/>
  </r>
  <r>
    <x v="0"/>
    <x v="7"/>
    <s v="Jun 2018"/>
    <n v="568208.88888612879"/>
    <x v="5"/>
    <x v="7"/>
  </r>
  <r>
    <x v="0"/>
    <x v="7"/>
    <s v="Jul 2018"/>
    <n v="557976.70914564317"/>
    <x v="6"/>
    <x v="7"/>
  </r>
  <r>
    <x v="0"/>
    <x v="7"/>
    <s v="Aug 2018"/>
    <n v="546647.32322767843"/>
    <x v="7"/>
    <x v="7"/>
  </r>
  <r>
    <x v="0"/>
    <x v="7"/>
    <s v="Sep 2018"/>
    <n v="536410.83880456479"/>
    <x v="8"/>
    <x v="7"/>
  </r>
  <r>
    <x v="0"/>
    <x v="7"/>
    <s v="Oct 2018"/>
    <n v="524459.22320454579"/>
    <x v="9"/>
    <x v="7"/>
  </r>
  <r>
    <x v="0"/>
    <x v="7"/>
    <s v="Nov 2018"/>
    <n v="512671.84086161025"/>
    <x v="10"/>
    <x v="7"/>
  </r>
  <r>
    <x v="0"/>
    <x v="7"/>
    <s v="Dec 2018"/>
    <n v="505390.1676989352"/>
    <x v="11"/>
    <x v="7"/>
  </r>
  <r>
    <x v="0"/>
    <x v="7"/>
    <s v="Jan 2019"/>
    <n v="494339.97709504841"/>
    <x v="0"/>
    <x v="8"/>
  </r>
  <r>
    <x v="0"/>
    <x v="7"/>
    <s v="Feb 2019"/>
    <n v="481870.05639955978"/>
    <x v="1"/>
    <x v="8"/>
  </r>
  <r>
    <x v="0"/>
    <x v="7"/>
    <s v="Mar 2019"/>
    <n v="470257.36065832118"/>
    <x v="2"/>
    <x v="8"/>
  </r>
  <r>
    <x v="0"/>
    <x v="7"/>
    <s v="Apr 2019"/>
    <n v="462193.98938386491"/>
    <x v="3"/>
    <x v="8"/>
  </r>
  <r>
    <x v="0"/>
    <x v="7"/>
    <s v="May 2019"/>
    <n v="453401.86346654803"/>
    <x v="4"/>
    <x v="8"/>
  </r>
  <r>
    <x v="0"/>
    <x v="7"/>
    <s v="Jun 2019"/>
    <n v="447868.45678496768"/>
    <x v="5"/>
    <x v="8"/>
  </r>
  <r>
    <x v="0"/>
    <x v="7"/>
    <s v="Jul 2019"/>
    <n v="442451.59575072047"/>
    <x v="6"/>
    <x v="8"/>
  </r>
  <r>
    <x v="0"/>
    <x v="7"/>
    <s v="Aug 2019"/>
    <n v="430287.59135277598"/>
    <x v="7"/>
    <x v="8"/>
  </r>
  <r>
    <x v="0"/>
    <x v="7"/>
    <s v="Sep 2019"/>
    <n v="419591.39985342044"/>
    <x v="8"/>
    <x v="8"/>
  </r>
  <r>
    <x v="0"/>
    <x v="7"/>
    <s v="Oct 2019"/>
    <n v="416038.10526544455"/>
    <x v="9"/>
    <x v="8"/>
  </r>
  <r>
    <x v="0"/>
    <x v="7"/>
    <s v="Nov 2019"/>
    <n v="408828.77247428556"/>
    <x v="10"/>
    <x v="8"/>
  </r>
  <r>
    <x v="0"/>
    <x v="7"/>
    <s v="Dec 2019"/>
    <n v="400119.88544868835"/>
    <x v="11"/>
    <x v="8"/>
  </r>
  <r>
    <x v="0"/>
    <x v="7"/>
    <s v="Jan 2020"/>
    <n v="391657.88540277991"/>
    <x v="0"/>
    <x v="9"/>
  </r>
  <r>
    <x v="0"/>
    <x v="7"/>
    <s v="Feb 2020"/>
    <n v="385032.46640766953"/>
    <x v="1"/>
    <x v="9"/>
  </r>
  <r>
    <x v="0"/>
    <x v="7"/>
    <s v="Mar 2020"/>
    <n v="380346.3515988302"/>
    <x v="2"/>
    <x v="9"/>
  </r>
  <r>
    <x v="0"/>
    <x v="7"/>
    <s v="Apr 2020"/>
    <n v="375069.21445251245"/>
    <x v="3"/>
    <x v="9"/>
  </r>
  <r>
    <x v="0"/>
    <x v="7"/>
    <s v="May 2020"/>
    <n v="364441.47454361012"/>
    <x v="4"/>
    <x v="9"/>
  </r>
  <r>
    <x v="0"/>
    <x v="7"/>
    <s v="Jun 2020"/>
    <n v="359050.47233302123"/>
    <x v="5"/>
    <x v="9"/>
  </r>
  <r>
    <x v="0"/>
    <x v="7"/>
    <s v="Jul 2020"/>
    <n v="360362.89120177197"/>
    <x v="6"/>
    <x v="9"/>
  </r>
  <r>
    <x v="0"/>
    <x v="7"/>
    <s v="Aug 2020"/>
    <n v="341925.87144068297"/>
    <x v="7"/>
    <x v="9"/>
  </r>
  <r>
    <x v="0"/>
    <x v="7"/>
    <s v="Sep 2020"/>
    <n v="332893.98711922334"/>
    <x v="8"/>
    <x v="9"/>
  </r>
  <r>
    <x v="0"/>
    <x v="7"/>
    <s v="Oct 2020"/>
    <n v="326015.59005090152"/>
    <x v="9"/>
    <x v="9"/>
  </r>
  <r>
    <x v="0"/>
    <x v="7"/>
    <s v="Nov 2020"/>
    <n v="320126.38442498725"/>
    <x v="10"/>
    <x v="9"/>
  </r>
  <r>
    <x v="0"/>
    <x v="7"/>
    <s v="Dec 2020"/>
    <n v="313279.47457753326"/>
    <x v="11"/>
    <x v="9"/>
  </r>
  <r>
    <x v="0"/>
    <x v="7"/>
    <s v="Jan 2021"/>
    <n v="308969.46933823125"/>
    <x v="0"/>
    <x v="10"/>
  </r>
  <r>
    <x v="0"/>
    <x v="7"/>
    <s v="Feb 2021"/>
    <n v="304416.30992833577"/>
    <x v="1"/>
    <x v="10"/>
  </r>
  <r>
    <x v="0"/>
    <x v="7"/>
    <s v="Mar 2021"/>
    <n v="299018.14028251334"/>
    <x v="2"/>
    <x v="10"/>
  </r>
  <r>
    <x v="0"/>
    <x v="7"/>
    <s v="Apr 2021"/>
    <n v="294144.83010931319"/>
    <x v="3"/>
    <x v="10"/>
  </r>
  <r>
    <x v="0"/>
    <x v="7"/>
    <s v="May 2021"/>
    <n v="291727.33688985812"/>
    <x v="4"/>
    <x v="10"/>
  </r>
  <r>
    <x v="0"/>
    <x v="7"/>
    <s v="Jun 2021"/>
    <n v="285021.4347374413"/>
    <x v="5"/>
    <x v="10"/>
  </r>
  <r>
    <x v="0"/>
    <x v="7"/>
    <s v="Jul 2021"/>
    <n v="275373.67303447961"/>
    <x v="6"/>
    <x v="10"/>
  </r>
  <r>
    <x v="0"/>
    <x v="7"/>
    <s v="Aug 2021"/>
    <n v="181990.0646421414"/>
    <x v="7"/>
    <x v="10"/>
  </r>
  <r>
    <x v="0"/>
    <x v="7"/>
    <s v="Sep 2021"/>
    <n v="92463.466499521892"/>
    <x v="8"/>
    <x v="10"/>
  </r>
  <r>
    <x v="0"/>
    <x v="7"/>
    <s v="Oct 2021"/>
    <n v="87615.055412210233"/>
    <x v="9"/>
    <x v="10"/>
  </r>
  <r>
    <x v="0"/>
    <x v="7"/>
    <s v="Nov 2021"/>
    <n v="86862.675348088"/>
    <x v="10"/>
    <x v="10"/>
  </r>
  <r>
    <x v="0"/>
    <x v="7"/>
    <s v="Dec 2021"/>
    <n v="85464.380597176161"/>
    <x v="11"/>
    <x v="10"/>
  </r>
  <r>
    <x v="0"/>
    <x v="7"/>
    <s v="Jan 2022"/>
    <n v="84489.355693941412"/>
    <x v="0"/>
    <x v="11"/>
  </r>
  <r>
    <x v="0"/>
    <x v="7"/>
    <s v="Feb 2022"/>
    <n v="84242.395961110597"/>
    <x v="1"/>
    <x v="11"/>
  </r>
  <r>
    <x v="0"/>
    <x v="7"/>
    <s v="Mar 2022"/>
    <n v="82481.323712149926"/>
    <x v="2"/>
    <x v="11"/>
  </r>
  <r>
    <x v="0"/>
    <x v="7"/>
    <s v="Apr 2022"/>
    <n v="81514.891960039808"/>
    <x v="3"/>
    <x v="11"/>
  </r>
  <r>
    <x v="0"/>
    <x v="7"/>
    <s v="May 2022"/>
    <n v="80559.018557427014"/>
    <x v="4"/>
    <x v="11"/>
  </r>
  <r>
    <x v="0"/>
    <x v="7"/>
    <s v="Jun 2022"/>
    <n v="79585.219445105657"/>
    <x v="5"/>
    <x v="11"/>
  </r>
  <r>
    <x v="0"/>
    <x v="7"/>
    <s v="Jul 2022"/>
    <n v="78620.736346999125"/>
    <x v="6"/>
    <x v="11"/>
  </r>
  <r>
    <x v="0"/>
    <x v="7"/>
    <s v="Aug 2022"/>
    <n v="77614.808340147996"/>
    <x v="7"/>
    <x v="11"/>
  </r>
  <r>
    <x v="0"/>
    <x v="7"/>
    <s v="Sep 2022"/>
    <n v="76620.944837680785"/>
    <x v="8"/>
    <x v="11"/>
  </r>
  <r>
    <x v="0"/>
    <x v="7"/>
    <s v="Oct 2022"/>
    <n v="75675.680491063293"/>
    <x v="9"/>
    <x v="11"/>
  </r>
  <r>
    <x v="0"/>
    <x v="7"/>
    <s v="Nov 2022"/>
    <n v="74769.593417999189"/>
    <x v="10"/>
    <x v="11"/>
  </r>
  <r>
    <x v="0"/>
    <x v="7"/>
    <s v="Dec 2022"/>
    <n v="73862.797065653023"/>
    <x v="11"/>
    <x v="11"/>
  </r>
  <r>
    <x v="0"/>
    <x v="7"/>
    <s v="Jan 2023"/>
    <n v="72975.864146253109"/>
    <x v="0"/>
    <x v="12"/>
  </r>
  <r>
    <x v="0"/>
    <x v="7"/>
    <s v="Feb 2023"/>
    <n v="72532.470724225757"/>
    <x v="1"/>
    <x v="12"/>
  </r>
  <r>
    <x v="0"/>
    <x v="7"/>
    <s v="Mar 2023"/>
    <n v="71263.428675728574"/>
    <x v="2"/>
    <x v="12"/>
  </r>
  <r>
    <x v="0"/>
    <x v="7"/>
    <s v="Apr 2023"/>
    <n v="70401.29581839632"/>
    <x v="3"/>
    <x v="12"/>
  </r>
  <r>
    <x v="0"/>
    <x v="7"/>
    <s v="May 2023"/>
    <n v="69496.822125476596"/>
    <x v="4"/>
    <x v="12"/>
  </r>
  <r>
    <x v="0"/>
    <x v="7"/>
    <s v="Jun 2023"/>
    <n v="68652.225954689318"/>
    <x v="5"/>
    <x v="12"/>
  </r>
  <r>
    <x v="0"/>
    <x v="7"/>
    <s v="Jul 2023"/>
    <n v="67818.348631803106"/>
    <x v="6"/>
    <x v="12"/>
  </r>
  <r>
    <x v="0"/>
    <x v="7"/>
    <s v="Aug 2023"/>
    <n v="67005.497431371521"/>
    <x v="7"/>
    <x v="12"/>
  </r>
  <r>
    <x v="0"/>
    <x v="7"/>
    <s v="Sep 2023"/>
    <n v="66089.472321897265"/>
    <x v="8"/>
    <x v="12"/>
  </r>
  <r>
    <x v="0"/>
    <x v="7"/>
    <s v="Oct 2023"/>
    <n v="65308.656579012422"/>
    <x v="9"/>
    <x v="12"/>
  </r>
  <r>
    <x v="0"/>
    <x v="7"/>
    <s v="Nov 2023"/>
    <n v="64532.895688072327"/>
    <x v="10"/>
    <x v="12"/>
  </r>
  <r>
    <x v="0"/>
    <x v="7"/>
    <s v="Dec 2023"/>
    <n v="63784.335943550737"/>
    <x v="11"/>
    <x v="12"/>
  </r>
  <r>
    <x v="0"/>
    <x v="7"/>
    <s v="Jan 2024"/>
    <n v="63058.267594245495"/>
    <x v="0"/>
    <x v="13"/>
  </r>
  <r>
    <x v="0"/>
    <x v="7"/>
    <s v="Feb 2024"/>
    <n v="62407.960893489137"/>
    <x v="1"/>
    <x v="13"/>
  </r>
  <r>
    <x v="0"/>
    <x v="7"/>
    <s v="Mar 2024"/>
    <n v="61585.534332512951"/>
    <x v="2"/>
    <x v="13"/>
  </r>
  <r>
    <x v="0"/>
    <x v="7"/>
    <s v="Apr 2024"/>
    <n v="60874.139608885875"/>
    <x v="3"/>
    <x v="13"/>
  </r>
  <r>
    <x v="0"/>
    <x v="7"/>
    <s v="May 2024"/>
    <n v="60173.468309738717"/>
    <x v="4"/>
    <x v="13"/>
  </r>
  <r>
    <x v="0"/>
    <x v="7"/>
    <s v="Jun 2024"/>
    <n v="59497.618932267433"/>
    <x v="5"/>
    <x v="13"/>
  </r>
  <r>
    <x v="0"/>
    <x v="7"/>
    <s v="Jul 2024"/>
    <n v="58821.280002429288"/>
    <x v="6"/>
    <x v="13"/>
  </r>
  <r>
    <x v="0"/>
    <x v="7"/>
    <s v="Aug 2024"/>
    <n v="58146.737518172347"/>
    <x v="7"/>
    <x v="13"/>
  </r>
  <r>
    <x v="0"/>
    <x v="7"/>
    <s v="Sep 2024"/>
    <n v="57439.069156098652"/>
    <x v="8"/>
    <x v="13"/>
  </r>
  <r>
    <x v="0"/>
    <x v="7"/>
    <s v="Oct 2024"/>
    <n v="56798.891719053609"/>
    <x v="9"/>
    <x v="13"/>
  </r>
  <r>
    <x v="0"/>
    <x v="7"/>
    <s v="Nov 2024"/>
    <n v="56164.798824025915"/>
    <x v="10"/>
    <x v="13"/>
  </r>
  <r>
    <x v="0"/>
    <x v="7"/>
    <s v="Dec 2024"/>
    <n v="55540.938045086703"/>
    <x v="11"/>
    <x v="13"/>
  </r>
  <r>
    <x v="0"/>
    <x v="7"/>
    <s v="Jan 2025"/>
    <n v="54925.281202751488"/>
    <x v="0"/>
    <x v="14"/>
  </r>
  <r>
    <x v="0"/>
    <x v="7"/>
    <s v="Feb 2025"/>
    <n v="54317.41521822058"/>
    <x v="1"/>
    <x v="14"/>
  </r>
  <r>
    <x v="0"/>
    <x v="7"/>
    <s v="Mar 2025"/>
    <n v="53717.240742886548"/>
    <x v="2"/>
    <x v="14"/>
  </r>
  <r>
    <x v="0"/>
    <x v="7"/>
    <s v="Apr 2025"/>
    <n v="53225.038605825146"/>
    <x v="3"/>
    <x v="14"/>
  </r>
  <r>
    <x v="0"/>
    <x v="7"/>
    <s v="May 2025"/>
    <n v="52639.068529808843"/>
    <x v="4"/>
    <x v="14"/>
  </r>
  <r>
    <x v="0"/>
    <x v="7"/>
    <s v="Jun 2025"/>
    <n v="52060.462097611191"/>
    <x v="5"/>
    <x v="14"/>
  </r>
  <r>
    <x v="0"/>
    <x v="7"/>
    <s v="Jul 2025"/>
    <n v="51489.111923193748"/>
    <x v="6"/>
    <x v="14"/>
  </r>
  <r>
    <x v="0"/>
    <x v="7"/>
    <s v="Aug 2025"/>
    <n v="50924.913143423248"/>
    <x v="7"/>
    <x v="14"/>
  </r>
  <r>
    <x v="0"/>
    <x v="7"/>
    <s v="Sep 2025"/>
    <n v="50367.769148239619"/>
    <x v="8"/>
    <x v="14"/>
  </r>
  <r>
    <x v="0"/>
    <x v="7"/>
    <s v="Oct 2025"/>
    <n v="49817.576435962204"/>
    <x v="9"/>
    <x v="14"/>
  </r>
  <r>
    <x v="0"/>
    <x v="7"/>
    <s v="Nov 2025"/>
    <n v="49274.234527815446"/>
    <x v="10"/>
    <x v="14"/>
  </r>
  <r>
    <x v="0"/>
    <x v="7"/>
    <s v="Dec 2025"/>
    <n v="48737.651259549624"/>
    <x v="11"/>
    <x v="14"/>
  </r>
  <r>
    <x v="0"/>
    <x v="7"/>
    <s v="Jan 2026"/>
    <n v="48207.727113841815"/>
    <x v="0"/>
    <x v="15"/>
  </r>
  <r>
    <x v="0"/>
    <x v="7"/>
    <s v="Feb 2026"/>
    <n v="47684.371626442291"/>
    <x v="1"/>
    <x v="15"/>
  </r>
  <r>
    <x v="0"/>
    <x v="7"/>
    <s v="Mar 2026"/>
    <n v="47167.489725838408"/>
    <x v="2"/>
    <x v="15"/>
  </r>
  <r>
    <x v="0"/>
    <x v="7"/>
    <s v="Apr 2026"/>
    <n v="46656.990086327889"/>
    <x v="3"/>
    <x v="15"/>
  </r>
  <r>
    <x v="0"/>
    <x v="7"/>
    <s v="May 2026"/>
    <n v="46152.787850923902"/>
    <x v="4"/>
    <x v="15"/>
  </r>
  <r>
    <x v="0"/>
    <x v="7"/>
    <s v="Jun 2026"/>
    <n v="45654.78970956643"/>
    <x v="5"/>
    <x v="15"/>
  </r>
  <r>
    <x v="0"/>
    <x v="7"/>
    <s v="Jul 2026"/>
    <n v="45162.90948236348"/>
    <x v="6"/>
    <x v="15"/>
  </r>
  <r>
    <x v="0"/>
    <x v="7"/>
    <s v="Aug 2026"/>
    <n v="4697.2132008993567"/>
    <x v="7"/>
    <x v="15"/>
  </r>
  <r>
    <x v="0"/>
    <x v="7"/>
    <s v="Sep 2026"/>
    <n v="4677.7159446258274"/>
    <x v="8"/>
    <x v="15"/>
  </r>
  <r>
    <x v="0"/>
    <x v="7"/>
    <s v="Oct 2026"/>
    <n v="4658.2988034423643"/>
    <x v="9"/>
    <x v="15"/>
  </r>
  <r>
    <x v="0"/>
    <x v="7"/>
    <s v="Nov 2026"/>
    <n v="4638.9617773489654"/>
    <x v="10"/>
    <x v="15"/>
  </r>
  <r>
    <x v="0"/>
    <x v="8"/>
    <s v="Sep 2011"/>
    <n v="46381791.815803833"/>
    <x v="8"/>
    <x v="0"/>
  </r>
  <r>
    <x v="0"/>
    <x v="8"/>
    <s v="Oct 2011"/>
    <n v="25012483.949867573"/>
    <x v="9"/>
    <x v="0"/>
  </r>
  <r>
    <x v="0"/>
    <x v="8"/>
    <s v="Nov 2011"/>
    <n v="23255690.659597233"/>
    <x v="10"/>
    <x v="0"/>
  </r>
  <r>
    <x v="0"/>
    <x v="8"/>
    <s v="Dec 2011"/>
    <n v="20830242.523689438"/>
    <x v="11"/>
    <x v="0"/>
  </r>
  <r>
    <x v="0"/>
    <x v="8"/>
    <s v="Jan 2012"/>
    <n v="19827801.679502584"/>
    <x v="0"/>
    <x v="1"/>
  </r>
  <r>
    <x v="0"/>
    <x v="8"/>
    <s v="Feb 2012"/>
    <n v="19556005.168192543"/>
    <x v="1"/>
    <x v="1"/>
  </r>
  <r>
    <x v="0"/>
    <x v="8"/>
    <s v="Mar 2012"/>
    <n v="19502583.762526415"/>
    <x v="2"/>
    <x v="1"/>
  </r>
  <r>
    <x v="0"/>
    <x v="8"/>
    <s v="Apr 2012"/>
    <n v="19961840.996679384"/>
    <x v="3"/>
    <x v="1"/>
  </r>
  <r>
    <x v="0"/>
    <x v="8"/>
    <s v="May 2012"/>
    <n v="19561573.855034336"/>
    <x v="4"/>
    <x v="1"/>
  </r>
  <r>
    <x v="0"/>
    <x v="8"/>
    <s v="Jun 2012"/>
    <n v="18625744.381314643"/>
    <x v="5"/>
    <x v="1"/>
  </r>
  <r>
    <x v="0"/>
    <x v="8"/>
    <s v="Jul 2012"/>
    <n v="17297318.996549781"/>
    <x v="6"/>
    <x v="1"/>
  </r>
  <r>
    <x v="0"/>
    <x v="8"/>
    <s v="Aug 2012"/>
    <n v="16696538.689427329"/>
    <x v="7"/>
    <x v="1"/>
  </r>
  <r>
    <x v="0"/>
    <x v="8"/>
    <s v="Sep 2012"/>
    <n v="15779865.913596733"/>
    <x v="8"/>
    <x v="1"/>
  </r>
  <r>
    <x v="0"/>
    <x v="8"/>
    <s v="Oct 2012"/>
    <n v="15531281.656121273"/>
    <x v="9"/>
    <x v="1"/>
  </r>
  <r>
    <x v="0"/>
    <x v="8"/>
    <s v="Nov 2012"/>
    <n v="15130351.914019775"/>
    <x v="10"/>
    <x v="1"/>
  </r>
  <r>
    <x v="0"/>
    <x v="8"/>
    <s v="Dec 2012"/>
    <n v="14769251.762979578"/>
    <x v="11"/>
    <x v="1"/>
  </r>
  <r>
    <x v="0"/>
    <x v="8"/>
    <s v="Jan 2013"/>
    <n v="14204114.517189277"/>
    <x v="0"/>
    <x v="2"/>
  </r>
  <r>
    <x v="0"/>
    <x v="8"/>
    <s v="Feb 2013"/>
    <n v="13815765.431518594"/>
    <x v="1"/>
    <x v="2"/>
  </r>
  <r>
    <x v="0"/>
    <x v="8"/>
    <s v="Mar 2013"/>
    <n v="13417945.313322872"/>
    <x v="2"/>
    <x v="2"/>
  </r>
  <r>
    <x v="0"/>
    <x v="8"/>
    <s v="Apr 2013"/>
    <n v="13032219.720355382"/>
    <x v="3"/>
    <x v="2"/>
  </r>
  <r>
    <x v="0"/>
    <x v="8"/>
    <s v="May 2013"/>
    <n v="12716371.03152482"/>
    <x v="4"/>
    <x v="2"/>
  </r>
  <r>
    <x v="0"/>
    <x v="8"/>
    <s v="Jun 2013"/>
    <n v="12402288.325466793"/>
    <x v="5"/>
    <x v="2"/>
  </r>
  <r>
    <x v="0"/>
    <x v="8"/>
    <s v="Jul 2013"/>
    <n v="12072529.236849038"/>
    <x v="6"/>
    <x v="2"/>
  </r>
  <r>
    <x v="0"/>
    <x v="8"/>
    <s v="Aug 2013"/>
    <n v="11695829.168181397"/>
    <x v="7"/>
    <x v="2"/>
  </r>
  <r>
    <x v="0"/>
    <x v="8"/>
    <s v="Sep 2013"/>
    <n v="10935786.664093534"/>
    <x v="8"/>
    <x v="2"/>
  </r>
  <r>
    <x v="0"/>
    <x v="8"/>
    <s v="Oct 2013"/>
    <n v="10650947.716795368"/>
    <x v="9"/>
    <x v="2"/>
  </r>
  <r>
    <x v="0"/>
    <x v="8"/>
    <s v="Nov 2013"/>
    <n v="10407507.961652514"/>
    <x v="10"/>
    <x v="2"/>
  </r>
  <r>
    <x v="0"/>
    <x v="8"/>
    <s v="Dec 2013"/>
    <n v="10234367.457971668"/>
    <x v="11"/>
    <x v="2"/>
  </r>
  <r>
    <x v="0"/>
    <x v="8"/>
    <s v="Jan 2014"/>
    <n v="9969349.149431549"/>
    <x v="0"/>
    <x v="3"/>
  </r>
  <r>
    <x v="0"/>
    <x v="8"/>
    <s v="Feb 2014"/>
    <n v="9809752.8381921165"/>
    <x v="1"/>
    <x v="3"/>
  </r>
  <r>
    <x v="0"/>
    <x v="8"/>
    <s v="Mar 2014"/>
    <n v="9652387.8725615013"/>
    <x v="2"/>
    <x v="3"/>
  </r>
  <r>
    <x v="0"/>
    <x v="8"/>
    <s v="Apr 2014"/>
    <n v="9507462.5325813293"/>
    <x v="3"/>
    <x v="3"/>
  </r>
  <r>
    <x v="0"/>
    <x v="8"/>
    <s v="May 2014"/>
    <n v="9361782.4545548335"/>
    <x v="4"/>
    <x v="3"/>
  </r>
  <r>
    <x v="0"/>
    <x v="8"/>
    <s v="Jun 2014"/>
    <n v="9207934.0599310137"/>
    <x v="5"/>
    <x v="3"/>
  </r>
  <r>
    <x v="0"/>
    <x v="8"/>
    <s v="Jul 2014"/>
    <n v="9023645.848732654"/>
    <x v="6"/>
    <x v="3"/>
  </r>
  <r>
    <x v="0"/>
    <x v="8"/>
    <s v="Aug 2014"/>
    <n v="8334708.8011141727"/>
    <x v="7"/>
    <x v="3"/>
  </r>
  <r>
    <x v="0"/>
    <x v="8"/>
    <s v="Sep 2014"/>
    <n v="8163086.6561605977"/>
    <x v="8"/>
    <x v="3"/>
  </r>
  <r>
    <x v="0"/>
    <x v="8"/>
    <s v="Oct 2014"/>
    <n v="8043974.4754172983"/>
    <x v="9"/>
    <x v="3"/>
  </r>
  <r>
    <x v="0"/>
    <x v="8"/>
    <s v="Nov 2014"/>
    <n v="7798658.5628200686"/>
    <x v="10"/>
    <x v="3"/>
  </r>
  <r>
    <x v="0"/>
    <x v="8"/>
    <s v="Dec 2014"/>
    <n v="7768489.8026388381"/>
    <x v="11"/>
    <x v="3"/>
  </r>
  <r>
    <x v="0"/>
    <x v="8"/>
    <s v="Jan 2015"/>
    <n v="7599909.962131789"/>
    <x v="0"/>
    <x v="4"/>
  </r>
  <r>
    <x v="0"/>
    <x v="8"/>
    <s v="Feb 2015"/>
    <n v="7503658.0566760404"/>
    <x v="1"/>
    <x v="4"/>
  </r>
  <r>
    <x v="0"/>
    <x v="8"/>
    <s v="Mar 2015"/>
    <n v="7405299.679348724"/>
    <x v="2"/>
    <x v="4"/>
  </r>
  <r>
    <x v="0"/>
    <x v="8"/>
    <s v="Apr 2015"/>
    <n v="7311512.1052655373"/>
    <x v="3"/>
    <x v="4"/>
  </r>
  <r>
    <x v="0"/>
    <x v="8"/>
    <s v="May 2015"/>
    <n v="7218399.2868097639"/>
    <x v="4"/>
    <x v="4"/>
  </r>
  <r>
    <x v="0"/>
    <x v="8"/>
    <s v="Jun 2015"/>
    <n v="7124443.7435573861"/>
    <x v="5"/>
    <x v="4"/>
  </r>
  <r>
    <x v="0"/>
    <x v="8"/>
    <s v="Jul 2015"/>
    <n v="7034340.5238520866"/>
    <x v="6"/>
    <x v="4"/>
  </r>
  <r>
    <x v="0"/>
    <x v="8"/>
    <s v="Aug 2015"/>
    <n v="6937951.4102941314"/>
    <x v="7"/>
    <x v="4"/>
  </r>
  <r>
    <x v="0"/>
    <x v="8"/>
    <s v="Sep 2015"/>
    <n v="6784438.0000148825"/>
    <x v="8"/>
    <x v="4"/>
  </r>
  <r>
    <x v="0"/>
    <x v="8"/>
    <s v="Oct 2015"/>
    <n v="6695425.9812727729"/>
    <x v="9"/>
    <x v="4"/>
  </r>
  <r>
    <x v="0"/>
    <x v="8"/>
    <s v="Nov 2015"/>
    <n v="6611728.1353757679"/>
    <x v="10"/>
    <x v="4"/>
  </r>
  <r>
    <x v="0"/>
    <x v="8"/>
    <s v="Dec 2015"/>
    <n v="6559852.6144563481"/>
    <x v="11"/>
    <x v="4"/>
  </r>
  <r>
    <x v="0"/>
    <x v="8"/>
    <s v="Jan 2016"/>
    <n v="6433521.4180984152"/>
    <x v="0"/>
    <x v="5"/>
  </r>
  <r>
    <x v="0"/>
    <x v="8"/>
    <s v="Feb 2016"/>
    <n v="6354626.1253218865"/>
    <x v="1"/>
    <x v="5"/>
  </r>
  <r>
    <x v="0"/>
    <x v="8"/>
    <s v="Mar 2016"/>
    <n v="6277518.2904737573"/>
    <x v="2"/>
    <x v="5"/>
  </r>
  <r>
    <x v="0"/>
    <x v="8"/>
    <s v="Apr 2016"/>
    <n v="6202516.5946205724"/>
    <x v="3"/>
    <x v="5"/>
  </r>
  <r>
    <x v="0"/>
    <x v="8"/>
    <s v="May 2016"/>
    <n v="6126777.3080744669"/>
    <x v="4"/>
    <x v="5"/>
  </r>
  <r>
    <x v="0"/>
    <x v="8"/>
    <s v="Jun 2016"/>
    <n v="6044499.9461394288"/>
    <x v="5"/>
    <x v="5"/>
  </r>
  <r>
    <x v="0"/>
    <x v="8"/>
    <s v="Jul 2016"/>
    <n v="5970705.1787096048"/>
    <x v="6"/>
    <x v="5"/>
  </r>
  <r>
    <x v="0"/>
    <x v="8"/>
    <s v="Aug 2016"/>
    <n v="5898755.0400018729"/>
    <x v="7"/>
    <x v="5"/>
  </r>
  <r>
    <x v="0"/>
    <x v="8"/>
    <s v="Sep 2016"/>
    <n v="5820114.9962300956"/>
    <x v="8"/>
    <x v="5"/>
  </r>
  <r>
    <x v="0"/>
    <x v="8"/>
    <s v="Oct 2016"/>
    <n v="5766902.7732879473"/>
    <x v="9"/>
    <x v="5"/>
  </r>
  <r>
    <x v="0"/>
    <x v="8"/>
    <s v="Nov 2016"/>
    <n v="5690322.6130070956"/>
    <x v="10"/>
    <x v="5"/>
  </r>
  <r>
    <x v="0"/>
    <x v="8"/>
    <s v="Dec 2016"/>
    <n v="5649449.4436124414"/>
    <x v="11"/>
    <x v="5"/>
  </r>
  <r>
    <x v="0"/>
    <x v="8"/>
    <s v="Jan 2017"/>
    <n v="5559658.4660658929"/>
    <x v="0"/>
    <x v="6"/>
  </r>
  <r>
    <x v="0"/>
    <x v="8"/>
    <s v="Feb 2017"/>
    <n v="5499061.9598242994"/>
    <x v="1"/>
    <x v="6"/>
  </r>
  <r>
    <x v="0"/>
    <x v="8"/>
    <s v="Mar 2017"/>
    <n v="5434476.5184137486"/>
    <x v="2"/>
    <x v="6"/>
  </r>
  <r>
    <x v="0"/>
    <x v="8"/>
    <s v="Apr 2017"/>
    <n v="5371591.3169096718"/>
    <x v="3"/>
    <x v="6"/>
  </r>
  <r>
    <x v="0"/>
    <x v="8"/>
    <s v="May 2017"/>
    <n v="5309079.311847508"/>
    <x v="4"/>
    <x v="6"/>
  </r>
  <r>
    <x v="0"/>
    <x v="8"/>
    <s v="Jun 2017"/>
    <n v="5245192.2128827358"/>
    <x v="5"/>
    <x v="6"/>
  </r>
  <r>
    <x v="0"/>
    <x v="8"/>
    <s v="Jul 2017"/>
    <n v="5185235.7313769879"/>
    <x v="6"/>
    <x v="6"/>
  </r>
  <r>
    <x v="0"/>
    <x v="8"/>
    <s v="Aug 2017"/>
    <n v="5129642.1981922202"/>
    <x v="7"/>
    <x v="6"/>
  </r>
  <r>
    <x v="0"/>
    <x v="8"/>
    <s v="Sep 2017"/>
    <n v="5072345.0373300221"/>
    <x v="8"/>
    <x v="6"/>
  </r>
  <r>
    <x v="0"/>
    <x v="8"/>
    <s v="Oct 2017"/>
    <n v="5017360.4242509957"/>
    <x v="9"/>
    <x v="6"/>
  </r>
  <r>
    <x v="0"/>
    <x v="8"/>
    <s v="Nov 2017"/>
    <n v="4964800.5138894655"/>
    <x v="10"/>
    <x v="6"/>
  </r>
  <r>
    <x v="0"/>
    <x v="8"/>
    <s v="Dec 2017"/>
    <n v="4925077.1829742473"/>
    <x v="11"/>
    <x v="6"/>
  </r>
  <r>
    <x v="0"/>
    <x v="8"/>
    <s v="Jan 2018"/>
    <n v="4850612.8843645249"/>
    <x v="0"/>
    <x v="7"/>
  </r>
  <r>
    <x v="0"/>
    <x v="8"/>
    <s v="Feb 2018"/>
    <n v="4797393.760760597"/>
    <x v="1"/>
    <x v="7"/>
  </r>
  <r>
    <x v="0"/>
    <x v="8"/>
    <s v="Mar 2018"/>
    <n v="4745253.0237349709"/>
    <x v="2"/>
    <x v="7"/>
  </r>
  <r>
    <x v="0"/>
    <x v="8"/>
    <s v="Apr 2018"/>
    <n v="4690691.7370743332"/>
    <x v="3"/>
    <x v="7"/>
  </r>
  <r>
    <x v="0"/>
    <x v="8"/>
    <s v="May 2018"/>
    <n v="4639160.8546929555"/>
    <x v="4"/>
    <x v="7"/>
  </r>
  <r>
    <x v="0"/>
    <x v="8"/>
    <s v="Jun 2018"/>
    <n v="4589065.9825811619"/>
    <x v="5"/>
    <x v="7"/>
  </r>
  <r>
    <x v="0"/>
    <x v="8"/>
    <s v="Jul 2018"/>
    <n v="4539104.1039527636"/>
    <x v="6"/>
    <x v="7"/>
  </r>
  <r>
    <x v="0"/>
    <x v="8"/>
    <s v="Aug 2018"/>
    <n v="4491236.1025471278"/>
    <x v="7"/>
    <x v="7"/>
  </r>
  <r>
    <x v="0"/>
    <x v="8"/>
    <s v="Sep 2018"/>
    <n v="4442674.3161813365"/>
    <x v="8"/>
    <x v="7"/>
  </r>
  <r>
    <x v="0"/>
    <x v="8"/>
    <s v="Oct 2018"/>
    <n v="4395500.6661037076"/>
    <x v="9"/>
    <x v="7"/>
  </r>
  <r>
    <x v="0"/>
    <x v="8"/>
    <s v="Nov 2018"/>
    <n v="4348379.4789248025"/>
    <x v="10"/>
    <x v="7"/>
  </r>
  <r>
    <x v="0"/>
    <x v="8"/>
    <s v="Dec 2018"/>
    <n v="4309115.8363508182"/>
    <x v="11"/>
    <x v="7"/>
  </r>
  <r>
    <x v="0"/>
    <x v="8"/>
    <s v="Jan 2019"/>
    <n v="4255363.8035627147"/>
    <x v="0"/>
    <x v="8"/>
  </r>
  <r>
    <x v="0"/>
    <x v="8"/>
    <s v="Feb 2019"/>
    <n v="4208645.8429595521"/>
    <x v="1"/>
    <x v="8"/>
  </r>
  <r>
    <x v="0"/>
    <x v="8"/>
    <s v="Mar 2019"/>
    <n v="4159704.148262532"/>
    <x v="2"/>
    <x v="8"/>
  </r>
  <r>
    <x v="0"/>
    <x v="8"/>
    <s v="Apr 2019"/>
    <n v="4114194.9238788849"/>
    <x v="3"/>
    <x v="8"/>
  </r>
  <r>
    <x v="0"/>
    <x v="8"/>
    <s v="May 2019"/>
    <n v="4071334.2915125377"/>
    <x v="4"/>
    <x v="8"/>
  </r>
  <r>
    <x v="0"/>
    <x v="8"/>
    <s v="Jun 2019"/>
    <n v="4027965.0981767825"/>
    <x v="5"/>
    <x v="8"/>
  </r>
  <r>
    <x v="0"/>
    <x v="8"/>
    <s v="Jul 2019"/>
    <n v="3988136.2140781512"/>
    <x v="6"/>
    <x v="8"/>
  </r>
  <r>
    <x v="0"/>
    <x v="8"/>
    <s v="Aug 2019"/>
    <n v="3948648.7652127608"/>
    <x v="7"/>
    <x v="8"/>
  </r>
  <r>
    <x v="0"/>
    <x v="8"/>
    <s v="Sep 2019"/>
    <n v="3902602.9659736026"/>
    <x v="8"/>
    <x v="8"/>
  </r>
  <r>
    <x v="0"/>
    <x v="8"/>
    <s v="Oct 2019"/>
    <n v="3858316.7116511445"/>
    <x v="9"/>
    <x v="8"/>
  </r>
  <r>
    <x v="0"/>
    <x v="8"/>
    <s v="Nov 2019"/>
    <n v="3821970.4161441969"/>
    <x v="10"/>
    <x v="8"/>
  </r>
  <r>
    <x v="0"/>
    <x v="8"/>
    <s v="Dec 2019"/>
    <n v="3786817.2500587795"/>
    <x v="11"/>
    <x v="8"/>
  </r>
  <r>
    <x v="0"/>
    <x v="8"/>
    <s v="Jan 2020"/>
    <n v="3738765.5383557095"/>
    <x v="0"/>
    <x v="9"/>
  </r>
  <r>
    <x v="0"/>
    <x v="8"/>
    <s v="Feb 2020"/>
    <n v="3697661.4055313016"/>
    <x v="1"/>
    <x v="9"/>
  </r>
  <r>
    <x v="0"/>
    <x v="8"/>
    <s v="Mar 2020"/>
    <n v="3657648.9844873492"/>
    <x v="2"/>
    <x v="9"/>
  </r>
  <r>
    <x v="0"/>
    <x v="8"/>
    <s v="Apr 2020"/>
    <n v="3621792.3191858716"/>
    <x v="3"/>
    <x v="9"/>
  </r>
  <r>
    <x v="0"/>
    <x v="8"/>
    <s v="May 2020"/>
    <n v="3584364.0518208249"/>
    <x v="4"/>
    <x v="9"/>
  </r>
  <r>
    <x v="0"/>
    <x v="8"/>
    <s v="Jun 2020"/>
    <n v="3542103.1629816252"/>
    <x v="5"/>
    <x v="9"/>
  </r>
  <r>
    <x v="0"/>
    <x v="8"/>
    <s v="Jul 2020"/>
    <n v="3505216.4626649786"/>
    <x v="6"/>
    <x v="9"/>
  </r>
  <r>
    <x v="0"/>
    <x v="8"/>
    <s v="Aug 2020"/>
    <n v="3475439.2044482157"/>
    <x v="7"/>
    <x v="9"/>
  </r>
  <r>
    <x v="0"/>
    <x v="8"/>
    <s v="Sep 2020"/>
    <n v="3438193.525457276"/>
    <x v="8"/>
    <x v="9"/>
  </r>
  <r>
    <x v="0"/>
    <x v="8"/>
    <s v="Oct 2020"/>
    <n v="3398442.3000589921"/>
    <x v="9"/>
    <x v="9"/>
  </r>
  <r>
    <x v="0"/>
    <x v="8"/>
    <s v="Nov 2020"/>
    <n v="3361438.0799586051"/>
    <x v="10"/>
    <x v="9"/>
  </r>
  <r>
    <x v="0"/>
    <x v="8"/>
    <s v="Dec 2020"/>
    <n v="3329177.6164369229"/>
    <x v="11"/>
    <x v="9"/>
  </r>
  <r>
    <x v="0"/>
    <x v="8"/>
    <s v="Jan 2021"/>
    <n v="363933.32140998513"/>
    <x v="0"/>
    <x v="10"/>
  </r>
  <r>
    <x v="0"/>
    <x v="8"/>
    <s v="Feb 2021"/>
    <n v="359955.5845520033"/>
    <x v="1"/>
    <x v="10"/>
  </r>
  <r>
    <x v="0"/>
    <x v="8"/>
    <s v="Mar 2021"/>
    <n v="355040.82342237793"/>
    <x v="2"/>
    <x v="10"/>
  </r>
  <r>
    <x v="0"/>
    <x v="8"/>
    <s v="Apr 2021"/>
    <n v="351553.43619539554"/>
    <x v="3"/>
    <x v="10"/>
  </r>
  <r>
    <x v="0"/>
    <x v="8"/>
    <s v="May 2021"/>
    <n v="348055.3611106053"/>
    <x v="4"/>
    <x v="10"/>
  </r>
  <r>
    <x v="0"/>
    <x v="8"/>
    <s v="Jun 2021"/>
    <n v="346970.25497602666"/>
    <x v="5"/>
    <x v="10"/>
  </r>
  <r>
    <x v="0"/>
    <x v="8"/>
    <s v="Jul 2021"/>
    <n v="342643.85151727643"/>
    <x v="6"/>
    <x v="10"/>
  </r>
  <r>
    <x v="0"/>
    <x v="8"/>
    <s v="Aug 2021"/>
    <n v="336142.59816438408"/>
    <x v="7"/>
    <x v="10"/>
  </r>
  <r>
    <x v="0"/>
    <x v="8"/>
    <s v="Sep 2021"/>
    <n v="206008.94384285039"/>
    <x v="8"/>
    <x v="10"/>
  </r>
  <r>
    <x v="0"/>
    <x v="8"/>
    <s v="Oct 2021"/>
    <n v="204413.81208298285"/>
    <x v="9"/>
    <x v="10"/>
  </r>
  <r>
    <x v="0"/>
    <x v="8"/>
    <s v="Nov 2021"/>
    <n v="201979.55669422651"/>
    <x v="10"/>
    <x v="10"/>
  </r>
  <r>
    <x v="0"/>
    <x v="8"/>
    <s v="Dec 2021"/>
    <n v="202824.196694199"/>
    <x v="11"/>
    <x v="10"/>
  </r>
  <r>
    <x v="0"/>
    <x v="8"/>
    <s v="Jan 2022"/>
    <n v="198769.71820529707"/>
    <x v="0"/>
    <x v="11"/>
  </r>
  <r>
    <x v="0"/>
    <x v="8"/>
    <s v="Feb 2022"/>
    <n v="197323.76154153323"/>
    <x v="1"/>
    <x v="11"/>
  </r>
  <r>
    <x v="0"/>
    <x v="8"/>
    <s v="Mar 2022"/>
    <n v="195810.91296628962"/>
    <x v="2"/>
    <x v="11"/>
  </r>
  <r>
    <x v="0"/>
    <x v="8"/>
    <s v="Apr 2022"/>
    <n v="194360.48188745207"/>
    <x v="3"/>
    <x v="11"/>
  </r>
  <r>
    <x v="0"/>
    <x v="8"/>
    <s v="May 2022"/>
    <n v="192938.95469905413"/>
    <x v="4"/>
    <x v="11"/>
  </r>
  <r>
    <x v="0"/>
    <x v="8"/>
    <s v="Jun 2022"/>
    <n v="191537.91533172902"/>
    <x v="5"/>
    <x v="11"/>
  </r>
  <r>
    <x v="0"/>
    <x v="8"/>
    <s v="Jul 2022"/>
    <n v="190160.0712532929"/>
    <x v="6"/>
    <x v="11"/>
  </r>
  <r>
    <x v="0"/>
    <x v="8"/>
    <s v="Aug 2022"/>
    <n v="188799.08916381554"/>
    <x v="7"/>
    <x v="11"/>
  </r>
  <r>
    <x v="0"/>
    <x v="8"/>
    <s v="Sep 2022"/>
    <n v="187456.87705730725"/>
    <x v="8"/>
    <x v="11"/>
  </r>
  <r>
    <x v="0"/>
    <x v="8"/>
    <s v="Oct 2022"/>
    <n v="186133.50054215948"/>
    <x v="9"/>
    <x v="11"/>
  </r>
  <r>
    <x v="0"/>
    <x v="8"/>
    <s v="Nov 2022"/>
    <n v="184868.36075162771"/>
    <x v="10"/>
    <x v="11"/>
  </r>
  <r>
    <x v="0"/>
    <x v="8"/>
    <s v="Dec 2022"/>
    <n v="184699.19609258033"/>
    <x v="11"/>
    <x v="11"/>
  </r>
  <r>
    <x v="0"/>
    <x v="8"/>
    <s v="Jan 2023"/>
    <n v="182250.52472057234"/>
    <x v="0"/>
    <x v="12"/>
  </r>
  <r>
    <x v="0"/>
    <x v="8"/>
    <s v="Feb 2023"/>
    <n v="180990.12701688876"/>
    <x v="1"/>
    <x v="12"/>
  </r>
  <r>
    <x v="0"/>
    <x v="8"/>
    <s v="Mar 2023"/>
    <n v="179747.31271343696"/>
    <x v="2"/>
    <x v="12"/>
  </r>
  <r>
    <x v="0"/>
    <x v="8"/>
    <s v="Apr 2023"/>
    <n v="178519.81918211281"/>
    <x v="3"/>
    <x v="12"/>
  </r>
  <r>
    <x v="0"/>
    <x v="8"/>
    <s v="May 2023"/>
    <n v="177305.6948791942"/>
    <x v="4"/>
    <x v="12"/>
  </r>
  <r>
    <x v="0"/>
    <x v="8"/>
    <s v="Jun 2023"/>
    <n v="176108.094828956"/>
    <x v="5"/>
    <x v="12"/>
  </r>
  <r>
    <x v="0"/>
    <x v="8"/>
    <s v="Jul 2023"/>
    <n v="174924.88022956075"/>
    <x v="6"/>
    <x v="12"/>
  </r>
  <r>
    <x v="0"/>
    <x v="8"/>
    <s v="Aug 2023"/>
    <n v="173755.09583065996"/>
    <x v="7"/>
    <x v="12"/>
  </r>
  <r>
    <x v="0"/>
    <x v="8"/>
    <s v="Sep 2023"/>
    <n v="172600.30635361077"/>
    <x v="8"/>
    <x v="12"/>
  </r>
  <r>
    <x v="0"/>
    <x v="8"/>
    <s v="Oct 2023"/>
    <n v="171374.51180342428"/>
    <x v="9"/>
    <x v="12"/>
  </r>
  <r>
    <x v="0"/>
    <x v="8"/>
    <s v="Nov 2023"/>
    <n v="170267.5779910452"/>
    <x v="10"/>
    <x v="12"/>
  </r>
  <r>
    <x v="0"/>
    <x v="8"/>
    <s v="Dec 2023"/>
    <n v="169766.10063051435"/>
    <x v="11"/>
    <x v="12"/>
  </r>
  <r>
    <x v="0"/>
    <x v="8"/>
    <s v="Jan 2024"/>
    <n v="168030.95093888853"/>
    <x v="0"/>
    <x v="13"/>
  </r>
  <r>
    <x v="0"/>
    <x v="8"/>
    <s v="Feb 2024"/>
    <n v="166942.43291910185"/>
    <x v="1"/>
    <x v="13"/>
  </r>
  <r>
    <x v="0"/>
    <x v="8"/>
    <s v="Mar 2024"/>
    <n v="165865.58288853665"/>
    <x v="2"/>
    <x v="13"/>
  </r>
  <r>
    <x v="0"/>
    <x v="8"/>
    <s v="Apr 2024"/>
    <n v="164801.86448697743"/>
    <x v="3"/>
    <x v="13"/>
  </r>
  <r>
    <x v="0"/>
    <x v="8"/>
    <s v="May 2024"/>
    <n v="163750.12409981393"/>
    <x v="4"/>
    <x v="13"/>
  </r>
  <r>
    <x v="0"/>
    <x v="8"/>
    <s v="Jun 2024"/>
    <n v="162711.85555621839"/>
    <x v="5"/>
    <x v="13"/>
  </r>
  <r>
    <x v="0"/>
    <x v="8"/>
    <s v="Jul 2024"/>
    <n v="161685.96389745097"/>
    <x v="6"/>
    <x v="13"/>
  </r>
  <r>
    <x v="0"/>
    <x v="8"/>
    <s v="Aug 2024"/>
    <n v="160671.04424184249"/>
    <x v="7"/>
    <x v="13"/>
  </r>
  <r>
    <x v="0"/>
    <x v="8"/>
    <s v="Sep 2024"/>
    <n v="159665.94958204561"/>
    <x v="8"/>
    <x v="13"/>
  </r>
  <r>
    <x v="0"/>
    <x v="8"/>
    <s v="Oct 2024"/>
    <n v="158674.35013064271"/>
    <x v="9"/>
    <x v="13"/>
  </r>
  <r>
    <x v="0"/>
    <x v="8"/>
    <s v="Nov 2024"/>
    <n v="157702.00740708373"/>
    <x v="10"/>
    <x v="13"/>
  </r>
  <r>
    <x v="0"/>
    <x v="8"/>
    <s v="Dec 2024"/>
    <n v="157039.20068212139"/>
    <x v="11"/>
    <x v="13"/>
  </r>
  <r>
    <x v="0"/>
    <x v="8"/>
    <s v="Jan 2025"/>
    <n v="155762.61262041726"/>
    <x v="0"/>
    <x v="14"/>
  </r>
  <r>
    <x v="0"/>
    <x v="8"/>
    <s v="Feb 2025"/>
    <n v="154814.5030800298"/>
    <x v="1"/>
    <x v="14"/>
  </r>
  <r>
    <x v="0"/>
    <x v="8"/>
    <s v="Mar 2025"/>
    <n v="153877.19767857567"/>
    <x v="2"/>
    <x v="14"/>
  </r>
  <r>
    <x v="0"/>
    <x v="8"/>
    <s v="Apr 2025"/>
    <n v="152949.91281152883"/>
    <x v="3"/>
    <x v="14"/>
  </r>
  <r>
    <x v="0"/>
    <x v="8"/>
    <s v="May 2025"/>
    <n v="152102.91227600942"/>
    <x v="4"/>
    <x v="14"/>
  </r>
  <r>
    <x v="0"/>
    <x v="8"/>
    <s v="Jun 2025"/>
    <n v="151193.80374635992"/>
    <x v="5"/>
    <x v="14"/>
  </r>
  <r>
    <x v="0"/>
    <x v="8"/>
    <s v="Jul 2025"/>
    <n v="150295.98672273892"/>
    <x v="6"/>
    <x v="14"/>
  </r>
  <r>
    <x v="0"/>
    <x v="8"/>
    <s v="Aug 2025"/>
    <n v="149408.52890787111"/>
    <x v="7"/>
    <x v="14"/>
  </r>
  <r>
    <x v="0"/>
    <x v="8"/>
    <s v="Sep 2025"/>
    <n v="148529.86122957108"/>
    <x v="8"/>
    <x v="14"/>
  </r>
  <r>
    <x v="0"/>
    <x v="8"/>
    <s v="Oct 2025"/>
    <n v="147660.76118957988"/>
    <x v="9"/>
    <x v="14"/>
  </r>
  <r>
    <x v="0"/>
    <x v="8"/>
    <s v="Nov 2025"/>
    <n v="146805.00967478956"/>
    <x v="10"/>
    <x v="14"/>
  </r>
  <r>
    <x v="0"/>
    <x v="8"/>
    <s v="Dec 2025"/>
    <n v="146020.83708249615"/>
    <x v="11"/>
    <x v="14"/>
  </r>
  <r>
    <x v="0"/>
    <x v="8"/>
    <s v="Jan 2026"/>
    <n v="144734.34265161652"/>
    <x v="0"/>
    <x v="15"/>
  </r>
  <r>
    <x v="0"/>
    <x v="8"/>
    <s v="Feb 2026"/>
    <n v="143921.22373053333"/>
    <x v="1"/>
    <x v="15"/>
  </r>
  <r>
    <x v="0"/>
    <x v="8"/>
    <s v="Mar 2026"/>
    <n v="143115.9127660777"/>
    <x v="2"/>
    <x v="15"/>
  </r>
  <r>
    <x v="0"/>
    <x v="8"/>
    <s v="Apr 2026"/>
    <n v="142318.30925545256"/>
    <x v="3"/>
    <x v="15"/>
  </r>
  <r>
    <x v="0"/>
    <x v="8"/>
    <s v="May 2026"/>
    <n v="141528.31790312362"/>
    <x v="4"/>
    <x v="15"/>
  </r>
  <r>
    <x v="0"/>
    <x v="8"/>
    <s v="Jun 2026"/>
    <n v="140386.19099903086"/>
    <x v="5"/>
    <x v="15"/>
  </r>
  <r>
    <x v="0"/>
    <x v="8"/>
    <s v="Jul 2026"/>
    <n v="139612.01850182971"/>
    <x v="6"/>
    <x v="15"/>
  </r>
  <r>
    <x v="0"/>
    <x v="8"/>
    <s v="Aug 2026"/>
    <n v="138845.15913162823"/>
    <x v="7"/>
    <x v="15"/>
  </r>
  <r>
    <x v="0"/>
    <x v="8"/>
    <s v="Sep 2026"/>
    <n v="3250.8420698982623"/>
    <x v="8"/>
    <x v="15"/>
  </r>
  <r>
    <x v="0"/>
    <x v="8"/>
    <s v="Oct 2026"/>
    <n v="3237.3482766641109"/>
    <x v="9"/>
    <x v="15"/>
  </r>
  <r>
    <x v="0"/>
    <x v="8"/>
    <s v="Nov 2026"/>
    <n v="3223.9104778477467"/>
    <x v="10"/>
    <x v="15"/>
  </r>
  <r>
    <x v="0"/>
    <x v="8"/>
    <s v="Dec 2026"/>
    <n v="3210.5278119965888"/>
    <x v="11"/>
    <x v="15"/>
  </r>
  <r>
    <x v="0"/>
    <x v="9"/>
    <s v="Oct 2011"/>
    <n v="4467425.2907656226"/>
    <x v="9"/>
    <x v="0"/>
  </r>
  <r>
    <x v="0"/>
    <x v="9"/>
    <s v="Nov 2011"/>
    <n v="11067897.157380261"/>
    <x v="10"/>
    <x v="0"/>
  </r>
  <r>
    <x v="0"/>
    <x v="9"/>
    <s v="Dec 2011"/>
    <n v="8126374.4968226757"/>
    <x v="11"/>
    <x v="0"/>
  </r>
  <r>
    <x v="0"/>
    <x v="9"/>
    <s v="Jan 2012"/>
    <n v="6772401.8044581665"/>
    <x v="0"/>
    <x v="1"/>
  </r>
  <r>
    <x v="0"/>
    <x v="9"/>
    <s v="Feb 2012"/>
    <n v="5885766.7798998542"/>
    <x v="1"/>
    <x v="1"/>
  </r>
  <r>
    <x v="0"/>
    <x v="9"/>
    <s v="Mar 2012"/>
    <n v="5284250.7010540608"/>
    <x v="2"/>
    <x v="1"/>
  </r>
  <r>
    <x v="0"/>
    <x v="9"/>
    <s v="Apr 2012"/>
    <n v="4710423.8514492745"/>
    <x v="3"/>
    <x v="1"/>
  </r>
  <r>
    <x v="0"/>
    <x v="9"/>
    <s v="May 2012"/>
    <n v="4307105.7525281236"/>
    <x v="4"/>
    <x v="1"/>
  </r>
  <r>
    <x v="0"/>
    <x v="9"/>
    <s v="Jun 2012"/>
    <n v="3929701.9558178037"/>
    <x v="5"/>
    <x v="1"/>
  </r>
  <r>
    <x v="0"/>
    <x v="9"/>
    <s v="Jul 2012"/>
    <n v="3613947.7676288858"/>
    <x v="6"/>
    <x v="1"/>
  </r>
  <r>
    <x v="0"/>
    <x v="9"/>
    <s v="Aug 2012"/>
    <n v="3565341.640151958"/>
    <x v="7"/>
    <x v="1"/>
  </r>
  <r>
    <x v="0"/>
    <x v="9"/>
    <s v="Sep 2012"/>
    <n v="3556495.4760244936"/>
    <x v="8"/>
    <x v="1"/>
  </r>
  <r>
    <x v="0"/>
    <x v="9"/>
    <s v="Oct 2012"/>
    <n v="3614229.307888303"/>
    <x v="9"/>
    <x v="1"/>
  </r>
  <r>
    <x v="0"/>
    <x v="9"/>
    <s v="Nov 2012"/>
    <n v="3580261.7907384504"/>
    <x v="10"/>
    <x v="1"/>
  </r>
  <r>
    <x v="0"/>
    <x v="9"/>
    <s v="Dec 2012"/>
    <n v="3483266.9098671656"/>
    <x v="11"/>
    <x v="1"/>
  </r>
  <r>
    <x v="0"/>
    <x v="9"/>
    <s v="Jan 2013"/>
    <n v="3390674.2765474096"/>
    <x v="0"/>
    <x v="2"/>
  </r>
  <r>
    <x v="0"/>
    <x v="9"/>
    <s v="Feb 2013"/>
    <n v="3414522.3631209959"/>
    <x v="1"/>
    <x v="2"/>
  </r>
  <r>
    <x v="0"/>
    <x v="9"/>
    <s v="Mar 2013"/>
    <n v="3303524.7723990069"/>
    <x v="2"/>
    <x v="2"/>
  </r>
  <r>
    <x v="0"/>
    <x v="9"/>
    <s v="Apr 2013"/>
    <n v="3040082.2751936782"/>
    <x v="3"/>
    <x v="2"/>
  </r>
  <r>
    <x v="0"/>
    <x v="9"/>
    <s v="May 2013"/>
    <n v="2834834.7402068311"/>
    <x v="4"/>
    <x v="2"/>
  </r>
  <r>
    <x v="0"/>
    <x v="9"/>
    <s v="Jun 2013"/>
    <n v="2689153.5409229407"/>
    <x v="5"/>
    <x v="2"/>
  </r>
  <r>
    <x v="0"/>
    <x v="9"/>
    <s v="Jul 2013"/>
    <n v="2561728.9744807226"/>
    <x v="6"/>
    <x v="2"/>
  </r>
  <r>
    <x v="0"/>
    <x v="9"/>
    <s v="Aug 2013"/>
    <n v="2430894.7191267312"/>
    <x v="7"/>
    <x v="2"/>
  </r>
  <r>
    <x v="0"/>
    <x v="9"/>
    <s v="Sep 2013"/>
    <n v="2302600.1956930356"/>
    <x v="8"/>
    <x v="2"/>
  </r>
  <r>
    <x v="0"/>
    <x v="9"/>
    <s v="Oct 2013"/>
    <n v="2211263.860181028"/>
    <x v="9"/>
    <x v="2"/>
  </r>
  <r>
    <x v="0"/>
    <x v="9"/>
    <s v="Nov 2013"/>
    <n v="2197703.6311638234"/>
    <x v="10"/>
    <x v="2"/>
  </r>
  <r>
    <x v="0"/>
    <x v="9"/>
    <s v="Dec 2013"/>
    <n v="2167634.3274115087"/>
    <x v="11"/>
    <x v="2"/>
  </r>
  <r>
    <x v="0"/>
    <x v="9"/>
    <s v="Jan 2014"/>
    <n v="2111990.3673391319"/>
    <x v="0"/>
    <x v="3"/>
  </r>
  <r>
    <x v="0"/>
    <x v="9"/>
    <s v="Feb 2014"/>
    <n v="2076068.074261432"/>
    <x v="1"/>
    <x v="3"/>
  </r>
  <r>
    <x v="0"/>
    <x v="9"/>
    <s v="Mar 2014"/>
    <n v="2049855.7629641958"/>
    <x v="2"/>
    <x v="3"/>
  </r>
  <r>
    <x v="0"/>
    <x v="9"/>
    <s v="Apr 2014"/>
    <n v="1964009.2839375969"/>
    <x v="3"/>
    <x v="3"/>
  </r>
  <r>
    <x v="0"/>
    <x v="9"/>
    <s v="May 2014"/>
    <n v="1910690.614403767"/>
    <x v="4"/>
    <x v="3"/>
  </r>
  <r>
    <x v="0"/>
    <x v="9"/>
    <s v="Jun 2014"/>
    <n v="1887499.6651190144"/>
    <x v="5"/>
    <x v="3"/>
  </r>
  <r>
    <x v="0"/>
    <x v="9"/>
    <s v="Jul 2014"/>
    <n v="1843117.3119987308"/>
    <x v="6"/>
    <x v="3"/>
  </r>
  <r>
    <x v="0"/>
    <x v="9"/>
    <s v="Aug 2014"/>
    <n v="1818314.1927582081"/>
    <x v="7"/>
    <x v="3"/>
  </r>
  <r>
    <x v="0"/>
    <x v="9"/>
    <s v="Sep 2014"/>
    <n v="1769467.9908990161"/>
    <x v="8"/>
    <x v="3"/>
  </r>
  <r>
    <x v="0"/>
    <x v="9"/>
    <s v="Oct 2014"/>
    <n v="1745127.9344045939"/>
    <x v="9"/>
    <x v="3"/>
  </r>
  <r>
    <x v="0"/>
    <x v="9"/>
    <s v="Nov 2014"/>
    <n v="1718485.8887566007"/>
    <x v="10"/>
    <x v="3"/>
  </r>
  <r>
    <x v="0"/>
    <x v="9"/>
    <s v="Dec 2014"/>
    <n v="1695488.8337694975"/>
    <x v="11"/>
    <x v="3"/>
  </r>
  <r>
    <x v="0"/>
    <x v="9"/>
    <s v="Jan 2015"/>
    <n v="1658508.8486770527"/>
    <x v="0"/>
    <x v="4"/>
  </r>
  <r>
    <x v="0"/>
    <x v="9"/>
    <s v="Feb 2015"/>
    <n v="1637517.1705718501"/>
    <x v="1"/>
    <x v="4"/>
  </r>
  <r>
    <x v="0"/>
    <x v="9"/>
    <s v="Mar 2015"/>
    <n v="1615287.1032808833"/>
    <x v="2"/>
    <x v="4"/>
  </r>
  <r>
    <x v="0"/>
    <x v="9"/>
    <s v="Apr 2015"/>
    <n v="1545249.3113374743"/>
    <x v="3"/>
    <x v="4"/>
  </r>
  <r>
    <x v="0"/>
    <x v="9"/>
    <s v="May 2015"/>
    <n v="1517491.9198548419"/>
    <x v="4"/>
    <x v="4"/>
  </r>
  <r>
    <x v="0"/>
    <x v="9"/>
    <s v="Jun 2015"/>
    <n v="1507857.116977928"/>
    <x v="5"/>
    <x v="4"/>
  </r>
  <r>
    <x v="0"/>
    <x v="9"/>
    <s v="Jul 2015"/>
    <n v="1465048.0117379704"/>
    <x v="6"/>
    <x v="4"/>
  </r>
  <r>
    <x v="0"/>
    <x v="9"/>
    <s v="Aug 2015"/>
    <n v="1462000.5431874841"/>
    <x v="7"/>
    <x v="4"/>
  </r>
  <r>
    <x v="0"/>
    <x v="9"/>
    <s v="Sep 2015"/>
    <n v="1428961.8490465349"/>
    <x v="8"/>
    <x v="4"/>
  </r>
  <r>
    <x v="0"/>
    <x v="9"/>
    <s v="Oct 2015"/>
    <n v="1402834.6235454334"/>
    <x v="9"/>
    <x v="4"/>
  </r>
  <r>
    <x v="0"/>
    <x v="9"/>
    <s v="Nov 2015"/>
    <n v="1393932.9860409"/>
    <x v="10"/>
    <x v="4"/>
  </r>
  <r>
    <x v="0"/>
    <x v="9"/>
    <s v="Dec 2015"/>
    <n v="1351349.3581272685"/>
    <x v="11"/>
    <x v="4"/>
  </r>
  <r>
    <x v="0"/>
    <x v="9"/>
    <s v="Jan 2016"/>
    <n v="1328124.7156623891"/>
    <x v="0"/>
    <x v="5"/>
  </r>
  <r>
    <x v="0"/>
    <x v="9"/>
    <s v="Feb 2016"/>
    <n v="1301124.4780494622"/>
    <x v="1"/>
    <x v="5"/>
  </r>
  <r>
    <x v="0"/>
    <x v="9"/>
    <s v="Mar 2016"/>
    <n v="1288790.5174272684"/>
    <x v="2"/>
    <x v="5"/>
  </r>
  <r>
    <x v="0"/>
    <x v="9"/>
    <s v="Apr 2016"/>
    <n v="1218965.0962876165"/>
    <x v="3"/>
    <x v="5"/>
  </r>
  <r>
    <x v="0"/>
    <x v="9"/>
    <s v="May 2016"/>
    <n v="1203810.6634860265"/>
    <x v="4"/>
    <x v="5"/>
  </r>
  <r>
    <x v="0"/>
    <x v="9"/>
    <s v="Jun 2016"/>
    <n v="1202145.5346983343"/>
    <x v="5"/>
    <x v="5"/>
  </r>
  <r>
    <x v="0"/>
    <x v="9"/>
    <s v="Jul 2016"/>
    <n v="1181896.6863617508"/>
    <x v="6"/>
    <x v="5"/>
  </r>
  <r>
    <x v="0"/>
    <x v="9"/>
    <s v="Aug 2016"/>
    <n v="1161674.5473127589"/>
    <x v="7"/>
    <x v="5"/>
  </r>
  <r>
    <x v="0"/>
    <x v="9"/>
    <s v="Sep 2016"/>
    <n v="1140438.253757813"/>
    <x v="8"/>
    <x v="5"/>
  </r>
  <r>
    <x v="0"/>
    <x v="9"/>
    <s v="Oct 2016"/>
    <n v="1126752.5412685219"/>
    <x v="9"/>
    <x v="5"/>
  </r>
  <r>
    <x v="0"/>
    <x v="9"/>
    <s v="Nov 2016"/>
    <n v="1104680.4948979924"/>
    <x v="10"/>
    <x v="5"/>
  </r>
  <r>
    <x v="0"/>
    <x v="9"/>
    <s v="Dec 2016"/>
    <n v="1096994.6470888993"/>
    <x v="11"/>
    <x v="5"/>
  </r>
  <r>
    <x v="0"/>
    <x v="9"/>
    <s v="Jan 2017"/>
    <n v="1067917.9655347555"/>
    <x v="0"/>
    <x v="6"/>
  </r>
  <r>
    <x v="0"/>
    <x v="9"/>
    <s v="Feb 2017"/>
    <n v="1058937.5610629518"/>
    <x v="1"/>
    <x v="6"/>
  </r>
  <r>
    <x v="0"/>
    <x v="9"/>
    <s v="Mar 2017"/>
    <n v="1065562.8657666396"/>
    <x v="2"/>
    <x v="6"/>
  </r>
  <r>
    <x v="0"/>
    <x v="9"/>
    <s v="Apr 2017"/>
    <n v="1003412.7047878199"/>
    <x v="3"/>
    <x v="6"/>
  </r>
  <r>
    <x v="0"/>
    <x v="9"/>
    <s v="May 2017"/>
    <n v="986048.53980705515"/>
    <x v="4"/>
    <x v="6"/>
  </r>
  <r>
    <x v="0"/>
    <x v="9"/>
    <s v="Jun 2017"/>
    <n v="986764.1730130011"/>
    <x v="5"/>
    <x v="6"/>
  </r>
  <r>
    <x v="0"/>
    <x v="9"/>
    <s v="Jul 2017"/>
    <n v="955386.2773578593"/>
    <x v="6"/>
    <x v="6"/>
  </r>
  <r>
    <x v="0"/>
    <x v="9"/>
    <s v="Aug 2017"/>
    <n v="949172.93522928841"/>
    <x v="7"/>
    <x v="6"/>
  </r>
  <r>
    <x v="0"/>
    <x v="9"/>
    <s v="Sep 2017"/>
    <n v="936165.33574890462"/>
    <x v="8"/>
    <x v="6"/>
  </r>
  <r>
    <x v="0"/>
    <x v="9"/>
    <s v="Oct 2017"/>
    <n v="929320.49280227348"/>
    <x v="9"/>
    <x v="6"/>
  </r>
  <r>
    <x v="0"/>
    <x v="9"/>
    <s v="Nov 2017"/>
    <n v="914385.63883070648"/>
    <x v="10"/>
    <x v="6"/>
  </r>
  <r>
    <x v="0"/>
    <x v="9"/>
    <s v="Dec 2017"/>
    <n v="908212.01215053641"/>
    <x v="11"/>
    <x v="6"/>
  </r>
  <r>
    <x v="0"/>
    <x v="9"/>
    <s v="Jan 2018"/>
    <n v="896088.46030583465"/>
    <x v="0"/>
    <x v="7"/>
  </r>
  <r>
    <x v="0"/>
    <x v="9"/>
    <s v="Feb 2018"/>
    <n v="881982.24176880764"/>
    <x v="1"/>
    <x v="7"/>
  </r>
  <r>
    <x v="0"/>
    <x v="9"/>
    <s v="Mar 2018"/>
    <n v="875619.22844886594"/>
    <x v="2"/>
    <x v="7"/>
  </r>
  <r>
    <x v="0"/>
    <x v="9"/>
    <s v="Apr 2018"/>
    <n v="825937.77596767386"/>
    <x v="3"/>
    <x v="7"/>
  </r>
  <r>
    <x v="0"/>
    <x v="9"/>
    <s v="May 2018"/>
    <n v="814133.71674481512"/>
    <x v="4"/>
    <x v="7"/>
  </r>
  <r>
    <x v="0"/>
    <x v="9"/>
    <s v="Jun 2018"/>
    <n v="812068.96407293738"/>
    <x v="5"/>
    <x v="7"/>
  </r>
  <r>
    <x v="0"/>
    <x v="9"/>
    <s v="Jul 2018"/>
    <n v="797745.91315704957"/>
    <x v="6"/>
    <x v="7"/>
  </r>
  <r>
    <x v="0"/>
    <x v="9"/>
    <s v="Aug 2018"/>
    <n v="793114.13492969412"/>
    <x v="7"/>
    <x v="7"/>
  </r>
  <r>
    <x v="0"/>
    <x v="9"/>
    <s v="Sep 2018"/>
    <n v="783532.74504850735"/>
    <x v="8"/>
    <x v="7"/>
  </r>
  <r>
    <x v="0"/>
    <x v="9"/>
    <s v="Oct 2018"/>
    <n v="775924.53285426972"/>
    <x v="9"/>
    <x v="7"/>
  </r>
  <r>
    <x v="0"/>
    <x v="9"/>
    <s v="Nov 2018"/>
    <n v="769438.85678755108"/>
    <x v="10"/>
    <x v="7"/>
  </r>
  <r>
    <x v="0"/>
    <x v="9"/>
    <s v="Dec 2018"/>
    <n v="760841.58425621665"/>
    <x v="11"/>
    <x v="7"/>
  </r>
  <r>
    <x v="0"/>
    <x v="9"/>
    <s v="Jan 2019"/>
    <n v="748942.51720428572"/>
    <x v="0"/>
    <x v="8"/>
  </r>
  <r>
    <x v="0"/>
    <x v="9"/>
    <s v="Feb 2019"/>
    <n v="745452.9467410706"/>
    <x v="1"/>
    <x v="8"/>
  </r>
  <r>
    <x v="0"/>
    <x v="9"/>
    <s v="Mar 2019"/>
    <n v="740142.35750240157"/>
    <x v="2"/>
    <x v="8"/>
  </r>
  <r>
    <x v="0"/>
    <x v="9"/>
    <s v="Apr 2019"/>
    <n v="691159.79346869129"/>
    <x v="3"/>
    <x v="8"/>
  </r>
  <r>
    <x v="0"/>
    <x v="9"/>
    <s v="May 2019"/>
    <n v="683524.4253868988"/>
    <x v="4"/>
    <x v="8"/>
  </r>
  <r>
    <x v="0"/>
    <x v="9"/>
    <s v="Jun 2019"/>
    <n v="684340.19159766275"/>
    <x v="5"/>
    <x v="8"/>
  </r>
  <r>
    <x v="0"/>
    <x v="9"/>
    <s v="Jul 2019"/>
    <n v="672386.82596435305"/>
    <x v="6"/>
    <x v="8"/>
  </r>
  <r>
    <x v="0"/>
    <x v="9"/>
    <s v="Aug 2019"/>
    <n v="672814.93349432014"/>
    <x v="7"/>
    <x v="8"/>
  </r>
  <r>
    <x v="0"/>
    <x v="9"/>
    <s v="Sep 2019"/>
    <n v="667294.2930650129"/>
    <x v="8"/>
    <x v="8"/>
  </r>
  <r>
    <x v="0"/>
    <x v="9"/>
    <s v="Oct 2019"/>
    <n v="656798.15689330723"/>
    <x v="9"/>
    <x v="8"/>
  </r>
  <r>
    <x v="0"/>
    <x v="9"/>
    <s v="Nov 2019"/>
    <n v="647836.69271196809"/>
    <x v="10"/>
    <x v="8"/>
  </r>
  <r>
    <x v="0"/>
    <x v="9"/>
    <s v="Dec 2019"/>
    <n v="646937.62174425542"/>
    <x v="11"/>
    <x v="8"/>
  </r>
  <r>
    <x v="0"/>
    <x v="9"/>
    <s v="Jan 2020"/>
    <n v="638313.13309866202"/>
    <x v="0"/>
    <x v="9"/>
  </r>
  <r>
    <x v="0"/>
    <x v="9"/>
    <s v="Feb 2020"/>
    <n v="631114.49851948419"/>
    <x v="1"/>
    <x v="9"/>
  </r>
  <r>
    <x v="0"/>
    <x v="9"/>
    <s v="Mar 2020"/>
    <n v="626557.38557296921"/>
    <x v="2"/>
    <x v="9"/>
  </r>
  <r>
    <x v="0"/>
    <x v="9"/>
    <s v="Apr 2020"/>
    <n v="585944.33378635626"/>
    <x v="3"/>
    <x v="9"/>
  </r>
  <r>
    <x v="0"/>
    <x v="9"/>
    <s v="May 2020"/>
    <n v="584125.62213200121"/>
    <x v="4"/>
    <x v="9"/>
  </r>
  <r>
    <x v="0"/>
    <x v="9"/>
    <s v="Jun 2020"/>
    <n v="585338.03975100664"/>
    <x v="5"/>
    <x v="9"/>
  </r>
  <r>
    <x v="0"/>
    <x v="9"/>
    <s v="Jul 2020"/>
    <n v="570252.10841097322"/>
    <x v="6"/>
    <x v="9"/>
  </r>
  <r>
    <x v="0"/>
    <x v="9"/>
    <s v="Aug 2020"/>
    <n v="568636.75997384801"/>
    <x v="7"/>
    <x v="9"/>
  </r>
  <r>
    <x v="0"/>
    <x v="9"/>
    <s v="Sep 2020"/>
    <n v="569634.16430776939"/>
    <x v="8"/>
    <x v="9"/>
  </r>
  <r>
    <x v="0"/>
    <x v="9"/>
    <s v="Oct 2020"/>
    <n v="542786.47191433888"/>
    <x v="9"/>
    <x v="9"/>
  </r>
  <r>
    <x v="0"/>
    <x v="9"/>
    <s v="Nov 2020"/>
    <n v="534389.61348347226"/>
    <x v="10"/>
    <x v="9"/>
  </r>
  <r>
    <x v="0"/>
    <x v="9"/>
    <s v="Dec 2020"/>
    <n v="528526.40242411464"/>
    <x v="11"/>
    <x v="9"/>
  </r>
  <r>
    <x v="0"/>
    <x v="9"/>
    <s v="Jan 2021"/>
    <n v="523478.18444883393"/>
    <x v="0"/>
    <x v="10"/>
  </r>
  <r>
    <x v="0"/>
    <x v="9"/>
    <s v="Feb 2021"/>
    <n v="517466.78518586536"/>
    <x v="1"/>
    <x v="10"/>
  </r>
  <r>
    <x v="0"/>
    <x v="9"/>
    <s v="Mar 2021"/>
    <n v="514571.73822103406"/>
    <x v="2"/>
    <x v="10"/>
  </r>
  <r>
    <x v="0"/>
    <x v="9"/>
    <s v="Apr 2021"/>
    <n v="482187.02643322118"/>
    <x v="3"/>
    <x v="10"/>
  </r>
  <r>
    <x v="0"/>
    <x v="9"/>
    <s v="May 2021"/>
    <n v="479694.40765507793"/>
    <x v="4"/>
    <x v="10"/>
  </r>
  <r>
    <x v="0"/>
    <x v="9"/>
    <s v="Jun 2021"/>
    <n v="478656.82574333122"/>
    <x v="5"/>
    <x v="10"/>
  </r>
  <r>
    <x v="0"/>
    <x v="9"/>
    <s v="Jul 2021"/>
    <n v="479217.77600764111"/>
    <x v="6"/>
    <x v="10"/>
  </r>
  <r>
    <x v="0"/>
    <x v="9"/>
    <s v="Aug 2021"/>
    <n v="475501.90074223885"/>
    <x v="7"/>
    <x v="10"/>
  </r>
  <r>
    <x v="0"/>
    <x v="9"/>
    <s v="Sep 2021"/>
    <n v="465182.97562887945"/>
    <x v="8"/>
    <x v="10"/>
  </r>
  <r>
    <x v="0"/>
    <x v="9"/>
    <s v="Oct 2021"/>
    <n v="190283.45311393743"/>
    <x v="9"/>
    <x v="10"/>
  </r>
  <r>
    <x v="0"/>
    <x v="9"/>
    <s v="Nov 2021"/>
    <n v="120340.38588038473"/>
    <x v="10"/>
    <x v="10"/>
  </r>
  <r>
    <x v="0"/>
    <x v="9"/>
    <s v="Dec 2021"/>
    <n v="117913.25291711361"/>
    <x v="11"/>
    <x v="10"/>
  </r>
  <r>
    <x v="0"/>
    <x v="9"/>
    <s v="Jan 2022"/>
    <n v="117008.85570973011"/>
    <x v="0"/>
    <x v="11"/>
  </r>
  <r>
    <x v="0"/>
    <x v="9"/>
    <s v="Feb 2022"/>
    <n v="115357.00565442743"/>
    <x v="1"/>
    <x v="11"/>
  </r>
  <r>
    <x v="0"/>
    <x v="9"/>
    <s v="Mar 2022"/>
    <n v="114191.05437169783"/>
    <x v="2"/>
    <x v="11"/>
  </r>
  <r>
    <x v="0"/>
    <x v="9"/>
    <s v="Apr 2022"/>
    <n v="112960.7078207429"/>
    <x v="3"/>
    <x v="11"/>
  </r>
  <r>
    <x v="0"/>
    <x v="9"/>
    <s v="May 2022"/>
    <n v="111790.76890518508"/>
    <x v="4"/>
    <x v="11"/>
  </r>
  <r>
    <x v="0"/>
    <x v="9"/>
    <s v="Jun 2022"/>
    <n v="110636.18772318339"/>
    <x v="5"/>
    <x v="11"/>
  </r>
  <r>
    <x v="0"/>
    <x v="9"/>
    <s v="Jul 2022"/>
    <n v="109496.72350601034"/>
    <x v="6"/>
    <x v="11"/>
  </r>
  <r>
    <x v="0"/>
    <x v="9"/>
    <s v="Aug 2022"/>
    <n v="108372.15085253742"/>
    <x v="7"/>
    <x v="11"/>
  </r>
  <r>
    <x v="0"/>
    <x v="9"/>
    <s v="Sep 2022"/>
    <n v="107262.24189292057"/>
    <x v="8"/>
    <x v="11"/>
  </r>
  <r>
    <x v="0"/>
    <x v="9"/>
    <s v="Oct 2022"/>
    <n v="106166.77554893652"/>
    <x v="9"/>
    <x v="11"/>
  </r>
  <r>
    <x v="0"/>
    <x v="9"/>
    <s v="Nov 2022"/>
    <n v="105085.53326526709"/>
    <x v="10"/>
    <x v="11"/>
  </r>
  <r>
    <x v="0"/>
    <x v="9"/>
    <s v="Dec 2022"/>
    <n v="104018.30295530955"/>
    <x v="11"/>
    <x v="11"/>
  </r>
  <r>
    <x v="0"/>
    <x v="9"/>
    <s v="Jan 2023"/>
    <n v="102964.86902519835"/>
    <x v="0"/>
    <x v="12"/>
  </r>
  <r>
    <x v="0"/>
    <x v="9"/>
    <s v="Feb 2023"/>
    <n v="101925.02787995142"/>
    <x v="1"/>
    <x v="12"/>
  </r>
  <r>
    <x v="0"/>
    <x v="9"/>
    <s v="Mar 2023"/>
    <n v="100898.57556313413"/>
    <x v="2"/>
    <x v="12"/>
  </r>
  <r>
    <x v="0"/>
    <x v="9"/>
    <s v="Apr 2023"/>
    <n v="99885.310179764478"/>
    <x v="3"/>
    <x v="12"/>
  </r>
  <r>
    <x v="0"/>
    <x v="9"/>
    <s v="May 2023"/>
    <n v="98885.03388067073"/>
    <x v="4"/>
    <x v="12"/>
  </r>
  <r>
    <x v="0"/>
    <x v="9"/>
    <s v="Jun 2023"/>
    <n v="97897.558431206984"/>
    <x v="5"/>
    <x v="12"/>
  </r>
  <r>
    <x v="0"/>
    <x v="9"/>
    <s v="Jul 2023"/>
    <n v="96922.686359296364"/>
    <x v="6"/>
    <x v="12"/>
  </r>
  <r>
    <x v="0"/>
    <x v="9"/>
    <s v="Aug 2023"/>
    <n v="95960.23301465073"/>
    <x v="7"/>
    <x v="12"/>
  </r>
  <r>
    <x v="0"/>
    <x v="9"/>
    <s v="Sep 2023"/>
    <n v="95010.0152469819"/>
    <x v="8"/>
    <x v="12"/>
  </r>
  <r>
    <x v="0"/>
    <x v="9"/>
    <s v="Oct 2023"/>
    <n v="94071.853751812072"/>
    <x v="9"/>
    <x v="12"/>
  </r>
  <r>
    <x v="0"/>
    <x v="9"/>
    <s v="Nov 2023"/>
    <n v="93039.320886185742"/>
    <x v="10"/>
    <x v="12"/>
  </r>
  <r>
    <x v="0"/>
    <x v="9"/>
    <s v="Dec 2023"/>
    <n v="92124.738684032985"/>
    <x v="11"/>
    <x v="12"/>
  </r>
  <r>
    <x v="0"/>
    <x v="9"/>
    <s v="Jan 2024"/>
    <n v="91221.684648208611"/>
    <x v="0"/>
    <x v="13"/>
  </r>
  <r>
    <x v="0"/>
    <x v="9"/>
    <s v="Feb 2024"/>
    <n v="90329.990888760614"/>
    <x v="1"/>
    <x v="13"/>
  </r>
  <r>
    <x v="0"/>
    <x v="9"/>
    <s v="Mar 2024"/>
    <n v="89449.487831379272"/>
    <x v="2"/>
    <x v="13"/>
  </r>
  <r>
    <x v="0"/>
    <x v="9"/>
    <s v="Apr 2024"/>
    <n v="88580.013431922853"/>
    <x v="3"/>
    <x v="13"/>
  </r>
  <r>
    <x v="0"/>
    <x v="9"/>
    <s v="May 2024"/>
    <n v="87721.406769154826"/>
    <x v="4"/>
    <x v="13"/>
  </r>
  <r>
    <x v="0"/>
    <x v="9"/>
    <s v="Jun 2024"/>
    <n v="86873.509121838666"/>
    <x v="5"/>
    <x v="13"/>
  </r>
  <r>
    <x v="0"/>
    <x v="9"/>
    <s v="Jul 2024"/>
    <n v="86036.164614548208"/>
    <x v="6"/>
    <x v="13"/>
  </r>
  <r>
    <x v="0"/>
    <x v="9"/>
    <s v="Aug 2024"/>
    <n v="85209.217810404618"/>
    <x v="7"/>
    <x v="13"/>
  </r>
  <r>
    <x v="0"/>
    <x v="9"/>
    <s v="Sep 2024"/>
    <n v="84392.519441244629"/>
    <x v="8"/>
    <x v="13"/>
  </r>
  <r>
    <x v="0"/>
    <x v="9"/>
    <s v="Oct 2024"/>
    <n v="83585.923946167823"/>
    <x v="9"/>
    <x v="13"/>
  </r>
  <r>
    <x v="0"/>
    <x v="9"/>
    <s v="Nov 2024"/>
    <n v="82789.278888295434"/>
    <x v="10"/>
    <x v="13"/>
  </r>
  <r>
    <x v="0"/>
    <x v="9"/>
    <s v="Dec 2024"/>
    <n v="82002.442891084822"/>
    <x v="11"/>
    <x v="13"/>
  </r>
  <r>
    <x v="0"/>
    <x v="9"/>
    <s v="Jan 2025"/>
    <n v="81225.279123803659"/>
    <x v="0"/>
    <x v="14"/>
  </r>
  <r>
    <x v="0"/>
    <x v="9"/>
    <s v="Feb 2025"/>
    <n v="80457.644402646372"/>
    <x v="1"/>
    <x v="14"/>
  </r>
  <r>
    <x v="0"/>
    <x v="9"/>
    <s v="Mar 2025"/>
    <n v="79699.400873975523"/>
    <x v="2"/>
    <x v="14"/>
  </r>
  <r>
    <x v="0"/>
    <x v="9"/>
    <s v="Apr 2025"/>
    <n v="78950.418514321645"/>
    <x v="3"/>
    <x v="14"/>
  </r>
  <r>
    <x v="0"/>
    <x v="9"/>
    <s v="May 2025"/>
    <n v="78210.557924236957"/>
    <x v="4"/>
    <x v="14"/>
  </r>
  <r>
    <x v="0"/>
    <x v="9"/>
    <s v="Jun 2025"/>
    <n v="77582.444044154603"/>
    <x v="5"/>
    <x v="14"/>
  </r>
  <r>
    <x v="0"/>
    <x v="9"/>
    <s v="Jul 2025"/>
    <n v="76859.605936701322"/>
    <x v="6"/>
    <x v="14"/>
  </r>
  <r>
    <x v="0"/>
    <x v="9"/>
    <s v="Aug 2025"/>
    <n v="76145.51198148221"/>
    <x v="7"/>
    <x v="14"/>
  </r>
  <r>
    <x v="0"/>
    <x v="9"/>
    <s v="Sep 2025"/>
    <n v="75440.038823743351"/>
    <x v="8"/>
    <x v="14"/>
  </r>
  <r>
    <x v="0"/>
    <x v="9"/>
    <s v="Oct 2025"/>
    <n v="74743.068193088562"/>
    <x v="9"/>
    <x v="14"/>
  </r>
  <r>
    <x v="0"/>
    <x v="9"/>
    <s v="Nov 2025"/>
    <n v="74054.475588953588"/>
    <x v="10"/>
    <x v="14"/>
  </r>
  <r>
    <x v="0"/>
    <x v="9"/>
    <s v="Dec 2025"/>
    <n v="73374.145425299997"/>
    <x v="11"/>
    <x v="14"/>
  </r>
  <r>
    <x v="0"/>
    <x v="9"/>
    <s v="Jan 2026"/>
    <n v="72701.958208826443"/>
    <x v="0"/>
    <x v="15"/>
  </r>
  <r>
    <x v="0"/>
    <x v="9"/>
    <s v="Feb 2026"/>
    <n v="72037.803137852228"/>
    <x v="1"/>
    <x v="15"/>
  </r>
  <r>
    <x v="0"/>
    <x v="9"/>
    <s v="Mar 2026"/>
    <n v="71381.564103433746"/>
    <x v="2"/>
    <x v="15"/>
  </r>
  <r>
    <x v="0"/>
    <x v="9"/>
    <s v="Apr 2026"/>
    <n v="70733.133026795491"/>
    <x v="3"/>
    <x v="15"/>
  </r>
  <r>
    <x v="0"/>
    <x v="9"/>
    <s v="May 2026"/>
    <n v="70092.396521898976"/>
    <x v="4"/>
    <x v="15"/>
  </r>
  <r>
    <x v="0"/>
    <x v="9"/>
    <s v="Jun 2026"/>
    <n v="69459.252478684211"/>
    <x v="5"/>
    <x v="15"/>
  </r>
  <r>
    <x v="0"/>
    <x v="9"/>
    <s v="Jul 2026"/>
    <n v="68833.592395470478"/>
    <x v="6"/>
    <x v="15"/>
  </r>
  <r>
    <x v="0"/>
    <x v="9"/>
    <s v="Aug 2026"/>
    <n v="68215.310516387413"/>
    <x v="7"/>
    <x v="15"/>
  </r>
  <r>
    <x v="0"/>
    <x v="9"/>
    <s v="Sep 2026"/>
    <n v="67604.30759282755"/>
    <x v="8"/>
    <x v="15"/>
  </r>
  <r>
    <x v="0"/>
    <x v="9"/>
    <s v="Oct 2026"/>
    <n v="14281.493823988008"/>
    <x v="9"/>
    <x v="15"/>
  </r>
  <r>
    <x v="0"/>
    <x v="9"/>
    <s v="Nov 2026"/>
    <n v="4786.7517207515302"/>
    <x v="10"/>
    <x v="15"/>
  </r>
  <r>
    <x v="0"/>
    <x v="9"/>
    <s v="Dec 2026"/>
    <n v="4766.8814555102808"/>
    <x v="11"/>
    <x v="15"/>
  </r>
  <r>
    <x v="0"/>
    <x v="9"/>
    <s v="Jan 2027"/>
    <n v="4747.0947511694221"/>
    <x v="0"/>
    <x v="16"/>
  </r>
  <r>
    <x v="0"/>
    <x v="10"/>
    <s v="Nov 2011"/>
    <n v="8191931.3068620004"/>
    <x v="10"/>
    <x v="0"/>
  </r>
  <r>
    <x v="0"/>
    <x v="10"/>
    <s v="Dec 2011"/>
    <n v="14153631.791730681"/>
    <x v="11"/>
    <x v="0"/>
  </r>
  <r>
    <x v="0"/>
    <x v="10"/>
    <s v="Jan 2012"/>
    <n v="11506584.329705499"/>
    <x v="0"/>
    <x v="1"/>
  </r>
  <r>
    <x v="0"/>
    <x v="10"/>
    <s v="Feb 2012"/>
    <n v="9273440.2000996452"/>
    <x v="1"/>
    <x v="1"/>
  </r>
  <r>
    <x v="0"/>
    <x v="10"/>
    <s v="Mar 2012"/>
    <n v="8156492.6282841535"/>
    <x v="2"/>
    <x v="1"/>
  </r>
  <r>
    <x v="0"/>
    <x v="10"/>
    <s v="Apr 2012"/>
    <n v="7494603.8231505714"/>
    <x v="3"/>
    <x v="1"/>
  </r>
  <r>
    <x v="0"/>
    <x v="10"/>
    <s v="May 2012"/>
    <n v="6920001.3115804382"/>
    <x v="4"/>
    <x v="1"/>
  </r>
  <r>
    <x v="0"/>
    <x v="10"/>
    <s v="Jun 2012"/>
    <n v="6394985.6937821563"/>
    <x v="5"/>
    <x v="1"/>
  </r>
  <r>
    <x v="0"/>
    <x v="10"/>
    <s v="Jul 2012"/>
    <n v="5822831.6403557211"/>
    <x v="6"/>
    <x v="1"/>
  </r>
  <r>
    <x v="0"/>
    <x v="10"/>
    <s v="Aug 2012"/>
    <n v="5712431.7684614891"/>
    <x v="7"/>
    <x v="1"/>
  </r>
  <r>
    <x v="0"/>
    <x v="10"/>
    <s v="Sep 2012"/>
    <n v="5777957.7391956849"/>
    <x v="8"/>
    <x v="1"/>
  </r>
  <r>
    <x v="0"/>
    <x v="10"/>
    <s v="Oct 2012"/>
    <n v="5891971.3632090604"/>
    <x v="9"/>
    <x v="1"/>
  </r>
  <r>
    <x v="0"/>
    <x v="10"/>
    <s v="Nov 2012"/>
    <n v="5764169.3218713906"/>
    <x v="10"/>
    <x v="1"/>
  </r>
  <r>
    <x v="0"/>
    <x v="10"/>
    <s v="Dec 2012"/>
    <n v="6551170.672822292"/>
    <x v="11"/>
    <x v="1"/>
  </r>
  <r>
    <x v="0"/>
    <x v="10"/>
    <s v="Jan 2013"/>
    <n v="5487898.1353841284"/>
    <x v="0"/>
    <x v="2"/>
  </r>
  <r>
    <x v="0"/>
    <x v="10"/>
    <s v="Feb 2013"/>
    <n v="5364020.2401395123"/>
    <x v="1"/>
    <x v="2"/>
  </r>
  <r>
    <x v="0"/>
    <x v="10"/>
    <s v="Mar 2013"/>
    <n v="5333703.5498392135"/>
    <x v="2"/>
    <x v="2"/>
  </r>
  <r>
    <x v="0"/>
    <x v="10"/>
    <s v="Apr 2013"/>
    <n v="5218680.1758698672"/>
    <x v="3"/>
    <x v="2"/>
  </r>
  <r>
    <x v="0"/>
    <x v="10"/>
    <s v="May 2013"/>
    <n v="4977546.2053832021"/>
    <x v="4"/>
    <x v="2"/>
  </r>
  <r>
    <x v="0"/>
    <x v="10"/>
    <s v="Jun 2013"/>
    <n v="4724760.9667528355"/>
    <x v="5"/>
    <x v="2"/>
  </r>
  <r>
    <x v="0"/>
    <x v="10"/>
    <s v="Jul 2013"/>
    <n v="4447308.5421200152"/>
    <x v="6"/>
    <x v="2"/>
  </r>
  <r>
    <x v="0"/>
    <x v="10"/>
    <s v="Aug 2013"/>
    <n v="4291400.6365642352"/>
    <x v="7"/>
    <x v="2"/>
  </r>
  <r>
    <x v="0"/>
    <x v="10"/>
    <s v="Sep 2013"/>
    <n v="4035734.0799992979"/>
    <x v="8"/>
    <x v="2"/>
  </r>
  <r>
    <x v="0"/>
    <x v="10"/>
    <s v="Oct 2013"/>
    <n v="3885207.6872315076"/>
    <x v="9"/>
    <x v="2"/>
  </r>
  <r>
    <x v="0"/>
    <x v="10"/>
    <s v="Nov 2013"/>
    <n v="3757728.3825592049"/>
    <x v="10"/>
    <x v="2"/>
  </r>
  <r>
    <x v="0"/>
    <x v="10"/>
    <s v="Dec 2013"/>
    <n v="4516454.6199300494"/>
    <x v="11"/>
    <x v="2"/>
  </r>
  <r>
    <x v="0"/>
    <x v="10"/>
    <s v="Jan 2014"/>
    <n v="3530474.8870885945"/>
    <x v="0"/>
    <x v="3"/>
  </r>
  <r>
    <x v="0"/>
    <x v="10"/>
    <s v="Feb 2014"/>
    <n v="3434529.05236032"/>
    <x v="1"/>
    <x v="3"/>
  </r>
  <r>
    <x v="0"/>
    <x v="10"/>
    <s v="Mar 2014"/>
    <n v="3368909.7650747676"/>
    <x v="2"/>
    <x v="3"/>
  </r>
  <r>
    <x v="0"/>
    <x v="10"/>
    <s v="Apr 2014"/>
    <n v="3297334.1405288074"/>
    <x v="3"/>
    <x v="3"/>
  </r>
  <r>
    <x v="0"/>
    <x v="10"/>
    <s v="May 2014"/>
    <n v="3213962.3562464686"/>
    <x v="4"/>
    <x v="3"/>
  </r>
  <r>
    <x v="0"/>
    <x v="10"/>
    <s v="Jun 2014"/>
    <n v="3132231.1100955117"/>
    <x v="5"/>
    <x v="3"/>
  </r>
  <r>
    <x v="0"/>
    <x v="10"/>
    <s v="Jul 2014"/>
    <n v="3053172.6032621008"/>
    <x v="6"/>
    <x v="3"/>
  </r>
  <r>
    <x v="0"/>
    <x v="10"/>
    <s v="Aug 2014"/>
    <n v="2977544.5234067985"/>
    <x v="7"/>
    <x v="3"/>
  </r>
  <r>
    <x v="0"/>
    <x v="10"/>
    <s v="Sep 2014"/>
    <n v="2906441.6485552629"/>
    <x v="8"/>
    <x v="3"/>
  </r>
  <r>
    <x v="0"/>
    <x v="10"/>
    <s v="Oct 2014"/>
    <n v="2831274.5633610142"/>
    <x v="9"/>
    <x v="3"/>
  </r>
  <r>
    <x v="0"/>
    <x v="10"/>
    <s v="Nov 2014"/>
    <n v="2767813.9205837715"/>
    <x v="10"/>
    <x v="3"/>
  </r>
  <r>
    <x v="0"/>
    <x v="10"/>
    <s v="Dec 2014"/>
    <n v="3558357.7067200895"/>
    <x v="11"/>
    <x v="3"/>
  </r>
  <r>
    <x v="0"/>
    <x v="10"/>
    <s v="Jan 2015"/>
    <n v="2646977.9684803868"/>
    <x v="0"/>
    <x v="4"/>
  </r>
  <r>
    <x v="0"/>
    <x v="10"/>
    <s v="Feb 2015"/>
    <n v="2584551.2758782771"/>
    <x v="1"/>
    <x v="4"/>
  </r>
  <r>
    <x v="0"/>
    <x v="10"/>
    <s v="Mar 2015"/>
    <n v="2531659.6666829856"/>
    <x v="2"/>
    <x v="4"/>
  </r>
  <r>
    <x v="0"/>
    <x v="10"/>
    <s v="Apr 2015"/>
    <n v="2475695.2220226112"/>
    <x v="3"/>
    <x v="4"/>
  </r>
  <r>
    <x v="0"/>
    <x v="10"/>
    <s v="May 2015"/>
    <n v="2422306.4904418746"/>
    <x v="4"/>
    <x v="4"/>
  </r>
  <r>
    <x v="0"/>
    <x v="10"/>
    <s v="Jun 2015"/>
    <n v="2368622.1487386231"/>
    <x v="5"/>
    <x v="4"/>
  </r>
  <r>
    <x v="0"/>
    <x v="10"/>
    <s v="Jul 2015"/>
    <n v="2319254.7073436463"/>
    <x v="6"/>
    <x v="4"/>
  </r>
  <r>
    <x v="0"/>
    <x v="10"/>
    <s v="Aug 2015"/>
    <n v="2264447.6625534361"/>
    <x v="7"/>
    <x v="4"/>
  </r>
  <r>
    <x v="0"/>
    <x v="10"/>
    <s v="Sep 2015"/>
    <n v="2225633.0320857326"/>
    <x v="8"/>
    <x v="4"/>
  </r>
  <r>
    <x v="0"/>
    <x v="10"/>
    <s v="Oct 2015"/>
    <n v="2175891.5232999865"/>
    <x v="9"/>
    <x v="4"/>
  </r>
  <r>
    <x v="0"/>
    <x v="10"/>
    <s v="Nov 2015"/>
    <n v="2126507.8336058115"/>
    <x v="10"/>
    <x v="4"/>
  </r>
  <r>
    <x v="0"/>
    <x v="10"/>
    <s v="Dec 2015"/>
    <n v="2845298.9319827333"/>
    <x v="11"/>
    <x v="4"/>
  </r>
  <r>
    <x v="0"/>
    <x v="10"/>
    <s v="Jan 2016"/>
    <n v="2032047.6049379571"/>
    <x v="0"/>
    <x v="5"/>
  </r>
  <r>
    <x v="0"/>
    <x v="10"/>
    <s v="Feb 2016"/>
    <n v="1990930.5648612811"/>
    <x v="1"/>
    <x v="5"/>
  </r>
  <r>
    <x v="0"/>
    <x v="10"/>
    <s v="Mar 2016"/>
    <n v="1947619.3291398869"/>
    <x v="2"/>
    <x v="5"/>
  </r>
  <r>
    <x v="0"/>
    <x v="10"/>
    <s v="Apr 2016"/>
    <n v="1909233.8227486161"/>
    <x v="3"/>
    <x v="5"/>
  </r>
  <r>
    <x v="0"/>
    <x v="10"/>
    <s v="May 2016"/>
    <n v="1869259.1643993105"/>
    <x v="4"/>
    <x v="5"/>
  </r>
  <r>
    <x v="0"/>
    <x v="10"/>
    <s v="Jun 2016"/>
    <n v="1834255.6166427433"/>
    <x v="5"/>
    <x v="5"/>
  </r>
  <r>
    <x v="0"/>
    <x v="10"/>
    <s v="Jul 2016"/>
    <n v="1801583.4511189891"/>
    <x v="6"/>
    <x v="5"/>
  </r>
  <r>
    <x v="0"/>
    <x v="10"/>
    <s v="Aug 2016"/>
    <n v="1769887.4391016075"/>
    <x v="7"/>
    <x v="5"/>
  </r>
  <r>
    <x v="0"/>
    <x v="10"/>
    <s v="Sep 2016"/>
    <n v="1728793.889651977"/>
    <x v="8"/>
    <x v="5"/>
  </r>
  <r>
    <x v="0"/>
    <x v="10"/>
    <s v="Oct 2016"/>
    <n v="1694377.9125319384"/>
    <x v="9"/>
    <x v="5"/>
  </r>
  <r>
    <x v="0"/>
    <x v="10"/>
    <s v="Nov 2016"/>
    <n v="1658841.306623362"/>
    <x v="10"/>
    <x v="5"/>
  </r>
  <r>
    <x v="0"/>
    <x v="10"/>
    <s v="Dec 2016"/>
    <n v="2275127.508987993"/>
    <x v="11"/>
    <x v="5"/>
  </r>
  <r>
    <x v="0"/>
    <x v="10"/>
    <s v="Jan 2017"/>
    <n v="1596891.0002886481"/>
    <x v="0"/>
    <x v="6"/>
  </r>
  <r>
    <x v="0"/>
    <x v="10"/>
    <s v="Feb 2017"/>
    <n v="1560879.0880846074"/>
    <x v="1"/>
    <x v="6"/>
  </r>
  <r>
    <x v="0"/>
    <x v="10"/>
    <s v="Mar 2017"/>
    <n v="1537538.144985446"/>
    <x v="2"/>
    <x v="6"/>
  </r>
  <r>
    <x v="0"/>
    <x v="10"/>
    <s v="Apr 2017"/>
    <n v="1522029.9070980884"/>
    <x v="3"/>
    <x v="6"/>
  </r>
  <r>
    <x v="0"/>
    <x v="10"/>
    <s v="May 2017"/>
    <n v="1491020.4410495302"/>
    <x v="4"/>
    <x v="6"/>
  </r>
  <r>
    <x v="0"/>
    <x v="10"/>
    <s v="Jun 2017"/>
    <n v="1460957.213329969"/>
    <x v="5"/>
    <x v="6"/>
  </r>
  <r>
    <x v="0"/>
    <x v="10"/>
    <s v="Jul 2017"/>
    <n v="1436828.9524477278"/>
    <x v="6"/>
    <x v="6"/>
  </r>
  <r>
    <x v="0"/>
    <x v="10"/>
    <s v="Aug 2017"/>
    <n v="1402937.1536520747"/>
    <x v="7"/>
    <x v="6"/>
  </r>
  <r>
    <x v="0"/>
    <x v="10"/>
    <s v="Sep 2017"/>
    <n v="1378646.818224954"/>
    <x v="8"/>
    <x v="6"/>
  </r>
  <r>
    <x v="0"/>
    <x v="10"/>
    <s v="Oct 2017"/>
    <n v="1358062.350457577"/>
    <x v="9"/>
    <x v="6"/>
  </r>
  <r>
    <x v="0"/>
    <x v="10"/>
    <s v="Nov 2017"/>
    <n v="1337474.6094118278"/>
    <x v="10"/>
    <x v="6"/>
  </r>
  <r>
    <x v="0"/>
    <x v="10"/>
    <s v="Dec 2017"/>
    <n v="1878895.0252704588"/>
    <x v="11"/>
    <x v="6"/>
  </r>
  <r>
    <x v="0"/>
    <x v="10"/>
    <s v="Jan 2018"/>
    <n v="1295181.6629243265"/>
    <x v="0"/>
    <x v="7"/>
  </r>
  <r>
    <x v="0"/>
    <x v="10"/>
    <s v="Feb 2018"/>
    <n v="1276319.6296660569"/>
    <x v="1"/>
    <x v="7"/>
  </r>
  <r>
    <x v="0"/>
    <x v="10"/>
    <s v="Mar 2018"/>
    <n v="1251811.9817061068"/>
    <x v="2"/>
    <x v="7"/>
  </r>
  <r>
    <x v="0"/>
    <x v="10"/>
    <s v="Apr 2018"/>
    <n v="1231809.7184025007"/>
    <x v="3"/>
    <x v="7"/>
  </r>
  <r>
    <x v="0"/>
    <x v="10"/>
    <s v="May 2018"/>
    <n v="1213152.3935824186"/>
    <x v="4"/>
    <x v="7"/>
  </r>
  <r>
    <x v="0"/>
    <x v="10"/>
    <s v="Jun 2018"/>
    <n v="1190980.2198846457"/>
    <x v="5"/>
    <x v="7"/>
  </r>
  <r>
    <x v="0"/>
    <x v="10"/>
    <s v="Jul 2018"/>
    <n v="1172271.1128072836"/>
    <x v="6"/>
    <x v="7"/>
  </r>
  <r>
    <x v="0"/>
    <x v="10"/>
    <s v="Aug 2018"/>
    <n v="1155049.4324413799"/>
    <x v="7"/>
    <x v="7"/>
  </r>
  <r>
    <x v="0"/>
    <x v="10"/>
    <s v="Sep 2018"/>
    <n v="1137566.2620994467"/>
    <x v="8"/>
    <x v="7"/>
  </r>
  <r>
    <x v="0"/>
    <x v="10"/>
    <s v="Oct 2018"/>
    <n v="1122237.9914815063"/>
    <x v="9"/>
    <x v="7"/>
  </r>
  <r>
    <x v="0"/>
    <x v="10"/>
    <s v="Nov 2018"/>
    <n v="1105522.4360842607"/>
    <x v="10"/>
    <x v="7"/>
  </r>
  <r>
    <x v="0"/>
    <x v="10"/>
    <s v="Dec 2018"/>
    <n v="1590566.9671545443"/>
    <x v="11"/>
    <x v="7"/>
  </r>
  <r>
    <x v="0"/>
    <x v="10"/>
    <s v="Jan 2019"/>
    <n v="1071503.6577253602"/>
    <x v="0"/>
    <x v="8"/>
  </r>
  <r>
    <x v="0"/>
    <x v="10"/>
    <s v="Feb 2019"/>
    <n v="1054158.9088397603"/>
    <x v="1"/>
    <x v="8"/>
  </r>
  <r>
    <x v="0"/>
    <x v="10"/>
    <s v="Mar 2019"/>
    <n v="1042344.2163805112"/>
    <x v="2"/>
    <x v="8"/>
  </r>
  <r>
    <x v="0"/>
    <x v="10"/>
    <s v="Apr 2019"/>
    <n v="1025638.5400996278"/>
    <x v="3"/>
    <x v="8"/>
  </r>
  <r>
    <x v="0"/>
    <x v="10"/>
    <s v="May 2019"/>
    <n v="1005466.5428877863"/>
    <x v="4"/>
    <x v="8"/>
  </r>
  <r>
    <x v="0"/>
    <x v="10"/>
    <s v="Jun 2019"/>
    <n v="989412.73917854449"/>
    <x v="5"/>
    <x v="8"/>
  </r>
  <r>
    <x v="0"/>
    <x v="10"/>
    <s v="Jul 2019"/>
    <n v="976320.50584376615"/>
    <x v="6"/>
    <x v="8"/>
  </r>
  <r>
    <x v="0"/>
    <x v="10"/>
    <s v="Aug 2019"/>
    <n v="962201.92006756971"/>
    <x v="7"/>
    <x v="8"/>
  </r>
  <r>
    <x v="0"/>
    <x v="10"/>
    <s v="Sep 2019"/>
    <n v="952185.04141711444"/>
    <x v="8"/>
    <x v="8"/>
  </r>
  <r>
    <x v="0"/>
    <x v="10"/>
    <s v="Oct 2019"/>
    <n v="942244.1419266481"/>
    <x v="9"/>
    <x v="8"/>
  </r>
  <r>
    <x v="0"/>
    <x v="10"/>
    <s v="Nov 2019"/>
    <n v="923549.43820783822"/>
    <x v="10"/>
    <x v="8"/>
  </r>
  <r>
    <x v="0"/>
    <x v="10"/>
    <s v="Dec 2019"/>
    <n v="1349301.0767247272"/>
    <x v="11"/>
    <x v="8"/>
  </r>
  <r>
    <x v="0"/>
    <x v="10"/>
    <s v="Jan 2020"/>
    <n v="898598.04622462718"/>
    <x v="0"/>
    <x v="9"/>
  </r>
  <r>
    <x v="0"/>
    <x v="10"/>
    <s v="Feb 2020"/>
    <n v="885907.83277002838"/>
    <x v="1"/>
    <x v="9"/>
  </r>
  <r>
    <x v="0"/>
    <x v="10"/>
    <s v="Mar 2020"/>
    <n v="871183.64479141729"/>
    <x v="2"/>
    <x v="9"/>
  </r>
  <r>
    <x v="0"/>
    <x v="10"/>
    <s v="Apr 2020"/>
    <n v="856620.05858338694"/>
    <x v="3"/>
    <x v="9"/>
  </r>
  <r>
    <x v="0"/>
    <x v="10"/>
    <s v="May 2020"/>
    <n v="842970.04158844193"/>
    <x v="4"/>
    <x v="9"/>
  </r>
  <r>
    <x v="0"/>
    <x v="10"/>
    <s v="Jun 2020"/>
    <n v="834583.60554639448"/>
    <x v="5"/>
    <x v="9"/>
  </r>
  <r>
    <x v="0"/>
    <x v="10"/>
    <s v="Jul 2020"/>
    <n v="824035.03006886691"/>
    <x v="6"/>
    <x v="9"/>
  </r>
  <r>
    <x v="0"/>
    <x v="10"/>
    <s v="Aug 2020"/>
    <n v="806505.63129520672"/>
    <x v="7"/>
    <x v="9"/>
  </r>
  <r>
    <x v="0"/>
    <x v="10"/>
    <s v="Sep 2020"/>
    <n v="795708.09360446583"/>
    <x v="8"/>
    <x v="9"/>
  </r>
  <r>
    <x v="0"/>
    <x v="10"/>
    <s v="Oct 2020"/>
    <n v="793611.18480412033"/>
    <x v="9"/>
    <x v="9"/>
  </r>
  <r>
    <x v="0"/>
    <x v="10"/>
    <s v="Nov 2020"/>
    <n v="780779.11337920872"/>
    <x v="10"/>
    <x v="9"/>
  </r>
  <r>
    <x v="0"/>
    <x v="10"/>
    <s v="Dec 2020"/>
    <n v="1155546.2100084648"/>
    <x v="11"/>
    <x v="9"/>
  </r>
  <r>
    <x v="0"/>
    <x v="10"/>
    <s v="Jan 2021"/>
    <n v="752247.57729800744"/>
    <x v="0"/>
    <x v="10"/>
  </r>
  <r>
    <x v="0"/>
    <x v="10"/>
    <s v="Feb 2021"/>
    <n v="740944.24059995776"/>
    <x v="1"/>
    <x v="10"/>
  </r>
  <r>
    <x v="0"/>
    <x v="10"/>
    <s v="Mar 2021"/>
    <n v="728666.85011132469"/>
    <x v="2"/>
    <x v="10"/>
  </r>
  <r>
    <x v="0"/>
    <x v="10"/>
    <s v="Apr 2021"/>
    <n v="719846.02891643473"/>
    <x v="3"/>
    <x v="10"/>
  </r>
  <r>
    <x v="0"/>
    <x v="10"/>
    <s v="May 2021"/>
    <n v="710067.96761892433"/>
    <x v="4"/>
    <x v="10"/>
  </r>
  <r>
    <x v="0"/>
    <x v="10"/>
    <s v="Jun 2021"/>
    <n v="702168.9495728116"/>
    <x v="5"/>
    <x v="10"/>
  </r>
  <r>
    <x v="0"/>
    <x v="10"/>
    <s v="Jul 2021"/>
    <n v="694205.80749062297"/>
    <x v="6"/>
    <x v="10"/>
  </r>
  <r>
    <x v="0"/>
    <x v="10"/>
    <s v="Aug 2021"/>
    <n v="690012.81705210754"/>
    <x v="7"/>
    <x v="10"/>
  </r>
  <r>
    <x v="0"/>
    <x v="10"/>
    <s v="Sep 2021"/>
    <n v="680959.17614147114"/>
    <x v="8"/>
    <x v="10"/>
  </r>
  <r>
    <x v="0"/>
    <x v="10"/>
    <s v="Oct 2021"/>
    <n v="667665.12187173055"/>
    <x v="9"/>
    <x v="10"/>
  </r>
  <r>
    <x v="0"/>
    <x v="10"/>
    <s v="Nov 2021"/>
    <n v="608573.04826627765"/>
    <x v="10"/>
    <x v="10"/>
  </r>
  <r>
    <x v="0"/>
    <x v="10"/>
    <s v="Dec 2021"/>
    <n v="751225.55606718117"/>
    <x v="11"/>
    <x v="10"/>
  </r>
  <r>
    <x v="0"/>
    <x v="10"/>
    <s v="Jan 2022"/>
    <n v="401804.88211437332"/>
    <x v="0"/>
    <x v="11"/>
  </r>
  <r>
    <x v="0"/>
    <x v="10"/>
    <s v="Feb 2022"/>
    <n v="397790.55204519012"/>
    <x v="1"/>
    <x v="11"/>
  </r>
  <r>
    <x v="0"/>
    <x v="10"/>
    <s v="Mar 2022"/>
    <n v="392832.86284401943"/>
    <x v="2"/>
    <x v="11"/>
  </r>
  <r>
    <x v="0"/>
    <x v="10"/>
    <s v="Apr 2022"/>
    <n v="388105.03584843851"/>
    <x v="3"/>
    <x v="11"/>
  </r>
  <r>
    <x v="0"/>
    <x v="10"/>
    <s v="May 2022"/>
    <n v="383340.0026973433"/>
    <x v="4"/>
    <x v="11"/>
  </r>
  <r>
    <x v="0"/>
    <x v="10"/>
    <s v="Jun 2022"/>
    <n v="378543.75247724209"/>
    <x v="5"/>
    <x v="11"/>
  </r>
  <r>
    <x v="0"/>
    <x v="10"/>
    <s v="Jul 2022"/>
    <n v="374113.33630411269"/>
    <x v="6"/>
    <x v="11"/>
  </r>
  <r>
    <x v="0"/>
    <x v="10"/>
    <s v="Aug 2022"/>
    <n v="369907.08570040058"/>
    <x v="7"/>
    <x v="11"/>
  </r>
  <r>
    <x v="0"/>
    <x v="10"/>
    <s v="Sep 2022"/>
    <n v="365440.81778075773"/>
    <x v="8"/>
    <x v="11"/>
  </r>
  <r>
    <x v="0"/>
    <x v="10"/>
    <s v="Oct 2022"/>
    <n v="361104.05932705302"/>
    <x v="9"/>
    <x v="11"/>
  </r>
  <r>
    <x v="0"/>
    <x v="10"/>
    <s v="Nov 2022"/>
    <n v="356485.13198754168"/>
    <x v="10"/>
    <x v="11"/>
  </r>
  <r>
    <x v="0"/>
    <x v="10"/>
    <s v="Dec 2022"/>
    <n v="649131.33421565022"/>
    <x v="11"/>
    <x v="11"/>
  </r>
  <r>
    <x v="0"/>
    <x v="10"/>
    <s v="Jan 2023"/>
    <n v="347517.57259713142"/>
    <x v="0"/>
    <x v="12"/>
  </r>
  <r>
    <x v="0"/>
    <x v="10"/>
    <s v="Feb 2023"/>
    <n v="343267.51251093781"/>
    <x v="1"/>
    <x v="12"/>
  </r>
  <r>
    <x v="0"/>
    <x v="10"/>
    <s v="Mar 2023"/>
    <n v="338784.67422885948"/>
    <x v="2"/>
    <x v="12"/>
  </r>
  <r>
    <x v="0"/>
    <x v="10"/>
    <s v="Apr 2023"/>
    <n v="334201.13270704239"/>
    <x v="3"/>
    <x v="12"/>
  </r>
  <r>
    <x v="0"/>
    <x v="10"/>
    <s v="May 2023"/>
    <n v="330032.47131486784"/>
    <x v="4"/>
    <x v="12"/>
  </r>
  <r>
    <x v="0"/>
    <x v="10"/>
    <s v="Jun 2023"/>
    <n v="326018.50834428298"/>
    <x v="5"/>
    <x v="12"/>
  </r>
  <r>
    <x v="0"/>
    <x v="10"/>
    <s v="Jul 2023"/>
    <n v="321699.50915821956"/>
    <x v="6"/>
    <x v="12"/>
  </r>
  <r>
    <x v="0"/>
    <x v="10"/>
    <s v="Aug 2023"/>
    <n v="317742.05132725375"/>
    <x v="7"/>
    <x v="12"/>
  </r>
  <r>
    <x v="0"/>
    <x v="10"/>
    <s v="Sep 2023"/>
    <n v="313811.18364362995"/>
    <x v="8"/>
    <x v="12"/>
  </r>
  <r>
    <x v="0"/>
    <x v="10"/>
    <s v="Oct 2023"/>
    <n v="309185.95656549203"/>
    <x v="9"/>
    <x v="12"/>
  </r>
  <r>
    <x v="0"/>
    <x v="10"/>
    <s v="Nov 2023"/>
    <n v="304549.1044836737"/>
    <x v="10"/>
    <x v="12"/>
  </r>
  <r>
    <x v="0"/>
    <x v="10"/>
    <s v="Dec 2023"/>
    <n v="547766.72032513795"/>
    <x v="11"/>
    <x v="12"/>
  </r>
  <r>
    <x v="0"/>
    <x v="10"/>
    <s v="Jan 2024"/>
    <n v="291977.28497725772"/>
    <x v="0"/>
    <x v="13"/>
  </r>
  <r>
    <x v="0"/>
    <x v="10"/>
    <s v="Feb 2024"/>
    <n v="286260.19329485111"/>
    <x v="1"/>
    <x v="13"/>
  </r>
  <r>
    <x v="0"/>
    <x v="10"/>
    <s v="Mar 2024"/>
    <n v="281277.75908950146"/>
    <x v="2"/>
    <x v="13"/>
  </r>
  <r>
    <x v="0"/>
    <x v="10"/>
    <s v="Apr 2024"/>
    <n v="276467.57196080219"/>
    <x v="3"/>
    <x v="13"/>
  </r>
  <r>
    <x v="0"/>
    <x v="10"/>
    <s v="May 2024"/>
    <n v="272117.91673130594"/>
    <x v="4"/>
    <x v="13"/>
  </r>
  <r>
    <x v="0"/>
    <x v="10"/>
    <s v="Jun 2024"/>
    <n v="267471.51743508608"/>
    <x v="5"/>
    <x v="13"/>
  </r>
  <r>
    <x v="0"/>
    <x v="10"/>
    <s v="Jul 2024"/>
    <n v="263353.76279592101"/>
    <x v="6"/>
    <x v="13"/>
  </r>
  <r>
    <x v="0"/>
    <x v="10"/>
    <s v="Aug 2024"/>
    <n v="259152.64121231786"/>
    <x v="7"/>
    <x v="13"/>
  </r>
  <r>
    <x v="0"/>
    <x v="10"/>
    <s v="Sep 2024"/>
    <n v="254927.42798388994"/>
    <x v="8"/>
    <x v="13"/>
  </r>
  <r>
    <x v="0"/>
    <x v="10"/>
    <s v="Oct 2024"/>
    <n v="250208.53822587029"/>
    <x v="9"/>
    <x v="13"/>
  </r>
  <r>
    <x v="0"/>
    <x v="10"/>
    <s v="Nov 2024"/>
    <n v="245976.6440356349"/>
    <x v="10"/>
    <x v="13"/>
  </r>
  <r>
    <x v="0"/>
    <x v="10"/>
    <s v="Dec 2024"/>
    <n v="434378.77606435301"/>
    <x v="11"/>
    <x v="13"/>
  </r>
  <r>
    <x v="0"/>
    <x v="10"/>
    <s v="Jan 2025"/>
    <n v="236594.34724282194"/>
    <x v="0"/>
    <x v="14"/>
  </r>
  <r>
    <x v="0"/>
    <x v="10"/>
    <s v="Feb 2025"/>
    <n v="232735.29129823661"/>
    <x v="1"/>
    <x v="14"/>
  </r>
  <r>
    <x v="0"/>
    <x v="10"/>
    <s v="Mar 2025"/>
    <n v="228677.77226225715"/>
    <x v="2"/>
    <x v="14"/>
  </r>
  <r>
    <x v="0"/>
    <x v="10"/>
    <s v="Apr 2025"/>
    <n v="224857.85242597712"/>
    <x v="3"/>
    <x v="14"/>
  </r>
  <r>
    <x v="0"/>
    <x v="10"/>
    <s v="May 2025"/>
    <n v="221543.60828131766"/>
    <x v="4"/>
    <x v="14"/>
  </r>
  <r>
    <x v="0"/>
    <x v="10"/>
    <s v="Jun 2025"/>
    <n v="217842.73850877391"/>
    <x v="5"/>
    <x v="14"/>
  </r>
  <r>
    <x v="0"/>
    <x v="10"/>
    <s v="Jul 2025"/>
    <n v="214714.28690849908"/>
    <x v="6"/>
    <x v="14"/>
  </r>
  <r>
    <x v="0"/>
    <x v="10"/>
    <s v="Aug 2025"/>
    <n v="211644.62704088454"/>
    <x v="7"/>
    <x v="14"/>
  </r>
  <r>
    <x v="0"/>
    <x v="10"/>
    <s v="Sep 2025"/>
    <n v="207798.77609537743"/>
    <x v="8"/>
    <x v="14"/>
  </r>
  <r>
    <x v="0"/>
    <x v="10"/>
    <s v="Oct 2025"/>
    <n v="202197.91456246565"/>
    <x v="9"/>
    <x v="14"/>
  </r>
  <r>
    <x v="0"/>
    <x v="10"/>
    <s v="Nov 2025"/>
    <n v="199910.74911009709"/>
    <x v="10"/>
    <x v="14"/>
  </r>
  <r>
    <x v="0"/>
    <x v="10"/>
    <s v="Dec 2025"/>
    <n v="351615.87744330615"/>
    <x v="11"/>
    <x v="14"/>
  </r>
  <r>
    <x v="0"/>
    <x v="10"/>
    <s v="Jan 2026"/>
    <n v="195640.50052176634"/>
    <x v="0"/>
    <x v="15"/>
  </r>
  <r>
    <x v="0"/>
    <x v="10"/>
    <s v="Feb 2026"/>
    <n v="193532.54883861632"/>
    <x v="1"/>
    <x v="15"/>
  </r>
  <r>
    <x v="0"/>
    <x v="10"/>
    <s v="Mar 2026"/>
    <n v="191388.10243321845"/>
    <x v="2"/>
    <x v="15"/>
  </r>
  <r>
    <x v="0"/>
    <x v="10"/>
    <s v="Apr 2026"/>
    <n v="189281.98860975337"/>
    <x v="3"/>
    <x v="15"/>
  </r>
  <r>
    <x v="0"/>
    <x v="10"/>
    <s v="May 2026"/>
    <n v="187943.7155750024"/>
    <x v="4"/>
    <x v="15"/>
  </r>
  <r>
    <x v="0"/>
    <x v="10"/>
    <s v="Jun 2026"/>
    <n v="184166.6170960459"/>
    <x v="5"/>
    <x v="15"/>
  </r>
  <r>
    <x v="0"/>
    <x v="10"/>
    <s v="Jul 2026"/>
    <n v="182023.55942663178"/>
    <x v="6"/>
    <x v="15"/>
  </r>
  <r>
    <x v="0"/>
    <x v="10"/>
    <s v="Aug 2026"/>
    <n v="179349.00029571599"/>
    <x v="7"/>
    <x v="15"/>
  </r>
  <r>
    <x v="0"/>
    <x v="10"/>
    <s v="Sep 2026"/>
    <n v="176769.79074450867"/>
    <x v="8"/>
    <x v="15"/>
  </r>
  <r>
    <x v="0"/>
    <x v="10"/>
    <s v="Oct 2026"/>
    <n v="173502.4486905068"/>
    <x v="9"/>
    <x v="15"/>
  </r>
  <r>
    <x v="0"/>
    <x v="10"/>
    <s v="Nov 2026"/>
    <n v="107262.60865070682"/>
    <x v="10"/>
    <x v="15"/>
  </r>
  <r>
    <x v="0"/>
    <x v="11"/>
    <s v="Dec 2011"/>
    <n v="8913528.0152212866"/>
    <x v="11"/>
    <x v="0"/>
  </r>
  <r>
    <x v="0"/>
    <x v="11"/>
    <s v="Jan 2012"/>
    <n v="14757812.012201261"/>
    <x v="0"/>
    <x v="1"/>
  </r>
  <r>
    <x v="0"/>
    <x v="11"/>
    <s v="Feb 2012"/>
    <n v="13313129.169292856"/>
    <x v="1"/>
    <x v="1"/>
  </r>
  <r>
    <x v="0"/>
    <x v="11"/>
    <s v="Mar 2012"/>
    <n v="11270243.166766595"/>
    <x v="2"/>
    <x v="1"/>
  </r>
  <r>
    <x v="0"/>
    <x v="11"/>
    <s v="Apr 2012"/>
    <n v="10248828.137290509"/>
    <x v="3"/>
    <x v="1"/>
  </r>
  <r>
    <x v="0"/>
    <x v="11"/>
    <s v="May 2012"/>
    <n v="9368426.4031396098"/>
    <x v="4"/>
    <x v="1"/>
  </r>
  <r>
    <x v="0"/>
    <x v="11"/>
    <s v="Jun 2012"/>
    <n v="8560299.3398264442"/>
    <x v="5"/>
    <x v="1"/>
  </r>
  <r>
    <x v="0"/>
    <x v="11"/>
    <s v="Jul 2012"/>
    <n v="7575927.5735547412"/>
    <x v="6"/>
    <x v="1"/>
  </r>
  <r>
    <x v="0"/>
    <x v="11"/>
    <s v="Aug 2012"/>
    <n v="7166326.9631419787"/>
    <x v="7"/>
    <x v="1"/>
  </r>
  <r>
    <x v="0"/>
    <x v="11"/>
    <s v="Sep 2012"/>
    <n v="7037679.3522651847"/>
    <x v="8"/>
    <x v="1"/>
  </r>
  <r>
    <x v="0"/>
    <x v="11"/>
    <s v="Oct 2012"/>
    <n v="7055918.378713537"/>
    <x v="9"/>
    <x v="1"/>
  </r>
  <r>
    <x v="0"/>
    <x v="11"/>
    <s v="Nov 2012"/>
    <n v="6999405.5160288159"/>
    <x v="10"/>
    <x v="1"/>
  </r>
  <r>
    <x v="0"/>
    <x v="11"/>
    <s v="Dec 2012"/>
    <n v="8357379.6425444633"/>
    <x v="11"/>
    <x v="1"/>
  </r>
  <r>
    <x v="0"/>
    <x v="11"/>
    <s v="Jan 2013"/>
    <n v="6808494.4235405661"/>
    <x v="0"/>
    <x v="2"/>
  </r>
  <r>
    <x v="0"/>
    <x v="11"/>
    <s v="Feb 2013"/>
    <n v="6648260.5706203217"/>
    <x v="1"/>
    <x v="2"/>
  </r>
  <r>
    <x v="0"/>
    <x v="11"/>
    <s v="Mar 2013"/>
    <n v="6465408.6254577721"/>
    <x v="2"/>
    <x v="2"/>
  </r>
  <r>
    <x v="0"/>
    <x v="11"/>
    <s v="Apr 2013"/>
    <n v="6407723.7608394139"/>
    <x v="3"/>
    <x v="2"/>
  </r>
  <r>
    <x v="0"/>
    <x v="11"/>
    <s v="May 2013"/>
    <n v="6223803.4242227869"/>
    <x v="4"/>
    <x v="2"/>
  </r>
  <r>
    <x v="0"/>
    <x v="11"/>
    <s v="Jun 2013"/>
    <n v="5922649.1367428796"/>
    <x v="5"/>
    <x v="2"/>
  </r>
  <r>
    <x v="0"/>
    <x v="11"/>
    <s v="Jul 2013"/>
    <n v="5605976.1724660648"/>
    <x v="6"/>
    <x v="2"/>
  </r>
  <r>
    <x v="0"/>
    <x v="11"/>
    <s v="Aug 2013"/>
    <n v="5353743.5965778008"/>
    <x v="7"/>
    <x v="2"/>
  </r>
  <r>
    <x v="0"/>
    <x v="11"/>
    <s v="Sep 2013"/>
    <n v="5177669.4475432243"/>
    <x v="8"/>
    <x v="2"/>
  </r>
  <r>
    <x v="0"/>
    <x v="11"/>
    <s v="Oct 2013"/>
    <n v="4947670.2853896832"/>
    <x v="9"/>
    <x v="2"/>
  </r>
  <r>
    <x v="0"/>
    <x v="11"/>
    <s v="Nov 2013"/>
    <n v="4744687.0736315958"/>
    <x v="10"/>
    <x v="2"/>
  </r>
  <r>
    <x v="0"/>
    <x v="11"/>
    <s v="Dec 2013"/>
    <n v="5743044.0635426641"/>
    <x v="11"/>
    <x v="2"/>
  </r>
  <r>
    <x v="0"/>
    <x v="11"/>
    <s v="Jan 2014"/>
    <n v="4473301.112232889"/>
    <x v="0"/>
    <x v="3"/>
  </r>
  <r>
    <x v="0"/>
    <x v="11"/>
    <s v="Feb 2014"/>
    <n v="4368221.0666555222"/>
    <x v="1"/>
    <x v="3"/>
  </r>
  <r>
    <x v="0"/>
    <x v="11"/>
    <s v="Mar 2014"/>
    <n v="4241698.254594231"/>
    <x v="2"/>
    <x v="3"/>
  </r>
  <r>
    <x v="0"/>
    <x v="11"/>
    <s v="Apr 2014"/>
    <n v="4139187.2723387727"/>
    <x v="3"/>
    <x v="3"/>
  </r>
  <r>
    <x v="0"/>
    <x v="11"/>
    <s v="May 2014"/>
    <n v="4051570.1942492248"/>
    <x v="4"/>
    <x v="3"/>
  </r>
  <r>
    <x v="0"/>
    <x v="11"/>
    <s v="Jun 2014"/>
    <n v="3926525.6507865069"/>
    <x v="5"/>
    <x v="3"/>
  </r>
  <r>
    <x v="0"/>
    <x v="11"/>
    <s v="Jul 2014"/>
    <n v="3814244.2185329976"/>
    <x v="6"/>
    <x v="3"/>
  </r>
  <r>
    <x v="0"/>
    <x v="11"/>
    <s v="Aug 2014"/>
    <n v="3713917.465462971"/>
    <x v="7"/>
    <x v="3"/>
  </r>
  <r>
    <x v="0"/>
    <x v="11"/>
    <s v="Sep 2014"/>
    <n v="3612093.0994608598"/>
    <x v="8"/>
    <x v="3"/>
  </r>
  <r>
    <x v="0"/>
    <x v="11"/>
    <s v="Oct 2014"/>
    <n v="3532127.2694686912"/>
    <x v="9"/>
    <x v="3"/>
  </r>
  <r>
    <x v="0"/>
    <x v="11"/>
    <s v="Nov 2014"/>
    <n v="3441210.5493028695"/>
    <x v="10"/>
    <x v="3"/>
  </r>
  <r>
    <x v="0"/>
    <x v="11"/>
    <s v="Dec 2014"/>
    <n v="4305535.9301838335"/>
    <x v="11"/>
    <x v="3"/>
  </r>
  <r>
    <x v="0"/>
    <x v="11"/>
    <s v="Jan 2015"/>
    <n v="3285812.3131985096"/>
    <x v="0"/>
    <x v="4"/>
  </r>
  <r>
    <x v="0"/>
    <x v="11"/>
    <s v="Feb 2015"/>
    <n v="3207211.4248129316"/>
    <x v="1"/>
    <x v="4"/>
  </r>
  <r>
    <x v="0"/>
    <x v="11"/>
    <s v="Mar 2015"/>
    <n v="3139039.2987380764"/>
    <x v="2"/>
    <x v="4"/>
  </r>
  <r>
    <x v="0"/>
    <x v="11"/>
    <s v="Apr 2015"/>
    <n v="3077841.4002218102"/>
    <x v="3"/>
    <x v="4"/>
  </r>
  <r>
    <x v="0"/>
    <x v="11"/>
    <s v="May 2015"/>
    <n v="2998751.1969883726"/>
    <x v="4"/>
    <x v="4"/>
  </r>
  <r>
    <x v="0"/>
    <x v="11"/>
    <s v="Jun 2015"/>
    <n v="2941599.8576450017"/>
    <x v="5"/>
    <x v="4"/>
  </r>
  <r>
    <x v="0"/>
    <x v="11"/>
    <s v="Jul 2015"/>
    <n v="2885402.7472165828"/>
    <x v="6"/>
    <x v="4"/>
  </r>
  <r>
    <x v="0"/>
    <x v="11"/>
    <s v="Aug 2015"/>
    <n v="2820862.6583654694"/>
    <x v="7"/>
    <x v="4"/>
  </r>
  <r>
    <x v="0"/>
    <x v="11"/>
    <s v="Sep 2015"/>
    <n v="2750630.652373143"/>
    <x v="8"/>
    <x v="4"/>
  </r>
  <r>
    <x v="0"/>
    <x v="11"/>
    <s v="Oct 2015"/>
    <n v="2704590.3312463919"/>
    <x v="9"/>
    <x v="4"/>
  </r>
  <r>
    <x v="0"/>
    <x v="11"/>
    <s v="Nov 2015"/>
    <n v="2641769.792985749"/>
    <x v="10"/>
    <x v="4"/>
  </r>
  <r>
    <x v="0"/>
    <x v="11"/>
    <s v="Dec 2015"/>
    <n v="3364807.2306242283"/>
    <x v="11"/>
    <x v="4"/>
  </r>
  <r>
    <x v="0"/>
    <x v="11"/>
    <s v="Jan 2016"/>
    <n v="2533253.0721793212"/>
    <x v="0"/>
    <x v="5"/>
  </r>
  <r>
    <x v="0"/>
    <x v="11"/>
    <s v="Feb 2016"/>
    <n v="2465258.8200229784"/>
    <x v="1"/>
    <x v="5"/>
  </r>
  <r>
    <x v="0"/>
    <x v="11"/>
    <s v="Mar 2016"/>
    <n v="2413466.894213527"/>
    <x v="2"/>
    <x v="5"/>
  </r>
  <r>
    <x v="0"/>
    <x v="11"/>
    <s v="Apr 2016"/>
    <n v="2357177.5925507443"/>
    <x v="3"/>
    <x v="5"/>
  </r>
  <r>
    <x v="0"/>
    <x v="11"/>
    <s v="May 2016"/>
    <n v="2310471.9216643735"/>
    <x v="4"/>
    <x v="5"/>
  </r>
  <r>
    <x v="0"/>
    <x v="11"/>
    <s v="Jun 2016"/>
    <n v="2265006.0175402737"/>
    <x v="5"/>
    <x v="5"/>
  </r>
  <r>
    <x v="0"/>
    <x v="11"/>
    <s v="Jul 2016"/>
    <n v="2215594.5506897983"/>
    <x v="6"/>
    <x v="5"/>
  </r>
  <r>
    <x v="0"/>
    <x v="11"/>
    <s v="Aug 2016"/>
    <n v="2176763.0356086199"/>
    <x v="7"/>
    <x v="5"/>
  </r>
  <r>
    <x v="0"/>
    <x v="11"/>
    <s v="Sep 2016"/>
    <n v="2135615.4976080153"/>
    <x v="8"/>
    <x v="5"/>
  </r>
  <r>
    <x v="0"/>
    <x v="11"/>
    <s v="Oct 2016"/>
    <n v="2081593.9165577791"/>
    <x v="9"/>
    <x v="5"/>
  </r>
  <r>
    <x v="0"/>
    <x v="11"/>
    <s v="Nov 2016"/>
    <n v="2036655.9759506483"/>
    <x v="10"/>
    <x v="5"/>
  </r>
  <r>
    <x v="0"/>
    <x v="11"/>
    <s v="Dec 2016"/>
    <n v="2599966.1855998617"/>
    <x v="11"/>
    <x v="5"/>
  </r>
  <r>
    <x v="0"/>
    <x v="11"/>
    <s v="Jan 2017"/>
    <n v="1940516.6031347001"/>
    <x v="0"/>
    <x v="6"/>
  </r>
  <r>
    <x v="0"/>
    <x v="11"/>
    <s v="Feb 2017"/>
    <n v="1907319.2499948274"/>
    <x v="1"/>
    <x v="6"/>
  </r>
  <r>
    <x v="0"/>
    <x v="11"/>
    <s v="Mar 2017"/>
    <n v="1855904.2958382899"/>
    <x v="2"/>
    <x v="6"/>
  </r>
  <r>
    <x v="0"/>
    <x v="11"/>
    <s v="Apr 2017"/>
    <n v="1820531.169387931"/>
    <x v="3"/>
    <x v="6"/>
  </r>
  <r>
    <x v="0"/>
    <x v="11"/>
    <s v="May 2017"/>
    <n v="1799244.917718142"/>
    <x v="4"/>
    <x v="6"/>
  </r>
  <r>
    <x v="0"/>
    <x v="11"/>
    <s v="Jun 2017"/>
    <n v="1753747.4527390634"/>
    <x v="5"/>
    <x v="6"/>
  </r>
  <r>
    <x v="0"/>
    <x v="11"/>
    <s v="Jul 2017"/>
    <n v="1710535.0407259639"/>
    <x v="6"/>
    <x v="6"/>
  </r>
  <r>
    <x v="0"/>
    <x v="11"/>
    <s v="Aug 2017"/>
    <n v="1677784.8735313108"/>
    <x v="7"/>
    <x v="6"/>
  </r>
  <r>
    <x v="0"/>
    <x v="11"/>
    <s v="Sep 2017"/>
    <n v="1628127.6560913441"/>
    <x v="8"/>
    <x v="6"/>
  </r>
  <r>
    <x v="0"/>
    <x v="11"/>
    <s v="Oct 2017"/>
    <n v="1592865.9014144232"/>
    <x v="9"/>
    <x v="6"/>
  </r>
  <r>
    <x v="0"/>
    <x v="11"/>
    <s v="Nov 2017"/>
    <n v="1558878.5767737343"/>
    <x v="10"/>
    <x v="6"/>
  </r>
  <r>
    <x v="0"/>
    <x v="11"/>
    <s v="Dec 2017"/>
    <n v="2002734.8016775013"/>
    <x v="11"/>
    <x v="6"/>
  </r>
  <r>
    <x v="0"/>
    <x v="11"/>
    <s v="Jan 2018"/>
    <n v="1484697.1855907782"/>
    <x v="0"/>
    <x v="7"/>
  </r>
  <r>
    <x v="0"/>
    <x v="11"/>
    <s v="Feb 2018"/>
    <n v="1455672.9975570384"/>
    <x v="1"/>
    <x v="7"/>
  </r>
  <r>
    <x v="0"/>
    <x v="11"/>
    <s v="Mar 2018"/>
    <n v="1423686.8595978774"/>
    <x v="2"/>
    <x v="7"/>
  </r>
  <r>
    <x v="0"/>
    <x v="11"/>
    <s v="Apr 2018"/>
    <n v="1385712.3572273315"/>
    <x v="3"/>
    <x v="7"/>
  </r>
  <r>
    <x v="0"/>
    <x v="11"/>
    <s v="May 2018"/>
    <n v="1354389.7022065832"/>
    <x v="4"/>
    <x v="7"/>
  </r>
  <r>
    <x v="0"/>
    <x v="11"/>
    <s v="Jun 2018"/>
    <n v="1320922.6866670125"/>
    <x v="5"/>
    <x v="7"/>
  </r>
  <r>
    <x v="0"/>
    <x v="11"/>
    <s v="Jul 2018"/>
    <n v="1286511.8857938689"/>
    <x v="6"/>
    <x v="7"/>
  </r>
  <r>
    <x v="0"/>
    <x v="11"/>
    <s v="Aug 2018"/>
    <n v="1255284.9004905084"/>
    <x v="7"/>
    <x v="7"/>
  </r>
  <r>
    <x v="0"/>
    <x v="11"/>
    <s v="Sep 2018"/>
    <n v="1224703.9683540086"/>
    <x v="8"/>
    <x v="7"/>
  </r>
  <r>
    <x v="0"/>
    <x v="11"/>
    <s v="Oct 2018"/>
    <n v="1194786.5812573284"/>
    <x v="9"/>
    <x v="7"/>
  </r>
  <r>
    <x v="0"/>
    <x v="11"/>
    <s v="Nov 2018"/>
    <n v="1167750.9674306186"/>
    <x v="10"/>
    <x v="7"/>
  </r>
  <r>
    <x v="0"/>
    <x v="11"/>
    <s v="Dec 2018"/>
    <n v="1512398.9536249603"/>
    <x v="11"/>
    <x v="7"/>
  </r>
  <r>
    <x v="0"/>
    <x v="11"/>
    <s v="Jan 2019"/>
    <n v="1111145.2964426838"/>
    <x v="0"/>
    <x v="8"/>
  </r>
  <r>
    <x v="0"/>
    <x v="11"/>
    <s v="Feb 2019"/>
    <n v="1084757.9638396516"/>
    <x v="1"/>
    <x v="8"/>
  </r>
  <r>
    <x v="0"/>
    <x v="11"/>
    <s v="Mar 2019"/>
    <n v="1055972.6882959693"/>
    <x v="2"/>
    <x v="8"/>
  </r>
  <r>
    <x v="0"/>
    <x v="11"/>
    <s v="Apr 2019"/>
    <n v="1034878.528637641"/>
    <x v="3"/>
    <x v="8"/>
  </r>
  <r>
    <x v="0"/>
    <x v="11"/>
    <s v="May 2019"/>
    <n v="1011935.7343634322"/>
    <x v="4"/>
    <x v="8"/>
  </r>
  <r>
    <x v="0"/>
    <x v="11"/>
    <s v="Jun 2019"/>
    <n v="983415.79326598032"/>
    <x v="5"/>
    <x v="8"/>
  </r>
  <r>
    <x v="0"/>
    <x v="11"/>
    <s v="Jul 2019"/>
    <n v="960800.0758002731"/>
    <x v="6"/>
    <x v="8"/>
  </r>
  <r>
    <x v="0"/>
    <x v="11"/>
    <s v="Aug 2019"/>
    <n v="941536.9282090934"/>
    <x v="7"/>
    <x v="8"/>
  </r>
  <r>
    <x v="0"/>
    <x v="11"/>
    <s v="Sep 2019"/>
    <n v="921561.65898195945"/>
    <x v="8"/>
    <x v="8"/>
  </r>
  <r>
    <x v="0"/>
    <x v="11"/>
    <s v="Oct 2019"/>
    <n v="906568.85443934263"/>
    <x v="9"/>
    <x v="8"/>
  </r>
  <r>
    <x v="0"/>
    <x v="11"/>
    <s v="Nov 2019"/>
    <n v="892888.0357919255"/>
    <x v="10"/>
    <x v="8"/>
  </r>
  <r>
    <x v="0"/>
    <x v="11"/>
    <s v="Dec 2019"/>
    <n v="1154830.3392298194"/>
    <x v="11"/>
    <x v="8"/>
  </r>
  <r>
    <x v="0"/>
    <x v="11"/>
    <s v="Jan 2020"/>
    <n v="851391.77516666683"/>
    <x v="0"/>
    <x v="9"/>
  </r>
  <r>
    <x v="0"/>
    <x v="11"/>
    <s v="Feb 2020"/>
    <n v="840365.85693089943"/>
    <x v="1"/>
    <x v="9"/>
  </r>
  <r>
    <x v="0"/>
    <x v="11"/>
    <s v="Mar 2020"/>
    <n v="825469.72413021117"/>
    <x v="2"/>
    <x v="9"/>
  </r>
  <r>
    <x v="0"/>
    <x v="11"/>
    <s v="Apr 2020"/>
    <n v="811432.03375663108"/>
    <x v="3"/>
    <x v="9"/>
  </r>
  <r>
    <x v="0"/>
    <x v="11"/>
    <s v="May 2020"/>
    <n v="799561.97447325091"/>
    <x v="4"/>
    <x v="9"/>
  </r>
  <r>
    <x v="0"/>
    <x v="11"/>
    <s v="Jun 2020"/>
    <n v="786138.39715599094"/>
    <x v="5"/>
    <x v="9"/>
  </r>
  <r>
    <x v="0"/>
    <x v="11"/>
    <s v="Jul 2020"/>
    <n v="778781.5511172394"/>
    <x v="6"/>
    <x v="9"/>
  </r>
  <r>
    <x v="0"/>
    <x v="11"/>
    <s v="Aug 2020"/>
    <n v="769978.61578691611"/>
    <x v="7"/>
    <x v="9"/>
  </r>
  <r>
    <x v="0"/>
    <x v="11"/>
    <s v="Sep 2020"/>
    <n v="754962.77886014222"/>
    <x v="8"/>
    <x v="9"/>
  </r>
  <r>
    <x v="0"/>
    <x v="11"/>
    <s v="Oct 2020"/>
    <n v="746249.21426247852"/>
    <x v="9"/>
    <x v="9"/>
  </r>
  <r>
    <x v="0"/>
    <x v="11"/>
    <s v="Nov 2020"/>
    <n v="745096.75735560083"/>
    <x v="10"/>
    <x v="9"/>
  </r>
  <r>
    <x v="0"/>
    <x v="11"/>
    <s v="Dec 2020"/>
    <n v="944347.40202072309"/>
    <x v="11"/>
    <x v="9"/>
  </r>
  <r>
    <x v="0"/>
    <x v="11"/>
    <s v="Jan 2021"/>
    <n v="706809.28658040799"/>
    <x v="0"/>
    <x v="10"/>
  </r>
  <r>
    <x v="0"/>
    <x v="11"/>
    <s v="Feb 2021"/>
    <n v="694161.82481220062"/>
    <x v="1"/>
    <x v="10"/>
  </r>
  <r>
    <x v="0"/>
    <x v="11"/>
    <s v="Mar 2021"/>
    <n v="681647.61318483506"/>
    <x v="2"/>
    <x v="10"/>
  </r>
  <r>
    <x v="0"/>
    <x v="11"/>
    <s v="Apr 2021"/>
    <n v="666930.68470391189"/>
    <x v="3"/>
    <x v="10"/>
  </r>
  <r>
    <x v="0"/>
    <x v="11"/>
    <s v="May 2021"/>
    <n v="653661.14133335976"/>
    <x v="4"/>
    <x v="10"/>
  </r>
  <r>
    <x v="0"/>
    <x v="11"/>
    <s v="Jun 2021"/>
    <n v="637317.95671454724"/>
    <x v="5"/>
    <x v="10"/>
  </r>
  <r>
    <x v="0"/>
    <x v="11"/>
    <s v="Jul 2021"/>
    <n v="620076.62469042663"/>
    <x v="6"/>
    <x v="10"/>
  </r>
  <r>
    <x v="0"/>
    <x v="11"/>
    <s v="Aug 2021"/>
    <n v="599754.66463527991"/>
    <x v="7"/>
    <x v="10"/>
  </r>
  <r>
    <x v="0"/>
    <x v="11"/>
    <s v="Sep 2021"/>
    <n v="579179.00374467834"/>
    <x v="8"/>
    <x v="10"/>
  </r>
  <r>
    <x v="0"/>
    <x v="11"/>
    <s v="Oct 2021"/>
    <n v="549052.46653249313"/>
    <x v="9"/>
    <x v="10"/>
  </r>
  <r>
    <x v="0"/>
    <x v="11"/>
    <s v="Nov 2021"/>
    <n v="509241.27219938056"/>
    <x v="10"/>
    <x v="10"/>
  </r>
  <r>
    <x v="0"/>
    <x v="11"/>
    <s v="Dec 2021"/>
    <n v="570921.98212886648"/>
    <x v="11"/>
    <x v="10"/>
  </r>
  <r>
    <x v="0"/>
    <x v="11"/>
    <s v="Jan 2022"/>
    <n v="268075.0544114582"/>
    <x v="0"/>
    <x v="11"/>
  </r>
  <r>
    <x v="0"/>
    <x v="11"/>
    <s v="Feb 2022"/>
    <n v="262707.24776023708"/>
    <x v="1"/>
    <x v="11"/>
  </r>
  <r>
    <x v="0"/>
    <x v="11"/>
    <s v="Mar 2022"/>
    <n v="258755.95917893486"/>
    <x v="2"/>
    <x v="11"/>
  </r>
  <r>
    <x v="0"/>
    <x v="11"/>
    <s v="Apr 2022"/>
    <n v="254100.66961232226"/>
    <x v="3"/>
    <x v="11"/>
  </r>
  <r>
    <x v="0"/>
    <x v="11"/>
    <s v="May 2022"/>
    <n v="249926.73667322687"/>
    <x v="4"/>
    <x v="11"/>
  </r>
  <r>
    <x v="0"/>
    <x v="11"/>
    <s v="Jun 2022"/>
    <n v="245789.67166543854"/>
    <x v="5"/>
    <x v="11"/>
  </r>
  <r>
    <x v="0"/>
    <x v="11"/>
    <s v="Jul 2022"/>
    <n v="241817.21210007148"/>
    <x v="6"/>
    <x v="11"/>
  </r>
  <r>
    <x v="0"/>
    <x v="11"/>
    <s v="Aug 2022"/>
    <n v="237906.25141711274"/>
    <x v="7"/>
    <x v="11"/>
  </r>
  <r>
    <x v="0"/>
    <x v="11"/>
    <s v="Sep 2022"/>
    <n v="234042.15467520047"/>
    <x v="8"/>
    <x v="11"/>
  </r>
  <r>
    <x v="0"/>
    <x v="11"/>
    <s v="Oct 2022"/>
    <n v="230231.61335307671"/>
    <x v="9"/>
    <x v="11"/>
  </r>
  <r>
    <x v="0"/>
    <x v="11"/>
    <s v="Nov 2022"/>
    <n v="226490.54512517681"/>
    <x v="10"/>
    <x v="11"/>
  </r>
  <r>
    <x v="0"/>
    <x v="11"/>
    <s v="Dec 2022"/>
    <n v="360169.96798991068"/>
    <x v="11"/>
    <x v="11"/>
  </r>
  <r>
    <x v="0"/>
    <x v="11"/>
    <s v="Jan 2023"/>
    <n v="219198.06466066174"/>
    <x v="0"/>
    <x v="12"/>
  </r>
  <r>
    <x v="0"/>
    <x v="11"/>
    <s v="Feb 2023"/>
    <n v="215650.13487684506"/>
    <x v="1"/>
    <x v="12"/>
  </r>
  <r>
    <x v="0"/>
    <x v="11"/>
    <s v="Mar 2023"/>
    <n v="212202.81737518671"/>
    <x v="2"/>
    <x v="12"/>
  </r>
  <r>
    <x v="0"/>
    <x v="11"/>
    <s v="Apr 2023"/>
    <n v="208793.93924636077"/>
    <x v="3"/>
    <x v="12"/>
  </r>
  <r>
    <x v="0"/>
    <x v="11"/>
    <s v="May 2023"/>
    <n v="205436.21355393727"/>
    <x v="4"/>
    <x v="12"/>
  </r>
  <r>
    <x v="0"/>
    <x v="11"/>
    <s v="Jun 2023"/>
    <n v="202126.68650048412"/>
    <x v="5"/>
    <x v="12"/>
  </r>
  <r>
    <x v="0"/>
    <x v="11"/>
    <s v="Jul 2023"/>
    <n v="198896.22100965001"/>
    <x v="6"/>
    <x v="12"/>
  </r>
  <r>
    <x v="0"/>
    <x v="11"/>
    <s v="Aug 2023"/>
    <n v="195741.18475936871"/>
    <x v="7"/>
    <x v="12"/>
  </r>
  <r>
    <x v="0"/>
    <x v="11"/>
    <s v="Sep 2023"/>
    <n v="192664.24033868097"/>
    <x v="8"/>
    <x v="12"/>
  </r>
  <r>
    <x v="0"/>
    <x v="11"/>
    <s v="Oct 2023"/>
    <n v="189647.81842275441"/>
    <x v="9"/>
    <x v="12"/>
  </r>
  <r>
    <x v="0"/>
    <x v="11"/>
    <s v="Nov 2023"/>
    <n v="186670.35352387431"/>
    <x v="10"/>
    <x v="12"/>
  </r>
  <r>
    <x v="0"/>
    <x v="11"/>
    <s v="Dec 2023"/>
    <n v="291323.00317040476"/>
    <x v="11"/>
    <x v="12"/>
  </r>
  <r>
    <x v="0"/>
    <x v="11"/>
    <s v="Jan 2024"/>
    <n v="180833.48505390453"/>
    <x v="0"/>
    <x v="13"/>
  </r>
  <r>
    <x v="0"/>
    <x v="11"/>
    <s v="Feb 2024"/>
    <n v="177932.81562931868"/>
    <x v="1"/>
    <x v="13"/>
  </r>
  <r>
    <x v="0"/>
    <x v="11"/>
    <s v="Mar 2024"/>
    <n v="175040.48615460141"/>
    <x v="2"/>
    <x v="13"/>
  </r>
  <r>
    <x v="0"/>
    <x v="11"/>
    <s v="Apr 2024"/>
    <n v="172245.62154566732"/>
    <x v="3"/>
    <x v="13"/>
  </r>
  <r>
    <x v="0"/>
    <x v="11"/>
    <s v="May 2024"/>
    <n v="169507.43756190137"/>
    <x v="4"/>
    <x v="13"/>
  </r>
  <r>
    <x v="0"/>
    <x v="11"/>
    <s v="Jun 2024"/>
    <n v="166801.41657178226"/>
    <x v="5"/>
    <x v="13"/>
  </r>
  <r>
    <x v="0"/>
    <x v="11"/>
    <s v="Jul 2024"/>
    <n v="164146.43811757365"/>
    <x v="6"/>
    <x v="13"/>
  </r>
  <r>
    <x v="0"/>
    <x v="11"/>
    <s v="Aug 2024"/>
    <n v="161473.6202983624"/>
    <x v="7"/>
    <x v="13"/>
  </r>
  <r>
    <x v="0"/>
    <x v="11"/>
    <s v="Sep 2024"/>
    <n v="158818.75970075201"/>
    <x v="8"/>
    <x v="13"/>
  </r>
  <r>
    <x v="0"/>
    <x v="11"/>
    <s v="Oct 2024"/>
    <n v="156113.55111270124"/>
    <x v="9"/>
    <x v="13"/>
  </r>
  <r>
    <x v="0"/>
    <x v="11"/>
    <s v="Nov 2024"/>
    <n v="153608.60357504454"/>
    <x v="10"/>
    <x v="13"/>
  </r>
  <r>
    <x v="0"/>
    <x v="11"/>
    <s v="Dec 2024"/>
    <n v="234478.26461594811"/>
    <x v="11"/>
    <x v="13"/>
  </r>
  <r>
    <x v="0"/>
    <x v="11"/>
    <s v="Jan 2025"/>
    <n v="148535.21922635267"/>
    <x v="0"/>
    <x v="14"/>
  </r>
  <r>
    <x v="0"/>
    <x v="11"/>
    <s v="Feb 2025"/>
    <n v="145975.34413443226"/>
    <x v="1"/>
    <x v="14"/>
  </r>
  <r>
    <x v="0"/>
    <x v="11"/>
    <s v="Mar 2025"/>
    <n v="143625.79038142104"/>
    <x v="2"/>
    <x v="14"/>
  </r>
  <r>
    <x v="0"/>
    <x v="11"/>
    <s v="Apr 2025"/>
    <n v="141231.65651163305"/>
    <x v="3"/>
    <x v="14"/>
  </r>
  <r>
    <x v="0"/>
    <x v="11"/>
    <s v="May 2025"/>
    <n v="138873.68821574561"/>
    <x v="4"/>
    <x v="14"/>
  </r>
  <r>
    <x v="0"/>
    <x v="11"/>
    <s v="Jun 2025"/>
    <n v="136550.67911601526"/>
    <x v="5"/>
    <x v="14"/>
  </r>
  <r>
    <x v="0"/>
    <x v="11"/>
    <s v="Jul 2025"/>
    <n v="134368.49702184385"/>
    <x v="6"/>
    <x v="14"/>
  </r>
  <r>
    <x v="0"/>
    <x v="11"/>
    <s v="Aug 2025"/>
    <n v="132097.61169461336"/>
    <x v="7"/>
    <x v="14"/>
  </r>
  <r>
    <x v="0"/>
    <x v="11"/>
    <s v="Sep 2025"/>
    <n v="129948.34909938145"/>
    <x v="8"/>
    <x v="14"/>
  </r>
  <r>
    <x v="0"/>
    <x v="11"/>
    <s v="Oct 2025"/>
    <n v="127798.74759700474"/>
    <x v="9"/>
    <x v="14"/>
  </r>
  <r>
    <x v="0"/>
    <x v="11"/>
    <s v="Nov 2025"/>
    <n v="125691.0704226364"/>
    <x v="10"/>
    <x v="14"/>
  </r>
  <r>
    <x v="0"/>
    <x v="11"/>
    <s v="Dec 2025"/>
    <n v="186884.17861831447"/>
    <x v="11"/>
    <x v="14"/>
  </r>
  <r>
    <x v="0"/>
    <x v="11"/>
    <s v="Jan 2026"/>
    <n v="121596.39783631451"/>
    <x v="0"/>
    <x v="15"/>
  </r>
  <r>
    <x v="0"/>
    <x v="11"/>
    <s v="Feb 2026"/>
    <n v="119592.05140513511"/>
    <x v="1"/>
    <x v="15"/>
  </r>
  <r>
    <x v="0"/>
    <x v="11"/>
    <s v="Mar 2026"/>
    <n v="117609.97411720321"/>
    <x v="2"/>
    <x v="15"/>
  </r>
  <r>
    <x v="0"/>
    <x v="11"/>
    <s v="Apr 2026"/>
    <n v="115498.72664168397"/>
    <x v="3"/>
    <x v="15"/>
  </r>
  <r>
    <x v="0"/>
    <x v="11"/>
    <s v="May 2026"/>
    <n v="113474.80790557014"/>
    <x v="4"/>
    <x v="15"/>
  </r>
  <r>
    <x v="0"/>
    <x v="11"/>
    <s v="Jun 2026"/>
    <n v="111425.33368830491"/>
    <x v="5"/>
    <x v="15"/>
  </r>
  <r>
    <x v="0"/>
    <x v="11"/>
    <s v="Jul 2026"/>
    <n v="109542.31245854088"/>
    <x v="6"/>
    <x v="15"/>
  </r>
  <r>
    <x v="0"/>
    <x v="11"/>
    <s v="Aug 2026"/>
    <n v="107387.67228369528"/>
    <x v="7"/>
    <x v="15"/>
  </r>
  <r>
    <x v="0"/>
    <x v="11"/>
    <s v="Sep 2026"/>
    <n v="105534.04495660347"/>
    <x v="8"/>
    <x v="15"/>
  </r>
  <r>
    <x v="0"/>
    <x v="11"/>
    <s v="Oct 2026"/>
    <n v="84984.430919403356"/>
    <x v="9"/>
    <x v="15"/>
  </r>
  <r>
    <x v="0"/>
    <x v="11"/>
    <s v="Nov 2026"/>
    <n v="66677.844377943358"/>
    <x v="10"/>
    <x v="15"/>
  </r>
  <r>
    <x v="0"/>
    <x v="12"/>
    <s v="Jan 2012"/>
    <n v="4473107.5618195236"/>
    <x v="0"/>
    <x v="1"/>
  </r>
  <r>
    <x v="0"/>
    <x v="12"/>
    <s v="Feb 2012"/>
    <n v="8589578.7515497804"/>
    <x v="1"/>
    <x v="1"/>
  </r>
  <r>
    <x v="0"/>
    <x v="12"/>
    <s v="Mar 2012"/>
    <n v="6373642.07825437"/>
    <x v="2"/>
    <x v="1"/>
  </r>
  <r>
    <x v="0"/>
    <x v="12"/>
    <s v="Apr 2012"/>
    <n v="5020197.9599512238"/>
    <x v="3"/>
    <x v="1"/>
  </r>
  <r>
    <x v="0"/>
    <x v="12"/>
    <s v="May 2012"/>
    <n v="4207584.0808570515"/>
    <x v="4"/>
    <x v="1"/>
  </r>
  <r>
    <x v="0"/>
    <x v="12"/>
    <s v="Jun 2012"/>
    <n v="3709537.9011029354"/>
    <x v="5"/>
    <x v="1"/>
  </r>
  <r>
    <x v="0"/>
    <x v="12"/>
    <s v="Jul 2012"/>
    <n v="3138580.0454025446"/>
    <x v="6"/>
    <x v="1"/>
  </r>
  <r>
    <x v="0"/>
    <x v="12"/>
    <s v="Aug 2012"/>
    <n v="3006771.081211227"/>
    <x v="7"/>
    <x v="1"/>
  </r>
  <r>
    <x v="0"/>
    <x v="12"/>
    <s v="Sep 2012"/>
    <n v="2803569.2781249019"/>
    <x v="8"/>
    <x v="1"/>
  </r>
  <r>
    <x v="0"/>
    <x v="12"/>
    <s v="Oct 2012"/>
    <n v="2774091.0626199772"/>
    <x v="9"/>
    <x v="1"/>
  </r>
  <r>
    <x v="0"/>
    <x v="12"/>
    <s v="Nov 2012"/>
    <n v="2641897.7816663403"/>
    <x v="10"/>
    <x v="1"/>
  </r>
  <r>
    <x v="0"/>
    <x v="12"/>
    <s v="Dec 2012"/>
    <n v="2496196.8001992931"/>
    <x v="11"/>
    <x v="1"/>
  </r>
  <r>
    <x v="0"/>
    <x v="12"/>
    <s v="Jan 2013"/>
    <n v="2303257.4363106783"/>
    <x v="0"/>
    <x v="2"/>
  </r>
  <r>
    <x v="0"/>
    <x v="12"/>
    <s v="Feb 2013"/>
    <n v="2179090.1308371173"/>
    <x v="1"/>
    <x v="2"/>
  </r>
  <r>
    <x v="0"/>
    <x v="12"/>
    <s v="Mar 2013"/>
    <n v="2078529.8641440668"/>
    <x v="2"/>
    <x v="2"/>
  </r>
  <r>
    <x v="0"/>
    <x v="12"/>
    <s v="Apr 2013"/>
    <n v="1981384.1912681796"/>
    <x v="3"/>
    <x v="2"/>
  </r>
  <r>
    <x v="0"/>
    <x v="12"/>
    <s v="May 2013"/>
    <n v="1871821.7311223538"/>
    <x v="4"/>
    <x v="2"/>
  </r>
  <r>
    <x v="0"/>
    <x v="12"/>
    <s v="Jun 2013"/>
    <n v="1792109.5474729426"/>
    <x v="5"/>
    <x v="2"/>
  </r>
  <r>
    <x v="0"/>
    <x v="12"/>
    <s v="Jul 2013"/>
    <n v="1725419.4718591555"/>
    <x v="6"/>
    <x v="2"/>
  </r>
  <r>
    <x v="0"/>
    <x v="12"/>
    <s v="Aug 2013"/>
    <n v="1632134.6345466692"/>
    <x v="7"/>
    <x v="2"/>
  </r>
  <r>
    <x v="0"/>
    <x v="12"/>
    <s v="Sep 2013"/>
    <n v="1551490.0550032079"/>
    <x v="8"/>
    <x v="2"/>
  </r>
  <r>
    <x v="0"/>
    <x v="12"/>
    <s v="Oct 2013"/>
    <n v="1476579.7416467245"/>
    <x v="9"/>
    <x v="2"/>
  </r>
  <r>
    <x v="0"/>
    <x v="12"/>
    <s v="Nov 2013"/>
    <n v="1406442.7377592172"/>
    <x v="10"/>
    <x v="2"/>
  </r>
  <r>
    <x v="0"/>
    <x v="12"/>
    <s v="Dec 2013"/>
    <n v="1339893.2501449883"/>
    <x v="11"/>
    <x v="2"/>
  </r>
  <r>
    <x v="0"/>
    <x v="12"/>
    <s v="Jan 2014"/>
    <n v="1260681.6965871565"/>
    <x v="0"/>
    <x v="3"/>
  </r>
  <r>
    <x v="0"/>
    <x v="12"/>
    <s v="Feb 2014"/>
    <n v="1233286.9526692871"/>
    <x v="1"/>
    <x v="3"/>
  </r>
  <r>
    <x v="0"/>
    <x v="12"/>
    <s v="Mar 2014"/>
    <n v="1184870.2657777411"/>
    <x v="2"/>
    <x v="3"/>
  </r>
  <r>
    <x v="0"/>
    <x v="12"/>
    <s v="Apr 2014"/>
    <n v="1142752.9616552268"/>
    <x v="3"/>
    <x v="3"/>
  </r>
  <r>
    <x v="0"/>
    <x v="12"/>
    <s v="May 2014"/>
    <n v="1116332.4345671088"/>
    <x v="4"/>
    <x v="3"/>
  </r>
  <r>
    <x v="0"/>
    <x v="12"/>
    <s v="Jun 2014"/>
    <n v="1092699.3005908472"/>
    <x v="5"/>
    <x v="3"/>
  </r>
  <r>
    <x v="0"/>
    <x v="12"/>
    <s v="Jul 2014"/>
    <n v="1051442.718373778"/>
    <x v="6"/>
    <x v="3"/>
  </r>
  <r>
    <x v="0"/>
    <x v="12"/>
    <s v="Aug 2014"/>
    <n v="1023591.1161360734"/>
    <x v="7"/>
    <x v="3"/>
  </r>
  <r>
    <x v="0"/>
    <x v="12"/>
    <s v="Sep 2014"/>
    <n v="981390.70260943798"/>
    <x v="8"/>
    <x v="3"/>
  </r>
  <r>
    <x v="0"/>
    <x v="12"/>
    <s v="Oct 2014"/>
    <n v="960218.3724982522"/>
    <x v="9"/>
    <x v="3"/>
  </r>
  <r>
    <x v="0"/>
    <x v="12"/>
    <s v="Nov 2014"/>
    <n v="938715.76808289508"/>
    <x v="10"/>
    <x v="3"/>
  </r>
  <r>
    <x v="0"/>
    <x v="12"/>
    <s v="Dec 2014"/>
    <n v="917300.59987067094"/>
    <x v="11"/>
    <x v="3"/>
  </r>
  <r>
    <x v="0"/>
    <x v="12"/>
    <s v="Jan 2015"/>
    <n v="879462.1519638655"/>
    <x v="0"/>
    <x v="4"/>
  </r>
  <r>
    <x v="0"/>
    <x v="12"/>
    <s v="Feb 2015"/>
    <n v="864141.3555953016"/>
    <x v="1"/>
    <x v="4"/>
  </r>
  <r>
    <x v="0"/>
    <x v="12"/>
    <s v="Mar 2015"/>
    <n v="841853.25968679553"/>
    <x v="2"/>
    <x v="4"/>
  </r>
  <r>
    <x v="0"/>
    <x v="12"/>
    <s v="Apr 2015"/>
    <n v="818611.64598342218"/>
    <x v="3"/>
    <x v="4"/>
  </r>
  <r>
    <x v="0"/>
    <x v="12"/>
    <s v="May 2015"/>
    <n v="809742.15465596854"/>
    <x v="4"/>
    <x v="4"/>
  </r>
  <r>
    <x v="0"/>
    <x v="12"/>
    <s v="Jun 2015"/>
    <n v="797160.87222498725"/>
    <x v="5"/>
    <x v="4"/>
  </r>
  <r>
    <x v="0"/>
    <x v="12"/>
    <s v="Jul 2015"/>
    <n v="772817.32005294925"/>
    <x v="6"/>
    <x v="4"/>
  </r>
  <r>
    <x v="0"/>
    <x v="12"/>
    <s v="Aug 2015"/>
    <n v="762187.40614651586"/>
    <x v="7"/>
    <x v="4"/>
  </r>
  <r>
    <x v="0"/>
    <x v="12"/>
    <s v="Sep 2015"/>
    <n v="743169.70521908882"/>
    <x v="8"/>
    <x v="4"/>
  </r>
  <r>
    <x v="0"/>
    <x v="12"/>
    <s v="Oct 2015"/>
    <n v="727724.6068539985"/>
    <x v="9"/>
    <x v="4"/>
  </r>
  <r>
    <x v="0"/>
    <x v="12"/>
    <s v="Nov 2015"/>
    <n v="719073.24742688762"/>
    <x v="10"/>
    <x v="4"/>
  </r>
  <r>
    <x v="0"/>
    <x v="12"/>
    <s v="Dec 2015"/>
    <n v="708218.31720033765"/>
    <x v="11"/>
    <x v="4"/>
  </r>
  <r>
    <x v="0"/>
    <x v="12"/>
    <s v="Jan 2016"/>
    <n v="677740.10102045094"/>
    <x v="0"/>
    <x v="5"/>
  </r>
  <r>
    <x v="0"/>
    <x v="12"/>
    <s v="Feb 2016"/>
    <n v="664548.59013169375"/>
    <x v="1"/>
    <x v="5"/>
  </r>
  <r>
    <x v="0"/>
    <x v="12"/>
    <s v="Mar 2016"/>
    <n v="647508.89703865338"/>
    <x v="2"/>
    <x v="5"/>
  </r>
  <r>
    <x v="0"/>
    <x v="12"/>
    <s v="Apr 2016"/>
    <n v="630488.7823139315"/>
    <x v="3"/>
    <x v="5"/>
  </r>
  <r>
    <x v="0"/>
    <x v="12"/>
    <s v="May 2016"/>
    <n v="623663.59772432386"/>
    <x v="4"/>
    <x v="5"/>
  </r>
  <r>
    <x v="0"/>
    <x v="12"/>
    <s v="Jun 2016"/>
    <n v="611966.01550765394"/>
    <x v="5"/>
    <x v="5"/>
  </r>
  <r>
    <x v="0"/>
    <x v="12"/>
    <s v="Jul 2016"/>
    <n v="594530.26103556855"/>
    <x v="6"/>
    <x v="5"/>
  </r>
  <r>
    <x v="0"/>
    <x v="12"/>
    <s v="Aug 2016"/>
    <n v="586837.66191435605"/>
    <x v="7"/>
    <x v="5"/>
  </r>
  <r>
    <x v="0"/>
    <x v="12"/>
    <s v="Sep 2016"/>
    <n v="572651.43626078579"/>
    <x v="8"/>
    <x v="5"/>
  </r>
  <r>
    <x v="0"/>
    <x v="12"/>
    <s v="Oct 2016"/>
    <n v="562363.61009231152"/>
    <x v="9"/>
    <x v="5"/>
  </r>
  <r>
    <x v="0"/>
    <x v="12"/>
    <s v="Nov 2016"/>
    <n v="551729.98525890522"/>
    <x v="10"/>
    <x v="5"/>
  </r>
  <r>
    <x v="0"/>
    <x v="12"/>
    <s v="Dec 2016"/>
    <n v="542470.78290384216"/>
    <x v="11"/>
    <x v="5"/>
  </r>
  <r>
    <x v="0"/>
    <x v="12"/>
    <s v="Jan 2017"/>
    <n v="513548.60196613369"/>
    <x v="0"/>
    <x v="6"/>
  </r>
  <r>
    <x v="0"/>
    <x v="12"/>
    <s v="Feb 2017"/>
    <n v="510661.17918801634"/>
    <x v="1"/>
    <x v="6"/>
  </r>
  <r>
    <x v="0"/>
    <x v="12"/>
    <s v="Mar 2017"/>
    <n v="498586.25144906144"/>
    <x v="2"/>
    <x v="6"/>
  </r>
  <r>
    <x v="0"/>
    <x v="12"/>
    <s v="Apr 2017"/>
    <n v="485443.03927403578"/>
    <x v="3"/>
    <x v="6"/>
  </r>
  <r>
    <x v="0"/>
    <x v="12"/>
    <s v="May 2017"/>
    <n v="486688.73391307681"/>
    <x v="4"/>
    <x v="6"/>
  </r>
  <r>
    <x v="0"/>
    <x v="12"/>
    <s v="Jun 2017"/>
    <n v="486254.3138237985"/>
    <x v="5"/>
    <x v="6"/>
  </r>
  <r>
    <x v="0"/>
    <x v="12"/>
    <s v="Jul 2017"/>
    <n v="471518.02902437048"/>
    <x v="6"/>
    <x v="6"/>
  </r>
  <r>
    <x v="0"/>
    <x v="12"/>
    <s v="Aug 2017"/>
    <n v="464517.96097185719"/>
    <x v="7"/>
    <x v="6"/>
  </r>
  <r>
    <x v="0"/>
    <x v="12"/>
    <s v="Sep 2017"/>
    <n v="451349.01618801197"/>
    <x v="8"/>
    <x v="6"/>
  </r>
  <r>
    <x v="0"/>
    <x v="12"/>
    <s v="Oct 2017"/>
    <n v="439329.60734273493"/>
    <x v="9"/>
    <x v="6"/>
  </r>
  <r>
    <x v="0"/>
    <x v="12"/>
    <s v="Nov 2017"/>
    <n v="432076.57308904582"/>
    <x v="10"/>
    <x v="6"/>
  </r>
  <r>
    <x v="0"/>
    <x v="12"/>
    <s v="Dec 2017"/>
    <n v="430295.34363834927"/>
    <x v="11"/>
    <x v="6"/>
  </r>
  <r>
    <x v="0"/>
    <x v="12"/>
    <s v="Jan 2018"/>
    <n v="411500.44553908834"/>
    <x v="0"/>
    <x v="7"/>
  </r>
  <r>
    <x v="0"/>
    <x v="12"/>
    <s v="Feb 2018"/>
    <n v="409418.35795066459"/>
    <x v="1"/>
    <x v="7"/>
  </r>
  <r>
    <x v="0"/>
    <x v="12"/>
    <s v="Mar 2018"/>
    <n v="402507.65494937159"/>
    <x v="2"/>
    <x v="7"/>
  </r>
  <r>
    <x v="0"/>
    <x v="12"/>
    <s v="Apr 2018"/>
    <n v="394314.55455725989"/>
    <x v="3"/>
    <x v="7"/>
  </r>
  <r>
    <x v="0"/>
    <x v="12"/>
    <s v="May 2018"/>
    <n v="388905.07921163738"/>
    <x v="4"/>
    <x v="7"/>
  </r>
  <r>
    <x v="0"/>
    <x v="12"/>
    <s v="Jun 2018"/>
    <n v="383350.62637374294"/>
    <x v="5"/>
    <x v="7"/>
  </r>
  <r>
    <x v="0"/>
    <x v="12"/>
    <s v="Jul 2018"/>
    <n v="374986.34730200801"/>
    <x v="6"/>
    <x v="7"/>
  </r>
  <r>
    <x v="0"/>
    <x v="12"/>
    <s v="Aug 2018"/>
    <n v="367987.10179715371"/>
    <x v="7"/>
    <x v="7"/>
  </r>
  <r>
    <x v="0"/>
    <x v="12"/>
    <s v="Sep 2018"/>
    <n v="359455.55430083384"/>
    <x v="8"/>
    <x v="7"/>
  </r>
  <r>
    <x v="0"/>
    <x v="12"/>
    <s v="Oct 2018"/>
    <n v="354928.0857602086"/>
    <x v="9"/>
    <x v="7"/>
  </r>
  <r>
    <x v="0"/>
    <x v="12"/>
    <s v="Nov 2018"/>
    <n v="350831.98592146131"/>
    <x v="10"/>
    <x v="7"/>
  </r>
  <r>
    <x v="0"/>
    <x v="12"/>
    <s v="Dec 2018"/>
    <n v="349562.70600717154"/>
    <x v="11"/>
    <x v="7"/>
  </r>
  <r>
    <x v="0"/>
    <x v="12"/>
    <s v="Jan 2019"/>
    <n v="334036.19396485446"/>
    <x v="0"/>
    <x v="8"/>
  </r>
  <r>
    <x v="0"/>
    <x v="12"/>
    <s v="Feb 2019"/>
    <n v="332593.23636050062"/>
    <x v="1"/>
    <x v="8"/>
  </r>
  <r>
    <x v="0"/>
    <x v="12"/>
    <s v="Mar 2019"/>
    <n v="324505.52427181753"/>
    <x v="2"/>
    <x v="8"/>
  </r>
  <r>
    <x v="0"/>
    <x v="12"/>
    <s v="Apr 2019"/>
    <n v="318059.91276939167"/>
    <x v="3"/>
    <x v="8"/>
  </r>
  <r>
    <x v="0"/>
    <x v="12"/>
    <s v="May 2019"/>
    <n v="320302.76840734988"/>
    <x v="4"/>
    <x v="8"/>
  </r>
  <r>
    <x v="0"/>
    <x v="12"/>
    <s v="Jun 2019"/>
    <n v="314071.54658174235"/>
    <x v="5"/>
    <x v="8"/>
  </r>
  <r>
    <x v="0"/>
    <x v="12"/>
    <s v="Jul 2019"/>
    <n v="303319.58402375109"/>
    <x v="6"/>
    <x v="8"/>
  </r>
  <r>
    <x v="0"/>
    <x v="12"/>
    <s v="Aug 2019"/>
    <n v="298942.18278972805"/>
    <x v="7"/>
    <x v="8"/>
  </r>
  <r>
    <x v="0"/>
    <x v="12"/>
    <s v="Sep 2019"/>
    <n v="294254.88580946223"/>
    <x v="8"/>
    <x v="8"/>
  </r>
  <r>
    <x v="0"/>
    <x v="12"/>
    <s v="Oct 2019"/>
    <n v="290563.38727602921"/>
    <x v="9"/>
    <x v="8"/>
  </r>
  <r>
    <x v="0"/>
    <x v="12"/>
    <s v="Nov 2019"/>
    <n v="291224.55058714969"/>
    <x v="10"/>
    <x v="8"/>
  </r>
  <r>
    <x v="0"/>
    <x v="12"/>
    <s v="Dec 2019"/>
    <n v="292301.37124887452"/>
    <x v="11"/>
    <x v="8"/>
  </r>
  <r>
    <x v="0"/>
    <x v="12"/>
    <s v="Jan 2020"/>
    <n v="276526.39303118282"/>
    <x v="0"/>
    <x v="9"/>
  </r>
  <r>
    <x v="0"/>
    <x v="12"/>
    <s v="Feb 2020"/>
    <n v="271412.98190649529"/>
    <x v="1"/>
    <x v="9"/>
  </r>
  <r>
    <x v="0"/>
    <x v="12"/>
    <s v="Mar 2020"/>
    <n v="270614.17858031922"/>
    <x v="2"/>
    <x v="9"/>
  </r>
  <r>
    <x v="0"/>
    <x v="12"/>
    <s v="Apr 2020"/>
    <n v="266837.7903707709"/>
    <x v="3"/>
    <x v="9"/>
  </r>
  <r>
    <x v="0"/>
    <x v="12"/>
    <s v="May 2020"/>
    <n v="264069.84217030916"/>
    <x v="4"/>
    <x v="9"/>
  </r>
  <r>
    <x v="0"/>
    <x v="12"/>
    <s v="Jun 2020"/>
    <n v="257541.21625202827"/>
    <x v="5"/>
    <x v="9"/>
  </r>
  <r>
    <x v="0"/>
    <x v="12"/>
    <s v="Jul 2020"/>
    <n v="251654.78412697726"/>
    <x v="6"/>
    <x v="9"/>
  </r>
  <r>
    <x v="0"/>
    <x v="12"/>
    <s v="Aug 2020"/>
    <n v="251979.57115974344"/>
    <x v="7"/>
    <x v="9"/>
  </r>
  <r>
    <x v="0"/>
    <x v="12"/>
    <s v="Sep 2020"/>
    <n v="247551.92728956349"/>
    <x v="8"/>
    <x v="9"/>
  </r>
  <r>
    <x v="0"/>
    <x v="12"/>
    <s v="Oct 2020"/>
    <n v="238681.80928941019"/>
    <x v="9"/>
    <x v="9"/>
  </r>
  <r>
    <x v="0"/>
    <x v="12"/>
    <s v="Nov 2020"/>
    <n v="235797.69246330124"/>
    <x v="10"/>
    <x v="9"/>
  </r>
  <r>
    <x v="0"/>
    <x v="12"/>
    <s v="Dec 2020"/>
    <n v="244080.5440738842"/>
    <x v="11"/>
    <x v="9"/>
  </r>
  <r>
    <x v="0"/>
    <x v="12"/>
    <s v="Jan 2021"/>
    <n v="222259.42232735455"/>
    <x v="0"/>
    <x v="10"/>
  </r>
  <r>
    <x v="0"/>
    <x v="12"/>
    <s v="Feb 2021"/>
    <n v="213648.19473210804"/>
    <x v="1"/>
    <x v="10"/>
  </r>
  <r>
    <x v="0"/>
    <x v="12"/>
    <s v="Mar 2021"/>
    <n v="207948.19115457212"/>
    <x v="2"/>
    <x v="10"/>
  </r>
  <r>
    <x v="0"/>
    <x v="12"/>
    <s v="Apr 2021"/>
    <n v="203451.67291728847"/>
    <x v="3"/>
    <x v="10"/>
  </r>
  <r>
    <x v="0"/>
    <x v="12"/>
    <s v="May 2021"/>
    <n v="198530.78795118409"/>
    <x v="4"/>
    <x v="10"/>
  </r>
  <r>
    <x v="0"/>
    <x v="12"/>
    <s v="Jun 2021"/>
    <n v="197358.26212518284"/>
    <x v="5"/>
    <x v="10"/>
  </r>
  <r>
    <x v="0"/>
    <x v="12"/>
    <s v="Jul 2021"/>
    <n v="194532.46034513667"/>
    <x v="6"/>
    <x v="10"/>
  </r>
  <r>
    <x v="0"/>
    <x v="12"/>
    <s v="Aug 2021"/>
    <n v="193196.97202785162"/>
    <x v="7"/>
    <x v="10"/>
  </r>
  <r>
    <x v="0"/>
    <x v="12"/>
    <s v="Sep 2021"/>
    <n v="191592.56316666002"/>
    <x v="8"/>
    <x v="10"/>
  </r>
  <r>
    <x v="0"/>
    <x v="12"/>
    <s v="Oct 2021"/>
    <n v="193403.69260840089"/>
    <x v="9"/>
    <x v="10"/>
  </r>
  <r>
    <x v="0"/>
    <x v="12"/>
    <s v="Nov 2021"/>
    <n v="190688.1505667195"/>
    <x v="10"/>
    <x v="10"/>
  </r>
  <r>
    <x v="0"/>
    <x v="12"/>
    <s v="Dec 2021"/>
    <n v="187873.02282158282"/>
    <x v="11"/>
    <x v="10"/>
  </r>
  <r>
    <x v="0"/>
    <x v="12"/>
    <s v="Jan 2022"/>
    <n v="150318.3107243386"/>
    <x v="0"/>
    <x v="11"/>
  </r>
  <r>
    <x v="0"/>
    <x v="12"/>
    <s v="Feb 2022"/>
    <n v="133531.47862713921"/>
    <x v="1"/>
    <x v="11"/>
  </r>
  <r>
    <x v="0"/>
    <x v="12"/>
    <s v="Mar 2022"/>
    <n v="129875.87248812315"/>
    <x v="2"/>
    <x v="11"/>
  </r>
  <r>
    <x v="0"/>
    <x v="12"/>
    <s v="Apr 2022"/>
    <n v="128637.15092014249"/>
    <x v="3"/>
    <x v="11"/>
  </r>
  <r>
    <x v="0"/>
    <x v="12"/>
    <s v="May 2022"/>
    <n v="126615.41967293316"/>
    <x v="4"/>
    <x v="11"/>
  </r>
  <r>
    <x v="0"/>
    <x v="12"/>
    <s v="Jun 2022"/>
    <n v="125117.48815876657"/>
    <x v="5"/>
    <x v="11"/>
  </r>
  <r>
    <x v="0"/>
    <x v="12"/>
    <s v="Jul 2022"/>
    <n v="123525.88664890897"/>
    <x v="6"/>
    <x v="11"/>
  </r>
  <r>
    <x v="0"/>
    <x v="12"/>
    <s v="Aug 2022"/>
    <n v="122026.64533501203"/>
    <x v="7"/>
    <x v="11"/>
  </r>
  <r>
    <x v="0"/>
    <x v="12"/>
    <s v="Sep 2022"/>
    <n v="120539.03521803106"/>
    <x v="8"/>
    <x v="11"/>
  </r>
  <r>
    <x v="0"/>
    <x v="12"/>
    <s v="Oct 2022"/>
    <n v="119074.69931340849"/>
    <x v="9"/>
    <x v="11"/>
  </r>
  <r>
    <x v="0"/>
    <x v="12"/>
    <s v="Nov 2022"/>
    <n v="117594.82429744492"/>
    <x v="10"/>
    <x v="11"/>
  </r>
  <r>
    <x v="0"/>
    <x v="12"/>
    <s v="Dec 2022"/>
    <n v="118526.58992143466"/>
    <x v="11"/>
    <x v="11"/>
  </r>
  <r>
    <x v="0"/>
    <x v="12"/>
    <s v="Jan 2023"/>
    <n v="114797.23501544756"/>
    <x v="0"/>
    <x v="12"/>
  </r>
  <r>
    <x v="0"/>
    <x v="12"/>
    <s v="Feb 2023"/>
    <n v="113418.93721116874"/>
    <x v="1"/>
    <x v="12"/>
  </r>
  <r>
    <x v="0"/>
    <x v="12"/>
    <s v="Mar 2023"/>
    <n v="112051.71895519843"/>
    <x v="2"/>
    <x v="12"/>
  </r>
  <r>
    <x v="0"/>
    <x v="12"/>
    <s v="Apr 2023"/>
    <n v="110714.33236241741"/>
    <x v="3"/>
    <x v="12"/>
  </r>
  <r>
    <x v="0"/>
    <x v="12"/>
    <s v="May 2023"/>
    <n v="109385.13445180947"/>
    <x v="4"/>
    <x v="12"/>
  </r>
  <r>
    <x v="0"/>
    <x v="12"/>
    <s v="Jun 2023"/>
    <n v="108078.72116809782"/>
    <x v="5"/>
    <x v="12"/>
  </r>
  <r>
    <x v="0"/>
    <x v="12"/>
    <s v="Jul 2023"/>
    <n v="106780.00049278965"/>
    <x v="6"/>
    <x v="12"/>
  </r>
  <r>
    <x v="0"/>
    <x v="12"/>
    <s v="Aug 2023"/>
    <n v="105508.98724589217"/>
    <x v="7"/>
    <x v="12"/>
  </r>
  <r>
    <x v="0"/>
    <x v="12"/>
    <s v="Sep 2023"/>
    <n v="104260.5487007529"/>
    <x v="8"/>
    <x v="12"/>
  </r>
  <r>
    <x v="0"/>
    <x v="12"/>
    <s v="Oct 2023"/>
    <n v="103024.529939265"/>
    <x v="9"/>
    <x v="12"/>
  </r>
  <r>
    <x v="0"/>
    <x v="12"/>
    <s v="Nov 2023"/>
    <n v="101788.30525877088"/>
    <x v="10"/>
    <x v="12"/>
  </r>
  <r>
    <x v="0"/>
    <x v="12"/>
    <s v="Dec 2023"/>
    <n v="102421.89623290922"/>
    <x v="11"/>
    <x v="12"/>
  </r>
  <r>
    <x v="0"/>
    <x v="12"/>
    <s v="Jan 2024"/>
    <n v="99380.492206225725"/>
    <x v="0"/>
    <x v="13"/>
  </r>
  <r>
    <x v="0"/>
    <x v="12"/>
    <s v="Feb 2024"/>
    <n v="98198.682923330722"/>
    <x v="1"/>
    <x v="13"/>
  </r>
  <r>
    <x v="0"/>
    <x v="12"/>
    <s v="Mar 2024"/>
    <n v="97035.789032444882"/>
    <x v="2"/>
    <x v="13"/>
  </r>
  <r>
    <x v="0"/>
    <x v="12"/>
    <s v="Apr 2024"/>
    <n v="95556.176325200067"/>
    <x v="3"/>
    <x v="13"/>
  </r>
  <r>
    <x v="0"/>
    <x v="12"/>
    <s v="May 2024"/>
    <n v="94437.293073580979"/>
    <x v="4"/>
    <x v="13"/>
  </r>
  <r>
    <x v="0"/>
    <x v="12"/>
    <s v="Jun 2024"/>
    <n v="93334.803413790127"/>
    <x v="5"/>
    <x v="13"/>
  </r>
  <r>
    <x v="0"/>
    <x v="12"/>
    <s v="Jul 2024"/>
    <n v="92240.964164780395"/>
    <x v="6"/>
    <x v="13"/>
  </r>
  <r>
    <x v="0"/>
    <x v="12"/>
    <s v="Aug 2024"/>
    <n v="91165.240460816829"/>
    <x v="7"/>
    <x v="13"/>
  </r>
  <r>
    <x v="0"/>
    <x v="12"/>
    <s v="Sep 2024"/>
    <n v="90103.796446856111"/>
    <x v="8"/>
    <x v="13"/>
  </r>
  <r>
    <x v="0"/>
    <x v="12"/>
    <s v="Oct 2024"/>
    <n v="89052.882751660451"/>
    <x v="9"/>
    <x v="13"/>
  </r>
  <r>
    <x v="0"/>
    <x v="12"/>
    <s v="Nov 2024"/>
    <n v="87998.219707637632"/>
    <x v="10"/>
    <x v="13"/>
  </r>
  <r>
    <x v="0"/>
    <x v="12"/>
    <s v="Dec 2024"/>
    <n v="88337.659722445998"/>
    <x v="11"/>
    <x v="13"/>
  </r>
  <r>
    <x v="0"/>
    <x v="12"/>
    <s v="Jan 2025"/>
    <n v="85951.827413569597"/>
    <x v="0"/>
    <x v="14"/>
  </r>
  <r>
    <x v="0"/>
    <x v="12"/>
    <s v="Feb 2025"/>
    <n v="84946.485684816027"/>
    <x v="1"/>
    <x v="14"/>
  </r>
  <r>
    <x v="0"/>
    <x v="12"/>
    <s v="Mar 2025"/>
    <n v="83947.992748307675"/>
    <x v="2"/>
    <x v="14"/>
  </r>
  <r>
    <x v="0"/>
    <x v="12"/>
    <s v="Apr 2025"/>
    <n v="82613.319572192311"/>
    <x v="3"/>
    <x v="14"/>
  </r>
  <r>
    <x v="0"/>
    <x v="12"/>
    <s v="May 2025"/>
    <n v="81535.332892229708"/>
    <x v="4"/>
    <x v="14"/>
  </r>
  <r>
    <x v="0"/>
    <x v="12"/>
    <s v="Jun 2025"/>
    <n v="80463.70478884592"/>
    <x v="5"/>
    <x v="14"/>
  </r>
  <r>
    <x v="0"/>
    <x v="12"/>
    <s v="Jul 2025"/>
    <n v="79365.926204754345"/>
    <x v="6"/>
    <x v="14"/>
  </r>
  <r>
    <x v="0"/>
    <x v="12"/>
    <s v="Aug 2025"/>
    <n v="78284.027413079428"/>
    <x v="7"/>
    <x v="14"/>
  </r>
  <r>
    <x v="0"/>
    <x v="12"/>
    <s v="Sep 2025"/>
    <n v="77211.548259689182"/>
    <x v="8"/>
    <x v="14"/>
  </r>
  <r>
    <x v="0"/>
    <x v="12"/>
    <s v="Oct 2025"/>
    <n v="76172.191129682207"/>
    <x v="9"/>
    <x v="14"/>
  </r>
  <r>
    <x v="0"/>
    <x v="12"/>
    <s v="Nov 2025"/>
    <n v="75124.994270138603"/>
    <x v="10"/>
    <x v="14"/>
  </r>
  <r>
    <x v="0"/>
    <x v="12"/>
    <s v="Dec 2025"/>
    <n v="74573.638685261409"/>
    <x v="11"/>
    <x v="14"/>
  </r>
  <r>
    <x v="0"/>
    <x v="12"/>
    <s v="Jan 2026"/>
    <n v="73066.952563231491"/>
    <x v="0"/>
    <x v="15"/>
  </r>
  <r>
    <x v="0"/>
    <x v="12"/>
    <s v="Feb 2026"/>
    <n v="72027.058100755487"/>
    <x v="1"/>
    <x v="15"/>
  </r>
  <r>
    <x v="0"/>
    <x v="12"/>
    <s v="Mar 2026"/>
    <n v="71029.957646240189"/>
    <x v="2"/>
    <x v="15"/>
  </r>
  <r>
    <x v="0"/>
    <x v="12"/>
    <s v="Apr 2026"/>
    <n v="70171.409640140249"/>
    <x v="3"/>
    <x v="15"/>
  </r>
  <r>
    <x v="0"/>
    <x v="12"/>
    <s v="May 2026"/>
    <n v="69334.020103445815"/>
    <x v="4"/>
    <x v="15"/>
  </r>
  <r>
    <x v="0"/>
    <x v="12"/>
    <s v="Jun 2026"/>
    <n v="68531.105280219315"/>
    <x v="5"/>
    <x v="15"/>
  </r>
  <r>
    <x v="0"/>
    <x v="12"/>
    <s v="Jul 2026"/>
    <n v="67734.340819646284"/>
    <x v="6"/>
    <x v="15"/>
  </r>
  <r>
    <x v="0"/>
    <x v="12"/>
    <s v="Aug 2026"/>
    <n v="66958.019330111216"/>
    <x v="7"/>
    <x v="15"/>
  </r>
  <r>
    <x v="0"/>
    <x v="12"/>
    <s v="Sep 2026"/>
    <n v="66187.402306554795"/>
    <x v="8"/>
    <x v="15"/>
  </r>
  <r>
    <x v="0"/>
    <x v="12"/>
    <s v="Oct 2026"/>
    <n v="65421.257097488007"/>
    <x v="9"/>
    <x v="15"/>
  </r>
  <r>
    <x v="0"/>
    <x v="12"/>
    <s v="Nov 2026"/>
    <n v="64706.448671943348"/>
    <x v="10"/>
    <x v="15"/>
  </r>
  <r>
    <x v="0"/>
    <x v="12"/>
    <s v="Dec 2026"/>
    <n v="63968.296408441376"/>
    <x v="11"/>
    <x v="15"/>
  </r>
  <r>
    <x v="0"/>
    <x v="12"/>
    <s v="Jan 2027"/>
    <n v="442.50234745828413"/>
    <x v="0"/>
    <x v="16"/>
  </r>
  <r>
    <x v="0"/>
    <x v="13"/>
    <s v="Feb 2012"/>
    <n v="5153376.6670449143"/>
    <x v="1"/>
    <x v="1"/>
  </r>
  <r>
    <x v="0"/>
    <x v="13"/>
    <s v="Mar 2012"/>
    <n v="12316816.831923921"/>
    <x v="2"/>
    <x v="1"/>
  </r>
  <r>
    <x v="0"/>
    <x v="13"/>
    <s v="Apr 2012"/>
    <n v="10867419.186412953"/>
    <x v="3"/>
    <x v="1"/>
  </r>
  <r>
    <x v="0"/>
    <x v="13"/>
    <s v="May 2012"/>
    <n v="8511543.2086187191"/>
    <x v="4"/>
    <x v="1"/>
  </r>
  <r>
    <x v="0"/>
    <x v="13"/>
    <s v="Jun 2012"/>
    <n v="7063780.8128142999"/>
    <x v="5"/>
    <x v="1"/>
  </r>
  <r>
    <x v="0"/>
    <x v="13"/>
    <s v="Jul 2012"/>
    <n v="5963681.9278570879"/>
    <x v="6"/>
    <x v="1"/>
  </r>
  <r>
    <x v="0"/>
    <x v="13"/>
    <s v="Aug 2012"/>
    <n v="5205286.8639019337"/>
    <x v="7"/>
    <x v="1"/>
  </r>
  <r>
    <x v="0"/>
    <x v="13"/>
    <s v="Sep 2012"/>
    <n v="4743459.8368029203"/>
    <x v="8"/>
    <x v="1"/>
  </r>
  <r>
    <x v="0"/>
    <x v="13"/>
    <s v="Oct 2012"/>
    <n v="4423792.5352255758"/>
    <x v="9"/>
    <x v="1"/>
  </r>
  <r>
    <x v="0"/>
    <x v="13"/>
    <s v="Nov 2012"/>
    <n v="4321967.5288906489"/>
    <x v="10"/>
    <x v="1"/>
  </r>
  <r>
    <x v="0"/>
    <x v="13"/>
    <s v="Dec 2012"/>
    <n v="4367586.8312789481"/>
    <x v="11"/>
    <x v="1"/>
  </r>
  <r>
    <x v="0"/>
    <x v="13"/>
    <s v="Jan 2013"/>
    <n v="4394289.789463222"/>
    <x v="0"/>
    <x v="2"/>
  </r>
  <r>
    <x v="0"/>
    <x v="13"/>
    <s v="Feb 2013"/>
    <n v="4378489.6832607547"/>
    <x v="1"/>
    <x v="2"/>
  </r>
  <r>
    <x v="0"/>
    <x v="13"/>
    <s v="Mar 2013"/>
    <n v="4357936.1352347853"/>
    <x v="2"/>
    <x v="2"/>
  </r>
  <r>
    <x v="0"/>
    <x v="13"/>
    <s v="Apr 2013"/>
    <n v="4226476.3452112954"/>
    <x v="3"/>
    <x v="2"/>
  </r>
  <r>
    <x v="0"/>
    <x v="13"/>
    <s v="May 2013"/>
    <n v="4105060.4201155938"/>
    <x v="4"/>
    <x v="2"/>
  </r>
  <r>
    <x v="0"/>
    <x v="13"/>
    <s v="Jun 2013"/>
    <n v="4120617.2298732912"/>
    <x v="5"/>
    <x v="2"/>
  </r>
  <r>
    <x v="0"/>
    <x v="13"/>
    <s v="Jul 2013"/>
    <n v="3938956.8075912786"/>
    <x v="6"/>
    <x v="2"/>
  </r>
  <r>
    <x v="0"/>
    <x v="13"/>
    <s v="Aug 2013"/>
    <n v="3612977.480464973"/>
    <x v="7"/>
    <x v="2"/>
  </r>
  <r>
    <x v="0"/>
    <x v="13"/>
    <s v="Sep 2013"/>
    <n v="3316749.4908550684"/>
    <x v="8"/>
    <x v="2"/>
  </r>
  <r>
    <x v="0"/>
    <x v="13"/>
    <s v="Oct 2013"/>
    <n v="3082364.3386450699"/>
    <x v="9"/>
    <x v="2"/>
  </r>
  <r>
    <x v="0"/>
    <x v="13"/>
    <s v="Nov 2013"/>
    <n v="2912288.6121573723"/>
    <x v="10"/>
    <x v="2"/>
  </r>
  <r>
    <x v="0"/>
    <x v="13"/>
    <s v="Dec 2013"/>
    <n v="2724224.1213492509"/>
    <x v="11"/>
    <x v="2"/>
  </r>
  <r>
    <x v="0"/>
    <x v="13"/>
    <s v="Jan 2014"/>
    <n v="2531438.9382800325"/>
    <x v="0"/>
    <x v="3"/>
  </r>
  <r>
    <x v="0"/>
    <x v="13"/>
    <s v="Feb 2014"/>
    <n v="2378166.9006706965"/>
    <x v="1"/>
    <x v="3"/>
  </r>
  <r>
    <x v="0"/>
    <x v="13"/>
    <s v="Mar 2014"/>
    <n v="2319077.9862282658"/>
    <x v="2"/>
    <x v="3"/>
  </r>
  <r>
    <x v="0"/>
    <x v="13"/>
    <s v="Apr 2014"/>
    <n v="2263185.4640367022"/>
    <x v="3"/>
    <x v="3"/>
  </r>
  <r>
    <x v="0"/>
    <x v="13"/>
    <s v="May 2014"/>
    <n v="2184185.3880638173"/>
    <x v="4"/>
    <x v="3"/>
  </r>
  <r>
    <x v="0"/>
    <x v="13"/>
    <s v="Jun 2014"/>
    <n v="2125307.0692684851"/>
    <x v="5"/>
    <x v="3"/>
  </r>
  <r>
    <x v="0"/>
    <x v="13"/>
    <s v="Jul 2014"/>
    <n v="2065796.7309069005"/>
    <x v="6"/>
    <x v="3"/>
  </r>
  <r>
    <x v="0"/>
    <x v="13"/>
    <s v="Aug 2014"/>
    <n v="1994956.7353514775"/>
    <x v="7"/>
    <x v="3"/>
  </r>
  <r>
    <x v="0"/>
    <x v="13"/>
    <s v="Sep 2014"/>
    <n v="1905835.817344923"/>
    <x v="8"/>
    <x v="3"/>
  </r>
  <r>
    <x v="0"/>
    <x v="13"/>
    <s v="Oct 2014"/>
    <n v="1842127.230590912"/>
    <x v="9"/>
    <x v="3"/>
  </r>
  <r>
    <x v="0"/>
    <x v="13"/>
    <s v="Nov 2014"/>
    <n v="1789325.0065837898"/>
    <x v="10"/>
    <x v="3"/>
  </r>
  <r>
    <x v="0"/>
    <x v="13"/>
    <s v="Dec 2014"/>
    <n v="1745690.7584226122"/>
    <x v="11"/>
    <x v="3"/>
  </r>
  <r>
    <x v="0"/>
    <x v="13"/>
    <s v="Jan 2015"/>
    <n v="1664324.7777853895"/>
    <x v="0"/>
    <x v="4"/>
  </r>
  <r>
    <x v="0"/>
    <x v="13"/>
    <s v="Feb 2015"/>
    <n v="1624316.5553528271"/>
    <x v="1"/>
    <x v="4"/>
  </r>
  <r>
    <x v="0"/>
    <x v="13"/>
    <s v="Mar 2015"/>
    <n v="1577784.9258549055"/>
    <x v="2"/>
    <x v="4"/>
  </r>
  <r>
    <x v="0"/>
    <x v="13"/>
    <s v="Apr 2015"/>
    <n v="1539139.8589266962"/>
    <x v="3"/>
    <x v="4"/>
  </r>
  <r>
    <x v="0"/>
    <x v="13"/>
    <s v="May 2015"/>
    <n v="1496805.149762345"/>
    <x v="4"/>
    <x v="4"/>
  </r>
  <r>
    <x v="0"/>
    <x v="13"/>
    <s v="Jun 2015"/>
    <n v="1460279.0863187821"/>
    <x v="5"/>
    <x v="4"/>
  </r>
  <r>
    <x v="0"/>
    <x v="13"/>
    <s v="Jul 2015"/>
    <n v="1416442.5160106812"/>
    <x v="6"/>
    <x v="4"/>
  </r>
  <r>
    <x v="0"/>
    <x v="13"/>
    <s v="Aug 2015"/>
    <n v="1383361.5807436539"/>
    <x v="7"/>
    <x v="4"/>
  </r>
  <r>
    <x v="0"/>
    <x v="13"/>
    <s v="Sep 2015"/>
    <n v="1341359.8468229577"/>
    <x v="8"/>
    <x v="4"/>
  </r>
  <r>
    <x v="0"/>
    <x v="13"/>
    <s v="Oct 2015"/>
    <n v="1308967.0923507772"/>
    <x v="9"/>
    <x v="4"/>
  </r>
  <r>
    <x v="0"/>
    <x v="13"/>
    <s v="Nov 2015"/>
    <n v="1267360.4832430184"/>
    <x v="10"/>
    <x v="4"/>
  </r>
  <r>
    <x v="0"/>
    <x v="13"/>
    <s v="Dec 2015"/>
    <n v="1260447.8092662301"/>
    <x v="11"/>
    <x v="4"/>
  </r>
  <r>
    <x v="0"/>
    <x v="13"/>
    <s v="Jan 2016"/>
    <n v="1211882.9135851108"/>
    <x v="0"/>
    <x v="5"/>
  </r>
  <r>
    <x v="0"/>
    <x v="13"/>
    <s v="Feb 2016"/>
    <n v="1179316.7858121421"/>
    <x v="1"/>
    <x v="5"/>
  </r>
  <r>
    <x v="0"/>
    <x v="13"/>
    <s v="Mar 2016"/>
    <n v="1165676.873928912"/>
    <x v="2"/>
    <x v="5"/>
  </r>
  <r>
    <x v="0"/>
    <x v="13"/>
    <s v="Apr 2016"/>
    <n v="1109001.1454968909"/>
    <x v="3"/>
    <x v="5"/>
  </r>
  <r>
    <x v="0"/>
    <x v="13"/>
    <s v="May 2016"/>
    <n v="1090980.0789186256"/>
    <x v="4"/>
    <x v="5"/>
  </r>
  <r>
    <x v="0"/>
    <x v="13"/>
    <s v="Jun 2016"/>
    <n v="1053409.9079645616"/>
    <x v="5"/>
    <x v="5"/>
  </r>
  <r>
    <x v="0"/>
    <x v="13"/>
    <s v="Jul 2016"/>
    <n v="1028991.5378413266"/>
    <x v="6"/>
    <x v="5"/>
  </r>
  <r>
    <x v="0"/>
    <x v="13"/>
    <s v="Aug 2016"/>
    <n v="999755.69419404329"/>
    <x v="7"/>
    <x v="5"/>
  </r>
  <r>
    <x v="0"/>
    <x v="13"/>
    <s v="Sep 2016"/>
    <n v="977051.10808590229"/>
    <x v="8"/>
    <x v="5"/>
  </r>
  <r>
    <x v="0"/>
    <x v="13"/>
    <s v="Oct 2016"/>
    <n v="959668.65733785741"/>
    <x v="9"/>
    <x v="5"/>
  </r>
  <r>
    <x v="0"/>
    <x v="13"/>
    <s v="Nov 2016"/>
    <n v="945694.02822614601"/>
    <x v="10"/>
    <x v="5"/>
  </r>
  <r>
    <x v="0"/>
    <x v="13"/>
    <s v="Dec 2016"/>
    <n v="916726.62778237648"/>
    <x v="11"/>
    <x v="5"/>
  </r>
  <r>
    <x v="0"/>
    <x v="13"/>
    <s v="Jan 2017"/>
    <n v="885012.0158868758"/>
    <x v="0"/>
    <x v="6"/>
  </r>
  <r>
    <x v="0"/>
    <x v="13"/>
    <s v="Feb 2017"/>
    <n v="872742.46134616621"/>
    <x v="1"/>
    <x v="6"/>
  </r>
  <r>
    <x v="0"/>
    <x v="13"/>
    <s v="Mar 2017"/>
    <n v="839729.71310019109"/>
    <x v="2"/>
    <x v="6"/>
  </r>
  <r>
    <x v="0"/>
    <x v="13"/>
    <s v="Apr 2017"/>
    <n v="828277.40734327422"/>
    <x v="3"/>
    <x v="6"/>
  </r>
  <r>
    <x v="0"/>
    <x v="13"/>
    <s v="May 2017"/>
    <n v="801768.23530888942"/>
    <x v="4"/>
    <x v="6"/>
  </r>
  <r>
    <x v="0"/>
    <x v="13"/>
    <s v="Jun 2017"/>
    <n v="786029.39594968595"/>
    <x v="5"/>
    <x v="6"/>
  </r>
  <r>
    <x v="0"/>
    <x v="13"/>
    <s v="Jul 2017"/>
    <n v="785320.77611493319"/>
    <x v="6"/>
    <x v="6"/>
  </r>
  <r>
    <x v="0"/>
    <x v="13"/>
    <s v="Aug 2017"/>
    <n v="762701.67191621149"/>
    <x v="7"/>
    <x v="6"/>
  </r>
  <r>
    <x v="0"/>
    <x v="13"/>
    <s v="Sep 2017"/>
    <n v="737706.78138693445"/>
    <x v="8"/>
    <x v="6"/>
  </r>
  <r>
    <x v="0"/>
    <x v="13"/>
    <s v="Oct 2017"/>
    <n v="726918.30025906465"/>
    <x v="9"/>
    <x v="6"/>
  </r>
  <r>
    <x v="0"/>
    <x v="13"/>
    <s v="Nov 2017"/>
    <n v="697854.25057517376"/>
    <x v="10"/>
    <x v="6"/>
  </r>
  <r>
    <x v="0"/>
    <x v="13"/>
    <s v="Dec 2017"/>
    <n v="688650.64373493521"/>
    <x v="11"/>
    <x v="6"/>
  </r>
  <r>
    <x v="0"/>
    <x v="13"/>
    <s v="Jan 2018"/>
    <n v="666494.95273946563"/>
    <x v="0"/>
    <x v="7"/>
  </r>
  <r>
    <x v="0"/>
    <x v="13"/>
    <s v="Feb 2018"/>
    <n v="658004.34816969058"/>
    <x v="1"/>
    <x v="7"/>
  </r>
  <r>
    <x v="0"/>
    <x v="13"/>
    <s v="Mar 2018"/>
    <n v="635489.57195051212"/>
    <x v="2"/>
    <x v="7"/>
  </r>
  <r>
    <x v="0"/>
    <x v="13"/>
    <s v="Apr 2018"/>
    <n v="625804.43755264767"/>
    <x v="3"/>
    <x v="7"/>
  </r>
  <r>
    <x v="0"/>
    <x v="13"/>
    <s v="May 2018"/>
    <n v="620776.17117148242"/>
    <x v="4"/>
    <x v="7"/>
  </r>
  <r>
    <x v="0"/>
    <x v="13"/>
    <s v="Jun 2018"/>
    <n v="600718.19815046899"/>
    <x v="5"/>
    <x v="7"/>
  </r>
  <r>
    <x v="0"/>
    <x v="13"/>
    <s v="Jul 2018"/>
    <n v="586049.09675618471"/>
    <x v="6"/>
    <x v="7"/>
  </r>
  <r>
    <x v="0"/>
    <x v="13"/>
    <s v="Aug 2018"/>
    <n v="574656.87923119823"/>
    <x v="7"/>
    <x v="7"/>
  </r>
  <r>
    <x v="0"/>
    <x v="13"/>
    <s v="Sep 2018"/>
    <n v="558036.70117084065"/>
    <x v="8"/>
    <x v="7"/>
  </r>
  <r>
    <x v="0"/>
    <x v="13"/>
    <s v="Oct 2018"/>
    <n v="545532.77264580864"/>
    <x v="9"/>
    <x v="7"/>
  </r>
  <r>
    <x v="0"/>
    <x v="13"/>
    <s v="Nov 2018"/>
    <n v="535594.81526514899"/>
    <x v="10"/>
    <x v="7"/>
  </r>
  <r>
    <x v="0"/>
    <x v="13"/>
    <s v="Dec 2018"/>
    <n v="529089.29571275809"/>
    <x v="11"/>
    <x v="7"/>
  </r>
  <r>
    <x v="0"/>
    <x v="13"/>
    <s v="Jan 2019"/>
    <n v="512284.60467525991"/>
    <x v="0"/>
    <x v="8"/>
  </r>
  <r>
    <x v="0"/>
    <x v="13"/>
    <s v="Feb 2019"/>
    <n v="503066.86055808252"/>
    <x v="1"/>
    <x v="8"/>
  </r>
  <r>
    <x v="0"/>
    <x v="13"/>
    <s v="Mar 2019"/>
    <n v="492365.82963120006"/>
    <x v="2"/>
    <x v="8"/>
  </r>
  <r>
    <x v="0"/>
    <x v="13"/>
    <s v="Apr 2019"/>
    <n v="480810.62918133312"/>
    <x v="3"/>
    <x v="8"/>
  </r>
  <r>
    <x v="0"/>
    <x v="13"/>
    <s v="May 2019"/>
    <n v="472264.41463374818"/>
    <x v="4"/>
    <x v="8"/>
  </r>
  <r>
    <x v="0"/>
    <x v="13"/>
    <s v="Jun 2019"/>
    <n v="465472.8875639636"/>
    <x v="5"/>
    <x v="8"/>
  </r>
  <r>
    <x v="0"/>
    <x v="13"/>
    <s v="Jul 2019"/>
    <n v="454388.38582727796"/>
    <x v="6"/>
    <x v="8"/>
  </r>
  <r>
    <x v="0"/>
    <x v="13"/>
    <s v="Aug 2019"/>
    <n v="441315.26215537579"/>
    <x v="7"/>
    <x v="8"/>
  </r>
  <r>
    <x v="0"/>
    <x v="13"/>
    <s v="Sep 2019"/>
    <n v="430662.43220711732"/>
    <x v="8"/>
    <x v="8"/>
  </r>
  <r>
    <x v="0"/>
    <x v="13"/>
    <s v="Oct 2019"/>
    <n v="423699.30566508183"/>
    <x v="9"/>
    <x v="8"/>
  </r>
  <r>
    <x v="0"/>
    <x v="13"/>
    <s v="Nov 2019"/>
    <n v="416831.17792363733"/>
    <x v="10"/>
    <x v="8"/>
  </r>
  <r>
    <x v="0"/>
    <x v="13"/>
    <s v="Dec 2019"/>
    <n v="416686.3990135222"/>
    <x v="11"/>
    <x v="8"/>
  </r>
  <r>
    <x v="0"/>
    <x v="13"/>
    <s v="Jan 2020"/>
    <n v="406527.29103633086"/>
    <x v="0"/>
    <x v="9"/>
  </r>
  <r>
    <x v="0"/>
    <x v="13"/>
    <s v="Feb 2020"/>
    <n v="395519.3171479468"/>
    <x v="1"/>
    <x v="9"/>
  </r>
  <r>
    <x v="0"/>
    <x v="13"/>
    <s v="Mar 2020"/>
    <n v="384032.04501127126"/>
    <x v="2"/>
    <x v="9"/>
  </r>
  <r>
    <x v="0"/>
    <x v="13"/>
    <s v="Apr 2020"/>
    <n v="382510.88414666662"/>
    <x v="3"/>
    <x v="9"/>
  </r>
  <r>
    <x v="0"/>
    <x v="13"/>
    <s v="May 2020"/>
    <n v="378325.21859753539"/>
    <x v="4"/>
    <x v="9"/>
  </r>
  <r>
    <x v="0"/>
    <x v="13"/>
    <s v="Jun 2020"/>
    <n v="369320.63346938998"/>
    <x v="5"/>
    <x v="9"/>
  </r>
  <r>
    <x v="0"/>
    <x v="13"/>
    <s v="Jul 2020"/>
    <n v="360862.44274394785"/>
    <x v="6"/>
    <x v="9"/>
  </r>
  <r>
    <x v="0"/>
    <x v="13"/>
    <s v="Aug 2020"/>
    <n v="354324.63723310991"/>
    <x v="7"/>
    <x v="9"/>
  </r>
  <r>
    <x v="0"/>
    <x v="13"/>
    <s v="Sep 2020"/>
    <n v="351452.95256568317"/>
    <x v="8"/>
    <x v="9"/>
  </r>
  <r>
    <x v="0"/>
    <x v="13"/>
    <s v="Oct 2020"/>
    <n v="347133.52768020297"/>
    <x v="9"/>
    <x v="9"/>
  </r>
  <r>
    <x v="0"/>
    <x v="13"/>
    <s v="Nov 2020"/>
    <n v="336908.44263538078"/>
    <x v="10"/>
    <x v="9"/>
  </r>
  <r>
    <x v="0"/>
    <x v="13"/>
    <s v="Dec 2020"/>
    <n v="337477.28016765072"/>
    <x v="11"/>
    <x v="9"/>
  </r>
  <r>
    <x v="0"/>
    <x v="13"/>
    <s v="Jan 2021"/>
    <n v="335654.79533939762"/>
    <x v="0"/>
    <x v="10"/>
  </r>
  <r>
    <x v="0"/>
    <x v="13"/>
    <s v="Feb 2021"/>
    <n v="329281.04965714703"/>
    <x v="1"/>
    <x v="10"/>
  </r>
  <r>
    <x v="0"/>
    <x v="13"/>
    <s v="Mar 2021"/>
    <n v="319526.1629571229"/>
    <x v="2"/>
    <x v="10"/>
  </r>
  <r>
    <x v="0"/>
    <x v="13"/>
    <s v="Apr 2021"/>
    <n v="312142.44988435344"/>
    <x v="3"/>
    <x v="10"/>
  </r>
  <r>
    <x v="0"/>
    <x v="13"/>
    <s v="May 2021"/>
    <n v="306200.10275447485"/>
    <x v="4"/>
    <x v="10"/>
  </r>
  <r>
    <x v="0"/>
    <x v="13"/>
    <s v="Jun 2021"/>
    <n v="298883.42665324727"/>
    <x v="5"/>
    <x v="10"/>
  </r>
  <r>
    <x v="0"/>
    <x v="13"/>
    <s v="Jul 2021"/>
    <n v="294269.54100441234"/>
    <x v="6"/>
    <x v="10"/>
  </r>
  <r>
    <x v="0"/>
    <x v="13"/>
    <s v="Aug 2021"/>
    <n v="288789.39591837733"/>
    <x v="7"/>
    <x v="10"/>
  </r>
  <r>
    <x v="0"/>
    <x v="13"/>
    <s v="Sep 2021"/>
    <n v="284147.73699942284"/>
    <x v="8"/>
    <x v="10"/>
  </r>
  <r>
    <x v="0"/>
    <x v="13"/>
    <s v="Oct 2021"/>
    <n v="279082.93991545099"/>
    <x v="9"/>
    <x v="10"/>
  </r>
  <r>
    <x v="0"/>
    <x v="13"/>
    <s v="Nov 2021"/>
    <n v="277215.0258714204"/>
    <x v="10"/>
    <x v="10"/>
  </r>
  <r>
    <x v="0"/>
    <x v="13"/>
    <s v="Dec 2021"/>
    <n v="274447.49588731595"/>
    <x v="11"/>
    <x v="10"/>
  </r>
  <r>
    <x v="0"/>
    <x v="13"/>
    <s v="Jan 2022"/>
    <n v="254076.94937697079"/>
    <x v="0"/>
    <x v="11"/>
  </r>
  <r>
    <x v="0"/>
    <x v="13"/>
    <s v="Feb 2022"/>
    <n v="228322.64764067347"/>
    <x v="1"/>
    <x v="11"/>
  </r>
  <r>
    <x v="0"/>
    <x v="13"/>
    <s v="Mar 2022"/>
    <n v="137059.54064667606"/>
    <x v="2"/>
    <x v="11"/>
  </r>
  <r>
    <x v="0"/>
    <x v="13"/>
    <s v="Apr 2022"/>
    <n v="134315.66911412522"/>
    <x v="3"/>
    <x v="11"/>
  </r>
  <r>
    <x v="0"/>
    <x v="13"/>
    <s v="May 2022"/>
    <n v="133093.08548755717"/>
    <x v="4"/>
    <x v="11"/>
  </r>
  <r>
    <x v="0"/>
    <x v="13"/>
    <s v="Jun 2022"/>
    <n v="131075.57696626981"/>
    <x v="5"/>
    <x v="11"/>
  </r>
  <r>
    <x v="0"/>
    <x v="13"/>
    <s v="Jul 2022"/>
    <n v="129577.33810277733"/>
    <x v="6"/>
    <x v="11"/>
  </r>
  <r>
    <x v="0"/>
    <x v="13"/>
    <s v="Aug 2022"/>
    <n v="128012.67849988199"/>
    <x v="7"/>
    <x v="11"/>
  </r>
  <r>
    <x v="0"/>
    <x v="13"/>
    <s v="Sep 2022"/>
    <n v="126508.21533341573"/>
    <x v="8"/>
    <x v="11"/>
  </r>
  <r>
    <x v="0"/>
    <x v="13"/>
    <s v="Oct 2022"/>
    <n v="125024.72255115563"/>
    <x v="9"/>
    <x v="11"/>
  </r>
  <r>
    <x v="0"/>
    <x v="13"/>
    <s v="Nov 2022"/>
    <n v="123561.84197989627"/>
    <x v="10"/>
    <x v="11"/>
  </r>
  <r>
    <x v="0"/>
    <x v="13"/>
    <s v="Dec 2022"/>
    <n v="125875.40280669261"/>
    <x v="11"/>
    <x v="11"/>
  </r>
  <r>
    <x v="0"/>
    <x v="13"/>
    <s v="Jan 2023"/>
    <n v="120699.05814479812"/>
    <x v="0"/>
    <x v="12"/>
  </r>
  <r>
    <x v="0"/>
    <x v="13"/>
    <s v="Feb 2023"/>
    <n v="119269.39336914793"/>
    <x v="1"/>
    <x v="12"/>
  </r>
  <r>
    <x v="0"/>
    <x v="13"/>
    <s v="Mar 2023"/>
    <n v="117857.61831827917"/>
    <x v="2"/>
    <x v="12"/>
  </r>
  <r>
    <x v="0"/>
    <x v="13"/>
    <s v="Apr 2023"/>
    <n v="116471.53234476365"/>
    <x v="3"/>
    <x v="12"/>
  </r>
  <r>
    <x v="0"/>
    <x v="13"/>
    <s v="May 2023"/>
    <n v="115081.60852227629"/>
    <x v="4"/>
    <x v="12"/>
  </r>
  <r>
    <x v="0"/>
    <x v="13"/>
    <s v="Jun 2023"/>
    <n v="113733.96070694416"/>
    <x v="5"/>
    <x v="12"/>
  </r>
  <r>
    <x v="0"/>
    <x v="13"/>
    <s v="Jul 2023"/>
    <n v="112426.09284718176"/>
    <x v="6"/>
    <x v="12"/>
  </r>
  <r>
    <x v="0"/>
    <x v="13"/>
    <s v="Aug 2023"/>
    <n v="111126.56464612305"/>
    <x v="7"/>
    <x v="12"/>
  </r>
  <r>
    <x v="0"/>
    <x v="13"/>
    <s v="Sep 2023"/>
    <n v="109825.52113987489"/>
    <x v="8"/>
    <x v="12"/>
  </r>
  <r>
    <x v="0"/>
    <x v="13"/>
    <s v="Oct 2023"/>
    <n v="108523.55790726117"/>
    <x v="9"/>
    <x v="12"/>
  </r>
  <r>
    <x v="0"/>
    <x v="13"/>
    <s v="Nov 2023"/>
    <n v="107269.67847055641"/>
    <x v="10"/>
    <x v="12"/>
  </r>
  <r>
    <x v="0"/>
    <x v="13"/>
    <s v="Dec 2023"/>
    <n v="109224.26459482439"/>
    <x v="11"/>
    <x v="12"/>
  </r>
  <r>
    <x v="0"/>
    <x v="13"/>
    <s v="Jan 2024"/>
    <n v="104798.37275467897"/>
    <x v="0"/>
    <x v="13"/>
  </r>
  <r>
    <x v="0"/>
    <x v="13"/>
    <s v="Feb 2024"/>
    <n v="103567.13859063946"/>
    <x v="1"/>
    <x v="13"/>
  </r>
  <r>
    <x v="0"/>
    <x v="13"/>
    <s v="Mar 2024"/>
    <n v="102363.07869966835"/>
    <x v="2"/>
    <x v="13"/>
  </r>
  <r>
    <x v="0"/>
    <x v="13"/>
    <s v="Apr 2024"/>
    <n v="101171.01108784662"/>
    <x v="3"/>
    <x v="13"/>
  </r>
  <r>
    <x v="0"/>
    <x v="13"/>
    <s v="May 2024"/>
    <n v="99958.746080036697"/>
    <x v="4"/>
    <x v="13"/>
  </r>
  <r>
    <x v="0"/>
    <x v="13"/>
    <s v="Jun 2024"/>
    <n v="98743.662844083956"/>
    <x v="5"/>
    <x v="13"/>
  </r>
  <r>
    <x v="0"/>
    <x v="13"/>
    <s v="Jul 2024"/>
    <n v="97515.420265218854"/>
    <x v="6"/>
    <x v="13"/>
  </r>
  <r>
    <x v="0"/>
    <x v="13"/>
    <s v="Aug 2024"/>
    <n v="96274.269826706761"/>
    <x v="7"/>
    <x v="13"/>
  </r>
  <r>
    <x v="0"/>
    <x v="13"/>
    <s v="Sep 2024"/>
    <n v="94965.625886295136"/>
    <x v="8"/>
    <x v="13"/>
  </r>
  <r>
    <x v="0"/>
    <x v="13"/>
    <s v="Oct 2024"/>
    <n v="93602.15217458886"/>
    <x v="9"/>
    <x v="13"/>
  </r>
  <r>
    <x v="0"/>
    <x v="13"/>
    <s v="Nov 2024"/>
    <n v="92310.079438896297"/>
    <x v="10"/>
    <x v="13"/>
  </r>
  <r>
    <x v="0"/>
    <x v="13"/>
    <s v="Dec 2024"/>
    <n v="93432.032107696199"/>
    <x v="11"/>
    <x v="13"/>
  </r>
  <r>
    <x v="0"/>
    <x v="13"/>
    <s v="Jan 2025"/>
    <n v="89513.556495170706"/>
    <x v="0"/>
    <x v="14"/>
  </r>
  <r>
    <x v="0"/>
    <x v="13"/>
    <s v="Feb 2025"/>
    <n v="88187.387592712097"/>
    <x v="1"/>
    <x v="14"/>
  </r>
  <r>
    <x v="0"/>
    <x v="13"/>
    <s v="Mar 2025"/>
    <n v="86953.778037775555"/>
    <x v="2"/>
    <x v="14"/>
  </r>
  <r>
    <x v="0"/>
    <x v="13"/>
    <s v="Apr 2025"/>
    <n v="85765.023702612787"/>
    <x v="3"/>
    <x v="14"/>
  </r>
  <r>
    <x v="0"/>
    <x v="13"/>
    <s v="May 2025"/>
    <n v="84634.760929077485"/>
    <x v="4"/>
    <x v="14"/>
  </r>
  <r>
    <x v="0"/>
    <x v="13"/>
    <s v="Jun 2025"/>
    <n v="83510.133841532355"/>
    <x v="5"/>
    <x v="14"/>
  </r>
  <r>
    <x v="0"/>
    <x v="13"/>
    <s v="Jul 2025"/>
    <n v="82312.77320033338"/>
    <x v="6"/>
    <x v="14"/>
  </r>
  <r>
    <x v="0"/>
    <x v="13"/>
    <s v="Aug 2025"/>
    <n v="81259.057889448071"/>
    <x v="7"/>
    <x v="14"/>
  </r>
  <r>
    <x v="0"/>
    <x v="13"/>
    <s v="Sep 2025"/>
    <n v="80175.788184720426"/>
    <x v="8"/>
    <x v="14"/>
  </r>
  <r>
    <x v="0"/>
    <x v="13"/>
    <s v="Oct 2025"/>
    <n v="79096.278504961956"/>
    <x v="9"/>
    <x v="14"/>
  </r>
  <r>
    <x v="0"/>
    <x v="13"/>
    <s v="Nov 2025"/>
    <n v="78098.765275290963"/>
    <x v="10"/>
    <x v="14"/>
  </r>
  <r>
    <x v="0"/>
    <x v="13"/>
    <s v="Dec 2025"/>
    <n v="78522.935717810527"/>
    <x v="11"/>
    <x v="14"/>
  </r>
  <r>
    <x v="0"/>
    <x v="13"/>
    <s v="Jan 2026"/>
    <n v="75912.439936498005"/>
    <x v="0"/>
    <x v="15"/>
  </r>
  <r>
    <x v="0"/>
    <x v="13"/>
    <s v="Feb 2026"/>
    <n v="74897.771308603333"/>
    <x v="1"/>
    <x v="15"/>
  </r>
  <r>
    <x v="0"/>
    <x v="13"/>
    <s v="Mar 2026"/>
    <n v="73856.477112821856"/>
    <x v="2"/>
    <x v="15"/>
  </r>
  <r>
    <x v="0"/>
    <x v="13"/>
    <s v="Apr 2026"/>
    <n v="72524.961952564117"/>
    <x v="3"/>
    <x v="15"/>
  </r>
  <r>
    <x v="0"/>
    <x v="13"/>
    <s v="May 2026"/>
    <n v="71553.934689901187"/>
    <x v="4"/>
    <x v="15"/>
  </r>
  <r>
    <x v="0"/>
    <x v="13"/>
    <s v="Jun 2026"/>
    <n v="70603.37892394235"/>
    <x v="5"/>
    <x v="15"/>
  </r>
  <r>
    <x v="0"/>
    <x v="13"/>
    <s v="Jul 2026"/>
    <n v="69672.448302670513"/>
    <x v="6"/>
    <x v="15"/>
  </r>
  <r>
    <x v="0"/>
    <x v="13"/>
    <s v="Aug 2026"/>
    <n v="68727.674264813104"/>
    <x v="7"/>
    <x v="15"/>
  </r>
  <r>
    <x v="0"/>
    <x v="13"/>
    <s v="Sep 2026"/>
    <n v="67863.287295398128"/>
    <x v="8"/>
    <x v="15"/>
  </r>
  <r>
    <x v="0"/>
    <x v="13"/>
    <s v="Oct 2026"/>
    <n v="66997.031404756082"/>
    <x v="9"/>
    <x v="15"/>
  </r>
  <r>
    <x v="0"/>
    <x v="13"/>
    <s v="Nov 2026"/>
    <n v="66225.974279812726"/>
    <x v="10"/>
    <x v="15"/>
  </r>
  <r>
    <x v="0"/>
    <x v="13"/>
    <s v="Dec 2026"/>
    <n v="66258.494418434217"/>
    <x v="11"/>
    <x v="15"/>
  </r>
  <r>
    <x v="0"/>
    <x v="13"/>
    <s v="Jan 2027"/>
    <n v="64737.241163625164"/>
    <x v="0"/>
    <x v="16"/>
  </r>
  <r>
    <x v="0"/>
    <x v="14"/>
    <s v="Mar 2012"/>
    <n v="8059000.6992344027"/>
    <x v="2"/>
    <x v="1"/>
  </r>
  <r>
    <x v="0"/>
    <x v="14"/>
    <s v="Apr 2012"/>
    <n v="11123753.412601044"/>
    <x v="3"/>
    <x v="1"/>
  </r>
  <r>
    <x v="0"/>
    <x v="14"/>
    <s v="May 2012"/>
    <n v="10320669.75572856"/>
    <x v="4"/>
    <x v="1"/>
  </r>
  <r>
    <x v="0"/>
    <x v="14"/>
    <s v="Jun 2012"/>
    <n v="8319265.4158966914"/>
    <x v="5"/>
    <x v="1"/>
  </r>
  <r>
    <x v="0"/>
    <x v="14"/>
    <s v="Jul 2012"/>
    <n v="6654302.6939298389"/>
    <x v="6"/>
    <x v="1"/>
  </r>
  <r>
    <x v="0"/>
    <x v="14"/>
    <s v="Aug 2012"/>
    <n v="6015606.8854635991"/>
    <x v="7"/>
    <x v="1"/>
  </r>
  <r>
    <x v="0"/>
    <x v="14"/>
    <s v="Sep 2012"/>
    <n v="5367791.9465328604"/>
    <x v="8"/>
    <x v="1"/>
  </r>
  <r>
    <x v="0"/>
    <x v="14"/>
    <s v="Oct 2012"/>
    <n v="5283028.7417971296"/>
    <x v="9"/>
    <x v="1"/>
  </r>
  <r>
    <x v="0"/>
    <x v="14"/>
    <s v="Nov 2012"/>
    <n v="4977184.1436639689"/>
    <x v="10"/>
    <x v="1"/>
  </r>
  <r>
    <x v="0"/>
    <x v="14"/>
    <s v="Dec 2012"/>
    <n v="5122936.1552566076"/>
    <x v="11"/>
    <x v="1"/>
  </r>
  <r>
    <x v="0"/>
    <x v="14"/>
    <s v="Jan 2013"/>
    <n v="5233877.4827542119"/>
    <x v="0"/>
    <x v="2"/>
  </r>
  <r>
    <x v="0"/>
    <x v="14"/>
    <s v="Feb 2013"/>
    <n v="5394029.8238649648"/>
    <x v="1"/>
    <x v="2"/>
  </r>
  <r>
    <x v="0"/>
    <x v="14"/>
    <s v="Mar 2013"/>
    <n v="5453387.2221066933"/>
    <x v="2"/>
    <x v="2"/>
  </r>
  <r>
    <x v="0"/>
    <x v="14"/>
    <s v="Apr 2013"/>
    <n v="5476050.9754018644"/>
    <x v="3"/>
    <x v="2"/>
  </r>
  <r>
    <x v="0"/>
    <x v="14"/>
    <s v="May 2013"/>
    <n v="5356487.4667316182"/>
    <x v="4"/>
    <x v="2"/>
  </r>
  <r>
    <x v="0"/>
    <x v="14"/>
    <s v="Jun 2013"/>
    <n v="5247812.5546423336"/>
    <x v="5"/>
    <x v="2"/>
  </r>
  <r>
    <x v="0"/>
    <x v="14"/>
    <s v="Jul 2013"/>
    <n v="5072388.8798857164"/>
    <x v="6"/>
    <x v="2"/>
  </r>
  <r>
    <x v="0"/>
    <x v="14"/>
    <s v="Aug 2013"/>
    <n v="4794343.4850142086"/>
    <x v="7"/>
    <x v="2"/>
  </r>
  <r>
    <x v="0"/>
    <x v="14"/>
    <s v="Sep 2013"/>
    <n v="4553186.1071511982"/>
    <x v="8"/>
    <x v="2"/>
  </r>
  <r>
    <x v="0"/>
    <x v="14"/>
    <s v="Oct 2013"/>
    <n v="4250984.7369682891"/>
    <x v="9"/>
    <x v="2"/>
  </r>
  <r>
    <x v="0"/>
    <x v="14"/>
    <s v="Nov 2013"/>
    <n v="3988975.3146680649"/>
    <x v="10"/>
    <x v="2"/>
  </r>
  <r>
    <x v="0"/>
    <x v="14"/>
    <s v="Dec 2013"/>
    <n v="3711836.755210272"/>
    <x v="11"/>
    <x v="2"/>
  </r>
  <r>
    <x v="0"/>
    <x v="14"/>
    <s v="Jan 2014"/>
    <n v="3446759.5866692592"/>
    <x v="0"/>
    <x v="3"/>
  </r>
  <r>
    <x v="0"/>
    <x v="14"/>
    <s v="Feb 2014"/>
    <n v="3171637.992426109"/>
    <x v="1"/>
    <x v="3"/>
  </r>
  <r>
    <x v="0"/>
    <x v="14"/>
    <s v="Mar 2014"/>
    <n v="2935735.403645006"/>
    <x v="2"/>
    <x v="3"/>
  </r>
  <r>
    <x v="0"/>
    <x v="14"/>
    <s v="Apr 2014"/>
    <n v="2670079.8624297883"/>
    <x v="3"/>
    <x v="3"/>
  </r>
  <r>
    <x v="0"/>
    <x v="14"/>
    <s v="May 2014"/>
    <n v="2460377.4082665527"/>
    <x v="4"/>
    <x v="3"/>
  </r>
  <r>
    <x v="0"/>
    <x v="14"/>
    <s v="Jun 2014"/>
    <n v="2249513.5179368667"/>
    <x v="5"/>
    <x v="3"/>
  </r>
  <r>
    <x v="0"/>
    <x v="14"/>
    <s v="Jul 2014"/>
    <n v="2120164.4828719338"/>
    <x v="6"/>
    <x v="3"/>
  </r>
  <r>
    <x v="0"/>
    <x v="14"/>
    <s v="Aug 2014"/>
    <n v="2033175.5697184212"/>
    <x v="7"/>
    <x v="3"/>
  </r>
  <r>
    <x v="0"/>
    <x v="14"/>
    <s v="Sep 2014"/>
    <n v="1979021.9446605085"/>
    <x v="8"/>
    <x v="3"/>
  </r>
  <r>
    <x v="0"/>
    <x v="14"/>
    <s v="Oct 2014"/>
    <n v="1915076.9464436818"/>
    <x v="9"/>
    <x v="3"/>
  </r>
  <r>
    <x v="0"/>
    <x v="14"/>
    <s v="Nov 2014"/>
    <n v="1854403.133081872"/>
    <x v="10"/>
    <x v="3"/>
  </r>
  <r>
    <x v="0"/>
    <x v="14"/>
    <s v="Dec 2014"/>
    <n v="1803148.0346234317"/>
    <x v="11"/>
    <x v="3"/>
  </r>
  <r>
    <x v="0"/>
    <x v="14"/>
    <s v="Jan 2015"/>
    <n v="1738603.7127507692"/>
    <x v="0"/>
    <x v="4"/>
  </r>
  <r>
    <x v="0"/>
    <x v="14"/>
    <s v="Feb 2015"/>
    <n v="1699675.7041355702"/>
    <x v="1"/>
    <x v="4"/>
  </r>
  <r>
    <x v="0"/>
    <x v="14"/>
    <s v="Mar 2015"/>
    <n v="1651603.2853103173"/>
    <x v="2"/>
    <x v="4"/>
  </r>
  <r>
    <x v="0"/>
    <x v="14"/>
    <s v="Apr 2015"/>
    <n v="1604336.8200241707"/>
    <x v="3"/>
    <x v="4"/>
  </r>
  <r>
    <x v="0"/>
    <x v="14"/>
    <s v="May 2015"/>
    <n v="1563752.9499811567"/>
    <x v="4"/>
    <x v="4"/>
  </r>
  <r>
    <x v="0"/>
    <x v="14"/>
    <s v="Jun 2015"/>
    <n v="1516346.5398215102"/>
    <x v="5"/>
    <x v="4"/>
  </r>
  <r>
    <x v="0"/>
    <x v="14"/>
    <s v="Jul 2015"/>
    <n v="1485892.445390482"/>
    <x v="6"/>
    <x v="4"/>
  </r>
  <r>
    <x v="0"/>
    <x v="14"/>
    <s v="Aug 2015"/>
    <n v="1463759.2961306097"/>
    <x v="7"/>
    <x v="4"/>
  </r>
  <r>
    <x v="0"/>
    <x v="14"/>
    <s v="Sep 2015"/>
    <n v="1415834.8363413778"/>
    <x v="8"/>
    <x v="4"/>
  </r>
  <r>
    <x v="0"/>
    <x v="14"/>
    <s v="Oct 2015"/>
    <n v="1385824.9163604409"/>
    <x v="9"/>
    <x v="4"/>
  </r>
  <r>
    <x v="0"/>
    <x v="14"/>
    <s v="Nov 2015"/>
    <n v="1358015.7987864814"/>
    <x v="10"/>
    <x v="4"/>
  </r>
  <r>
    <x v="0"/>
    <x v="14"/>
    <s v="Dec 2015"/>
    <n v="1329905.0744698741"/>
    <x v="11"/>
    <x v="4"/>
  </r>
  <r>
    <x v="0"/>
    <x v="14"/>
    <s v="Jan 2016"/>
    <n v="1294873.9462563975"/>
    <x v="0"/>
    <x v="5"/>
  </r>
  <r>
    <x v="0"/>
    <x v="14"/>
    <s v="Feb 2016"/>
    <n v="1273058.2771089117"/>
    <x v="1"/>
    <x v="5"/>
  </r>
  <r>
    <x v="0"/>
    <x v="14"/>
    <s v="Mar 2016"/>
    <n v="1236238.3603368453"/>
    <x v="2"/>
    <x v="5"/>
  </r>
  <r>
    <x v="0"/>
    <x v="14"/>
    <s v="Apr 2016"/>
    <n v="1209018.7175042813"/>
    <x v="3"/>
    <x v="5"/>
  </r>
  <r>
    <x v="0"/>
    <x v="14"/>
    <s v="May 2016"/>
    <n v="1190681.3398983367"/>
    <x v="4"/>
    <x v="5"/>
  </r>
  <r>
    <x v="0"/>
    <x v="14"/>
    <s v="Jun 2016"/>
    <n v="1158617.9476589207"/>
    <x v="5"/>
    <x v="5"/>
  </r>
  <r>
    <x v="0"/>
    <x v="14"/>
    <s v="Jul 2016"/>
    <n v="1135901.4722221531"/>
    <x v="6"/>
    <x v="5"/>
  </r>
  <r>
    <x v="0"/>
    <x v="14"/>
    <s v="Aug 2016"/>
    <n v="1112419.2524281736"/>
    <x v="7"/>
    <x v="5"/>
  </r>
  <r>
    <x v="0"/>
    <x v="14"/>
    <s v="Sep 2016"/>
    <n v="1088005.2744218293"/>
    <x v="8"/>
    <x v="5"/>
  </r>
  <r>
    <x v="0"/>
    <x v="14"/>
    <s v="Oct 2016"/>
    <n v="1067388.6942237495"/>
    <x v="9"/>
    <x v="5"/>
  </r>
  <r>
    <x v="0"/>
    <x v="14"/>
    <s v="Nov 2016"/>
    <n v="1048913.9204477125"/>
    <x v="10"/>
    <x v="5"/>
  </r>
  <r>
    <x v="0"/>
    <x v="14"/>
    <s v="Dec 2016"/>
    <n v="1029327.3862522951"/>
    <x v="11"/>
    <x v="5"/>
  </r>
  <r>
    <x v="0"/>
    <x v="14"/>
    <s v="Jan 2017"/>
    <n v="999416.5353306504"/>
    <x v="0"/>
    <x v="6"/>
  </r>
  <r>
    <x v="0"/>
    <x v="14"/>
    <s v="Feb 2017"/>
    <n v="982904.73363166174"/>
    <x v="1"/>
    <x v="6"/>
  </r>
  <r>
    <x v="0"/>
    <x v="14"/>
    <s v="Mar 2017"/>
    <n v="950052.2179942705"/>
    <x v="2"/>
    <x v="6"/>
  </r>
  <r>
    <x v="0"/>
    <x v="14"/>
    <s v="Apr 2017"/>
    <n v="935523.64893511799"/>
    <x v="3"/>
    <x v="6"/>
  </r>
  <r>
    <x v="0"/>
    <x v="14"/>
    <s v="May 2017"/>
    <n v="922852.51704200939"/>
    <x v="4"/>
    <x v="6"/>
  </r>
  <r>
    <x v="0"/>
    <x v="14"/>
    <s v="Jun 2017"/>
    <n v="898297.19240907894"/>
    <x v="5"/>
    <x v="6"/>
  </r>
  <r>
    <x v="0"/>
    <x v="14"/>
    <s v="Jul 2017"/>
    <n v="886529.74126868113"/>
    <x v="6"/>
    <x v="6"/>
  </r>
  <r>
    <x v="0"/>
    <x v="14"/>
    <s v="Aug 2017"/>
    <n v="876565.15745100647"/>
    <x v="7"/>
    <x v="6"/>
  </r>
  <r>
    <x v="0"/>
    <x v="14"/>
    <s v="Sep 2017"/>
    <n v="856668.18792176386"/>
    <x v="8"/>
    <x v="6"/>
  </r>
  <r>
    <x v="0"/>
    <x v="14"/>
    <s v="Oct 2017"/>
    <n v="840158.10228408652"/>
    <x v="9"/>
    <x v="6"/>
  </r>
  <r>
    <x v="0"/>
    <x v="14"/>
    <s v="Nov 2017"/>
    <n v="825031.25367678213"/>
    <x v="10"/>
    <x v="6"/>
  </r>
  <r>
    <x v="0"/>
    <x v="14"/>
    <s v="Dec 2017"/>
    <n v="807128.53625964001"/>
    <x v="11"/>
    <x v="6"/>
  </r>
  <r>
    <x v="0"/>
    <x v="14"/>
    <s v="Jan 2018"/>
    <n v="785146.48303853453"/>
    <x v="0"/>
    <x v="7"/>
  </r>
  <r>
    <x v="0"/>
    <x v="14"/>
    <s v="Feb 2018"/>
    <n v="778154.91132912133"/>
    <x v="1"/>
    <x v="7"/>
  </r>
  <r>
    <x v="0"/>
    <x v="14"/>
    <s v="Mar 2018"/>
    <n v="759122.86963004747"/>
    <x v="2"/>
    <x v="7"/>
  </r>
  <r>
    <x v="0"/>
    <x v="14"/>
    <s v="Apr 2018"/>
    <n v="748322.04459775169"/>
    <x v="3"/>
    <x v="7"/>
  </r>
  <r>
    <x v="0"/>
    <x v="14"/>
    <s v="May 2018"/>
    <n v="742285.02376453823"/>
    <x v="4"/>
    <x v="7"/>
  </r>
  <r>
    <x v="0"/>
    <x v="14"/>
    <s v="Jun 2018"/>
    <n v="724540.99509208836"/>
    <x v="5"/>
    <x v="7"/>
  </r>
  <r>
    <x v="0"/>
    <x v="14"/>
    <s v="Jul 2018"/>
    <n v="709795.7371355202"/>
    <x v="6"/>
    <x v="7"/>
  </r>
  <r>
    <x v="0"/>
    <x v="14"/>
    <s v="Aug 2018"/>
    <n v="698183.25206893007"/>
    <x v="7"/>
    <x v="7"/>
  </r>
  <r>
    <x v="0"/>
    <x v="14"/>
    <s v="Sep 2018"/>
    <n v="685334.68438268057"/>
    <x v="8"/>
    <x v="7"/>
  </r>
  <r>
    <x v="0"/>
    <x v="14"/>
    <s v="Oct 2018"/>
    <n v="671585.12477491796"/>
    <x v="9"/>
    <x v="7"/>
  </r>
  <r>
    <x v="0"/>
    <x v="14"/>
    <s v="Nov 2018"/>
    <n v="661864.05039386638"/>
    <x v="10"/>
    <x v="7"/>
  </r>
  <r>
    <x v="0"/>
    <x v="14"/>
    <s v="Dec 2018"/>
    <n v="651931.75712597277"/>
    <x v="11"/>
    <x v="7"/>
  </r>
  <r>
    <x v="0"/>
    <x v="14"/>
    <s v="Jan 2019"/>
    <n v="636024.38676621811"/>
    <x v="0"/>
    <x v="8"/>
  </r>
  <r>
    <x v="0"/>
    <x v="14"/>
    <s v="Feb 2019"/>
    <n v="631175.28719884134"/>
    <x v="1"/>
    <x v="8"/>
  </r>
  <r>
    <x v="0"/>
    <x v="14"/>
    <s v="Mar 2019"/>
    <n v="616285.98986560991"/>
    <x v="2"/>
    <x v="8"/>
  </r>
  <r>
    <x v="0"/>
    <x v="14"/>
    <s v="Apr 2019"/>
    <n v="608101.68219682632"/>
    <x v="3"/>
    <x v="8"/>
  </r>
  <r>
    <x v="0"/>
    <x v="14"/>
    <s v="May 2019"/>
    <n v="602536.67519745277"/>
    <x v="4"/>
    <x v="8"/>
  </r>
  <r>
    <x v="0"/>
    <x v="14"/>
    <s v="Jun 2019"/>
    <n v="587892.31581756938"/>
    <x v="5"/>
    <x v="8"/>
  </r>
  <r>
    <x v="0"/>
    <x v="14"/>
    <s v="Jul 2019"/>
    <n v="581959.12474219664"/>
    <x v="6"/>
    <x v="8"/>
  </r>
  <r>
    <x v="0"/>
    <x v="14"/>
    <s v="Aug 2019"/>
    <n v="572075.49819376739"/>
    <x v="7"/>
    <x v="8"/>
  </r>
  <r>
    <x v="0"/>
    <x v="14"/>
    <s v="Sep 2019"/>
    <n v="557572.17597265926"/>
    <x v="8"/>
    <x v="8"/>
  </r>
  <r>
    <x v="0"/>
    <x v="14"/>
    <s v="Oct 2019"/>
    <n v="548162.57140220702"/>
    <x v="9"/>
    <x v="8"/>
  </r>
  <r>
    <x v="0"/>
    <x v="14"/>
    <s v="Nov 2019"/>
    <n v="542437.18064601102"/>
    <x v="10"/>
    <x v="8"/>
  </r>
  <r>
    <x v="0"/>
    <x v="14"/>
    <s v="Dec 2019"/>
    <n v="533986.87865665765"/>
    <x v="11"/>
    <x v="8"/>
  </r>
  <r>
    <x v="0"/>
    <x v="14"/>
    <s v="Jan 2020"/>
    <n v="524724.93853986193"/>
    <x v="0"/>
    <x v="9"/>
  </r>
  <r>
    <x v="0"/>
    <x v="14"/>
    <s v="Feb 2020"/>
    <n v="523486.04574401851"/>
    <x v="1"/>
    <x v="9"/>
  </r>
  <r>
    <x v="0"/>
    <x v="14"/>
    <s v="Mar 2020"/>
    <n v="507001.30248217995"/>
    <x v="2"/>
    <x v="9"/>
  </r>
  <r>
    <x v="0"/>
    <x v="14"/>
    <s v="Apr 2020"/>
    <n v="497035.63188135385"/>
    <x v="3"/>
    <x v="9"/>
  </r>
  <r>
    <x v="0"/>
    <x v="14"/>
    <s v="May 2020"/>
    <n v="498705.32369746134"/>
    <x v="4"/>
    <x v="9"/>
  </r>
  <r>
    <x v="0"/>
    <x v="14"/>
    <s v="Jun 2020"/>
    <n v="487776.73638738063"/>
    <x v="5"/>
    <x v="9"/>
  </r>
  <r>
    <x v="0"/>
    <x v="14"/>
    <s v="Jul 2020"/>
    <n v="478958.56851306482"/>
    <x v="6"/>
    <x v="9"/>
  </r>
  <r>
    <x v="0"/>
    <x v="14"/>
    <s v="Aug 2020"/>
    <n v="470404.531026643"/>
    <x v="7"/>
    <x v="9"/>
  </r>
  <r>
    <x v="0"/>
    <x v="14"/>
    <s v="Sep 2020"/>
    <n v="460883.52303327189"/>
    <x v="8"/>
    <x v="9"/>
  </r>
  <r>
    <x v="0"/>
    <x v="14"/>
    <s v="Oct 2020"/>
    <n v="457305.26791590929"/>
    <x v="9"/>
    <x v="9"/>
  </r>
  <r>
    <x v="0"/>
    <x v="14"/>
    <s v="Nov 2020"/>
    <n v="453039.88238204474"/>
    <x v="10"/>
    <x v="9"/>
  </r>
  <r>
    <x v="0"/>
    <x v="14"/>
    <s v="Dec 2020"/>
    <n v="440889.71609906445"/>
    <x v="11"/>
    <x v="9"/>
  </r>
  <r>
    <x v="0"/>
    <x v="14"/>
    <s v="Jan 2021"/>
    <n v="431225.13949921349"/>
    <x v="0"/>
    <x v="10"/>
  </r>
  <r>
    <x v="0"/>
    <x v="14"/>
    <s v="Feb 2021"/>
    <n v="435631.74711870216"/>
    <x v="1"/>
    <x v="10"/>
  </r>
  <r>
    <x v="0"/>
    <x v="14"/>
    <s v="Mar 2021"/>
    <n v="413693.63626398519"/>
    <x v="2"/>
    <x v="10"/>
  </r>
  <r>
    <x v="0"/>
    <x v="14"/>
    <s v="Apr 2021"/>
    <n v="404352.81827448634"/>
    <x v="3"/>
    <x v="10"/>
  </r>
  <r>
    <x v="0"/>
    <x v="14"/>
    <s v="May 2021"/>
    <n v="401112.78009945562"/>
    <x v="4"/>
    <x v="10"/>
  </r>
  <r>
    <x v="0"/>
    <x v="14"/>
    <s v="Jun 2021"/>
    <n v="391397.3369116339"/>
    <x v="5"/>
    <x v="10"/>
  </r>
  <r>
    <x v="0"/>
    <x v="14"/>
    <s v="Jul 2021"/>
    <n v="384297.05994938279"/>
    <x v="6"/>
    <x v="10"/>
  </r>
  <r>
    <x v="0"/>
    <x v="14"/>
    <s v="Aug 2021"/>
    <n v="380174.13384630909"/>
    <x v="7"/>
    <x v="10"/>
  </r>
  <r>
    <x v="0"/>
    <x v="14"/>
    <s v="Sep 2021"/>
    <n v="373667.1326628938"/>
    <x v="8"/>
    <x v="10"/>
  </r>
  <r>
    <x v="0"/>
    <x v="14"/>
    <s v="Oct 2021"/>
    <n v="370221.59662090056"/>
    <x v="9"/>
    <x v="10"/>
  </r>
  <r>
    <x v="0"/>
    <x v="14"/>
    <s v="Nov 2021"/>
    <n v="367686.02516715962"/>
    <x v="10"/>
    <x v="10"/>
  </r>
  <r>
    <x v="0"/>
    <x v="14"/>
    <s v="Dec 2021"/>
    <n v="369789.4634169396"/>
    <x v="11"/>
    <x v="10"/>
  </r>
  <r>
    <x v="0"/>
    <x v="14"/>
    <s v="Jan 2022"/>
    <n v="340875.85743944847"/>
    <x v="0"/>
    <x v="11"/>
  </r>
  <r>
    <x v="0"/>
    <x v="14"/>
    <s v="Feb 2022"/>
    <n v="333423.36194393667"/>
    <x v="1"/>
    <x v="11"/>
  </r>
  <r>
    <x v="0"/>
    <x v="14"/>
    <s v="Mar 2022"/>
    <n v="187376.55824243341"/>
    <x v="2"/>
    <x v="11"/>
  </r>
  <r>
    <x v="0"/>
    <x v="14"/>
    <s v="Apr 2022"/>
    <n v="170237.61224428212"/>
    <x v="3"/>
    <x v="11"/>
  </r>
  <r>
    <x v="0"/>
    <x v="14"/>
    <s v="May 2022"/>
    <n v="167362.9774818173"/>
    <x v="4"/>
    <x v="11"/>
  </r>
  <r>
    <x v="0"/>
    <x v="14"/>
    <s v="Jun 2022"/>
    <n v="165796.06680382829"/>
    <x v="5"/>
    <x v="11"/>
  </r>
  <r>
    <x v="0"/>
    <x v="14"/>
    <s v="Jul 2022"/>
    <n v="163550.85119633449"/>
    <x v="6"/>
    <x v="11"/>
  </r>
  <r>
    <x v="0"/>
    <x v="14"/>
    <s v="Aug 2022"/>
    <n v="161759.1985612803"/>
    <x v="7"/>
    <x v="11"/>
  </r>
  <r>
    <x v="0"/>
    <x v="14"/>
    <s v="Sep 2022"/>
    <n v="159915.95783737928"/>
    <x v="8"/>
    <x v="11"/>
  </r>
  <r>
    <x v="0"/>
    <x v="14"/>
    <s v="Oct 2022"/>
    <n v="158135.57897102332"/>
    <x v="9"/>
    <x v="11"/>
  </r>
  <r>
    <x v="0"/>
    <x v="14"/>
    <s v="Nov 2022"/>
    <n v="156376.62935674732"/>
    <x v="10"/>
    <x v="11"/>
  </r>
  <r>
    <x v="0"/>
    <x v="14"/>
    <s v="Dec 2022"/>
    <n v="157295.02626094606"/>
    <x v="11"/>
    <x v="11"/>
  </r>
  <r>
    <x v="0"/>
    <x v="14"/>
    <s v="Jan 2023"/>
    <n v="152921.86517097766"/>
    <x v="0"/>
    <x v="12"/>
  </r>
  <r>
    <x v="0"/>
    <x v="14"/>
    <s v="Feb 2023"/>
    <n v="151225.38267933979"/>
    <x v="1"/>
    <x v="12"/>
  </r>
  <r>
    <x v="0"/>
    <x v="14"/>
    <s v="Mar 2023"/>
    <n v="149549.13890788489"/>
    <x v="2"/>
    <x v="12"/>
  </r>
  <r>
    <x v="0"/>
    <x v="14"/>
    <s v="Apr 2023"/>
    <n v="147892.85327224311"/>
    <x v="3"/>
    <x v="12"/>
  </r>
  <r>
    <x v="0"/>
    <x v="14"/>
    <s v="May 2023"/>
    <n v="146256.23685061379"/>
    <x v="4"/>
    <x v="12"/>
  </r>
  <r>
    <x v="0"/>
    <x v="14"/>
    <s v="Jun 2023"/>
    <n v="144639.02706477349"/>
    <x v="5"/>
    <x v="12"/>
  </r>
  <r>
    <x v="0"/>
    <x v="14"/>
    <s v="Jul 2023"/>
    <n v="143040.9437230895"/>
    <x v="6"/>
    <x v="12"/>
  </r>
  <r>
    <x v="0"/>
    <x v="14"/>
    <s v="Aug 2023"/>
    <n v="141461.72604733854"/>
    <x v="7"/>
    <x v="12"/>
  </r>
  <r>
    <x v="0"/>
    <x v="14"/>
    <s v="Sep 2023"/>
    <n v="139901.10496041365"/>
    <x v="8"/>
    <x v="12"/>
  </r>
  <r>
    <x v="0"/>
    <x v="14"/>
    <s v="Oct 2023"/>
    <n v="138358.82729135445"/>
    <x v="9"/>
    <x v="12"/>
  </r>
  <r>
    <x v="0"/>
    <x v="14"/>
    <s v="Nov 2023"/>
    <n v="136834.63620048499"/>
    <x v="10"/>
    <x v="12"/>
  </r>
  <r>
    <x v="0"/>
    <x v="14"/>
    <s v="Dec 2023"/>
    <n v="137530.50468740988"/>
    <x v="11"/>
    <x v="12"/>
  </r>
  <r>
    <x v="0"/>
    <x v="14"/>
    <s v="Jan 2024"/>
    <n v="133839.58475439556"/>
    <x v="0"/>
    <x v="13"/>
  </r>
  <r>
    <x v="0"/>
    <x v="14"/>
    <s v="Feb 2024"/>
    <n v="132368.17334719468"/>
    <x v="1"/>
    <x v="13"/>
  </r>
  <r>
    <x v="0"/>
    <x v="14"/>
    <s v="Mar 2024"/>
    <n v="130913.87837791923"/>
    <x v="2"/>
    <x v="13"/>
  </r>
  <r>
    <x v="0"/>
    <x v="14"/>
    <s v="Apr 2024"/>
    <n v="129476.4592057769"/>
    <x v="3"/>
    <x v="13"/>
  </r>
  <r>
    <x v="0"/>
    <x v="14"/>
    <s v="May 2024"/>
    <n v="128055.68342014335"/>
    <x v="4"/>
    <x v="13"/>
  </r>
  <r>
    <x v="0"/>
    <x v="14"/>
    <s v="Jun 2024"/>
    <n v="126651.32808637268"/>
    <x v="5"/>
    <x v="13"/>
  </r>
  <r>
    <x v="0"/>
    <x v="14"/>
    <s v="Jul 2024"/>
    <n v="125263.16491674577"/>
    <x v="6"/>
    <x v="13"/>
  </r>
  <r>
    <x v="0"/>
    <x v="14"/>
    <s v="Aug 2024"/>
    <n v="123890.97920678482"/>
    <x v="7"/>
    <x v="13"/>
  </r>
  <r>
    <x v="0"/>
    <x v="14"/>
    <s v="Sep 2024"/>
    <n v="122534.54751458095"/>
    <x v="8"/>
    <x v="13"/>
  </r>
  <r>
    <x v="0"/>
    <x v="14"/>
    <s v="Oct 2024"/>
    <n v="121193.66022001412"/>
    <x v="9"/>
    <x v="13"/>
  </r>
  <r>
    <x v="0"/>
    <x v="14"/>
    <s v="Nov 2024"/>
    <n v="119864.53036748878"/>
    <x v="10"/>
    <x v="13"/>
  </r>
  <r>
    <x v="0"/>
    <x v="14"/>
    <s v="Dec 2024"/>
    <n v="120342.12808678704"/>
    <x v="11"/>
    <x v="13"/>
  </r>
  <r>
    <x v="0"/>
    <x v="14"/>
    <s v="Jan 2025"/>
    <n v="117228.22403001042"/>
    <x v="0"/>
    <x v="14"/>
  </r>
  <r>
    <x v="0"/>
    <x v="14"/>
    <s v="Feb 2025"/>
    <n v="115934.56158579464"/>
    <x v="1"/>
    <x v="14"/>
  </r>
  <r>
    <x v="0"/>
    <x v="14"/>
    <s v="Mar 2025"/>
    <n v="114638.37575236685"/>
    <x v="2"/>
    <x v="14"/>
  </r>
  <r>
    <x v="0"/>
    <x v="14"/>
    <s v="Apr 2025"/>
    <n v="113352.58409387335"/>
    <x v="3"/>
    <x v="14"/>
  </r>
  <r>
    <x v="0"/>
    <x v="14"/>
    <s v="May 2025"/>
    <n v="112069.43451977121"/>
    <x v="4"/>
    <x v="14"/>
  </r>
  <r>
    <x v="0"/>
    <x v="14"/>
    <s v="Jun 2025"/>
    <n v="110801.89311264612"/>
    <x v="5"/>
    <x v="14"/>
  </r>
  <r>
    <x v="0"/>
    <x v="14"/>
    <s v="Jul 2025"/>
    <n v="109549.96169373464"/>
    <x v="6"/>
    <x v="14"/>
  </r>
  <r>
    <x v="0"/>
    <x v="14"/>
    <s v="Aug 2025"/>
    <n v="108320.69331219903"/>
    <x v="7"/>
    <x v="14"/>
  </r>
  <r>
    <x v="0"/>
    <x v="14"/>
    <s v="Sep 2025"/>
    <n v="107103.34212251322"/>
    <x v="8"/>
    <x v="14"/>
  </r>
  <r>
    <x v="0"/>
    <x v="14"/>
    <s v="Oct 2025"/>
    <n v="105908.70310094759"/>
    <x v="9"/>
    <x v="14"/>
  </r>
  <r>
    <x v="0"/>
    <x v="14"/>
    <s v="Nov 2025"/>
    <n v="104720.67350546764"/>
    <x v="10"/>
    <x v="14"/>
  </r>
  <r>
    <x v="0"/>
    <x v="14"/>
    <s v="Dec 2025"/>
    <n v="104499.26125250556"/>
    <x v="11"/>
    <x v="14"/>
  </r>
  <r>
    <x v="0"/>
    <x v="14"/>
    <s v="Jan 2026"/>
    <n v="102351.98212254421"/>
    <x v="0"/>
    <x v="15"/>
  </r>
  <r>
    <x v="0"/>
    <x v="14"/>
    <s v="Feb 2026"/>
    <n v="101183.74580200804"/>
    <x v="1"/>
    <x v="15"/>
  </r>
  <r>
    <x v="0"/>
    <x v="14"/>
    <s v="Mar 2026"/>
    <n v="99980.862331732467"/>
    <x v="2"/>
    <x v="15"/>
  </r>
  <r>
    <x v="0"/>
    <x v="14"/>
    <s v="Apr 2026"/>
    <n v="98778.671726220025"/>
    <x v="3"/>
    <x v="15"/>
  </r>
  <r>
    <x v="0"/>
    <x v="14"/>
    <s v="May 2026"/>
    <n v="97606.720969911185"/>
    <x v="4"/>
    <x v="15"/>
  </r>
  <r>
    <x v="0"/>
    <x v="14"/>
    <s v="Jun 2026"/>
    <n v="96418.481908335409"/>
    <x v="5"/>
    <x v="15"/>
  </r>
  <r>
    <x v="0"/>
    <x v="14"/>
    <s v="Jul 2026"/>
    <n v="95298.702422987844"/>
    <x v="6"/>
    <x v="15"/>
  </r>
  <r>
    <x v="0"/>
    <x v="14"/>
    <s v="Aug 2026"/>
    <n v="94266.876662326962"/>
    <x v="7"/>
    <x v="15"/>
  </r>
  <r>
    <x v="0"/>
    <x v="14"/>
    <s v="Sep 2026"/>
    <n v="93246.251362255454"/>
    <x v="8"/>
    <x v="15"/>
  </r>
  <r>
    <x v="0"/>
    <x v="14"/>
    <s v="Oct 2026"/>
    <n v="92236.680452377186"/>
    <x v="9"/>
    <x v="15"/>
  </r>
  <r>
    <x v="0"/>
    <x v="14"/>
    <s v="Nov 2026"/>
    <n v="91238.023508106256"/>
    <x v="10"/>
    <x v="15"/>
  </r>
  <r>
    <x v="0"/>
    <x v="14"/>
    <s v="Dec 2026"/>
    <n v="90255.684075122961"/>
    <x v="11"/>
    <x v="15"/>
  </r>
  <r>
    <x v="0"/>
    <x v="14"/>
    <s v="Jan 2027"/>
    <n v="89278.294455896219"/>
    <x v="0"/>
    <x v="16"/>
  </r>
  <r>
    <x v="0"/>
    <x v="14"/>
    <s v="Feb 2027"/>
    <n v="88311.401112876978"/>
    <x v="1"/>
    <x v="16"/>
  </r>
  <r>
    <x v="0"/>
    <x v="15"/>
    <s v="Apr 2012"/>
    <n v="7010095.9867435871"/>
    <x v="3"/>
    <x v="1"/>
  </r>
  <r>
    <x v="0"/>
    <x v="15"/>
    <s v="May 2012"/>
    <n v="9903398.5425979644"/>
    <x v="4"/>
    <x v="1"/>
  </r>
  <r>
    <x v="0"/>
    <x v="15"/>
    <s v="Jun 2012"/>
    <n v="7171439.3883637292"/>
    <x v="5"/>
    <x v="1"/>
  </r>
  <r>
    <x v="0"/>
    <x v="15"/>
    <s v="Jul 2012"/>
    <n v="5460851.7655151673"/>
    <x v="6"/>
    <x v="1"/>
  </r>
  <r>
    <x v="0"/>
    <x v="15"/>
    <s v="Aug 2012"/>
    <n v="4524636.0127050271"/>
    <x v="7"/>
    <x v="1"/>
  </r>
  <r>
    <x v="0"/>
    <x v="15"/>
    <s v="Sep 2012"/>
    <n v="4076115.1394011416"/>
    <x v="8"/>
    <x v="1"/>
  </r>
  <r>
    <x v="0"/>
    <x v="15"/>
    <s v="Oct 2012"/>
    <n v="3676923.3164723339"/>
    <x v="9"/>
    <x v="1"/>
  </r>
  <r>
    <x v="0"/>
    <x v="15"/>
    <s v="Nov 2012"/>
    <n v="3465732.2909979629"/>
    <x v="10"/>
    <x v="1"/>
  </r>
  <r>
    <x v="0"/>
    <x v="15"/>
    <s v="Dec 2012"/>
    <n v="3266567.2692937241"/>
    <x v="11"/>
    <x v="1"/>
  </r>
  <r>
    <x v="0"/>
    <x v="15"/>
    <s v="Jan 2013"/>
    <n v="3192575.4620315055"/>
    <x v="0"/>
    <x v="2"/>
  </r>
  <r>
    <x v="0"/>
    <x v="15"/>
    <s v="Feb 2013"/>
    <n v="3111715.7680165372"/>
    <x v="1"/>
    <x v="2"/>
  </r>
  <r>
    <x v="0"/>
    <x v="15"/>
    <s v="Mar 2013"/>
    <n v="3025053.1122582359"/>
    <x v="2"/>
    <x v="2"/>
  </r>
  <r>
    <x v="0"/>
    <x v="15"/>
    <s v="Apr 2013"/>
    <n v="2942454.5553312432"/>
    <x v="3"/>
    <x v="2"/>
  </r>
  <r>
    <x v="0"/>
    <x v="15"/>
    <s v="May 2013"/>
    <n v="2854191.8196596312"/>
    <x v="4"/>
    <x v="2"/>
  </r>
  <r>
    <x v="0"/>
    <x v="15"/>
    <s v="Jun 2013"/>
    <n v="2759504.9283420192"/>
    <x v="5"/>
    <x v="2"/>
  </r>
  <r>
    <x v="0"/>
    <x v="15"/>
    <s v="Jul 2013"/>
    <n v="2644577.834106775"/>
    <x v="6"/>
    <x v="2"/>
  </r>
  <r>
    <x v="0"/>
    <x v="15"/>
    <s v="Aug 2013"/>
    <n v="2515217.8422061265"/>
    <x v="7"/>
    <x v="2"/>
  </r>
  <r>
    <x v="0"/>
    <x v="15"/>
    <s v="Sep 2013"/>
    <n v="2382797.352156261"/>
    <x v="8"/>
    <x v="2"/>
  </r>
  <r>
    <x v="0"/>
    <x v="15"/>
    <s v="Oct 2013"/>
    <n v="2240164.7085378105"/>
    <x v="9"/>
    <x v="2"/>
  </r>
  <r>
    <x v="0"/>
    <x v="15"/>
    <s v="Nov 2013"/>
    <n v="2097511.1578118396"/>
    <x v="10"/>
    <x v="2"/>
  </r>
  <r>
    <x v="0"/>
    <x v="15"/>
    <s v="Dec 2013"/>
    <n v="1961625.8248288112"/>
    <x v="11"/>
    <x v="2"/>
  </r>
  <r>
    <x v="0"/>
    <x v="15"/>
    <s v="Jan 2014"/>
    <n v="1833016.4787397156"/>
    <x v="0"/>
    <x v="3"/>
  </r>
  <r>
    <x v="0"/>
    <x v="15"/>
    <s v="Feb 2014"/>
    <n v="1718994.6662445636"/>
    <x v="1"/>
    <x v="3"/>
  </r>
  <r>
    <x v="0"/>
    <x v="15"/>
    <s v="Mar 2014"/>
    <n v="1619921.5932232789"/>
    <x v="2"/>
    <x v="3"/>
  </r>
  <r>
    <x v="0"/>
    <x v="15"/>
    <s v="Apr 2014"/>
    <n v="1535263.4940972468"/>
    <x v="3"/>
    <x v="3"/>
  </r>
  <r>
    <x v="0"/>
    <x v="15"/>
    <s v="May 2014"/>
    <n v="1462548.1746957169"/>
    <x v="4"/>
    <x v="3"/>
  </r>
  <r>
    <x v="0"/>
    <x v="15"/>
    <s v="Jun 2014"/>
    <n v="1400403.0679327524"/>
    <x v="5"/>
    <x v="3"/>
  </r>
  <r>
    <x v="0"/>
    <x v="15"/>
    <s v="Jul 2014"/>
    <n v="1351142.3901660675"/>
    <x v="6"/>
    <x v="3"/>
  </r>
  <r>
    <x v="0"/>
    <x v="15"/>
    <s v="Aug 2014"/>
    <n v="1308295.6241734507"/>
    <x v="7"/>
    <x v="3"/>
  </r>
  <r>
    <x v="0"/>
    <x v="15"/>
    <s v="Sep 2014"/>
    <n v="1275645.3290483309"/>
    <x v="8"/>
    <x v="3"/>
  </r>
  <r>
    <x v="0"/>
    <x v="15"/>
    <s v="Oct 2014"/>
    <n v="1240248.9951616263"/>
    <x v="9"/>
    <x v="3"/>
  </r>
  <r>
    <x v="0"/>
    <x v="15"/>
    <s v="Nov 2014"/>
    <n v="1204862.8099765885"/>
    <x v="10"/>
    <x v="3"/>
  </r>
  <r>
    <x v="0"/>
    <x v="15"/>
    <s v="Dec 2014"/>
    <n v="1170812.8593822697"/>
    <x v="11"/>
    <x v="3"/>
  </r>
  <r>
    <x v="0"/>
    <x v="15"/>
    <s v="Jan 2015"/>
    <n v="1134216.0935873678"/>
    <x v="0"/>
    <x v="4"/>
  </r>
  <r>
    <x v="0"/>
    <x v="15"/>
    <s v="Feb 2015"/>
    <n v="1110452.0663394511"/>
    <x v="1"/>
    <x v="4"/>
  </r>
  <r>
    <x v="0"/>
    <x v="15"/>
    <s v="Mar 2015"/>
    <n v="1082406.392682049"/>
    <x v="2"/>
    <x v="4"/>
  </r>
  <r>
    <x v="0"/>
    <x v="15"/>
    <s v="Apr 2015"/>
    <n v="1061055.1703295936"/>
    <x v="3"/>
    <x v="4"/>
  </r>
  <r>
    <x v="0"/>
    <x v="15"/>
    <s v="May 2015"/>
    <n v="1037365.8566898649"/>
    <x v="4"/>
    <x v="4"/>
  </r>
  <r>
    <x v="0"/>
    <x v="15"/>
    <s v="Jun 2015"/>
    <n v="1011000.7966935735"/>
    <x v="5"/>
    <x v="4"/>
  </r>
  <r>
    <x v="0"/>
    <x v="15"/>
    <s v="Jul 2015"/>
    <n v="983257.35673510749"/>
    <x v="6"/>
    <x v="4"/>
  </r>
  <r>
    <x v="0"/>
    <x v="15"/>
    <s v="Aug 2015"/>
    <n v="960097.95631061378"/>
    <x v="7"/>
    <x v="4"/>
  </r>
  <r>
    <x v="0"/>
    <x v="15"/>
    <s v="Sep 2015"/>
    <n v="936070.38637448894"/>
    <x v="8"/>
    <x v="4"/>
  </r>
  <r>
    <x v="0"/>
    <x v="15"/>
    <s v="Oct 2015"/>
    <n v="907331.85686241044"/>
    <x v="9"/>
    <x v="4"/>
  </r>
  <r>
    <x v="0"/>
    <x v="15"/>
    <s v="Nov 2015"/>
    <n v="883154.07251692924"/>
    <x v="10"/>
    <x v="4"/>
  </r>
  <r>
    <x v="0"/>
    <x v="15"/>
    <s v="Dec 2015"/>
    <n v="862235.56506327633"/>
    <x v="11"/>
    <x v="4"/>
  </r>
  <r>
    <x v="0"/>
    <x v="15"/>
    <s v="Jan 2016"/>
    <n v="842198.86326105287"/>
    <x v="0"/>
    <x v="5"/>
  </r>
  <r>
    <x v="0"/>
    <x v="15"/>
    <s v="Feb 2016"/>
    <n v="835466.82913146366"/>
    <x v="1"/>
    <x v="5"/>
  </r>
  <r>
    <x v="0"/>
    <x v="15"/>
    <s v="Mar 2016"/>
    <n v="810057.47759023204"/>
    <x v="2"/>
    <x v="5"/>
  </r>
  <r>
    <x v="0"/>
    <x v="15"/>
    <s v="Apr 2016"/>
    <n v="819138.49327978608"/>
    <x v="3"/>
    <x v="5"/>
  </r>
  <r>
    <x v="0"/>
    <x v="15"/>
    <s v="May 2016"/>
    <n v="766012.58868687833"/>
    <x v="4"/>
    <x v="5"/>
  </r>
  <r>
    <x v="0"/>
    <x v="15"/>
    <s v="Jun 2016"/>
    <n v="766905.85860707925"/>
    <x v="5"/>
    <x v="5"/>
  </r>
  <r>
    <x v="0"/>
    <x v="15"/>
    <s v="Jul 2016"/>
    <n v="729402.14765920665"/>
    <x v="6"/>
    <x v="5"/>
  </r>
  <r>
    <x v="0"/>
    <x v="15"/>
    <s v="Aug 2016"/>
    <n v="722497.50279819104"/>
    <x v="7"/>
    <x v="5"/>
  </r>
  <r>
    <x v="0"/>
    <x v="15"/>
    <s v="Sep 2016"/>
    <n v="697641.70829799364"/>
    <x v="8"/>
    <x v="5"/>
  </r>
  <r>
    <x v="0"/>
    <x v="15"/>
    <s v="Oct 2016"/>
    <n v="684800.30846957094"/>
    <x v="9"/>
    <x v="5"/>
  </r>
  <r>
    <x v="0"/>
    <x v="15"/>
    <s v="Nov 2016"/>
    <n v="677832.14325502783"/>
    <x v="10"/>
    <x v="5"/>
  </r>
  <r>
    <x v="0"/>
    <x v="15"/>
    <s v="Dec 2016"/>
    <n v="664899.52054394351"/>
    <x v="11"/>
    <x v="5"/>
  </r>
  <r>
    <x v="0"/>
    <x v="15"/>
    <s v="Jan 2017"/>
    <n v="646828.47692813328"/>
    <x v="0"/>
    <x v="6"/>
  </r>
  <r>
    <x v="0"/>
    <x v="15"/>
    <s v="Feb 2017"/>
    <n v="631884.75888389943"/>
    <x v="1"/>
    <x v="6"/>
  </r>
  <r>
    <x v="0"/>
    <x v="15"/>
    <s v="Mar 2017"/>
    <n v="628192.14052168967"/>
    <x v="2"/>
    <x v="6"/>
  </r>
  <r>
    <x v="0"/>
    <x v="15"/>
    <s v="Apr 2017"/>
    <n v="588971.69310387911"/>
    <x v="3"/>
    <x v="6"/>
  </r>
  <r>
    <x v="0"/>
    <x v="15"/>
    <s v="May 2017"/>
    <n v="591278.17544824816"/>
    <x v="4"/>
    <x v="6"/>
  </r>
  <r>
    <x v="0"/>
    <x v="15"/>
    <s v="Jun 2017"/>
    <n v="572055.59457216563"/>
    <x v="5"/>
    <x v="6"/>
  </r>
  <r>
    <x v="0"/>
    <x v="15"/>
    <s v="Jul 2017"/>
    <n v="557811.71895525954"/>
    <x v="6"/>
    <x v="6"/>
  </r>
  <r>
    <x v="0"/>
    <x v="15"/>
    <s v="Aug 2017"/>
    <n v="551034.43077955605"/>
    <x v="7"/>
    <x v="6"/>
  </r>
  <r>
    <x v="0"/>
    <x v="15"/>
    <s v="Sep 2017"/>
    <n v="550038.17006292823"/>
    <x v="8"/>
    <x v="6"/>
  </r>
  <r>
    <x v="0"/>
    <x v="15"/>
    <s v="Oct 2017"/>
    <n v="533443.20382300159"/>
    <x v="9"/>
    <x v="6"/>
  </r>
  <r>
    <x v="0"/>
    <x v="15"/>
    <s v="Nov 2017"/>
    <n v="532139.81655794987"/>
    <x v="10"/>
    <x v="6"/>
  </r>
  <r>
    <x v="0"/>
    <x v="15"/>
    <s v="Dec 2017"/>
    <n v="514020.28454536153"/>
    <x v="11"/>
    <x v="6"/>
  </r>
  <r>
    <x v="0"/>
    <x v="15"/>
    <s v="Jan 2018"/>
    <n v="500677.16896637238"/>
    <x v="0"/>
    <x v="7"/>
  </r>
  <r>
    <x v="0"/>
    <x v="15"/>
    <s v="Feb 2018"/>
    <n v="486544.92268431897"/>
    <x v="1"/>
    <x v="7"/>
  </r>
  <r>
    <x v="0"/>
    <x v="15"/>
    <s v="Mar 2018"/>
    <n v="483481.47531240236"/>
    <x v="2"/>
    <x v="7"/>
  </r>
  <r>
    <x v="0"/>
    <x v="15"/>
    <s v="Apr 2018"/>
    <n v="469497.77125923522"/>
    <x v="3"/>
    <x v="7"/>
  </r>
  <r>
    <x v="0"/>
    <x v="15"/>
    <s v="May 2018"/>
    <n v="463737.01205773797"/>
    <x v="4"/>
    <x v="7"/>
  </r>
  <r>
    <x v="0"/>
    <x v="15"/>
    <s v="Jun 2018"/>
    <n v="464545.61100154201"/>
    <x v="5"/>
    <x v="7"/>
  </r>
  <r>
    <x v="0"/>
    <x v="15"/>
    <s v="Jul 2018"/>
    <n v="451595.95234941726"/>
    <x v="6"/>
    <x v="7"/>
  </r>
  <r>
    <x v="0"/>
    <x v="15"/>
    <s v="Aug 2018"/>
    <n v="434570.20386709855"/>
    <x v="7"/>
    <x v="7"/>
  </r>
  <r>
    <x v="0"/>
    <x v="15"/>
    <s v="Sep 2018"/>
    <n v="426388.66277488694"/>
    <x v="8"/>
    <x v="7"/>
  </r>
  <r>
    <x v="0"/>
    <x v="15"/>
    <s v="Oct 2018"/>
    <n v="425811.83800106135"/>
    <x v="9"/>
    <x v="7"/>
  </r>
  <r>
    <x v="0"/>
    <x v="15"/>
    <s v="Nov 2018"/>
    <n v="414488.93039435311"/>
    <x v="10"/>
    <x v="7"/>
  </r>
  <r>
    <x v="0"/>
    <x v="15"/>
    <s v="Dec 2018"/>
    <n v="408719.26930197189"/>
    <x v="11"/>
    <x v="7"/>
  </r>
  <r>
    <x v="0"/>
    <x v="15"/>
    <s v="Jan 2019"/>
    <n v="398721.78035017103"/>
    <x v="0"/>
    <x v="8"/>
  </r>
  <r>
    <x v="0"/>
    <x v="15"/>
    <s v="Feb 2019"/>
    <n v="396410.72632028291"/>
    <x v="1"/>
    <x v="8"/>
  </r>
  <r>
    <x v="0"/>
    <x v="15"/>
    <s v="Mar 2019"/>
    <n v="391272.69366222271"/>
    <x v="2"/>
    <x v="8"/>
  </r>
  <r>
    <x v="0"/>
    <x v="15"/>
    <s v="Apr 2019"/>
    <n v="384869.77163137321"/>
    <x v="3"/>
    <x v="8"/>
  </r>
  <r>
    <x v="0"/>
    <x v="15"/>
    <s v="May 2019"/>
    <n v="379455.89527223969"/>
    <x v="4"/>
    <x v="8"/>
  </r>
  <r>
    <x v="0"/>
    <x v="15"/>
    <s v="Jun 2019"/>
    <n v="372091.80741303466"/>
    <x v="5"/>
    <x v="8"/>
  </r>
  <r>
    <x v="0"/>
    <x v="15"/>
    <s v="Jul 2019"/>
    <n v="364889.55345536809"/>
    <x v="6"/>
    <x v="8"/>
  </r>
  <r>
    <x v="0"/>
    <x v="15"/>
    <s v="Aug 2019"/>
    <n v="362112.12091125571"/>
    <x v="7"/>
    <x v="8"/>
  </r>
  <r>
    <x v="0"/>
    <x v="15"/>
    <s v="Sep 2019"/>
    <n v="355234.81611839286"/>
    <x v="8"/>
    <x v="8"/>
  </r>
  <r>
    <x v="0"/>
    <x v="15"/>
    <s v="Oct 2019"/>
    <n v="345444.24713010521"/>
    <x v="9"/>
    <x v="8"/>
  </r>
  <r>
    <x v="0"/>
    <x v="15"/>
    <s v="Nov 2019"/>
    <n v="338859.33762019075"/>
    <x v="10"/>
    <x v="8"/>
  </r>
  <r>
    <x v="0"/>
    <x v="15"/>
    <s v="Dec 2019"/>
    <n v="335685.85755156056"/>
    <x v="11"/>
    <x v="8"/>
  </r>
  <r>
    <x v="0"/>
    <x v="15"/>
    <s v="Jan 2020"/>
    <n v="329361.70802189293"/>
    <x v="0"/>
    <x v="9"/>
  </r>
  <r>
    <x v="0"/>
    <x v="15"/>
    <s v="Feb 2020"/>
    <n v="327366.93963919522"/>
    <x v="1"/>
    <x v="9"/>
  </r>
  <r>
    <x v="0"/>
    <x v="15"/>
    <s v="Mar 2020"/>
    <n v="325306.35945233062"/>
    <x v="2"/>
    <x v="9"/>
  </r>
  <r>
    <x v="0"/>
    <x v="15"/>
    <s v="Apr 2020"/>
    <n v="315993.54746469593"/>
    <x v="3"/>
    <x v="9"/>
  </r>
  <r>
    <x v="0"/>
    <x v="15"/>
    <s v="May 2020"/>
    <n v="308036.94304764865"/>
    <x v="4"/>
    <x v="9"/>
  </r>
  <r>
    <x v="0"/>
    <x v="15"/>
    <s v="Jun 2020"/>
    <n v="307518.06157631264"/>
    <x v="5"/>
    <x v="9"/>
  </r>
  <r>
    <x v="0"/>
    <x v="15"/>
    <s v="Jul 2020"/>
    <n v="302863.76397971623"/>
    <x v="6"/>
    <x v="9"/>
  </r>
  <r>
    <x v="0"/>
    <x v="15"/>
    <s v="Aug 2020"/>
    <n v="296458.92919506732"/>
    <x v="7"/>
    <x v="9"/>
  </r>
  <r>
    <x v="0"/>
    <x v="15"/>
    <s v="Sep 2020"/>
    <n v="290149.52416254318"/>
    <x v="8"/>
    <x v="9"/>
  </r>
  <r>
    <x v="0"/>
    <x v="15"/>
    <s v="Oct 2020"/>
    <n v="284519.86519455904"/>
    <x v="9"/>
    <x v="9"/>
  </r>
  <r>
    <x v="0"/>
    <x v="15"/>
    <s v="Nov 2020"/>
    <n v="282957.93963415915"/>
    <x v="10"/>
    <x v="9"/>
  </r>
  <r>
    <x v="0"/>
    <x v="15"/>
    <s v="Dec 2020"/>
    <n v="280639.2775494706"/>
    <x v="11"/>
    <x v="9"/>
  </r>
  <r>
    <x v="0"/>
    <x v="15"/>
    <s v="Jan 2021"/>
    <n v="270481.82718092395"/>
    <x v="0"/>
    <x v="10"/>
  </r>
  <r>
    <x v="0"/>
    <x v="15"/>
    <s v="Feb 2021"/>
    <n v="266783.55945750454"/>
    <x v="1"/>
    <x v="10"/>
  </r>
  <r>
    <x v="0"/>
    <x v="15"/>
    <s v="Mar 2021"/>
    <n v="270062.0449579542"/>
    <x v="2"/>
    <x v="10"/>
  </r>
  <r>
    <x v="0"/>
    <x v="15"/>
    <s v="Apr 2021"/>
    <n v="254056.67598584376"/>
    <x v="3"/>
    <x v="10"/>
  </r>
  <r>
    <x v="0"/>
    <x v="15"/>
    <s v="May 2021"/>
    <n v="246455.07515211444"/>
    <x v="4"/>
    <x v="10"/>
  </r>
  <r>
    <x v="0"/>
    <x v="15"/>
    <s v="Jun 2021"/>
    <n v="241154.73132447386"/>
    <x v="5"/>
    <x v="10"/>
  </r>
  <r>
    <x v="0"/>
    <x v="15"/>
    <s v="Jul 2021"/>
    <n v="236947.57460836298"/>
    <x v="6"/>
    <x v="10"/>
  </r>
  <r>
    <x v="0"/>
    <x v="15"/>
    <s v="Aug 2021"/>
    <n v="231852.92971988494"/>
    <x v="7"/>
    <x v="10"/>
  </r>
  <r>
    <x v="0"/>
    <x v="15"/>
    <s v="Sep 2021"/>
    <n v="229604.65212211781"/>
    <x v="8"/>
    <x v="10"/>
  </r>
  <r>
    <x v="0"/>
    <x v="15"/>
    <s v="Oct 2021"/>
    <n v="226387.69346802717"/>
    <x v="9"/>
    <x v="10"/>
  </r>
  <r>
    <x v="0"/>
    <x v="15"/>
    <s v="Nov 2021"/>
    <n v="224633.9579049637"/>
    <x v="10"/>
    <x v="10"/>
  </r>
  <r>
    <x v="0"/>
    <x v="15"/>
    <s v="Dec 2021"/>
    <n v="223727.11474969288"/>
    <x v="11"/>
    <x v="10"/>
  </r>
  <r>
    <x v="0"/>
    <x v="15"/>
    <s v="Jan 2022"/>
    <n v="223788.89174128853"/>
    <x v="0"/>
    <x v="11"/>
  </r>
  <r>
    <x v="0"/>
    <x v="15"/>
    <s v="Feb 2022"/>
    <n v="220874.43765225311"/>
    <x v="1"/>
    <x v="11"/>
  </r>
  <r>
    <x v="0"/>
    <x v="15"/>
    <s v="Mar 2022"/>
    <n v="214910.39461476789"/>
    <x v="2"/>
    <x v="11"/>
  </r>
  <r>
    <x v="0"/>
    <x v="15"/>
    <s v="Apr 2022"/>
    <n v="135247.82228375817"/>
    <x v="3"/>
    <x v="11"/>
  </r>
  <r>
    <x v="0"/>
    <x v="15"/>
    <s v="May 2022"/>
    <n v="133697.92301002215"/>
    <x v="4"/>
    <x v="11"/>
  </r>
  <r>
    <x v="0"/>
    <x v="15"/>
    <s v="Jun 2022"/>
    <n v="131228.43173286613"/>
    <x v="5"/>
    <x v="11"/>
  </r>
  <r>
    <x v="0"/>
    <x v="15"/>
    <s v="Jul 2022"/>
    <n v="130051.50582252267"/>
    <x v="6"/>
    <x v="11"/>
  </r>
  <r>
    <x v="0"/>
    <x v="15"/>
    <s v="Aug 2022"/>
    <n v="128181.63563990936"/>
    <x v="7"/>
    <x v="11"/>
  </r>
  <r>
    <x v="0"/>
    <x v="15"/>
    <s v="Sep 2022"/>
    <n v="126773.96024744709"/>
    <x v="8"/>
    <x v="11"/>
  </r>
  <r>
    <x v="0"/>
    <x v="15"/>
    <s v="Oct 2022"/>
    <n v="125302.25154253335"/>
    <x v="9"/>
    <x v="11"/>
  </r>
  <r>
    <x v="0"/>
    <x v="15"/>
    <s v="Nov 2022"/>
    <n v="123898.00016842085"/>
    <x v="10"/>
    <x v="11"/>
  </r>
  <r>
    <x v="0"/>
    <x v="15"/>
    <s v="Dec 2022"/>
    <n v="123436.75633772989"/>
    <x v="11"/>
    <x v="11"/>
  </r>
  <r>
    <x v="0"/>
    <x v="15"/>
    <s v="Jan 2023"/>
    <n v="121122.12240493958"/>
    <x v="0"/>
    <x v="12"/>
  </r>
  <r>
    <x v="0"/>
    <x v="15"/>
    <s v="Feb 2023"/>
    <n v="119755.28011987027"/>
    <x v="1"/>
    <x v="12"/>
  </r>
  <r>
    <x v="0"/>
    <x v="15"/>
    <s v="Mar 2023"/>
    <n v="118366.68246815124"/>
    <x v="2"/>
    <x v="12"/>
  </r>
  <r>
    <x v="0"/>
    <x v="15"/>
    <s v="Apr 2023"/>
    <n v="117032.08145794905"/>
    <x v="3"/>
    <x v="12"/>
  </r>
  <r>
    <x v="0"/>
    <x v="15"/>
    <s v="May 2023"/>
    <n v="115692.50143661346"/>
    <x v="4"/>
    <x v="12"/>
  </r>
  <r>
    <x v="0"/>
    <x v="15"/>
    <s v="Jun 2023"/>
    <n v="114378.40011267886"/>
    <x v="5"/>
    <x v="12"/>
  </r>
  <r>
    <x v="0"/>
    <x v="15"/>
    <s v="Jul 2023"/>
    <n v="113076.6419482534"/>
    <x v="6"/>
    <x v="12"/>
  </r>
  <r>
    <x v="0"/>
    <x v="15"/>
    <s v="Aug 2023"/>
    <n v="111815.53656622846"/>
    <x v="7"/>
    <x v="12"/>
  </r>
  <r>
    <x v="0"/>
    <x v="15"/>
    <s v="Sep 2023"/>
    <n v="110552.52390853355"/>
    <x v="8"/>
    <x v="12"/>
  </r>
  <r>
    <x v="0"/>
    <x v="15"/>
    <s v="Oct 2023"/>
    <n v="109326.75197153329"/>
    <x v="9"/>
    <x v="12"/>
  </r>
  <r>
    <x v="0"/>
    <x v="15"/>
    <s v="Nov 2023"/>
    <n v="108081.42527034535"/>
    <x v="10"/>
    <x v="12"/>
  </r>
  <r>
    <x v="0"/>
    <x v="15"/>
    <s v="Dec 2023"/>
    <n v="107717.91545983218"/>
    <x v="11"/>
    <x v="12"/>
  </r>
  <r>
    <x v="0"/>
    <x v="15"/>
    <s v="Jan 2024"/>
    <n v="105686.18188189657"/>
    <x v="0"/>
    <x v="13"/>
  </r>
  <r>
    <x v="0"/>
    <x v="15"/>
    <s v="Feb 2024"/>
    <n v="104479.02010804856"/>
    <x v="1"/>
    <x v="13"/>
  </r>
  <r>
    <x v="0"/>
    <x v="15"/>
    <s v="Mar 2024"/>
    <n v="103317.05238962811"/>
    <x v="2"/>
    <x v="13"/>
  </r>
  <r>
    <x v="0"/>
    <x v="15"/>
    <s v="Apr 2024"/>
    <n v="102177.09801421397"/>
    <x v="3"/>
    <x v="13"/>
  </r>
  <r>
    <x v="0"/>
    <x v="15"/>
    <s v="May 2024"/>
    <n v="101050.69845545256"/>
    <x v="4"/>
    <x v="13"/>
  </r>
  <r>
    <x v="0"/>
    <x v="15"/>
    <s v="Jun 2024"/>
    <n v="99905.002872791869"/>
    <x v="5"/>
    <x v="13"/>
  </r>
  <r>
    <x v="0"/>
    <x v="15"/>
    <s v="Jul 2024"/>
    <n v="98805.204428320241"/>
    <x v="6"/>
    <x v="13"/>
  </r>
  <r>
    <x v="0"/>
    <x v="15"/>
    <s v="Aug 2024"/>
    <n v="97718.3878496369"/>
    <x v="7"/>
    <x v="13"/>
  </r>
  <r>
    <x v="0"/>
    <x v="15"/>
    <s v="Sep 2024"/>
    <n v="96612.272054893489"/>
    <x v="8"/>
    <x v="13"/>
  </r>
  <r>
    <x v="0"/>
    <x v="15"/>
    <s v="Oct 2024"/>
    <n v="95515.491635721002"/>
    <x v="9"/>
    <x v="13"/>
  </r>
  <r>
    <x v="0"/>
    <x v="15"/>
    <s v="Nov 2024"/>
    <n v="94439.786714272544"/>
    <x v="10"/>
    <x v="13"/>
  </r>
  <r>
    <x v="0"/>
    <x v="15"/>
    <s v="Dec 2024"/>
    <n v="94153.579069648447"/>
    <x v="11"/>
    <x v="13"/>
  </r>
  <r>
    <x v="0"/>
    <x v="15"/>
    <s v="Jan 2025"/>
    <n v="92369.98738667935"/>
    <x v="0"/>
    <x v="14"/>
  </r>
  <r>
    <x v="0"/>
    <x v="15"/>
    <s v="Feb 2025"/>
    <n v="91357.483685810148"/>
    <x v="1"/>
    <x v="14"/>
  </r>
  <r>
    <x v="0"/>
    <x v="15"/>
    <s v="Mar 2025"/>
    <n v="90356.725645086713"/>
    <x v="2"/>
    <x v="14"/>
  </r>
  <r>
    <x v="0"/>
    <x v="15"/>
    <s v="Apr 2025"/>
    <n v="89296.028411421998"/>
    <x v="3"/>
    <x v="14"/>
  </r>
  <r>
    <x v="0"/>
    <x v="15"/>
    <s v="May 2025"/>
    <n v="88272.181528704459"/>
    <x v="4"/>
    <x v="14"/>
  </r>
  <r>
    <x v="0"/>
    <x v="15"/>
    <s v="Jun 2025"/>
    <n v="87251.940519479162"/>
    <x v="5"/>
    <x v="14"/>
  </r>
  <r>
    <x v="0"/>
    <x v="15"/>
    <s v="Jul 2025"/>
    <n v="86267.849555570574"/>
    <x v="6"/>
    <x v="14"/>
  </r>
  <r>
    <x v="0"/>
    <x v="15"/>
    <s v="Aug 2025"/>
    <n v="85161.036622323678"/>
    <x v="7"/>
    <x v="14"/>
  </r>
  <r>
    <x v="0"/>
    <x v="15"/>
    <s v="Sep 2025"/>
    <n v="84154.775700335114"/>
    <x v="8"/>
    <x v="14"/>
  </r>
  <r>
    <x v="0"/>
    <x v="15"/>
    <s v="Oct 2025"/>
    <n v="83215.929825007115"/>
    <x v="9"/>
    <x v="14"/>
  </r>
  <r>
    <x v="0"/>
    <x v="15"/>
    <s v="Nov 2025"/>
    <n v="82288.81717914078"/>
    <x v="10"/>
    <x v="14"/>
  </r>
  <r>
    <x v="0"/>
    <x v="15"/>
    <s v="Dec 2025"/>
    <n v="81921.20441731521"/>
    <x v="11"/>
    <x v="14"/>
  </r>
  <r>
    <x v="0"/>
    <x v="15"/>
    <s v="Jan 2026"/>
    <n v="80468.902276861394"/>
    <x v="0"/>
    <x v="15"/>
  </r>
  <r>
    <x v="0"/>
    <x v="15"/>
    <s v="Feb 2026"/>
    <n v="79583.629895349004"/>
    <x v="1"/>
    <x v="15"/>
  </r>
  <r>
    <x v="0"/>
    <x v="15"/>
    <s v="Mar 2026"/>
    <n v="78667.675399777741"/>
    <x v="2"/>
    <x v="15"/>
  </r>
  <r>
    <x v="0"/>
    <x v="15"/>
    <s v="Apr 2026"/>
    <n v="77714.824095811622"/>
    <x v="3"/>
    <x v="15"/>
  </r>
  <r>
    <x v="0"/>
    <x v="15"/>
    <s v="May 2026"/>
    <n v="76845.452407395569"/>
    <x v="4"/>
    <x v="15"/>
  </r>
  <r>
    <x v="0"/>
    <x v="15"/>
    <s v="Jun 2026"/>
    <n v="75987.993724467844"/>
    <x v="5"/>
    <x v="15"/>
  </r>
  <r>
    <x v="0"/>
    <x v="15"/>
    <s v="Jul 2026"/>
    <n v="75155.682644716289"/>
    <x v="6"/>
    <x v="15"/>
  </r>
  <r>
    <x v="0"/>
    <x v="15"/>
    <s v="Aug 2026"/>
    <n v="74332.632222769054"/>
    <x v="7"/>
    <x v="15"/>
  </r>
  <r>
    <x v="0"/>
    <x v="15"/>
    <s v="Sep 2026"/>
    <n v="73518.710496609317"/>
    <x v="8"/>
    <x v="15"/>
  </r>
  <r>
    <x v="0"/>
    <x v="15"/>
    <s v="Oct 2026"/>
    <n v="72713.803494724474"/>
    <x v="9"/>
    <x v="15"/>
  </r>
  <r>
    <x v="0"/>
    <x v="15"/>
    <s v="Nov 2026"/>
    <n v="71908.036103497492"/>
    <x v="10"/>
    <x v="15"/>
  </r>
  <r>
    <x v="0"/>
    <x v="15"/>
    <s v="Dec 2026"/>
    <n v="71594.470924066394"/>
    <x v="11"/>
    <x v="15"/>
  </r>
  <r>
    <x v="0"/>
    <x v="15"/>
    <s v="Jan 2027"/>
    <n v="70342.209992566524"/>
    <x v="0"/>
    <x v="16"/>
  </r>
  <r>
    <x v="0"/>
    <x v="15"/>
    <s v="Feb 2027"/>
    <n v="69572.152104491601"/>
    <x v="1"/>
    <x v="16"/>
  </r>
  <r>
    <x v="0"/>
    <x v="15"/>
    <s v="Mar 2027"/>
    <n v="68810.50949485712"/>
    <x v="2"/>
    <x v="16"/>
  </r>
  <r>
    <x v="0"/>
    <x v="16"/>
    <s v="May 2012"/>
    <n v="8064635.4385238662"/>
    <x v="4"/>
    <x v="1"/>
  </r>
  <r>
    <x v="0"/>
    <x v="16"/>
    <s v="Jun 2012"/>
    <n v="14105182.458338328"/>
    <x v="5"/>
    <x v="1"/>
  </r>
  <r>
    <x v="0"/>
    <x v="16"/>
    <s v="Jul 2012"/>
    <n v="10365825.563649623"/>
    <x v="6"/>
    <x v="1"/>
  </r>
  <r>
    <x v="0"/>
    <x v="16"/>
    <s v="Aug 2012"/>
    <n v="8930290.7347037941"/>
    <x v="7"/>
    <x v="1"/>
  </r>
  <r>
    <x v="0"/>
    <x v="16"/>
    <s v="Sep 2012"/>
    <n v="7585136.5423967745"/>
    <x v="8"/>
    <x v="1"/>
  </r>
  <r>
    <x v="0"/>
    <x v="16"/>
    <s v="Oct 2012"/>
    <n v="6891114.4459015448"/>
    <x v="9"/>
    <x v="1"/>
  </r>
  <r>
    <x v="0"/>
    <x v="16"/>
    <s v="Nov 2012"/>
    <n v="6417382.4629292767"/>
    <x v="10"/>
    <x v="1"/>
  </r>
  <r>
    <x v="0"/>
    <x v="16"/>
    <s v="Dec 2012"/>
    <n v="6298242.5187163092"/>
    <x v="11"/>
    <x v="1"/>
  </r>
  <r>
    <x v="0"/>
    <x v="16"/>
    <s v="Jan 2013"/>
    <n v="6019569.2743447497"/>
    <x v="0"/>
    <x v="2"/>
  </r>
  <r>
    <x v="0"/>
    <x v="16"/>
    <s v="Feb 2013"/>
    <n v="5578216.4030275159"/>
    <x v="1"/>
    <x v="2"/>
  </r>
  <r>
    <x v="0"/>
    <x v="16"/>
    <s v="Mar 2013"/>
    <n v="5749776.6995342188"/>
    <x v="2"/>
    <x v="2"/>
  </r>
  <r>
    <x v="0"/>
    <x v="16"/>
    <s v="Apr 2013"/>
    <n v="5426549.989142322"/>
    <x v="3"/>
    <x v="2"/>
  </r>
  <r>
    <x v="0"/>
    <x v="16"/>
    <s v="May 2013"/>
    <n v="5486310.1196751259"/>
    <x v="4"/>
    <x v="2"/>
  </r>
  <r>
    <x v="0"/>
    <x v="16"/>
    <s v="Jun 2013"/>
    <n v="6091053.4395543421"/>
    <x v="5"/>
    <x v="2"/>
  </r>
  <r>
    <x v="0"/>
    <x v="16"/>
    <s v="Jul 2013"/>
    <n v="5498012.2170382226"/>
    <x v="6"/>
    <x v="2"/>
  </r>
  <r>
    <x v="0"/>
    <x v="16"/>
    <s v="Aug 2013"/>
    <n v="5707422.5729939975"/>
    <x v="7"/>
    <x v="2"/>
  </r>
  <r>
    <x v="0"/>
    <x v="16"/>
    <s v="Sep 2013"/>
    <n v="5253915.917497498"/>
    <x v="8"/>
    <x v="2"/>
  </r>
  <r>
    <x v="0"/>
    <x v="16"/>
    <s v="Oct 2013"/>
    <n v="4862678.3173068091"/>
    <x v="9"/>
    <x v="2"/>
  </r>
  <r>
    <x v="0"/>
    <x v="16"/>
    <s v="Nov 2013"/>
    <n v="4735744.9319798704"/>
    <x v="10"/>
    <x v="2"/>
  </r>
  <r>
    <x v="0"/>
    <x v="16"/>
    <s v="Dec 2013"/>
    <n v="4653565.7385542719"/>
    <x v="11"/>
    <x v="2"/>
  </r>
  <r>
    <x v="0"/>
    <x v="16"/>
    <s v="Jan 2014"/>
    <n v="4473186.2174847238"/>
    <x v="0"/>
    <x v="3"/>
  </r>
  <r>
    <x v="0"/>
    <x v="16"/>
    <s v="Feb 2014"/>
    <n v="3894239.042784248"/>
    <x v="1"/>
    <x v="3"/>
  </r>
  <r>
    <x v="0"/>
    <x v="16"/>
    <s v="Mar 2014"/>
    <n v="3906062.2369541815"/>
    <x v="2"/>
    <x v="3"/>
  </r>
  <r>
    <x v="0"/>
    <x v="16"/>
    <s v="Apr 2014"/>
    <n v="3598219.6873813393"/>
    <x v="3"/>
    <x v="3"/>
  </r>
  <r>
    <x v="0"/>
    <x v="16"/>
    <s v="May 2014"/>
    <n v="3499589.3236835729"/>
    <x v="4"/>
    <x v="3"/>
  </r>
  <r>
    <x v="0"/>
    <x v="16"/>
    <s v="Jun 2014"/>
    <n v="3936641.1199307498"/>
    <x v="5"/>
    <x v="3"/>
  </r>
  <r>
    <x v="0"/>
    <x v="16"/>
    <s v="Jul 2014"/>
    <n v="3397765.6941136327"/>
    <x v="6"/>
    <x v="3"/>
  </r>
  <r>
    <x v="0"/>
    <x v="16"/>
    <s v="Aug 2014"/>
    <n v="3506595.0127591938"/>
    <x v="7"/>
    <x v="3"/>
  </r>
  <r>
    <x v="0"/>
    <x v="16"/>
    <s v="Sep 2014"/>
    <n v="3204934.9797246531"/>
    <x v="8"/>
    <x v="3"/>
  </r>
  <r>
    <x v="0"/>
    <x v="16"/>
    <s v="Oct 2014"/>
    <n v="3051820.9663203051"/>
    <x v="9"/>
    <x v="3"/>
  </r>
  <r>
    <x v="0"/>
    <x v="16"/>
    <s v="Nov 2014"/>
    <n v="3061080.6908078599"/>
    <x v="10"/>
    <x v="3"/>
  </r>
  <r>
    <x v="0"/>
    <x v="16"/>
    <s v="Dec 2014"/>
    <n v="3072124.0531959203"/>
    <x v="11"/>
    <x v="3"/>
  </r>
  <r>
    <x v="0"/>
    <x v="16"/>
    <s v="Jan 2015"/>
    <n v="2965259.6876898049"/>
    <x v="0"/>
    <x v="4"/>
  </r>
  <r>
    <x v="0"/>
    <x v="16"/>
    <s v="Feb 2015"/>
    <n v="2611126.7286662934"/>
    <x v="1"/>
    <x v="4"/>
  </r>
  <r>
    <x v="0"/>
    <x v="16"/>
    <s v="Mar 2015"/>
    <n v="2703819.1815077383"/>
    <x v="2"/>
    <x v="4"/>
  </r>
  <r>
    <x v="0"/>
    <x v="16"/>
    <s v="Apr 2015"/>
    <n v="2479146.230455834"/>
    <x v="3"/>
    <x v="4"/>
  </r>
  <r>
    <x v="0"/>
    <x v="16"/>
    <s v="May 2015"/>
    <n v="2486416.4468131633"/>
    <x v="4"/>
    <x v="4"/>
  </r>
  <r>
    <x v="0"/>
    <x v="16"/>
    <s v="Jun 2015"/>
    <n v="2930372.2252430259"/>
    <x v="5"/>
    <x v="4"/>
  </r>
  <r>
    <x v="0"/>
    <x v="16"/>
    <s v="Jul 2015"/>
    <n v="2542791.2771129152"/>
    <x v="6"/>
    <x v="4"/>
  </r>
  <r>
    <x v="0"/>
    <x v="16"/>
    <s v="Aug 2015"/>
    <n v="2714791.7535892259"/>
    <x v="7"/>
    <x v="4"/>
  </r>
  <r>
    <x v="0"/>
    <x v="16"/>
    <s v="Sep 2015"/>
    <n v="2480625.7239342323"/>
    <x v="8"/>
    <x v="4"/>
  </r>
  <r>
    <x v="0"/>
    <x v="16"/>
    <s v="Oct 2015"/>
    <n v="2313812.6434142655"/>
    <x v="9"/>
    <x v="4"/>
  </r>
  <r>
    <x v="0"/>
    <x v="16"/>
    <s v="Nov 2015"/>
    <n v="2318438.7905637491"/>
    <x v="10"/>
    <x v="4"/>
  </r>
  <r>
    <x v="0"/>
    <x v="16"/>
    <s v="Dec 2015"/>
    <n v="2341694.1648865044"/>
    <x v="11"/>
    <x v="4"/>
  </r>
  <r>
    <x v="0"/>
    <x v="16"/>
    <s v="Jan 2016"/>
    <n v="2265953.3503384935"/>
    <x v="0"/>
    <x v="5"/>
  </r>
  <r>
    <x v="0"/>
    <x v="16"/>
    <s v="Feb 2016"/>
    <n v="1979006.3574759774"/>
    <x v="1"/>
    <x v="5"/>
  </r>
  <r>
    <x v="0"/>
    <x v="16"/>
    <s v="Mar 2016"/>
    <n v="2083107.0906831224"/>
    <x v="2"/>
    <x v="5"/>
  </r>
  <r>
    <x v="0"/>
    <x v="16"/>
    <s v="Apr 2016"/>
    <n v="1905027.0371511574"/>
    <x v="3"/>
    <x v="5"/>
  </r>
  <r>
    <x v="0"/>
    <x v="16"/>
    <s v="May 2016"/>
    <n v="1922906.6048936381"/>
    <x v="4"/>
    <x v="5"/>
  </r>
  <r>
    <x v="0"/>
    <x v="16"/>
    <s v="Jun 2016"/>
    <n v="2308393.0046903733"/>
    <x v="5"/>
    <x v="5"/>
  </r>
  <r>
    <x v="0"/>
    <x v="16"/>
    <s v="Jul 2016"/>
    <n v="1984147.8065130552"/>
    <x v="6"/>
    <x v="5"/>
  </r>
  <r>
    <x v="0"/>
    <x v="16"/>
    <s v="Aug 2016"/>
    <n v="2143782.8380233413"/>
    <x v="7"/>
    <x v="5"/>
  </r>
  <r>
    <x v="0"/>
    <x v="16"/>
    <s v="Sep 2016"/>
    <n v="1948634.4176519243"/>
    <x v="8"/>
    <x v="5"/>
  </r>
  <r>
    <x v="0"/>
    <x v="16"/>
    <s v="Oct 2016"/>
    <n v="1806754.792575621"/>
    <x v="9"/>
    <x v="5"/>
  </r>
  <r>
    <x v="0"/>
    <x v="16"/>
    <s v="Nov 2016"/>
    <n v="1823465.0754663819"/>
    <x v="10"/>
    <x v="5"/>
  </r>
  <r>
    <x v="0"/>
    <x v="16"/>
    <s v="Dec 2016"/>
    <n v="1857573.4270932823"/>
    <x v="11"/>
    <x v="5"/>
  </r>
  <r>
    <x v="0"/>
    <x v="16"/>
    <s v="Jan 2017"/>
    <n v="1804944.7309377401"/>
    <x v="0"/>
    <x v="6"/>
  </r>
  <r>
    <x v="0"/>
    <x v="16"/>
    <s v="Feb 2017"/>
    <n v="1556488.2441831948"/>
    <x v="1"/>
    <x v="6"/>
  </r>
  <r>
    <x v="0"/>
    <x v="16"/>
    <s v="Mar 2017"/>
    <n v="1649885.3450748208"/>
    <x v="2"/>
    <x v="6"/>
  </r>
  <r>
    <x v="0"/>
    <x v="16"/>
    <s v="Apr 2017"/>
    <n v="1503612.4391745958"/>
    <x v="3"/>
    <x v="6"/>
  </r>
  <r>
    <x v="0"/>
    <x v="16"/>
    <s v="May 2017"/>
    <n v="1514959.2039658357"/>
    <x v="4"/>
    <x v="6"/>
  </r>
  <r>
    <x v="0"/>
    <x v="16"/>
    <s v="Jun 2017"/>
    <n v="1878033.7939256555"/>
    <x v="5"/>
    <x v="6"/>
  </r>
  <r>
    <x v="0"/>
    <x v="16"/>
    <s v="Jul 2017"/>
    <n v="1597173.7447487118"/>
    <x v="6"/>
    <x v="6"/>
  </r>
  <r>
    <x v="0"/>
    <x v="16"/>
    <s v="Aug 2017"/>
    <n v="1745196.3711268643"/>
    <x v="7"/>
    <x v="6"/>
  </r>
  <r>
    <x v="0"/>
    <x v="16"/>
    <s v="Sep 2017"/>
    <n v="1586461.506424641"/>
    <x v="8"/>
    <x v="6"/>
  </r>
  <r>
    <x v="0"/>
    <x v="16"/>
    <s v="Oct 2017"/>
    <n v="1476125.7142988942"/>
    <x v="9"/>
    <x v="6"/>
  </r>
  <r>
    <x v="0"/>
    <x v="16"/>
    <s v="Nov 2017"/>
    <n v="1492706.3193853046"/>
    <x v="10"/>
    <x v="6"/>
  </r>
  <r>
    <x v="0"/>
    <x v="16"/>
    <s v="Dec 2017"/>
    <n v="1525493.8047004789"/>
    <x v="11"/>
    <x v="6"/>
  </r>
  <r>
    <x v="0"/>
    <x v="16"/>
    <s v="Jan 2018"/>
    <n v="1477385.3716179181"/>
    <x v="0"/>
    <x v="7"/>
  </r>
  <r>
    <x v="0"/>
    <x v="16"/>
    <s v="Feb 2018"/>
    <n v="1257213.1737089762"/>
    <x v="1"/>
    <x v="7"/>
  </r>
  <r>
    <x v="0"/>
    <x v="16"/>
    <s v="Mar 2018"/>
    <n v="1348645.4211044612"/>
    <x v="2"/>
    <x v="7"/>
  </r>
  <r>
    <x v="0"/>
    <x v="16"/>
    <s v="Apr 2018"/>
    <n v="1223778.8044126092"/>
    <x v="3"/>
    <x v="7"/>
  </r>
  <r>
    <x v="0"/>
    <x v="16"/>
    <s v="May 2018"/>
    <n v="1246231.2845645037"/>
    <x v="4"/>
    <x v="7"/>
  </r>
  <r>
    <x v="0"/>
    <x v="16"/>
    <s v="Jun 2018"/>
    <n v="1571966.0756357508"/>
    <x v="5"/>
    <x v="7"/>
  </r>
  <r>
    <x v="0"/>
    <x v="16"/>
    <s v="Jul 2018"/>
    <n v="1332344.6313097784"/>
    <x v="6"/>
    <x v="7"/>
  </r>
  <r>
    <x v="0"/>
    <x v="16"/>
    <s v="Aug 2018"/>
    <n v="1473866.848211335"/>
    <x v="7"/>
    <x v="7"/>
  </r>
  <r>
    <x v="0"/>
    <x v="16"/>
    <s v="Sep 2018"/>
    <n v="1321302.5530827823"/>
    <x v="8"/>
    <x v="7"/>
  </r>
  <r>
    <x v="0"/>
    <x v="16"/>
    <s v="Oct 2018"/>
    <n v="1216366.7274815538"/>
    <x v="9"/>
    <x v="7"/>
  </r>
  <r>
    <x v="0"/>
    <x v="16"/>
    <s v="Nov 2018"/>
    <n v="1240536.5684296319"/>
    <x v="10"/>
    <x v="7"/>
  </r>
  <r>
    <x v="0"/>
    <x v="16"/>
    <s v="Dec 2018"/>
    <n v="1272518.2021288844"/>
    <x v="11"/>
    <x v="7"/>
  </r>
  <r>
    <x v="0"/>
    <x v="16"/>
    <s v="Jan 2019"/>
    <n v="1234629.2852334899"/>
    <x v="0"/>
    <x v="8"/>
  </r>
  <r>
    <x v="0"/>
    <x v="16"/>
    <s v="Feb 2019"/>
    <n v="1044168.3862976785"/>
    <x v="1"/>
    <x v="8"/>
  </r>
  <r>
    <x v="0"/>
    <x v="16"/>
    <s v="Mar 2019"/>
    <n v="1130264.4834945814"/>
    <x v="2"/>
    <x v="8"/>
  </r>
  <r>
    <x v="0"/>
    <x v="16"/>
    <s v="Apr 2019"/>
    <n v="1019195.3828589929"/>
    <x v="3"/>
    <x v="8"/>
  </r>
  <r>
    <x v="0"/>
    <x v="16"/>
    <s v="May 2019"/>
    <n v="1044563.705285805"/>
    <x v="4"/>
    <x v="8"/>
  </r>
  <r>
    <x v="0"/>
    <x v="16"/>
    <s v="Jun 2019"/>
    <n v="1338698.0543427614"/>
    <x v="5"/>
    <x v="8"/>
  </r>
  <r>
    <x v="0"/>
    <x v="16"/>
    <s v="Jul 2019"/>
    <n v="1120178.5063484523"/>
    <x v="6"/>
    <x v="8"/>
  </r>
  <r>
    <x v="0"/>
    <x v="16"/>
    <s v="Aug 2019"/>
    <n v="1247424.3916266325"/>
    <x v="7"/>
    <x v="8"/>
  </r>
  <r>
    <x v="0"/>
    <x v="16"/>
    <s v="Sep 2019"/>
    <n v="1122050.5255493415"/>
    <x v="8"/>
    <x v="8"/>
  </r>
  <r>
    <x v="0"/>
    <x v="16"/>
    <s v="Oct 2019"/>
    <n v="1031115.968052689"/>
    <x v="9"/>
    <x v="8"/>
  </r>
  <r>
    <x v="0"/>
    <x v="16"/>
    <s v="Nov 2019"/>
    <n v="1048561.257652764"/>
    <x v="10"/>
    <x v="8"/>
  </r>
  <r>
    <x v="0"/>
    <x v="16"/>
    <s v="Dec 2019"/>
    <n v="1078310.6450032527"/>
    <x v="11"/>
    <x v="8"/>
  </r>
  <r>
    <x v="0"/>
    <x v="16"/>
    <s v="Jan 2020"/>
    <n v="1048803.2594106942"/>
    <x v="0"/>
    <x v="9"/>
  </r>
  <r>
    <x v="0"/>
    <x v="16"/>
    <s v="Feb 2020"/>
    <n v="881020.95248424145"/>
    <x v="1"/>
    <x v="9"/>
  </r>
  <r>
    <x v="0"/>
    <x v="16"/>
    <s v="Mar 2020"/>
    <n v="961798.40522306541"/>
    <x v="2"/>
    <x v="9"/>
  </r>
  <r>
    <x v="0"/>
    <x v="16"/>
    <s v="Apr 2020"/>
    <n v="865076.41456284025"/>
    <x v="3"/>
    <x v="9"/>
  </r>
  <r>
    <x v="0"/>
    <x v="16"/>
    <s v="May 2020"/>
    <n v="884750.31997118948"/>
    <x v="4"/>
    <x v="9"/>
  </r>
  <r>
    <x v="0"/>
    <x v="16"/>
    <s v="Jun 2020"/>
    <n v="1145383.3954334529"/>
    <x v="5"/>
    <x v="9"/>
  </r>
  <r>
    <x v="0"/>
    <x v="16"/>
    <s v="Jul 2020"/>
    <n v="957045.13937921496"/>
    <x v="6"/>
    <x v="9"/>
  </r>
  <r>
    <x v="0"/>
    <x v="16"/>
    <s v="Aug 2020"/>
    <n v="1073530.3602435612"/>
    <x v="7"/>
    <x v="9"/>
  </r>
  <r>
    <x v="0"/>
    <x v="16"/>
    <s v="Sep 2020"/>
    <n v="957851.44900547795"/>
    <x v="8"/>
    <x v="9"/>
  </r>
  <r>
    <x v="0"/>
    <x v="16"/>
    <s v="Oct 2020"/>
    <n v="877014.77239526447"/>
    <x v="9"/>
    <x v="9"/>
  </r>
  <r>
    <x v="0"/>
    <x v="16"/>
    <s v="Nov 2020"/>
    <n v="896645.54375180439"/>
    <x v="10"/>
    <x v="9"/>
  </r>
  <r>
    <x v="0"/>
    <x v="16"/>
    <s v="Dec 2020"/>
    <n v="928416.53922274057"/>
    <x v="11"/>
    <x v="9"/>
  </r>
  <r>
    <x v="0"/>
    <x v="16"/>
    <s v="Jan 2021"/>
    <n v="903278.63228685944"/>
    <x v="0"/>
    <x v="10"/>
  </r>
  <r>
    <x v="0"/>
    <x v="16"/>
    <s v="Feb 2021"/>
    <n v="749077.22571960755"/>
    <x v="1"/>
    <x v="10"/>
  </r>
  <r>
    <x v="0"/>
    <x v="16"/>
    <s v="Mar 2021"/>
    <n v="819905.20585622091"/>
    <x v="2"/>
    <x v="10"/>
  </r>
  <r>
    <x v="0"/>
    <x v="16"/>
    <s v="Apr 2021"/>
    <n v="739520.89964256878"/>
    <x v="3"/>
    <x v="10"/>
  </r>
  <r>
    <x v="0"/>
    <x v="16"/>
    <s v="May 2021"/>
    <n v="736213.58205772843"/>
    <x v="4"/>
    <x v="10"/>
  </r>
  <r>
    <x v="0"/>
    <x v="16"/>
    <s v="Jun 2021"/>
    <n v="969800.47463901341"/>
    <x v="5"/>
    <x v="10"/>
  </r>
  <r>
    <x v="0"/>
    <x v="16"/>
    <s v="Jul 2021"/>
    <n v="797048.22151720058"/>
    <x v="6"/>
    <x v="10"/>
  </r>
  <r>
    <x v="0"/>
    <x v="16"/>
    <s v="Aug 2021"/>
    <n v="902046.13924846693"/>
    <x v="7"/>
    <x v="10"/>
  </r>
  <r>
    <x v="0"/>
    <x v="16"/>
    <s v="Sep 2021"/>
    <n v="800039.4320300112"/>
    <x v="8"/>
    <x v="10"/>
  </r>
  <r>
    <x v="0"/>
    <x v="16"/>
    <s v="Oct 2021"/>
    <n v="732075.85202154494"/>
    <x v="9"/>
    <x v="10"/>
  </r>
  <r>
    <x v="0"/>
    <x v="16"/>
    <s v="Nov 2021"/>
    <n v="752221.83115674905"/>
    <x v="10"/>
    <x v="10"/>
  </r>
  <r>
    <x v="0"/>
    <x v="16"/>
    <s v="Dec 2021"/>
    <n v="780689.70186972676"/>
    <x v="11"/>
    <x v="10"/>
  </r>
  <r>
    <x v="0"/>
    <x v="16"/>
    <s v="Jan 2022"/>
    <n v="759978.87381562917"/>
    <x v="0"/>
    <x v="11"/>
  </r>
  <r>
    <x v="0"/>
    <x v="16"/>
    <s v="Feb 2022"/>
    <n v="632293.3795818811"/>
    <x v="1"/>
    <x v="11"/>
  </r>
  <r>
    <x v="0"/>
    <x v="16"/>
    <s v="Mar 2022"/>
    <n v="694787.99495725217"/>
    <x v="2"/>
    <x v="11"/>
  </r>
  <r>
    <x v="0"/>
    <x v="16"/>
    <s v="Apr 2022"/>
    <n v="613709.64157187007"/>
    <x v="3"/>
    <x v="11"/>
  </r>
  <r>
    <x v="0"/>
    <x v="16"/>
    <s v="May 2022"/>
    <n v="561917.28787807852"/>
    <x v="4"/>
    <x v="11"/>
  </r>
  <r>
    <x v="0"/>
    <x v="16"/>
    <s v="Jun 2022"/>
    <n v="758194.78329628205"/>
    <x v="5"/>
    <x v="11"/>
  </r>
  <r>
    <x v="0"/>
    <x v="16"/>
    <s v="Jul 2022"/>
    <n v="606596.29113245697"/>
    <x v="6"/>
    <x v="11"/>
  </r>
  <r>
    <x v="0"/>
    <x v="16"/>
    <s v="Aug 2022"/>
    <n v="703691.48308491253"/>
    <x v="7"/>
    <x v="11"/>
  </r>
  <r>
    <x v="0"/>
    <x v="16"/>
    <s v="Sep 2022"/>
    <n v="615800.09237000928"/>
    <x v="8"/>
    <x v="11"/>
  </r>
  <r>
    <x v="0"/>
    <x v="16"/>
    <s v="Oct 2022"/>
    <n v="556125.35003187717"/>
    <x v="9"/>
    <x v="11"/>
  </r>
  <r>
    <x v="0"/>
    <x v="16"/>
    <s v="Nov 2022"/>
    <n v="576117.73039400857"/>
    <x v="10"/>
    <x v="11"/>
  </r>
  <r>
    <x v="0"/>
    <x v="16"/>
    <s v="Dec 2022"/>
    <n v="602144.18994150555"/>
    <x v="11"/>
    <x v="11"/>
  </r>
  <r>
    <x v="0"/>
    <x v="16"/>
    <s v="Jan 2023"/>
    <n v="584583.18423070223"/>
    <x v="0"/>
    <x v="12"/>
  </r>
  <r>
    <x v="0"/>
    <x v="16"/>
    <s v="Feb 2023"/>
    <n v="468493.31701972638"/>
    <x v="1"/>
    <x v="12"/>
  </r>
  <r>
    <x v="0"/>
    <x v="16"/>
    <s v="Mar 2023"/>
    <n v="527704.05742008646"/>
    <x v="2"/>
    <x v="12"/>
  </r>
  <r>
    <x v="0"/>
    <x v="16"/>
    <s v="Apr 2023"/>
    <n v="460028.53401221451"/>
    <x v="3"/>
    <x v="12"/>
  </r>
  <r>
    <x v="0"/>
    <x v="16"/>
    <s v="May 2023"/>
    <n v="481057.43813799525"/>
    <x v="4"/>
    <x v="12"/>
  </r>
  <r>
    <x v="0"/>
    <x v="16"/>
    <s v="Jun 2023"/>
    <n v="673305.30490579573"/>
    <x v="5"/>
    <x v="12"/>
  </r>
  <r>
    <x v="0"/>
    <x v="16"/>
    <s v="Jul 2023"/>
    <n v="538758.56271783717"/>
    <x v="6"/>
    <x v="12"/>
  </r>
  <r>
    <x v="0"/>
    <x v="16"/>
    <s v="Aug 2023"/>
    <n v="625301.34077181411"/>
    <x v="7"/>
    <x v="12"/>
  </r>
  <r>
    <x v="0"/>
    <x v="16"/>
    <s v="Sep 2023"/>
    <n v="547153.9075538615"/>
    <x v="8"/>
    <x v="12"/>
  </r>
  <r>
    <x v="0"/>
    <x v="16"/>
    <s v="Oct 2023"/>
    <n v="493817.36169521289"/>
    <x v="9"/>
    <x v="12"/>
  </r>
  <r>
    <x v="0"/>
    <x v="16"/>
    <s v="Nov 2023"/>
    <n v="511760.15168878902"/>
    <x v="10"/>
    <x v="12"/>
  </r>
  <r>
    <x v="0"/>
    <x v="16"/>
    <s v="Dec 2023"/>
    <n v="534978.64318755467"/>
    <x v="11"/>
    <x v="12"/>
  </r>
  <r>
    <x v="0"/>
    <x v="16"/>
    <s v="Jan 2024"/>
    <n v="519392.39145727112"/>
    <x v="0"/>
    <x v="13"/>
  </r>
  <r>
    <x v="0"/>
    <x v="16"/>
    <s v="Feb 2024"/>
    <n v="415679.16870317364"/>
    <x v="1"/>
    <x v="13"/>
  </r>
  <r>
    <x v="0"/>
    <x v="16"/>
    <s v="Mar 2024"/>
    <n v="468623.75030830794"/>
    <x v="2"/>
    <x v="13"/>
  </r>
  <r>
    <x v="0"/>
    <x v="16"/>
    <s v="Apr 2024"/>
    <n v="408181.96530736116"/>
    <x v="3"/>
    <x v="13"/>
  </r>
  <r>
    <x v="0"/>
    <x v="16"/>
    <s v="May 2024"/>
    <n v="426999.91225922224"/>
    <x v="4"/>
    <x v="13"/>
  </r>
  <r>
    <x v="0"/>
    <x v="16"/>
    <s v="Jun 2024"/>
    <n v="598821.98482407839"/>
    <x v="5"/>
    <x v="13"/>
  </r>
  <r>
    <x v="0"/>
    <x v="16"/>
    <s v="Jul 2024"/>
    <n v="478617.69825635536"/>
    <x v="6"/>
    <x v="13"/>
  </r>
  <r>
    <x v="0"/>
    <x v="16"/>
    <s v="Aug 2024"/>
    <n v="555946.94837939413"/>
    <x v="7"/>
    <x v="13"/>
  </r>
  <r>
    <x v="0"/>
    <x v="16"/>
    <s v="Sep 2024"/>
    <n v="486134.90775670251"/>
    <x v="8"/>
    <x v="13"/>
  </r>
  <r>
    <x v="0"/>
    <x v="16"/>
    <s v="Oct 2024"/>
    <n v="438478.97210528934"/>
    <x v="9"/>
    <x v="13"/>
  </r>
  <r>
    <x v="0"/>
    <x v="16"/>
    <s v="Nov 2024"/>
    <n v="454529.37956957688"/>
    <x v="10"/>
    <x v="13"/>
  </r>
  <r>
    <x v="0"/>
    <x v="16"/>
    <s v="Dec 2024"/>
    <n v="475239.95966990432"/>
    <x v="11"/>
    <x v="13"/>
  </r>
  <r>
    <x v="0"/>
    <x v="16"/>
    <s v="Jan 2025"/>
    <n v="461391.85986255691"/>
    <x v="0"/>
    <x v="14"/>
  </r>
  <r>
    <x v="0"/>
    <x v="16"/>
    <s v="Feb 2025"/>
    <n v="368691.29969038186"/>
    <x v="1"/>
    <x v="14"/>
  </r>
  <r>
    <x v="0"/>
    <x v="16"/>
    <s v="Mar 2025"/>
    <n v="415950.13641608501"/>
    <x v="2"/>
    <x v="14"/>
  </r>
  <r>
    <x v="0"/>
    <x v="16"/>
    <s v="Apr 2025"/>
    <n v="361960.20315165177"/>
    <x v="3"/>
    <x v="14"/>
  </r>
  <r>
    <x v="0"/>
    <x v="16"/>
    <s v="May 2025"/>
    <n v="378804.07829606405"/>
    <x v="4"/>
    <x v="14"/>
  </r>
  <r>
    <x v="0"/>
    <x v="16"/>
    <s v="Jun 2025"/>
    <n v="532286.57675618562"/>
    <x v="5"/>
    <x v="14"/>
  </r>
  <r>
    <x v="0"/>
    <x v="16"/>
    <s v="Jul 2025"/>
    <n v="424937.15614125063"/>
    <x v="6"/>
    <x v="14"/>
  </r>
  <r>
    <x v="0"/>
    <x v="16"/>
    <s v="Aug 2025"/>
    <n v="494049.63517137128"/>
    <x v="7"/>
    <x v="14"/>
  </r>
  <r>
    <x v="0"/>
    <x v="16"/>
    <s v="Sep 2025"/>
    <n v="431723.94130419521"/>
    <x v="8"/>
    <x v="14"/>
  </r>
  <r>
    <x v="0"/>
    <x v="16"/>
    <s v="Oct 2025"/>
    <n v="389201.08486443572"/>
    <x v="9"/>
    <x v="14"/>
  </r>
  <r>
    <x v="0"/>
    <x v="16"/>
    <s v="Nov 2025"/>
    <n v="403565.20171915955"/>
    <x v="10"/>
    <x v="14"/>
  </r>
  <r>
    <x v="0"/>
    <x v="16"/>
    <s v="Dec 2025"/>
    <n v="422029.68182087038"/>
    <x v="11"/>
    <x v="14"/>
  </r>
  <r>
    <x v="0"/>
    <x v="16"/>
    <s v="Jan 2026"/>
    <n v="409727.25396414287"/>
    <x v="0"/>
    <x v="15"/>
  </r>
  <r>
    <x v="0"/>
    <x v="16"/>
    <s v="Feb 2026"/>
    <n v="326990.10803810117"/>
    <x v="1"/>
    <x v="15"/>
  </r>
  <r>
    <x v="0"/>
    <x v="16"/>
    <s v="Mar 2026"/>
    <n v="369261.6701089858"/>
    <x v="2"/>
    <x v="15"/>
  </r>
  <r>
    <x v="0"/>
    <x v="16"/>
    <s v="Apr 2026"/>
    <n v="321089.81562757166"/>
    <x v="3"/>
    <x v="15"/>
  </r>
  <r>
    <x v="0"/>
    <x v="16"/>
    <s v="May 2026"/>
    <n v="336124.78843563399"/>
    <x v="4"/>
    <x v="15"/>
  </r>
  <r>
    <x v="0"/>
    <x v="16"/>
    <s v="Jun 2026"/>
    <n v="473206.16065810237"/>
    <x v="5"/>
    <x v="15"/>
  </r>
  <r>
    <x v="0"/>
    <x v="16"/>
    <s v="Jul 2026"/>
    <n v="377367.37090963451"/>
    <x v="6"/>
    <x v="15"/>
  </r>
  <r>
    <x v="0"/>
    <x v="16"/>
    <s v="Aug 2026"/>
    <n v="439057.24831736425"/>
    <x v="7"/>
    <x v="15"/>
  </r>
  <r>
    <x v="0"/>
    <x v="16"/>
    <s v="Sep 2026"/>
    <n v="383419.85420341219"/>
    <x v="8"/>
    <x v="15"/>
  </r>
  <r>
    <x v="0"/>
    <x v="16"/>
    <s v="Oct 2026"/>
    <n v="345476.97644674842"/>
    <x v="9"/>
    <x v="15"/>
  </r>
  <r>
    <x v="0"/>
    <x v="16"/>
    <s v="Nov 2026"/>
    <n v="358289.39275568433"/>
    <x v="10"/>
    <x v="15"/>
  </r>
  <r>
    <x v="0"/>
    <x v="16"/>
    <s v="Dec 2026"/>
    <n v="374691.13394554419"/>
    <x v="11"/>
    <x v="15"/>
  </r>
  <r>
    <x v="0"/>
    <x v="16"/>
    <s v="Jan 2027"/>
    <n v="363811.83618527866"/>
    <x v="0"/>
    <x v="16"/>
  </r>
  <r>
    <x v="0"/>
    <x v="16"/>
    <s v="Feb 2027"/>
    <n v="348488.07558712299"/>
    <x v="1"/>
    <x v="16"/>
  </r>
  <r>
    <x v="0"/>
    <x v="16"/>
    <s v="Mar 2027"/>
    <n v="330112.70355754846"/>
    <x v="2"/>
    <x v="16"/>
  </r>
  <r>
    <x v="0"/>
    <x v="16"/>
    <s v="Apr 2027"/>
    <n v="271394.0423477107"/>
    <x v="3"/>
    <x v="16"/>
  </r>
  <r>
    <x v="0"/>
    <x v="17"/>
    <s v="Jun 2012"/>
    <n v="11174449.404543437"/>
    <x v="5"/>
    <x v="1"/>
  </r>
  <r>
    <x v="0"/>
    <x v="17"/>
    <s v="Jul 2012"/>
    <n v="19853046.297924556"/>
    <x v="6"/>
    <x v="1"/>
  </r>
  <r>
    <x v="0"/>
    <x v="17"/>
    <s v="Aug 2012"/>
    <n v="16526660.505048497"/>
    <x v="7"/>
    <x v="1"/>
  </r>
  <r>
    <x v="0"/>
    <x v="17"/>
    <s v="Sep 2012"/>
    <n v="12870437.308983462"/>
    <x v="8"/>
    <x v="1"/>
  </r>
  <r>
    <x v="0"/>
    <x v="17"/>
    <s v="Oct 2012"/>
    <n v="10558479.475068897"/>
    <x v="9"/>
    <x v="1"/>
  </r>
  <r>
    <x v="0"/>
    <x v="17"/>
    <s v="Nov 2012"/>
    <n v="10558704.379632194"/>
    <x v="10"/>
    <x v="1"/>
  </r>
  <r>
    <x v="0"/>
    <x v="17"/>
    <s v="Dec 2012"/>
    <n v="11370133.263912089"/>
    <x v="11"/>
    <x v="1"/>
  </r>
  <r>
    <x v="0"/>
    <x v="17"/>
    <s v="Jan 2013"/>
    <n v="11503921.690643651"/>
    <x v="0"/>
    <x v="2"/>
  </r>
  <r>
    <x v="0"/>
    <x v="17"/>
    <s v="Feb 2013"/>
    <n v="11334243.371475235"/>
    <x v="1"/>
    <x v="2"/>
  </r>
  <r>
    <x v="0"/>
    <x v="17"/>
    <s v="Mar 2013"/>
    <n v="11225733.661818506"/>
    <x v="2"/>
    <x v="2"/>
  </r>
  <r>
    <x v="0"/>
    <x v="17"/>
    <s v="Apr 2013"/>
    <n v="11378621.352663454"/>
    <x v="3"/>
    <x v="2"/>
  </r>
  <r>
    <x v="0"/>
    <x v="17"/>
    <s v="May 2013"/>
    <n v="11604060.381811069"/>
    <x v="4"/>
    <x v="2"/>
  </r>
  <r>
    <x v="0"/>
    <x v="17"/>
    <s v="Jun 2013"/>
    <n v="12061521.441805376"/>
    <x v="5"/>
    <x v="2"/>
  </r>
  <r>
    <x v="0"/>
    <x v="17"/>
    <s v="Jul 2013"/>
    <n v="12401193.293108741"/>
    <x v="6"/>
    <x v="2"/>
  </r>
  <r>
    <x v="0"/>
    <x v="17"/>
    <s v="Aug 2013"/>
    <n v="12568584.957327707"/>
    <x v="7"/>
    <x v="2"/>
  </r>
  <r>
    <x v="0"/>
    <x v="17"/>
    <s v="Sep 2013"/>
    <n v="12477641.309985077"/>
    <x v="8"/>
    <x v="2"/>
  </r>
  <r>
    <x v="0"/>
    <x v="17"/>
    <s v="Oct 2013"/>
    <n v="12270884.361248903"/>
    <x v="9"/>
    <x v="2"/>
  </r>
  <r>
    <x v="0"/>
    <x v="17"/>
    <s v="Nov 2013"/>
    <n v="12260375.048178283"/>
    <x v="10"/>
    <x v="2"/>
  </r>
  <r>
    <x v="0"/>
    <x v="17"/>
    <s v="Dec 2013"/>
    <n v="12710426.216415934"/>
    <x v="11"/>
    <x v="2"/>
  </r>
  <r>
    <x v="0"/>
    <x v="17"/>
    <s v="Jan 2014"/>
    <n v="12580350.264749849"/>
    <x v="0"/>
    <x v="3"/>
  </r>
  <r>
    <x v="0"/>
    <x v="17"/>
    <s v="Feb 2014"/>
    <n v="12435898.006977618"/>
    <x v="1"/>
    <x v="3"/>
  </r>
  <r>
    <x v="0"/>
    <x v="17"/>
    <s v="Mar 2014"/>
    <n v="12144481.826122463"/>
    <x v="2"/>
    <x v="3"/>
  </r>
  <r>
    <x v="0"/>
    <x v="17"/>
    <s v="Apr 2014"/>
    <n v="11886024.273915436"/>
    <x v="3"/>
    <x v="3"/>
  </r>
  <r>
    <x v="0"/>
    <x v="17"/>
    <s v="May 2014"/>
    <n v="11789137.46805509"/>
    <x v="4"/>
    <x v="3"/>
  </r>
  <r>
    <x v="0"/>
    <x v="17"/>
    <s v="Jun 2014"/>
    <n v="11801172.086831991"/>
    <x v="5"/>
    <x v="3"/>
  </r>
  <r>
    <x v="0"/>
    <x v="17"/>
    <s v="Jul 2014"/>
    <n v="11826380.365728181"/>
    <x v="6"/>
    <x v="3"/>
  </r>
  <r>
    <x v="0"/>
    <x v="17"/>
    <s v="Aug 2014"/>
    <n v="11792840.304372614"/>
    <x v="7"/>
    <x v="3"/>
  </r>
  <r>
    <x v="0"/>
    <x v="17"/>
    <s v="Sep 2014"/>
    <n v="11441264.072144821"/>
    <x v="8"/>
    <x v="3"/>
  </r>
  <r>
    <x v="0"/>
    <x v="17"/>
    <s v="Oct 2014"/>
    <n v="11287618.223261654"/>
    <x v="9"/>
    <x v="3"/>
  </r>
  <r>
    <x v="0"/>
    <x v="17"/>
    <s v="Nov 2014"/>
    <n v="11355882.824287761"/>
    <x v="10"/>
    <x v="3"/>
  </r>
  <r>
    <x v="0"/>
    <x v="17"/>
    <s v="Dec 2014"/>
    <n v="11744225.49654513"/>
    <x v="11"/>
    <x v="3"/>
  </r>
  <r>
    <x v="0"/>
    <x v="17"/>
    <s v="Jan 2015"/>
    <n v="11600010.317871857"/>
    <x v="0"/>
    <x v="4"/>
  </r>
  <r>
    <x v="0"/>
    <x v="17"/>
    <s v="Feb 2015"/>
    <n v="11495714.218377037"/>
    <x v="1"/>
    <x v="4"/>
  </r>
  <r>
    <x v="0"/>
    <x v="17"/>
    <s v="Mar 2015"/>
    <n v="11355605.423459686"/>
    <x v="2"/>
    <x v="4"/>
  </r>
  <r>
    <x v="0"/>
    <x v="17"/>
    <s v="Apr 2015"/>
    <n v="11218871.190827016"/>
    <x v="3"/>
    <x v="4"/>
  </r>
  <r>
    <x v="0"/>
    <x v="17"/>
    <s v="May 2015"/>
    <n v="11162296.817727828"/>
    <x v="4"/>
    <x v="4"/>
  </r>
  <r>
    <x v="0"/>
    <x v="17"/>
    <s v="Jun 2015"/>
    <n v="11217774.615537697"/>
    <x v="5"/>
    <x v="4"/>
  </r>
  <r>
    <x v="0"/>
    <x v="17"/>
    <s v="Jul 2015"/>
    <n v="11265541.761222579"/>
    <x v="6"/>
    <x v="4"/>
  </r>
  <r>
    <x v="0"/>
    <x v="17"/>
    <s v="Aug 2015"/>
    <n v="11248737.295396222"/>
    <x v="7"/>
    <x v="4"/>
  </r>
  <r>
    <x v="0"/>
    <x v="17"/>
    <s v="Sep 2015"/>
    <n v="11136292.52539454"/>
    <x v="8"/>
    <x v="4"/>
  </r>
  <r>
    <x v="0"/>
    <x v="17"/>
    <s v="Oct 2015"/>
    <n v="11017583.53220191"/>
    <x v="9"/>
    <x v="4"/>
  </r>
  <r>
    <x v="0"/>
    <x v="17"/>
    <s v="Nov 2015"/>
    <n v="11017574.260888062"/>
    <x v="10"/>
    <x v="4"/>
  </r>
  <r>
    <x v="0"/>
    <x v="17"/>
    <s v="Dec 2015"/>
    <n v="11280717.448331719"/>
    <x v="11"/>
    <x v="4"/>
  </r>
  <r>
    <x v="0"/>
    <x v="17"/>
    <s v="Jan 2016"/>
    <n v="11102181.359711153"/>
    <x v="0"/>
    <x v="5"/>
  </r>
  <r>
    <x v="0"/>
    <x v="17"/>
    <s v="Feb 2016"/>
    <n v="10994368.65971682"/>
    <x v="1"/>
    <x v="5"/>
  </r>
  <r>
    <x v="0"/>
    <x v="17"/>
    <s v="Mar 2016"/>
    <n v="10871763.16588868"/>
    <x v="2"/>
    <x v="5"/>
  </r>
  <r>
    <x v="0"/>
    <x v="17"/>
    <s v="Apr 2016"/>
    <n v="10764671.424352925"/>
    <x v="3"/>
    <x v="5"/>
  </r>
  <r>
    <x v="0"/>
    <x v="17"/>
    <s v="May 2016"/>
    <n v="10712164.699038344"/>
    <x v="4"/>
    <x v="5"/>
  </r>
  <r>
    <x v="0"/>
    <x v="17"/>
    <s v="Jun 2016"/>
    <n v="10737992.343378033"/>
    <x v="5"/>
    <x v="5"/>
  </r>
  <r>
    <x v="0"/>
    <x v="17"/>
    <s v="Jul 2016"/>
    <n v="10727522.284547342"/>
    <x v="6"/>
    <x v="5"/>
  </r>
  <r>
    <x v="0"/>
    <x v="17"/>
    <s v="Aug 2016"/>
    <n v="10656305.092629792"/>
    <x v="7"/>
    <x v="5"/>
  </r>
  <r>
    <x v="0"/>
    <x v="17"/>
    <s v="Sep 2016"/>
    <n v="10535009.4088965"/>
    <x v="8"/>
    <x v="5"/>
  </r>
  <r>
    <x v="0"/>
    <x v="17"/>
    <s v="Oct 2016"/>
    <n v="10392231.245103544"/>
    <x v="9"/>
    <x v="5"/>
  </r>
  <r>
    <x v="0"/>
    <x v="17"/>
    <s v="Nov 2016"/>
    <n v="10259473.846528266"/>
    <x v="10"/>
    <x v="5"/>
  </r>
  <r>
    <x v="0"/>
    <x v="17"/>
    <s v="Dec 2016"/>
    <n v="10289584.170633134"/>
    <x v="11"/>
    <x v="5"/>
  </r>
  <r>
    <x v="0"/>
    <x v="17"/>
    <s v="Jan 2017"/>
    <n v="9920340.5695325285"/>
    <x v="0"/>
    <x v="6"/>
  </r>
  <r>
    <x v="0"/>
    <x v="17"/>
    <s v="Feb 2017"/>
    <n v="9625018.4758278392"/>
    <x v="1"/>
    <x v="6"/>
  </r>
  <r>
    <x v="0"/>
    <x v="17"/>
    <s v="Mar 2017"/>
    <n v="9310011.516239943"/>
    <x v="2"/>
    <x v="6"/>
  </r>
  <r>
    <x v="0"/>
    <x v="17"/>
    <s v="Apr 2017"/>
    <n v="9026887.5063712616"/>
    <x v="3"/>
    <x v="6"/>
  </r>
  <r>
    <x v="0"/>
    <x v="17"/>
    <s v="May 2017"/>
    <n v="8803962.5926503967"/>
    <x v="4"/>
    <x v="6"/>
  </r>
  <r>
    <x v="0"/>
    <x v="17"/>
    <s v="Jun 2017"/>
    <n v="8614815.3102552891"/>
    <x v="5"/>
    <x v="6"/>
  </r>
  <r>
    <x v="0"/>
    <x v="17"/>
    <s v="Jul 2017"/>
    <n v="8482089.9506283291"/>
    <x v="6"/>
    <x v="6"/>
  </r>
  <r>
    <x v="0"/>
    <x v="17"/>
    <s v="Aug 2017"/>
    <n v="8307900.4303350914"/>
    <x v="7"/>
    <x v="6"/>
  </r>
  <r>
    <x v="0"/>
    <x v="17"/>
    <s v="Sep 2017"/>
    <n v="8093415.3672950268"/>
    <x v="8"/>
    <x v="6"/>
  </r>
  <r>
    <x v="0"/>
    <x v="17"/>
    <s v="Oct 2017"/>
    <n v="7886529.1405506143"/>
    <x v="9"/>
    <x v="6"/>
  </r>
  <r>
    <x v="0"/>
    <x v="17"/>
    <s v="Nov 2017"/>
    <n v="7713285.5967653412"/>
    <x v="10"/>
    <x v="6"/>
  </r>
  <r>
    <x v="0"/>
    <x v="17"/>
    <s v="Dec 2017"/>
    <n v="7680479.8407321535"/>
    <x v="11"/>
    <x v="6"/>
  </r>
  <r>
    <x v="0"/>
    <x v="17"/>
    <s v="Jan 2018"/>
    <n v="7323341.5048356084"/>
    <x v="0"/>
    <x v="7"/>
  </r>
  <r>
    <x v="0"/>
    <x v="17"/>
    <s v="Feb 2018"/>
    <n v="7050346.1325568231"/>
    <x v="1"/>
    <x v="7"/>
  </r>
  <r>
    <x v="0"/>
    <x v="17"/>
    <s v="Mar 2018"/>
    <n v="6777593.6334486604"/>
    <x v="2"/>
    <x v="7"/>
  </r>
  <r>
    <x v="0"/>
    <x v="17"/>
    <s v="Apr 2018"/>
    <n v="6541440.580648574"/>
    <x v="3"/>
    <x v="7"/>
  </r>
  <r>
    <x v="0"/>
    <x v="17"/>
    <s v="May 2018"/>
    <n v="6357894.3815098507"/>
    <x v="4"/>
    <x v="7"/>
  </r>
  <r>
    <x v="0"/>
    <x v="17"/>
    <s v="Jun 2018"/>
    <n v="6215286.009596183"/>
    <x v="5"/>
    <x v="7"/>
  </r>
  <r>
    <x v="0"/>
    <x v="17"/>
    <s v="Jul 2018"/>
    <n v="6086565.8541967943"/>
    <x v="6"/>
    <x v="7"/>
  </r>
  <r>
    <x v="0"/>
    <x v="17"/>
    <s v="Aug 2018"/>
    <n v="5958254.8111896813"/>
    <x v="7"/>
    <x v="7"/>
  </r>
  <r>
    <x v="0"/>
    <x v="17"/>
    <s v="Sep 2018"/>
    <n v="5787188.495375759"/>
    <x v="8"/>
    <x v="7"/>
  </r>
  <r>
    <x v="0"/>
    <x v="17"/>
    <s v="Oct 2018"/>
    <n v="5606550.2517127227"/>
    <x v="9"/>
    <x v="7"/>
  </r>
  <r>
    <x v="0"/>
    <x v="17"/>
    <s v="Nov 2018"/>
    <n v="5468461.6796710659"/>
    <x v="10"/>
    <x v="7"/>
  </r>
  <r>
    <x v="0"/>
    <x v="17"/>
    <s v="Dec 2018"/>
    <n v="5474255.6409621499"/>
    <x v="11"/>
    <x v="7"/>
  </r>
  <r>
    <x v="0"/>
    <x v="17"/>
    <s v="Jan 2019"/>
    <n v="5191418.4266203595"/>
    <x v="0"/>
    <x v="8"/>
  </r>
  <r>
    <x v="0"/>
    <x v="17"/>
    <s v="Feb 2019"/>
    <n v="4997370.9012043355"/>
    <x v="1"/>
    <x v="8"/>
  </r>
  <r>
    <x v="0"/>
    <x v="17"/>
    <s v="Mar 2019"/>
    <n v="4804966.9235675093"/>
    <x v="2"/>
    <x v="8"/>
  </r>
  <r>
    <x v="0"/>
    <x v="17"/>
    <s v="Apr 2019"/>
    <n v="4637316.8158278968"/>
    <x v="3"/>
    <x v="8"/>
  </r>
  <r>
    <x v="0"/>
    <x v="17"/>
    <s v="May 2019"/>
    <n v="4498120.9210170144"/>
    <x v="4"/>
    <x v="8"/>
  </r>
  <r>
    <x v="0"/>
    <x v="17"/>
    <s v="Jun 2019"/>
    <n v="4402083.0289010834"/>
    <x v="5"/>
    <x v="8"/>
  </r>
  <r>
    <x v="0"/>
    <x v="17"/>
    <s v="Jul 2019"/>
    <n v="4314535.243956578"/>
    <x v="6"/>
    <x v="8"/>
  </r>
  <r>
    <x v="0"/>
    <x v="17"/>
    <s v="Aug 2019"/>
    <n v="4219664.719845512"/>
    <x v="7"/>
    <x v="8"/>
  </r>
  <r>
    <x v="0"/>
    <x v="17"/>
    <s v="Sep 2019"/>
    <n v="4099667.7470378224"/>
    <x v="8"/>
    <x v="8"/>
  </r>
  <r>
    <x v="0"/>
    <x v="17"/>
    <s v="Oct 2019"/>
    <n v="3963595.5200796355"/>
    <x v="9"/>
    <x v="8"/>
  </r>
  <r>
    <x v="0"/>
    <x v="17"/>
    <s v="Nov 2019"/>
    <n v="3793469.154750024"/>
    <x v="10"/>
    <x v="8"/>
  </r>
  <r>
    <x v="0"/>
    <x v="17"/>
    <s v="Dec 2019"/>
    <n v="3710373.0028039515"/>
    <x v="11"/>
    <x v="8"/>
  </r>
  <r>
    <x v="0"/>
    <x v="17"/>
    <s v="Jan 2020"/>
    <n v="3532183.1092753857"/>
    <x v="0"/>
    <x v="9"/>
  </r>
  <r>
    <x v="0"/>
    <x v="17"/>
    <s v="Feb 2020"/>
    <n v="3463263.9230403635"/>
    <x v="1"/>
    <x v="9"/>
  </r>
  <r>
    <x v="0"/>
    <x v="17"/>
    <s v="Mar 2020"/>
    <n v="3397988.1858609007"/>
    <x v="2"/>
    <x v="9"/>
  </r>
  <r>
    <x v="0"/>
    <x v="17"/>
    <s v="Apr 2020"/>
    <n v="3334151.3655442121"/>
    <x v="3"/>
    <x v="9"/>
  </r>
  <r>
    <x v="0"/>
    <x v="17"/>
    <s v="May 2020"/>
    <n v="3272665.1709413645"/>
    <x v="4"/>
    <x v="9"/>
  </r>
  <r>
    <x v="0"/>
    <x v="17"/>
    <s v="Jun 2020"/>
    <n v="3205502.1079894751"/>
    <x v="5"/>
    <x v="9"/>
  </r>
  <r>
    <x v="0"/>
    <x v="17"/>
    <s v="Jul 2020"/>
    <n v="3134735.8439648361"/>
    <x v="6"/>
    <x v="9"/>
  </r>
  <r>
    <x v="0"/>
    <x v="17"/>
    <s v="Aug 2020"/>
    <n v="3082731.7108857022"/>
    <x v="7"/>
    <x v="9"/>
  </r>
  <r>
    <x v="0"/>
    <x v="17"/>
    <s v="Sep 2020"/>
    <n v="3019462.052220847"/>
    <x v="8"/>
    <x v="9"/>
  </r>
  <r>
    <x v="0"/>
    <x v="17"/>
    <s v="Oct 2020"/>
    <n v="2958725.2994333277"/>
    <x v="9"/>
    <x v="9"/>
  </r>
  <r>
    <x v="0"/>
    <x v="17"/>
    <s v="Nov 2020"/>
    <n v="2897576.2360720746"/>
    <x v="10"/>
    <x v="9"/>
  </r>
  <r>
    <x v="0"/>
    <x v="17"/>
    <s v="Dec 2020"/>
    <n v="2923965.2502129488"/>
    <x v="11"/>
    <x v="9"/>
  </r>
  <r>
    <x v="0"/>
    <x v="17"/>
    <s v="Jan 2021"/>
    <n v="2783813.1436171411"/>
    <x v="0"/>
    <x v="10"/>
  </r>
  <r>
    <x v="0"/>
    <x v="17"/>
    <s v="Feb 2021"/>
    <n v="2730332.6347399009"/>
    <x v="1"/>
    <x v="10"/>
  </r>
  <r>
    <x v="0"/>
    <x v="17"/>
    <s v="Mar 2021"/>
    <n v="2672086.4645585446"/>
    <x v="2"/>
    <x v="10"/>
  </r>
  <r>
    <x v="0"/>
    <x v="17"/>
    <s v="Apr 2021"/>
    <n v="2619240.890904434"/>
    <x v="3"/>
    <x v="10"/>
  </r>
  <r>
    <x v="0"/>
    <x v="17"/>
    <s v="May 2021"/>
    <n v="2578227.9432794396"/>
    <x v="4"/>
    <x v="10"/>
  </r>
  <r>
    <x v="0"/>
    <x v="17"/>
    <s v="Jun 2021"/>
    <n v="2521990.4945935123"/>
    <x v="5"/>
    <x v="10"/>
  </r>
  <r>
    <x v="0"/>
    <x v="17"/>
    <s v="Jul 2021"/>
    <n v="2464750.675750182"/>
    <x v="6"/>
    <x v="10"/>
  </r>
  <r>
    <x v="0"/>
    <x v="17"/>
    <s v="Aug 2021"/>
    <n v="2415171.0391822644"/>
    <x v="7"/>
    <x v="10"/>
  </r>
  <r>
    <x v="0"/>
    <x v="17"/>
    <s v="Sep 2021"/>
    <n v="2365564.4123391374"/>
    <x v="8"/>
    <x v="10"/>
  </r>
  <r>
    <x v="0"/>
    <x v="17"/>
    <s v="Oct 2021"/>
    <n v="2317111.7875866103"/>
    <x v="9"/>
    <x v="10"/>
  </r>
  <r>
    <x v="0"/>
    <x v="17"/>
    <s v="Nov 2021"/>
    <n v="2273315.8334256029"/>
    <x v="10"/>
    <x v="10"/>
  </r>
  <r>
    <x v="0"/>
    <x v="17"/>
    <s v="Dec 2021"/>
    <n v="2297453.0191709017"/>
    <x v="11"/>
    <x v="10"/>
  </r>
  <r>
    <x v="0"/>
    <x v="17"/>
    <s v="Jan 2022"/>
    <n v="2187455.2693055389"/>
    <x v="0"/>
    <x v="11"/>
  </r>
  <r>
    <x v="0"/>
    <x v="17"/>
    <s v="Feb 2022"/>
    <n v="2146588.6446116325"/>
    <x v="1"/>
    <x v="11"/>
  </r>
  <r>
    <x v="0"/>
    <x v="17"/>
    <s v="Mar 2022"/>
    <n v="2111252.3668634682"/>
    <x v="2"/>
    <x v="11"/>
  </r>
  <r>
    <x v="0"/>
    <x v="17"/>
    <s v="Apr 2022"/>
    <n v="2067753.988009013"/>
    <x v="3"/>
    <x v="11"/>
  </r>
  <r>
    <x v="0"/>
    <x v="17"/>
    <s v="May 2022"/>
    <n v="2023977.6243865371"/>
    <x v="4"/>
    <x v="11"/>
  </r>
  <r>
    <x v="0"/>
    <x v="17"/>
    <s v="Jun 2022"/>
    <n v="1855461.8677835066"/>
    <x v="5"/>
    <x v="11"/>
  </r>
  <r>
    <x v="0"/>
    <x v="17"/>
    <s v="Jul 2022"/>
    <n v="1788595.0110171046"/>
    <x v="6"/>
    <x v="11"/>
  </r>
  <r>
    <x v="0"/>
    <x v="17"/>
    <s v="Aug 2022"/>
    <n v="1752854.5332670682"/>
    <x v="7"/>
    <x v="11"/>
  </r>
  <r>
    <x v="0"/>
    <x v="17"/>
    <s v="Sep 2022"/>
    <n v="1719443.8762515995"/>
    <x v="8"/>
    <x v="11"/>
  </r>
  <r>
    <x v="0"/>
    <x v="17"/>
    <s v="Oct 2022"/>
    <n v="1685780.1370874688"/>
    <x v="9"/>
    <x v="11"/>
  </r>
  <r>
    <x v="0"/>
    <x v="17"/>
    <s v="Nov 2022"/>
    <n v="1653215.7782784749"/>
    <x v="10"/>
    <x v="11"/>
  </r>
  <r>
    <x v="0"/>
    <x v="17"/>
    <s v="Dec 2022"/>
    <n v="1675068.8927561471"/>
    <x v="11"/>
    <x v="11"/>
  </r>
  <r>
    <x v="0"/>
    <x v="17"/>
    <s v="Jan 2023"/>
    <n v="1590189.1798691226"/>
    <x v="0"/>
    <x v="12"/>
  </r>
  <r>
    <x v="0"/>
    <x v="17"/>
    <s v="Feb 2023"/>
    <n v="1559659.2597640464"/>
    <x v="1"/>
    <x v="12"/>
  </r>
  <r>
    <x v="0"/>
    <x v="17"/>
    <s v="Mar 2023"/>
    <n v="1529654.9123814725"/>
    <x v="2"/>
    <x v="12"/>
  </r>
  <r>
    <x v="0"/>
    <x v="17"/>
    <s v="Apr 2023"/>
    <n v="1499033.1931536859"/>
    <x v="3"/>
    <x v="12"/>
  </r>
  <r>
    <x v="0"/>
    <x v="17"/>
    <s v="May 2023"/>
    <n v="1469995.3872523792"/>
    <x v="4"/>
    <x v="12"/>
  </r>
  <r>
    <x v="0"/>
    <x v="17"/>
    <s v="Jun 2023"/>
    <n v="1441476.9383411517"/>
    <x v="5"/>
    <x v="12"/>
  </r>
  <r>
    <x v="0"/>
    <x v="17"/>
    <s v="Jul 2023"/>
    <n v="1413553.7159517172"/>
    <x v="6"/>
    <x v="12"/>
  </r>
  <r>
    <x v="0"/>
    <x v="17"/>
    <s v="Aug 2023"/>
    <n v="1386079.9091622552"/>
    <x v="7"/>
    <x v="12"/>
  </r>
  <r>
    <x v="0"/>
    <x v="17"/>
    <s v="Sep 2023"/>
    <n v="1359211.4351433448"/>
    <x v="8"/>
    <x v="12"/>
  </r>
  <r>
    <x v="0"/>
    <x v="17"/>
    <s v="Oct 2023"/>
    <n v="1333357.5070766108"/>
    <x v="9"/>
    <x v="12"/>
  </r>
  <r>
    <x v="0"/>
    <x v="17"/>
    <s v="Nov 2023"/>
    <n v="1306825.7235733494"/>
    <x v="10"/>
    <x v="12"/>
  </r>
  <r>
    <x v="0"/>
    <x v="17"/>
    <s v="Dec 2023"/>
    <n v="1322169.967107866"/>
    <x v="11"/>
    <x v="12"/>
  </r>
  <r>
    <x v="0"/>
    <x v="17"/>
    <s v="Jan 2024"/>
    <n v="1256802.4970407821"/>
    <x v="0"/>
    <x v="13"/>
  </r>
  <r>
    <x v="0"/>
    <x v="17"/>
    <s v="Feb 2024"/>
    <n v="1232516.1925845498"/>
    <x v="1"/>
    <x v="13"/>
  </r>
  <r>
    <x v="0"/>
    <x v="17"/>
    <s v="Mar 2024"/>
    <n v="1208939.066551548"/>
    <x v="2"/>
    <x v="13"/>
  </r>
  <r>
    <x v="0"/>
    <x v="17"/>
    <s v="Apr 2024"/>
    <n v="1185187.9613179518"/>
    <x v="3"/>
    <x v="13"/>
  </r>
  <r>
    <x v="0"/>
    <x v="17"/>
    <s v="May 2024"/>
    <n v="1162440.9473730717"/>
    <x v="4"/>
    <x v="13"/>
  </r>
  <r>
    <x v="0"/>
    <x v="17"/>
    <s v="Jun 2024"/>
    <n v="1140334.68700304"/>
    <x v="5"/>
    <x v="13"/>
  </r>
  <r>
    <x v="0"/>
    <x v="17"/>
    <s v="Jul 2024"/>
    <n v="1118056.5869980745"/>
    <x v="6"/>
    <x v="13"/>
  </r>
  <r>
    <x v="0"/>
    <x v="17"/>
    <s v="Aug 2024"/>
    <n v="1096197.6273686751"/>
    <x v="7"/>
    <x v="13"/>
  </r>
  <r>
    <x v="0"/>
    <x v="17"/>
    <s v="Sep 2024"/>
    <n v="1075389.9101859119"/>
    <x v="8"/>
    <x v="13"/>
  </r>
  <r>
    <x v="0"/>
    <x v="17"/>
    <s v="Oct 2024"/>
    <n v="1054982.996059268"/>
    <x v="9"/>
    <x v="13"/>
  </r>
  <r>
    <x v="0"/>
    <x v="17"/>
    <s v="Nov 2024"/>
    <n v="1033564.755770609"/>
    <x v="10"/>
    <x v="13"/>
  </r>
  <r>
    <x v="0"/>
    <x v="17"/>
    <s v="Dec 2024"/>
    <n v="1044019.8335792088"/>
    <x v="11"/>
    <x v="13"/>
  </r>
  <r>
    <x v="0"/>
    <x v="17"/>
    <s v="Jan 2025"/>
    <n v="994629.35236798751"/>
    <x v="0"/>
    <x v="14"/>
  </r>
  <r>
    <x v="0"/>
    <x v="17"/>
    <s v="Feb 2025"/>
    <n v="974793.73067658045"/>
    <x v="1"/>
    <x v="14"/>
  </r>
  <r>
    <x v="0"/>
    <x v="17"/>
    <s v="Mar 2025"/>
    <n v="956340.48380816833"/>
    <x v="2"/>
    <x v="14"/>
  </r>
  <r>
    <x v="0"/>
    <x v="17"/>
    <s v="Apr 2025"/>
    <n v="938156.30510290386"/>
    <x v="3"/>
    <x v="14"/>
  </r>
  <r>
    <x v="0"/>
    <x v="17"/>
    <s v="May 2025"/>
    <n v="918781.081500286"/>
    <x v="4"/>
    <x v="14"/>
  </r>
  <r>
    <x v="0"/>
    <x v="17"/>
    <s v="Jun 2025"/>
    <n v="901344.1184636422"/>
    <x v="5"/>
    <x v="14"/>
  </r>
  <r>
    <x v="0"/>
    <x v="17"/>
    <s v="Jul 2025"/>
    <n v="884275.42077513842"/>
    <x v="6"/>
    <x v="14"/>
  </r>
  <r>
    <x v="0"/>
    <x v="17"/>
    <s v="Aug 2025"/>
    <n v="865562.35068989778"/>
    <x v="7"/>
    <x v="14"/>
  </r>
  <r>
    <x v="0"/>
    <x v="17"/>
    <s v="Sep 2025"/>
    <n v="849145.64524829725"/>
    <x v="8"/>
    <x v="14"/>
  </r>
  <r>
    <x v="0"/>
    <x v="17"/>
    <s v="Oct 2025"/>
    <n v="833006.54024770646"/>
    <x v="9"/>
    <x v="14"/>
  </r>
  <r>
    <x v="0"/>
    <x v="17"/>
    <s v="Nov 2025"/>
    <n v="816467.8732537597"/>
    <x v="10"/>
    <x v="14"/>
  </r>
  <r>
    <x v="0"/>
    <x v="17"/>
    <s v="Dec 2025"/>
    <n v="821623.7121268179"/>
    <x v="11"/>
    <x v="14"/>
  </r>
  <r>
    <x v="0"/>
    <x v="17"/>
    <s v="Jan 2026"/>
    <n v="785775.82985601248"/>
    <x v="0"/>
    <x v="15"/>
  </r>
  <r>
    <x v="0"/>
    <x v="17"/>
    <s v="Feb 2026"/>
    <n v="770241.57801924646"/>
    <x v="1"/>
    <x v="15"/>
  </r>
  <r>
    <x v="0"/>
    <x v="17"/>
    <s v="Mar 2026"/>
    <n v="755709.38921945239"/>
    <x v="2"/>
    <x v="15"/>
  </r>
  <r>
    <x v="0"/>
    <x v="17"/>
    <s v="Apr 2026"/>
    <n v="741370.09968654334"/>
    <x v="3"/>
    <x v="15"/>
  </r>
  <r>
    <x v="0"/>
    <x v="17"/>
    <s v="May 2026"/>
    <n v="725399.83340340271"/>
    <x v="4"/>
    <x v="15"/>
  </r>
  <r>
    <x v="0"/>
    <x v="17"/>
    <s v="Jun 2026"/>
    <n v="711450.03981783299"/>
    <x v="5"/>
    <x v="15"/>
  </r>
  <r>
    <x v="0"/>
    <x v="17"/>
    <s v="Jul 2026"/>
    <n v="698029.83723603969"/>
    <x v="6"/>
    <x v="15"/>
  </r>
  <r>
    <x v="0"/>
    <x v="17"/>
    <s v="Aug 2026"/>
    <n v="684009.33510336827"/>
    <x v="7"/>
    <x v="15"/>
  </r>
  <r>
    <x v="0"/>
    <x v="17"/>
    <s v="Sep 2026"/>
    <n v="670881.3961785587"/>
    <x v="8"/>
    <x v="15"/>
  </r>
  <r>
    <x v="0"/>
    <x v="17"/>
    <s v="Oct 2026"/>
    <n v="658266.1513846023"/>
    <x v="9"/>
    <x v="15"/>
  </r>
  <r>
    <x v="0"/>
    <x v="17"/>
    <s v="Nov 2026"/>
    <n v="643565.94317902368"/>
    <x v="10"/>
    <x v="15"/>
  </r>
  <r>
    <x v="0"/>
    <x v="17"/>
    <s v="Dec 2026"/>
    <n v="643635.28020394989"/>
    <x v="11"/>
    <x v="15"/>
  </r>
  <r>
    <x v="0"/>
    <x v="17"/>
    <s v="Jan 2027"/>
    <n v="619460.18728384771"/>
    <x v="0"/>
    <x v="16"/>
  </r>
  <r>
    <x v="0"/>
    <x v="17"/>
    <s v="Feb 2027"/>
    <n v="606691.44112519315"/>
    <x v="1"/>
    <x v="16"/>
  </r>
  <r>
    <x v="0"/>
    <x v="17"/>
    <s v="Mar 2027"/>
    <n v="595206.85909875343"/>
    <x v="2"/>
    <x v="16"/>
  </r>
  <r>
    <x v="0"/>
    <x v="17"/>
    <s v="Apr 2027"/>
    <n v="583928.41487536673"/>
    <x v="3"/>
    <x v="16"/>
  </r>
  <r>
    <x v="0"/>
    <x v="17"/>
    <s v="May 2027"/>
    <n v="571182.74454846012"/>
    <x v="4"/>
    <x v="16"/>
  </r>
  <r>
    <x v="0"/>
    <x v="17"/>
    <s v="Jun 2027"/>
    <n v="480970.61425871059"/>
    <x v="5"/>
    <x v="16"/>
  </r>
  <r>
    <x v="0"/>
    <x v="18"/>
    <s v="Jul 2012"/>
    <n v="9122454.6171605121"/>
    <x v="6"/>
    <x v="1"/>
  </r>
  <r>
    <x v="0"/>
    <x v="18"/>
    <s v="Aug 2012"/>
    <n v="10016487.709873557"/>
    <x v="7"/>
    <x v="1"/>
  </r>
  <r>
    <x v="0"/>
    <x v="18"/>
    <s v="Sep 2012"/>
    <n v="8638484.7428208068"/>
    <x v="8"/>
    <x v="1"/>
  </r>
  <r>
    <x v="0"/>
    <x v="18"/>
    <s v="Oct 2012"/>
    <n v="7154597.4029525295"/>
    <x v="9"/>
    <x v="1"/>
  </r>
  <r>
    <x v="0"/>
    <x v="18"/>
    <s v="Nov 2012"/>
    <n v="6209911.5651024152"/>
    <x v="10"/>
    <x v="1"/>
  </r>
  <r>
    <x v="0"/>
    <x v="18"/>
    <s v="Dec 2012"/>
    <n v="5539893.6382129937"/>
    <x v="11"/>
    <x v="1"/>
  </r>
  <r>
    <x v="0"/>
    <x v="18"/>
    <s v="Jan 2013"/>
    <n v="5389888.902756324"/>
    <x v="0"/>
    <x v="2"/>
  </r>
  <r>
    <x v="0"/>
    <x v="18"/>
    <s v="Feb 2013"/>
    <n v="5217345.697337972"/>
    <x v="1"/>
    <x v="2"/>
  </r>
  <r>
    <x v="0"/>
    <x v="18"/>
    <s v="Mar 2013"/>
    <n v="5100188.6651155781"/>
    <x v="2"/>
    <x v="2"/>
  </r>
  <r>
    <x v="0"/>
    <x v="18"/>
    <s v="Apr 2013"/>
    <n v="5233541.4793120762"/>
    <x v="3"/>
    <x v="2"/>
  </r>
  <r>
    <x v="0"/>
    <x v="18"/>
    <s v="May 2013"/>
    <n v="5378477.9565451518"/>
    <x v="4"/>
    <x v="2"/>
  </r>
  <r>
    <x v="0"/>
    <x v="18"/>
    <s v="Jun 2013"/>
    <n v="5426959.7200106066"/>
    <x v="5"/>
    <x v="2"/>
  </r>
  <r>
    <x v="0"/>
    <x v="18"/>
    <s v="Jul 2013"/>
    <n v="5468320.2871552408"/>
    <x v="6"/>
    <x v="2"/>
  </r>
  <r>
    <x v="0"/>
    <x v="18"/>
    <s v="Aug 2013"/>
    <n v="5461918.2250042809"/>
    <x v="7"/>
    <x v="2"/>
  </r>
  <r>
    <x v="0"/>
    <x v="18"/>
    <s v="Sep 2013"/>
    <n v="5336108.385899581"/>
    <x v="8"/>
    <x v="2"/>
  </r>
  <r>
    <x v="0"/>
    <x v="18"/>
    <s v="Oct 2013"/>
    <n v="5212983.0409300476"/>
    <x v="9"/>
    <x v="2"/>
  </r>
  <r>
    <x v="0"/>
    <x v="18"/>
    <s v="Nov 2013"/>
    <n v="5048231.7673379686"/>
    <x v="10"/>
    <x v="2"/>
  </r>
  <r>
    <x v="0"/>
    <x v="18"/>
    <s v="Dec 2013"/>
    <n v="4817679.163609473"/>
    <x v="11"/>
    <x v="2"/>
  </r>
  <r>
    <x v="0"/>
    <x v="18"/>
    <s v="Jan 2014"/>
    <n v="4577207.4889133014"/>
    <x v="0"/>
    <x v="3"/>
  </r>
  <r>
    <x v="0"/>
    <x v="18"/>
    <s v="Feb 2014"/>
    <n v="4361544.7323947288"/>
    <x v="1"/>
    <x v="3"/>
  </r>
  <r>
    <x v="0"/>
    <x v="18"/>
    <s v="Mar 2014"/>
    <n v="4172163.5694415844"/>
    <x v="2"/>
    <x v="3"/>
  </r>
  <r>
    <x v="0"/>
    <x v="18"/>
    <s v="Apr 2014"/>
    <n v="3893159.2253715689"/>
    <x v="3"/>
    <x v="3"/>
  </r>
  <r>
    <x v="0"/>
    <x v="18"/>
    <s v="May 2014"/>
    <n v="3598376.9343533511"/>
    <x v="4"/>
    <x v="3"/>
  </r>
  <r>
    <x v="0"/>
    <x v="18"/>
    <s v="Jun 2014"/>
    <n v="3407922.6556618544"/>
    <x v="5"/>
    <x v="3"/>
  </r>
  <r>
    <x v="0"/>
    <x v="18"/>
    <s v="Jul 2014"/>
    <n v="3259461.7740236451"/>
    <x v="6"/>
    <x v="3"/>
  </r>
  <r>
    <x v="0"/>
    <x v="18"/>
    <s v="Aug 2014"/>
    <n v="3075036.6608846681"/>
    <x v="7"/>
    <x v="3"/>
  </r>
  <r>
    <x v="0"/>
    <x v="18"/>
    <s v="Sep 2014"/>
    <n v="2877812.6961720949"/>
    <x v="8"/>
    <x v="3"/>
  </r>
  <r>
    <x v="0"/>
    <x v="18"/>
    <s v="Oct 2014"/>
    <n v="2683187.2718438162"/>
    <x v="9"/>
    <x v="3"/>
  </r>
  <r>
    <x v="0"/>
    <x v="18"/>
    <s v="Nov 2014"/>
    <n v="2550460.1604395709"/>
    <x v="10"/>
    <x v="3"/>
  </r>
  <r>
    <x v="0"/>
    <x v="18"/>
    <s v="Dec 2014"/>
    <n v="2516547.5949070426"/>
    <x v="11"/>
    <x v="3"/>
  </r>
  <r>
    <x v="0"/>
    <x v="18"/>
    <s v="Jan 2015"/>
    <n v="2499913.9205953022"/>
    <x v="0"/>
    <x v="4"/>
  </r>
  <r>
    <x v="0"/>
    <x v="18"/>
    <s v="Feb 2015"/>
    <n v="2470252.7001627297"/>
    <x v="1"/>
    <x v="4"/>
  </r>
  <r>
    <x v="0"/>
    <x v="18"/>
    <s v="Mar 2015"/>
    <n v="2416139.761394171"/>
    <x v="2"/>
    <x v="4"/>
  </r>
  <r>
    <x v="0"/>
    <x v="18"/>
    <s v="Apr 2015"/>
    <n v="2356135.8346628742"/>
    <x v="3"/>
    <x v="4"/>
  </r>
  <r>
    <x v="0"/>
    <x v="18"/>
    <s v="May 2015"/>
    <n v="2293197.877824991"/>
    <x v="4"/>
    <x v="4"/>
  </r>
  <r>
    <x v="0"/>
    <x v="18"/>
    <s v="Jun 2015"/>
    <n v="2239276.4191862368"/>
    <x v="5"/>
    <x v="4"/>
  </r>
  <r>
    <x v="0"/>
    <x v="18"/>
    <s v="Jul 2015"/>
    <n v="2175384.7918574703"/>
    <x v="6"/>
    <x v="4"/>
  </r>
  <r>
    <x v="0"/>
    <x v="18"/>
    <s v="Aug 2015"/>
    <n v="2133530.3421045421"/>
    <x v="7"/>
    <x v="4"/>
  </r>
  <r>
    <x v="0"/>
    <x v="18"/>
    <s v="Sep 2015"/>
    <n v="2074621.2004205997"/>
    <x v="8"/>
    <x v="4"/>
  </r>
  <r>
    <x v="0"/>
    <x v="18"/>
    <s v="Oct 2015"/>
    <n v="2021224.6952662566"/>
    <x v="9"/>
    <x v="4"/>
  </r>
  <r>
    <x v="0"/>
    <x v="18"/>
    <s v="Nov 2015"/>
    <n v="1973023.1438956759"/>
    <x v="10"/>
    <x v="4"/>
  </r>
  <r>
    <x v="0"/>
    <x v="18"/>
    <s v="Dec 2015"/>
    <n v="1928636.604253914"/>
    <x v="11"/>
    <x v="4"/>
  </r>
  <r>
    <x v="0"/>
    <x v="18"/>
    <s v="Jan 2016"/>
    <n v="1879831.7714334934"/>
    <x v="0"/>
    <x v="5"/>
  </r>
  <r>
    <x v="0"/>
    <x v="18"/>
    <s v="Feb 2016"/>
    <n v="1835390.7810132164"/>
    <x v="1"/>
    <x v="5"/>
  </r>
  <r>
    <x v="0"/>
    <x v="18"/>
    <s v="Mar 2016"/>
    <n v="1793096.7394173266"/>
    <x v="2"/>
    <x v="5"/>
  </r>
  <r>
    <x v="0"/>
    <x v="18"/>
    <s v="Apr 2016"/>
    <n v="1750447.2737201094"/>
    <x v="3"/>
    <x v="5"/>
  </r>
  <r>
    <x v="0"/>
    <x v="18"/>
    <s v="May 2016"/>
    <n v="1716304.0494461455"/>
    <x v="4"/>
    <x v="5"/>
  </r>
  <r>
    <x v="0"/>
    <x v="18"/>
    <s v="Jun 2016"/>
    <n v="1677117.4393685374"/>
    <x v="5"/>
    <x v="5"/>
  </r>
  <r>
    <x v="0"/>
    <x v="18"/>
    <s v="Jul 2016"/>
    <n v="1639407.2605748323"/>
    <x v="6"/>
    <x v="5"/>
  </r>
  <r>
    <x v="0"/>
    <x v="18"/>
    <s v="Aug 2016"/>
    <n v="1599392.7239314395"/>
    <x v="7"/>
    <x v="5"/>
  </r>
  <r>
    <x v="0"/>
    <x v="18"/>
    <s v="Sep 2016"/>
    <n v="1549838.4986078434"/>
    <x v="8"/>
    <x v="5"/>
  </r>
  <r>
    <x v="0"/>
    <x v="18"/>
    <s v="Oct 2016"/>
    <n v="1509145.3713510307"/>
    <x v="9"/>
    <x v="5"/>
  </r>
  <r>
    <x v="0"/>
    <x v="18"/>
    <s v="Nov 2016"/>
    <n v="1469607.1264505568"/>
    <x v="10"/>
    <x v="5"/>
  </r>
  <r>
    <x v="0"/>
    <x v="18"/>
    <s v="Dec 2016"/>
    <n v="1433040.104372181"/>
    <x v="11"/>
    <x v="5"/>
  </r>
  <r>
    <x v="0"/>
    <x v="18"/>
    <s v="Jan 2017"/>
    <n v="1397433.790726485"/>
    <x v="0"/>
    <x v="6"/>
  </r>
  <r>
    <x v="0"/>
    <x v="18"/>
    <s v="Feb 2017"/>
    <n v="1366912.0018932549"/>
    <x v="1"/>
    <x v="6"/>
  </r>
  <r>
    <x v="0"/>
    <x v="18"/>
    <s v="Mar 2017"/>
    <n v="1342750.5832245972"/>
    <x v="2"/>
    <x v="6"/>
  </r>
  <r>
    <x v="0"/>
    <x v="18"/>
    <s v="Apr 2017"/>
    <n v="1309790.7517576681"/>
    <x v="3"/>
    <x v="6"/>
  </r>
  <r>
    <x v="0"/>
    <x v="18"/>
    <s v="May 2017"/>
    <n v="1275585.0322475471"/>
    <x v="4"/>
    <x v="6"/>
  </r>
  <r>
    <x v="0"/>
    <x v="18"/>
    <s v="Jun 2017"/>
    <n v="1252969.8706566412"/>
    <x v="5"/>
    <x v="6"/>
  </r>
  <r>
    <x v="0"/>
    <x v="18"/>
    <s v="Jul 2017"/>
    <n v="1215562.4179379907"/>
    <x v="6"/>
    <x v="6"/>
  </r>
  <r>
    <x v="0"/>
    <x v="18"/>
    <s v="Aug 2017"/>
    <n v="1191911.4600213496"/>
    <x v="7"/>
    <x v="6"/>
  </r>
  <r>
    <x v="0"/>
    <x v="18"/>
    <s v="Sep 2017"/>
    <n v="1163780.193074103"/>
    <x v="8"/>
    <x v="6"/>
  </r>
  <r>
    <x v="0"/>
    <x v="18"/>
    <s v="Oct 2017"/>
    <n v="1132256.1170404512"/>
    <x v="9"/>
    <x v="6"/>
  </r>
  <r>
    <x v="0"/>
    <x v="18"/>
    <s v="Nov 2017"/>
    <n v="1112805.3376306219"/>
    <x v="10"/>
    <x v="6"/>
  </r>
  <r>
    <x v="0"/>
    <x v="18"/>
    <s v="Dec 2017"/>
    <n v="1097859.5384145144"/>
    <x v="11"/>
    <x v="6"/>
  </r>
  <r>
    <x v="0"/>
    <x v="18"/>
    <s v="Jan 2018"/>
    <n v="1069169.8319624863"/>
    <x v="0"/>
    <x v="7"/>
  </r>
  <r>
    <x v="0"/>
    <x v="18"/>
    <s v="Feb 2018"/>
    <n v="1045170.8722049681"/>
    <x v="1"/>
    <x v="7"/>
  </r>
  <r>
    <x v="0"/>
    <x v="18"/>
    <s v="Mar 2018"/>
    <n v="1022976.6856041632"/>
    <x v="2"/>
    <x v="7"/>
  </r>
  <r>
    <x v="0"/>
    <x v="18"/>
    <s v="Apr 2018"/>
    <n v="992773.72238457389"/>
    <x v="3"/>
    <x v="7"/>
  </r>
  <r>
    <x v="0"/>
    <x v="18"/>
    <s v="May 2018"/>
    <n v="969737.88721970061"/>
    <x v="4"/>
    <x v="7"/>
  </r>
  <r>
    <x v="0"/>
    <x v="18"/>
    <s v="Jun 2018"/>
    <n v="956818.48311308201"/>
    <x v="5"/>
    <x v="7"/>
  </r>
  <r>
    <x v="0"/>
    <x v="18"/>
    <s v="Jul 2018"/>
    <n v="932986.2440320733"/>
    <x v="6"/>
    <x v="7"/>
  </r>
  <r>
    <x v="0"/>
    <x v="18"/>
    <s v="Aug 2018"/>
    <n v="915153.88381312054"/>
    <x v="7"/>
    <x v="7"/>
  </r>
  <r>
    <x v="0"/>
    <x v="18"/>
    <s v="Sep 2018"/>
    <n v="898960.98421308468"/>
    <x v="8"/>
    <x v="7"/>
  </r>
  <r>
    <x v="0"/>
    <x v="18"/>
    <s v="Oct 2018"/>
    <n v="885133.89403291955"/>
    <x v="9"/>
    <x v="7"/>
  </r>
  <r>
    <x v="0"/>
    <x v="18"/>
    <s v="Nov 2018"/>
    <n v="861537.96951684915"/>
    <x v="10"/>
    <x v="7"/>
  </r>
  <r>
    <x v="0"/>
    <x v="18"/>
    <s v="Dec 2018"/>
    <n v="839526.49327631528"/>
    <x v="11"/>
    <x v="7"/>
  </r>
  <r>
    <x v="0"/>
    <x v="18"/>
    <s v="Jan 2019"/>
    <n v="821831.54434933374"/>
    <x v="0"/>
    <x v="8"/>
  </r>
  <r>
    <x v="0"/>
    <x v="18"/>
    <s v="Feb 2019"/>
    <n v="805597.06689499749"/>
    <x v="1"/>
    <x v="8"/>
  </r>
  <r>
    <x v="0"/>
    <x v="18"/>
    <s v="Mar 2019"/>
    <n v="792096.17447600083"/>
    <x v="2"/>
    <x v="8"/>
  </r>
  <r>
    <x v="0"/>
    <x v="18"/>
    <s v="Apr 2019"/>
    <n v="774601.95271049859"/>
    <x v="3"/>
    <x v="8"/>
  </r>
  <r>
    <x v="0"/>
    <x v="18"/>
    <s v="May 2019"/>
    <n v="760895.71863864909"/>
    <x v="4"/>
    <x v="8"/>
  </r>
  <r>
    <x v="0"/>
    <x v="18"/>
    <s v="Jun 2019"/>
    <n v="752031.34865871142"/>
    <x v="5"/>
    <x v="8"/>
  </r>
  <r>
    <x v="0"/>
    <x v="18"/>
    <s v="Jul 2019"/>
    <n v="736701.2217296497"/>
    <x v="6"/>
    <x v="8"/>
  </r>
  <r>
    <x v="0"/>
    <x v="18"/>
    <s v="Aug 2019"/>
    <n v="726139.8155015274"/>
    <x v="7"/>
    <x v="8"/>
  </r>
  <r>
    <x v="0"/>
    <x v="18"/>
    <s v="Sep 2019"/>
    <n v="710243.52769158629"/>
    <x v="8"/>
    <x v="8"/>
  </r>
  <r>
    <x v="0"/>
    <x v="18"/>
    <s v="Oct 2019"/>
    <n v="696582.43224378419"/>
    <x v="9"/>
    <x v="8"/>
  </r>
  <r>
    <x v="0"/>
    <x v="18"/>
    <s v="Nov 2019"/>
    <n v="687288.38399422495"/>
    <x v="10"/>
    <x v="8"/>
  </r>
  <r>
    <x v="0"/>
    <x v="18"/>
    <s v="Dec 2019"/>
    <n v="673968.52410993178"/>
    <x v="11"/>
    <x v="8"/>
  </r>
  <r>
    <x v="0"/>
    <x v="18"/>
    <s v="Jan 2020"/>
    <n v="655266.86013251962"/>
    <x v="0"/>
    <x v="9"/>
  </r>
  <r>
    <x v="0"/>
    <x v="18"/>
    <s v="Feb 2020"/>
    <n v="642166.12063356722"/>
    <x v="1"/>
    <x v="9"/>
  </r>
  <r>
    <x v="0"/>
    <x v="18"/>
    <s v="Mar 2020"/>
    <n v="632060.92087711114"/>
    <x v="2"/>
    <x v="9"/>
  </r>
  <r>
    <x v="0"/>
    <x v="18"/>
    <s v="Apr 2020"/>
    <n v="619414.19092909887"/>
    <x v="3"/>
    <x v="9"/>
  </r>
  <r>
    <x v="0"/>
    <x v="18"/>
    <s v="May 2020"/>
    <n v="611197.52537705074"/>
    <x v="4"/>
    <x v="9"/>
  </r>
  <r>
    <x v="0"/>
    <x v="18"/>
    <s v="Jun 2020"/>
    <n v="604559.60742183519"/>
    <x v="5"/>
    <x v="9"/>
  </r>
  <r>
    <x v="0"/>
    <x v="18"/>
    <s v="Jul 2020"/>
    <n v="584857.41349008447"/>
    <x v="6"/>
    <x v="9"/>
  </r>
  <r>
    <x v="0"/>
    <x v="18"/>
    <s v="Aug 2020"/>
    <n v="570090.36873114575"/>
    <x v="7"/>
    <x v="9"/>
  </r>
  <r>
    <x v="0"/>
    <x v="18"/>
    <s v="Sep 2020"/>
    <n v="561115.73051214474"/>
    <x v="8"/>
    <x v="9"/>
  </r>
  <r>
    <x v="0"/>
    <x v="18"/>
    <s v="Oct 2020"/>
    <n v="549330.74606015091"/>
    <x v="9"/>
    <x v="9"/>
  </r>
  <r>
    <x v="0"/>
    <x v="18"/>
    <s v="Nov 2020"/>
    <n v="535343.97207053145"/>
    <x v="10"/>
    <x v="9"/>
  </r>
  <r>
    <x v="0"/>
    <x v="18"/>
    <s v="Dec 2020"/>
    <n v="521932.26942921517"/>
    <x v="11"/>
    <x v="9"/>
  </r>
  <r>
    <x v="0"/>
    <x v="18"/>
    <s v="Jan 2021"/>
    <n v="507550.67209953314"/>
    <x v="0"/>
    <x v="10"/>
  </r>
  <r>
    <x v="0"/>
    <x v="18"/>
    <s v="Feb 2021"/>
    <n v="499889.36286782642"/>
    <x v="1"/>
    <x v="10"/>
  </r>
  <r>
    <x v="0"/>
    <x v="18"/>
    <s v="Mar 2021"/>
    <n v="490780.09276824509"/>
    <x v="2"/>
    <x v="10"/>
  </r>
  <r>
    <x v="0"/>
    <x v="18"/>
    <s v="Apr 2021"/>
    <n v="474649.31501731602"/>
    <x v="3"/>
    <x v="10"/>
  </r>
  <r>
    <x v="0"/>
    <x v="18"/>
    <s v="May 2021"/>
    <n v="465422.89358320681"/>
    <x v="4"/>
    <x v="10"/>
  </r>
  <r>
    <x v="0"/>
    <x v="18"/>
    <s v="Jun 2021"/>
    <n v="464962.27472319116"/>
    <x v="5"/>
    <x v="10"/>
  </r>
  <r>
    <x v="0"/>
    <x v="18"/>
    <s v="Jul 2021"/>
    <n v="419595.34693565295"/>
    <x v="6"/>
    <x v="10"/>
  </r>
  <r>
    <x v="0"/>
    <x v="18"/>
    <s v="Aug 2021"/>
    <n v="408009.8952516889"/>
    <x v="7"/>
    <x v="10"/>
  </r>
  <r>
    <x v="0"/>
    <x v="18"/>
    <s v="Sep 2021"/>
    <n v="397151.85135834274"/>
    <x v="8"/>
    <x v="10"/>
  </r>
  <r>
    <x v="0"/>
    <x v="18"/>
    <s v="Oct 2021"/>
    <n v="388727.54042891035"/>
    <x v="9"/>
    <x v="10"/>
  </r>
  <r>
    <x v="0"/>
    <x v="18"/>
    <s v="Nov 2021"/>
    <n v="379220.68114839646"/>
    <x v="10"/>
    <x v="10"/>
  </r>
  <r>
    <x v="0"/>
    <x v="18"/>
    <s v="Dec 2021"/>
    <n v="373067.12801465159"/>
    <x v="11"/>
    <x v="10"/>
  </r>
  <r>
    <x v="0"/>
    <x v="18"/>
    <s v="Jan 2022"/>
    <n v="365688.49649805133"/>
    <x v="0"/>
    <x v="11"/>
  </r>
  <r>
    <x v="0"/>
    <x v="18"/>
    <s v="Feb 2022"/>
    <n v="358704.70114713185"/>
    <x v="1"/>
    <x v="11"/>
  </r>
  <r>
    <x v="0"/>
    <x v="18"/>
    <s v="Mar 2022"/>
    <n v="353146.16261835233"/>
    <x v="2"/>
    <x v="11"/>
  </r>
  <r>
    <x v="0"/>
    <x v="18"/>
    <s v="Apr 2022"/>
    <n v="350467.98437295813"/>
    <x v="3"/>
    <x v="11"/>
  </r>
  <r>
    <x v="0"/>
    <x v="18"/>
    <s v="May 2022"/>
    <n v="342247.58069693064"/>
    <x v="4"/>
    <x v="11"/>
  </r>
  <r>
    <x v="0"/>
    <x v="18"/>
    <s v="Jun 2022"/>
    <n v="328903.29680684075"/>
    <x v="5"/>
    <x v="11"/>
  </r>
  <r>
    <x v="0"/>
    <x v="18"/>
    <s v="Jul 2022"/>
    <n v="226153.02077977566"/>
    <x v="6"/>
    <x v="11"/>
  </r>
  <r>
    <x v="0"/>
    <x v="18"/>
    <s v="Aug 2022"/>
    <n v="160232.71487947763"/>
    <x v="7"/>
    <x v="11"/>
  </r>
  <r>
    <x v="0"/>
    <x v="18"/>
    <s v="Sep 2022"/>
    <n v="155838.40458913363"/>
    <x v="8"/>
    <x v="11"/>
  </r>
  <r>
    <x v="0"/>
    <x v="18"/>
    <s v="Oct 2022"/>
    <n v="153794.22218802408"/>
    <x v="9"/>
    <x v="11"/>
  </r>
  <r>
    <x v="0"/>
    <x v="18"/>
    <s v="Nov 2022"/>
    <n v="115265.08557955772"/>
    <x v="10"/>
    <x v="11"/>
  </r>
  <r>
    <x v="0"/>
    <x v="18"/>
    <s v="Dec 2022"/>
    <n v="113907.98571903724"/>
    <x v="11"/>
    <x v="11"/>
  </r>
  <r>
    <x v="0"/>
    <x v="18"/>
    <s v="Jan 2023"/>
    <n v="112490.15799441002"/>
    <x v="0"/>
    <x v="12"/>
  </r>
  <r>
    <x v="0"/>
    <x v="18"/>
    <s v="Feb 2023"/>
    <n v="111134.6864030194"/>
    <x v="1"/>
    <x v="12"/>
  </r>
  <r>
    <x v="0"/>
    <x v="18"/>
    <s v="Mar 2023"/>
    <n v="109797.07591010741"/>
    <x v="2"/>
    <x v="12"/>
  </r>
  <r>
    <x v="0"/>
    <x v="18"/>
    <s v="Apr 2023"/>
    <n v="108477.05392627431"/>
    <x v="3"/>
    <x v="12"/>
  </r>
  <r>
    <x v="0"/>
    <x v="18"/>
    <s v="May 2023"/>
    <n v="107174.34902357278"/>
    <x v="4"/>
    <x v="12"/>
  </r>
  <r>
    <x v="0"/>
    <x v="18"/>
    <s v="Jun 2023"/>
    <n v="105888.70389584434"/>
    <x v="5"/>
    <x v="12"/>
  </r>
  <r>
    <x v="0"/>
    <x v="18"/>
    <s v="Jul 2023"/>
    <n v="104619.847030784"/>
    <x v="6"/>
    <x v="12"/>
  </r>
  <r>
    <x v="0"/>
    <x v="18"/>
    <s v="Aug 2023"/>
    <n v="103367.53057530646"/>
    <x v="7"/>
    <x v="12"/>
  </r>
  <r>
    <x v="0"/>
    <x v="18"/>
    <s v="Sep 2023"/>
    <n v="102131.50463051609"/>
    <x v="8"/>
    <x v="12"/>
  </r>
  <r>
    <x v="0"/>
    <x v="18"/>
    <s v="Oct 2023"/>
    <n v="100911.51863606472"/>
    <x v="9"/>
    <x v="12"/>
  </r>
  <r>
    <x v="0"/>
    <x v="18"/>
    <s v="Nov 2023"/>
    <n v="99707.333469035075"/>
    <x v="10"/>
    <x v="12"/>
  </r>
  <r>
    <x v="0"/>
    <x v="18"/>
    <s v="Dec 2023"/>
    <n v="98518.708822152257"/>
    <x v="11"/>
    <x v="12"/>
  </r>
  <r>
    <x v="0"/>
    <x v="18"/>
    <s v="Jan 2024"/>
    <n v="97345.409356856733"/>
    <x v="0"/>
    <x v="13"/>
  </r>
  <r>
    <x v="0"/>
    <x v="18"/>
    <s v="Feb 2024"/>
    <n v="96187.205941851949"/>
    <x v="1"/>
    <x v="13"/>
  </r>
  <r>
    <x v="0"/>
    <x v="18"/>
    <s v="Mar 2024"/>
    <n v="95043.87471455682"/>
    <x v="2"/>
    <x v="13"/>
  </r>
  <r>
    <x v="0"/>
    <x v="18"/>
    <s v="Apr 2024"/>
    <n v="93915.192350937694"/>
    <x v="3"/>
    <x v="13"/>
  </r>
  <r>
    <x v="0"/>
    <x v="18"/>
    <s v="May 2024"/>
    <n v="92800.934104055719"/>
    <x v="4"/>
    <x v="13"/>
  </r>
  <r>
    <x v="0"/>
    <x v="18"/>
    <s v="Jun 2024"/>
    <n v="91700.894217476292"/>
    <x v="5"/>
    <x v="13"/>
  </r>
  <r>
    <x v="0"/>
    <x v="18"/>
    <s v="Jul 2024"/>
    <n v="90614.858297333805"/>
    <x v="6"/>
    <x v="13"/>
  </r>
  <r>
    <x v="0"/>
    <x v="18"/>
    <s v="Aug 2024"/>
    <n v="89542.615818478153"/>
    <x v="7"/>
    <x v="13"/>
  </r>
  <r>
    <x v="0"/>
    <x v="18"/>
    <s v="Sep 2024"/>
    <n v="88483.963463022141"/>
    <x v="8"/>
    <x v="13"/>
  </r>
  <r>
    <x v="0"/>
    <x v="18"/>
    <s v="Oct 2024"/>
    <n v="87438.699535983731"/>
    <x v="9"/>
    <x v="13"/>
  </r>
  <r>
    <x v="0"/>
    <x v="18"/>
    <s v="Nov 2024"/>
    <n v="86406.631656906698"/>
    <x v="10"/>
    <x v="13"/>
  </r>
  <r>
    <x v="0"/>
    <x v="18"/>
    <s v="Dec 2024"/>
    <n v="85387.558207903814"/>
    <x v="11"/>
    <x v="13"/>
  </r>
  <r>
    <x v="0"/>
    <x v="18"/>
    <s v="Jan 2025"/>
    <n v="84381.295361592143"/>
    <x v="0"/>
    <x v="14"/>
  </r>
  <r>
    <x v="0"/>
    <x v="18"/>
    <s v="Feb 2025"/>
    <n v="83387.646584442162"/>
    <x v="1"/>
    <x v="14"/>
  </r>
  <r>
    <x v="0"/>
    <x v="18"/>
    <s v="Mar 2025"/>
    <n v="82406.434717786411"/>
    <x v="2"/>
    <x v="14"/>
  </r>
  <r>
    <x v="0"/>
    <x v="18"/>
    <s v="Apr 2025"/>
    <n v="81437.474726978966"/>
    <x v="3"/>
    <x v="14"/>
  </r>
  <r>
    <x v="0"/>
    <x v="18"/>
    <s v="May 2025"/>
    <n v="80480.590991899749"/>
    <x v="4"/>
    <x v="14"/>
  </r>
  <r>
    <x v="0"/>
    <x v="18"/>
    <s v="Jun 2025"/>
    <n v="79535.598916450297"/>
    <x v="5"/>
    <x v="14"/>
  </r>
  <r>
    <x v="0"/>
    <x v="18"/>
    <s v="Jul 2025"/>
    <n v="78602.335840846645"/>
    <x v="6"/>
    <x v="14"/>
  </r>
  <r>
    <x v="0"/>
    <x v="18"/>
    <s v="Aug 2025"/>
    <n v="77680.627783516102"/>
    <x v="7"/>
    <x v="14"/>
  </r>
  <r>
    <x v="0"/>
    <x v="18"/>
    <s v="Sep 2025"/>
    <n v="76770.309377411861"/>
    <x v="8"/>
    <x v="14"/>
  </r>
  <r>
    <x v="0"/>
    <x v="18"/>
    <s v="Oct 2025"/>
    <n v="75871.210686771534"/>
    <x v="9"/>
    <x v="14"/>
  </r>
  <r>
    <x v="0"/>
    <x v="18"/>
    <s v="Nov 2025"/>
    <n v="74983.173013263775"/>
    <x v="10"/>
    <x v="14"/>
  </r>
  <r>
    <x v="0"/>
    <x v="18"/>
    <s v="Dec 2025"/>
    <n v="74106.040081462401"/>
    <x v="11"/>
    <x v="14"/>
  </r>
  <r>
    <x v="0"/>
    <x v="18"/>
    <s v="Jan 2026"/>
    <n v="73239.650385773115"/>
    <x v="0"/>
    <x v="15"/>
  </r>
  <r>
    <x v="0"/>
    <x v="18"/>
    <s v="Feb 2026"/>
    <n v="72383.852758032619"/>
    <x v="1"/>
    <x v="15"/>
  </r>
  <r>
    <x v="0"/>
    <x v="18"/>
    <s v="Mar 2026"/>
    <n v="71538.49428426729"/>
    <x v="2"/>
    <x v="15"/>
  </r>
  <r>
    <x v="0"/>
    <x v="18"/>
    <s v="Apr 2026"/>
    <n v="70703.425196313838"/>
    <x v="3"/>
    <x v="15"/>
  </r>
  <r>
    <x v="0"/>
    <x v="18"/>
    <s v="May 2026"/>
    <n v="69878.501594724468"/>
    <x v="4"/>
    <x v="15"/>
  </r>
  <r>
    <x v="0"/>
    <x v="18"/>
    <s v="Jun 2026"/>
    <n v="69063.576211335851"/>
    <x v="5"/>
    <x v="15"/>
  </r>
  <r>
    <x v="0"/>
    <x v="18"/>
    <s v="Jul 2026"/>
    <n v="68258.509953963105"/>
    <x v="6"/>
    <x v="15"/>
  </r>
  <r>
    <x v="0"/>
    <x v="18"/>
    <s v="Aug 2026"/>
    <n v="67463.157215895524"/>
    <x v="7"/>
    <x v="15"/>
  </r>
  <r>
    <x v="0"/>
    <x v="18"/>
    <s v="Sep 2026"/>
    <n v="66677.38677366366"/>
    <x v="8"/>
    <x v="15"/>
  </r>
  <r>
    <x v="0"/>
    <x v="18"/>
    <s v="Oct 2026"/>
    <n v="65901.064119440387"/>
    <x v="9"/>
    <x v="15"/>
  </r>
  <r>
    <x v="0"/>
    <x v="18"/>
    <s v="Nov 2026"/>
    <n v="65134.049453777901"/>
    <x v="10"/>
    <x v="15"/>
  </r>
  <r>
    <x v="0"/>
    <x v="18"/>
    <s v="Dec 2026"/>
    <n v="64376.214114659342"/>
    <x v="11"/>
    <x v="15"/>
  </r>
  <r>
    <x v="0"/>
    <x v="18"/>
    <s v="Jan 2027"/>
    <n v="63627.428678615295"/>
    <x v="0"/>
    <x v="16"/>
  </r>
  <r>
    <x v="0"/>
    <x v="18"/>
    <s v="Feb 2027"/>
    <n v="62887.574098154771"/>
    <x v="1"/>
    <x v="16"/>
  </r>
  <r>
    <x v="0"/>
    <x v="18"/>
    <s v="Mar 2027"/>
    <n v="62156.513035282514"/>
    <x v="2"/>
    <x v="16"/>
  </r>
  <r>
    <x v="0"/>
    <x v="18"/>
    <s v="Apr 2027"/>
    <n v="61434.128703960101"/>
    <x v="3"/>
    <x v="16"/>
  </r>
  <r>
    <x v="0"/>
    <x v="18"/>
    <s v="May 2027"/>
    <n v="60720.300872338761"/>
    <x v="4"/>
    <x v="16"/>
  </r>
  <r>
    <x v="0"/>
    <x v="18"/>
    <s v="Jun 2027"/>
    <n v="60014.909408569729"/>
    <x v="5"/>
    <x v="16"/>
  </r>
  <r>
    <x v="0"/>
    <x v="18"/>
    <s v="Jul 2027"/>
    <n v="1277.6375524409259"/>
    <x v="6"/>
    <x v="16"/>
  </r>
  <r>
    <x v="0"/>
    <x v="19"/>
    <s v="Aug 2012"/>
    <n v="7488186.5075096376"/>
    <x v="7"/>
    <x v="1"/>
  </r>
  <r>
    <x v="0"/>
    <x v="19"/>
    <s v="Sep 2012"/>
    <n v="10671977.155539544"/>
    <x v="8"/>
    <x v="1"/>
  </r>
  <r>
    <x v="0"/>
    <x v="19"/>
    <s v="Oct 2012"/>
    <n v="10244013.712651271"/>
    <x v="9"/>
    <x v="1"/>
  </r>
  <r>
    <x v="0"/>
    <x v="19"/>
    <s v="Nov 2012"/>
    <n v="7963061.9715395914"/>
    <x v="10"/>
    <x v="1"/>
  </r>
  <r>
    <x v="0"/>
    <x v="19"/>
    <s v="Dec 2012"/>
    <n v="6699428.4830545085"/>
    <x v="11"/>
    <x v="1"/>
  </r>
  <r>
    <x v="0"/>
    <x v="19"/>
    <s v="Jan 2013"/>
    <n v="5864108.8760917522"/>
    <x v="0"/>
    <x v="2"/>
  </r>
  <r>
    <x v="0"/>
    <x v="19"/>
    <s v="Feb 2013"/>
    <n v="5356652.0065924041"/>
    <x v="1"/>
    <x v="2"/>
  </r>
  <r>
    <x v="0"/>
    <x v="19"/>
    <s v="Mar 2013"/>
    <n v="4966968.6344356602"/>
    <x v="2"/>
    <x v="2"/>
  </r>
  <r>
    <x v="0"/>
    <x v="19"/>
    <s v="Apr 2013"/>
    <n v="4709712.4497275334"/>
    <x v="3"/>
    <x v="2"/>
  </r>
  <r>
    <x v="0"/>
    <x v="19"/>
    <s v="May 2013"/>
    <n v="4628950.21805673"/>
    <x v="4"/>
    <x v="2"/>
  </r>
  <r>
    <x v="0"/>
    <x v="19"/>
    <s v="Jun 2013"/>
    <n v="4621773.0618233029"/>
    <x v="5"/>
    <x v="2"/>
  </r>
  <r>
    <x v="0"/>
    <x v="19"/>
    <s v="Jul 2013"/>
    <n v="4566501.9685076317"/>
    <x v="6"/>
    <x v="2"/>
  </r>
  <r>
    <x v="0"/>
    <x v="19"/>
    <s v="Aug 2013"/>
    <n v="4506812.410377413"/>
    <x v="7"/>
    <x v="2"/>
  </r>
  <r>
    <x v="0"/>
    <x v="19"/>
    <s v="Sep 2013"/>
    <n v="4424100.5268029869"/>
    <x v="8"/>
    <x v="2"/>
  </r>
  <r>
    <x v="0"/>
    <x v="19"/>
    <s v="Oct 2013"/>
    <n v="4321947.4126296705"/>
    <x v="9"/>
    <x v="2"/>
  </r>
  <r>
    <x v="0"/>
    <x v="19"/>
    <s v="Nov 2013"/>
    <n v="4210342.0117190909"/>
    <x v="10"/>
    <x v="2"/>
  </r>
  <r>
    <x v="0"/>
    <x v="19"/>
    <s v="Dec 2013"/>
    <n v="4088263.4202347393"/>
    <x v="11"/>
    <x v="2"/>
  </r>
  <r>
    <x v="0"/>
    <x v="19"/>
    <s v="Jan 2014"/>
    <n v="3947434.9841422359"/>
    <x v="0"/>
    <x v="3"/>
  </r>
  <r>
    <x v="0"/>
    <x v="19"/>
    <s v="Feb 2014"/>
    <n v="3707400.1071460736"/>
    <x v="1"/>
    <x v="3"/>
  </r>
  <r>
    <x v="0"/>
    <x v="19"/>
    <s v="Mar 2014"/>
    <n v="3513721.6562015438"/>
    <x v="2"/>
    <x v="3"/>
  </r>
  <r>
    <x v="0"/>
    <x v="19"/>
    <s v="Apr 2014"/>
    <n v="3295641.0902907364"/>
    <x v="3"/>
    <x v="3"/>
  </r>
  <r>
    <x v="0"/>
    <x v="19"/>
    <s v="May 2014"/>
    <n v="3082863.6199749489"/>
    <x v="4"/>
    <x v="3"/>
  </r>
  <r>
    <x v="0"/>
    <x v="19"/>
    <s v="Jun 2014"/>
    <n v="2870967.0408111727"/>
    <x v="5"/>
    <x v="3"/>
  </r>
  <r>
    <x v="0"/>
    <x v="19"/>
    <s v="Jul 2014"/>
    <n v="2670556.7206952181"/>
    <x v="6"/>
    <x v="3"/>
  </r>
  <r>
    <x v="0"/>
    <x v="19"/>
    <s v="Aug 2014"/>
    <n v="2480470.2795349811"/>
    <x v="7"/>
    <x v="3"/>
  </r>
  <r>
    <x v="0"/>
    <x v="19"/>
    <s v="Sep 2014"/>
    <n v="2305161.7833722732"/>
    <x v="8"/>
    <x v="3"/>
  </r>
  <r>
    <x v="0"/>
    <x v="19"/>
    <s v="Oct 2014"/>
    <n v="2140999.951534153"/>
    <x v="9"/>
    <x v="3"/>
  </r>
  <r>
    <x v="0"/>
    <x v="19"/>
    <s v="Nov 2014"/>
    <n v="2001924.9607863803"/>
    <x v="10"/>
    <x v="3"/>
  </r>
  <r>
    <x v="0"/>
    <x v="19"/>
    <s v="Dec 2014"/>
    <n v="1888988.1087381376"/>
    <x v="11"/>
    <x v="3"/>
  </r>
  <r>
    <x v="0"/>
    <x v="19"/>
    <s v="Jan 2015"/>
    <n v="1800529.5391136578"/>
    <x v="0"/>
    <x v="4"/>
  </r>
  <r>
    <x v="0"/>
    <x v="19"/>
    <s v="Feb 2015"/>
    <n v="1709781.9020959847"/>
    <x v="1"/>
    <x v="4"/>
  </r>
  <r>
    <x v="0"/>
    <x v="19"/>
    <s v="Mar 2015"/>
    <n v="1631983.6086019031"/>
    <x v="2"/>
    <x v="4"/>
  </r>
  <r>
    <x v="0"/>
    <x v="19"/>
    <s v="Apr 2015"/>
    <n v="1571198.0078675998"/>
    <x v="3"/>
    <x v="4"/>
  </r>
  <r>
    <x v="0"/>
    <x v="19"/>
    <s v="May 2015"/>
    <n v="1524381.8043531929"/>
    <x v="4"/>
    <x v="4"/>
  </r>
  <r>
    <x v="0"/>
    <x v="19"/>
    <s v="Jun 2015"/>
    <n v="1478020.7396263664"/>
    <x v="5"/>
    <x v="4"/>
  </r>
  <r>
    <x v="0"/>
    <x v="19"/>
    <s v="Jul 2015"/>
    <n v="1425836.626635062"/>
    <x v="6"/>
    <x v="4"/>
  </r>
  <r>
    <x v="0"/>
    <x v="19"/>
    <s v="Aug 2015"/>
    <n v="1393606.5423236529"/>
    <x v="7"/>
    <x v="4"/>
  </r>
  <r>
    <x v="0"/>
    <x v="19"/>
    <s v="Sep 2015"/>
    <n v="1363330.6278263803"/>
    <x v="8"/>
    <x v="4"/>
  </r>
  <r>
    <x v="0"/>
    <x v="19"/>
    <s v="Oct 2015"/>
    <n v="1324041.6934326112"/>
    <x v="9"/>
    <x v="4"/>
  </r>
  <r>
    <x v="0"/>
    <x v="19"/>
    <s v="Nov 2015"/>
    <n v="1282921.2980322829"/>
    <x v="10"/>
    <x v="4"/>
  </r>
  <r>
    <x v="0"/>
    <x v="19"/>
    <s v="Dec 2015"/>
    <n v="1247019.279374351"/>
    <x v="11"/>
    <x v="4"/>
  </r>
  <r>
    <x v="0"/>
    <x v="19"/>
    <s v="Jan 2016"/>
    <n v="1211064.0195630118"/>
    <x v="0"/>
    <x v="5"/>
  </r>
  <r>
    <x v="0"/>
    <x v="19"/>
    <s v="Feb 2016"/>
    <n v="1173944.0132914621"/>
    <x v="1"/>
    <x v="5"/>
  </r>
  <r>
    <x v="0"/>
    <x v="19"/>
    <s v="Mar 2016"/>
    <n v="1146616.5535852571"/>
    <x v="2"/>
    <x v="5"/>
  </r>
  <r>
    <x v="0"/>
    <x v="19"/>
    <s v="Apr 2016"/>
    <n v="1116717.5263115598"/>
    <x v="3"/>
    <x v="5"/>
  </r>
  <r>
    <x v="0"/>
    <x v="19"/>
    <s v="May 2016"/>
    <n v="1084751.440912236"/>
    <x v="4"/>
    <x v="5"/>
  </r>
  <r>
    <x v="0"/>
    <x v="19"/>
    <s v="Jun 2016"/>
    <n v="1062418.750261537"/>
    <x v="5"/>
    <x v="5"/>
  </r>
  <r>
    <x v="0"/>
    <x v="19"/>
    <s v="Jul 2016"/>
    <n v="1033883.401293141"/>
    <x v="6"/>
    <x v="5"/>
  </r>
  <r>
    <x v="0"/>
    <x v="19"/>
    <s v="Aug 2016"/>
    <n v="1002112.5347721898"/>
    <x v="7"/>
    <x v="5"/>
  </r>
  <r>
    <x v="0"/>
    <x v="19"/>
    <s v="Sep 2016"/>
    <n v="982044.14348711609"/>
    <x v="8"/>
    <x v="5"/>
  </r>
  <r>
    <x v="0"/>
    <x v="19"/>
    <s v="Oct 2016"/>
    <n v="948603.95051663555"/>
    <x v="9"/>
    <x v="5"/>
  </r>
  <r>
    <x v="0"/>
    <x v="19"/>
    <s v="Nov 2016"/>
    <n v="920604.30487076472"/>
    <x v="10"/>
    <x v="5"/>
  </r>
  <r>
    <x v="0"/>
    <x v="19"/>
    <s v="Dec 2016"/>
    <n v="893260.73243958119"/>
    <x v="11"/>
    <x v="5"/>
  </r>
  <r>
    <x v="0"/>
    <x v="19"/>
    <s v="Jan 2017"/>
    <n v="871354.39876550133"/>
    <x v="0"/>
    <x v="6"/>
  </r>
  <r>
    <x v="0"/>
    <x v="19"/>
    <s v="Feb 2017"/>
    <n v="847852.75452134595"/>
    <x v="1"/>
    <x v="6"/>
  </r>
  <r>
    <x v="0"/>
    <x v="19"/>
    <s v="Mar 2017"/>
    <n v="828969.52896345453"/>
    <x v="2"/>
    <x v="6"/>
  </r>
  <r>
    <x v="0"/>
    <x v="19"/>
    <s v="Apr 2017"/>
    <n v="811561.20312568068"/>
    <x v="3"/>
    <x v="6"/>
  </r>
  <r>
    <x v="0"/>
    <x v="19"/>
    <s v="May 2017"/>
    <n v="794911.17998685758"/>
    <x v="4"/>
    <x v="6"/>
  </r>
  <r>
    <x v="0"/>
    <x v="19"/>
    <s v="Jun 2017"/>
    <n v="771429.29907944659"/>
    <x v="5"/>
    <x v="6"/>
  </r>
  <r>
    <x v="0"/>
    <x v="19"/>
    <s v="Jul 2017"/>
    <n v="751674.02406007168"/>
    <x v="6"/>
    <x v="6"/>
  </r>
  <r>
    <x v="0"/>
    <x v="19"/>
    <s v="Aug 2017"/>
    <n v="725628.26599733462"/>
    <x v="7"/>
    <x v="6"/>
  </r>
  <r>
    <x v="0"/>
    <x v="19"/>
    <s v="Sep 2017"/>
    <n v="709148.60958908638"/>
    <x v="8"/>
    <x v="6"/>
  </r>
  <r>
    <x v="0"/>
    <x v="19"/>
    <s v="Oct 2017"/>
    <n v="693686.39198977279"/>
    <x v="9"/>
    <x v="6"/>
  </r>
  <r>
    <x v="0"/>
    <x v="19"/>
    <s v="Nov 2017"/>
    <n v="674399.13964776497"/>
    <x v="10"/>
    <x v="6"/>
  </r>
  <r>
    <x v="0"/>
    <x v="19"/>
    <s v="Dec 2017"/>
    <n v="663709.28707321826"/>
    <x v="11"/>
    <x v="6"/>
  </r>
  <r>
    <x v="0"/>
    <x v="19"/>
    <s v="Jan 2018"/>
    <n v="658840.69173023605"/>
    <x v="0"/>
    <x v="7"/>
  </r>
  <r>
    <x v="0"/>
    <x v="19"/>
    <s v="Feb 2018"/>
    <n v="643591.48547527799"/>
    <x v="1"/>
    <x v="7"/>
  </r>
  <r>
    <x v="0"/>
    <x v="19"/>
    <s v="Mar 2018"/>
    <n v="627440.31242373213"/>
    <x v="2"/>
    <x v="7"/>
  </r>
  <r>
    <x v="0"/>
    <x v="19"/>
    <s v="Apr 2018"/>
    <n v="614198.1955244944"/>
    <x v="3"/>
    <x v="7"/>
  </r>
  <r>
    <x v="0"/>
    <x v="19"/>
    <s v="May 2018"/>
    <n v="595256.11327276775"/>
    <x v="4"/>
    <x v="7"/>
  </r>
  <r>
    <x v="0"/>
    <x v="19"/>
    <s v="Jun 2018"/>
    <n v="581906.53571811027"/>
    <x v="5"/>
    <x v="7"/>
  </r>
  <r>
    <x v="0"/>
    <x v="19"/>
    <s v="Jul 2018"/>
    <n v="575365.86347221478"/>
    <x v="6"/>
    <x v="7"/>
  </r>
  <r>
    <x v="0"/>
    <x v="19"/>
    <s v="Aug 2018"/>
    <n v="567076.42750208382"/>
    <x v="7"/>
    <x v="7"/>
  </r>
  <r>
    <x v="0"/>
    <x v="19"/>
    <s v="Sep 2018"/>
    <n v="557322.8503499392"/>
    <x v="8"/>
    <x v="7"/>
  </r>
  <r>
    <x v="0"/>
    <x v="19"/>
    <s v="Oct 2018"/>
    <n v="549224.86510429264"/>
    <x v="9"/>
    <x v="7"/>
  </r>
  <r>
    <x v="0"/>
    <x v="19"/>
    <s v="Nov 2018"/>
    <n v="543147.48766098567"/>
    <x v="10"/>
    <x v="7"/>
  </r>
  <r>
    <x v="0"/>
    <x v="19"/>
    <s v="Dec 2018"/>
    <n v="531973.32490132574"/>
    <x v="11"/>
    <x v="7"/>
  </r>
  <r>
    <x v="0"/>
    <x v="19"/>
    <s v="Jan 2019"/>
    <n v="521096.39236453222"/>
    <x v="0"/>
    <x v="8"/>
  </r>
  <r>
    <x v="0"/>
    <x v="19"/>
    <s v="Feb 2019"/>
    <n v="512060.47009994142"/>
    <x v="1"/>
    <x v="8"/>
  </r>
  <r>
    <x v="0"/>
    <x v="19"/>
    <s v="Mar 2019"/>
    <n v="503134.35190194589"/>
    <x v="2"/>
    <x v="8"/>
  </r>
  <r>
    <x v="0"/>
    <x v="19"/>
    <s v="Apr 2019"/>
    <n v="496404.44231355586"/>
    <x v="3"/>
    <x v="8"/>
  </r>
  <r>
    <x v="0"/>
    <x v="19"/>
    <s v="May 2019"/>
    <n v="489072.88494596706"/>
    <x v="4"/>
    <x v="8"/>
  </r>
  <r>
    <x v="0"/>
    <x v="19"/>
    <s v="Jun 2019"/>
    <n v="480867.04737274273"/>
    <x v="5"/>
    <x v="8"/>
  </r>
  <r>
    <x v="0"/>
    <x v="19"/>
    <s v="Jul 2019"/>
    <n v="477597.02605782158"/>
    <x v="6"/>
    <x v="8"/>
  </r>
  <r>
    <x v="0"/>
    <x v="19"/>
    <s v="Aug 2019"/>
    <n v="471112.09752963227"/>
    <x v="7"/>
    <x v="8"/>
  </r>
  <r>
    <x v="0"/>
    <x v="19"/>
    <s v="Sep 2019"/>
    <n v="465490.42630330188"/>
    <x v="8"/>
    <x v="8"/>
  </r>
  <r>
    <x v="0"/>
    <x v="19"/>
    <s v="Oct 2019"/>
    <n v="457311.48398318951"/>
    <x v="9"/>
    <x v="8"/>
  </r>
  <r>
    <x v="0"/>
    <x v="19"/>
    <s v="Nov 2019"/>
    <n v="449708.63500143599"/>
    <x v="10"/>
    <x v="8"/>
  </r>
  <r>
    <x v="0"/>
    <x v="19"/>
    <s v="Dec 2019"/>
    <n v="447212.05176527909"/>
    <x v="11"/>
    <x v="8"/>
  </r>
  <r>
    <x v="0"/>
    <x v="19"/>
    <s v="Jan 2020"/>
    <n v="439976.02468097222"/>
    <x v="0"/>
    <x v="9"/>
  </r>
  <r>
    <x v="0"/>
    <x v="19"/>
    <s v="Feb 2020"/>
    <n v="429134.16968112555"/>
    <x v="1"/>
    <x v="9"/>
  </r>
  <r>
    <x v="0"/>
    <x v="19"/>
    <s v="Mar 2020"/>
    <n v="422215.25236363627"/>
    <x v="2"/>
    <x v="9"/>
  </r>
  <r>
    <x v="0"/>
    <x v="19"/>
    <s v="Apr 2020"/>
    <n v="417918.4041331737"/>
    <x v="3"/>
    <x v="9"/>
  </r>
  <r>
    <x v="0"/>
    <x v="19"/>
    <s v="May 2020"/>
    <n v="412583.15389311442"/>
    <x v="4"/>
    <x v="9"/>
  </r>
  <r>
    <x v="0"/>
    <x v="19"/>
    <s v="Jun 2020"/>
    <n v="410971.28887259972"/>
    <x v="5"/>
    <x v="9"/>
  </r>
  <r>
    <x v="0"/>
    <x v="19"/>
    <s v="Jul 2020"/>
    <n v="409369.39140070637"/>
    <x v="6"/>
    <x v="9"/>
  </r>
  <r>
    <x v="0"/>
    <x v="19"/>
    <s v="Aug 2020"/>
    <n v="399051.72706431174"/>
    <x v="7"/>
    <x v="9"/>
  </r>
  <r>
    <x v="0"/>
    <x v="19"/>
    <s v="Sep 2020"/>
    <n v="390425.29215596343"/>
    <x v="8"/>
    <x v="9"/>
  </r>
  <r>
    <x v="0"/>
    <x v="19"/>
    <s v="Oct 2020"/>
    <n v="390440.22900533839"/>
    <x v="9"/>
    <x v="9"/>
  </r>
  <r>
    <x v="0"/>
    <x v="19"/>
    <s v="Nov 2020"/>
    <n v="385702.28081025905"/>
    <x v="10"/>
    <x v="9"/>
  </r>
  <r>
    <x v="0"/>
    <x v="19"/>
    <s v="Dec 2020"/>
    <n v="378800.39654762368"/>
    <x v="11"/>
    <x v="9"/>
  </r>
  <r>
    <x v="0"/>
    <x v="19"/>
    <s v="Jan 2021"/>
    <n v="372079.94736417395"/>
    <x v="0"/>
    <x v="10"/>
  </r>
  <r>
    <x v="0"/>
    <x v="19"/>
    <s v="Feb 2021"/>
    <n v="366071.23733876622"/>
    <x v="1"/>
    <x v="10"/>
  </r>
  <r>
    <x v="0"/>
    <x v="19"/>
    <s v="Mar 2021"/>
    <n v="364952.97240906418"/>
    <x v="2"/>
    <x v="10"/>
  </r>
  <r>
    <x v="0"/>
    <x v="19"/>
    <s v="Apr 2021"/>
    <n v="361596.5933698836"/>
    <x v="3"/>
    <x v="10"/>
  </r>
  <r>
    <x v="0"/>
    <x v="19"/>
    <s v="May 2021"/>
    <n v="351442.56738485221"/>
    <x v="4"/>
    <x v="10"/>
  </r>
  <r>
    <x v="0"/>
    <x v="19"/>
    <s v="Jun 2021"/>
    <n v="347593.17419417488"/>
    <x v="5"/>
    <x v="10"/>
  </r>
  <r>
    <x v="0"/>
    <x v="19"/>
    <s v="Jul 2021"/>
    <n v="352056.97865476424"/>
    <x v="6"/>
    <x v="10"/>
  </r>
  <r>
    <x v="0"/>
    <x v="19"/>
    <s v="Aug 2021"/>
    <n v="329265.51530303579"/>
    <x v="7"/>
    <x v="10"/>
  </r>
  <r>
    <x v="0"/>
    <x v="19"/>
    <s v="Sep 2021"/>
    <n v="320915.92176285334"/>
    <x v="8"/>
    <x v="10"/>
  </r>
  <r>
    <x v="0"/>
    <x v="19"/>
    <s v="Oct 2021"/>
    <n v="315283.44093586999"/>
    <x v="9"/>
    <x v="10"/>
  </r>
  <r>
    <x v="0"/>
    <x v="19"/>
    <s v="Nov 2021"/>
    <n v="310957.91332678776"/>
    <x v="10"/>
    <x v="10"/>
  </r>
  <r>
    <x v="0"/>
    <x v="19"/>
    <s v="Dec 2021"/>
    <n v="305534.2302576846"/>
    <x v="11"/>
    <x v="10"/>
  </r>
  <r>
    <x v="0"/>
    <x v="19"/>
    <s v="Jan 2022"/>
    <n v="303312.92504901154"/>
    <x v="0"/>
    <x v="11"/>
  </r>
  <r>
    <x v="0"/>
    <x v="19"/>
    <s v="Feb 2022"/>
    <n v="300122.08441373933"/>
    <x v="1"/>
    <x v="11"/>
  </r>
  <r>
    <x v="0"/>
    <x v="19"/>
    <s v="Mar 2022"/>
    <n v="298667.5699545627"/>
    <x v="2"/>
    <x v="11"/>
  </r>
  <r>
    <x v="0"/>
    <x v="19"/>
    <s v="Apr 2022"/>
    <n v="296807.76455345226"/>
    <x v="3"/>
    <x v="11"/>
  </r>
  <r>
    <x v="0"/>
    <x v="19"/>
    <s v="May 2022"/>
    <n v="298686.07893555472"/>
    <x v="4"/>
    <x v="11"/>
  </r>
  <r>
    <x v="0"/>
    <x v="19"/>
    <s v="Jun 2022"/>
    <n v="295826.22703761619"/>
    <x v="5"/>
    <x v="11"/>
  </r>
  <r>
    <x v="0"/>
    <x v="19"/>
    <s v="Jul 2022"/>
    <n v="286525.47703271103"/>
    <x v="6"/>
    <x v="11"/>
  </r>
  <r>
    <x v="0"/>
    <x v="19"/>
    <s v="Aug 2022"/>
    <n v="246294.79855090752"/>
    <x v="7"/>
    <x v="11"/>
  </r>
  <r>
    <x v="0"/>
    <x v="19"/>
    <s v="Sep 2022"/>
    <n v="118116.75618382105"/>
    <x v="8"/>
    <x v="11"/>
  </r>
  <r>
    <x v="0"/>
    <x v="19"/>
    <s v="Oct 2022"/>
    <n v="115633.29573912029"/>
    <x v="9"/>
    <x v="11"/>
  </r>
  <r>
    <x v="0"/>
    <x v="19"/>
    <s v="Nov 2022"/>
    <n v="114679.30241901311"/>
    <x v="10"/>
    <x v="11"/>
  </r>
  <r>
    <x v="0"/>
    <x v="19"/>
    <s v="Dec 2022"/>
    <n v="112918.8424056115"/>
    <x v="11"/>
    <x v="11"/>
  </r>
  <r>
    <x v="0"/>
    <x v="19"/>
    <s v="Jan 2023"/>
    <n v="111683.35244160384"/>
    <x v="0"/>
    <x v="12"/>
  </r>
  <r>
    <x v="0"/>
    <x v="19"/>
    <s v="Feb 2023"/>
    <n v="110378.74963695632"/>
    <x v="1"/>
    <x v="12"/>
  </r>
  <r>
    <x v="0"/>
    <x v="19"/>
    <s v="Mar 2023"/>
    <n v="109139.74853852416"/>
    <x v="2"/>
    <x v="12"/>
  </r>
  <r>
    <x v="0"/>
    <x v="19"/>
    <s v="Apr 2023"/>
    <n v="107917.69898105579"/>
    <x v="3"/>
    <x v="12"/>
  </r>
  <r>
    <x v="0"/>
    <x v="19"/>
    <s v="May 2023"/>
    <n v="106712.33229917301"/>
    <x v="4"/>
    <x v="12"/>
  </r>
  <r>
    <x v="0"/>
    <x v="19"/>
    <s v="Jun 2023"/>
    <n v="105523.38611911821"/>
    <x v="5"/>
    <x v="12"/>
  </r>
  <r>
    <x v="0"/>
    <x v="19"/>
    <s v="Jul 2023"/>
    <n v="104350.60401294418"/>
    <x v="6"/>
    <x v="12"/>
  </r>
  <r>
    <x v="0"/>
    <x v="19"/>
    <s v="Aug 2023"/>
    <n v="103193.7278297985"/>
    <x v="7"/>
    <x v="12"/>
  </r>
  <r>
    <x v="0"/>
    <x v="19"/>
    <s v="Sep 2023"/>
    <n v="102052.51840933299"/>
    <x v="8"/>
    <x v="12"/>
  </r>
  <r>
    <x v="0"/>
    <x v="19"/>
    <s v="Oct 2023"/>
    <n v="100926.72533086326"/>
    <x v="9"/>
    <x v="12"/>
  </r>
  <r>
    <x v="0"/>
    <x v="19"/>
    <s v="Nov 2023"/>
    <n v="99816.110834041145"/>
    <x v="10"/>
    <x v="12"/>
  </r>
  <r>
    <x v="0"/>
    <x v="19"/>
    <s v="Dec 2023"/>
    <n v="98720.435074160734"/>
    <x v="11"/>
    <x v="12"/>
  </r>
  <r>
    <x v="0"/>
    <x v="19"/>
    <s v="Jan 2024"/>
    <n v="97639.473689757331"/>
    <x v="0"/>
    <x v="13"/>
  </r>
  <r>
    <x v="0"/>
    <x v="19"/>
    <s v="Feb 2024"/>
    <n v="96572.991481935343"/>
    <x v="1"/>
    <x v="13"/>
  </r>
  <r>
    <x v="0"/>
    <x v="19"/>
    <s v="Mar 2024"/>
    <n v="95520.771780850773"/>
    <x v="2"/>
    <x v="13"/>
  </r>
  <r>
    <x v="0"/>
    <x v="19"/>
    <s v="Apr 2024"/>
    <n v="94482.589540681234"/>
    <x v="3"/>
    <x v="13"/>
  </r>
  <r>
    <x v="0"/>
    <x v="19"/>
    <s v="May 2024"/>
    <n v="93458.235683203398"/>
    <x v="4"/>
    <x v="13"/>
  </r>
  <r>
    <x v="0"/>
    <x v="19"/>
    <s v="Jun 2024"/>
    <n v="92447.489446952604"/>
    <x v="5"/>
    <x v="13"/>
  </r>
  <r>
    <x v="0"/>
    <x v="19"/>
    <s v="Jul 2024"/>
    <n v="91450.151768231357"/>
    <x v="6"/>
    <x v="13"/>
  </r>
  <r>
    <x v="0"/>
    <x v="19"/>
    <s v="Aug 2024"/>
    <n v="90466.00699283788"/>
    <x v="7"/>
    <x v="13"/>
  </r>
  <r>
    <x v="0"/>
    <x v="19"/>
    <s v="Sep 2024"/>
    <n v="89494.863725790172"/>
    <x v="8"/>
    <x v="13"/>
  </r>
  <r>
    <x v="0"/>
    <x v="19"/>
    <s v="Oct 2024"/>
    <n v="88536.517711770037"/>
    <x v="9"/>
    <x v="13"/>
  </r>
  <r>
    <x v="0"/>
    <x v="19"/>
    <s v="Nov 2024"/>
    <n v="87590.777932890254"/>
    <x v="10"/>
    <x v="13"/>
  </r>
  <r>
    <x v="0"/>
    <x v="19"/>
    <s v="Dec 2024"/>
    <n v="86657.453394168828"/>
    <x v="11"/>
    <x v="13"/>
  </r>
  <r>
    <x v="0"/>
    <x v="19"/>
    <s v="Jan 2025"/>
    <n v="85736.35221626595"/>
    <x v="0"/>
    <x v="14"/>
  </r>
  <r>
    <x v="0"/>
    <x v="19"/>
    <s v="Feb 2025"/>
    <n v="84827.293857272802"/>
    <x v="1"/>
    <x v="14"/>
  </r>
  <r>
    <x v="0"/>
    <x v="19"/>
    <s v="Mar 2025"/>
    <n v="83930.095490922875"/>
    <x v="2"/>
    <x v="14"/>
  </r>
  <r>
    <x v="0"/>
    <x v="19"/>
    <s v="Apr 2025"/>
    <n v="83044.579198212479"/>
    <x v="3"/>
    <x v="14"/>
  </r>
  <r>
    <x v="0"/>
    <x v="19"/>
    <s v="May 2025"/>
    <n v="82170.564875780256"/>
    <x v="4"/>
    <x v="14"/>
  </r>
  <r>
    <x v="0"/>
    <x v="19"/>
    <s v="Jun 2025"/>
    <n v="81307.885280600953"/>
    <x v="5"/>
    <x v="14"/>
  </r>
  <r>
    <x v="0"/>
    <x v="19"/>
    <s v="Jul 2025"/>
    <n v="80456.370523838981"/>
    <x v="6"/>
    <x v="14"/>
  </r>
  <r>
    <x v="0"/>
    <x v="19"/>
    <s v="Aug 2025"/>
    <n v="79615.851016658766"/>
    <x v="7"/>
    <x v="14"/>
  </r>
  <r>
    <x v="0"/>
    <x v="19"/>
    <s v="Sep 2025"/>
    <n v="78786.165823297983"/>
    <x v="8"/>
    <x v="14"/>
  </r>
  <r>
    <x v="0"/>
    <x v="19"/>
    <s v="Oct 2025"/>
    <n v="77967.151523636538"/>
    <x v="9"/>
    <x v="14"/>
  </r>
  <r>
    <x v="0"/>
    <x v="19"/>
    <s v="Nov 2025"/>
    <n v="77158.652289174992"/>
    <x v="10"/>
    <x v="14"/>
  </r>
  <r>
    <x v="0"/>
    <x v="19"/>
    <s v="Dec 2025"/>
    <n v="76360.507861245831"/>
    <x v="11"/>
    <x v="14"/>
  </r>
  <r>
    <x v="0"/>
    <x v="19"/>
    <s v="Jan 2026"/>
    <n v="75572.570564422873"/>
    <x v="0"/>
    <x v="15"/>
  </r>
  <r>
    <x v="0"/>
    <x v="19"/>
    <s v="Feb 2026"/>
    <n v="74794.683585848921"/>
    <x v="1"/>
    <x v="15"/>
  </r>
  <r>
    <x v="0"/>
    <x v="19"/>
    <s v="Mar 2026"/>
    <n v="74026.700927192607"/>
    <x v="2"/>
    <x v="15"/>
  </r>
  <r>
    <x v="0"/>
    <x v="19"/>
    <s v="Apr 2026"/>
    <n v="73268.477835932921"/>
    <x v="3"/>
    <x v="15"/>
  </r>
  <r>
    <x v="0"/>
    <x v="19"/>
    <s v="May 2026"/>
    <n v="72519.87342100135"/>
    <x v="4"/>
    <x v="15"/>
  </r>
  <r>
    <x v="0"/>
    <x v="19"/>
    <s v="Jun 2026"/>
    <n v="71780.745091329474"/>
    <x v="5"/>
    <x v="15"/>
  </r>
  <r>
    <x v="0"/>
    <x v="19"/>
    <s v="Jul 2026"/>
    <n v="71050.948848585918"/>
    <x v="6"/>
    <x v="15"/>
  </r>
  <r>
    <x v="0"/>
    <x v="19"/>
    <s v="Aug 2026"/>
    <n v="70330.355162038366"/>
    <x v="7"/>
    <x v="15"/>
  </r>
  <r>
    <x v="0"/>
    <x v="19"/>
    <s v="Sep 2026"/>
    <n v="69618.828586428674"/>
    <x v="8"/>
    <x v="15"/>
  </r>
  <r>
    <x v="0"/>
    <x v="19"/>
    <s v="Oct 2026"/>
    <n v="68916.235260856454"/>
    <x v="9"/>
    <x v="15"/>
  </r>
  <r>
    <x v="0"/>
    <x v="19"/>
    <s v="Nov 2026"/>
    <n v="68222.444908779056"/>
    <x v="10"/>
    <x v="15"/>
  </r>
  <r>
    <x v="0"/>
    <x v="19"/>
    <s v="Dec 2026"/>
    <n v="67537.332360916756"/>
    <x v="11"/>
    <x v="15"/>
  </r>
  <r>
    <x v="0"/>
    <x v="19"/>
    <s v="Jan 2027"/>
    <n v="66860.771025084628"/>
    <x v="0"/>
    <x v="16"/>
  </r>
  <r>
    <x v="0"/>
    <x v="19"/>
    <s v="Feb 2027"/>
    <n v="66192.636432002968"/>
    <x v="1"/>
    <x v="16"/>
  </r>
  <r>
    <x v="0"/>
    <x v="19"/>
    <s v="Mar 2027"/>
    <n v="65532.811704012645"/>
    <x v="2"/>
    <x v="16"/>
  </r>
  <r>
    <x v="0"/>
    <x v="19"/>
    <s v="Apr 2027"/>
    <n v="64881.171048928787"/>
    <x v="3"/>
    <x v="16"/>
  </r>
  <r>
    <x v="0"/>
    <x v="19"/>
    <s v="May 2027"/>
    <n v="64237.599450544862"/>
    <x v="4"/>
    <x v="16"/>
  </r>
  <r>
    <x v="0"/>
    <x v="19"/>
    <s v="Jun 2027"/>
    <n v="63601.983654106982"/>
    <x v="5"/>
    <x v="16"/>
  </r>
  <r>
    <x v="0"/>
    <x v="19"/>
    <s v="Jul 2027"/>
    <n v="62974.208943408601"/>
    <x v="6"/>
    <x v="16"/>
  </r>
  <r>
    <x v="0"/>
    <x v="19"/>
    <s v="Aug 2027"/>
    <n v="774.24256781785448"/>
    <x v="7"/>
    <x v="16"/>
  </r>
  <r>
    <x v="0"/>
    <x v="20"/>
    <s v="Sep 2012"/>
    <n v="8769818.5655511767"/>
    <x v="8"/>
    <x v="1"/>
  </r>
  <r>
    <x v="0"/>
    <x v="20"/>
    <s v="Oct 2012"/>
    <n v="10430660.830003556"/>
    <x v="9"/>
    <x v="1"/>
  </r>
  <r>
    <x v="0"/>
    <x v="20"/>
    <s v="Nov 2012"/>
    <n v="8093359.4690086907"/>
    <x v="10"/>
    <x v="1"/>
  </r>
  <r>
    <x v="0"/>
    <x v="20"/>
    <s v="Dec 2012"/>
    <n v="6261596.1193796387"/>
    <x v="11"/>
    <x v="1"/>
  </r>
  <r>
    <x v="0"/>
    <x v="20"/>
    <s v="Jan 2013"/>
    <n v="5287332.3480874822"/>
    <x v="0"/>
    <x v="2"/>
  </r>
  <r>
    <x v="0"/>
    <x v="20"/>
    <s v="Feb 2013"/>
    <n v="4793979.692810352"/>
    <x v="1"/>
    <x v="2"/>
  </r>
  <r>
    <x v="0"/>
    <x v="20"/>
    <s v="Mar 2013"/>
    <n v="4448297.712473602"/>
    <x v="2"/>
    <x v="2"/>
  </r>
  <r>
    <x v="0"/>
    <x v="20"/>
    <s v="Apr 2013"/>
    <n v="4129543.7806553687"/>
    <x v="3"/>
    <x v="2"/>
  </r>
  <r>
    <x v="0"/>
    <x v="20"/>
    <s v="May 2013"/>
    <n v="3745013.1932793539"/>
    <x v="4"/>
    <x v="2"/>
  </r>
  <r>
    <x v="0"/>
    <x v="20"/>
    <s v="Jun 2013"/>
    <n v="3647402.2513716454"/>
    <x v="5"/>
    <x v="2"/>
  </r>
  <r>
    <x v="0"/>
    <x v="20"/>
    <s v="Jul 2013"/>
    <n v="3528577.1740132496"/>
    <x v="6"/>
    <x v="2"/>
  </r>
  <r>
    <x v="0"/>
    <x v="20"/>
    <s v="Aug 2013"/>
    <n v="3347780.0081251906"/>
    <x v="7"/>
    <x v="2"/>
  </r>
  <r>
    <x v="0"/>
    <x v="20"/>
    <s v="Sep 2013"/>
    <n v="3318804.4262623759"/>
    <x v="8"/>
    <x v="2"/>
  </r>
  <r>
    <x v="0"/>
    <x v="20"/>
    <s v="Oct 2013"/>
    <n v="3170563.1267396961"/>
    <x v="9"/>
    <x v="2"/>
  </r>
  <r>
    <x v="0"/>
    <x v="20"/>
    <s v="Nov 2013"/>
    <n v="3089575.2772344113"/>
    <x v="10"/>
    <x v="2"/>
  </r>
  <r>
    <x v="0"/>
    <x v="20"/>
    <s v="Dec 2013"/>
    <n v="2903441.9203038025"/>
    <x v="11"/>
    <x v="2"/>
  </r>
  <r>
    <x v="0"/>
    <x v="20"/>
    <s v="Jan 2014"/>
    <n v="2731271.5882964795"/>
    <x v="0"/>
    <x v="3"/>
  </r>
  <r>
    <x v="0"/>
    <x v="20"/>
    <s v="Feb 2014"/>
    <n v="2619737.0693961382"/>
    <x v="1"/>
    <x v="3"/>
  </r>
  <r>
    <x v="0"/>
    <x v="20"/>
    <s v="Mar 2014"/>
    <n v="2478096.5104653412"/>
    <x v="2"/>
    <x v="3"/>
  </r>
  <r>
    <x v="0"/>
    <x v="20"/>
    <s v="Apr 2014"/>
    <n v="2342613.3434884683"/>
    <x v="3"/>
    <x v="3"/>
  </r>
  <r>
    <x v="0"/>
    <x v="20"/>
    <s v="May 2014"/>
    <n v="2211794.9861875405"/>
    <x v="4"/>
    <x v="3"/>
  </r>
  <r>
    <x v="0"/>
    <x v="20"/>
    <s v="Jun 2014"/>
    <n v="2119306.5908438801"/>
    <x v="5"/>
    <x v="3"/>
  </r>
  <r>
    <x v="0"/>
    <x v="20"/>
    <s v="Jul 2014"/>
    <n v="1991887.9276800554"/>
    <x v="6"/>
    <x v="3"/>
  </r>
  <r>
    <x v="0"/>
    <x v="20"/>
    <s v="Aug 2014"/>
    <n v="1913693.4205172139"/>
    <x v="7"/>
    <x v="3"/>
  </r>
  <r>
    <x v="0"/>
    <x v="20"/>
    <s v="Sep 2014"/>
    <n v="1808709.2162264325"/>
    <x v="8"/>
    <x v="3"/>
  </r>
  <r>
    <x v="0"/>
    <x v="20"/>
    <s v="Oct 2014"/>
    <n v="1703038.0696659281"/>
    <x v="9"/>
    <x v="3"/>
  </r>
  <r>
    <x v="0"/>
    <x v="20"/>
    <s v="Nov 2014"/>
    <n v="1633362.208432531"/>
    <x v="10"/>
    <x v="3"/>
  </r>
  <r>
    <x v="0"/>
    <x v="20"/>
    <s v="Dec 2014"/>
    <n v="1547832.3107410404"/>
    <x v="11"/>
    <x v="3"/>
  </r>
  <r>
    <x v="0"/>
    <x v="20"/>
    <s v="Jan 2015"/>
    <n v="1475499.2625290318"/>
    <x v="0"/>
    <x v="4"/>
  </r>
  <r>
    <x v="0"/>
    <x v="20"/>
    <s v="Feb 2015"/>
    <n v="1435558.7825360878"/>
    <x v="1"/>
    <x v="4"/>
  </r>
  <r>
    <x v="0"/>
    <x v="20"/>
    <s v="Mar 2015"/>
    <n v="1393092.1456219109"/>
    <x v="2"/>
    <x v="4"/>
  </r>
  <r>
    <x v="0"/>
    <x v="20"/>
    <s v="Apr 2015"/>
    <n v="1349372.3908224916"/>
    <x v="3"/>
    <x v="4"/>
  </r>
  <r>
    <x v="0"/>
    <x v="20"/>
    <s v="May 2015"/>
    <n v="1297298.1360544264"/>
    <x v="4"/>
    <x v="4"/>
  </r>
  <r>
    <x v="0"/>
    <x v="20"/>
    <s v="Jun 2015"/>
    <n v="1281979.6821418761"/>
    <x v="5"/>
    <x v="4"/>
  </r>
  <r>
    <x v="0"/>
    <x v="20"/>
    <s v="Jul 2015"/>
    <n v="1218526.4325650146"/>
    <x v="6"/>
    <x v="4"/>
  </r>
  <r>
    <x v="0"/>
    <x v="20"/>
    <s v="Aug 2015"/>
    <n v="1198716.5524320572"/>
    <x v="7"/>
    <x v="4"/>
  </r>
  <r>
    <x v="0"/>
    <x v="20"/>
    <s v="Sep 2015"/>
    <n v="1151991.1745258709"/>
    <x v="8"/>
    <x v="4"/>
  </r>
  <r>
    <x v="0"/>
    <x v="20"/>
    <s v="Oct 2015"/>
    <n v="1114409.7458854956"/>
    <x v="9"/>
    <x v="4"/>
  </r>
  <r>
    <x v="0"/>
    <x v="20"/>
    <s v="Nov 2015"/>
    <n v="1087024.6924226992"/>
    <x v="10"/>
    <x v="4"/>
  </r>
  <r>
    <x v="0"/>
    <x v="20"/>
    <s v="Dec 2015"/>
    <n v="1055831.1262767408"/>
    <x v="11"/>
    <x v="4"/>
  </r>
  <r>
    <x v="0"/>
    <x v="20"/>
    <s v="Jan 2016"/>
    <n v="1025842.3027069579"/>
    <x v="0"/>
    <x v="5"/>
  </r>
  <r>
    <x v="0"/>
    <x v="20"/>
    <s v="Feb 2016"/>
    <n v="998752.25542815565"/>
    <x v="1"/>
    <x v="5"/>
  </r>
  <r>
    <x v="0"/>
    <x v="20"/>
    <s v="Mar 2016"/>
    <n v="970051.98089336511"/>
    <x v="2"/>
    <x v="5"/>
  </r>
  <r>
    <x v="0"/>
    <x v="20"/>
    <s v="Apr 2016"/>
    <n v="947369.14582967362"/>
    <x v="3"/>
    <x v="5"/>
  </r>
  <r>
    <x v="0"/>
    <x v="20"/>
    <s v="May 2016"/>
    <n v="923409.86862627766"/>
    <x v="4"/>
    <x v="5"/>
  </r>
  <r>
    <x v="0"/>
    <x v="20"/>
    <s v="Jun 2016"/>
    <n v="902140.37880801759"/>
    <x v="5"/>
    <x v="5"/>
  </r>
  <r>
    <x v="0"/>
    <x v="20"/>
    <s v="Jul 2016"/>
    <n v="878936.00253338716"/>
    <x v="6"/>
    <x v="5"/>
  </r>
  <r>
    <x v="0"/>
    <x v="20"/>
    <s v="Aug 2016"/>
    <n v="855546.99056923832"/>
    <x v="7"/>
    <x v="5"/>
  </r>
  <r>
    <x v="0"/>
    <x v="20"/>
    <s v="Sep 2016"/>
    <n v="829964.33466332697"/>
    <x v="8"/>
    <x v="5"/>
  </r>
  <r>
    <x v="0"/>
    <x v="20"/>
    <s v="Oct 2016"/>
    <n v="806453.20236094855"/>
    <x v="9"/>
    <x v="5"/>
  </r>
  <r>
    <x v="0"/>
    <x v="20"/>
    <s v="Nov 2016"/>
    <n v="783756.18716337788"/>
    <x v="10"/>
    <x v="5"/>
  </r>
  <r>
    <x v="0"/>
    <x v="20"/>
    <s v="Dec 2016"/>
    <n v="760823.92242061789"/>
    <x v="11"/>
    <x v="5"/>
  </r>
  <r>
    <x v="0"/>
    <x v="20"/>
    <s v="Jan 2017"/>
    <n v="738768.71877055895"/>
    <x v="0"/>
    <x v="6"/>
  </r>
  <r>
    <x v="0"/>
    <x v="20"/>
    <s v="Feb 2017"/>
    <n v="718396.11569679959"/>
    <x v="1"/>
    <x v="6"/>
  </r>
  <r>
    <x v="0"/>
    <x v="20"/>
    <s v="Mar 2017"/>
    <n v="698914.56510531949"/>
    <x v="2"/>
    <x v="6"/>
  </r>
  <r>
    <x v="0"/>
    <x v="20"/>
    <s v="Apr 2017"/>
    <n v="679734.36328246328"/>
    <x v="3"/>
    <x v="6"/>
  </r>
  <r>
    <x v="0"/>
    <x v="20"/>
    <s v="May 2017"/>
    <n v="661132.44886096404"/>
    <x v="4"/>
    <x v="6"/>
  </r>
  <r>
    <x v="0"/>
    <x v="20"/>
    <s v="Jun 2017"/>
    <n v="645570.27822742448"/>
    <x v="5"/>
    <x v="6"/>
  </r>
  <r>
    <x v="0"/>
    <x v="20"/>
    <s v="Jul 2017"/>
    <n v="627403.46470048756"/>
    <x v="6"/>
    <x v="6"/>
  </r>
  <r>
    <x v="0"/>
    <x v="20"/>
    <s v="Aug 2017"/>
    <n v="612812.77042456507"/>
    <x v="7"/>
    <x v="6"/>
  </r>
  <r>
    <x v="0"/>
    <x v="20"/>
    <s v="Sep 2017"/>
    <n v="586093.38858763315"/>
    <x v="8"/>
    <x v="6"/>
  </r>
  <r>
    <x v="0"/>
    <x v="20"/>
    <s v="Oct 2017"/>
    <n v="560747.99410073052"/>
    <x v="9"/>
    <x v="6"/>
  </r>
  <r>
    <x v="0"/>
    <x v="20"/>
    <s v="Nov 2017"/>
    <n v="546983.22452788777"/>
    <x v="10"/>
    <x v="6"/>
  </r>
  <r>
    <x v="0"/>
    <x v="20"/>
    <s v="Dec 2017"/>
    <n v="533664.24917414784"/>
    <x v="11"/>
    <x v="6"/>
  </r>
  <r>
    <x v="0"/>
    <x v="20"/>
    <s v="Jan 2018"/>
    <n v="520430.37261119031"/>
    <x v="0"/>
    <x v="7"/>
  </r>
  <r>
    <x v="0"/>
    <x v="20"/>
    <s v="Feb 2018"/>
    <n v="508553.04236966657"/>
    <x v="1"/>
    <x v="7"/>
  </r>
  <r>
    <x v="0"/>
    <x v="20"/>
    <s v="Mar 2018"/>
    <n v="497225.12793286779"/>
    <x v="2"/>
    <x v="7"/>
  </r>
  <r>
    <x v="0"/>
    <x v="20"/>
    <s v="Apr 2018"/>
    <n v="485417.74196463817"/>
    <x v="3"/>
    <x v="7"/>
  </r>
  <r>
    <x v="0"/>
    <x v="20"/>
    <s v="May 2018"/>
    <n v="474576.65754432435"/>
    <x v="4"/>
    <x v="7"/>
  </r>
  <r>
    <x v="0"/>
    <x v="20"/>
    <s v="Jun 2018"/>
    <n v="465066.74269149132"/>
    <x v="5"/>
    <x v="7"/>
  </r>
  <r>
    <x v="0"/>
    <x v="20"/>
    <s v="Jul 2018"/>
    <n v="454044.44055988215"/>
    <x v="6"/>
    <x v="7"/>
  </r>
  <r>
    <x v="0"/>
    <x v="20"/>
    <s v="Aug 2018"/>
    <n v="446152.84450296679"/>
    <x v="7"/>
    <x v="7"/>
  </r>
  <r>
    <x v="0"/>
    <x v="20"/>
    <s v="Sep 2018"/>
    <n v="436779.00317781157"/>
    <x v="8"/>
    <x v="7"/>
  </r>
  <r>
    <x v="0"/>
    <x v="20"/>
    <s v="Oct 2018"/>
    <n v="428966.07067321049"/>
    <x v="9"/>
    <x v="7"/>
  </r>
  <r>
    <x v="0"/>
    <x v="20"/>
    <s v="Nov 2018"/>
    <n v="421083.24222053529"/>
    <x v="10"/>
    <x v="7"/>
  </r>
  <r>
    <x v="0"/>
    <x v="20"/>
    <s v="Dec 2018"/>
    <n v="412950.58576557634"/>
    <x v="11"/>
    <x v="7"/>
  </r>
  <r>
    <x v="0"/>
    <x v="20"/>
    <s v="Jan 2019"/>
    <n v="404798.57607704052"/>
    <x v="0"/>
    <x v="8"/>
  </r>
  <r>
    <x v="0"/>
    <x v="20"/>
    <s v="Feb 2019"/>
    <n v="397625.82050330972"/>
    <x v="1"/>
    <x v="8"/>
  </r>
  <r>
    <x v="0"/>
    <x v="20"/>
    <s v="Mar 2019"/>
    <n v="391044.78091414674"/>
    <x v="2"/>
    <x v="8"/>
  </r>
  <r>
    <x v="0"/>
    <x v="20"/>
    <s v="Apr 2019"/>
    <n v="383666.61185291479"/>
    <x v="3"/>
    <x v="8"/>
  </r>
  <r>
    <x v="0"/>
    <x v="20"/>
    <s v="May 2019"/>
    <n v="376973.76895075332"/>
    <x v="4"/>
    <x v="8"/>
  </r>
  <r>
    <x v="0"/>
    <x v="20"/>
    <s v="Jun 2019"/>
    <n v="371282.63893161097"/>
    <x v="5"/>
    <x v="8"/>
  </r>
  <r>
    <x v="0"/>
    <x v="20"/>
    <s v="Jul 2019"/>
    <n v="364117.04467683809"/>
    <x v="6"/>
    <x v="8"/>
  </r>
  <r>
    <x v="0"/>
    <x v="20"/>
    <s v="Aug 2019"/>
    <n v="358373.29881888989"/>
    <x v="7"/>
    <x v="8"/>
  </r>
  <r>
    <x v="0"/>
    <x v="20"/>
    <s v="Sep 2019"/>
    <n v="351898.26871845749"/>
    <x v="8"/>
    <x v="8"/>
  </r>
  <r>
    <x v="0"/>
    <x v="20"/>
    <s v="Oct 2019"/>
    <n v="346005.51152695832"/>
    <x v="9"/>
    <x v="8"/>
  </r>
  <r>
    <x v="0"/>
    <x v="20"/>
    <s v="Nov 2019"/>
    <n v="340139.65709119337"/>
    <x v="10"/>
    <x v="8"/>
  </r>
  <r>
    <x v="0"/>
    <x v="20"/>
    <s v="Dec 2019"/>
    <n v="334406.38084512111"/>
    <x v="11"/>
    <x v="8"/>
  </r>
  <r>
    <x v="0"/>
    <x v="20"/>
    <s v="Jan 2020"/>
    <n v="328222.54151669145"/>
    <x v="0"/>
    <x v="9"/>
  </r>
  <r>
    <x v="0"/>
    <x v="20"/>
    <s v="Feb 2020"/>
    <n v="322742.44237318897"/>
    <x v="1"/>
    <x v="9"/>
  </r>
  <r>
    <x v="0"/>
    <x v="20"/>
    <s v="Mar 2020"/>
    <n v="317526.09695464105"/>
    <x v="2"/>
    <x v="9"/>
  </r>
  <r>
    <x v="0"/>
    <x v="20"/>
    <s v="Apr 2020"/>
    <n v="311985.3049667367"/>
    <x v="3"/>
    <x v="9"/>
  </r>
  <r>
    <x v="0"/>
    <x v="20"/>
    <s v="May 2020"/>
    <n v="306971.26371344557"/>
    <x v="4"/>
    <x v="9"/>
  </r>
  <r>
    <x v="0"/>
    <x v="20"/>
    <s v="Jun 2020"/>
    <n v="302612.08449235896"/>
    <x v="5"/>
    <x v="9"/>
  </r>
  <r>
    <x v="0"/>
    <x v="20"/>
    <s v="Jul 2020"/>
    <n v="297321.8991278637"/>
    <x v="6"/>
    <x v="9"/>
  </r>
  <r>
    <x v="0"/>
    <x v="20"/>
    <s v="Aug 2020"/>
    <n v="293021.42914931901"/>
    <x v="7"/>
    <x v="9"/>
  </r>
  <r>
    <x v="0"/>
    <x v="20"/>
    <s v="Sep 2020"/>
    <n v="287846.95696107007"/>
    <x v="8"/>
    <x v="9"/>
  </r>
  <r>
    <x v="0"/>
    <x v="20"/>
    <s v="Oct 2020"/>
    <n v="283134.86893721984"/>
    <x v="9"/>
    <x v="9"/>
  </r>
  <r>
    <x v="0"/>
    <x v="20"/>
    <s v="Nov 2020"/>
    <n v="278897.34618102654"/>
    <x v="10"/>
    <x v="9"/>
  </r>
  <r>
    <x v="0"/>
    <x v="20"/>
    <s v="Dec 2020"/>
    <n v="274532.67682156473"/>
    <x v="11"/>
    <x v="9"/>
  </r>
  <r>
    <x v="0"/>
    <x v="20"/>
    <s v="Jan 2021"/>
    <n v="269363.74385400792"/>
    <x v="0"/>
    <x v="10"/>
  </r>
  <r>
    <x v="0"/>
    <x v="20"/>
    <s v="Feb 2021"/>
    <n v="265080.51273739734"/>
    <x v="1"/>
    <x v="10"/>
  </r>
  <r>
    <x v="0"/>
    <x v="20"/>
    <s v="Mar 2021"/>
    <n v="261112.16642664731"/>
    <x v="2"/>
    <x v="10"/>
  </r>
  <r>
    <x v="0"/>
    <x v="20"/>
    <s v="Apr 2021"/>
    <n v="257032.41295782675"/>
    <x v="3"/>
    <x v="10"/>
  </r>
  <r>
    <x v="0"/>
    <x v="20"/>
    <s v="May 2021"/>
    <n v="253131.8394933099"/>
    <x v="4"/>
    <x v="10"/>
  </r>
  <r>
    <x v="0"/>
    <x v="20"/>
    <s v="Jun 2021"/>
    <n v="249407.29022528022"/>
    <x v="5"/>
    <x v="10"/>
  </r>
  <r>
    <x v="0"/>
    <x v="20"/>
    <s v="Jul 2021"/>
    <n v="245234.10786158693"/>
    <x v="6"/>
    <x v="10"/>
  </r>
  <r>
    <x v="0"/>
    <x v="20"/>
    <s v="Aug 2021"/>
    <n v="242088.50922902234"/>
    <x v="7"/>
    <x v="10"/>
  </r>
  <r>
    <x v="0"/>
    <x v="20"/>
    <s v="Sep 2021"/>
    <n v="216261.39212400524"/>
    <x v="8"/>
    <x v="10"/>
  </r>
  <r>
    <x v="0"/>
    <x v="20"/>
    <s v="Oct 2021"/>
    <n v="213138.249357856"/>
    <x v="9"/>
    <x v="10"/>
  </r>
  <r>
    <x v="0"/>
    <x v="20"/>
    <s v="Nov 2021"/>
    <n v="210173.75342363137"/>
    <x v="10"/>
    <x v="10"/>
  </r>
  <r>
    <x v="0"/>
    <x v="20"/>
    <s v="Dec 2021"/>
    <n v="207303.36671734101"/>
    <x v="11"/>
    <x v="10"/>
  </r>
  <r>
    <x v="0"/>
    <x v="20"/>
    <s v="Jan 2022"/>
    <n v="204381.59264391428"/>
    <x v="0"/>
    <x v="11"/>
  </r>
  <r>
    <x v="0"/>
    <x v="20"/>
    <s v="Feb 2022"/>
    <n v="201555.7225106734"/>
    <x v="1"/>
    <x v="11"/>
  </r>
  <r>
    <x v="0"/>
    <x v="20"/>
    <s v="Mar 2022"/>
    <n v="198812.70677145146"/>
    <x v="2"/>
    <x v="11"/>
  </r>
  <r>
    <x v="0"/>
    <x v="20"/>
    <s v="Apr 2022"/>
    <n v="196178.64900284103"/>
    <x v="3"/>
    <x v="11"/>
  </r>
  <r>
    <x v="0"/>
    <x v="20"/>
    <s v="May 2022"/>
    <n v="193964.70684632205"/>
    <x v="4"/>
    <x v="11"/>
  </r>
  <r>
    <x v="0"/>
    <x v="20"/>
    <s v="Jun 2022"/>
    <n v="191510.32901141251"/>
    <x v="5"/>
    <x v="11"/>
  </r>
  <r>
    <x v="0"/>
    <x v="20"/>
    <s v="Jul 2022"/>
    <n v="189041.06720525655"/>
    <x v="6"/>
    <x v="11"/>
  </r>
  <r>
    <x v="0"/>
    <x v="20"/>
    <s v="Aug 2022"/>
    <n v="186425.28451739013"/>
    <x v="7"/>
    <x v="11"/>
  </r>
  <r>
    <x v="0"/>
    <x v="20"/>
    <s v="Sep 2022"/>
    <n v="129572.21251401238"/>
    <x v="8"/>
    <x v="11"/>
  </r>
  <r>
    <x v="0"/>
    <x v="20"/>
    <s v="Oct 2022"/>
    <n v="106938.9255728272"/>
    <x v="9"/>
    <x v="11"/>
  </r>
  <r>
    <x v="0"/>
    <x v="20"/>
    <s v="Nov 2022"/>
    <n v="105674.97978414495"/>
    <x v="10"/>
    <x v="11"/>
  </r>
  <r>
    <x v="0"/>
    <x v="20"/>
    <s v="Dec 2022"/>
    <n v="104491.02816535668"/>
    <x v="11"/>
    <x v="11"/>
  </r>
  <r>
    <x v="0"/>
    <x v="20"/>
    <s v="Jan 2023"/>
    <n v="103285.10974257212"/>
    <x v="0"/>
    <x v="12"/>
  </r>
  <r>
    <x v="0"/>
    <x v="20"/>
    <s v="Feb 2023"/>
    <n v="102115.0647571927"/>
    <x v="1"/>
    <x v="12"/>
  </r>
  <r>
    <x v="0"/>
    <x v="20"/>
    <s v="Mar 2023"/>
    <n v="100954.84185243835"/>
    <x v="2"/>
    <x v="12"/>
  </r>
  <r>
    <x v="0"/>
    <x v="20"/>
    <s v="Apr 2023"/>
    <n v="99810.14046786695"/>
    <x v="3"/>
    <x v="12"/>
  </r>
  <r>
    <x v="0"/>
    <x v="20"/>
    <s v="May 2023"/>
    <n v="98678.677800512567"/>
    <x v="4"/>
    <x v="12"/>
  </r>
  <r>
    <x v="0"/>
    <x v="20"/>
    <s v="Jun 2023"/>
    <n v="97560.276337517978"/>
    <x v="5"/>
    <x v="12"/>
  </r>
  <r>
    <x v="0"/>
    <x v="20"/>
    <s v="Jul 2023"/>
    <n v="96454.767780551832"/>
    <x v="6"/>
    <x v="12"/>
  </r>
  <r>
    <x v="0"/>
    <x v="20"/>
    <s v="Aug 2023"/>
    <n v="95361.983308377618"/>
    <x v="7"/>
    <x v="12"/>
  </r>
  <r>
    <x v="0"/>
    <x v="20"/>
    <s v="Sep 2023"/>
    <n v="94281.751353948464"/>
    <x v="8"/>
    <x v="12"/>
  </r>
  <r>
    <x v="0"/>
    <x v="20"/>
    <s v="Oct 2023"/>
    <n v="93213.912249101064"/>
    <x v="9"/>
    <x v="12"/>
  </r>
  <r>
    <x v="0"/>
    <x v="20"/>
    <s v="Nov 2023"/>
    <n v="92158.300034051499"/>
    <x v="10"/>
    <x v="12"/>
  </r>
  <r>
    <x v="0"/>
    <x v="20"/>
    <s v="Dec 2023"/>
    <n v="91114.761109351937"/>
    <x v="11"/>
    <x v="12"/>
  </r>
  <r>
    <x v="0"/>
    <x v="20"/>
    <s v="Jan 2024"/>
    <n v="90083.133076671002"/>
    <x v="0"/>
    <x v="13"/>
  </r>
  <r>
    <x v="0"/>
    <x v="20"/>
    <s v="Feb 2024"/>
    <n v="89063.263136560912"/>
    <x v="1"/>
    <x v="13"/>
  </r>
  <r>
    <x v="0"/>
    <x v="20"/>
    <s v="Mar 2024"/>
    <n v="88054.997243763501"/>
    <x v="2"/>
    <x v="13"/>
  </r>
  <r>
    <x v="0"/>
    <x v="20"/>
    <s v="Apr 2024"/>
    <n v="87058.183575925839"/>
    <x v="3"/>
    <x v="13"/>
  </r>
  <r>
    <x v="0"/>
    <x v="20"/>
    <s v="May 2024"/>
    <n v="86072.678563768161"/>
    <x v="4"/>
    <x v="13"/>
  </r>
  <r>
    <x v="0"/>
    <x v="20"/>
    <s v="Jun 2024"/>
    <n v="85098.334069295233"/>
    <x v="5"/>
    <x v="13"/>
  </r>
  <r>
    <x v="0"/>
    <x v="20"/>
    <s v="Jul 2024"/>
    <n v="84135.000070154114"/>
    <x v="6"/>
    <x v="13"/>
  </r>
  <r>
    <x v="0"/>
    <x v="20"/>
    <s v="Aug 2024"/>
    <n v="83182.539504327928"/>
    <x v="7"/>
    <x v="13"/>
  </r>
  <r>
    <x v="0"/>
    <x v="20"/>
    <s v="Sep 2024"/>
    <n v="82240.817432705051"/>
    <x v="8"/>
    <x v="13"/>
  </r>
  <r>
    <x v="0"/>
    <x v="20"/>
    <s v="Oct 2024"/>
    <n v="81309.683648574719"/>
    <x v="9"/>
    <x v="13"/>
  </r>
  <r>
    <x v="0"/>
    <x v="20"/>
    <s v="Nov 2024"/>
    <n v="80389.009742993367"/>
    <x v="10"/>
    <x v="13"/>
  </r>
  <r>
    <x v="0"/>
    <x v="20"/>
    <s v="Dec 2024"/>
    <n v="79478.66195394416"/>
    <x v="11"/>
    <x v="13"/>
  </r>
  <r>
    <x v="0"/>
    <x v="20"/>
    <s v="Jan 2025"/>
    <n v="78578.499789242182"/>
    <x v="0"/>
    <x v="14"/>
  </r>
  <r>
    <x v="0"/>
    <x v="20"/>
    <s v="Feb 2025"/>
    <n v="77688.404170111899"/>
    <x v="1"/>
    <x v="14"/>
  </r>
  <r>
    <x v="0"/>
    <x v="20"/>
    <s v="Mar 2025"/>
    <n v="76808.239911631332"/>
    <x v="2"/>
    <x v="14"/>
  </r>
  <r>
    <x v="0"/>
    <x v="20"/>
    <s v="Apr 2025"/>
    <n v="75937.878997593958"/>
    <x v="3"/>
    <x v="14"/>
  </r>
  <r>
    <x v="0"/>
    <x v="20"/>
    <s v="May 2025"/>
    <n v="75077.200964866526"/>
    <x v="4"/>
    <x v="14"/>
  </r>
  <r>
    <x v="0"/>
    <x v="20"/>
    <s v="Jun 2025"/>
    <n v="74226.079620147648"/>
    <x v="5"/>
    <x v="14"/>
  </r>
  <r>
    <x v="0"/>
    <x v="20"/>
    <s v="Jul 2025"/>
    <n v="73384.392193041189"/>
    <x v="6"/>
    <x v="14"/>
  </r>
  <r>
    <x v="0"/>
    <x v="20"/>
    <s v="Aug 2025"/>
    <n v="72552.015874603516"/>
    <x v="7"/>
    <x v="14"/>
  </r>
  <r>
    <x v="0"/>
    <x v="20"/>
    <s v="Sep 2025"/>
    <n v="71728.842977679757"/>
    <x v="8"/>
    <x v="14"/>
  </r>
  <r>
    <x v="0"/>
    <x v="20"/>
    <s v="Oct 2025"/>
    <n v="70914.745963158261"/>
    <x v="9"/>
    <x v="14"/>
  </r>
  <r>
    <x v="0"/>
    <x v="20"/>
    <s v="Nov 2025"/>
    <n v="70109.616620978952"/>
    <x v="10"/>
    <x v="14"/>
  </r>
  <r>
    <x v="0"/>
    <x v="20"/>
    <s v="Dec 2025"/>
    <n v="69313.33931091374"/>
    <x v="11"/>
    <x v="14"/>
  </r>
  <r>
    <x v="0"/>
    <x v="20"/>
    <s v="Jan 2026"/>
    <n v="68525.799569829338"/>
    <x v="0"/>
    <x v="15"/>
  </r>
  <r>
    <x v="0"/>
    <x v="20"/>
    <s v="Feb 2026"/>
    <n v="67746.890710570879"/>
    <x v="1"/>
    <x v="15"/>
  </r>
  <r>
    <x v="0"/>
    <x v="20"/>
    <s v="Mar 2026"/>
    <n v="66976.504038720581"/>
    <x v="2"/>
    <x v="15"/>
  </r>
  <r>
    <x v="0"/>
    <x v="20"/>
    <s v="Apr 2026"/>
    <n v="66214.530159860617"/>
    <x v="3"/>
    <x v="15"/>
  </r>
  <r>
    <x v="0"/>
    <x v="20"/>
    <s v="May 2026"/>
    <n v="65460.863202478402"/>
    <x v="4"/>
    <x v="15"/>
  </r>
  <r>
    <x v="0"/>
    <x v="20"/>
    <s v="Jun 2026"/>
    <n v="64715.400702324201"/>
    <x v="5"/>
    <x v="15"/>
  </r>
  <r>
    <x v="0"/>
    <x v="20"/>
    <s v="Jul 2026"/>
    <n v="63978.036726432809"/>
    <x v="6"/>
    <x v="15"/>
  </r>
  <r>
    <x v="0"/>
    <x v="20"/>
    <s v="Aug 2026"/>
    <n v="63248.668649101935"/>
    <x v="7"/>
    <x v="15"/>
  </r>
  <r>
    <x v="0"/>
    <x v="20"/>
    <s v="Sep 2026"/>
    <n v="62527.205559155089"/>
    <x v="8"/>
    <x v="15"/>
  </r>
  <r>
    <x v="0"/>
    <x v="20"/>
    <s v="Oct 2026"/>
    <n v="61813.540100721897"/>
    <x v="9"/>
    <x v="15"/>
  </r>
  <r>
    <x v="0"/>
    <x v="20"/>
    <s v="Nov 2026"/>
    <n v="61107.574993910384"/>
    <x v="10"/>
    <x v="15"/>
  </r>
  <r>
    <x v="0"/>
    <x v="20"/>
    <s v="Dec 2026"/>
    <n v="60409.216881733766"/>
    <x v="11"/>
    <x v="15"/>
  </r>
  <r>
    <x v="0"/>
    <x v="20"/>
    <s v="Jan 2027"/>
    <n v="59718.37246865777"/>
    <x v="0"/>
    <x v="16"/>
  </r>
  <r>
    <x v="0"/>
    <x v="20"/>
    <s v="Feb 2027"/>
    <n v="59034.943990432701"/>
    <x v="1"/>
    <x v="16"/>
  </r>
  <r>
    <x v="0"/>
    <x v="20"/>
    <s v="Mar 2027"/>
    <n v="58358.841835882085"/>
    <x v="2"/>
    <x v="16"/>
  </r>
  <r>
    <x v="0"/>
    <x v="20"/>
    <s v="Apr 2027"/>
    <n v="57689.977293829412"/>
    <x v="3"/>
    <x v="16"/>
  </r>
  <r>
    <x v="0"/>
    <x v="20"/>
    <s v="May 2027"/>
    <n v="57028.254661477564"/>
    <x v="4"/>
    <x v="16"/>
  </r>
  <r>
    <x v="0"/>
    <x v="20"/>
    <s v="Jun 2027"/>
    <n v="56373.585927650041"/>
    <x v="5"/>
    <x v="16"/>
  </r>
  <r>
    <x v="0"/>
    <x v="20"/>
    <s v="Jul 2027"/>
    <n v="55725.892295696183"/>
    <x v="6"/>
    <x v="16"/>
  </r>
  <r>
    <x v="0"/>
    <x v="20"/>
    <s v="Aug 2027"/>
    <n v="55085.076117008517"/>
    <x v="7"/>
    <x v="16"/>
  </r>
  <r>
    <x v="0"/>
    <x v="20"/>
    <s v="Sep 2027"/>
    <n v="697.45613052729516"/>
    <x v="8"/>
    <x v="16"/>
  </r>
  <r>
    <x v="0"/>
    <x v="21"/>
    <s v="Oct 2012"/>
    <n v="10747716.801193289"/>
    <x v="9"/>
    <x v="1"/>
  </r>
  <r>
    <x v="0"/>
    <x v="21"/>
    <s v="Nov 2012"/>
    <n v="14297704.41668807"/>
    <x v="10"/>
    <x v="1"/>
  </r>
  <r>
    <x v="0"/>
    <x v="21"/>
    <s v="Dec 2012"/>
    <n v="12160337.714065241"/>
    <x v="11"/>
    <x v="1"/>
  </r>
  <r>
    <x v="0"/>
    <x v="21"/>
    <s v="Jan 2013"/>
    <n v="9962518.602705121"/>
    <x v="0"/>
    <x v="2"/>
  </r>
  <r>
    <x v="0"/>
    <x v="21"/>
    <s v="Feb 2013"/>
    <n v="8483399.086987244"/>
    <x v="1"/>
    <x v="2"/>
  </r>
  <r>
    <x v="0"/>
    <x v="21"/>
    <s v="Mar 2013"/>
    <n v="7773878.724873025"/>
    <x v="2"/>
    <x v="2"/>
  </r>
  <r>
    <x v="0"/>
    <x v="21"/>
    <s v="Apr 2013"/>
    <n v="7319542.6489387276"/>
    <x v="3"/>
    <x v="2"/>
  </r>
  <r>
    <x v="0"/>
    <x v="21"/>
    <s v="May 2013"/>
    <n v="6942236.02364753"/>
    <x v="4"/>
    <x v="2"/>
  </r>
  <r>
    <x v="0"/>
    <x v="21"/>
    <s v="Jun 2013"/>
    <n v="6868147.0441830177"/>
    <x v="5"/>
    <x v="2"/>
  </r>
  <r>
    <x v="0"/>
    <x v="21"/>
    <s v="Jul 2013"/>
    <n v="6914679.4423421128"/>
    <x v="6"/>
    <x v="2"/>
  </r>
  <r>
    <x v="0"/>
    <x v="21"/>
    <s v="Aug 2013"/>
    <n v="6994313.2347741649"/>
    <x v="7"/>
    <x v="2"/>
  </r>
  <r>
    <x v="0"/>
    <x v="21"/>
    <s v="Sep 2013"/>
    <n v="7000191.8069889518"/>
    <x v="8"/>
    <x v="2"/>
  </r>
  <r>
    <x v="0"/>
    <x v="21"/>
    <s v="Oct 2013"/>
    <n v="6964187.9392502354"/>
    <x v="9"/>
    <x v="2"/>
  </r>
  <r>
    <x v="0"/>
    <x v="21"/>
    <s v="Nov 2013"/>
    <n v="6829156.4500836777"/>
    <x v="10"/>
    <x v="2"/>
  </r>
  <r>
    <x v="0"/>
    <x v="21"/>
    <s v="Dec 2013"/>
    <n v="6634538.3588787923"/>
    <x v="11"/>
    <x v="2"/>
  </r>
  <r>
    <x v="0"/>
    <x v="21"/>
    <s v="Jan 2014"/>
    <n v="6425101.1171301715"/>
    <x v="0"/>
    <x v="3"/>
  </r>
  <r>
    <x v="0"/>
    <x v="21"/>
    <s v="Feb 2014"/>
    <n v="6136502.5637807678"/>
    <x v="1"/>
    <x v="3"/>
  </r>
  <r>
    <x v="0"/>
    <x v="21"/>
    <s v="Mar 2014"/>
    <n v="5847207.1775014643"/>
    <x v="2"/>
    <x v="3"/>
  </r>
  <r>
    <x v="0"/>
    <x v="21"/>
    <s v="Apr 2014"/>
    <n v="5446690.1048615742"/>
    <x v="3"/>
    <x v="3"/>
  </r>
  <r>
    <x v="0"/>
    <x v="21"/>
    <s v="May 2014"/>
    <n v="5120842.8767813789"/>
    <x v="4"/>
    <x v="3"/>
  </r>
  <r>
    <x v="0"/>
    <x v="21"/>
    <s v="Jun 2014"/>
    <n v="4837876.4877695283"/>
    <x v="5"/>
    <x v="3"/>
  </r>
  <r>
    <x v="0"/>
    <x v="21"/>
    <s v="Jul 2014"/>
    <n v="4618098.528261696"/>
    <x v="6"/>
    <x v="3"/>
  </r>
  <r>
    <x v="0"/>
    <x v="21"/>
    <s v="Aug 2014"/>
    <n v="4392364.4103033775"/>
    <x v="7"/>
    <x v="3"/>
  </r>
  <r>
    <x v="0"/>
    <x v="21"/>
    <s v="Sep 2014"/>
    <n v="4163393.1967929439"/>
    <x v="8"/>
    <x v="3"/>
  </r>
  <r>
    <x v="0"/>
    <x v="21"/>
    <s v="Oct 2014"/>
    <n v="3911981.8150168806"/>
    <x v="9"/>
    <x v="3"/>
  </r>
  <r>
    <x v="0"/>
    <x v="21"/>
    <s v="Nov 2014"/>
    <n v="3679769.3506904515"/>
    <x v="10"/>
    <x v="3"/>
  </r>
  <r>
    <x v="0"/>
    <x v="21"/>
    <s v="Dec 2014"/>
    <n v="3494258.3899549302"/>
    <x v="11"/>
    <x v="3"/>
  </r>
  <r>
    <x v="0"/>
    <x v="21"/>
    <s v="Jan 2015"/>
    <n v="3337369.6891288161"/>
    <x v="0"/>
    <x v="4"/>
  </r>
  <r>
    <x v="0"/>
    <x v="21"/>
    <s v="Feb 2015"/>
    <n v="3220598.9665579149"/>
    <x v="1"/>
    <x v="4"/>
  </r>
  <r>
    <x v="0"/>
    <x v="21"/>
    <s v="Mar 2015"/>
    <n v="3091981.6438024426"/>
    <x v="2"/>
    <x v="4"/>
  </r>
  <r>
    <x v="0"/>
    <x v="21"/>
    <s v="Apr 2015"/>
    <n v="2938760.8832045095"/>
    <x v="3"/>
    <x v="4"/>
  </r>
  <r>
    <x v="0"/>
    <x v="21"/>
    <s v="May 2015"/>
    <n v="2846768.649558452"/>
    <x v="4"/>
    <x v="4"/>
  </r>
  <r>
    <x v="0"/>
    <x v="21"/>
    <s v="Jun 2015"/>
    <n v="2767921.1696595247"/>
    <x v="5"/>
    <x v="4"/>
  </r>
  <r>
    <x v="0"/>
    <x v="21"/>
    <s v="Jul 2015"/>
    <n v="2697653.6627552682"/>
    <x v="6"/>
    <x v="4"/>
  </r>
  <r>
    <x v="0"/>
    <x v="21"/>
    <s v="Aug 2015"/>
    <n v="2614789.0766021991"/>
    <x v="7"/>
    <x v="4"/>
  </r>
  <r>
    <x v="0"/>
    <x v="21"/>
    <s v="Sep 2015"/>
    <n v="2550999.4552172138"/>
    <x v="8"/>
    <x v="4"/>
  </r>
  <r>
    <x v="0"/>
    <x v="21"/>
    <s v="Oct 2015"/>
    <n v="2498250.7261749725"/>
    <x v="9"/>
    <x v="4"/>
  </r>
  <r>
    <x v="0"/>
    <x v="21"/>
    <s v="Nov 2015"/>
    <n v="2436630.4837317416"/>
    <x v="10"/>
    <x v="4"/>
  </r>
  <r>
    <x v="0"/>
    <x v="21"/>
    <s v="Dec 2015"/>
    <n v="2389555.0003987844"/>
    <x v="11"/>
    <x v="4"/>
  </r>
  <r>
    <x v="0"/>
    <x v="21"/>
    <s v="Jan 2016"/>
    <n v="2332479.2604518994"/>
    <x v="0"/>
    <x v="5"/>
  </r>
  <r>
    <x v="0"/>
    <x v="21"/>
    <s v="Feb 2016"/>
    <n v="2273195.2952189478"/>
    <x v="1"/>
    <x v="5"/>
  </r>
  <r>
    <x v="0"/>
    <x v="21"/>
    <s v="Mar 2016"/>
    <n v="2228024.2860103562"/>
    <x v="2"/>
    <x v="5"/>
  </r>
  <r>
    <x v="0"/>
    <x v="21"/>
    <s v="Apr 2016"/>
    <n v="2169406.8334041745"/>
    <x v="3"/>
    <x v="5"/>
  </r>
  <r>
    <x v="0"/>
    <x v="21"/>
    <s v="May 2016"/>
    <n v="2115568.3668107833"/>
    <x v="4"/>
    <x v="5"/>
  </r>
  <r>
    <x v="0"/>
    <x v="21"/>
    <s v="Jun 2016"/>
    <n v="2067983.304738557"/>
    <x v="5"/>
    <x v="5"/>
  </r>
  <r>
    <x v="0"/>
    <x v="21"/>
    <s v="Jul 2016"/>
    <n v="2026894.397538004"/>
    <x v="6"/>
    <x v="5"/>
  </r>
  <r>
    <x v="0"/>
    <x v="21"/>
    <s v="Aug 2016"/>
    <n v="1983329.6681870532"/>
    <x v="7"/>
    <x v="5"/>
  </r>
  <r>
    <x v="0"/>
    <x v="21"/>
    <s v="Sep 2016"/>
    <n v="1945096.8618662704"/>
    <x v="8"/>
    <x v="5"/>
  </r>
  <r>
    <x v="0"/>
    <x v="21"/>
    <s v="Oct 2016"/>
    <n v="1897557.8661756713"/>
    <x v="9"/>
    <x v="5"/>
  </r>
  <r>
    <x v="0"/>
    <x v="21"/>
    <s v="Nov 2016"/>
    <n v="1854480.77935183"/>
    <x v="10"/>
    <x v="5"/>
  </r>
  <r>
    <x v="0"/>
    <x v="21"/>
    <s v="Dec 2016"/>
    <n v="1811229.348883888"/>
    <x v="11"/>
    <x v="5"/>
  </r>
  <r>
    <x v="0"/>
    <x v="21"/>
    <s v="Jan 2017"/>
    <n v="1766095.6179487165"/>
    <x v="0"/>
    <x v="6"/>
  </r>
  <r>
    <x v="0"/>
    <x v="21"/>
    <s v="Feb 2017"/>
    <n v="1724360.586643449"/>
    <x v="1"/>
    <x v="6"/>
  </r>
  <r>
    <x v="0"/>
    <x v="21"/>
    <s v="Mar 2017"/>
    <n v="1689964.3534376088"/>
    <x v="2"/>
    <x v="6"/>
  </r>
  <r>
    <x v="0"/>
    <x v="21"/>
    <s v="Apr 2017"/>
    <n v="1640900.068113422"/>
    <x v="3"/>
    <x v="6"/>
  </r>
  <r>
    <x v="0"/>
    <x v="21"/>
    <s v="May 2017"/>
    <n v="1600788.3902814642"/>
    <x v="4"/>
    <x v="6"/>
  </r>
  <r>
    <x v="0"/>
    <x v="21"/>
    <s v="Jun 2017"/>
    <n v="1561046.7278527077"/>
    <x v="5"/>
    <x v="6"/>
  </r>
  <r>
    <x v="0"/>
    <x v="21"/>
    <s v="Jul 2017"/>
    <n v="1513237.1789242551"/>
    <x v="6"/>
    <x v="6"/>
  </r>
  <r>
    <x v="0"/>
    <x v="21"/>
    <s v="Aug 2017"/>
    <n v="1476465.5936467389"/>
    <x v="7"/>
    <x v="6"/>
  </r>
  <r>
    <x v="0"/>
    <x v="21"/>
    <s v="Sep 2017"/>
    <n v="1436942.1868283271"/>
    <x v="8"/>
    <x v="6"/>
  </r>
  <r>
    <x v="0"/>
    <x v="21"/>
    <s v="Oct 2017"/>
    <n v="1389681.1553045502"/>
    <x v="9"/>
    <x v="6"/>
  </r>
  <r>
    <x v="0"/>
    <x v="21"/>
    <s v="Nov 2017"/>
    <n v="1353144.4783256324"/>
    <x v="10"/>
    <x v="6"/>
  </r>
  <r>
    <x v="0"/>
    <x v="21"/>
    <s v="Dec 2017"/>
    <n v="1318214.8941453598"/>
    <x v="11"/>
    <x v="6"/>
  </r>
  <r>
    <x v="0"/>
    <x v="21"/>
    <s v="Jan 2018"/>
    <n v="1283127.5286691841"/>
    <x v="0"/>
    <x v="7"/>
  </r>
  <r>
    <x v="0"/>
    <x v="21"/>
    <s v="Feb 2018"/>
    <n v="1248665.2757808387"/>
    <x v="1"/>
    <x v="7"/>
  </r>
  <r>
    <x v="0"/>
    <x v="21"/>
    <s v="Mar 2018"/>
    <n v="1219216.6183718632"/>
    <x v="2"/>
    <x v="7"/>
  </r>
  <r>
    <x v="0"/>
    <x v="21"/>
    <s v="Apr 2018"/>
    <n v="1185595.1147170714"/>
    <x v="3"/>
    <x v="7"/>
  </r>
  <r>
    <x v="0"/>
    <x v="21"/>
    <s v="May 2018"/>
    <n v="1156095.5493342066"/>
    <x v="4"/>
    <x v="7"/>
  </r>
  <r>
    <x v="0"/>
    <x v="21"/>
    <s v="Jun 2018"/>
    <n v="1127977.6021337484"/>
    <x v="5"/>
    <x v="7"/>
  </r>
  <r>
    <x v="0"/>
    <x v="21"/>
    <s v="Jul 2018"/>
    <n v="1101153.5210940216"/>
    <x v="6"/>
    <x v="7"/>
  </r>
  <r>
    <x v="0"/>
    <x v="21"/>
    <s v="Aug 2018"/>
    <n v="1075799.6019536704"/>
    <x v="7"/>
    <x v="7"/>
  </r>
  <r>
    <x v="0"/>
    <x v="21"/>
    <s v="Sep 2018"/>
    <n v="1052343.6696731979"/>
    <x v="8"/>
    <x v="7"/>
  </r>
  <r>
    <x v="0"/>
    <x v="21"/>
    <s v="Oct 2018"/>
    <n v="1034606.0246001466"/>
    <x v="9"/>
    <x v="7"/>
  </r>
  <r>
    <x v="0"/>
    <x v="21"/>
    <s v="Nov 2018"/>
    <n v="1016759.8143310745"/>
    <x v="10"/>
    <x v="7"/>
  </r>
  <r>
    <x v="0"/>
    <x v="21"/>
    <s v="Dec 2018"/>
    <n v="1001109.347200293"/>
    <x v="11"/>
    <x v="7"/>
  </r>
  <r>
    <x v="0"/>
    <x v="21"/>
    <s v="Jan 2019"/>
    <n v="985464.46109159547"/>
    <x v="0"/>
    <x v="8"/>
  </r>
  <r>
    <x v="0"/>
    <x v="21"/>
    <s v="Feb 2019"/>
    <n v="971610.2373524158"/>
    <x v="1"/>
    <x v="8"/>
  </r>
  <r>
    <x v="0"/>
    <x v="21"/>
    <s v="Mar 2019"/>
    <n v="950010.01898493839"/>
    <x v="2"/>
    <x v="8"/>
  </r>
  <r>
    <x v="0"/>
    <x v="21"/>
    <s v="Apr 2019"/>
    <n v="920989.43788821262"/>
    <x v="3"/>
    <x v="8"/>
  </r>
  <r>
    <x v="0"/>
    <x v="21"/>
    <s v="May 2019"/>
    <n v="902532.14449148893"/>
    <x v="4"/>
    <x v="8"/>
  </r>
  <r>
    <x v="0"/>
    <x v="21"/>
    <s v="Jun 2019"/>
    <n v="884660.55913601653"/>
    <x v="5"/>
    <x v="8"/>
  </r>
  <r>
    <x v="0"/>
    <x v="21"/>
    <s v="Jul 2019"/>
    <n v="867051.47725946177"/>
    <x v="6"/>
    <x v="8"/>
  </r>
  <r>
    <x v="0"/>
    <x v="21"/>
    <s v="Aug 2019"/>
    <n v="849954.34645211603"/>
    <x v="7"/>
    <x v="8"/>
  </r>
  <r>
    <x v="0"/>
    <x v="21"/>
    <s v="Sep 2019"/>
    <n v="833284.73268422764"/>
    <x v="8"/>
    <x v="8"/>
  </r>
  <r>
    <x v="0"/>
    <x v="21"/>
    <s v="Oct 2019"/>
    <n v="816986.94226262579"/>
    <x v="9"/>
    <x v="8"/>
  </r>
  <r>
    <x v="0"/>
    <x v="21"/>
    <s v="Nov 2019"/>
    <n v="801055.00551690254"/>
    <x v="10"/>
    <x v="8"/>
  </r>
  <r>
    <x v="0"/>
    <x v="21"/>
    <s v="Dec 2019"/>
    <n v="785933.05141759594"/>
    <x v="11"/>
    <x v="8"/>
  </r>
  <r>
    <x v="0"/>
    <x v="21"/>
    <s v="Jan 2020"/>
    <n v="770302.58082086267"/>
    <x v="0"/>
    <x v="9"/>
  </r>
  <r>
    <x v="0"/>
    <x v="21"/>
    <s v="Feb 2020"/>
    <n v="755032.28059043351"/>
    <x v="1"/>
    <x v="9"/>
  </r>
  <r>
    <x v="0"/>
    <x v="21"/>
    <s v="Mar 2020"/>
    <n v="742392.39773248276"/>
    <x v="2"/>
    <x v="9"/>
  </r>
  <r>
    <x v="0"/>
    <x v="21"/>
    <s v="Apr 2020"/>
    <n v="726278.62282684364"/>
    <x v="3"/>
    <x v="9"/>
  </r>
  <r>
    <x v="0"/>
    <x v="21"/>
    <s v="May 2020"/>
    <n v="712431.8198062859"/>
    <x v="4"/>
    <x v="9"/>
  </r>
  <r>
    <x v="0"/>
    <x v="21"/>
    <s v="Jun 2020"/>
    <n v="698971.32620311494"/>
    <x v="5"/>
    <x v="9"/>
  </r>
  <r>
    <x v="0"/>
    <x v="21"/>
    <s v="Jul 2020"/>
    <n v="685647.05170380324"/>
    <x v="6"/>
    <x v="9"/>
  </r>
  <r>
    <x v="0"/>
    <x v="21"/>
    <s v="Aug 2020"/>
    <n v="672842.74654302257"/>
    <x v="7"/>
    <x v="9"/>
  </r>
  <r>
    <x v="0"/>
    <x v="21"/>
    <s v="Sep 2020"/>
    <n v="660314.12999042415"/>
    <x v="8"/>
    <x v="9"/>
  </r>
  <r>
    <x v="0"/>
    <x v="21"/>
    <s v="Oct 2020"/>
    <n v="647829.21171650197"/>
    <x v="9"/>
    <x v="9"/>
  </r>
  <r>
    <x v="0"/>
    <x v="21"/>
    <s v="Nov 2020"/>
    <n v="635634.38534756773"/>
    <x v="10"/>
    <x v="9"/>
  </r>
  <r>
    <x v="0"/>
    <x v="21"/>
    <s v="Dec 2020"/>
    <n v="624567.83611340157"/>
    <x v="11"/>
    <x v="9"/>
  </r>
  <r>
    <x v="0"/>
    <x v="21"/>
    <s v="Jan 2021"/>
    <n v="612718.90335260029"/>
    <x v="0"/>
    <x v="10"/>
  </r>
  <r>
    <x v="0"/>
    <x v="21"/>
    <s v="Feb 2021"/>
    <n v="601009.96730339411"/>
    <x v="1"/>
    <x v="10"/>
  </r>
  <r>
    <x v="0"/>
    <x v="21"/>
    <s v="Mar 2021"/>
    <n v="588423.36722551449"/>
    <x v="2"/>
    <x v="10"/>
  </r>
  <r>
    <x v="0"/>
    <x v="21"/>
    <s v="Apr 2021"/>
    <n v="579041.94764320098"/>
    <x v="3"/>
    <x v="10"/>
  </r>
  <r>
    <x v="0"/>
    <x v="21"/>
    <s v="May 2021"/>
    <n v="568579.18865147"/>
    <x v="4"/>
    <x v="10"/>
  </r>
  <r>
    <x v="0"/>
    <x v="21"/>
    <s v="Jun 2021"/>
    <n v="558220.60416335298"/>
    <x v="5"/>
    <x v="10"/>
  </r>
  <r>
    <x v="0"/>
    <x v="21"/>
    <s v="Jul 2021"/>
    <n v="547861.71135111863"/>
    <x v="6"/>
    <x v="10"/>
  </r>
  <r>
    <x v="0"/>
    <x v="21"/>
    <s v="Aug 2021"/>
    <n v="537916.54259431013"/>
    <x v="7"/>
    <x v="10"/>
  </r>
  <r>
    <x v="0"/>
    <x v="21"/>
    <s v="Sep 2021"/>
    <n v="528401.8251880568"/>
    <x v="8"/>
    <x v="10"/>
  </r>
  <r>
    <x v="0"/>
    <x v="21"/>
    <s v="Oct 2021"/>
    <n v="391189.77935590566"/>
    <x v="9"/>
    <x v="10"/>
  </r>
  <r>
    <x v="0"/>
    <x v="21"/>
    <s v="Nov 2021"/>
    <n v="384718.28058208956"/>
    <x v="10"/>
    <x v="10"/>
  </r>
  <r>
    <x v="0"/>
    <x v="21"/>
    <s v="Dec 2021"/>
    <n v="378916.41582462983"/>
    <x v="11"/>
    <x v="10"/>
  </r>
  <r>
    <x v="0"/>
    <x v="21"/>
    <s v="Jan 2022"/>
    <n v="372483.48707972659"/>
    <x v="0"/>
    <x v="11"/>
  </r>
  <r>
    <x v="0"/>
    <x v="21"/>
    <s v="Feb 2022"/>
    <n v="366205.07189422823"/>
    <x v="1"/>
    <x v="11"/>
  </r>
  <r>
    <x v="0"/>
    <x v="21"/>
    <s v="Mar 2022"/>
    <n v="361493.95993268525"/>
    <x v="2"/>
    <x v="11"/>
  </r>
  <r>
    <x v="0"/>
    <x v="21"/>
    <s v="Apr 2022"/>
    <n v="354504.42482597963"/>
    <x v="3"/>
    <x v="11"/>
  </r>
  <r>
    <x v="0"/>
    <x v="21"/>
    <s v="May 2022"/>
    <n v="348880.882236287"/>
    <x v="4"/>
    <x v="11"/>
  </r>
  <r>
    <x v="0"/>
    <x v="21"/>
    <s v="Jun 2022"/>
    <n v="343310.53098185518"/>
    <x v="5"/>
    <x v="11"/>
  </r>
  <r>
    <x v="0"/>
    <x v="21"/>
    <s v="Jul 2022"/>
    <n v="337958.55184961623"/>
    <x v="6"/>
    <x v="11"/>
  </r>
  <r>
    <x v="0"/>
    <x v="21"/>
    <s v="Aug 2022"/>
    <n v="332548.55579233309"/>
    <x v="7"/>
    <x v="11"/>
  </r>
  <r>
    <x v="0"/>
    <x v="21"/>
    <s v="Sep 2022"/>
    <n v="327185.4922430244"/>
    <x v="8"/>
    <x v="11"/>
  </r>
  <r>
    <x v="0"/>
    <x v="21"/>
    <s v="Oct 2022"/>
    <n v="220129.55690746967"/>
    <x v="9"/>
    <x v="11"/>
  </r>
  <r>
    <x v="0"/>
    <x v="21"/>
    <s v="Nov 2022"/>
    <n v="123317.15851117045"/>
    <x v="10"/>
    <x v="11"/>
  </r>
  <r>
    <x v="0"/>
    <x v="21"/>
    <s v="Dec 2022"/>
    <n v="122346.08530201839"/>
    <x v="11"/>
    <x v="11"/>
  </r>
  <r>
    <x v="0"/>
    <x v="21"/>
    <s v="Jan 2023"/>
    <n v="120638.53748771225"/>
    <x v="0"/>
    <x v="12"/>
  </r>
  <r>
    <x v="0"/>
    <x v="21"/>
    <s v="Feb 2023"/>
    <n v="118992.03979152846"/>
    <x v="1"/>
    <x v="12"/>
  </r>
  <r>
    <x v="0"/>
    <x v="21"/>
    <s v="Mar 2023"/>
    <n v="118573.68567849728"/>
    <x v="2"/>
    <x v="12"/>
  </r>
  <r>
    <x v="0"/>
    <x v="21"/>
    <s v="Apr 2023"/>
    <n v="116285.74681416572"/>
    <x v="3"/>
    <x v="12"/>
  </r>
  <r>
    <x v="0"/>
    <x v="21"/>
    <s v="May 2023"/>
    <n v="114932.47692066021"/>
    <x v="4"/>
    <x v="12"/>
  </r>
  <r>
    <x v="0"/>
    <x v="21"/>
    <s v="Jun 2023"/>
    <n v="113605.90825378825"/>
    <x v="5"/>
    <x v="12"/>
  </r>
  <r>
    <x v="0"/>
    <x v="21"/>
    <s v="Jul 2023"/>
    <n v="112311.54261901398"/>
    <x v="6"/>
    <x v="12"/>
  </r>
  <r>
    <x v="0"/>
    <x v="21"/>
    <s v="Aug 2023"/>
    <n v="111054.60234971272"/>
    <x v="7"/>
    <x v="12"/>
  </r>
  <r>
    <x v="0"/>
    <x v="21"/>
    <s v="Sep 2023"/>
    <n v="109770.91931237993"/>
    <x v="8"/>
    <x v="12"/>
  </r>
  <r>
    <x v="0"/>
    <x v="21"/>
    <s v="Oct 2023"/>
    <n v="108451.30113144216"/>
    <x v="9"/>
    <x v="12"/>
  </r>
  <r>
    <x v="0"/>
    <x v="21"/>
    <s v="Nov 2023"/>
    <n v="107186.23891677594"/>
    <x v="10"/>
    <x v="12"/>
  </r>
  <r>
    <x v="0"/>
    <x v="21"/>
    <s v="Dec 2023"/>
    <n v="106363.65688811282"/>
    <x v="11"/>
    <x v="12"/>
  </r>
  <r>
    <x v="0"/>
    <x v="21"/>
    <s v="Jan 2024"/>
    <n v="104867.9005297089"/>
    <x v="0"/>
    <x v="13"/>
  </r>
  <r>
    <x v="0"/>
    <x v="21"/>
    <s v="Feb 2024"/>
    <n v="103542.83288466529"/>
    <x v="1"/>
    <x v="13"/>
  </r>
  <r>
    <x v="0"/>
    <x v="21"/>
    <s v="Mar 2024"/>
    <n v="103079.7873176727"/>
    <x v="2"/>
    <x v="13"/>
  </r>
  <r>
    <x v="0"/>
    <x v="21"/>
    <s v="Apr 2024"/>
    <n v="101044.88920653414"/>
    <x v="3"/>
    <x v="13"/>
  </r>
  <r>
    <x v="0"/>
    <x v="21"/>
    <s v="May 2024"/>
    <n v="99885.440828697567"/>
    <x v="4"/>
    <x v="13"/>
  </r>
  <r>
    <x v="0"/>
    <x v="21"/>
    <s v="Jun 2024"/>
    <n v="98762.121397294177"/>
    <x v="5"/>
    <x v="13"/>
  </r>
  <r>
    <x v="0"/>
    <x v="21"/>
    <s v="Jul 2024"/>
    <n v="97586.795230575532"/>
    <x v="6"/>
    <x v="13"/>
  </r>
  <r>
    <x v="0"/>
    <x v="21"/>
    <s v="Aug 2024"/>
    <n v="96468.743873406958"/>
    <x v="7"/>
    <x v="13"/>
  </r>
  <r>
    <x v="0"/>
    <x v="21"/>
    <s v="Sep 2024"/>
    <n v="95357.03771957563"/>
    <x v="8"/>
    <x v="13"/>
  </r>
  <r>
    <x v="0"/>
    <x v="21"/>
    <s v="Oct 2024"/>
    <n v="94242.301351035043"/>
    <x v="9"/>
    <x v="13"/>
  </r>
  <r>
    <x v="0"/>
    <x v="21"/>
    <s v="Nov 2024"/>
    <n v="93162.510752324626"/>
    <x v="10"/>
    <x v="13"/>
  </r>
  <r>
    <x v="0"/>
    <x v="21"/>
    <s v="Dec 2024"/>
    <n v="92442.908815926537"/>
    <x v="11"/>
    <x v="13"/>
  </r>
  <r>
    <x v="0"/>
    <x v="21"/>
    <s v="Jan 2025"/>
    <n v="91076.89808546385"/>
    <x v="0"/>
    <x v="14"/>
  </r>
  <r>
    <x v="0"/>
    <x v="21"/>
    <s v="Feb 2025"/>
    <n v="89879.530146476231"/>
    <x v="1"/>
    <x v="14"/>
  </r>
  <r>
    <x v="0"/>
    <x v="21"/>
    <s v="Mar 2025"/>
    <n v="89316.752064461631"/>
    <x v="2"/>
    <x v="14"/>
  </r>
  <r>
    <x v="0"/>
    <x v="21"/>
    <s v="Apr 2025"/>
    <n v="87746.170459572895"/>
    <x v="3"/>
    <x v="14"/>
  </r>
  <r>
    <x v="0"/>
    <x v="21"/>
    <s v="May 2025"/>
    <n v="86726.133201182776"/>
    <x v="4"/>
    <x v="14"/>
  </r>
  <r>
    <x v="0"/>
    <x v="21"/>
    <s v="Jun 2025"/>
    <n v="85673.688137556746"/>
    <x v="5"/>
    <x v="14"/>
  </r>
  <r>
    <x v="0"/>
    <x v="21"/>
    <s v="Jul 2025"/>
    <n v="84662.381523055054"/>
    <x v="6"/>
    <x v="14"/>
  </r>
  <r>
    <x v="0"/>
    <x v="21"/>
    <s v="Aug 2025"/>
    <n v="83637.966667406086"/>
    <x v="7"/>
    <x v="14"/>
  </r>
  <r>
    <x v="0"/>
    <x v="21"/>
    <s v="Sep 2025"/>
    <n v="82675.730397731793"/>
    <x v="8"/>
    <x v="14"/>
  </r>
  <r>
    <x v="0"/>
    <x v="21"/>
    <s v="Oct 2025"/>
    <n v="81636.374387499469"/>
    <x v="9"/>
    <x v="14"/>
  </r>
  <r>
    <x v="0"/>
    <x v="21"/>
    <s v="Nov 2025"/>
    <n v="80637.470002333677"/>
    <x v="10"/>
    <x v="14"/>
  </r>
  <r>
    <x v="0"/>
    <x v="21"/>
    <s v="Dec 2025"/>
    <n v="80008.556107119046"/>
    <x v="11"/>
    <x v="14"/>
  </r>
  <r>
    <x v="0"/>
    <x v="21"/>
    <s v="Jan 2026"/>
    <n v="78838.698478658363"/>
    <x v="0"/>
    <x v="15"/>
  </r>
  <r>
    <x v="0"/>
    <x v="21"/>
    <s v="Feb 2026"/>
    <n v="77834.516013004497"/>
    <x v="1"/>
    <x v="15"/>
  </r>
  <r>
    <x v="0"/>
    <x v="21"/>
    <s v="Mar 2026"/>
    <n v="77206.010107591981"/>
    <x v="2"/>
    <x v="15"/>
  </r>
  <r>
    <x v="0"/>
    <x v="21"/>
    <s v="Apr 2026"/>
    <n v="75965.706254466204"/>
    <x v="3"/>
    <x v="15"/>
  </r>
  <r>
    <x v="0"/>
    <x v="21"/>
    <s v="May 2026"/>
    <n v="75074.46174274871"/>
    <x v="4"/>
    <x v="15"/>
  </r>
  <r>
    <x v="0"/>
    <x v="21"/>
    <s v="Jun 2026"/>
    <n v="74187.638594092161"/>
    <x v="5"/>
    <x v="15"/>
  </r>
  <r>
    <x v="0"/>
    <x v="21"/>
    <s v="Jul 2026"/>
    <n v="73319.68864706115"/>
    <x v="6"/>
    <x v="15"/>
  </r>
  <r>
    <x v="0"/>
    <x v="21"/>
    <s v="Aug 2026"/>
    <n v="72433.308569133282"/>
    <x v="7"/>
    <x v="15"/>
  </r>
  <r>
    <x v="0"/>
    <x v="21"/>
    <s v="Sep 2026"/>
    <n v="71574.522013074267"/>
    <x v="8"/>
    <x v="15"/>
  </r>
  <r>
    <x v="0"/>
    <x v="21"/>
    <s v="Oct 2026"/>
    <n v="70702.398408089037"/>
    <x v="9"/>
    <x v="15"/>
  </r>
  <r>
    <x v="0"/>
    <x v="21"/>
    <s v="Nov 2026"/>
    <n v="69856.308708657598"/>
    <x v="10"/>
    <x v="15"/>
  </r>
  <r>
    <x v="0"/>
    <x v="21"/>
    <s v="Dec 2026"/>
    <n v="69273.472337806568"/>
    <x v="11"/>
    <x v="15"/>
  </r>
  <r>
    <x v="0"/>
    <x v="21"/>
    <s v="Jan 2027"/>
    <n v="68191.334480591468"/>
    <x v="0"/>
    <x v="16"/>
  </r>
  <r>
    <x v="0"/>
    <x v="21"/>
    <s v="Feb 2027"/>
    <n v="67276.848457336557"/>
    <x v="1"/>
    <x v="16"/>
  </r>
  <r>
    <x v="0"/>
    <x v="21"/>
    <s v="Mar 2027"/>
    <n v="66730.144188726175"/>
    <x v="2"/>
    <x v="16"/>
  </r>
  <r>
    <x v="0"/>
    <x v="21"/>
    <s v="Apr 2027"/>
    <n v="65311.735375586446"/>
    <x v="3"/>
    <x v="16"/>
  </r>
  <r>
    <x v="0"/>
    <x v="21"/>
    <s v="May 2027"/>
    <n v="64510.514228225489"/>
    <x v="4"/>
    <x v="16"/>
  </r>
  <r>
    <x v="0"/>
    <x v="21"/>
    <s v="Jun 2027"/>
    <n v="63718.743059449705"/>
    <x v="5"/>
    <x v="16"/>
  </r>
  <r>
    <x v="0"/>
    <x v="21"/>
    <s v="Jul 2027"/>
    <n v="62901.644346989648"/>
    <x v="6"/>
    <x v="16"/>
  </r>
  <r>
    <x v="0"/>
    <x v="21"/>
    <s v="Aug 2027"/>
    <n v="62094.791132178696"/>
    <x v="7"/>
    <x v="16"/>
  </r>
  <r>
    <x v="0"/>
    <x v="21"/>
    <s v="Sep 2027"/>
    <n v="61259.444310873252"/>
    <x v="8"/>
    <x v="16"/>
  </r>
  <r>
    <x v="0"/>
    <x v="21"/>
    <s v="Oct 2027"/>
    <n v="906.7727401945159"/>
    <x v="9"/>
    <x v="16"/>
  </r>
  <r>
    <x v="1"/>
    <x v="0"/>
    <s v="Jan 2011"/>
    <n v="4223952.6689191004"/>
    <x v="0"/>
    <x v="0"/>
  </r>
  <r>
    <x v="1"/>
    <x v="0"/>
    <s v="Feb 2011"/>
    <n v="11257286.857042458"/>
    <x v="1"/>
    <x v="0"/>
  </r>
  <r>
    <x v="1"/>
    <x v="0"/>
    <s v="Mar 2011"/>
    <n v="8633844.590444304"/>
    <x v="2"/>
    <x v="0"/>
  </r>
  <r>
    <x v="1"/>
    <x v="0"/>
    <s v="Apr 2011"/>
    <n v="6890716.638263816"/>
    <x v="3"/>
    <x v="0"/>
  </r>
  <r>
    <x v="1"/>
    <x v="0"/>
    <s v="May 2011"/>
    <n v="6215409.4043558473"/>
    <x v="4"/>
    <x v="0"/>
  </r>
  <r>
    <x v="1"/>
    <x v="0"/>
    <s v="Jun 2011"/>
    <n v="6293313.5685087666"/>
    <x v="5"/>
    <x v="0"/>
  </r>
  <r>
    <x v="1"/>
    <x v="0"/>
    <s v="Jul 2011"/>
    <n v="6093363.1675158273"/>
    <x v="6"/>
    <x v="0"/>
  </r>
  <r>
    <x v="1"/>
    <x v="0"/>
    <s v="Aug 2011"/>
    <n v="5659380.2320516314"/>
    <x v="7"/>
    <x v="0"/>
  </r>
  <r>
    <x v="1"/>
    <x v="0"/>
    <s v="Sep 2011"/>
    <n v="5356823.9553621849"/>
    <x v="8"/>
    <x v="0"/>
  </r>
  <r>
    <x v="1"/>
    <x v="0"/>
    <s v="Oct 2011"/>
    <n v="5243058.4064470716"/>
    <x v="9"/>
    <x v="0"/>
  </r>
  <r>
    <x v="1"/>
    <x v="0"/>
    <s v="Nov 2011"/>
    <n v="5214800.4783172254"/>
    <x v="10"/>
    <x v="0"/>
  </r>
  <r>
    <x v="1"/>
    <x v="0"/>
    <s v="Dec 2011"/>
    <n v="4930899.1617742963"/>
    <x v="11"/>
    <x v="0"/>
  </r>
  <r>
    <x v="1"/>
    <x v="0"/>
    <s v="Jan 2012"/>
    <n v="4915679.7522064857"/>
    <x v="0"/>
    <x v="1"/>
  </r>
  <r>
    <x v="1"/>
    <x v="0"/>
    <s v="Feb 2012"/>
    <n v="4771789.7728826944"/>
    <x v="1"/>
    <x v="1"/>
  </r>
  <r>
    <x v="1"/>
    <x v="0"/>
    <s v="Mar 2012"/>
    <n v="4732249.9315332621"/>
    <x v="2"/>
    <x v="1"/>
  </r>
  <r>
    <x v="1"/>
    <x v="0"/>
    <s v="Apr 2012"/>
    <n v="4671431.6914008725"/>
    <x v="3"/>
    <x v="1"/>
  </r>
  <r>
    <x v="1"/>
    <x v="0"/>
    <s v="May 2012"/>
    <n v="4302823.5315026473"/>
    <x v="4"/>
    <x v="1"/>
  </r>
  <r>
    <x v="1"/>
    <x v="0"/>
    <s v="Jun 2012"/>
    <n v="4036661.1427075332"/>
    <x v="5"/>
    <x v="1"/>
  </r>
  <r>
    <x v="1"/>
    <x v="0"/>
    <s v="Jul 2012"/>
    <n v="3631730.3925114716"/>
    <x v="6"/>
    <x v="1"/>
  </r>
  <r>
    <x v="1"/>
    <x v="0"/>
    <s v="Aug 2012"/>
    <n v="3430894.4143183315"/>
    <x v="7"/>
    <x v="1"/>
  </r>
  <r>
    <x v="1"/>
    <x v="0"/>
    <s v="Sep 2012"/>
    <n v="3251526.3148449352"/>
    <x v="8"/>
    <x v="1"/>
  </r>
  <r>
    <x v="1"/>
    <x v="0"/>
    <s v="Oct 2012"/>
    <n v="3167423.3125006459"/>
    <x v="9"/>
    <x v="1"/>
  </r>
  <r>
    <x v="1"/>
    <x v="0"/>
    <s v="Nov 2012"/>
    <n v="3984215.5202249186"/>
    <x v="10"/>
    <x v="1"/>
  </r>
  <r>
    <x v="1"/>
    <x v="0"/>
    <s v="Dec 2012"/>
    <n v="3782164.627959779"/>
    <x v="11"/>
    <x v="1"/>
  </r>
  <r>
    <x v="1"/>
    <x v="0"/>
    <s v="Jan 2013"/>
    <n v="3557733.5374586172"/>
    <x v="0"/>
    <x v="2"/>
  </r>
  <r>
    <x v="1"/>
    <x v="0"/>
    <s v="Feb 2013"/>
    <n v="3335983.3528901874"/>
    <x v="1"/>
    <x v="2"/>
  </r>
  <r>
    <x v="1"/>
    <x v="0"/>
    <s v="Mar 2013"/>
    <n v="3198729.3563187057"/>
    <x v="2"/>
    <x v="2"/>
  </r>
  <r>
    <x v="1"/>
    <x v="0"/>
    <s v="Apr 2013"/>
    <n v="3104260.4071997665"/>
    <x v="3"/>
    <x v="2"/>
  </r>
  <r>
    <x v="1"/>
    <x v="0"/>
    <s v="May 2013"/>
    <n v="2976243.2678487869"/>
    <x v="4"/>
    <x v="2"/>
  </r>
  <r>
    <x v="1"/>
    <x v="0"/>
    <s v="Jun 2013"/>
    <n v="2846985.0603775131"/>
    <x v="5"/>
    <x v="2"/>
  </r>
  <r>
    <x v="1"/>
    <x v="0"/>
    <s v="Jul 2013"/>
    <n v="2729233.7411544751"/>
    <x v="6"/>
    <x v="2"/>
  </r>
  <r>
    <x v="1"/>
    <x v="0"/>
    <s v="Aug 2013"/>
    <n v="2623388.6150809964"/>
    <x v="7"/>
    <x v="2"/>
  </r>
  <r>
    <x v="1"/>
    <x v="0"/>
    <s v="Sep 2013"/>
    <n v="2520981.9498180365"/>
    <x v="8"/>
    <x v="2"/>
  </r>
  <r>
    <x v="1"/>
    <x v="0"/>
    <s v="Oct 2013"/>
    <n v="2423069.3395451251"/>
    <x v="9"/>
    <x v="2"/>
  </r>
  <r>
    <x v="1"/>
    <x v="0"/>
    <s v="Nov 2013"/>
    <n v="2333654.8027574066"/>
    <x v="10"/>
    <x v="2"/>
  </r>
  <r>
    <x v="1"/>
    <x v="0"/>
    <s v="Dec 2013"/>
    <n v="2261739.7149497448"/>
    <x v="11"/>
    <x v="2"/>
  </r>
  <r>
    <x v="1"/>
    <x v="0"/>
    <s v="Jan 2014"/>
    <n v="2172302.0272798971"/>
    <x v="0"/>
    <x v="3"/>
  </r>
  <r>
    <x v="1"/>
    <x v="0"/>
    <s v="Feb 2014"/>
    <n v="2088946.9749813462"/>
    <x v="1"/>
    <x v="3"/>
  </r>
  <r>
    <x v="1"/>
    <x v="0"/>
    <s v="Mar 2014"/>
    <n v="2015158.90087512"/>
    <x v="2"/>
    <x v="3"/>
  </r>
  <r>
    <x v="1"/>
    <x v="0"/>
    <s v="Apr 2014"/>
    <n v="1972565.1549229282"/>
    <x v="3"/>
    <x v="3"/>
  </r>
  <r>
    <x v="1"/>
    <x v="0"/>
    <s v="May 2014"/>
    <n v="1916440.7492250889"/>
    <x v="4"/>
    <x v="3"/>
  </r>
  <r>
    <x v="1"/>
    <x v="0"/>
    <s v="Jun 2014"/>
    <n v="1851713.2286835732"/>
    <x v="5"/>
    <x v="3"/>
  </r>
  <r>
    <x v="1"/>
    <x v="0"/>
    <s v="Jul 2014"/>
    <n v="1792830.1449811189"/>
    <x v="6"/>
    <x v="3"/>
  </r>
  <r>
    <x v="1"/>
    <x v="0"/>
    <s v="Aug 2014"/>
    <n v="1739706.8722444926"/>
    <x v="7"/>
    <x v="3"/>
  </r>
  <r>
    <x v="1"/>
    <x v="0"/>
    <s v="Sep 2014"/>
    <n v="1695720.9685876649"/>
    <x v="8"/>
    <x v="3"/>
  </r>
  <r>
    <x v="1"/>
    <x v="0"/>
    <s v="Oct 2014"/>
    <n v="1648884.0960076968"/>
    <x v="9"/>
    <x v="3"/>
  </r>
  <r>
    <x v="1"/>
    <x v="0"/>
    <s v="Nov 2014"/>
    <n v="1605726.2369584832"/>
    <x v="10"/>
    <x v="3"/>
  </r>
  <r>
    <x v="1"/>
    <x v="0"/>
    <s v="Dec 2014"/>
    <n v="1577099.4154582103"/>
    <x v="11"/>
    <x v="3"/>
  </r>
  <r>
    <x v="1"/>
    <x v="0"/>
    <s v="Jan 2015"/>
    <n v="1514423.5313771628"/>
    <x v="0"/>
    <x v="4"/>
  </r>
  <r>
    <x v="1"/>
    <x v="0"/>
    <s v="Feb 2015"/>
    <n v="1460807.9933207547"/>
    <x v="1"/>
    <x v="4"/>
  </r>
  <r>
    <x v="1"/>
    <x v="0"/>
    <s v="Mar 2015"/>
    <n v="1412300.2896649204"/>
    <x v="2"/>
    <x v="4"/>
  </r>
  <r>
    <x v="1"/>
    <x v="0"/>
    <s v="Apr 2015"/>
    <n v="1365270.2979245693"/>
    <x v="3"/>
    <x v="4"/>
  </r>
  <r>
    <x v="1"/>
    <x v="0"/>
    <s v="May 2015"/>
    <n v="1321497.5192584486"/>
    <x v="4"/>
    <x v="4"/>
  </r>
  <r>
    <x v="1"/>
    <x v="0"/>
    <s v="Jun 2015"/>
    <n v="1278347.8723477926"/>
    <x v="5"/>
    <x v="4"/>
  </r>
  <r>
    <x v="1"/>
    <x v="0"/>
    <s v="Jul 2015"/>
    <n v="1234116.0308613498"/>
    <x v="6"/>
    <x v="4"/>
  </r>
  <r>
    <x v="1"/>
    <x v="0"/>
    <s v="Aug 2015"/>
    <n v="1195990.2668883144"/>
    <x v="7"/>
    <x v="4"/>
  </r>
  <r>
    <x v="1"/>
    <x v="0"/>
    <s v="Sep 2015"/>
    <n v="1156208.4538465806"/>
    <x v="8"/>
    <x v="4"/>
  </r>
  <r>
    <x v="1"/>
    <x v="0"/>
    <s v="Oct 2015"/>
    <n v="1118227.177882452"/>
    <x v="9"/>
    <x v="4"/>
  </r>
  <r>
    <x v="1"/>
    <x v="0"/>
    <s v="Nov 2015"/>
    <n v="1084748.0040297331"/>
    <x v="10"/>
    <x v="4"/>
  </r>
  <r>
    <x v="1"/>
    <x v="0"/>
    <s v="Dec 2015"/>
    <n v="1065269.7373074482"/>
    <x v="11"/>
    <x v="4"/>
  </r>
  <r>
    <x v="1"/>
    <x v="0"/>
    <s v="Jan 2016"/>
    <n v="1012401.8023279549"/>
    <x v="0"/>
    <x v="5"/>
  </r>
  <r>
    <x v="1"/>
    <x v="0"/>
    <s v="Feb 2016"/>
    <n v="978062.80332929967"/>
    <x v="1"/>
    <x v="5"/>
  </r>
  <r>
    <x v="1"/>
    <x v="0"/>
    <s v="Mar 2016"/>
    <n v="947924.83258918766"/>
    <x v="2"/>
    <x v="5"/>
  </r>
  <r>
    <x v="1"/>
    <x v="0"/>
    <s v="Apr 2016"/>
    <n v="920442.97984453873"/>
    <x v="3"/>
    <x v="5"/>
  </r>
  <r>
    <x v="1"/>
    <x v="0"/>
    <s v="May 2016"/>
    <n v="892927.17847891932"/>
    <x v="4"/>
    <x v="5"/>
  </r>
  <r>
    <x v="1"/>
    <x v="0"/>
    <s v="Jun 2016"/>
    <n v="864375.53715407685"/>
    <x v="5"/>
    <x v="5"/>
  </r>
  <r>
    <x v="1"/>
    <x v="0"/>
    <s v="Jul 2016"/>
    <n v="837148.26871130918"/>
    <x v="6"/>
    <x v="5"/>
  </r>
  <r>
    <x v="1"/>
    <x v="0"/>
    <s v="Aug 2016"/>
    <n v="812967.53734666586"/>
    <x v="7"/>
    <x v="5"/>
  </r>
  <r>
    <x v="1"/>
    <x v="0"/>
    <s v="Sep 2016"/>
    <n v="787197.27165990893"/>
    <x v="8"/>
    <x v="5"/>
  </r>
  <r>
    <x v="1"/>
    <x v="0"/>
    <s v="Oct 2016"/>
    <n v="762739.21506984229"/>
    <x v="9"/>
    <x v="5"/>
  </r>
  <r>
    <x v="1"/>
    <x v="0"/>
    <s v="Nov 2016"/>
    <n v="740260.24460863532"/>
    <x v="10"/>
    <x v="5"/>
  </r>
  <r>
    <x v="1"/>
    <x v="0"/>
    <s v="Dec 2016"/>
    <n v="733907.31263769115"/>
    <x v="11"/>
    <x v="5"/>
  </r>
  <r>
    <x v="1"/>
    <x v="0"/>
    <s v="Jan 2017"/>
    <n v="696588.60706776869"/>
    <x v="0"/>
    <x v="6"/>
  </r>
  <r>
    <x v="1"/>
    <x v="0"/>
    <s v="Feb 2017"/>
    <n v="676868.10979619226"/>
    <x v="1"/>
    <x v="6"/>
  </r>
  <r>
    <x v="1"/>
    <x v="0"/>
    <s v="Mar 2017"/>
    <n v="655582.14773922029"/>
    <x v="2"/>
    <x v="6"/>
  </r>
  <r>
    <x v="1"/>
    <x v="0"/>
    <s v="Apr 2017"/>
    <n v="636201.31551153387"/>
    <x v="3"/>
    <x v="6"/>
  </r>
  <r>
    <x v="1"/>
    <x v="0"/>
    <s v="May 2017"/>
    <n v="618332.42095505027"/>
    <x v="4"/>
    <x v="6"/>
  </r>
  <r>
    <x v="1"/>
    <x v="0"/>
    <s v="Jun 2017"/>
    <n v="600143.15289560729"/>
    <x v="5"/>
    <x v="6"/>
  </r>
  <r>
    <x v="1"/>
    <x v="0"/>
    <s v="Jul 2017"/>
    <n v="582500.53931504767"/>
    <x v="6"/>
    <x v="6"/>
  </r>
  <r>
    <x v="1"/>
    <x v="0"/>
    <s v="Aug 2017"/>
    <n v="568384.9902284306"/>
    <x v="7"/>
    <x v="6"/>
  </r>
  <r>
    <x v="1"/>
    <x v="0"/>
    <s v="Sep 2017"/>
    <n v="552648.1380543292"/>
    <x v="8"/>
    <x v="6"/>
  </r>
  <r>
    <x v="1"/>
    <x v="0"/>
    <s v="Oct 2017"/>
    <n v="534457.20450919948"/>
    <x v="9"/>
    <x v="6"/>
  </r>
  <r>
    <x v="1"/>
    <x v="0"/>
    <s v="Nov 2017"/>
    <n v="523211.37110831722"/>
    <x v="10"/>
    <x v="6"/>
  </r>
  <r>
    <x v="1"/>
    <x v="0"/>
    <s v="Dec 2017"/>
    <n v="523663.73089254403"/>
    <x v="11"/>
    <x v="6"/>
  </r>
  <r>
    <x v="1"/>
    <x v="0"/>
    <s v="Jan 2018"/>
    <n v="493059.13322497788"/>
    <x v="0"/>
    <x v="7"/>
  </r>
  <r>
    <x v="1"/>
    <x v="0"/>
    <s v="Feb 2018"/>
    <n v="475539.30749482528"/>
    <x v="1"/>
    <x v="7"/>
  </r>
  <r>
    <x v="1"/>
    <x v="0"/>
    <s v="Mar 2018"/>
    <n v="403349.36539270263"/>
    <x v="2"/>
    <x v="7"/>
  </r>
  <r>
    <x v="1"/>
    <x v="0"/>
    <s v="Apr 2018"/>
    <n v="393863.38635695924"/>
    <x v="3"/>
    <x v="7"/>
  </r>
  <r>
    <x v="1"/>
    <x v="0"/>
    <s v="May 2018"/>
    <n v="385832.90379365883"/>
    <x v="4"/>
    <x v="7"/>
  </r>
  <r>
    <x v="1"/>
    <x v="0"/>
    <s v="Jun 2018"/>
    <n v="377568.39692118386"/>
    <x v="5"/>
    <x v="7"/>
  </r>
  <r>
    <x v="1"/>
    <x v="0"/>
    <s v="Jul 2018"/>
    <n v="368016.56375531218"/>
    <x v="6"/>
    <x v="7"/>
  </r>
  <r>
    <x v="1"/>
    <x v="0"/>
    <s v="Aug 2018"/>
    <n v="360565.34527712839"/>
    <x v="7"/>
    <x v="7"/>
  </r>
  <r>
    <x v="1"/>
    <x v="0"/>
    <s v="Sep 2018"/>
    <n v="351739.80900418235"/>
    <x v="8"/>
    <x v="7"/>
  </r>
  <r>
    <x v="1"/>
    <x v="0"/>
    <s v="Oct 2018"/>
    <n v="343571.38581985899"/>
    <x v="9"/>
    <x v="7"/>
  </r>
  <r>
    <x v="1"/>
    <x v="0"/>
    <s v="Nov 2018"/>
    <n v="336552.54719907051"/>
    <x v="10"/>
    <x v="7"/>
  </r>
  <r>
    <x v="1"/>
    <x v="0"/>
    <s v="Dec 2018"/>
    <n v="342749.48869934183"/>
    <x v="11"/>
    <x v="7"/>
  </r>
  <r>
    <x v="1"/>
    <x v="0"/>
    <s v="Jan 2019"/>
    <n v="321920.80594652874"/>
    <x v="0"/>
    <x v="8"/>
  </r>
  <r>
    <x v="1"/>
    <x v="0"/>
    <s v="Feb 2019"/>
    <n v="314213.15623683913"/>
    <x v="1"/>
    <x v="8"/>
  </r>
  <r>
    <x v="1"/>
    <x v="0"/>
    <s v="Mar 2019"/>
    <n v="307783.55026998528"/>
    <x v="2"/>
    <x v="8"/>
  </r>
  <r>
    <x v="1"/>
    <x v="0"/>
    <s v="Apr 2019"/>
    <n v="300887.12239082553"/>
    <x v="3"/>
    <x v="8"/>
  </r>
  <r>
    <x v="1"/>
    <x v="0"/>
    <s v="May 2019"/>
    <n v="295081.81462094194"/>
    <x v="4"/>
    <x v="8"/>
  </r>
  <r>
    <x v="1"/>
    <x v="0"/>
    <s v="Jun 2019"/>
    <n v="289065.40536224679"/>
    <x v="5"/>
    <x v="8"/>
  </r>
  <r>
    <x v="1"/>
    <x v="0"/>
    <s v="Jul 2019"/>
    <n v="281985.69594207074"/>
    <x v="6"/>
    <x v="8"/>
  </r>
  <r>
    <x v="1"/>
    <x v="0"/>
    <s v="Aug 2019"/>
    <n v="276506.05815956427"/>
    <x v="7"/>
    <x v="8"/>
  </r>
  <r>
    <x v="1"/>
    <x v="0"/>
    <s v="Sep 2019"/>
    <n v="269966.1682715927"/>
    <x v="8"/>
    <x v="8"/>
  </r>
  <r>
    <x v="1"/>
    <x v="0"/>
    <s v="Oct 2019"/>
    <n v="263923.12831103522"/>
    <x v="9"/>
    <x v="8"/>
  </r>
  <r>
    <x v="1"/>
    <x v="0"/>
    <s v="Nov 2019"/>
    <n v="258789.48222135025"/>
    <x v="10"/>
    <x v="8"/>
  </r>
  <r>
    <x v="1"/>
    <x v="0"/>
    <s v="Dec 2019"/>
    <n v="264604.56596320303"/>
    <x v="11"/>
    <x v="8"/>
  </r>
  <r>
    <x v="1"/>
    <x v="0"/>
    <s v="Jan 2020"/>
    <n v="217964.62565714534"/>
    <x v="0"/>
    <x v="9"/>
  </r>
  <r>
    <x v="1"/>
    <x v="0"/>
    <s v="Feb 2020"/>
    <n v="213139.21630731807"/>
    <x v="1"/>
    <x v="9"/>
  </r>
  <r>
    <x v="1"/>
    <x v="0"/>
    <s v="Mar 2020"/>
    <n v="209035.39892585221"/>
    <x v="2"/>
    <x v="9"/>
  </r>
  <r>
    <x v="1"/>
    <x v="0"/>
    <s v="Apr 2020"/>
    <n v="204697.95240571228"/>
    <x v="3"/>
    <x v="9"/>
  </r>
  <r>
    <x v="1"/>
    <x v="0"/>
    <s v="May 2020"/>
    <n v="200924.68932288451"/>
    <x v="4"/>
    <x v="9"/>
  </r>
  <r>
    <x v="1"/>
    <x v="0"/>
    <s v="Jun 2020"/>
    <n v="197067.71938240313"/>
    <x v="5"/>
    <x v="9"/>
  </r>
  <r>
    <x v="1"/>
    <x v="0"/>
    <s v="Jul 2020"/>
    <n v="192705.37322225305"/>
    <x v="6"/>
    <x v="9"/>
  </r>
  <r>
    <x v="1"/>
    <x v="0"/>
    <s v="Aug 2020"/>
    <n v="188914.4942082561"/>
    <x v="7"/>
    <x v="9"/>
  </r>
  <r>
    <x v="1"/>
    <x v="0"/>
    <s v="Sep 2020"/>
    <n v="184844.88487666583"/>
    <x v="8"/>
    <x v="9"/>
  </r>
  <r>
    <x v="1"/>
    <x v="0"/>
    <s v="Oct 2020"/>
    <n v="181063.78082897668"/>
    <x v="9"/>
    <x v="9"/>
  </r>
  <r>
    <x v="1"/>
    <x v="0"/>
    <s v="Nov 2020"/>
    <n v="177756.30117796661"/>
    <x v="10"/>
    <x v="9"/>
  </r>
  <r>
    <x v="1"/>
    <x v="0"/>
    <s v="Dec 2020"/>
    <n v="182940.40962759405"/>
    <x v="11"/>
    <x v="9"/>
  </r>
  <r>
    <x v="1"/>
    <x v="0"/>
    <s v="Jan 2021"/>
    <n v="156033.41097637292"/>
    <x v="0"/>
    <x v="10"/>
  </r>
  <r>
    <x v="1"/>
    <x v="0"/>
    <s v="Feb 2021"/>
    <n v="77741.156049962519"/>
    <x v="1"/>
    <x v="10"/>
  </r>
  <r>
    <x v="1"/>
    <x v="0"/>
    <s v="Mar 2021"/>
    <n v="76821.991385605128"/>
    <x v="2"/>
    <x v="10"/>
  </r>
  <r>
    <x v="1"/>
    <x v="0"/>
    <s v="Apr 2021"/>
    <n v="75935.975998748312"/>
    <x v="3"/>
    <x v="10"/>
  </r>
  <r>
    <x v="1"/>
    <x v="0"/>
    <s v="May 2021"/>
    <n v="75059.778078075164"/>
    <x v="4"/>
    <x v="10"/>
  </r>
  <r>
    <x v="1"/>
    <x v="0"/>
    <s v="Jun 2021"/>
    <n v="74193.403001244806"/>
    <x v="5"/>
    <x v="10"/>
  </r>
  <r>
    <x v="1"/>
    <x v="0"/>
    <s v="Jul 2021"/>
    <n v="73336.811750382054"/>
    <x v="6"/>
    <x v="10"/>
  </r>
  <r>
    <x v="1"/>
    <x v="0"/>
    <s v="Aug 2021"/>
    <n v="72134.43809712361"/>
    <x v="7"/>
    <x v="10"/>
  </r>
  <r>
    <x v="1"/>
    <x v="0"/>
    <s v="Sep 2021"/>
    <n v="71297.88437087342"/>
    <x v="8"/>
    <x v="10"/>
  </r>
  <r>
    <x v="1"/>
    <x v="0"/>
    <s v="Oct 2021"/>
    <n v="70471.350666713464"/>
    <x v="9"/>
    <x v="10"/>
  </r>
  <r>
    <x v="1"/>
    <x v="0"/>
    <s v="Nov 2021"/>
    <n v="69654.522117584827"/>
    <x v="10"/>
    <x v="10"/>
  </r>
  <r>
    <x v="1"/>
    <x v="0"/>
    <s v="Dec 2021"/>
    <n v="74944.720930545387"/>
    <x v="11"/>
    <x v="10"/>
  </r>
  <r>
    <x v="1"/>
    <x v="0"/>
    <s v="Jan 2022"/>
    <n v="68116.08523933134"/>
    <x v="0"/>
    <x v="11"/>
  </r>
  <r>
    <x v="1"/>
    <x v="0"/>
    <s v="Feb 2022"/>
    <n v="67261.873256269217"/>
    <x v="1"/>
    <x v="11"/>
  </r>
  <r>
    <x v="1"/>
    <x v="0"/>
    <s v="Mar 2022"/>
    <n v="66483.495419462808"/>
    <x v="2"/>
    <x v="11"/>
  </r>
  <r>
    <x v="1"/>
    <x v="0"/>
    <s v="Apr 2022"/>
    <n v="65714.649148311975"/>
    <x v="3"/>
    <x v="11"/>
  </r>
  <r>
    <x v="1"/>
    <x v="0"/>
    <s v="May 2022"/>
    <n v="64955.30593220453"/>
    <x v="4"/>
    <x v="11"/>
  </r>
  <r>
    <x v="1"/>
    <x v="0"/>
    <s v="Jun 2022"/>
    <n v="63852.545533486387"/>
    <x v="5"/>
    <x v="11"/>
  </r>
  <r>
    <x v="1"/>
    <x v="0"/>
    <s v="Jul 2022"/>
    <n v="63112.264450947172"/>
    <x v="6"/>
    <x v="11"/>
  </r>
  <r>
    <x v="1"/>
    <x v="0"/>
    <s v="Aug 2022"/>
    <n v="62381.336698313273"/>
    <x v="7"/>
    <x v="11"/>
  </r>
  <r>
    <x v="1"/>
    <x v="0"/>
    <s v="Sep 2022"/>
    <n v="61659.678347649533"/>
    <x v="8"/>
    <x v="11"/>
  </r>
  <r>
    <x v="1"/>
    <x v="0"/>
    <s v="Oct 2022"/>
    <n v="60947.25305091271"/>
    <x v="9"/>
    <x v="11"/>
  </r>
  <r>
    <x v="1"/>
    <x v="0"/>
    <s v="Nov 2022"/>
    <n v="60243.997132124423"/>
    <x v="10"/>
    <x v="11"/>
  </r>
  <r>
    <x v="1"/>
    <x v="0"/>
    <s v="Dec 2022"/>
    <n v="63667.410971987294"/>
    <x v="11"/>
    <x v="11"/>
  </r>
  <r>
    <x v="1"/>
    <x v="0"/>
    <s v="Jan 2023"/>
    <n v="58906.947055155368"/>
    <x v="0"/>
    <x v="12"/>
  </r>
  <r>
    <x v="1"/>
    <x v="0"/>
    <s v="Feb 2023"/>
    <n v="58165.186903622409"/>
    <x v="1"/>
    <x v="12"/>
  </r>
  <r>
    <x v="1"/>
    <x v="0"/>
    <s v="Mar 2023"/>
    <n v="57497.871616724238"/>
    <x v="2"/>
    <x v="12"/>
  </r>
  <r>
    <x v="1"/>
    <x v="0"/>
    <s v="Apr 2023"/>
    <n v="56839.26804239639"/>
    <x v="3"/>
    <x v="12"/>
  </r>
  <r>
    <x v="1"/>
    <x v="0"/>
    <s v="May 2023"/>
    <n v="56189.510654396421"/>
    <x v="4"/>
    <x v="12"/>
  </r>
  <r>
    <x v="1"/>
    <x v="0"/>
    <s v="Jun 2023"/>
    <n v="55548.402405785513"/>
    <x v="5"/>
    <x v="12"/>
  </r>
  <r>
    <x v="1"/>
    <x v="0"/>
    <s v="Jul 2023"/>
    <n v="54915.616670285053"/>
    <x v="6"/>
    <x v="12"/>
  </r>
  <r>
    <x v="1"/>
    <x v="0"/>
    <s v="Aug 2023"/>
    <n v="54291.228819971919"/>
    <x v="7"/>
    <x v="12"/>
  </r>
  <r>
    <x v="1"/>
    <x v="0"/>
    <s v="Sep 2023"/>
    <n v="53675.129753165398"/>
    <x v="8"/>
    <x v="12"/>
  </r>
  <r>
    <x v="1"/>
    <x v="0"/>
    <s v="Oct 2023"/>
    <n v="53067.283391654244"/>
    <x v="9"/>
    <x v="12"/>
  </r>
  <r>
    <x v="1"/>
    <x v="0"/>
    <s v="Nov 2023"/>
    <n v="52467.633482365207"/>
    <x v="10"/>
    <x v="12"/>
  </r>
  <r>
    <x v="1"/>
    <x v="0"/>
    <s v="Dec 2023"/>
    <n v="54471.389267385399"/>
    <x v="11"/>
    <x v="12"/>
  </r>
  <r>
    <x v="1"/>
    <x v="0"/>
    <s v="Jan 2024"/>
    <n v="51319.059672791875"/>
    <x v="0"/>
    <x v="13"/>
  </r>
  <r>
    <x v="1"/>
    <x v="0"/>
    <s v="Feb 2024"/>
    <n v="50716.220399583057"/>
    <x v="1"/>
    <x v="13"/>
  </r>
  <r>
    <x v="1"/>
    <x v="0"/>
    <s v="Mar 2024"/>
    <n v="50148.604949998713"/>
    <x v="2"/>
    <x v="13"/>
  </r>
  <r>
    <x v="1"/>
    <x v="0"/>
    <s v="Apr 2024"/>
    <n v="49588.312354821115"/>
    <x v="3"/>
    <x v="13"/>
  </r>
  <r>
    <x v="1"/>
    <x v="0"/>
    <s v="May 2024"/>
    <n v="49030.203444936815"/>
    <x v="4"/>
    <x v="13"/>
  </r>
  <r>
    <x v="1"/>
    <x v="0"/>
    <s v="Jun 2024"/>
    <n v="48484.6489435068"/>
    <x v="5"/>
    <x v="13"/>
  </r>
  <r>
    <x v="1"/>
    <x v="0"/>
    <s v="Jul 2024"/>
    <n v="47945.289603109843"/>
    <x v="6"/>
    <x v="13"/>
  </r>
  <r>
    <x v="1"/>
    <x v="0"/>
    <s v="Aug 2024"/>
    <n v="47383.848476845014"/>
    <x v="7"/>
    <x v="13"/>
  </r>
  <r>
    <x v="1"/>
    <x v="0"/>
    <s v="Sep 2024"/>
    <n v="46897.032727028069"/>
    <x v="8"/>
    <x v="13"/>
  </r>
  <r>
    <x v="1"/>
    <x v="0"/>
    <s v="Oct 2024"/>
    <n v="46361.990112210224"/>
    <x v="9"/>
    <x v="13"/>
  </r>
  <r>
    <x v="1"/>
    <x v="0"/>
    <s v="Nov 2024"/>
    <n v="45851.136693365959"/>
    <x v="10"/>
    <x v="13"/>
  </r>
  <r>
    <x v="1"/>
    <x v="0"/>
    <s v="Dec 2024"/>
    <n v="46808.048099046377"/>
    <x v="11"/>
    <x v="13"/>
  </r>
  <r>
    <x v="1"/>
    <x v="0"/>
    <s v="Jan 2025"/>
    <n v="44873.518827417451"/>
    <x v="0"/>
    <x v="14"/>
  </r>
  <r>
    <x v="1"/>
    <x v="0"/>
    <s v="Feb 2025"/>
    <n v="44370.709542305078"/>
    <x v="1"/>
    <x v="14"/>
  </r>
  <r>
    <x v="1"/>
    <x v="0"/>
    <s v="Mar 2025"/>
    <n v="43891.624290573127"/>
    <x v="2"/>
    <x v="14"/>
  </r>
  <r>
    <x v="1"/>
    <x v="0"/>
    <s v="Apr 2025"/>
    <n v="43419.018402719608"/>
    <x v="3"/>
    <x v="14"/>
  </r>
  <r>
    <x v="1"/>
    <x v="0"/>
    <s v="May 2025"/>
    <n v="42952.831865335145"/>
    <x v="4"/>
    <x v="14"/>
  </r>
  <r>
    <x v="1"/>
    <x v="0"/>
    <s v="Jun 2025"/>
    <n v="42492.052859907999"/>
    <x v="5"/>
    <x v="14"/>
  </r>
  <r>
    <x v="1"/>
    <x v="0"/>
    <s v="Jul 2025"/>
    <n v="42034.335677877898"/>
    <x v="6"/>
    <x v="14"/>
  </r>
  <r>
    <x v="1"/>
    <x v="0"/>
    <s v="Aug 2025"/>
    <n v="41567.676704342586"/>
    <x v="7"/>
    <x v="14"/>
  </r>
  <r>
    <x v="1"/>
    <x v="0"/>
    <s v="Sep 2025"/>
    <n v="41125.527531306907"/>
    <x v="8"/>
    <x v="14"/>
  </r>
  <r>
    <x v="1"/>
    <x v="0"/>
    <s v="Oct 2025"/>
    <n v="40688.395975126412"/>
    <x v="9"/>
    <x v="14"/>
  </r>
  <r>
    <x v="1"/>
    <x v="0"/>
    <s v="Nov 2025"/>
    <n v="40252.0795740229"/>
    <x v="10"/>
    <x v="14"/>
  </r>
  <r>
    <x v="1"/>
    <x v="0"/>
    <s v="Dec 2025"/>
    <n v="40597.47602091865"/>
    <x v="11"/>
    <x v="14"/>
  </r>
  <r>
    <x v="1"/>
    <x v="0"/>
    <s v="Jan 2026"/>
    <n v="2820.0313568739607"/>
    <x v="0"/>
    <x v="15"/>
  </r>
  <r>
    <x v="1"/>
    <x v="0"/>
    <s v="Feb 2026"/>
    <n v="2329.1920436239584"/>
    <x v="1"/>
    <x v="15"/>
  </r>
  <r>
    <x v="1"/>
    <x v="0"/>
    <s v="Mar 2026"/>
    <n v="2319.5230998509687"/>
    <x v="2"/>
    <x v="15"/>
  </r>
  <r>
    <x v="1"/>
    <x v="0"/>
    <s v="Apr 2026"/>
    <n v="2309.8955058018828"/>
    <x v="3"/>
    <x v="15"/>
  </r>
  <r>
    <x v="1"/>
    <x v="1"/>
    <s v="Feb 2011"/>
    <n v="9015477.3559018821"/>
    <x v="1"/>
    <x v="0"/>
  </r>
  <r>
    <x v="1"/>
    <x v="1"/>
    <s v="Mar 2011"/>
    <n v="9687773.0330543015"/>
    <x v="2"/>
    <x v="0"/>
  </r>
  <r>
    <x v="1"/>
    <x v="1"/>
    <s v="Apr 2011"/>
    <n v="6820772.8576924764"/>
    <x v="3"/>
    <x v="0"/>
  </r>
  <r>
    <x v="1"/>
    <x v="1"/>
    <s v="May 2011"/>
    <n v="5392825.6841412913"/>
    <x v="4"/>
    <x v="0"/>
  </r>
  <r>
    <x v="1"/>
    <x v="1"/>
    <s v="Jun 2011"/>
    <n v="5321537.191028662"/>
    <x v="5"/>
    <x v="0"/>
  </r>
  <r>
    <x v="1"/>
    <x v="1"/>
    <s v="Jul 2011"/>
    <n v="4894680.6647844911"/>
    <x v="6"/>
    <x v="0"/>
  </r>
  <r>
    <x v="1"/>
    <x v="1"/>
    <s v="Aug 2011"/>
    <n v="4784260.1489368305"/>
    <x v="7"/>
    <x v="0"/>
  </r>
  <r>
    <x v="1"/>
    <x v="1"/>
    <s v="Sep 2011"/>
    <n v="4518721.833384404"/>
    <x v="8"/>
    <x v="0"/>
  </r>
  <r>
    <x v="1"/>
    <x v="1"/>
    <s v="Oct 2011"/>
    <n v="4103921.089817184"/>
    <x v="9"/>
    <x v="0"/>
  </r>
  <r>
    <x v="1"/>
    <x v="1"/>
    <s v="Nov 2011"/>
    <n v="3908087.077812253"/>
    <x v="10"/>
    <x v="0"/>
  </r>
  <r>
    <x v="1"/>
    <x v="1"/>
    <s v="Dec 2011"/>
    <n v="3772162.2036177199"/>
    <x v="11"/>
    <x v="0"/>
  </r>
  <r>
    <x v="1"/>
    <x v="1"/>
    <s v="Jan 2012"/>
    <n v="3583808.2231042921"/>
    <x v="0"/>
    <x v="1"/>
  </r>
  <r>
    <x v="1"/>
    <x v="1"/>
    <s v="Feb 2012"/>
    <n v="3513608.7210441083"/>
    <x v="1"/>
    <x v="1"/>
  </r>
  <r>
    <x v="1"/>
    <x v="1"/>
    <s v="Mar 2012"/>
    <n v="3620311.0105692772"/>
    <x v="2"/>
    <x v="1"/>
  </r>
  <r>
    <x v="1"/>
    <x v="1"/>
    <s v="Apr 2012"/>
    <n v="3357321.975715016"/>
    <x v="3"/>
    <x v="1"/>
  </r>
  <r>
    <x v="1"/>
    <x v="1"/>
    <s v="May 2012"/>
    <n v="3256361.8213433782"/>
    <x v="4"/>
    <x v="1"/>
  </r>
  <r>
    <x v="1"/>
    <x v="1"/>
    <s v="Jun 2012"/>
    <n v="3571994.6796980961"/>
    <x v="5"/>
    <x v="1"/>
  </r>
  <r>
    <x v="1"/>
    <x v="1"/>
    <s v="Jul 2012"/>
    <n v="3099367.9174884059"/>
    <x v="6"/>
    <x v="1"/>
  </r>
  <r>
    <x v="1"/>
    <x v="1"/>
    <s v="Aug 2012"/>
    <n v="3121347.3056199527"/>
    <x v="7"/>
    <x v="1"/>
  </r>
  <r>
    <x v="1"/>
    <x v="1"/>
    <s v="Sep 2012"/>
    <n v="2974111.0242687627"/>
    <x v="8"/>
    <x v="1"/>
  </r>
  <r>
    <x v="1"/>
    <x v="1"/>
    <s v="Oct 2012"/>
    <n v="2887605.857737958"/>
    <x v="9"/>
    <x v="1"/>
  </r>
  <r>
    <x v="1"/>
    <x v="1"/>
    <s v="Nov 2012"/>
    <n v="2839929.2611476933"/>
    <x v="10"/>
    <x v="1"/>
  </r>
  <r>
    <x v="1"/>
    <x v="1"/>
    <s v="Dec 2012"/>
    <n v="2843872.9916982125"/>
    <x v="11"/>
    <x v="1"/>
  </r>
  <r>
    <x v="1"/>
    <x v="1"/>
    <s v="Jan 2013"/>
    <n v="2749372.7422418511"/>
    <x v="0"/>
    <x v="2"/>
  </r>
  <r>
    <x v="1"/>
    <x v="1"/>
    <s v="Feb 2013"/>
    <n v="2629248.5430812882"/>
    <x v="1"/>
    <x v="2"/>
  </r>
  <r>
    <x v="1"/>
    <x v="1"/>
    <s v="Mar 2013"/>
    <n v="2649405.8564703641"/>
    <x v="2"/>
    <x v="2"/>
  </r>
  <r>
    <x v="1"/>
    <x v="1"/>
    <s v="Apr 2013"/>
    <n v="2520335.7694982509"/>
    <x v="3"/>
    <x v="2"/>
  </r>
  <r>
    <x v="1"/>
    <x v="1"/>
    <s v="May 2013"/>
    <n v="2514431.0006955601"/>
    <x v="4"/>
    <x v="2"/>
  </r>
  <r>
    <x v="1"/>
    <x v="1"/>
    <s v="Jun 2013"/>
    <n v="2477446.005402429"/>
    <x v="5"/>
    <x v="2"/>
  </r>
  <r>
    <x v="1"/>
    <x v="1"/>
    <s v="Jul 2013"/>
    <n v="2446238.8734298563"/>
    <x v="6"/>
    <x v="2"/>
  </r>
  <r>
    <x v="1"/>
    <x v="1"/>
    <s v="Aug 2013"/>
    <n v="2417983.4315438322"/>
    <x v="7"/>
    <x v="2"/>
  </r>
  <r>
    <x v="1"/>
    <x v="1"/>
    <s v="Sep 2013"/>
    <n v="2392162.7619601027"/>
    <x v="8"/>
    <x v="2"/>
  </r>
  <r>
    <x v="1"/>
    <x v="1"/>
    <s v="Oct 2013"/>
    <n v="2349015.6410573805"/>
    <x v="9"/>
    <x v="2"/>
  </r>
  <r>
    <x v="1"/>
    <x v="1"/>
    <s v="Nov 2013"/>
    <n v="2325721.890576737"/>
    <x v="10"/>
    <x v="2"/>
  </r>
  <r>
    <x v="1"/>
    <x v="1"/>
    <s v="Dec 2013"/>
    <n v="2304007.8076727497"/>
    <x v="11"/>
    <x v="2"/>
  </r>
  <r>
    <x v="1"/>
    <x v="1"/>
    <s v="Jan 2014"/>
    <n v="2300999.041660409"/>
    <x v="0"/>
    <x v="3"/>
  </r>
  <r>
    <x v="1"/>
    <x v="1"/>
    <s v="Feb 2014"/>
    <n v="2280636.609445536"/>
    <x v="1"/>
    <x v="3"/>
  </r>
  <r>
    <x v="1"/>
    <x v="1"/>
    <s v="Mar 2014"/>
    <n v="2260456.5000395686"/>
    <x v="2"/>
    <x v="3"/>
  </r>
  <r>
    <x v="1"/>
    <x v="1"/>
    <s v="Apr 2014"/>
    <n v="2197725.4692025557"/>
    <x v="3"/>
    <x v="3"/>
  </r>
  <r>
    <x v="1"/>
    <x v="1"/>
    <s v="May 2014"/>
    <n v="2203728.5041114641"/>
    <x v="4"/>
    <x v="3"/>
  </r>
  <r>
    <x v="1"/>
    <x v="1"/>
    <s v="Jun 2014"/>
    <n v="2207204.6990659861"/>
    <x v="5"/>
    <x v="3"/>
  </r>
  <r>
    <x v="1"/>
    <x v="1"/>
    <s v="Jul 2014"/>
    <n v="2193454.1986224111"/>
    <x v="6"/>
    <x v="3"/>
  </r>
  <r>
    <x v="1"/>
    <x v="1"/>
    <s v="Aug 2014"/>
    <n v="2194160.985189016"/>
    <x v="7"/>
    <x v="3"/>
  </r>
  <r>
    <x v="1"/>
    <x v="1"/>
    <s v="Sep 2014"/>
    <n v="2185380.8576082513"/>
    <x v="8"/>
    <x v="3"/>
  </r>
  <r>
    <x v="1"/>
    <x v="1"/>
    <s v="Oct 2014"/>
    <n v="2251836.8038825626"/>
    <x v="9"/>
    <x v="3"/>
  </r>
  <r>
    <x v="1"/>
    <x v="1"/>
    <s v="Nov 2014"/>
    <n v="2247920.2928472962"/>
    <x v="10"/>
    <x v="3"/>
  </r>
  <r>
    <x v="1"/>
    <x v="1"/>
    <s v="Dec 2014"/>
    <n v="2242711.7787493253"/>
    <x v="11"/>
    <x v="3"/>
  </r>
  <r>
    <x v="1"/>
    <x v="1"/>
    <s v="Jan 2015"/>
    <n v="2236634.1201519505"/>
    <x v="0"/>
    <x v="4"/>
  </r>
  <r>
    <x v="1"/>
    <x v="1"/>
    <s v="Feb 2015"/>
    <n v="2221751.1828890061"/>
    <x v="1"/>
    <x v="4"/>
  </r>
  <r>
    <x v="1"/>
    <x v="1"/>
    <s v="Mar 2015"/>
    <n v="2203574.9925302677"/>
    <x v="2"/>
    <x v="4"/>
  </r>
  <r>
    <x v="1"/>
    <x v="1"/>
    <s v="Apr 2015"/>
    <n v="2139423.0822609197"/>
    <x v="3"/>
    <x v="4"/>
  </r>
  <r>
    <x v="1"/>
    <x v="1"/>
    <s v="May 2015"/>
    <n v="2121598.6808531345"/>
    <x v="4"/>
    <x v="4"/>
  </r>
  <r>
    <x v="1"/>
    <x v="1"/>
    <s v="Jun 2015"/>
    <n v="2104917.7122059846"/>
    <x v="5"/>
    <x v="4"/>
  </r>
  <r>
    <x v="1"/>
    <x v="1"/>
    <s v="Jul 2015"/>
    <n v="2088704.1278755581"/>
    <x v="6"/>
    <x v="4"/>
  </r>
  <r>
    <x v="1"/>
    <x v="1"/>
    <s v="Aug 2015"/>
    <n v="2073011.2347090079"/>
    <x v="7"/>
    <x v="4"/>
  </r>
  <r>
    <x v="1"/>
    <x v="1"/>
    <s v="Sep 2015"/>
    <n v="2057767.322910059"/>
    <x v="8"/>
    <x v="4"/>
  </r>
  <r>
    <x v="1"/>
    <x v="1"/>
    <s v="Oct 2015"/>
    <n v="2042330.0363942867"/>
    <x v="9"/>
    <x v="4"/>
  </r>
  <r>
    <x v="1"/>
    <x v="1"/>
    <s v="Nov 2015"/>
    <n v="2028746.3848839935"/>
    <x v="10"/>
    <x v="4"/>
  </r>
  <r>
    <x v="1"/>
    <x v="1"/>
    <s v="Dec 2015"/>
    <n v="2009021.4638969926"/>
    <x v="11"/>
    <x v="4"/>
  </r>
  <r>
    <x v="1"/>
    <x v="1"/>
    <s v="Jan 2016"/>
    <n v="1995565.9930749091"/>
    <x v="0"/>
    <x v="5"/>
  </r>
  <r>
    <x v="1"/>
    <x v="1"/>
    <s v="Feb 2016"/>
    <n v="1977737.4324510139"/>
    <x v="1"/>
    <x v="5"/>
  </r>
  <r>
    <x v="1"/>
    <x v="1"/>
    <s v="Mar 2016"/>
    <n v="1965245.649517715"/>
    <x v="2"/>
    <x v="5"/>
  </r>
  <r>
    <x v="1"/>
    <x v="1"/>
    <s v="Apr 2016"/>
    <n v="1906565.6438966561"/>
    <x v="3"/>
    <x v="5"/>
  </r>
  <r>
    <x v="1"/>
    <x v="1"/>
    <s v="May 2016"/>
    <n v="1894729.3341920765"/>
    <x v="4"/>
    <x v="5"/>
  </r>
  <r>
    <x v="1"/>
    <x v="1"/>
    <s v="Jun 2016"/>
    <n v="1883193.5437258992"/>
    <x v="5"/>
    <x v="5"/>
  </r>
  <r>
    <x v="1"/>
    <x v="1"/>
    <s v="Jul 2016"/>
    <n v="1871616.9838887413"/>
    <x v="6"/>
    <x v="5"/>
  </r>
  <r>
    <x v="1"/>
    <x v="1"/>
    <s v="Aug 2016"/>
    <n v="1860785.7860235672"/>
    <x v="7"/>
    <x v="5"/>
  </r>
  <r>
    <x v="1"/>
    <x v="1"/>
    <s v="Sep 2016"/>
    <n v="1849576.6440081215"/>
    <x v="8"/>
    <x v="5"/>
  </r>
  <r>
    <x v="1"/>
    <x v="1"/>
    <s v="Oct 2016"/>
    <n v="1838828.9736961217"/>
    <x v="9"/>
    <x v="5"/>
  </r>
  <r>
    <x v="1"/>
    <x v="1"/>
    <s v="Nov 2016"/>
    <n v="1828589.2307454608"/>
    <x v="10"/>
    <x v="5"/>
  </r>
  <r>
    <x v="1"/>
    <x v="1"/>
    <s v="Dec 2016"/>
    <n v="1818546.159362352"/>
    <x v="11"/>
    <x v="5"/>
  </r>
  <r>
    <x v="1"/>
    <x v="1"/>
    <s v="Jan 2017"/>
    <n v="1808515.8738205303"/>
    <x v="0"/>
    <x v="6"/>
  </r>
  <r>
    <x v="1"/>
    <x v="1"/>
    <s v="Feb 2017"/>
    <n v="1798514.9516484039"/>
    <x v="1"/>
    <x v="6"/>
  </r>
  <r>
    <x v="1"/>
    <x v="1"/>
    <s v="Mar 2017"/>
    <n v="1788877.2395807067"/>
    <x v="2"/>
    <x v="6"/>
  </r>
  <r>
    <x v="1"/>
    <x v="1"/>
    <s v="Apr 2017"/>
    <n v="1732925.6806494044"/>
    <x v="3"/>
    <x v="6"/>
  </r>
  <r>
    <x v="1"/>
    <x v="1"/>
    <s v="May 2017"/>
    <n v="1723684.1399228792"/>
    <x v="4"/>
    <x v="6"/>
  </r>
  <r>
    <x v="1"/>
    <x v="1"/>
    <s v="Jun 2017"/>
    <n v="1714463.305258479"/>
    <x v="5"/>
    <x v="6"/>
  </r>
  <r>
    <x v="1"/>
    <x v="1"/>
    <s v="Jul 2017"/>
    <n v="1705088.3019370153"/>
    <x v="6"/>
    <x v="6"/>
  </r>
  <r>
    <x v="1"/>
    <x v="1"/>
    <s v="Aug 2017"/>
    <n v="1696141.9717715234"/>
    <x v="7"/>
    <x v="6"/>
  </r>
  <r>
    <x v="1"/>
    <x v="1"/>
    <s v="Sep 2017"/>
    <n v="1686407.2527053789"/>
    <x v="8"/>
    <x v="6"/>
  </r>
  <r>
    <x v="1"/>
    <x v="1"/>
    <s v="Oct 2017"/>
    <n v="1677300.9611391807"/>
    <x v="9"/>
    <x v="6"/>
  </r>
  <r>
    <x v="1"/>
    <x v="1"/>
    <s v="Nov 2017"/>
    <n v="1668366.7925569999"/>
    <x v="10"/>
    <x v="6"/>
  </r>
  <r>
    <x v="1"/>
    <x v="1"/>
    <s v="Dec 2017"/>
    <n v="1659423.1515525067"/>
    <x v="11"/>
    <x v="6"/>
  </r>
  <r>
    <x v="1"/>
    <x v="1"/>
    <s v="Jan 2018"/>
    <n v="1650337.078348381"/>
    <x v="0"/>
    <x v="7"/>
  </r>
  <r>
    <x v="1"/>
    <x v="1"/>
    <s v="Feb 2018"/>
    <n v="1641096.1686083283"/>
    <x v="1"/>
    <x v="7"/>
  </r>
  <r>
    <x v="1"/>
    <x v="1"/>
    <s v="Mar 2018"/>
    <n v="1632066.2053049733"/>
    <x v="2"/>
    <x v="7"/>
  </r>
  <r>
    <x v="1"/>
    <x v="1"/>
    <s v="Apr 2018"/>
    <n v="1576472.7014273086"/>
    <x v="3"/>
    <x v="7"/>
  </r>
  <r>
    <x v="1"/>
    <x v="1"/>
    <s v="May 2018"/>
    <n v="1567268.6831629048"/>
    <x v="4"/>
    <x v="7"/>
  </r>
  <r>
    <x v="1"/>
    <x v="1"/>
    <s v="Jun 2018"/>
    <n v="1558021.4050218475"/>
    <x v="5"/>
    <x v="7"/>
  </r>
  <r>
    <x v="1"/>
    <x v="1"/>
    <s v="Jul 2018"/>
    <n v="1548523.7254664297"/>
    <x v="6"/>
    <x v="7"/>
  </r>
  <r>
    <x v="1"/>
    <x v="1"/>
    <s v="Aug 2018"/>
    <n v="1539184.4609156204"/>
    <x v="7"/>
    <x v="7"/>
  </r>
  <r>
    <x v="1"/>
    <x v="1"/>
    <s v="Sep 2018"/>
    <n v="1529140.813618863"/>
    <x v="8"/>
    <x v="7"/>
  </r>
  <r>
    <x v="1"/>
    <x v="1"/>
    <s v="Oct 2018"/>
    <n v="1519451.7117017882"/>
    <x v="9"/>
    <x v="7"/>
  </r>
  <r>
    <x v="1"/>
    <x v="1"/>
    <s v="Nov 2018"/>
    <n v="1503666.8221720499"/>
    <x v="10"/>
    <x v="7"/>
  </r>
  <r>
    <x v="1"/>
    <x v="1"/>
    <s v="Dec 2018"/>
    <n v="1488100.4900945476"/>
    <x v="11"/>
    <x v="7"/>
  </r>
  <r>
    <x v="1"/>
    <x v="1"/>
    <s v="Jan 2019"/>
    <n v="1472664.068216647"/>
    <x v="0"/>
    <x v="8"/>
  </r>
  <r>
    <x v="1"/>
    <x v="1"/>
    <s v="Feb 2019"/>
    <n v="1457333.8641143569"/>
    <x v="1"/>
    <x v="8"/>
  </r>
  <r>
    <x v="1"/>
    <x v="1"/>
    <s v="Mar 2019"/>
    <n v="1442395.2394678707"/>
    <x v="2"/>
    <x v="8"/>
  </r>
  <r>
    <x v="1"/>
    <x v="1"/>
    <s v="Apr 2019"/>
    <n v="1381116.091780659"/>
    <x v="3"/>
    <x v="8"/>
  </r>
  <r>
    <x v="1"/>
    <x v="1"/>
    <s v="May 2019"/>
    <n v="1366593.6700752797"/>
    <x v="4"/>
    <x v="8"/>
  </r>
  <r>
    <x v="1"/>
    <x v="1"/>
    <s v="Jun 2019"/>
    <n v="1352255.0038534007"/>
    <x v="5"/>
    <x v="8"/>
  </r>
  <r>
    <x v="1"/>
    <x v="1"/>
    <s v="Jul 2019"/>
    <n v="1338021.8897977595"/>
    <x v="6"/>
    <x v="8"/>
  </r>
  <r>
    <x v="1"/>
    <x v="1"/>
    <s v="Aug 2019"/>
    <n v="1324098.7058293903"/>
    <x v="7"/>
    <x v="8"/>
  </r>
  <r>
    <x v="1"/>
    <x v="1"/>
    <s v="Sep 2019"/>
    <n v="1309873.6236554603"/>
    <x v="8"/>
    <x v="8"/>
  </r>
  <r>
    <x v="1"/>
    <x v="1"/>
    <s v="Oct 2019"/>
    <n v="1296243.8430645876"/>
    <x v="9"/>
    <x v="8"/>
  </r>
  <r>
    <x v="1"/>
    <x v="1"/>
    <s v="Nov 2019"/>
    <n v="1282836.2379258496"/>
    <x v="10"/>
    <x v="8"/>
  </r>
  <r>
    <x v="1"/>
    <x v="1"/>
    <s v="Dec 2019"/>
    <n v="1269618.0831340847"/>
    <x v="11"/>
    <x v="8"/>
  </r>
  <r>
    <x v="1"/>
    <x v="1"/>
    <s v="Jan 2020"/>
    <n v="1256523.8877206137"/>
    <x v="0"/>
    <x v="9"/>
  </r>
  <r>
    <x v="1"/>
    <x v="1"/>
    <s v="Feb 2020"/>
    <n v="1224975.5324701895"/>
    <x v="1"/>
    <x v="9"/>
  </r>
  <r>
    <x v="1"/>
    <x v="1"/>
    <s v="Mar 2020"/>
    <n v="1212620.5832160702"/>
    <x v="2"/>
    <x v="9"/>
  </r>
  <r>
    <x v="1"/>
    <x v="1"/>
    <s v="Apr 2020"/>
    <n v="1130760.1741455502"/>
    <x v="3"/>
    <x v="9"/>
  </r>
  <r>
    <x v="1"/>
    <x v="1"/>
    <s v="May 2020"/>
    <n v="1118727.4533659674"/>
    <x v="4"/>
    <x v="9"/>
  </r>
  <r>
    <x v="1"/>
    <x v="1"/>
    <s v="Jun 2020"/>
    <n v="1106833.6498179543"/>
    <x v="5"/>
    <x v="9"/>
  </r>
  <r>
    <x v="1"/>
    <x v="1"/>
    <s v="Jul 2020"/>
    <n v="1095055.4467632084"/>
    <x v="6"/>
    <x v="9"/>
  </r>
  <r>
    <x v="1"/>
    <x v="1"/>
    <s v="Aug 2020"/>
    <n v="1083489.8434098721"/>
    <x v="7"/>
    <x v="9"/>
  </r>
  <r>
    <x v="1"/>
    <x v="1"/>
    <s v="Sep 2020"/>
    <n v="1071555.8952490916"/>
    <x v="8"/>
    <x v="9"/>
  </r>
  <r>
    <x v="1"/>
    <x v="1"/>
    <s v="Oct 2020"/>
    <n v="1060231.1630403623"/>
    <x v="9"/>
    <x v="9"/>
  </r>
  <r>
    <x v="1"/>
    <x v="1"/>
    <s v="Nov 2020"/>
    <n v="1049085.7568794382"/>
    <x v="10"/>
    <x v="9"/>
  </r>
  <r>
    <x v="1"/>
    <x v="1"/>
    <s v="Dec 2020"/>
    <n v="1038086.0105208637"/>
    <x v="11"/>
    <x v="9"/>
  </r>
  <r>
    <x v="1"/>
    <x v="1"/>
    <s v="Jan 2021"/>
    <n v="1027198.9799484366"/>
    <x v="0"/>
    <x v="10"/>
  </r>
  <r>
    <x v="1"/>
    <x v="1"/>
    <s v="Feb 2021"/>
    <n v="994110.04727550468"/>
    <x v="1"/>
    <x v="10"/>
  </r>
  <r>
    <x v="1"/>
    <x v="1"/>
    <s v="Mar 2021"/>
    <n v="982260.69545530865"/>
    <x v="2"/>
    <x v="10"/>
  </r>
  <r>
    <x v="1"/>
    <x v="1"/>
    <s v="Apr 2021"/>
    <n v="972448.10061536566"/>
    <x v="3"/>
    <x v="10"/>
  </r>
  <r>
    <x v="1"/>
    <x v="1"/>
    <s v="May 2021"/>
    <n v="962750.91282932903"/>
    <x v="4"/>
    <x v="10"/>
  </r>
  <r>
    <x v="1"/>
    <x v="1"/>
    <s v="Jun 2021"/>
    <n v="953150.62788054929"/>
    <x v="5"/>
    <x v="10"/>
  </r>
  <r>
    <x v="1"/>
    <x v="1"/>
    <s v="Jul 2021"/>
    <n v="943646.27352116606"/>
    <x v="6"/>
    <x v="10"/>
  </r>
  <r>
    <x v="1"/>
    <x v="1"/>
    <s v="Aug 2021"/>
    <n v="934236.89489516045"/>
    <x v="7"/>
    <x v="10"/>
  </r>
  <r>
    <x v="1"/>
    <x v="1"/>
    <s v="Sep 2021"/>
    <n v="924547.14111001964"/>
    <x v="8"/>
    <x v="10"/>
  </r>
  <r>
    <x v="1"/>
    <x v="1"/>
    <s v="Oct 2021"/>
    <n v="915325.72866726911"/>
    <x v="9"/>
    <x v="10"/>
  </r>
  <r>
    <x v="1"/>
    <x v="1"/>
    <s v="Nov 2021"/>
    <n v="906196.46796773956"/>
    <x v="10"/>
    <x v="10"/>
  </r>
  <r>
    <x v="1"/>
    <x v="1"/>
    <s v="Dec 2021"/>
    <n v="897158.43041739613"/>
    <x v="11"/>
    <x v="10"/>
  </r>
  <r>
    <x v="1"/>
    <x v="1"/>
    <s v="Jan 2022"/>
    <n v="888210.70541356097"/>
    <x v="0"/>
    <x v="11"/>
  </r>
  <r>
    <x v="1"/>
    <x v="1"/>
    <s v="Feb 2022"/>
    <n v="879352.39092247956"/>
    <x v="1"/>
    <x v="11"/>
  </r>
  <r>
    <x v="1"/>
    <x v="1"/>
    <s v="Mar 2022"/>
    <n v="870582.59082544735"/>
    <x v="2"/>
    <x v="11"/>
  </r>
  <r>
    <x v="1"/>
    <x v="1"/>
    <s v="Apr 2022"/>
    <n v="861900.41987252573"/>
    <x v="3"/>
    <x v="11"/>
  </r>
  <r>
    <x v="1"/>
    <x v="1"/>
    <s v="May 2022"/>
    <n v="853305.00040576304"/>
    <x v="4"/>
    <x v="11"/>
  </r>
  <r>
    <x v="1"/>
    <x v="1"/>
    <s v="Jun 2022"/>
    <n v="844423.65620927431"/>
    <x v="5"/>
    <x v="11"/>
  </r>
  <r>
    <x v="1"/>
    <x v="1"/>
    <s v="Jul 2022"/>
    <n v="835999.43342360377"/>
    <x v="6"/>
    <x v="11"/>
  </r>
  <r>
    <x v="1"/>
    <x v="1"/>
    <s v="Aug 2022"/>
    <n v="827659.38415264408"/>
    <x v="7"/>
    <x v="11"/>
  </r>
  <r>
    <x v="1"/>
    <x v="1"/>
    <s v="Sep 2022"/>
    <n v="819402.66808897594"/>
    <x v="8"/>
    <x v="11"/>
  </r>
  <r>
    <x v="1"/>
    <x v="1"/>
    <s v="Oct 2022"/>
    <n v="811228.45093183685"/>
    <x v="9"/>
    <x v="11"/>
  </r>
  <r>
    <x v="1"/>
    <x v="1"/>
    <s v="Nov 2022"/>
    <n v="803135.90684890212"/>
    <x v="10"/>
    <x v="11"/>
  </r>
  <r>
    <x v="1"/>
    <x v="1"/>
    <s v="Dec 2022"/>
    <n v="795124.21966822178"/>
    <x v="11"/>
    <x v="11"/>
  </r>
  <r>
    <x v="1"/>
    <x v="1"/>
    <s v="Jan 2023"/>
    <n v="787192.57922450313"/>
    <x v="0"/>
    <x v="12"/>
  </r>
  <r>
    <x v="1"/>
    <x v="1"/>
    <s v="Feb 2023"/>
    <n v="779340.18696621549"/>
    <x v="1"/>
    <x v="12"/>
  </r>
  <r>
    <x v="1"/>
    <x v="1"/>
    <s v="Mar 2023"/>
    <n v="771548.74663993949"/>
    <x v="2"/>
    <x v="12"/>
  </r>
  <r>
    <x v="1"/>
    <x v="1"/>
    <s v="Apr 2023"/>
    <n v="763852.47815600736"/>
    <x v="3"/>
    <x v="12"/>
  </r>
  <r>
    <x v="1"/>
    <x v="1"/>
    <s v="May 2023"/>
    <n v="756233.10180399625"/>
    <x v="4"/>
    <x v="12"/>
  </r>
  <r>
    <x v="1"/>
    <x v="1"/>
    <s v="Jun 2023"/>
    <n v="748689.85224240413"/>
    <x v="5"/>
    <x v="12"/>
  </r>
  <r>
    <x v="1"/>
    <x v="1"/>
    <s v="Jul 2023"/>
    <n v="741221.96039089095"/>
    <x v="6"/>
    <x v="12"/>
  </r>
  <r>
    <x v="1"/>
    <x v="1"/>
    <s v="Aug 2023"/>
    <n v="733828.68075030798"/>
    <x v="7"/>
    <x v="12"/>
  </r>
  <r>
    <x v="1"/>
    <x v="1"/>
    <s v="Sep 2023"/>
    <n v="726509.26222927985"/>
    <x v="8"/>
    <x v="12"/>
  </r>
  <r>
    <x v="1"/>
    <x v="1"/>
    <s v="Oct 2023"/>
    <n v="719262.96890261117"/>
    <x v="9"/>
    <x v="12"/>
  </r>
  <r>
    <x v="1"/>
    <x v="1"/>
    <s v="Nov 2023"/>
    <n v="712089.06798288994"/>
    <x v="10"/>
    <x v="12"/>
  </r>
  <r>
    <x v="1"/>
    <x v="1"/>
    <s v="Dec 2023"/>
    <n v="704986.83505726326"/>
    <x v="11"/>
    <x v="12"/>
  </r>
  <r>
    <x v="1"/>
    <x v="1"/>
    <s v="Jan 2024"/>
    <n v="697955.5557108284"/>
    <x v="0"/>
    <x v="13"/>
  </r>
  <r>
    <x v="1"/>
    <x v="1"/>
    <s v="Feb 2024"/>
    <n v="690994.51701210602"/>
    <x v="1"/>
    <x v="13"/>
  </r>
  <r>
    <x v="1"/>
    <x v="1"/>
    <s v="Mar 2024"/>
    <n v="684103.01882692298"/>
    <x v="2"/>
    <x v="13"/>
  </r>
  <r>
    <x v="1"/>
    <x v="1"/>
    <s v="Apr 2024"/>
    <n v="677280.36606533942"/>
    <x v="3"/>
    <x v="13"/>
  </r>
  <r>
    <x v="1"/>
    <x v="1"/>
    <s v="May 2024"/>
    <n v="670525.87025858555"/>
    <x v="4"/>
    <x v="13"/>
  </r>
  <r>
    <x v="1"/>
    <x v="1"/>
    <s v="Jun 2024"/>
    <n v="663838.84861260816"/>
    <x v="5"/>
    <x v="13"/>
  </r>
  <r>
    <x v="1"/>
    <x v="1"/>
    <s v="Jul 2024"/>
    <n v="657218.62682339712"/>
    <x v="6"/>
    <x v="13"/>
  </r>
  <r>
    <x v="1"/>
    <x v="1"/>
    <s v="Aug 2024"/>
    <n v="650664.53943053156"/>
    <x v="7"/>
    <x v="13"/>
  </r>
  <r>
    <x v="1"/>
    <x v="1"/>
    <s v="Sep 2024"/>
    <n v="644175.9211260461"/>
    <x v="8"/>
    <x v="13"/>
  </r>
  <r>
    <x v="1"/>
    <x v="1"/>
    <s v="Oct 2024"/>
    <n v="637813.91080761096"/>
    <x v="9"/>
    <x v="13"/>
  </r>
  <r>
    <x v="1"/>
    <x v="1"/>
    <s v="Nov 2024"/>
    <n v="631453.77037897019"/>
    <x v="10"/>
    <x v="13"/>
  </r>
  <r>
    <x v="1"/>
    <x v="1"/>
    <s v="Dec 2024"/>
    <n v="625157.15946715535"/>
    <x v="11"/>
    <x v="13"/>
  </r>
  <r>
    <x v="1"/>
    <x v="1"/>
    <s v="Jan 2025"/>
    <n v="618923.44374580856"/>
    <x v="0"/>
    <x v="14"/>
  </r>
  <r>
    <x v="1"/>
    <x v="1"/>
    <s v="Feb 2025"/>
    <n v="612751.99474022561"/>
    <x v="1"/>
    <x v="14"/>
  </r>
  <r>
    <x v="1"/>
    <x v="1"/>
    <s v="Mar 2025"/>
    <n v="606642.18859605794"/>
    <x v="2"/>
    <x v="14"/>
  </r>
  <r>
    <x v="1"/>
    <x v="1"/>
    <s v="Apr 2025"/>
    <n v="600593.40947157808"/>
    <x v="3"/>
    <x v="14"/>
  </r>
  <r>
    <x v="1"/>
    <x v="1"/>
    <s v="May 2025"/>
    <n v="594605.04758380377"/>
    <x v="4"/>
    <x v="14"/>
  </r>
  <r>
    <x v="1"/>
    <x v="1"/>
    <s v="Jun 2025"/>
    <n v="588676.49836253119"/>
    <x v="5"/>
    <x v="14"/>
  </r>
  <r>
    <x v="1"/>
    <x v="1"/>
    <s v="Jul 2025"/>
    <n v="582807.16538823768"/>
    <x v="6"/>
    <x v="14"/>
  </r>
  <r>
    <x v="1"/>
    <x v="1"/>
    <s v="Aug 2025"/>
    <n v="576996.45428530627"/>
    <x v="7"/>
    <x v="14"/>
  </r>
  <r>
    <x v="1"/>
    <x v="1"/>
    <s v="Sep 2025"/>
    <n v="571243.78288960992"/>
    <x v="8"/>
    <x v="14"/>
  </r>
  <r>
    <x v="1"/>
    <x v="1"/>
    <s v="Oct 2025"/>
    <n v="565548.56695817993"/>
    <x v="9"/>
    <x v="14"/>
  </r>
  <r>
    <x v="1"/>
    <x v="1"/>
    <s v="Nov 2025"/>
    <n v="559910.23243663239"/>
    <x v="10"/>
    <x v="14"/>
  </r>
  <r>
    <x v="1"/>
    <x v="1"/>
    <s v="Dec 2025"/>
    <n v="554328.21391368762"/>
    <x v="11"/>
    <x v="14"/>
  </r>
  <r>
    <x v="1"/>
    <x v="1"/>
    <s v="Jan 2026"/>
    <n v="548801.94599067303"/>
    <x v="0"/>
    <x v="15"/>
  </r>
  <r>
    <x v="1"/>
    <x v="1"/>
    <s v="Feb 2026"/>
    <n v="505151.92484805017"/>
    <x v="1"/>
    <x v="15"/>
  </r>
  <r>
    <x v="1"/>
    <x v="1"/>
    <s v="Mar 2026"/>
    <n v="2878.6497592240034"/>
    <x v="2"/>
    <x v="15"/>
  </r>
  <r>
    <x v="1"/>
    <x v="1"/>
    <s v="Apr 2026"/>
    <n v="2866.6996890156179"/>
    <x v="3"/>
    <x v="15"/>
  </r>
  <r>
    <x v="1"/>
    <x v="1"/>
    <s v="May 2026"/>
    <n v="2854.8004445095316"/>
    <x v="4"/>
    <x v="15"/>
  </r>
  <r>
    <x v="1"/>
    <x v="2"/>
    <s v="Mar 2011"/>
    <n v="4059047.8867453933"/>
    <x v="2"/>
    <x v="0"/>
  </r>
  <r>
    <x v="1"/>
    <x v="2"/>
    <s v="Apr 2011"/>
    <n v="8829717.6995599736"/>
    <x v="3"/>
    <x v="0"/>
  </r>
  <r>
    <x v="1"/>
    <x v="2"/>
    <s v="May 2011"/>
    <n v="6424428.1481179819"/>
    <x v="4"/>
    <x v="0"/>
  </r>
  <r>
    <x v="1"/>
    <x v="2"/>
    <s v="Jun 2011"/>
    <n v="5343802.337768049"/>
    <x v="5"/>
    <x v="0"/>
  </r>
  <r>
    <x v="1"/>
    <x v="2"/>
    <s v="Jul 2011"/>
    <n v="4743350.2146695955"/>
    <x v="6"/>
    <x v="0"/>
  </r>
  <r>
    <x v="1"/>
    <x v="2"/>
    <s v="Aug 2011"/>
    <n v="4200194.9961072011"/>
    <x v="7"/>
    <x v="0"/>
  </r>
  <r>
    <x v="1"/>
    <x v="2"/>
    <s v="Sep 2011"/>
    <n v="3648220.5321722548"/>
    <x v="8"/>
    <x v="0"/>
  </r>
  <r>
    <x v="1"/>
    <x v="2"/>
    <s v="Oct 2011"/>
    <n v="3389395.8432999006"/>
    <x v="9"/>
    <x v="0"/>
  </r>
  <r>
    <x v="1"/>
    <x v="2"/>
    <s v="Nov 2011"/>
    <n v="2929513.3660616479"/>
    <x v="10"/>
    <x v="0"/>
  </r>
  <r>
    <x v="1"/>
    <x v="2"/>
    <s v="Dec 2011"/>
    <n v="2736464.3859771267"/>
    <x v="11"/>
    <x v="0"/>
  </r>
  <r>
    <x v="1"/>
    <x v="2"/>
    <s v="Jan 2012"/>
    <n v="2646089.2399449646"/>
    <x v="0"/>
    <x v="1"/>
  </r>
  <r>
    <x v="1"/>
    <x v="2"/>
    <s v="Feb 2012"/>
    <n v="2403050.528116609"/>
    <x v="1"/>
    <x v="1"/>
  </r>
  <r>
    <x v="1"/>
    <x v="2"/>
    <s v="Mar 2012"/>
    <n v="2281121.3927956419"/>
    <x v="2"/>
    <x v="1"/>
  </r>
  <r>
    <x v="1"/>
    <x v="2"/>
    <s v="Apr 2012"/>
    <n v="2235260.8618517513"/>
    <x v="3"/>
    <x v="1"/>
  </r>
  <r>
    <x v="1"/>
    <x v="2"/>
    <s v="May 2012"/>
    <n v="2183800.9480523043"/>
    <x v="4"/>
    <x v="1"/>
  </r>
  <r>
    <x v="1"/>
    <x v="2"/>
    <s v="Jun 2012"/>
    <n v="2062729.2790004103"/>
    <x v="5"/>
    <x v="1"/>
  </r>
  <r>
    <x v="1"/>
    <x v="2"/>
    <s v="Jul 2012"/>
    <n v="1855523.2006041652"/>
    <x v="6"/>
    <x v="1"/>
  </r>
  <r>
    <x v="1"/>
    <x v="2"/>
    <s v="Aug 2012"/>
    <n v="1815436.0372939128"/>
    <x v="7"/>
    <x v="1"/>
  </r>
  <r>
    <x v="1"/>
    <x v="2"/>
    <s v="Sep 2012"/>
    <n v="1765600.9067434135"/>
    <x v="8"/>
    <x v="1"/>
  </r>
  <r>
    <x v="1"/>
    <x v="2"/>
    <s v="Oct 2012"/>
    <n v="1783025.9210112309"/>
    <x v="9"/>
    <x v="1"/>
  </r>
  <r>
    <x v="1"/>
    <x v="2"/>
    <s v="Nov 2012"/>
    <n v="1669994.9912466905"/>
    <x v="10"/>
    <x v="1"/>
  </r>
  <r>
    <x v="1"/>
    <x v="2"/>
    <s v="Dec 2012"/>
    <n v="1590263.4571170877"/>
    <x v="11"/>
    <x v="1"/>
  </r>
  <r>
    <x v="1"/>
    <x v="2"/>
    <s v="Jan 2013"/>
    <n v="1569585.7375254361"/>
    <x v="0"/>
    <x v="2"/>
  </r>
  <r>
    <x v="1"/>
    <x v="2"/>
    <s v="Feb 2013"/>
    <n v="1409621.3415164831"/>
    <x v="1"/>
    <x v="2"/>
  </r>
  <r>
    <x v="1"/>
    <x v="2"/>
    <s v="Mar 2013"/>
    <n v="1333085.3332664194"/>
    <x v="2"/>
    <x v="2"/>
  </r>
  <r>
    <x v="1"/>
    <x v="2"/>
    <s v="Apr 2013"/>
    <n v="1258642.1993277385"/>
    <x v="3"/>
    <x v="2"/>
  </r>
  <r>
    <x v="1"/>
    <x v="2"/>
    <s v="May 2013"/>
    <n v="1223809.4946143234"/>
    <x v="4"/>
    <x v="2"/>
  </r>
  <r>
    <x v="1"/>
    <x v="2"/>
    <s v="Jun 2013"/>
    <n v="1143554.5148586917"/>
    <x v="5"/>
    <x v="2"/>
  </r>
  <r>
    <x v="1"/>
    <x v="2"/>
    <s v="Jul 2013"/>
    <n v="1082187.6393356866"/>
    <x v="6"/>
    <x v="2"/>
  </r>
  <r>
    <x v="1"/>
    <x v="2"/>
    <s v="Aug 2013"/>
    <n v="1036439.7093421931"/>
    <x v="7"/>
    <x v="2"/>
  </r>
  <r>
    <x v="1"/>
    <x v="2"/>
    <s v="Sep 2013"/>
    <n v="1000307.489560971"/>
    <x v="8"/>
    <x v="2"/>
  </r>
  <r>
    <x v="1"/>
    <x v="2"/>
    <s v="Oct 2013"/>
    <n v="973710.73276281706"/>
    <x v="9"/>
    <x v="2"/>
  </r>
  <r>
    <x v="1"/>
    <x v="2"/>
    <s v="Nov 2013"/>
    <n v="920323.46936356137"/>
    <x v="10"/>
    <x v="2"/>
  </r>
  <r>
    <x v="1"/>
    <x v="2"/>
    <s v="Dec 2013"/>
    <n v="890782.60248849378"/>
    <x v="11"/>
    <x v="2"/>
  </r>
  <r>
    <x v="1"/>
    <x v="2"/>
    <s v="Jan 2014"/>
    <n v="934034.07562380342"/>
    <x v="0"/>
    <x v="3"/>
  </r>
  <r>
    <x v="1"/>
    <x v="2"/>
    <s v="Feb 2014"/>
    <n v="848797.87068112148"/>
    <x v="1"/>
    <x v="3"/>
  </r>
  <r>
    <x v="1"/>
    <x v="2"/>
    <s v="Mar 2014"/>
    <n v="821403.16123896884"/>
    <x v="2"/>
    <x v="3"/>
  </r>
  <r>
    <x v="1"/>
    <x v="2"/>
    <s v="Apr 2014"/>
    <n v="813377.24676518084"/>
    <x v="3"/>
    <x v="3"/>
  </r>
  <r>
    <x v="1"/>
    <x v="2"/>
    <s v="May 2014"/>
    <n v="790432.88236777659"/>
    <x v="4"/>
    <x v="3"/>
  </r>
  <r>
    <x v="1"/>
    <x v="2"/>
    <s v="Jun 2014"/>
    <n v="780838.39263284463"/>
    <x v="5"/>
    <x v="3"/>
  </r>
  <r>
    <x v="1"/>
    <x v="2"/>
    <s v="Jul 2014"/>
    <n v="778264.88951107045"/>
    <x v="6"/>
    <x v="3"/>
  </r>
  <r>
    <x v="1"/>
    <x v="2"/>
    <s v="Aug 2014"/>
    <n v="765641.8128186909"/>
    <x v="7"/>
    <x v="3"/>
  </r>
  <r>
    <x v="1"/>
    <x v="2"/>
    <s v="Sep 2014"/>
    <n v="746330.55343158939"/>
    <x v="8"/>
    <x v="3"/>
  </r>
  <r>
    <x v="1"/>
    <x v="2"/>
    <s v="Oct 2014"/>
    <n v="733347.88955227635"/>
    <x v="9"/>
    <x v="3"/>
  </r>
  <r>
    <x v="1"/>
    <x v="2"/>
    <s v="Nov 2014"/>
    <n v="781408.51758820144"/>
    <x v="10"/>
    <x v="3"/>
  </r>
  <r>
    <x v="1"/>
    <x v="2"/>
    <s v="Dec 2014"/>
    <n v="774968.92329806602"/>
    <x v="11"/>
    <x v="3"/>
  </r>
  <r>
    <x v="1"/>
    <x v="2"/>
    <s v="Jan 2015"/>
    <n v="829610.01821850915"/>
    <x v="0"/>
    <x v="4"/>
  </r>
  <r>
    <x v="1"/>
    <x v="2"/>
    <s v="Feb 2015"/>
    <n v="758347.97835937387"/>
    <x v="1"/>
    <x v="4"/>
  </r>
  <r>
    <x v="1"/>
    <x v="2"/>
    <s v="Mar 2015"/>
    <n v="739182.07382975449"/>
    <x v="2"/>
    <x v="4"/>
  </r>
  <r>
    <x v="1"/>
    <x v="2"/>
    <s v="Apr 2015"/>
    <n v="713125.01419844513"/>
    <x v="3"/>
    <x v="4"/>
  </r>
  <r>
    <x v="1"/>
    <x v="2"/>
    <s v="May 2015"/>
    <n v="693777.18884551409"/>
    <x v="4"/>
    <x v="4"/>
  </r>
  <r>
    <x v="1"/>
    <x v="2"/>
    <s v="Jun 2015"/>
    <n v="674262.23410409002"/>
    <x v="5"/>
    <x v="4"/>
  </r>
  <r>
    <x v="1"/>
    <x v="2"/>
    <s v="Jul 2015"/>
    <n v="654177.58795983554"/>
    <x v="6"/>
    <x v="4"/>
  </r>
  <r>
    <x v="1"/>
    <x v="2"/>
    <s v="Aug 2015"/>
    <n v="634433.37800228293"/>
    <x v="7"/>
    <x v="4"/>
  </r>
  <r>
    <x v="1"/>
    <x v="2"/>
    <s v="Sep 2015"/>
    <n v="616366.02555123577"/>
    <x v="8"/>
    <x v="4"/>
  </r>
  <r>
    <x v="1"/>
    <x v="2"/>
    <s v="Oct 2015"/>
    <n v="600559.65133736981"/>
    <x v="9"/>
    <x v="4"/>
  </r>
  <r>
    <x v="1"/>
    <x v="2"/>
    <s v="Nov 2015"/>
    <n v="585575.68304139702"/>
    <x v="10"/>
    <x v="4"/>
  </r>
  <r>
    <x v="1"/>
    <x v="2"/>
    <s v="Dec 2015"/>
    <n v="570718.37166963203"/>
    <x v="11"/>
    <x v="4"/>
  </r>
  <r>
    <x v="1"/>
    <x v="2"/>
    <s v="Jan 2016"/>
    <n v="600271.88180965255"/>
    <x v="0"/>
    <x v="5"/>
  </r>
  <r>
    <x v="1"/>
    <x v="2"/>
    <s v="Feb 2016"/>
    <n v="537747.86983258964"/>
    <x v="1"/>
    <x v="5"/>
  </r>
  <r>
    <x v="1"/>
    <x v="2"/>
    <s v="Mar 2016"/>
    <n v="521425.89658730477"/>
    <x v="2"/>
    <x v="5"/>
  </r>
  <r>
    <x v="1"/>
    <x v="2"/>
    <s v="Apr 2016"/>
    <n v="508819.23457444075"/>
    <x v="3"/>
    <x v="5"/>
  </r>
  <r>
    <x v="1"/>
    <x v="2"/>
    <s v="May 2016"/>
    <n v="495587.25560736022"/>
    <x v="4"/>
    <x v="5"/>
  </r>
  <r>
    <x v="1"/>
    <x v="2"/>
    <s v="Jun 2016"/>
    <n v="481271.19005660084"/>
    <x v="5"/>
    <x v="5"/>
  </r>
  <r>
    <x v="1"/>
    <x v="2"/>
    <s v="Jul 2016"/>
    <n v="473248.29790055903"/>
    <x v="6"/>
    <x v="5"/>
  </r>
  <r>
    <x v="1"/>
    <x v="2"/>
    <s v="Aug 2016"/>
    <n v="465456.13123831223"/>
    <x v="7"/>
    <x v="5"/>
  </r>
  <r>
    <x v="1"/>
    <x v="2"/>
    <s v="Sep 2016"/>
    <n v="451759.43410014559"/>
    <x v="8"/>
    <x v="5"/>
  </r>
  <r>
    <x v="1"/>
    <x v="2"/>
    <s v="Oct 2016"/>
    <n v="438949.6898149522"/>
    <x v="9"/>
    <x v="5"/>
  </r>
  <r>
    <x v="1"/>
    <x v="2"/>
    <s v="Nov 2016"/>
    <n v="426462.11403811758"/>
    <x v="10"/>
    <x v="5"/>
  </r>
  <r>
    <x v="1"/>
    <x v="2"/>
    <s v="Dec 2016"/>
    <n v="410792.32029679627"/>
    <x v="11"/>
    <x v="5"/>
  </r>
  <r>
    <x v="1"/>
    <x v="2"/>
    <s v="Jan 2017"/>
    <n v="436216.84366948216"/>
    <x v="0"/>
    <x v="6"/>
  </r>
  <r>
    <x v="1"/>
    <x v="2"/>
    <s v="Feb 2017"/>
    <n v="394755.81795822643"/>
    <x v="1"/>
    <x v="6"/>
  </r>
  <r>
    <x v="1"/>
    <x v="2"/>
    <s v="Mar 2017"/>
    <n v="384987.64266192896"/>
    <x v="2"/>
    <x v="6"/>
  </r>
  <r>
    <x v="1"/>
    <x v="2"/>
    <s v="Apr 2017"/>
    <n v="377352.96622064727"/>
    <x v="3"/>
    <x v="6"/>
  </r>
  <r>
    <x v="1"/>
    <x v="2"/>
    <s v="May 2017"/>
    <n v="370167.41490177542"/>
    <x v="4"/>
    <x v="6"/>
  </r>
  <r>
    <x v="1"/>
    <x v="2"/>
    <s v="Jun 2017"/>
    <n v="360997.05724085006"/>
    <x v="5"/>
    <x v="6"/>
  </r>
  <r>
    <x v="1"/>
    <x v="2"/>
    <s v="Jul 2017"/>
    <n v="347181.94121918536"/>
    <x v="6"/>
    <x v="6"/>
  </r>
  <r>
    <x v="1"/>
    <x v="2"/>
    <s v="Aug 2017"/>
    <n v="341161.35242804111"/>
    <x v="7"/>
    <x v="6"/>
  </r>
  <r>
    <x v="1"/>
    <x v="2"/>
    <s v="Sep 2017"/>
    <n v="332071.37953270588"/>
    <x v="8"/>
    <x v="6"/>
  </r>
  <r>
    <x v="1"/>
    <x v="2"/>
    <s v="Oct 2017"/>
    <n v="322704.88030343031"/>
    <x v="9"/>
    <x v="6"/>
  </r>
  <r>
    <x v="1"/>
    <x v="2"/>
    <s v="Nov 2017"/>
    <n v="316640.33068030456"/>
    <x v="10"/>
    <x v="6"/>
  </r>
  <r>
    <x v="1"/>
    <x v="2"/>
    <s v="Dec 2017"/>
    <n v="310934.76561637188"/>
    <x v="11"/>
    <x v="6"/>
  </r>
  <r>
    <x v="1"/>
    <x v="2"/>
    <s v="Jan 2018"/>
    <n v="327501.35579370614"/>
    <x v="0"/>
    <x v="7"/>
  </r>
  <r>
    <x v="1"/>
    <x v="2"/>
    <s v="Feb 2018"/>
    <n v="299757.72304581373"/>
    <x v="1"/>
    <x v="7"/>
  </r>
  <r>
    <x v="1"/>
    <x v="2"/>
    <s v="Mar 2018"/>
    <n v="293734.4959982452"/>
    <x v="2"/>
    <x v="7"/>
  </r>
  <r>
    <x v="1"/>
    <x v="2"/>
    <s v="Apr 2018"/>
    <n v="287658.5961035724"/>
    <x v="3"/>
    <x v="7"/>
  </r>
  <r>
    <x v="1"/>
    <x v="2"/>
    <s v="May 2018"/>
    <n v="278236.40661514516"/>
    <x v="4"/>
    <x v="7"/>
  </r>
  <r>
    <x v="1"/>
    <x v="2"/>
    <s v="Jun 2018"/>
    <n v="273992.80050033942"/>
    <x v="5"/>
    <x v="7"/>
  </r>
  <r>
    <x v="1"/>
    <x v="2"/>
    <s v="Jul 2018"/>
    <n v="268860.84128262103"/>
    <x v="6"/>
    <x v="7"/>
  </r>
  <r>
    <x v="1"/>
    <x v="2"/>
    <s v="Aug 2018"/>
    <n v="262316.33857039013"/>
    <x v="7"/>
    <x v="7"/>
  </r>
  <r>
    <x v="1"/>
    <x v="2"/>
    <s v="Sep 2018"/>
    <n v="253991.73586016041"/>
    <x v="8"/>
    <x v="7"/>
  </r>
  <r>
    <x v="1"/>
    <x v="2"/>
    <s v="Oct 2018"/>
    <n v="248546.83039851833"/>
    <x v="9"/>
    <x v="7"/>
  </r>
  <r>
    <x v="1"/>
    <x v="2"/>
    <s v="Nov 2018"/>
    <n v="245027.24922800926"/>
    <x v="10"/>
    <x v="7"/>
  </r>
  <r>
    <x v="1"/>
    <x v="2"/>
    <s v="Dec 2018"/>
    <n v="242445.54118753824"/>
    <x v="11"/>
    <x v="7"/>
  </r>
  <r>
    <x v="1"/>
    <x v="2"/>
    <s v="Jan 2019"/>
    <n v="255054.2691437187"/>
    <x v="0"/>
    <x v="8"/>
  </r>
  <r>
    <x v="1"/>
    <x v="2"/>
    <s v="Feb 2019"/>
    <n v="235735.16859838134"/>
    <x v="1"/>
    <x v="8"/>
  </r>
  <r>
    <x v="1"/>
    <x v="2"/>
    <s v="Mar 2019"/>
    <n v="227970.43374372646"/>
    <x v="2"/>
    <x v="8"/>
  </r>
  <r>
    <x v="1"/>
    <x v="2"/>
    <s v="Apr 2019"/>
    <n v="224122.17434829561"/>
    <x v="3"/>
    <x v="8"/>
  </r>
  <r>
    <x v="1"/>
    <x v="2"/>
    <s v="May 2019"/>
    <n v="222972.39953673666"/>
    <x v="4"/>
    <x v="8"/>
  </r>
  <r>
    <x v="1"/>
    <x v="2"/>
    <s v="Jun 2019"/>
    <n v="215151.21505359875"/>
    <x v="5"/>
    <x v="8"/>
  </r>
  <r>
    <x v="1"/>
    <x v="2"/>
    <s v="Jul 2019"/>
    <n v="208894.33874583704"/>
    <x v="6"/>
    <x v="8"/>
  </r>
  <r>
    <x v="1"/>
    <x v="2"/>
    <s v="Aug 2019"/>
    <n v="204616.33279376823"/>
    <x v="7"/>
    <x v="8"/>
  </r>
  <r>
    <x v="1"/>
    <x v="2"/>
    <s v="Sep 2019"/>
    <n v="201169.2877150125"/>
    <x v="8"/>
    <x v="8"/>
  </r>
  <r>
    <x v="1"/>
    <x v="2"/>
    <s v="Oct 2019"/>
    <n v="198992.23003864044"/>
    <x v="9"/>
    <x v="8"/>
  </r>
  <r>
    <x v="1"/>
    <x v="2"/>
    <s v="Nov 2019"/>
    <n v="194240.91360557449"/>
    <x v="10"/>
    <x v="8"/>
  </r>
  <r>
    <x v="1"/>
    <x v="2"/>
    <s v="Dec 2019"/>
    <n v="188971.95519620273"/>
    <x v="11"/>
    <x v="8"/>
  </r>
  <r>
    <x v="1"/>
    <x v="2"/>
    <s v="Jan 2020"/>
    <n v="198381.236795834"/>
    <x v="0"/>
    <x v="9"/>
  </r>
  <r>
    <x v="1"/>
    <x v="2"/>
    <s v="Feb 2020"/>
    <n v="189016.90397189598"/>
    <x v="1"/>
    <x v="9"/>
  </r>
  <r>
    <x v="1"/>
    <x v="2"/>
    <s v="Mar 2020"/>
    <n v="176563.54570527037"/>
    <x v="2"/>
    <x v="9"/>
  </r>
  <r>
    <x v="1"/>
    <x v="2"/>
    <s v="Apr 2020"/>
    <n v="170699.32296588476"/>
    <x v="3"/>
    <x v="9"/>
  </r>
  <r>
    <x v="1"/>
    <x v="2"/>
    <s v="May 2020"/>
    <n v="167145.37431333185"/>
    <x v="4"/>
    <x v="9"/>
  </r>
  <r>
    <x v="1"/>
    <x v="2"/>
    <s v="Jun 2020"/>
    <n v="163532.54721219817"/>
    <x v="5"/>
    <x v="9"/>
  </r>
  <r>
    <x v="1"/>
    <x v="2"/>
    <s v="Jul 2020"/>
    <n v="160006.49465837461"/>
    <x v="6"/>
    <x v="9"/>
  </r>
  <r>
    <x v="1"/>
    <x v="2"/>
    <s v="Aug 2020"/>
    <n v="158709.31856537217"/>
    <x v="7"/>
    <x v="9"/>
  </r>
  <r>
    <x v="1"/>
    <x v="2"/>
    <s v="Sep 2020"/>
    <n v="156603.55598279161"/>
    <x v="8"/>
    <x v="9"/>
  </r>
  <r>
    <x v="1"/>
    <x v="2"/>
    <s v="Oct 2020"/>
    <n v="155087.67549642152"/>
    <x v="9"/>
    <x v="9"/>
  </r>
  <r>
    <x v="1"/>
    <x v="2"/>
    <s v="Nov 2020"/>
    <n v="155767.15973234581"/>
    <x v="10"/>
    <x v="9"/>
  </r>
  <r>
    <x v="1"/>
    <x v="2"/>
    <s v="Dec 2020"/>
    <n v="156186.89550382138"/>
    <x v="11"/>
    <x v="9"/>
  </r>
  <r>
    <x v="1"/>
    <x v="2"/>
    <s v="Jan 2021"/>
    <n v="158584.28557685192"/>
    <x v="0"/>
    <x v="10"/>
  </r>
  <r>
    <x v="1"/>
    <x v="2"/>
    <s v="Feb 2021"/>
    <n v="148213.42668076634"/>
    <x v="1"/>
    <x v="10"/>
  </r>
  <r>
    <x v="1"/>
    <x v="2"/>
    <s v="Mar 2021"/>
    <n v="130179.14452951337"/>
    <x v="2"/>
    <x v="10"/>
  </r>
  <r>
    <x v="1"/>
    <x v="2"/>
    <s v="Apr 2021"/>
    <n v="112943.21214983416"/>
    <x v="3"/>
    <x v="10"/>
  </r>
  <r>
    <x v="1"/>
    <x v="2"/>
    <s v="May 2021"/>
    <n v="111082.43935645443"/>
    <x v="4"/>
    <x v="10"/>
  </r>
  <r>
    <x v="1"/>
    <x v="2"/>
    <s v="Jun 2021"/>
    <n v="109602.39511456543"/>
    <x v="5"/>
    <x v="10"/>
  </r>
  <r>
    <x v="1"/>
    <x v="2"/>
    <s v="Jul 2021"/>
    <n v="107982.43929686086"/>
    <x v="6"/>
    <x v="10"/>
  </r>
  <r>
    <x v="1"/>
    <x v="2"/>
    <s v="Aug 2021"/>
    <n v="106571.97161670787"/>
    <x v="7"/>
    <x v="10"/>
  </r>
  <r>
    <x v="1"/>
    <x v="2"/>
    <s v="Sep 2021"/>
    <n v="105183.00508399076"/>
    <x v="8"/>
    <x v="10"/>
  </r>
  <r>
    <x v="1"/>
    <x v="2"/>
    <s v="Oct 2021"/>
    <n v="103484.93552648967"/>
    <x v="9"/>
    <x v="10"/>
  </r>
  <r>
    <x v="1"/>
    <x v="2"/>
    <s v="Nov 2021"/>
    <n v="102104.0431088359"/>
    <x v="10"/>
    <x v="10"/>
  </r>
  <r>
    <x v="1"/>
    <x v="2"/>
    <s v="Dec 2021"/>
    <n v="100799.15052837365"/>
    <x v="11"/>
    <x v="10"/>
  </r>
  <r>
    <x v="1"/>
    <x v="2"/>
    <s v="Jan 2022"/>
    <n v="104394.20034452331"/>
    <x v="0"/>
    <x v="11"/>
  </r>
  <r>
    <x v="1"/>
    <x v="2"/>
    <s v="Feb 2022"/>
    <n v="98285.206424018135"/>
    <x v="1"/>
    <x v="11"/>
  </r>
  <r>
    <x v="1"/>
    <x v="2"/>
    <s v="Mar 2022"/>
    <n v="81984.960161160547"/>
    <x v="2"/>
    <x v="11"/>
  </r>
  <r>
    <x v="1"/>
    <x v="2"/>
    <s v="Apr 2022"/>
    <n v="81085.716120713623"/>
    <x v="3"/>
    <x v="11"/>
  </r>
  <r>
    <x v="1"/>
    <x v="2"/>
    <s v="May 2022"/>
    <n v="80181.246985436301"/>
    <x v="4"/>
    <x v="11"/>
  </r>
  <r>
    <x v="1"/>
    <x v="2"/>
    <s v="Jun 2022"/>
    <n v="78909.897694646075"/>
    <x v="5"/>
    <x v="11"/>
  </r>
  <r>
    <x v="1"/>
    <x v="2"/>
    <s v="Jul 2022"/>
    <n v="78029.482415998908"/>
    <x v="6"/>
    <x v="11"/>
  </r>
  <r>
    <x v="1"/>
    <x v="2"/>
    <s v="Aug 2022"/>
    <n v="77172.946281127297"/>
    <x v="7"/>
    <x v="11"/>
  </r>
  <r>
    <x v="1"/>
    <x v="2"/>
    <s v="Sep 2022"/>
    <n v="76313.054705783798"/>
    <x v="8"/>
    <x v="11"/>
  </r>
  <r>
    <x v="1"/>
    <x v="2"/>
    <s v="Oct 2022"/>
    <n v="75456.444498314129"/>
    <x v="9"/>
    <x v="11"/>
  </r>
  <r>
    <x v="1"/>
    <x v="2"/>
    <s v="Nov 2022"/>
    <n v="74625.60293310821"/>
    <x v="10"/>
    <x v="11"/>
  </r>
  <r>
    <x v="1"/>
    <x v="2"/>
    <s v="Dec 2022"/>
    <n v="73748.407431904765"/>
    <x v="11"/>
    <x v="11"/>
  </r>
  <r>
    <x v="1"/>
    <x v="2"/>
    <s v="Jan 2023"/>
    <n v="76355.232106023279"/>
    <x v="0"/>
    <x v="12"/>
  </r>
  <r>
    <x v="1"/>
    <x v="2"/>
    <s v="Feb 2023"/>
    <n v="72167.071248172433"/>
    <x v="1"/>
    <x v="12"/>
  </r>
  <r>
    <x v="1"/>
    <x v="2"/>
    <s v="Mar 2023"/>
    <n v="71348.119475110056"/>
    <x v="2"/>
    <x v="12"/>
  </r>
  <r>
    <x v="1"/>
    <x v="2"/>
    <s v="Apr 2023"/>
    <n v="70542.709191425965"/>
    <x v="3"/>
    <x v="12"/>
  </r>
  <r>
    <x v="1"/>
    <x v="2"/>
    <s v="May 2023"/>
    <n v="69778.754354057019"/>
    <x v="4"/>
    <x v="12"/>
  </r>
  <r>
    <x v="1"/>
    <x v="2"/>
    <s v="Jun 2023"/>
    <n v="68948.482946757926"/>
    <x v="5"/>
    <x v="12"/>
  </r>
  <r>
    <x v="1"/>
    <x v="2"/>
    <s v="Jul 2023"/>
    <n v="68187.176768941179"/>
    <x v="6"/>
    <x v="12"/>
  </r>
  <r>
    <x v="1"/>
    <x v="2"/>
    <s v="Aug 2023"/>
    <n v="67447.684099605453"/>
    <x v="7"/>
    <x v="12"/>
  </r>
  <r>
    <x v="1"/>
    <x v="2"/>
    <s v="Sep 2023"/>
    <n v="66710.948670784695"/>
    <x v="8"/>
    <x v="12"/>
  </r>
  <r>
    <x v="1"/>
    <x v="2"/>
    <s v="Oct 2023"/>
    <n v="65959.250327466551"/>
    <x v="9"/>
    <x v="12"/>
  </r>
  <r>
    <x v="1"/>
    <x v="2"/>
    <s v="Nov 2023"/>
    <n v="65133.28262982177"/>
    <x v="10"/>
    <x v="12"/>
  </r>
  <r>
    <x v="1"/>
    <x v="2"/>
    <s v="Dec 2023"/>
    <n v="64404.737186255523"/>
    <x v="11"/>
    <x v="12"/>
  </r>
  <r>
    <x v="1"/>
    <x v="2"/>
    <s v="Jan 2024"/>
    <n v="66051.620652594269"/>
    <x v="0"/>
    <x v="13"/>
  </r>
  <r>
    <x v="1"/>
    <x v="2"/>
    <s v="Feb 2024"/>
    <n v="62991.880672145795"/>
    <x v="1"/>
    <x v="13"/>
  </r>
  <r>
    <x v="1"/>
    <x v="2"/>
    <s v="Mar 2024"/>
    <n v="62304.514048299927"/>
    <x v="2"/>
    <x v="13"/>
  </r>
  <r>
    <x v="1"/>
    <x v="2"/>
    <s v="Apr 2024"/>
    <n v="61638.77481117045"/>
    <x v="3"/>
    <x v="13"/>
  </r>
  <r>
    <x v="1"/>
    <x v="2"/>
    <s v="May 2024"/>
    <n v="60819.289323023178"/>
    <x v="4"/>
    <x v="13"/>
  </r>
  <r>
    <x v="1"/>
    <x v="2"/>
    <s v="Jun 2024"/>
    <n v="60135.921027203811"/>
    <x v="5"/>
    <x v="13"/>
  </r>
  <r>
    <x v="1"/>
    <x v="2"/>
    <s v="Jul 2024"/>
    <n v="59490.513888106791"/>
    <x v="6"/>
    <x v="13"/>
  </r>
  <r>
    <x v="1"/>
    <x v="2"/>
    <s v="Aug 2024"/>
    <n v="58823.961815638817"/>
    <x v="7"/>
    <x v="13"/>
  </r>
  <r>
    <x v="1"/>
    <x v="2"/>
    <s v="Sep 2024"/>
    <n v="58198.320440914693"/>
    <x v="8"/>
    <x v="13"/>
  </r>
  <r>
    <x v="1"/>
    <x v="2"/>
    <s v="Oct 2024"/>
    <n v="57586.012615413107"/>
    <x v="9"/>
    <x v="13"/>
  </r>
  <r>
    <x v="1"/>
    <x v="2"/>
    <s v="Nov 2024"/>
    <n v="57006.648217208371"/>
    <x v="10"/>
    <x v="13"/>
  </r>
  <r>
    <x v="1"/>
    <x v="2"/>
    <s v="Dec 2024"/>
    <n v="56412.976020821305"/>
    <x v="11"/>
    <x v="13"/>
  </r>
  <r>
    <x v="1"/>
    <x v="2"/>
    <s v="Jan 2025"/>
    <n v="57412.518901704811"/>
    <x v="0"/>
    <x v="14"/>
  </r>
  <r>
    <x v="1"/>
    <x v="2"/>
    <s v="Feb 2025"/>
    <n v="55254.909698940421"/>
    <x v="1"/>
    <x v="14"/>
  </r>
  <r>
    <x v="1"/>
    <x v="2"/>
    <s v="Mar 2025"/>
    <n v="54680.815453143019"/>
    <x v="2"/>
    <x v="14"/>
  </r>
  <r>
    <x v="1"/>
    <x v="2"/>
    <s v="Apr 2025"/>
    <n v="54089.075974840416"/>
    <x v="3"/>
    <x v="14"/>
  </r>
  <r>
    <x v="1"/>
    <x v="2"/>
    <s v="May 2025"/>
    <n v="53536.78223665824"/>
    <x v="4"/>
    <x v="14"/>
  </r>
  <r>
    <x v="1"/>
    <x v="2"/>
    <s v="Jun 2025"/>
    <n v="52990.838979028806"/>
    <x v="5"/>
    <x v="14"/>
  </r>
  <r>
    <x v="1"/>
    <x v="2"/>
    <s v="Jul 2025"/>
    <n v="52450.282700763244"/>
    <x v="6"/>
    <x v="14"/>
  </r>
  <r>
    <x v="1"/>
    <x v="2"/>
    <s v="Aug 2025"/>
    <n v="51913.583626326857"/>
    <x v="7"/>
    <x v="14"/>
  </r>
  <r>
    <x v="1"/>
    <x v="2"/>
    <s v="Sep 2025"/>
    <n v="51385.647730967503"/>
    <x v="8"/>
    <x v="14"/>
  </r>
  <r>
    <x v="1"/>
    <x v="2"/>
    <s v="Oct 2025"/>
    <n v="50863.513382055084"/>
    <x v="9"/>
    <x v="14"/>
  </r>
  <r>
    <x v="1"/>
    <x v="2"/>
    <s v="Nov 2025"/>
    <n v="50346.92390806492"/>
    <x v="10"/>
    <x v="14"/>
  </r>
  <r>
    <x v="1"/>
    <x v="2"/>
    <s v="Dec 2025"/>
    <n v="49836.234207352507"/>
    <x v="11"/>
    <x v="14"/>
  </r>
  <r>
    <x v="1"/>
    <x v="2"/>
    <s v="Jan 2026"/>
    <n v="50559.749107274969"/>
    <x v="0"/>
    <x v="15"/>
  </r>
  <r>
    <x v="1"/>
    <x v="2"/>
    <s v="Feb 2026"/>
    <n v="50079.416742848654"/>
    <x v="1"/>
    <x v="15"/>
  </r>
  <r>
    <x v="1"/>
    <x v="2"/>
    <s v="Mar 2026"/>
    <n v="2135.1860306849408"/>
    <x v="2"/>
    <x v="15"/>
  </r>
  <r>
    <x v="1"/>
    <x v="2"/>
    <s v="Apr 2026"/>
    <n v="2118.4169947365244"/>
    <x v="3"/>
    <x v="15"/>
  </r>
  <r>
    <x v="1"/>
    <x v="2"/>
    <s v="May 2026"/>
    <n v="2104.3529198935244"/>
    <x v="4"/>
    <x v="15"/>
  </r>
  <r>
    <x v="1"/>
    <x v="2"/>
    <s v="Jun 2026"/>
    <n v="2090.6334260830613"/>
    <x v="5"/>
    <x v="15"/>
  </r>
  <r>
    <x v="1"/>
    <x v="2"/>
    <s v="Jul 2026"/>
    <n v="22.579533609572458"/>
    <x v="6"/>
    <x v="15"/>
  </r>
  <r>
    <x v="1"/>
    <x v="2"/>
    <s v="Aug 2026"/>
    <n v="21.612122360724655"/>
    <x v="7"/>
    <x v="15"/>
  </r>
  <r>
    <x v="1"/>
    <x v="2"/>
    <s v="Sep 2026"/>
    <n v="20.692952456432035"/>
    <x v="8"/>
    <x v="15"/>
  </r>
  <r>
    <x v="1"/>
    <x v="2"/>
    <s v="Oct 2026"/>
    <n v="24.3291438022794"/>
    <x v="9"/>
    <x v="15"/>
  </r>
  <r>
    <x v="1"/>
    <x v="2"/>
    <s v="Nov 2026"/>
    <n v="27.793044631858237"/>
    <x v="10"/>
    <x v="15"/>
  </r>
  <r>
    <x v="1"/>
    <x v="2"/>
    <s v="Dec 2026"/>
    <n v="26.664541750299357"/>
    <x v="11"/>
    <x v="15"/>
  </r>
  <r>
    <x v="1"/>
    <x v="2"/>
    <s v="Jan 2027"/>
    <n v="25.582557308132969"/>
    <x v="0"/>
    <x v="16"/>
  </r>
  <r>
    <x v="1"/>
    <x v="2"/>
    <s v="Feb 2027"/>
    <n v="24.545368400196409"/>
    <x v="1"/>
    <x v="16"/>
  </r>
  <r>
    <x v="1"/>
    <x v="2"/>
    <s v="Mar 2027"/>
    <n v="23.550390668745639"/>
    <x v="2"/>
    <x v="16"/>
  </r>
  <r>
    <x v="1"/>
    <x v="2"/>
    <s v="Apr 2027"/>
    <n v="22.595039756036627"/>
    <x v="3"/>
    <x v="16"/>
  </r>
  <r>
    <x v="1"/>
    <x v="2"/>
    <s v="May 2027"/>
    <n v="21.681038567232065"/>
    <x v="4"/>
    <x v="16"/>
  </r>
  <r>
    <x v="1"/>
    <x v="2"/>
    <s v="Jun 2027"/>
    <n v="20.803218386843891"/>
    <x v="5"/>
    <x v="16"/>
  </r>
  <r>
    <x v="1"/>
    <x v="2"/>
    <s v="Jul 2027"/>
    <n v="19.959856309709433"/>
    <x v="6"/>
    <x v="16"/>
  </r>
  <r>
    <x v="1"/>
    <x v="2"/>
    <s v="Aug 2027"/>
    <n v="19.151813788410017"/>
    <x v="7"/>
    <x v="16"/>
  </r>
  <r>
    <x v="1"/>
    <x v="2"/>
    <s v="Sep 2027"/>
    <n v="18.376506465201619"/>
    <x v="8"/>
    <x v="16"/>
  </r>
  <r>
    <x v="1"/>
    <x v="2"/>
    <s v="Oct 2027"/>
    <n v="17.633072887502909"/>
    <x v="9"/>
    <x v="16"/>
  </r>
  <r>
    <x v="1"/>
    <x v="2"/>
    <s v="Nov 2027"/>
    <n v="16.919790150151186"/>
    <x v="10"/>
    <x v="16"/>
  </r>
  <r>
    <x v="1"/>
    <x v="2"/>
    <s v="Dec 2027"/>
    <n v="16.235796800565115"/>
    <x v="11"/>
    <x v="16"/>
  </r>
  <r>
    <x v="1"/>
    <x v="2"/>
    <s v="Jan 2028"/>
    <n v="15.579369933582004"/>
    <x v="0"/>
    <x v="17"/>
  </r>
  <r>
    <x v="1"/>
    <x v="2"/>
    <s v="Feb 2028"/>
    <n v="14.949648096620521"/>
    <x v="1"/>
    <x v="17"/>
  </r>
  <r>
    <x v="1"/>
    <x v="2"/>
    <s v="Mar 2028"/>
    <n v="14.345769837099317"/>
    <x v="2"/>
    <x v="17"/>
  </r>
  <r>
    <x v="1"/>
    <x v="2"/>
    <s v="Apr 2028"/>
    <n v="13.766012249855706"/>
    <x v="3"/>
    <x v="17"/>
  </r>
  <r>
    <x v="1"/>
    <x v="2"/>
    <s v="May 2028"/>
    <n v="13.21037533488969"/>
    <x v="4"/>
    <x v="17"/>
  </r>
  <r>
    <x v="1"/>
    <x v="2"/>
    <s v="Jun 2028"/>
    <n v="12.677136187038585"/>
    <x v="5"/>
    <x v="17"/>
  </r>
  <r>
    <x v="1"/>
    <x v="2"/>
    <s v="Jul 2028"/>
    <n v="12.164571901139702"/>
    <x v="6"/>
    <x v="17"/>
  </r>
  <r>
    <x v="1"/>
    <x v="2"/>
    <s v="Aug 2028"/>
    <n v="11.672682477193041"/>
    <x v="7"/>
    <x v="17"/>
  </r>
  <r>
    <x v="1"/>
    <x v="2"/>
    <s v="Sep 2028"/>
    <n v="11.202329367779951"/>
    <x v="8"/>
    <x v="17"/>
  </r>
  <r>
    <x v="1"/>
    <x v="2"/>
    <s v="Oct 2028"/>
    <n v="10.750066762575052"/>
    <x v="9"/>
    <x v="17"/>
  </r>
  <r>
    <x v="1"/>
    <x v="2"/>
    <s v="Nov 2028"/>
    <n v="10.317617566741038"/>
    <x v="10"/>
    <x v="17"/>
  </r>
  <r>
    <x v="1"/>
    <x v="2"/>
    <s v="Dec 2028"/>
    <n v="0.10078995201709122"/>
    <x v="11"/>
    <x v="17"/>
  </r>
  <r>
    <x v="1"/>
    <x v="2"/>
    <s v="Jan 2029"/>
    <n v="9.4759783947692591E-2"/>
    <x v="0"/>
    <x v="18"/>
  </r>
  <r>
    <x v="1"/>
    <x v="2"/>
    <s v="Feb 2029"/>
    <n v="8.8729615878293977E-2"/>
    <x v="1"/>
    <x v="18"/>
  </r>
  <r>
    <x v="1"/>
    <x v="2"/>
    <s v="Mar 2029"/>
    <n v="8.1837995227552696E-2"/>
    <x v="2"/>
    <x v="18"/>
  </r>
  <r>
    <x v="1"/>
    <x v="2"/>
    <s v="Apr 2029"/>
    <n v="7.7530732320839388E-2"/>
    <x v="3"/>
    <x v="18"/>
  </r>
  <r>
    <x v="1"/>
    <x v="2"/>
    <s v="May 2029"/>
    <n v="7.1500564251440774E-2"/>
    <x v="4"/>
    <x v="18"/>
  </r>
  <r>
    <x v="1"/>
    <x v="2"/>
    <s v="Jun 2029"/>
    <n v="6.719330134472748E-2"/>
    <x v="5"/>
    <x v="18"/>
  </r>
  <r>
    <x v="1"/>
    <x v="3"/>
    <s v="Apr 2011"/>
    <n v="5164066.4469763394"/>
    <x v="3"/>
    <x v="0"/>
  </r>
  <r>
    <x v="1"/>
    <x v="3"/>
    <s v="May 2011"/>
    <n v="9378845.9111386016"/>
    <x v="4"/>
    <x v="0"/>
  </r>
  <r>
    <x v="1"/>
    <x v="3"/>
    <s v="Jun 2011"/>
    <n v="6838241.594979031"/>
    <x v="5"/>
    <x v="0"/>
  </r>
  <r>
    <x v="1"/>
    <x v="3"/>
    <s v="Jul 2011"/>
    <n v="5540650.1559262173"/>
    <x v="6"/>
    <x v="0"/>
  </r>
  <r>
    <x v="1"/>
    <x v="3"/>
    <s v="Aug 2011"/>
    <n v="4739767.3917988958"/>
    <x v="7"/>
    <x v="0"/>
  </r>
  <r>
    <x v="1"/>
    <x v="3"/>
    <s v="Sep 2011"/>
    <n v="4139134.536582204"/>
    <x v="8"/>
    <x v="0"/>
  </r>
  <r>
    <x v="1"/>
    <x v="3"/>
    <s v="Oct 2011"/>
    <n v="3593841.9882539045"/>
    <x v="9"/>
    <x v="0"/>
  </r>
  <r>
    <x v="1"/>
    <x v="3"/>
    <s v="Nov 2011"/>
    <n v="3350850.0794954225"/>
    <x v="10"/>
    <x v="0"/>
  </r>
  <r>
    <x v="1"/>
    <x v="3"/>
    <s v="Dec 2011"/>
    <n v="2774784.3202031543"/>
    <x v="11"/>
    <x v="0"/>
  </r>
  <r>
    <x v="1"/>
    <x v="3"/>
    <s v="Jan 2012"/>
    <n v="2605857.8421868961"/>
    <x v="0"/>
    <x v="1"/>
  </r>
  <r>
    <x v="1"/>
    <x v="3"/>
    <s v="Feb 2012"/>
    <n v="2389223.7279827138"/>
    <x v="1"/>
    <x v="1"/>
  </r>
  <r>
    <x v="1"/>
    <x v="3"/>
    <s v="Mar 2012"/>
    <n v="2188242.1668971493"/>
    <x v="2"/>
    <x v="1"/>
  </r>
  <r>
    <x v="1"/>
    <x v="3"/>
    <s v="Apr 2012"/>
    <n v="2076889.4993065142"/>
    <x v="3"/>
    <x v="1"/>
  </r>
  <r>
    <x v="1"/>
    <x v="3"/>
    <s v="May 2012"/>
    <n v="1980477.1605813624"/>
    <x v="4"/>
    <x v="1"/>
  </r>
  <r>
    <x v="1"/>
    <x v="3"/>
    <s v="Jun 2012"/>
    <n v="1860799.0832988799"/>
    <x v="5"/>
    <x v="1"/>
  </r>
  <r>
    <x v="1"/>
    <x v="3"/>
    <s v="Jul 2012"/>
    <n v="1700558.1215430284"/>
    <x v="6"/>
    <x v="1"/>
  </r>
  <r>
    <x v="1"/>
    <x v="3"/>
    <s v="Aug 2012"/>
    <n v="1618678.4141252856"/>
    <x v="7"/>
    <x v="1"/>
  </r>
  <r>
    <x v="1"/>
    <x v="3"/>
    <s v="Sep 2012"/>
    <n v="1547100.8984940471"/>
    <x v="8"/>
    <x v="1"/>
  </r>
  <r>
    <x v="1"/>
    <x v="3"/>
    <s v="Oct 2012"/>
    <n v="1513642.0671747876"/>
    <x v="9"/>
    <x v="1"/>
  </r>
  <r>
    <x v="1"/>
    <x v="3"/>
    <s v="Nov 2012"/>
    <n v="1452361.660268686"/>
    <x v="10"/>
    <x v="1"/>
  </r>
  <r>
    <x v="1"/>
    <x v="3"/>
    <s v="Dec 2012"/>
    <n v="1360405.6553323683"/>
    <x v="11"/>
    <x v="1"/>
  </r>
  <r>
    <x v="1"/>
    <x v="3"/>
    <s v="Jan 2013"/>
    <n v="1278079.1784068428"/>
    <x v="0"/>
    <x v="2"/>
  </r>
  <r>
    <x v="1"/>
    <x v="3"/>
    <s v="Feb 2013"/>
    <n v="1208714.3399806567"/>
    <x v="1"/>
    <x v="2"/>
  </r>
  <r>
    <x v="1"/>
    <x v="3"/>
    <s v="Mar 2013"/>
    <n v="1118860.7424944583"/>
    <x v="2"/>
    <x v="2"/>
  </r>
  <r>
    <x v="1"/>
    <x v="3"/>
    <s v="Apr 2013"/>
    <n v="1053547.2309851211"/>
    <x v="3"/>
    <x v="2"/>
  </r>
  <r>
    <x v="1"/>
    <x v="3"/>
    <s v="May 2013"/>
    <n v="996654.6065155922"/>
    <x v="4"/>
    <x v="2"/>
  </r>
  <r>
    <x v="1"/>
    <x v="3"/>
    <s v="Jun 2013"/>
    <n v="939344.48175272939"/>
    <x v="5"/>
    <x v="2"/>
  </r>
  <r>
    <x v="1"/>
    <x v="3"/>
    <s v="Jul 2013"/>
    <n v="902877.38136365265"/>
    <x v="6"/>
    <x v="2"/>
  </r>
  <r>
    <x v="1"/>
    <x v="3"/>
    <s v="Aug 2013"/>
    <n v="860776.26797068713"/>
    <x v="7"/>
    <x v="2"/>
  </r>
  <r>
    <x v="1"/>
    <x v="3"/>
    <s v="Sep 2013"/>
    <n v="813290.25690928986"/>
    <x v="8"/>
    <x v="2"/>
  </r>
  <r>
    <x v="1"/>
    <x v="3"/>
    <s v="Oct 2013"/>
    <n v="781967.1287035062"/>
    <x v="9"/>
    <x v="2"/>
  </r>
  <r>
    <x v="1"/>
    <x v="3"/>
    <s v="Nov 2013"/>
    <n v="759175.92100931308"/>
    <x v="10"/>
    <x v="2"/>
  </r>
  <r>
    <x v="1"/>
    <x v="3"/>
    <s v="Dec 2013"/>
    <n v="706273.50102869398"/>
    <x v="11"/>
    <x v="2"/>
  </r>
  <r>
    <x v="1"/>
    <x v="3"/>
    <s v="Jan 2014"/>
    <n v="681488.0910677067"/>
    <x v="0"/>
    <x v="3"/>
  </r>
  <r>
    <x v="1"/>
    <x v="3"/>
    <s v="Feb 2014"/>
    <n v="669559.01260890905"/>
    <x v="1"/>
    <x v="3"/>
  </r>
  <r>
    <x v="1"/>
    <x v="3"/>
    <s v="Mar 2014"/>
    <n v="648560.18843312538"/>
    <x v="2"/>
    <x v="3"/>
  </r>
  <r>
    <x v="1"/>
    <x v="3"/>
    <s v="Apr 2014"/>
    <n v="632701.88323141891"/>
    <x v="3"/>
    <x v="3"/>
  </r>
  <r>
    <x v="1"/>
    <x v="3"/>
    <s v="May 2014"/>
    <n v="617916.25316664274"/>
    <x v="4"/>
    <x v="3"/>
  </r>
  <r>
    <x v="1"/>
    <x v="3"/>
    <s v="Jun 2014"/>
    <n v="594823.28428079211"/>
    <x v="5"/>
    <x v="3"/>
  </r>
  <r>
    <x v="1"/>
    <x v="3"/>
    <s v="Jul 2014"/>
    <n v="593903.45588373672"/>
    <x v="6"/>
    <x v="3"/>
  </r>
  <r>
    <x v="1"/>
    <x v="3"/>
    <s v="Aug 2014"/>
    <n v="589994.04690429172"/>
    <x v="7"/>
    <x v="3"/>
  </r>
  <r>
    <x v="1"/>
    <x v="3"/>
    <s v="Sep 2014"/>
    <n v="577564.6734209127"/>
    <x v="8"/>
    <x v="3"/>
  </r>
  <r>
    <x v="1"/>
    <x v="3"/>
    <s v="Oct 2014"/>
    <n v="564633.88448570075"/>
    <x v="9"/>
    <x v="3"/>
  </r>
  <r>
    <x v="1"/>
    <x v="3"/>
    <s v="Nov 2014"/>
    <n v="557619.96494560526"/>
    <x v="10"/>
    <x v="3"/>
  </r>
  <r>
    <x v="1"/>
    <x v="3"/>
    <s v="Dec 2014"/>
    <n v="594156.70444536407"/>
    <x v="11"/>
    <x v="3"/>
  </r>
  <r>
    <x v="1"/>
    <x v="3"/>
    <s v="Jan 2015"/>
    <n v="587618.58174973086"/>
    <x v="0"/>
    <x v="4"/>
  </r>
  <r>
    <x v="1"/>
    <x v="3"/>
    <s v="Feb 2015"/>
    <n v="594243.78353445034"/>
    <x v="1"/>
    <x v="4"/>
  </r>
  <r>
    <x v="1"/>
    <x v="3"/>
    <s v="Mar 2015"/>
    <n v="575997.19709150796"/>
    <x v="2"/>
    <x v="4"/>
  </r>
  <r>
    <x v="1"/>
    <x v="3"/>
    <s v="Apr 2015"/>
    <n v="566089.02795127872"/>
    <x v="3"/>
    <x v="4"/>
  </r>
  <r>
    <x v="1"/>
    <x v="3"/>
    <s v="May 2015"/>
    <n v="552572.49009037239"/>
    <x v="4"/>
    <x v="4"/>
  </r>
  <r>
    <x v="1"/>
    <x v="3"/>
    <s v="Jun 2015"/>
    <n v="532419.58863183565"/>
    <x v="5"/>
    <x v="4"/>
  </r>
  <r>
    <x v="1"/>
    <x v="3"/>
    <s v="Jul 2015"/>
    <n v="517814.0841391969"/>
    <x v="6"/>
    <x v="4"/>
  </r>
  <r>
    <x v="1"/>
    <x v="3"/>
    <s v="Aug 2015"/>
    <n v="502706.02212626644"/>
    <x v="7"/>
    <x v="4"/>
  </r>
  <r>
    <x v="1"/>
    <x v="3"/>
    <s v="Sep 2015"/>
    <n v="487007.09779605456"/>
    <x v="8"/>
    <x v="4"/>
  </r>
  <r>
    <x v="1"/>
    <x v="3"/>
    <s v="Oct 2015"/>
    <n v="473214.45162772929"/>
    <x v="9"/>
    <x v="4"/>
  </r>
  <r>
    <x v="1"/>
    <x v="3"/>
    <s v="Nov 2015"/>
    <n v="463587.0377421499"/>
    <x v="10"/>
    <x v="4"/>
  </r>
  <r>
    <x v="1"/>
    <x v="3"/>
    <s v="Dec 2015"/>
    <n v="444004.63010363781"/>
    <x v="11"/>
    <x v="4"/>
  </r>
  <r>
    <x v="1"/>
    <x v="3"/>
    <s v="Jan 2016"/>
    <n v="432496.58783813642"/>
    <x v="0"/>
    <x v="5"/>
  </r>
  <r>
    <x v="1"/>
    <x v="3"/>
    <s v="Feb 2016"/>
    <n v="428884.19895617105"/>
    <x v="1"/>
    <x v="5"/>
  </r>
  <r>
    <x v="1"/>
    <x v="3"/>
    <s v="Mar 2016"/>
    <n v="406376.85546639469"/>
    <x v="2"/>
    <x v="5"/>
  </r>
  <r>
    <x v="1"/>
    <x v="3"/>
    <s v="Apr 2016"/>
    <n v="397695.78508536046"/>
    <x v="3"/>
    <x v="5"/>
  </r>
  <r>
    <x v="1"/>
    <x v="3"/>
    <s v="May 2016"/>
    <n v="393797.40057802602"/>
    <x v="4"/>
    <x v="5"/>
  </r>
  <r>
    <x v="1"/>
    <x v="3"/>
    <s v="Jun 2016"/>
    <n v="379886.00987181324"/>
    <x v="5"/>
    <x v="5"/>
  </r>
  <r>
    <x v="1"/>
    <x v="3"/>
    <s v="Jul 2016"/>
    <n v="371011.68213899015"/>
    <x v="6"/>
    <x v="5"/>
  </r>
  <r>
    <x v="1"/>
    <x v="3"/>
    <s v="Aug 2016"/>
    <n v="364306.32606778864"/>
    <x v="7"/>
    <x v="5"/>
  </r>
  <r>
    <x v="1"/>
    <x v="3"/>
    <s v="Sep 2016"/>
    <n v="358412.78243720182"/>
    <x v="8"/>
    <x v="5"/>
  </r>
  <r>
    <x v="1"/>
    <x v="3"/>
    <s v="Oct 2016"/>
    <n v="348864.14382860361"/>
    <x v="9"/>
    <x v="5"/>
  </r>
  <r>
    <x v="1"/>
    <x v="3"/>
    <s v="Nov 2016"/>
    <n v="342782.91545488569"/>
    <x v="10"/>
    <x v="5"/>
  </r>
  <r>
    <x v="1"/>
    <x v="3"/>
    <s v="Dec 2016"/>
    <n v="327005.27203739563"/>
    <x v="11"/>
    <x v="5"/>
  </r>
  <r>
    <x v="1"/>
    <x v="3"/>
    <s v="Jan 2017"/>
    <n v="317529.24126925733"/>
    <x v="0"/>
    <x v="6"/>
  </r>
  <r>
    <x v="1"/>
    <x v="3"/>
    <s v="Feb 2017"/>
    <n v="316770.39573703898"/>
    <x v="1"/>
    <x v="6"/>
  </r>
  <r>
    <x v="1"/>
    <x v="3"/>
    <s v="Mar 2017"/>
    <n v="303160.74236934865"/>
    <x v="2"/>
    <x v="6"/>
  </r>
  <r>
    <x v="1"/>
    <x v="3"/>
    <s v="Apr 2017"/>
    <n v="300607.57230483013"/>
    <x v="3"/>
    <x v="6"/>
  </r>
  <r>
    <x v="1"/>
    <x v="3"/>
    <s v="May 2017"/>
    <n v="299522.89349388971"/>
    <x v="4"/>
    <x v="6"/>
  </r>
  <r>
    <x v="1"/>
    <x v="3"/>
    <s v="Jun 2017"/>
    <n v="290620.44777931308"/>
    <x v="5"/>
    <x v="6"/>
  </r>
  <r>
    <x v="1"/>
    <x v="3"/>
    <s v="Jul 2017"/>
    <n v="286408.62228718417"/>
    <x v="6"/>
    <x v="6"/>
  </r>
  <r>
    <x v="1"/>
    <x v="3"/>
    <s v="Aug 2017"/>
    <n v="278449.43068808696"/>
    <x v="7"/>
    <x v="6"/>
  </r>
  <r>
    <x v="1"/>
    <x v="3"/>
    <s v="Sep 2017"/>
    <n v="272188.85474129714"/>
    <x v="8"/>
    <x v="6"/>
  </r>
  <r>
    <x v="1"/>
    <x v="3"/>
    <s v="Oct 2017"/>
    <n v="267308.46276944689"/>
    <x v="9"/>
    <x v="6"/>
  </r>
  <r>
    <x v="1"/>
    <x v="3"/>
    <s v="Nov 2017"/>
    <n v="262984.6537297201"/>
    <x v="10"/>
    <x v="6"/>
  </r>
  <r>
    <x v="1"/>
    <x v="3"/>
    <s v="Dec 2017"/>
    <n v="251357.7252216638"/>
    <x v="11"/>
    <x v="6"/>
  </r>
  <r>
    <x v="1"/>
    <x v="3"/>
    <s v="Jan 2018"/>
    <n v="247514.51901300965"/>
    <x v="0"/>
    <x v="7"/>
  </r>
  <r>
    <x v="1"/>
    <x v="3"/>
    <s v="Feb 2018"/>
    <n v="248363.75660987571"/>
    <x v="1"/>
    <x v="7"/>
  </r>
  <r>
    <x v="1"/>
    <x v="3"/>
    <s v="Mar 2018"/>
    <n v="237852.70613569085"/>
    <x v="2"/>
    <x v="7"/>
  </r>
  <r>
    <x v="1"/>
    <x v="3"/>
    <s v="Apr 2018"/>
    <n v="237435.58753086324"/>
    <x v="3"/>
    <x v="7"/>
  </r>
  <r>
    <x v="1"/>
    <x v="3"/>
    <s v="May 2018"/>
    <n v="237970.43069846919"/>
    <x v="4"/>
    <x v="7"/>
  </r>
  <r>
    <x v="1"/>
    <x v="3"/>
    <s v="Jun 2018"/>
    <n v="229755.37707756"/>
    <x v="5"/>
    <x v="7"/>
  </r>
  <r>
    <x v="1"/>
    <x v="3"/>
    <s v="Jul 2018"/>
    <n v="227294.38685421291"/>
    <x v="6"/>
    <x v="7"/>
  </r>
  <r>
    <x v="1"/>
    <x v="3"/>
    <s v="Aug 2018"/>
    <n v="224469.35997678642"/>
    <x v="7"/>
    <x v="7"/>
  </r>
  <r>
    <x v="1"/>
    <x v="3"/>
    <s v="Sep 2018"/>
    <n v="219244.46249619927"/>
    <x v="8"/>
    <x v="7"/>
  </r>
  <r>
    <x v="1"/>
    <x v="3"/>
    <s v="Oct 2018"/>
    <n v="213318.97922948751"/>
    <x v="9"/>
    <x v="7"/>
  </r>
  <r>
    <x v="1"/>
    <x v="3"/>
    <s v="Nov 2018"/>
    <n v="211490.79877120076"/>
    <x v="10"/>
    <x v="7"/>
  </r>
  <r>
    <x v="1"/>
    <x v="3"/>
    <s v="Dec 2018"/>
    <n v="202599.36006892828"/>
    <x v="11"/>
    <x v="7"/>
  </r>
  <r>
    <x v="1"/>
    <x v="3"/>
    <s v="Jan 2019"/>
    <n v="199867.80556704858"/>
    <x v="0"/>
    <x v="8"/>
  </r>
  <r>
    <x v="1"/>
    <x v="3"/>
    <s v="Feb 2019"/>
    <n v="203113.95870910125"/>
    <x v="1"/>
    <x v="8"/>
  </r>
  <r>
    <x v="1"/>
    <x v="3"/>
    <s v="Mar 2019"/>
    <n v="194863.16019857599"/>
    <x v="2"/>
    <x v="8"/>
  </r>
  <r>
    <x v="1"/>
    <x v="3"/>
    <s v="Apr 2019"/>
    <n v="192878.70325711864"/>
    <x v="3"/>
    <x v="8"/>
  </r>
  <r>
    <x v="1"/>
    <x v="3"/>
    <s v="May 2019"/>
    <n v="192064.06916269567"/>
    <x v="4"/>
    <x v="8"/>
  </r>
  <r>
    <x v="1"/>
    <x v="3"/>
    <s v="Jun 2019"/>
    <n v="187597.48967965681"/>
    <x v="5"/>
    <x v="8"/>
  </r>
  <r>
    <x v="1"/>
    <x v="3"/>
    <s v="Jul 2019"/>
    <n v="187259.44654587063"/>
    <x v="6"/>
    <x v="8"/>
  </r>
  <r>
    <x v="1"/>
    <x v="3"/>
    <s v="Aug 2019"/>
    <n v="182459.55865545088"/>
    <x v="7"/>
    <x v="8"/>
  </r>
  <r>
    <x v="1"/>
    <x v="3"/>
    <s v="Sep 2019"/>
    <n v="177926.68604627895"/>
    <x v="8"/>
    <x v="8"/>
  </r>
  <r>
    <x v="1"/>
    <x v="3"/>
    <s v="Oct 2019"/>
    <n v="174899.55116185488"/>
    <x v="9"/>
    <x v="8"/>
  </r>
  <r>
    <x v="1"/>
    <x v="3"/>
    <s v="Nov 2019"/>
    <n v="175317.66331245744"/>
    <x v="10"/>
    <x v="8"/>
  </r>
  <r>
    <x v="1"/>
    <x v="3"/>
    <s v="Dec 2019"/>
    <n v="167632.03711819474"/>
    <x v="11"/>
    <x v="8"/>
  </r>
  <r>
    <x v="1"/>
    <x v="3"/>
    <s v="Jan 2020"/>
    <n v="163052.51047164958"/>
    <x v="0"/>
    <x v="9"/>
  </r>
  <r>
    <x v="1"/>
    <x v="3"/>
    <s v="Feb 2020"/>
    <n v="164909.978877193"/>
    <x v="1"/>
    <x v="9"/>
  </r>
  <r>
    <x v="1"/>
    <x v="3"/>
    <s v="Mar 2020"/>
    <n v="161363.33911292092"/>
    <x v="2"/>
    <x v="9"/>
  </r>
  <r>
    <x v="1"/>
    <x v="3"/>
    <s v="Apr 2020"/>
    <n v="162121.89340976195"/>
    <x v="3"/>
    <x v="9"/>
  </r>
  <r>
    <x v="1"/>
    <x v="3"/>
    <s v="May 2020"/>
    <n v="153910.85602958314"/>
    <x v="4"/>
    <x v="9"/>
  </r>
  <r>
    <x v="1"/>
    <x v="3"/>
    <s v="Jun 2020"/>
    <n v="147442.7441086421"/>
    <x v="5"/>
    <x v="9"/>
  </r>
  <r>
    <x v="1"/>
    <x v="3"/>
    <s v="Jul 2020"/>
    <n v="147538.50021251087"/>
    <x v="6"/>
    <x v="9"/>
  </r>
  <r>
    <x v="1"/>
    <x v="3"/>
    <s v="Aug 2020"/>
    <n v="143519.57362162502"/>
    <x v="7"/>
    <x v="9"/>
  </r>
  <r>
    <x v="1"/>
    <x v="3"/>
    <s v="Sep 2020"/>
    <n v="141466.6445337336"/>
    <x v="8"/>
    <x v="9"/>
  </r>
  <r>
    <x v="1"/>
    <x v="3"/>
    <s v="Oct 2020"/>
    <n v="139987.8693053005"/>
    <x v="9"/>
    <x v="9"/>
  </r>
  <r>
    <x v="1"/>
    <x v="3"/>
    <s v="Nov 2020"/>
    <n v="140788.9483457552"/>
    <x v="10"/>
    <x v="9"/>
  </r>
  <r>
    <x v="1"/>
    <x v="3"/>
    <s v="Dec 2020"/>
    <n v="137651.37526047137"/>
    <x v="11"/>
    <x v="9"/>
  </r>
  <r>
    <x v="1"/>
    <x v="3"/>
    <s v="Jan 2021"/>
    <n v="140724.22487168317"/>
    <x v="0"/>
    <x v="10"/>
  </r>
  <r>
    <x v="1"/>
    <x v="3"/>
    <s v="Feb 2021"/>
    <n v="118969.77544823704"/>
    <x v="1"/>
    <x v="10"/>
  </r>
  <r>
    <x v="1"/>
    <x v="3"/>
    <s v="Mar 2021"/>
    <n v="116397.37245937217"/>
    <x v="2"/>
    <x v="10"/>
  </r>
  <r>
    <x v="1"/>
    <x v="3"/>
    <s v="Apr 2021"/>
    <n v="81380.033917786408"/>
    <x v="3"/>
    <x v="10"/>
  </r>
  <r>
    <x v="1"/>
    <x v="3"/>
    <s v="May 2021"/>
    <n v="79773.186565454031"/>
    <x v="4"/>
    <x v="10"/>
  </r>
  <r>
    <x v="1"/>
    <x v="3"/>
    <s v="Jun 2021"/>
    <n v="78273.23272378213"/>
    <x v="5"/>
    <x v="10"/>
  </r>
  <r>
    <x v="1"/>
    <x v="3"/>
    <s v="Jul 2021"/>
    <n v="77580.653630802102"/>
    <x v="6"/>
    <x v="10"/>
  </r>
  <r>
    <x v="1"/>
    <x v="3"/>
    <s v="Aug 2021"/>
    <n v="76483.784081695849"/>
    <x v="7"/>
    <x v="10"/>
  </r>
  <r>
    <x v="1"/>
    <x v="3"/>
    <s v="Sep 2021"/>
    <n v="75653.392730606545"/>
    <x v="8"/>
    <x v="10"/>
  </r>
  <r>
    <x v="1"/>
    <x v="3"/>
    <s v="Oct 2021"/>
    <n v="74790.23569603388"/>
    <x v="9"/>
    <x v="10"/>
  </r>
  <r>
    <x v="1"/>
    <x v="3"/>
    <s v="Nov 2021"/>
    <n v="73962.078846969845"/>
    <x v="10"/>
    <x v="10"/>
  </r>
  <r>
    <x v="1"/>
    <x v="3"/>
    <s v="Dec 2021"/>
    <n v="73144.36717926398"/>
    <x v="11"/>
    <x v="10"/>
  </r>
  <r>
    <x v="1"/>
    <x v="3"/>
    <s v="Jan 2022"/>
    <n v="72336.943548774594"/>
    <x v="0"/>
    <x v="11"/>
  </r>
  <r>
    <x v="1"/>
    <x v="3"/>
    <s v="Feb 2022"/>
    <n v="71547.752449982334"/>
    <x v="1"/>
    <x v="11"/>
  </r>
  <r>
    <x v="1"/>
    <x v="3"/>
    <s v="Mar 2022"/>
    <n v="70752.347660309431"/>
    <x v="2"/>
    <x v="11"/>
  </r>
  <r>
    <x v="1"/>
    <x v="3"/>
    <s v="Apr 2022"/>
    <n v="69974.578511793297"/>
    <x v="3"/>
    <x v="11"/>
  </r>
  <r>
    <x v="1"/>
    <x v="3"/>
    <s v="May 2022"/>
    <n v="69206.843902726483"/>
    <x v="4"/>
    <x v="11"/>
  </r>
  <r>
    <x v="1"/>
    <x v="3"/>
    <s v="Jun 2022"/>
    <n v="68448.618302904812"/>
    <x v="5"/>
    <x v="11"/>
  </r>
  <r>
    <x v="1"/>
    <x v="3"/>
    <s v="Jul 2022"/>
    <n v="67699.832990539537"/>
    <x v="6"/>
    <x v="11"/>
  </r>
  <r>
    <x v="1"/>
    <x v="3"/>
    <s v="Aug 2022"/>
    <n v="66960.323261152793"/>
    <x v="7"/>
    <x v="11"/>
  </r>
  <r>
    <x v="1"/>
    <x v="3"/>
    <s v="Sep 2022"/>
    <n v="66229.939654960675"/>
    <x v="8"/>
    <x v="11"/>
  </r>
  <r>
    <x v="1"/>
    <x v="3"/>
    <s v="Oct 2022"/>
    <n v="65508.561440114398"/>
    <x v="9"/>
    <x v="11"/>
  </r>
  <r>
    <x v="1"/>
    <x v="3"/>
    <s v="Nov 2022"/>
    <n v="64796.061793144559"/>
    <x v="10"/>
    <x v="11"/>
  </r>
  <r>
    <x v="1"/>
    <x v="3"/>
    <s v="Dec 2022"/>
    <n v="64092.305676055927"/>
    <x v="11"/>
    <x v="11"/>
  </r>
  <r>
    <x v="1"/>
    <x v="3"/>
    <s v="Jan 2023"/>
    <n v="63397.179225715219"/>
    <x v="0"/>
    <x v="12"/>
  </r>
  <r>
    <x v="1"/>
    <x v="3"/>
    <s v="Feb 2023"/>
    <n v="62711.711765112035"/>
    <x v="1"/>
    <x v="12"/>
  </r>
  <r>
    <x v="1"/>
    <x v="3"/>
    <s v="Mar 2023"/>
    <n v="62032.314369947366"/>
    <x v="2"/>
    <x v="12"/>
  </r>
  <r>
    <x v="1"/>
    <x v="3"/>
    <s v="Apr 2023"/>
    <n v="61362.344608085587"/>
    <x v="3"/>
    <x v="12"/>
  </r>
  <r>
    <x v="1"/>
    <x v="3"/>
    <s v="May 2023"/>
    <n v="60665.3739984692"/>
    <x v="4"/>
    <x v="12"/>
  </r>
  <r>
    <x v="1"/>
    <x v="3"/>
    <s v="Jun 2023"/>
    <n v="60011.595946033434"/>
    <x v="5"/>
    <x v="12"/>
  </r>
  <r>
    <x v="1"/>
    <x v="3"/>
    <s v="Jul 2023"/>
    <n v="59365.7506994211"/>
    <x v="6"/>
    <x v="12"/>
  </r>
  <r>
    <x v="1"/>
    <x v="3"/>
    <s v="Aug 2023"/>
    <n v="58727.723126783421"/>
    <x v="7"/>
    <x v="12"/>
  </r>
  <r>
    <x v="1"/>
    <x v="3"/>
    <s v="Sep 2023"/>
    <n v="58097.416186775838"/>
    <x v="8"/>
    <x v="12"/>
  </r>
  <r>
    <x v="1"/>
    <x v="3"/>
    <s v="Oct 2023"/>
    <n v="57474.711540286698"/>
    <x v="9"/>
    <x v="12"/>
  </r>
  <r>
    <x v="1"/>
    <x v="3"/>
    <s v="Nov 2023"/>
    <n v="56859.523283402392"/>
    <x v="10"/>
    <x v="12"/>
  </r>
  <r>
    <x v="1"/>
    <x v="3"/>
    <s v="Dec 2023"/>
    <n v="56251.738845726766"/>
    <x v="11"/>
    <x v="12"/>
  </r>
  <r>
    <x v="1"/>
    <x v="3"/>
    <s v="Jan 2024"/>
    <n v="55651.265408820407"/>
    <x v="0"/>
    <x v="13"/>
  </r>
  <r>
    <x v="1"/>
    <x v="3"/>
    <s v="Feb 2024"/>
    <n v="55058.116012911451"/>
    <x v="1"/>
    <x v="13"/>
  </r>
  <r>
    <x v="1"/>
    <x v="3"/>
    <s v="Mar 2024"/>
    <n v="54471.850212717625"/>
    <x v="2"/>
    <x v="13"/>
  </r>
  <r>
    <x v="1"/>
    <x v="3"/>
    <s v="Apr 2024"/>
    <n v="53892.721932284665"/>
    <x v="3"/>
    <x v="13"/>
  </r>
  <r>
    <x v="1"/>
    <x v="3"/>
    <s v="May 2024"/>
    <n v="53320.525179979843"/>
    <x v="4"/>
    <x v="13"/>
  </r>
  <r>
    <x v="1"/>
    <x v="3"/>
    <s v="Jun 2024"/>
    <n v="52755.160622837968"/>
    <x v="5"/>
    <x v="13"/>
  </r>
  <r>
    <x v="1"/>
    <x v="3"/>
    <s v="Jul 2024"/>
    <n v="52196.549702755787"/>
    <x v="6"/>
    <x v="13"/>
  </r>
  <r>
    <x v="1"/>
    <x v="3"/>
    <s v="Aug 2024"/>
    <n v="51644.603262746481"/>
    <x v="7"/>
    <x v="13"/>
  </r>
  <r>
    <x v="1"/>
    <x v="3"/>
    <s v="Sep 2024"/>
    <n v="51099.234368728408"/>
    <x v="8"/>
    <x v="13"/>
  </r>
  <r>
    <x v="1"/>
    <x v="3"/>
    <s v="Oct 2024"/>
    <n v="50560.362716787982"/>
    <x v="9"/>
    <x v="13"/>
  </r>
  <r>
    <x v="1"/>
    <x v="3"/>
    <s v="Nov 2024"/>
    <n v="50027.90014993841"/>
    <x v="10"/>
    <x v="13"/>
  </r>
  <r>
    <x v="1"/>
    <x v="3"/>
    <s v="Dec 2024"/>
    <n v="49581.745383370515"/>
    <x v="11"/>
    <x v="13"/>
  </r>
  <r>
    <x v="1"/>
    <x v="3"/>
    <s v="Jan 2025"/>
    <n v="49061.220031336197"/>
    <x v="0"/>
    <x v="14"/>
  </r>
  <r>
    <x v="1"/>
    <x v="3"/>
    <s v="Feb 2025"/>
    <n v="48546.88252025102"/>
    <x v="1"/>
    <x v="14"/>
  </r>
  <r>
    <x v="1"/>
    <x v="3"/>
    <s v="Mar 2025"/>
    <n v="48038.639040054964"/>
    <x v="2"/>
    <x v="14"/>
  </r>
  <r>
    <x v="1"/>
    <x v="3"/>
    <s v="Apr 2025"/>
    <n v="47536.446606390258"/>
    <x v="3"/>
    <x v="14"/>
  </r>
  <r>
    <x v="1"/>
    <x v="3"/>
    <s v="May 2025"/>
    <n v="47040.217377912355"/>
    <x v="4"/>
    <x v="14"/>
  </r>
  <r>
    <x v="1"/>
    <x v="3"/>
    <s v="Jun 2025"/>
    <n v="46549.894064117056"/>
    <x v="5"/>
    <x v="14"/>
  </r>
  <r>
    <x v="1"/>
    <x v="3"/>
    <s v="Jul 2025"/>
    <n v="46065.409337069163"/>
    <x v="6"/>
    <x v="14"/>
  </r>
  <r>
    <x v="1"/>
    <x v="3"/>
    <s v="Aug 2025"/>
    <n v="45586.703721906742"/>
    <x v="7"/>
    <x v="14"/>
  </r>
  <r>
    <x v="1"/>
    <x v="3"/>
    <s v="Sep 2025"/>
    <n v="45113.71854376782"/>
    <x v="8"/>
    <x v="14"/>
  </r>
  <r>
    <x v="1"/>
    <x v="3"/>
    <s v="Oct 2025"/>
    <n v="44646.404142316271"/>
    <x v="9"/>
    <x v="14"/>
  </r>
  <r>
    <x v="1"/>
    <x v="3"/>
    <s v="Nov 2025"/>
    <n v="44184.707311405633"/>
    <x v="10"/>
    <x v="14"/>
  </r>
  <r>
    <x v="1"/>
    <x v="3"/>
    <s v="Dec 2025"/>
    <n v="43728.594596846218"/>
    <x v="11"/>
    <x v="14"/>
  </r>
  <r>
    <x v="1"/>
    <x v="3"/>
    <s v="Jan 2026"/>
    <n v="43073.362048552321"/>
    <x v="0"/>
    <x v="15"/>
  </r>
  <r>
    <x v="1"/>
    <x v="3"/>
    <s v="Feb 2026"/>
    <n v="42632.363785448339"/>
    <x v="1"/>
    <x v="15"/>
  </r>
  <r>
    <x v="1"/>
    <x v="3"/>
    <s v="Mar 2026"/>
    <n v="42196.796904613941"/>
    <x v="2"/>
    <x v="15"/>
  </r>
  <r>
    <x v="1"/>
    <x v="3"/>
    <s v="Apr 2026"/>
    <n v="3741.2075842285258"/>
    <x v="3"/>
    <x v="15"/>
  </r>
  <r>
    <x v="1"/>
    <x v="3"/>
    <s v="May 2026"/>
    <n v="3725.6773170920806"/>
    <x v="4"/>
    <x v="15"/>
  </r>
  <r>
    <x v="1"/>
    <x v="3"/>
    <s v="Jun 2026"/>
    <n v="3710.2125203518171"/>
    <x v="5"/>
    <x v="15"/>
  </r>
  <r>
    <x v="1"/>
    <x v="3"/>
    <s v="Jul 2026"/>
    <n v="3694.8114711025733"/>
    <x v="6"/>
    <x v="15"/>
  </r>
  <r>
    <x v="1"/>
    <x v="4"/>
    <s v="May 2011"/>
    <n v="5818292.1042457493"/>
    <x v="4"/>
    <x v="0"/>
  </r>
  <r>
    <x v="1"/>
    <x v="4"/>
    <s v="Jun 2011"/>
    <n v="11172851.988468276"/>
    <x v="5"/>
    <x v="0"/>
  </r>
  <r>
    <x v="1"/>
    <x v="4"/>
    <s v="Jul 2011"/>
    <n v="7606114.4256725069"/>
    <x v="6"/>
    <x v="0"/>
  </r>
  <r>
    <x v="1"/>
    <x v="4"/>
    <s v="Aug 2011"/>
    <n v="5817404.395542115"/>
    <x v="7"/>
    <x v="0"/>
  </r>
  <r>
    <x v="1"/>
    <x v="4"/>
    <s v="Sep 2011"/>
    <n v="4971308.2903506961"/>
    <x v="8"/>
    <x v="0"/>
  </r>
  <r>
    <x v="1"/>
    <x v="4"/>
    <s v="Oct 2011"/>
    <n v="4370114.7160947444"/>
    <x v="9"/>
    <x v="0"/>
  </r>
  <r>
    <x v="1"/>
    <x v="4"/>
    <s v="Nov 2011"/>
    <n v="3985550.4178446988"/>
    <x v="10"/>
    <x v="0"/>
  </r>
  <r>
    <x v="1"/>
    <x v="4"/>
    <s v="Dec 2011"/>
    <n v="3741206.0322796181"/>
    <x v="11"/>
    <x v="0"/>
  </r>
  <r>
    <x v="1"/>
    <x v="4"/>
    <s v="Jan 2012"/>
    <n v="3290940.1599606043"/>
    <x v="0"/>
    <x v="1"/>
  </r>
  <r>
    <x v="1"/>
    <x v="4"/>
    <s v="Feb 2012"/>
    <n v="3150220.7080217907"/>
    <x v="1"/>
    <x v="1"/>
  </r>
  <r>
    <x v="1"/>
    <x v="4"/>
    <s v="Mar 2012"/>
    <n v="3008663.5970515823"/>
    <x v="2"/>
    <x v="1"/>
  </r>
  <r>
    <x v="1"/>
    <x v="4"/>
    <s v="Apr 2012"/>
    <n v="2851805.6126117948"/>
    <x v="3"/>
    <x v="1"/>
  </r>
  <r>
    <x v="1"/>
    <x v="4"/>
    <s v="May 2012"/>
    <n v="2745219.5555374697"/>
    <x v="4"/>
    <x v="1"/>
  </r>
  <r>
    <x v="1"/>
    <x v="4"/>
    <s v="Jun 2012"/>
    <n v="2658397.6129971822"/>
    <x v="5"/>
    <x v="1"/>
  </r>
  <r>
    <x v="1"/>
    <x v="4"/>
    <s v="Jul 2012"/>
    <n v="2514732.3987471992"/>
    <x v="6"/>
    <x v="1"/>
  </r>
  <r>
    <x v="1"/>
    <x v="4"/>
    <s v="Aug 2012"/>
    <n v="2445031.47475019"/>
    <x v="7"/>
    <x v="1"/>
  </r>
  <r>
    <x v="1"/>
    <x v="4"/>
    <s v="Sep 2012"/>
    <n v="2381148.6367466124"/>
    <x v="8"/>
    <x v="1"/>
  </r>
  <r>
    <x v="1"/>
    <x v="4"/>
    <s v="Oct 2012"/>
    <n v="2332271.5232206825"/>
    <x v="9"/>
    <x v="1"/>
  </r>
  <r>
    <x v="1"/>
    <x v="4"/>
    <s v="Nov 2012"/>
    <n v="2272829.4526614686"/>
    <x v="10"/>
    <x v="1"/>
  </r>
  <r>
    <x v="1"/>
    <x v="4"/>
    <s v="Dec 2012"/>
    <n v="2213858.3057300672"/>
    <x v="11"/>
    <x v="1"/>
  </r>
  <r>
    <x v="1"/>
    <x v="4"/>
    <s v="Jan 2013"/>
    <n v="2097526.6568625895"/>
    <x v="0"/>
    <x v="2"/>
  </r>
  <r>
    <x v="1"/>
    <x v="4"/>
    <s v="Feb 2013"/>
    <n v="1993260.0823591757"/>
    <x v="1"/>
    <x v="2"/>
  </r>
  <r>
    <x v="1"/>
    <x v="4"/>
    <s v="Mar 2013"/>
    <n v="1901431.4823187373"/>
    <x v="2"/>
    <x v="2"/>
  </r>
  <r>
    <x v="1"/>
    <x v="4"/>
    <s v="Apr 2013"/>
    <n v="1773301.483532486"/>
    <x v="3"/>
    <x v="2"/>
  </r>
  <r>
    <x v="1"/>
    <x v="4"/>
    <s v="May 2013"/>
    <n v="1676506.5477047223"/>
    <x v="4"/>
    <x v="2"/>
  </r>
  <r>
    <x v="1"/>
    <x v="4"/>
    <s v="Jun 2013"/>
    <n v="1618718.3274263644"/>
    <x v="5"/>
    <x v="2"/>
  </r>
  <r>
    <x v="1"/>
    <x v="4"/>
    <s v="Jul 2013"/>
    <n v="1533853.3364343117"/>
    <x v="6"/>
    <x v="2"/>
  </r>
  <r>
    <x v="1"/>
    <x v="4"/>
    <s v="Aug 2013"/>
    <n v="1481162.8696793958"/>
    <x v="7"/>
    <x v="2"/>
  </r>
  <r>
    <x v="1"/>
    <x v="4"/>
    <s v="Sep 2013"/>
    <n v="1411002.4236725378"/>
    <x v="8"/>
    <x v="2"/>
  </r>
  <r>
    <x v="1"/>
    <x v="4"/>
    <s v="Oct 2013"/>
    <n v="1333936.7611657486"/>
    <x v="9"/>
    <x v="2"/>
  </r>
  <r>
    <x v="1"/>
    <x v="4"/>
    <s v="Nov 2013"/>
    <n v="1293770.1586449377"/>
    <x v="10"/>
    <x v="2"/>
  </r>
  <r>
    <x v="1"/>
    <x v="4"/>
    <s v="Dec 2013"/>
    <n v="1244901.8994271848"/>
    <x v="11"/>
    <x v="2"/>
  </r>
  <r>
    <x v="1"/>
    <x v="4"/>
    <s v="Jan 2014"/>
    <n v="1191463.2266272623"/>
    <x v="0"/>
    <x v="3"/>
  </r>
  <r>
    <x v="1"/>
    <x v="4"/>
    <s v="Feb 2014"/>
    <n v="1169574.5531147118"/>
    <x v="1"/>
    <x v="3"/>
  </r>
  <r>
    <x v="1"/>
    <x v="4"/>
    <s v="Mar 2014"/>
    <n v="1112221.4412211324"/>
    <x v="2"/>
    <x v="3"/>
  </r>
  <r>
    <x v="1"/>
    <x v="4"/>
    <s v="Apr 2014"/>
    <n v="1096727.8443440865"/>
    <x v="3"/>
    <x v="3"/>
  </r>
  <r>
    <x v="1"/>
    <x v="4"/>
    <s v="May 2014"/>
    <n v="1087042.5703769242"/>
    <x v="4"/>
    <x v="3"/>
  </r>
  <r>
    <x v="1"/>
    <x v="4"/>
    <s v="Jun 2014"/>
    <n v="1016461.7063685922"/>
    <x v="5"/>
    <x v="3"/>
  </r>
  <r>
    <x v="1"/>
    <x v="4"/>
    <s v="Jul 2014"/>
    <n v="989412.50619612099"/>
    <x v="6"/>
    <x v="3"/>
  </r>
  <r>
    <x v="1"/>
    <x v="4"/>
    <s v="Aug 2014"/>
    <n v="978532.48701295455"/>
    <x v="7"/>
    <x v="3"/>
  </r>
  <r>
    <x v="1"/>
    <x v="4"/>
    <s v="Sep 2014"/>
    <n v="969741.1142959994"/>
    <x v="8"/>
    <x v="3"/>
  </r>
  <r>
    <x v="1"/>
    <x v="4"/>
    <s v="Oct 2014"/>
    <n v="954048.05994267366"/>
    <x v="9"/>
    <x v="3"/>
  </r>
  <r>
    <x v="1"/>
    <x v="4"/>
    <s v="Nov 2014"/>
    <n v="942230.41954677342"/>
    <x v="10"/>
    <x v="3"/>
  </r>
  <r>
    <x v="1"/>
    <x v="4"/>
    <s v="Dec 2014"/>
    <n v="901832.62185342051"/>
    <x v="11"/>
    <x v="3"/>
  </r>
  <r>
    <x v="1"/>
    <x v="4"/>
    <s v="Jan 2015"/>
    <n v="943512.49473566073"/>
    <x v="0"/>
    <x v="4"/>
  </r>
  <r>
    <x v="1"/>
    <x v="4"/>
    <s v="Feb 2015"/>
    <n v="946865.78010174003"/>
    <x v="1"/>
    <x v="4"/>
  </r>
  <r>
    <x v="1"/>
    <x v="4"/>
    <s v="Mar 2015"/>
    <n v="922530.58516783337"/>
    <x v="2"/>
    <x v="4"/>
  </r>
  <r>
    <x v="1"/>
    <x v="4"/>
    <s v="Apr 2015"/>
    <n v="916929.99289054656"/>
    <x v="3"/>
    <x v="4"/>
  </r>
  <r>
    <x v="1"/>
    <x v="4"/>
    <s v="May 2015"/>
    <n v="918777.36517852999"/>
    <x v="4"/>
    <x v="4"/>
  </r>
  <r>
    <x v="1"/>
    <x v="4"/>
    <s v="Jun 2015"/>
    <n v="880232.01412218157"/>
    <x v="5"/>
    <x v="4"/>
  </r>
  <r>
    <x v="1"/>
    <x v="4"/>
    <s v="Jul 2015"/>
    <n v="858793.70529378112"/>
    <x v="6"/>
    <x v="4"/>
  </r>
  <r>
    <x v="1"/>
    <x v="4"/>
    <s v="Aug 2015"/>
    <n v="837586.56250379561"/>
    <x v="7"/>
    <x v="4"/>
  </r>
  <r>
    <x v="1"/>
    <x v="4"/>
    <s v="Sep 2015"/>
    <n v="811794.9382103245"/>
    <x v="8"/>
    <x v="4"/>
  </r>
  <r>
    <x v="1"/>
    <x v="4"/>
    <s v="Oct 2015"/>
    <n v="793316.52309306443"/>
    <x v="9"/>
    <x v="4"/>
  </r>
  <r>
    <x v="1"/>
    <x v="4"/>
    <s v="Nov 2015"/>
    <n v="779664.47901825421"/>
    <x v="10"/>
    <x v="4"/>
  </r>
  <r>
    <x v="1"/>
    <x v="4"/>
    <s v="Dec 2015"/>
    <n v="746089.65825158381"/>
    <x v="11"/>
    <x v="4"/>
  </r>
  <r>
    <x v="1"/>
    <x v="4"/>
    <s v="Jan 2016"/>
    <n v="730668.0400298863"/>
    <x v="0"/>
    <x v="5"/>
  </r>
  <r>
    <x v="1"/>
    <x v="4"/>
    <s v="Feb 2016"/>
    <n v="726300.77444358426"/>
    <x v="1"/>
    <x v="5"/>
  </r>
  <r>
    <x v="1"/>
    <x v="4"/>
    <s v="Mar 2016"/>
    <n v="692070.2242808697"/>
    <x v="2"/>
    <x v="5"/>
  </r>
  <r>
    <x v="1"/>
    <x v="4"/>
    <s v="Apr 2016"/>
    <n v="676761.17305925244"/>
    <x v="3"/>
    <x v="5"/>
  </r>
  <r>
    <x v="1"/>
    <x v="4"/>
    <s v="May 2016"/>
    <n v="674575.94825129083"/>
    <x v="4"/>
    <x v="5"/>
  </r>
  <r>
    <x v="1"/>
    <x v="4"/>
    <s v="Jun 2016"/>
    <n v="646469.62159941846"/>
    <x v="5"/>
    <x v="5"/>
  </r>
  <r>
    <x v="1"/>
    <x v="4"/>
    <s v="Jul 2016"/>
    <n v="631580.15000205452"/>
    <x v="6"/>
    <x v="5"/>
  </r>
  <r>
    <x v="1"/>
    <x v="4"/>
    <s v="Aug 2016"/>
    <n v="616911.81168682664"/>
    <x v="7"/>
    <x v="5"/>
  </r>
  <r>
    <x v="1"/>
    <x v="4"/>
    <s v="Sep 2016"/>
    <n v="600868.48890802357"/>
    <x v="8"/>
    <x v="5"/>
  </r>
  <r>
    <x v="1"/>
    <x v="4"/>
    <s v="Oct 2016"/>
    <n v="592106.00967927079"/>
    <x v="9"/>
    <x v="5"/>
  </r>
  <r>
    <x v="1"/>
    <x v="4"/>
    <s v="Nov 2016"/>
    <n v="583748.76517022564"/>
    <x v="10"/>
    <x v="5"/>
  </r>
  <r>
    <x v="1"/>
    <x v="4"/>
    <s v="Dec 2016"/>
    <n v="555283.88104933035"/>
    <x v="11"/>
    <x v="5"/>
  </r>
  <r>
    <x v="1"/>
    <x v="4"/>
    <s v="Jan 2017"/>
    <n v="544506.0781195946"/>
    <x v="0"/>
    <x v="6"/>
  </r>
  <r>
    <x v="1"/>
    <x v="4"/>
    <s v="Feb 2017"/>
    <n v="542887.48447437433"/>
    <x v="1"/>
    <x v="6"/>
  </r>
  <r>
    <x v="1"/>
    <x v="4"/>
    <s v="Mar 2017"/>
    <n v="516208.97414688283"/>
    <x v="2"/>
    <x v="6"/>
  </r>
  <r>
    <x v="1"/>
    <x v="4"/>
    <s v="Apr 2017"/>
    <n v="509816.14606884122"/>
    <x v="3"/>
    <x v="6"/>
  </r>
  <r>
    <x v="1"/>
    <x v="4"/>
    <s v="May 2017"/>
    <n v="516671.87243705022"/>
    <x v="4"/>
    <x v="6"/>
  </r>
  <r>
    <x v="1"/>
    <x v="4"/>
    <s v="Jun 2017"/>
    <n v="494971.33701722207"/>
    <x v="5"/>
    <x v="6"/>
  </r>
  <r>
    <x v="1"/>
    <x v="4"/>
    <s v="Jul 2017"/>
    <n v="486641.4337173971"/>
    <x v="6"/>
    <x v="6"/>
  </r>
  <r>
    <x v="1"/>
    <x v="4"/>
    <s v="Aug 2017"/>
    <n v="478153.26720111299"/>
    <x v="7"/>
    <x v="6"/>
  </r>
  <r>
    <x v="1"/>
    <x v="4"/>
    <s v="Sep 2017"/>
    <n v="463345.79159515951"/>
    <x v="8"/>
    <x v="6"/>
  </r>
  <r>
    <x v="1"/>
    <x v="4"/>
    <s v="Oct 2017"/>
    <n v="456474.01842102461"/>
    <x v="9"/>
    <x v="6"/>
  </r>
  <r>
    <x v="1"/>
    <x v="4"/>
    <s v="Nov 2017"/>
    <n v="453777.20804141264"/>
    <x v="10"/>
    <x v="6"/>
  </r>
  <r>
    <x v="1"/>
    <x v="4"/>
    <s v="Dec 2017"/>
    <n v="429572.61161093786"/>
    <x v="11"/>
    <x v="6"/>
  </r>
  <r>
    <x v="1"/>
    <x v="4"/>
    <s v="Jan 2018"/>
    <n v="423711.09564598009"/>
    <x v="0"/>
    <x v="7"/>
  </r>
  <r>
    <x v="1"/>
    <x v="4"/>
    <s v="Feb 2018"/>
    <n v="428214.68776408344"/>
    <x v="1"/>
    <x v="7"/>
  </r>
  <r>
    <x v="1"/>
    <x v="4"/>
    <s v="Mar 2018"/>
    <n v="406725.75408289331"/>
    <x v="2"/>
    <x v="7"/>
  </r>
  <r>
    <x v="1"/>
    <x v="4"/>
    <s v="Apr 2018"/>
    <n v="403075.69488867023"/>
    <x v="3"/>
    <x v="7"/>
  </r>
  <r>
    <x v="1"/>
    <x v="4"/>
    <s v="May 2018"/>
    <n v="412401.10854763398"/>
    <x v="4"/>
    <x v="7"/>
  </r>
  <r>
    <x v="1"/>
    <x v="4"/>
    <s v="Jun 2018"/>
    <n v="394596.114456743"/>
    <x v="5"/>
    <x v="7"/>
  </r>
  <r>
    <x v="1"/>
    <x v="4"/>
    <s v="Jul 2018"/>
    <n v="388050.00396472699"/>
    <x v="6"/>
    <x v="7"/>
  </r>
  <r>
    <x v="1"/>
    <x v="4"/>
    <s v="Aug 2018"/>
    <n v="381930.56565787841"/>
    <x v="7"/>
    <x v="7"/>
  </r>
  <r>
    <x v="1"/>
    <x v="4"/>
    <s v="Sep 2018"/>
    <n v="373589.6619707502"/>
    <x v="8"/>
    <x v="7"/>
  </r>
  <r>
    <x v="1"/>
    <x v="4"/>
    <s v="Oct 2018"/>
    <n v="368307.87076620688"/>
    <x v="9"/>
    <x v="7"/>
  </r>
  <r>
    <x v="1"/>
    <x v="4"/>
    <s v="Nov 2018"/>
    <n v="365809.93939762661"/>
    <x v="10"/>
    <x v="7"/>
  </r>
  <r>
    <x v="1"/>
    <x v="4"/>
    <s v="Dec 2018"/>
    <n v="345555.2808567395"/>
    <x v="11"/>
    <x v="7"/>
  </r>
  <r>
    <x v="1"/>
    <x v="4"/>
    <s v="Jan 2019"/>
    <n v="342321.51641341019"/>
    <x v="0"/>
    <x v="8"/>
  </r>
  <r>
    <x v="1"/>
    <x v="4"/>
    <s v="Feb 2019"/>
    <n v="348789.58448389603"/>
    <x v="1"/>
    <x v="8"/>
  </r>
  <r>
    <x v="1"/>
    <x v="4"/>
    <s v="Mar 2019"/>
    <n v="332783.93096016644"/>
    <x v="2"/>
    <x v="8"/>
  </r>
  <r>
    <x v="1"/>
    <x v="4"/>
    <s v="Apr 2019"/>
    <n v="331541.58277361892"/>
    <x v="3"/>
    <x v="8"/>
  </r>
  <r>
    <x v="1"/>
    <x v="4"/>
    <s v="May 2019"/>
    <n v="339178.34450445458"/>
    <x v="4"/>
    <x v="8"/>
  </r>
  <r>
    <x v="1"/>
    <x v="4"/>
    <s v="Jun 2019"/>
    <n v="321569.9869249718"/>
    <x v="5"/>
    <x v="8"/>
  </r>
  <r>
    <x v="1"/>
    <x v="4"/>
    <s v="Jul 2019"/>
    <n v="319873.78087706037"/>
    <x v="6"/>
    <x v="8"/>
  </r>
  <r>
    <x v="1"/>
    <x v="4"/>
    <s v="Aug 2019"/>
    <n v="316540.41599382256"/>
    <x v="7"/>
    <x v="8"/>
  </r>
  <r>
    <x v="1"/>
    <x v="4"/>
    <s v="Sep 2019"/>
    <n v="307407.25981642446"/>
    <x v="8"/>
    <x v="8"/>
  </r>
  <r>
    <x v="1"/>
    <x v="4"/>
    <s v="Oct 2019"/>
    <n v="303105.13418539235"/>
    <x v="9"/>
    <x v="8"/>
  </r>
  <r>
    <x v="1"/>
    <x v="4"/>
    <s v="Nov 2019"/>
    <n v="302698.36963827955"/>
    <x v="10"/>
    <x v="8"/>
  </r>
  <r>
    <x v="1"/>
    <x v="4"/>
    <s v="Dec 2019"/>
    <n v="285093.24172718398"/>
    <x v="11"/>
    <x v="8"/>
  </r>
  <r>
    <x v="1"/>
    <x v="4"/>
    <s v="Jan 2020"/>
    <n v="282843.68252510449"/>
    <x v="0"/>
    <x v="9"/>
  </r>
  <r>
    <x v="1"/>
    <x v="4"/>
    <s v="Feb 2020"/>
    <n v="286426.21323335287"/>
    <x v="1"/>
    <x v="9"/>
  </r>
  <r>
    <x v="1"/>
    <x v="4"/>
    <s v="Mar 2020"/>
    <n v="271203.327984014"/>
    <x v="2"/>
    <x v="9"/>
  </r>
  <r>
    <x v="1"/>
    <x v="4"/>
    <s v="Apr 2020"/>
    <n v="273503.6931117106"/>
    <x v="3"/>
    <x v="9"/>
  </r>
  <r>
    <x v="1"/>
    <x v="4"/>
    <s v="May 2020"/>
    <n v="272503.26209587022"/>
    <x v="4"/>
    <x v="9"/>
  </r>
  <r>
    <x v="1"/>
    <x v="4"/>
    <s v="Jun 2020"/>
    <n v="257408.55864234813"/>
    <x v="5"/>
    <x v="9"/>
  </r>
  <r>
    <x v="1"/>
    <x v="4"/>
    <s v="Jul 2020"/>
    <n v="253729.36362534307"/>
    <x v="6"/>
    <x v="9"/>
  </r>
  <r>
    <x v="1"/>
    <x v="4"/>
    <s v="Aug 2020"/>
    <n v="251327.28152875183"/>
    <x v="7"/>
    <x v="9"/>
  </r>
  <r>
    <x v="1"/>
    <x v="4"/>
    <s v="Sep 2020"/>
    <n v="243702.48336670056"/>
    <x v="8"/>
    <x v="9"/>
  </r>
  <r>
    <x v="1"/>
    <x v="4"/>
    <s v="Oct 2020"/>
    <n v="242367.89770251114"/>
    <x v="9"/>
    <x v="9"/>
  </r>
  <r>
    <x v="1"/>
    <x v="4"/>
    <s v="Nov 2020"/>
    <n v="243937.33157069856"/>
    <x v="10"/>
    <x v="9"/>
  </r>
  <r>
    <x v="1"/>
    <x v="4"/>
    <s v="Dec 2020"/>
    <n v="228491.79821009192"/>
    <x v="11"/>
    <x v="9"/>
  </r>
  <r>
    <x v="1"/>
    <x v="4"/>
    <s v="Jan 2021"/>
    <n v="226393.20592846067"/>
    <x v="0"/>
    <x v="10"/>
  </r>
  <r>
    <x v="1"/>
    <x v="4"/>
    <s v="Feb 2021"/>
    <n v="234177.62528614094"/>
    <x v="1"/>
    <x v="10"/>
  </r>
  <r>
    <x v="1"/>
    <x v="4"/>
    <s v="Mar 2021"/>
    <n v="222345.21902192308"/>
    <x v="2"/>
    <x v="10"/>
  </r>
  <r>
    <x v="1"/>
    <x v="4"/>
    <s v="Apr 2021"/>
    <n v="219957.62736615265"/>
    <x v="3"/>
    <x v="10"/>
  </r>
  <r>
    <x v="1"/>
    <x v="4"/>
    <s v="May 2021"/>
    <n v="140093.2035032158"/>
    <x v="4"/>
    <x v="10"/>
  </r>
  <r>
    <x v="1"/>
    <x v="4"/>
    <s v="Jun 2021"/>
    <n v="138311.86314860918"/>
    <x v="5"/>
    <x v="10"/>
  </r>
  <r>
    <x v="1"/>
    <x v="4"/>
    <s v="Jul 2021"/>
    <n v="136018.16604630824"/>
    <x v="6"/>
    <x v="10"/>
  </r>
  <r>
    <x v="1"/>
    <x v="4"/>
    <s v="Aug 2021"/>
    <n v="134463.02470366631"/>
    <x v="7"/>
    <x v="10"/>
  </r>
  <r>
    <x v="1"/>
    <x v="4"/>
    <s v="Sep 2021"/>
    <n v="132560.32280447005"/>
    <x v="8"/>
    <x v="10"/>
  </r>
  <r>
    <x v="1"/>
    <x v="4"/>
    <s v="Oct 2021"/>
    <n v="130909.30866879129"/>
    <x v="9"/>
    <x v="10"/>
  </r>
  <r>
    <x v="1"/>
    <x v="4"/>
    <s v="Nov 2021"/>
    <n v="129241.44439017081"/>
    <x v="10"/>
    <x v="10"/>
  </r>
  <r>
    <x v="1"/>
    <x v="4"/>
    <s v="Dec 2021"/>
    <n v="127617.8604432406"/>
    <x v="11"/>
    <x v="10"/>
  </r>
  <r>
    <x v="1"/>
    <x v="4"/>
    <s v="Jan 2022"/>
    <n v="126037.385744687"/>
    <x v="0"/>
    <x v="11"/>
  </r>
  <r>
    <x v="1"/>
    <x v="4"/>
    <s v="Feb 2022"/>
    <n v="124363.5537302232"/>
    <x v="1"/>
    <x v="11"/>
  </r>
  <r>
    <x v="1"/>
    <x v="4"/>
    <s v="Mar 2022"/>
    <n v="122809.20951986595"/>
    <x v="2"/>
    <x v="11"/>
  </r>
  <r>
    <x v="1"/>
    <x v="4"/>
    <s v="Apr 2022"/>
    <n v="121275.90404448024"/>
    <x v="3"/>
    <x v="11"/>
  </r>
  <r>
    <x v="1"/>
    <x v="4"/>
    <s v="May 2022"/>
    <n v="119763.26274260139"/>
    <x v="4"/>
    <x v="11"/>
  </r>
  <r>
    <x v="1"/>
    <x v="4"/>
    <s v="Jun 2022"/>
    <n v="118270.96984718263"/>
    <x v="5"/>
    <x v="11"/>
  </r>
  <r>
    <x v="1"/>
    <x v="4"/>
    <s v="Jul 2022"/>
    <n v="116798.74542637508"/>
    <x v="6"/>
    <x v="11"/>
  </r>
  <r>
    <x v="1"/>
    <x v="4"/>
    <s v="Aug 2022"/>
    <n v="115346.46604834215"/>
    <x v="7"/>
    <x v="11"/>
  </r>
  <r>
    <x v="1"/>
    <x v="4"/>
    <s v="Sep 2022"/>
    <n v="113913.41164879783"/>
    <x v="8"/>
    <x v="11"/>
  </r>
  <r>
    <x v="1"/>
    <x v="4"/>
    <s v="Oct 2022"/>
    <n v="112499.82746744226"/>
    <x v="9"/>
    <x v="11"/>
  </r>
  <r>
    <x v="1"/>
    <x v="4"/>
    <s v="Nov 2022"/>
    <n v="111105.24653833291"/>
    <x v="10"/>
    <x v="11"/>
  </r>
  <r>
    <x v="1"/>
    <x v="4"/>
    <s v="Dec 2022"/>
    <n v="109729.47645309046"/>
    <x v="11"/>
    <x v="11"/>
  </r>
  <r>
    <x v="1"/>
    <x v="4"/>
    <s v="Jan 2023"/>
    <n v="108434.17276850788"/>
    <x v="0"/>
    <x v="12"/>
  </r>
  <r>
    <x v="1"/>
    <x v="4"/>
    <s v="Feb 2023"/>
    <n v="107032.66765156483"/>
    <x v="1"/>
    <x v="12"/>
  </r>
  <r>
    <x v="1"/>
    <x v="4"/>
    <s v="Mar 2023"/>
    <n v="105711.51373139219"/>
    <x v="2"/>
    <x v="12"/>
  </r>
  <r>
    <x v="1"/>
    <x v="4"/>
    <s v="Apr 2023"/>
    <n v="104408.07855617878"/>
    <x v="3"/>
    <x v="12"/>
  </r>
  <r>
    <x v="1"/>
    <x v="4"/>
    <s v="May 2023"/>
    <n v="103122.03216334349"/>
    <x v="4"/>
    <x v="12"/>
  </r>
  <r>
    <x v="1"/>
    <x v="4"/>
    <s v="Jun 2023"/>
    <n v="101819.6195457914"/>
    <x v="5"/>
    <x v="12"/>
  </r>
  <r>
    <x v="1"/>
    <x v="4"/>
    <s v="Jul 2023"/>
    <n v="100567.9173138108"/>
    <x v="6"/>
    <x v="12"/>
  </r>
  <r>
    <x v="1"/>
    <x v="4"/>
    <s v="Aug 2023"/>
    <n v="99332.867421735311"/>
    <x v="7"/>
    <x v="12"/>
  </r>
  <r>
    <x v="1"/>
    <x v="4"/>
    <s v="Sep 2023"/>
    <n v="98114.402412590134"/>
    <x v="8"/>
    <x v="12"/>
  </r>
  <r>
    <x v="1"/>
    <x v="4"/>
    <s v="Oct 2023"/>
    <n v="96912.207169604517"/>
    <x v="9"/>
    <x v="12"/>
  </r>
  <r>
    <x v="1"/>
    <x v="4"/>
    <s v="Nov 2023"/>
    <n v="95726.03332349869"/>
    <x v="10"/>
    <x v="12"/>
  </r>
  <r>
    <x v="1"/>
    <x v="4"/>
    <s v="Dec 2023"/>
    <n v="94555.669624548813"/>
    <x v="11"/>
    <x v="12"/>
  </r>
  <r>
    <x v="1"/>
    <x v="4"/>
    <s v="Jan 2024"/>
    <n v="93439.517066274129"/>
    <x v="0"/>
    <x v="13"/>
  </r>
  <r>
    <x v="1"/>
    <x v="4"/>
    <s v="Feb 2024"/>
    <n v="92261.689139065144"/>
    <x v="1"/>
    <x v="13"/>
  </r>
  <r>
    <x v="1"/>
    <x v="4"/>
    <s v="Mar 2024"/>
    <n v="91137.585445256394"/>
    <x v="2"/>
    <x v="13"/>
  </r>
  <r>
    <x v="1"/>
    <x v="4"/>
    <s v="Apr 2024"/>
    <n v="90028.485444401842"/>
    <x v="3"/>
    <x v="13"/>
  </r>
  <r>
    <x v="1"/>
    <x v="4"/>
    <s v="May 2024"/>
    <n v="88933.802294568537"/>
    <x v="4"/>
    <x v="13"/>
  </r>
  <r>
    <x v="1"/>
    <x v="4"/>
    <s v="Jun 2024"/>
    <n v="87853.640715888643"/>
    <x v="5"/>
    <x v="13"/>
  </r>
  <r>
    <x v="1"/>
    <x v="4"/>
    <s v="Jul 2024"/>
    <n v="86788.244199454697"/>
    <x v="6"/>
    <x v="13"/>
  </r>
  <r>
    <x v="1"/>
    <x v="4"/>
    <s v="Aug 2024"/>
    <n v="85736.563873129577"/>
    <x v="7"/>
    <x v="13"/>
  </r>
  <r>
    <x v="1"/>
    <x v="4"/>
    <s v="Sep 2024"/>
    <n v="84699.199862111578"/>
    <x v="8"/>
    <x v="13"/>
  </r>
  <r>
    <x v="1"/>
    <x v="4"/>
    <s v="Oct 2024"/>
    <n v="83675.607698213338"/>
    <x v="9"/>
    <x v="13"/>
  </r>
  <r>
    <x v="1"/>
    <x v="4"/>
    <s v="Nov 2024"/>
    <n v="82663.807148889144"/>
    <x v="10"/>
    <x v="13"/>
  </r>
  <r>
    <x v="1"/>
    <x v="4"/>
    <s v="Dec 2024"/>
    <n v="81667.061059098225"/>
    <x v="11"/>
    <x v="13"/>
  </r>
  <r>
    <x v="1"/>
    <x v="4"/>
    <s v="Jan 2025"/>
    <n v="80791.232314785113"/>
    <x v="0"/>
    <x v="14"/>
  </r>
  <r>
    <x v="1"/>
    <x v="4"/>
    <s v="Feb 2025"/>
    <n v="79796.002467555969"/>
    <x v="1"/>
    <x v="14"/>
  </r>
  <r>
    <x v="1"/>
    <x v="4"/>
    <s v="Mar 2025"/>
    <n v="78837.709548643645"/>
    <x v="2"/>
    <x v="14"/>
  </r>
  <r>
    <x v="1"/>
    <x v="4"/>
    <s v="Apr 2025"/>
    <n v="77892.067096382772"/>
    <x v="3"/>
    <x v="14"/>
  </r>
  <r>
    <x v="1"/>
    <x v="4"/>
    <s v="May 2025"/>
    <n v="76957.28363745939"/>
    <x v="4"/>
    <x v="14"/>
  </r>
  <r>
    <x v="1"/>
    <x v="4"/>
    <s v="Jun 2025"/>
    <n v="76036.222303951494"/>
    <x v="5"/>
    <x v="14"/>
  </r>
  <r>
    <x v="1"/>
    <x v="4"/>
    <s v="Jul 2025"/>
    <n v="75055.671227573373"/>
    <x v="6"/>
    <x v="14"/>
  </r>
  <r>
    <x v="1"/>
    <x v="4"/>
    <s v="Aug 2025"/>
    <n v="71811.868123551249"/>
    <x v="7"/>
    <x v="14"/>
  </r>
  <r>
    <x v="1"/>
    <x v="4"/>
    <s v="Sep 2025"/>
    <n v="68950.149959458315"/>
    <x v="8"/>
    <x v="14"/>
  </r>
  <r>
    <x v="1"/>
    <x v="4"/>
    <s v="Oct 2025"/>
    <n v="65654.676282100743"/>
    <x v="9"/>
    <x v="14"/>
  </r>
  <r>
    <x v="1"/>
    <x v="4"/>
    <s v="Nov 2025"/>
    <n v="62755.65744662784"/>
    <x v="10"/>
    <x v="14"/>
  </r>
  <r>
    <x v="1"/>
    <x v="4"/>
    <s v="Dec 2025"/>
    <n v="59091.138988551291"/>
    <x v="11"/>
    <x v="14"/>
  </r>
  <r>
    <x v="1"/>
    <x v="4"/>
    <s v="Jan 2026"/>
    <n v="55558.874154417099"/>
    <x v="0"/>
    <x v="15"/>
  </r>
  <r>
    <x v="1"/>
    <x v="4"/>
    <s v="Feb 2026"/>
    <n v="52805.935849772141"/>
    <x v="1"/>
    <x v="15"/>
  </r>
  <r>
    <x v="1"/>
    <x v="4"/>
    <s v="Mar 2026"/>
    <n v="50142.469323462523"/>
    <x v="2"/>
    <x v="15"/>
  </r>
  <r>
    <x v="1"/>
    <x v="4"/>
    <s v="Apr 2026"/>
    <n v="48234.667990010603"/>
    <x v="3"/>
    <x v="15"/>
  </r>
  <r>
    <x v="1"/>
    <x v="4"/>
    <s v="May 2026"/>
    <n v="3989.1543120008955"/>
    <x v="4"/>
    <x v="15"/>
  </r>
  <r>
    <x v="1"/>
    <x v="4"/>
    <s v="Jun 2026"/>
    <n v="3972.5954704823271"/>
    <x v="5"/>
    <x v="15"/>
  </r>
  <r>
    <x v="1"/>
    <x v="4"/>
    <s v="Jul 2026"/>
    <n v="3956.1055451702659"/>
    <x v="6"/>
    <x v="15"/>
  </r>
  <r>
    <x v="1"/>
    <x v="4"/>
    <s v="Aug 2026"/>
    <n v="3939.6828131595494"/>
    <x v="7"/>
    <x v="15"/>
  </r>
  <r>
    <x v="1"/>
    <x v="5"/>
    <s v="Jun 2011"/>
    <n v="16501517.969664128"/>
    <x v="5"/>
    <x v="0"/>
  </r>
  <r>
    <x v="1"/>
    <x v="5"/>
    <s v="Jul 2011"/>
    <n v="12540771.957518142"/>
    <x v="6"/>
    <x v="0"/>
  </r>
  <r>
    <x v="1"/>
    <x v="5"/>
    <s v="Aug 2011"/>
    <n v="10514922.732181016"/>
    <x v="7"/>
    <x v="0"/>
  </r>
  <r>
    <x v="1"/>
    <x v="5"/>
    <s v="Sep 2011"/>
    <n v="8388920.7119426243"/>
    <x v="8"/>
    <x v="0"/>
  </r>
  <r>
    <x v="1"/>
    <x v="5"/>
    <s v="Oct 2011"/>
    <n v="7379549.9033891"/>
    <x v="9"/>
    <x v="0"/>
  </r>
  <r>
    <x v="1"/>
    <x v="5"/>
    <s v="Nov 2011"/>
    <n v="7010915.5145919863"/>
    <x v="10"/>
    <x v="0"/>
  </r>
  <r>
    <x v="1"/>
    <x v="5"/>
    <s v="Dec 2011"/>
    <n v="6605664.08443477"/>
    <x v="11"/>
    <x v="0"/>
  </r>
  <r>
    <x v="1"/>
    <x v="5"/>
    <s v="Jan 2012"/>
    <n v="6021427.2170120496"/>
    <x v="0"/>
    <x v="1"/>
  </r>
  <r>
    <x v="1"/>
    <x v="5"/>
    <s v="Feb 2012"/>
    <n v="5380527.704521196"/>
    <x v="1"/>
    <x v="1"/>
  </r>
  <r>
    <x v="1"/>
    <x v="5"/>
    <s v="Mar 2012"/>
    <n v="5556443.7692731153"/>
    <x v="2"/>
    <x v="1"/>
  </r>
  <r>
    <x v="1"/>
    <x v="5"/>
    <s v="Apr 2012"/>
    <n v="5202678.4842725135"/>
    <x v="3"/>
    <x v="1"/>
  </r>
  <r>
    <x v="1"/>
    <x v="5"/>
    <s v="May 2012"/>
    <n v="5083566.817139769"/>
    <x v="4"/>
    <x v="1"/>
  </r>
  <r>
    <x v="1"/>
    <x v="5"/>
    <s v="Jun 2012"/>
    <n v="5323986.3536698455"/>
    <x v="5"/>
    <x v="1"/>
  </r>
  <r>
    <x v="1"/>
    <x v="5"/>
    <s v="Jul 2012"/>
    <n v="5011018.5475560455"/>
    <x v="6"/>
    <x v="1"/>
  </r>
  <r>
    <x v="1"/>
    <x v="5"/>
    <s v="Aug 2012"/>
    <n v="5048625.1791329514"/>
    <x v="7"/>
    <x v="1"/>
  </r>
  <r>
    <x v="1"/>
    <x v="5"/>
    <s v="Sep 2012"/>
    <n v="5088664.9270550534"/>
    <x v="8"/>
    <x v="1"/>
  </r>
  <r>
    <x v="1"/>
    <x v="5"/>
    <s v="Oct 2012"/>
    <n v="5088237.987705878"/>
    <x v="9"/>
    <x v="1"/>
  </r>
  <r>
    <x v="1"/>
    <x v="5"/>
    <s v="Nov 2012"/>
    <n v="5059223.1588684469"/>
    <x v="10"/>
    <x v="1"/>
  </r>
  <r>
    <x v="1"/>
    <x v="5"/>
    <s v="Dec 2012"/>
    <n v="5099585.5925733503"/>
    <x v="11"/>
    <x v="1"/>
  </r>
  <r>
    <x v="1"/>
    <x v="5"/>
    <s v="Jan 2013"/>
    <n v="4877050.200391571"/>
    <x v="0"/>
    <x v="2"/>
  </r>
  <r>
    <x v="1"/>
    <x v="5"/>
    <s v="Feb 2013"/>
    <n v="4808554.7439270746"/>
    <x v="1"/>
    <x v="2"/>
  </r>
  <r>
    <x v="1"/>
    <x v="5"/>
    <s v="Mar 2013"/>
    <n v="4954664.9111041632"/>
    <x v="2"/>
    <x v="2"/>
  </r>
  <r>
    <x v="1"/>
    <x v="5"/>
    <s v="Apr 2013"/>
    <n v="4548325.2226708923"/>
    <x v="3"/>
    <x v="2"/>
  </r>
  <r>
    <x v="1"/>
    <x v="5"/>
    <s v="May 2013"/>
    <n v="4465017.7239025664"/>
    <x v="4"/>
    <x v="2"/>
  </r>
  <r>
    <x v="1"/>
    <x v="5"/>
    <s v="Jun 2013"/>
    <n v="4227600.1681467853"/>
    <x v="5"/>
    <x v="2"/>
  </r>
  <r>
    <x v="1"/>
    <x v="5"/>
    <s v="Jul 2013"/>
    <n v="4089399.7564881602"/>
    <x v="6"/>
    <x v="2"/>
  </r>
  <r>
    <x v="1"/>
    <x v="5"/>
    <s v="Aug 2013"/>
    <n v="3974347.6807226753"/>
    <x v="7"/>
    <x v="2"/>
  </r>
  <r>
    <x v="1"/>
    <x v="5"/>
    <s v="Sep 2013"/>
    <n v="3868552.0557035115"/>
    <x v="8"/>
    <x v="2"/>
  </r>
  <r>
    <x v="1"/>
    <x v="5"/>
    <s v="Oct 2013"/>
    <n v="3780829.8728578025"/>
    <x v="9"/>
    <x v="2"/>
  </r>
  <r>
    <x v="1"/>
    <x v="5"/>
    <s v="Nov 2013"/>
    <n v="3658261.9256911739"/>
    <x v="10"/>
    <x v="2"/>
  </r>
  <r>
    <x v="1"/>
    <x v="5"/>
    <s v="Dec 2013"/>
    <n v="3578425.42542717"/>
    <x v="11"/>
    <x v="2"/>
  </r>
  <r>
    <x v="1"/>
    <x v="5"/>
    <s v="Jan 2014"/>
    <n v="3504406.6418891437"/>
    <x v="0"/>
    <x v="3"/>
  </r>
  <r>
    <x v="1"/>
    <x v="5"/>
    <s v="Feb 2014"/>
    <n v="3391257.5737515646"/>
    <x v="1"/>
    <x v="3"/>
  </r>
  <r>
    <x v="1"/>
    <x v="5"/>
    <s v="Mar 2014"/>
    <n v="3349657.3071056036"/>
    <x v="2"/>
    <x v="3"/>
  </r>
  <r>
    <x v="1"/>
    <x v="5"/>
    <s v="Apr 2014"/>
    <n v="3246202.617090683"/>
    <x v="3"/>
    <x v="3"/>
  </r>
  <r>
    <x v="1"/>
    <x v="5"/>
    <s v="May 2014"/>
    <n v="3205932.4402596955"/>
    <x v="4"/>
    <x v="3"/>
  </r>
  <r>
    <x v="1"/>
    <x v="5"/>
    <s v="Jun 2014"/>
    <n v="3122510.417096477"/>
    <x v="5"/>
    <x v="3"/>
  </r>
  <r>
    <x v="1"/>
    <x v="5"/>
    <s v="Jul 2014"/>
    <n v="3036030.1545141637"/>
    <x v="6"/>
    <x v="3"/>
  </r>
  <r>
    <x v="1"/>
    <x v="5"/>
    <s v="Aug 2014"/>
    <n v="2979801.6088702027"/>
    <x v="7"/>
    <x v="3"/>
  </r>
  <r>
    <x v="1"/>
    <x v="5"/>
    <s v="Sep 2014"/>
    <n v="2914911.8493120573"/>
    <x v="8"/>
    <x v="3"/>
  </r>
  <r>
    <x v="1"/>
    <x v="5"/>
    <s v="Oct 2014"/>
    <n v="2882810.830633061"/>
    <x v="9"/>
    <x v="3"/>
  </r>
  <r>
    <x v="1"/>
    <x v="5"/>
    <s v="Nov 2014"/>
    <n v="2821021.1551047554"/>
    <x v="10"/>
    <x v="3"/>
  </r>
  <r>
    <x v="1"/>
    <x v="5"/>
    <s v="Dec 2014"/>
    <n v="2766307.634769157"/>
    <x v="11"/>
    <x v="3"/>
  </r>
  <r>
    <x v="1"/>
    <x v="5"/>
    <s v="Jan 2015"/>
    <n v="2715424.3242864162"/>
    <x v="0"/>
    <x v="4"/>
  </r>
  <r>
    <x v="1"/>
    <x v="5"/>
    <s v="Feb 2015"/>
    <n v="2773948.8186469954"/>
    <x v="1"/>
    <x v="4"/>
  </r>
  <r>
    <x v="1"/>
    <x v="5"/>
    <s v="Mar 2015"/>
    <n v="2733605.2079329537"/>
    <x v="2"/>
    <x v="4"/>
  </r>
  <r>
    <x v="1"/>
    <x v="5"/>
    <s v="Apr 2015"/>
    <n v="2671311.7102302932"/>
    <x v="3"/>
    <x v="4"/>
  </r>
  <r>
    <x v="1"/>
    <x v="5"/>
    <s v="May 2015"/>
    <n v="2620079.0779714352"/>
    <x v="4"/>
    <x v="4"/>
  </r>
  <r>
    <x v="1"/>
    <x v="5"/>
    <s v="Jun 2015"/>
    <n v="2536077.7240017331"/>
    <x v="5"/>
    <x v="4"/>
  </r>
  <r>
    <x v="1"/>
    <x v="5"/>
    <s v="Jul 2015"/>
    <n v="2480419.5443293238"/>
    <x v="6"/>
    <x v="4"/>
  </r>
  <r>
    <x v="1"/>
    <x v="5"/>
    <s v="Aug 2015"/>
    <n v="2431814.3006932209"/>
    <x v="7"/>
    <x v="4"/>
  </r>
  <r>
    <x v="1"/>
    <x v="5"/>
    <s v="Sep 2015"/>
    <n v="2372426.4393956959"/>
    <x v="8"/>
    <x v="4"/>
  </r>
  <r>
    <x v="1"/>
    <x v="5"/>
    <s v="Oct 2015"/>
    <n v="2330181.8851809241"/>
    <x v="9"/>
    <x v="4"/>
  </r>
  <r>
    <x v="1"/>
    <x v="5"/>
    <s v="Nov 2015"/>
    <n v="2274374.8893373641"/>
    <x v="10"/>
    <x v="4"/>
  </r>
  <r>
    <x v="1"/>
    <x v="5"/>
    <s v="Dec 2015"/>
    <n v="2227557.1306677284"/>
    <x v="11"/>
    <x v="4"/>
  </r>
  <r>
    <x v="1"/>
    <x v="5"/>
    <s v="Jan 2016"/>
    <n v="2182524.2599246679"/>
    <x v="0"/>
    <x v="5"/>
  </r>
  <r>
    <x v="1"/>
    <x v="5"/>
    <s v="Feb 2016"/>
    <n v="2138841.1251591863"/>
    <x v="1"/>
    <x v="5"/>
  </r>
  <r>
    <x v="1"/>
    <x v="5"/>
    <s v="Mar 2016"/>
    <n v="2104239.1354266219"/>
    <x v="2"/>
    <x v="5"/>
  </r>
  <r>
    <x v="1"/>
    <x v="5"/>
    <s v="Apr 2016"/>
    <n v="2051275.5274180458"/>
    <x v="3"/>
    <x v="5"/>
  </r>
  <r>
    <x v="1"/>
    <x v="5"/>
    <s v="May 2016"/>
    <n v="2006683.8965527797"/>
    <x v="4"/>
    <x v="5"/>
  </r>
  <r>
    <x v="1"/>
    <x v="5"/>
    <s v="Jun 2016"/>
    <n v="1930668.2216981528"/>
    <x v="5"/>
    <x v="5"/>
  </r>
  <r>
    <x v="1"/>
    <x v="5"/>
    <s v="Jul 2016"/>
    <n v="1895619.601333023"/>
    <x v="6"/>
    <x v="5"/>
  </r>
  <r>
    <x v="1"/>
    <x v="5"/>
    <s v="Aug 2016"/>
    <n v="1862855.6621154286"/>
    <x v="7"/>
    <x v="5"/>
  </r>
  <r>
    <x v="1"/>
    <x v="5"/>
    <s v="Sep 2016"/>
    <n v="1818578.4785657017"/>
    <x v="8"/>
    <x v="5"/>
  </r>
  <r>
    <x v="1"/>
    <x v="5"/>
    <s v="Oct 2016"/>
    <n v="1794006.2375028529"/>
    <x v="9"/>
    <x v="5"/>
  </r>
  <r>
    <x v="1"/>
    <x v="5"/>
    <s v="Nov 2016"/>
    <n v="1759104.9778820083"/>
    <x v="10"/>
    <x v="5"/>
  </r>
  <r>
    <x v="1"/>
    <x v="5"/>
    <s v="Dec 2016"/>
    <n v="1725376.5900780561"/>
    <x v="11"/>
    <x v="5"/>
  </r>
  <r>
    <x v="1"/>
    <x v="5"/>
    <s v="Jan 2017"/>
    <n v="1693128.1049900984"/>
    <x v="0"/>
    <x v="6"/>
  </r>
  <r>
    <x v="1"/>
    <x v="5"/>
    <s v="Feb 2017"/>
    <n v="1661082.3117322077"/>
    <x v="1"/>
    <x v="6"/>
  </r>
  <r>
    <x v="1"/>
    <x v="5"/>
    <s v="Mar 2017"/>
    <n v="1633410.7340960312"/>
    <x v="2"/>
    <x v="6"/>
  </r>
  <r>
    <x v="1"/>
    <x v="5"/>
    <s v="Apr 2017"/>
    <n v="1598935.4911513329"/>
    <x v="3"/>
    <x v="6"/>
  </r>
  <r>
    <x v="1"/>
    <x v="5"/>
    <s v="May 2017"/>
    <n v="1571297.1646214284"/>
    <x v="4"/>
    <x v="6"/>
  </r>
  <r>
    <x v="1"/>
    <x v="5"/>
    <s v="Jun 2017"/>
    <n v="1494278.3034995799"/>
    <x v="5"/>
    <x v="6"/>
  </r>
  <r>
    <x v="1"/>
    <x v="5"/>
    <s v="Jul 2017"/>
    <n v="1471773.9277292376"/>
    <x v="6"/>
    <x v="6"/>
  </r>
  <r>
    <x v="1"/>
    <x v="5"/>
    <s v="Aug 2017"/>
    <n v="1452860.6757997626"/>
    <x v="7"/>
    <x v="6"/>
  </r>
  <r>
    <x v="1"/>
    <x v="5"/>
    <s v="Sep 2017"/>
    <n v="1422286.3373885462"/>
    <x v="8"/>
    <x v="6"/>
  </r>
  <r>
    <x v="1"/>
    <x v="5"/>
    <s v="Oct 2017"/>
    <n v="1403804.3896755618"/>
    <x v="9"/>
    <x v="6"/>
  </r>
  <r>
    <x v="1"/>
    <x v="5"/>
    <s v="Nov 2017"/>
    <n v="1377486.2030621641"/>
    <x v="10"/>
    <x v="6"/>
  </r>
  <r>
    <x v="1"/>
    <x v="5"/>
    <s v="Dec 2017"/>
    <n v="1357296.8795693072"/>
    <x v="11"/>
    <x v="6"/>
  </r>
  <r>
    <x v="1"/>
    <x v="5"/>
    <s v="Jan 2018"/>
    <n v="1334685.8524186367"/>
    <x v="0"/>
    <x v="7"/>
  </r>
  <r>
    <x v="1"/>
    <x v="5"/>
    <s v="Feb 2018"/>
    <n v="1314376.0384347432"/>
    <x v="1"/>
    <x v="7"/>
  </r>
  <r>
    <x v="1"/>
    <x v="5"/>
    <s v="Mar 2018"/>
    <n v="1297578.7517027007"/>
    <x v="2"/>
    <x v="7"/>
  </r>
  <r>
    <x v="1"/>
    <x v="5"/>
    <s v="Apr 2018"/>
    <n v="1275278.1034458696"/>
    <x v="3"/>
    <x v="7"/>
  </r>
  <r>
    <x v="1"/>
    <x v="5"/>
    <s v="May 2018"/>
    <n v="1254914.6715088815"/>
    <x v="4"/>
    <x v="7"/>
  </r>
  <r>
    <x v="1"/>
    <x v="5"/>
    <s v="Jun 2018"/>
    <n v="1205832.0418608142"/>
    <x v="5"/>
    <x v="7"/>
  </r>
  <r>
    <x v="1"/>
    <x v="5"/>
    <s v="Jul 2018"/>
    <n v="1190899.4021917915"/>
    <x v="6"/>
    <x v="7"/>
  </r>
  <r>
    <x v="1"/>
    <x v="5"/>
    <s v="Aug 2018"/>
    <n v="1177780.4031078962"/>
    <x v="7"/>
    <x v="7"/>
  </r>
  <r>
    <x v="1"/>
    <x v="5"/>
    <s v="Sep 2018"/>
    <n v="1154484.3954554191"/>
    <x v="8"/>
    <x v="7"/>
  </r>
  <r>
    <x v="1"/>
    <x v="5"/>
    <s v="Oct 2018"/>
    <n v="1145701.2361199511"/>
    <x v="9"/>
    <x v="7"/>
  </r>
  <r>
    <x v="1"/>
    <x v="5"/>
    <s v="Nov 2018"/>
    <n v="1125467.1543584513"/>
    <x v="10"/>
    <x v="7"/>
  </r>
  <r>
    <x v="1"/>
    <x v="5"/>
    <s v="Dec 2018"/>
    <n v="1108844.8436785876"/>
    <x v="11"/>
    <x v="7"/>
  </r>
  <r>
    <x v="1"/>
    <x v="5"/>
    <s v="Jan 2019"/>
    <n v="1093638.8989961699"/>
    <x v="0"/>
    <x v="8"/>
  </r>
  <r>
    <x v="1"/>
    <x v="5"/>
    <s v="Feb 2019"/>
    <n v="1079461.3554577106"/>
    <x v="1"/>
    <x v="8"/>
  </r>
  <r>
    <x v="1"/>
    <x v="5"/>
    <s v="Mar 2019"/>
    <n v="1067868.4413553327"/>
    <x v="2"/>
    <x v="8"/>
  </r>
  <r>
    <x v="1"/>
    <x v="5"/>
    <s v="Apr 2019"/>
    <n v="1055889.2710636482"/>
    <x v="3"/>
    <x v="8"/>
  </r>
  <r>
    <x v="1"/>
    <x v="5"/>
    <s v="May 2019"/>
    <n v="1043069.7373194784"/>
    <x v="4"/>
    <x v="8"/>
  </r>
  <r>
    <x v="1"/>
    <x v="5"/>
    <s v="Jun 2019"/>
    <n v="994467.81606594601"/>
    <x v="5"/>
    <x v="8"/>
  </r>
  <r>
    <x v="1"/>
    <x v="5"/>
    <s v="Jul 2019"/>
    <n v="979808.49773271277"/>
    <x v="6"/>
    <x v="8"/>
  </r>
  <r>
    <x v="1"/>
    <x v="5"/>
    <s v="Aug 2019"/>
    <n v="973840.31037614739"/>
    <x v="7"/>
    <x v="8"/>
  </r>
  <r>
    <x v="1"/>
    <x v="5"/>
    <s v="Sep 2019"/>
    <n v="956817.34255405364"/>
    <x v="8"/>
    <x v="8"/>
  </r>
  <r>
    <x v="1"/>
    <x v="5"/>
    <s v="Oct 2019"/>
    <n v="948751.88461439486"/>
    <x v="9"/>
    <x v="8"/>
  </r>
  <r>
    <x v="1"/>
    <x v="5"/>
    <s v="Nov 2019"/>
    <n v="932245.37577884435"/>
    <x v="10"/>
    <x v="8"/>
  </r>
  <r>
    <x v="1"/>
    <x v="5"/>
    <s v="Dec 2019"/>
    <n v="910513.59019221249"/>
    <x v="11"/>
    <x v="8"/>
  </r>
  <r>
    <x v="1"/>
    <x v="5"/>
    <s v="Jan 2020"/>
    <n v="886239.03227839654"/>
    <x v="0"/>
    <x v="9"/>
  </r>
  <r>
    <x v="1"/>
    <x v="5"/>
    <s v="Feb 2020"/>
    <n v="870231.37976625864"/>
    <x v="1"/>
    <x v="9"/>
  </r>
  <r>
    <x v="1"/>
    <x v="5"/>
    <s v="Mar 2020"/>
    <n v="846898.58544009598"/>
    <x v="2"/>
    <x v="9"/>
  </r>
  <r>
    <x v="1"/>
    <x v="5"/>
    <s v="Apr 2020"/>
    <n v="829142.91426210979"/>
    <x v="3"/>
    <x v="9"/>
  </r>
  <r>
    <x v="1"/>
    <x v="5"/>
    <s v="May 2020"/>
    <n v="809657.91459654307"/>
    <x v="4"/>
    <x v="9"/>
  </r>
  <r>
    <x v="1"/>
    <x v="5"/>
    <s v="Jun 2020"/>
    <n v="779112.43134595687"/>
    <x v="5"/>
    <x v="9"/>
  </r>
  <r>
    <x v="1"/>
    <x v="5"/>
    <s v="Jul 2020"/>
    <n v="755524.21176439349"/>
    <x v="6"/>
    <x v="9"/>
  </r>
  <r>
    <x v="1"/>
    <x v="5"/>
    <s v="Aug 2020"/>
    <n v="738662.76145345916"/>
    <x v="7"/>
    <x v="9"/>
  </r>
  <r>
    <x v="1"/>
    <x v="5"/>
    <s v="Sep 2020"/>
    <n v="719456.96878058719"/>
    <x v="8"/>
    <x v="9"/>
  </r>
  <r>
    <x v="1"/>
    <x v="5"/>
    <s v="Oct 2020"/>
    <n v="708035.00863592862"/>
    <x v="9"/>
    <x v="9"/>
  </r>
  <r>
    <x v="1"/>
    <x v="5"/>
    <s v="Nov 2020"/>
    <n v="675713.57767973165"/>
    <x v="10"/>
    <x v="9"/>
  </r>
  <r>
    <x v="1"/>
    <x v="5"/>
    <s v="Dec 2020"/>
    <n v="659979.49705727119"/>
    <x v="11"/>
    <x v="9"/>
  </r>
  <r>
    <x v="1"/>
    <x v="5"/>
    <s v="Jan 2021"/>
    <n v="647480.92234238866"/>
    <x v="0"/>
    <x v="10"/>
  </r>
  <r>
    <x v="1"/>
    <x v="5"/>
    <s v="Feb 2021"/>
    <n v="632869.89858731593"/>
    <x v="1"/>
    <x v="10"/>
  </r>
  <r>
    <x v="1"/>
    <x v="5"/>
    <s v="Mar 2021"/>
    <n v="623124.46928173455"/>
    <x v="2"/>
    <x v="10"/>
  </r>
  <r>
    <x v="1"/>
    <x v="5"/>
    <s v="Apr 2021"/>
    <n v="615396.93653256458"/>
    <x v="3"/>
    <x v="10"/>
  </r>
  <r>
    <x v="1"/>
    <x v="5"/>
    <s v="May 2021"/>
    <n v="606847.80838723946"/>
    <x v="4"/>
    <x v="10"/>
  </r>
  <r>
    <x v="1"/>
    <x v="5"/>
    <s v="Jun 2021"/>
    <n v="368249.7972561873"/>
    <x v="5"/>
    <x v="10"/>
  </r>
  <r>
    <x v="1"/>
    <x v="5"/>
    <s v="Jul 2021"/>
    <n v="346431.60412676877"/>
    <x v="6"/>
    <x v="10"/>
  </r>
  <r>
    <x v="1"/>
    <x v="5"/>
    <s v="Aug 2021"/>
    <n v="340975.19784587837"/>
    <x v="7"/>
    <x v="10"/>
  </r>
  <r>
    <x v="1"/>
    <x v="5"/>
    <s v="Sep 2021"/>
    <n v="336416.11605133821"/>
    <x v="8"/>
    <x v="10"/>
  </r>
  <r>
    <x v="1"/>
    <x v="5"/>
    <s v="Oct 2021"/>
    <n v="331492.53272888879"/>
    <x v="9"/>
    <x v="10"/>
  </r>
  <r>
    <x v="1"/>
    <x v="5"/>
    <s v="Nov 2021"/>
    <n v="326903.07345447224"/>
    <x v="10"/>
    <x v="10"/>
  </r>
  <r>
    <x v="1"/>
    <x v="5"/>
    <s v="Dec 2021"/>
    <n v="322334.74855563528"/>
    <x v="11"/>
    <x v="10"/>
  </r>
  <r>
    <x v="1"/>
    <x v="5"/>
    <s v="Jan 2022"/>
    <n v="317857.47894182696"/>
    <x v="0"/>
    <x v="11"/>
  </r>
  <r>
    <x v="1"/>
    <x v="5"/>
    <s v="Feb 2022"/>
    <n v="313444.8585730624"/>
    <x v="1"/>
    <x v="11"/>
  </r>
  <r>
    <x v="1"/>
    <x v="5"/>
    <s v="Mar 2022"/>
    <n v="309100.75176982331"/>
    <x v="2"/>
    <x v="11"/>
  </r>
  <r>
    <x v="1"/>
    <x v="5"/>
    <s v="Apr 2022"/>
    <n v="304809.72052426537"/>
    <x v="3"/>
    <x v="11"/>
  </r>
  <r>
    <x v="1"/>
    <x v="5"/>
    <s v="May 2022"/>
    <n v="300585.31057885481"/>
    <x v="4"/>
    <x v="11"/>
  </r>
  <r>
    <x v="1"/>
    <x v="5"/>
    <s v="Jun 2022"/>
    <n v="296418.28706366051"/>
    <x v="5"/>
    <x v="11"/>
  </r>
  <r>
    <x v="1"/>
    <x v="5"/>
    <s v="Jul 2022"/>
    <n v="292315.1748619384"/>
    <x v="6"/>
    <x v="11"/>
  </r>
  <r>
    <x v="1"/>
    <x v="5"/>
    <s v="Aug 2022"/>
    <n v="288271.07815828506"/>
    <x v="7"/>
    <x v="11"/>
  </r>
  <r>
    <x v="1"/>
    <x v="5"/>
    <s v="Sep 2022"/>
    <n v="284285.12524487305"/>
    <x v="8"/>
    <x v="11"/>
  </r>
  <r>
    <x v="1"/>
    <x v="5"/>
    <s v="Oct 2022"/>
    <n v="280356.45989823318"/>
    <x v="9"/>
    <x v="11"/>
  </r>
  <r>
    <x v="1"/>
    <x v="5"/>
    <s v="Nov 2022"/>
    <n v="276484.23477199074"/>
    <x v="10"/>
    <x v="11"/>
  </r>
  <r>
    <x v="1"/>
    <x v="5"/>
    <s v="Dec 2022"/>
    <n v="272667.62111139181"/>
    <x v="11"/>
    <x v="11"/>
  </r>
  <r>
    <x v="1"/>
    <x v="5"/>
    <s v="Jan 2023"/>
    <n v="268905.79453151446"/>
    <x v="0"/>
    <x v="12"/>
  </r>
  <r>
    <x v="1"/>
    <x v="5"/>
    <s v="Feb 2023"/>
    <n v="265197.95040050993"/>
    <x v="1"/>
    <x v="12"/>
  </r>
  <r>
    <x v="1"/>
    <x v="5"/>
    <s v="Mar 2023"/>
    <n v="261543.29064071918"/>
    <x v="2"/>
    <x v="12"/>
  </r>
  <r>
    <x v="1"/>
    <x v="5"/>
    <s v="Apr 2023"/>
    <n v="257941.03486610361"/>
    <x v="3"/>
    <x v="12"/>
  </r>
  <r>
    <x v="1"/>
    <x v="5"/>
    <s v="May 2023"/>
    <n v="254390.40822190934"/>
    <x v="4"/>
    <x v="12"/>
  </r>
  <r>
    <x v="1"/>
    <x v="5"/>
    <s v="Jun 2023"/>
    <n v="250890.65436790828"/>
    <x v="5"/>
    <x v="12"/>
  </r>
  <r>
    <x v="1"/>
    <x v="5"/>
    <s v="Jul 2023"/>
    <n v="247407.38094895036"/>
    <x v="6"/>
    <x v="12"/>
  </r>
  <r>
    <x v="1"/>
    <x v="5"/>
    <s v="Aug 2023"/>
    <n v="244007.13319431525"/>
    <x v="7"/>
    <x v="12"/>
  </r>
  <r>
    <x v="1"/>
    <x v="5"/>
    <s v="Sep 2023"/>
    <n v="240655.54504047363"/>
    <x v="8"/>
    <x v="12"/>
  </r>
  <r>
    <x v="1"/>
    <x v="5"/>
    <s v="Oct 2023"/>
    <n v="237351.90227010244"/>
    <x v="9"/>
    <x v="12"/>
  </r>
  <r>
    <x v="1"/>
    <x v="5"/>
    <s v="Nov 2023"/>
    <n v="234095.49505861584"/>
    <x v="10"/>
    <x v="12"/>
  </r>
  <r>
    <x v="1"/>
    <x v="5"/>
    <s v="Dec 2023"/>
    <n v="230885.63239595373"/>
    <x v="11"/>
    <x v="12"/>
  </r>
  <r>
    <x v="1"/>
    <x v="5"/>
    <s v="Jan 2024"/>
    <n v="227721.63197205614"/>
    <x v="0"/>
    <x v="13"/>
  </r>
  <r>
    <x v="1"/>
    <x v="5"/>
    <s v="Feb 2024"/>
    <n v="224602.81696960019"/>
    <x v="1"/>
    <x v="13"/>
  </r>
  <r>
    <x v="1"/>
    <x v="5"/>
    <s v="Mar 2024"/>
    <n v="221528.52864724121"/>
    <x v="2"/>
    <x v="13"/>
  </r>
  <r>
    <x v="1"/>
    <x v="5"/>
    <s v="Apr 2024"/>
    <n v="218498.10911056143"/>
    <x v="3"/>
    <x v="13"/>
  </r>
  <r>
    <x v="1"/>
    <x v="5"/>
    <s v="May 2024"/>
    <n v="215510.91837966887"/>
    <x v="4"/>
    <x v="13"/>
  </r>
  <r>
    <x v="1"/>
    <x v="5"/>
    <s v="Jun 2024"/>
    <n v="212566.32269031383"/>
    <x v="5"/>
    <x v="13"/>
  </r>
  <r>
    <x v="1"/>
    <x v="5"/>
    <s v="Jul 2024"/>
    <n v="209663.69167098371"/>
    <x v="6"/>
    <x v="13"/>
  </r>
  <r>
    <x v="1"/>
    <x v="5"/>
    <s v="Aug 2024"/>
    <n v="206802.41667195456"/>
    <x v="7"/>
    <x v="13"/>
  </r>
  <r>
    <x v="1"/>
    <x v="5"/>
    <s v="Sep 2024"/>
    <n v="203981.89075188185"/>
    <x v="8"/>
    <x v="13"/>
  </r>
  <r>
    <x v="1"/>
    <x v="5"/>
    <s v="Oct 2024"/>
    <n v="201201.51553087361"/>
    <x v="9"/>
    <x v="13"/>
  </r>
  <r>
    <x v="1"/>
    <x v="5"/>
    <s v="Nov 2024"/>
    <n v="198460.70341339559"/>
    <x v="10"/>
    <x v="13"/>
  </r>
  <r>
    <x v="1"/>
    <x v="5"/>
    <s v="Dec 2024"/>
    <n v="195758.87516536616"/>
    <x v="11"/>
    <x v="13"/>
  </r>
  <r>
    <x v="1"/>
    <x v="5"/>
    <s v="Jan 2025"/>
    <n v="193095.4626370614"/>
    <x v="0"/>
    <x v="14"/>
  </r>
  <r>
    <x v="1"/>
    <x v="5"/>
    <s v="Feb 2025"/>
    <n v="190586.56431022799"/>
    <x v="1"/>
    <x v="14"/>
  </r>
  <r>
    <x v="1"/>
    <x v="5"/>
    <s v="Mar 2025"/>
    <n v="187997.3439067624"/>
    <x v="2"/>
    <x v="14"/>
  </r>
  <r>
    <x v="1"/>
    <x v="5"/>
    <s v="Apr 2025"/>
    <n v="185444.8798353023"/>
    <x v="3"/>
    <x v="14"/>
  </r>
  <r>
    <x v="1"/>
    <x v="5"/>
    <s v="May 2025"/>
    <n v="182928.64226064968"/>
    <x v="4"/>
    <x v="14"/>
  </r>
  <r>
    <x v="1"/>
    <x v="5"/>
    <s v="Jun 2025"/>
    <n v="180448.09648727029"/>
    <x v="5"/>
    <x v="14"/>
  </r>
  <r>
    <x v="1"/>
    <x v="5"/>
    <s v="Jul 2025"/>
    <n v="178002.72151125062"/>
    <x v="6"/>
    <x v="14"/>
  </r>
  <r>
    <x v="1"/>
    <x v="5"/>
    <s v="Aug 2025"/>
    <n v="175592.0072744872"/>
    <x v="7"/>
    <x v="14"/>
  </r>
  <r>
    <x v="1"/>
    <x v="5"/>
    <s v="Sep 2025"/>
    <n v="173215.44428870894"/>
    <x v="8"/>
    <x v="14"/>
  </r>
  <r>
    <x v="1"/>
    <x v="5"/>
    <s v="Oct 2025"/>
    <n v="170872.53888017024"/>
    <x v="9"/>
    <x v="14"/>
  </r>
  <r>
    <x v="1"/>
    <x v="5"/>
    <s v="Nov 2025"/>
    <n v="168562.79542205232"/>
    <x v="10"/>
    <x v="14"/>
  </r>
  <r>
    <x v="1"/>
    <x v="5"/>
    <s v="Dec 2025"/>
    <n v="166285.73201770461"/>
    <x v="11"/>
    <x v="14"/>
  </r>
  <r>
    <x v="1"/>
    <x v="5"/>
    <s v="Jan 2026"/>
    <n v="164040.87535483405"/>
    <x v="0"/>
    <x v="15"/>
  </r>
  <r>
    <x v="1"/>
    <x v="5"/>
    <s v="Feb 2026"/>
    <n v="161827.75249097971"/>
    <x v="1"/>
    <x v="15"/>
  </r>
  <r>
    <x v="1"/>
    <x v="5"/>
    <s v="Mar 2026"/>
    <n v="159645.90271384871"/>
    <x v="2"/>
    <x v="15"/>
  </r>
  <r>
    <x v="1"/>
    <x v="5"/>
    <s v="Apr 2026"/>
    <n v="159141.7364882429"/>
    <x v="3"/>
    <x v="15"/>
  </r>
  <r>
    <x v="1"/>
    <x v="5"/>
    <s v="May 2026"/>
    <n v="158643.23620186935"/>
    <x v="4"/>
    <x v="15"/>
  </r>
  <r>
    <x v="1"/>
    <x v="5"/>
    <s v="Jun 2026"/>
    <n v="5457.5071285201111"/>
    <x v="5"/>
    <x v="15"/>
  </r>
  <r>
    <x v="1"/>
    <x v="5"/>
    <s v="Jul 2026"/>
    <n v="5434.8535099885421"/>
    <x v="6"/>
    <x v="15"/>
  </r>
  <r>
    <x v="1"/>
    <x v="5"/>
    <s v="Aug 2026"/>
    <n v="5412.2929283357598"/>
    <x v="7"/>
    <x v="15"/>
  </r>
  <r>
    <x v="1"/>
    <x v="5"/>
    <s v="Sep 2026"/>
    <n v="5389.8271064669243"/>
    <x v="8"/>
    <x v="15"/>
  </r>
  <r>
    <x v="1"/>
    <x v="6"/>
    <s v="Jul 2011"/>
    <n v="4905305.5947445352"/>
    <x v="6"/>
    <x v="0"/>
  </r>
  <r>
    <x v="1"/>
    <x v="6"/>
    <s v="Aug 2011"/>
    <n v="13651288.948845999"/>
    <x v="7"/>
    <x v="0"/>
  </r>
  <r>
    <x v="1"/>
    <x v="6"/>
    <s v="Sep 2011"/>
    <n v="9090042.3075370044"/>
    <x v="8"/>
    <x v="0"/>
  </r>
  <r>
    <x v="1"/>
    <x v="6"/>
    <s v="Oct 2011"/>
    <n v="6651354.6041559409"/>
    <x v="9"/>
    <x v="0"/>
  </r>
  <r>
    <x v="1"/>
    <x v="6"/>
    <s v="Nov 2011"/>
    <n v="5617286.0603106404"/>
    <x v="10"/>
    <x v="0"/>
  </r>
  <r>
    <x v="1"/>
    <x v="6"/>
    <s v="Dec 2011"/>
    <n v="4900814.7865007222"/>
    <x v="11"/>
    <x v="0"/>
  </r>
  <r>
    <x v="1"/>
    <x v="6"/>
    <s v="Jan 2012"/>
    <n v="4449516.240851678"/>
    <x v="0"/>
    <x v="1"/>
  </r>
  <r>
    <x v="1"/>
    <x v="6"/>
    <s v="Feb 2012"/>
    <n v="4317441.4738840144"/>
    <x v="1"/>
    <x v="1"/>
  </r>
  <r>
    <x v="1"/>
    <x v="6"/>
    <s v="Mar 2012"/>
    <n v="4057835.9630550207"/>
    <x v="2"/>
    <x v="1"/>
  </r>
  <r>
    <x v="1"/>
    <x v="6"/>
    <s v="Apr 2012"/>
    <n v="4134285.8082193993"/>
    <x v="3"/>
    <x v="1"/>
  </r>
  <r>
    <x v="1"/>
    <x v="6"/>
    <s v="May 2012"/>
    <n v="4150194.8470373303"/>
    <x v="4"/>
    <x v="1"/>
  </r>
  <r>
    <x v="1"/>
    <x v="6"/>
    <s v="Jun 2012"/>
    <n v="4151754.8396302648"/>
    <x v="5"/>
    <x v="1"/>
  </r>
  <r>
    <x v="1"/>
    <x v="6"/>
    <s v="Jul 2012"/>
    <n v="4090706.5418982389"/>
    <x v="6"/>
    <x v="1"/>
  </r>
  <r>
    <x v="1"/>
    <x v="6"/>
    <s v="Aug 2012"/>
    <n v="4061251.2282855711"/>
    <x v="7"/>
    <x v="1"/>
  </r>
  <r>
    <x v="1"/>
    <x v="6"/>
    <s v="Sep 2012"/>
    <n v="4249415.8503454262"/>
    <x v="8"/>
    <x v="1"/>
  </r>
  <r>
    <x v="1"/>
    <x v="6"/>
    <s v="Oct 2012"/>
    <n v="4174162.6748633459"/>
    <x v="9"/>
    <x v="1"/>
  </r>
  <r>
    <x v="1"/>
    <x v="6"/>
    <s v="Nov 2012"/>
    <n v="4008676.166536388"/>
    <x v="10"/>
    <x v="1"/>
  </r>
  <r>
    <x v="1"/>
    <x v="6"/>
    <s v="Dec 2012"/>
    <n v="3735409.3948137881"/>
    <x v="11"/>
    <x v="1"/>
  </r>
  <r>
    <x v="1"/>
    <x v="6"/>
    <s v="Jan 2013"/>
    <n v="3540031.955551343"/>
    <x v="0"/>
    <x v="2"/>
  </r>
  <r>
    <x v="1"/>
    <x v="6"/>
    <s v="Feb 2013"/>
    <n v="3403691.7389878789"/>
    <x v="1"/>
    <x v="2"/>
  </r>
  <r>
    <x v="1"/>
    <x v="6"/>
    <s v="Mar 2013"/>
    <n v="3192388.3965170369"/>
    <x v="2"/>
    <x v="2"/>
  </r>
  <r>
    <x v="1"/>
    <x v="6"/>
    <s v="Apr 2013"/>
    <n v="3052402.1727163782"/>
    <x v="3"/>
    <x v="2"/>
  </r>
  <r>
    <x v="1"/>
    <x v="6"/>
    <s v="May 2013"/>
    <n v="2860742.3588634967"/>
    <x v="4"/>
    <x v="2"/>
  </r>
  <r>
    <x v="1"/>
    <x v="6"/>
    <s v="Jun 2013"/>
    <n v="2666867.0893936926"/>
    <x v="5"/>
    <x v="2"/>
  </r>
  <r>
    <x v="1"/>
    <x v="6"/>
    <s v="Jul 2013"/>
    <n v="2453757.6431152257"/>
    <x v="6"/>
    <x v="2"/>
  </r>
  <r>
    <x v="1"/>
    <x v="6"/>
    <s v="Aug 2013"/>
    <n v="2224288.7973915124"/>
    <x v="7"/>
    <x v="2"/>
  </r>
  <r>
    <x v="1"/>
    <x v="6"/>
    <s v="Sep 2013"/>
    <n v="2095183.5559041682"/>
    <x v="8"/>
    <x v="2"/>
  </r>
  <r>
    <x v="1"/>
    <x v="6"/>
    <s v="Oct 2013"/>
    <n v="2018741.6411168566"/>
    <x v="9"/>
    <x v="2"/>
  </r>
  <r>
    <x v="1"/>
    <x v="6"/>
    <s v="Nov 2013"/>
    <n v="1939100.7596823024"/>
    <x v="10"/>
    <x v="2"/>
  </r>
  <r>
    <x v="1"/>
    <x v="6"/>
    <s v="Dec 2013"/>
    <n v="1842975.1348977846"/>
    <x v="11"/>
    <x v="2"/>
  </r>
  <r>
    <x v="1"/>
    <x v="6"/>
    <s v="Jan 2014"/>
    <n v="1761289.9016727307"/>
    <x v="0"/>
    <x v="3"/>
  </r>
  <r>
    <x v="1"/>
    <x v="6"/>
    <s v="Feb 2014"/>
    <n v="1695788.5683527335"/>
    <x v="1"/>
    <x v="3"/>
  </r>
  <r>
    <x v="1"/>
    <x v="6"/>
    <s v="Mar 2014"/>
    <n v="1626407.0986058586"/>
    <x v="2"/>
    <x v="3"/>
  </r>
  <r>
    <x v="1"/>
    <x v="6"/>
    <s v="Apr 2014"/>
    <n v="1573251.8203795096"/>
    <x v="3"/>
    <x v="3"/>
  </r>
  <r>
    <x v="1"/>
    <x v="6"/>
    <s v="May 2014"/>
    <n v="1528645.803107392"/>
    <x v="4"/>
    <x v="3"/>
  </r>
  <r>
    <x v="1"/>
    <x v="6"/>
    <s v="Jun 2014"/>
    <n v="1497852.1887264948"/>
    <x v="5"/>
    <x v="3"/>
  </r>
  <r>
    <x v="1"/>
    <x v="6"/>
    <s v="Jul 2014"/>
    <n v="1448863.2365864292"/>
    <x v="6"/>
    <x v="3"/>
  </r>
  <r>
    <x v="1"/>
    <x v="6"/>
    <s v="Aug 2014"/>
    <n v="1384186.5827480373"/>
    <x v="7"/>
    <x v="3"/>
  </r>
  <r>
    <x v="1"/>
    <x v="6"/>
    <s v="Sep 2014"/>
    <n v="1343570.3822014877"/>
    <x v="8"/>
    <x v="3"/>
  </r>
  <r>
    <x v="1"/>
    <x v="6"/>
    <s v="Oct 2014"/>
    <n v="1316571.7232362111"/>
    <x v="9"/>
    <x v="3"/>
  </r>
  <r>
    <x v="1"/>
    <x v="6"/>
    <s v="Nov 2014"/>
    <n v="1302244.201656675"/>
    <x v="10"/>
    <x v="3"/>
  </r>
  <r>
    <x v="1"/>
    <x v="6"/>
    <s v="Dec 2014"/>
    <n v="1273753.3159074206"/>
    <x v="11"/>
    <x v="3"/>
  </r>
  <r>
    <x v="1"/>
    <x v="6"/>
    <s v="Jan 2015"/>
    <n v="1243698.2091839518"/>
    <x v="0"/>
    <x v="4"/>
  </r>
  <r>
    <x v="1"/>
    <x v="6"/>
    <s v="Feb 2015"/>
    <n v="1217581.5057485714"/>
    <x v="1"/>
    <x v="4"/>
  </r>
  <r>
    <x v="1"/>
    <x v="6"/>
    <s v="Mar 2015"/>
    <n v="1244010.0049214899"/>
    <x v="2"/>
    <x v="4"/>
  </r>
  <r>
    <x v="1"/>
    <x v="6"/>
    <s v="Apr 2015"/>
    <n v="1222393.6637072947"/>
    <x v="3"/>
    <x v="4"/>
  </r>
  <r>
    <x v="1"/>
    <x v="6"/>
    <s v="May 2015"/>
    <n v="1204166.9168914733"/>
    <x v="4"/>
    <x v="4"/>
  </r>
  <r>
    <x v="1"/>
    <x v="6"/>
    <s v="Jun 2015"/>
    <n v="1184555.692887912"/>
    <x v="5"/>
    <x v="4"/>
  </r>
  <r>
    <x v="1"/>
    <x v="6"/>
    <s v="Jul 2015"/>
    <n v="1159421.9272864442"/>
    <x v="6"/>
    <x v="4"/>
  </r>
  <r>
    <x v="1"/>
    <x v="6"/>
    <s v="Aug 2015"/>
    <n v="1127455.7422304205"/>
    <x v="7"/>
    <x v="4"/>
  </r>
  <r>
    <x v="1"/>
    <x v="6"/>
    <s v="Sep 2015"/>
    <n v="1098085.2932688929"/>
    <x v="8"/>
    <x v="4"/>
  </r>
  <r>
    <x v="1"/>
    <x v="6"/>
    <s v="Oct 2015"/>
    <n v="1068327.5095080512"/>
    <x v="9"/>
    <x v="4"/>
  </r>
  <r>
    <x v="1"/>
    <x v="6"/>
    <s v="Nov 2015"/>
    <n v="1041614.567522259"/>
    <x v="10"/>
    <x v="4"/>
  </r>
  <r>
    <x v="1"/>
    <x v="6"/>
    <s v="Dec 2015"/>
    <n v="1015059.8748901458"/>
    <x v="11"/>
    <x v="4"/>
  </r>
  <r>
    <x v="1"/>
    <x v="6"/>
    <s v="Jan 2016"/>
    <n v="989908.88136999798"/>
    <x v="0"/>
    <x v="5"/>
  </r>
  <r>
    <x v="1"/>
    <x v="6"/>
    <s v="Feb 2016"/>
    <n v="965702.41472271911"/>
    <x v="1"/>
    <x v="5"/>
  </r>
  <r>
    <x v="1"/>
    <x v="6"/>
    <s v="Mar 2016"/>
    <n v="941665.87875222543"/>
    <x v="2"/>
    <x v="5"/>
  </r>
  <r>
    <x v="1"/>
    <x v="6"/>
    <s v="Apr 2016"/>
    <n v="919262.67928035033"/>
    <x v="3"/>
    <x v="5"/>
  </r>
  <r>
    <x v="1"/>
    <x v="6"/>
    <s v="May 2016"/>
    <n v="895397.79909411888"/>
    <x v="4"/>
    <x v="5"/>
  </r>
  <r>
    <x v="1"/>
    <x v="6"/>
    <s v="Jun 2016"/>
    <n v="872872.63049466582"/>
    <x v="5"/>
    <x v="5"/>
  </r>
  <r>
    <x v="1"/>
    <x v="6"/>
    <s v="Jul 2016"/>
    <n v="844424.01699657133"/>
    <x v="6"/>
    <x v="5"/>
  </r>
  <r>
    <x v="1"/>
    <x v="6"/>
    <s v="Aug 2016"/>
    <n v="825791.02049822104"/>
    <x v="7"/>
    <x v="5"/>
  </r>
  <r>
    <x v="1"/>
    <x v="6"/>
    <s v="Sep 2016"/>
    <n v="805364.04733160743"/>
    <x v="8"/>
    <x v="5"/>
  </r>
  <r>
    <x v="1"/>
    <x v="6"/>
    <s v="Oct 2016"/>
    <n v="784456.88178091636"/>
    <x v="9"/>
    <x v="5"/>
  </r>
  <r>
    <x v="1"/>
    <x v="6"/>
    <s v="Nov 2016"/>
    <n v="769307.67836070736"/>
    <x v="10"/>
    <x v="5"/>
  </r>
  <r>
    <x v="1"/>
    <x v="6"/>
    <s v="Dec 2016"/>
    <n v="755595.03095955215"/>
    <x v="11"/>
    <x v="5"/>
  </r>
  <r>
    <x v="1"/>
    <x v="6"/>
    <s v="Jan 2017"/>
    <n v="736824.01379768783"/>
    <x v="0"/>
    <x v="6"/>
  </r>
  <r>
    <x v="1"/>
    <x v="6"/>
    <s v="Feb 2017"/>
    <n v="719150.30051969271"/>
    <x v="1"/>
    <x v="6"/>
  </r>
  <r>
    <x v="1"/>
    <x v="6"/>
    <s v="Mar 2017"/>
    <n v="701463.38295574184"/>
    <x v="2"/>
    <x v="6"/>
  </r>
  <r>
    <x v="1"/>
    <x v="6"/>
    <s v="Apr 2017"/>
    <n v="682858.33943211241"/>
    <x v="3"/>
    <x v="6"/>
  </r>
  <r>
    <x v="1"/>
    <x v="6"/>
    <s v="May 2017"/>
    <n v="666906.98462370445"/>
    <x v="4"/>
    <x v="6"/>
  </r>
  <r>
    <x v="1"/>
    <x v="6"/>
    <s v="Jun 2017"/>
    <n v="653869.79762774578"/>
    <x v="5"/>
    <x v="6"/>
  </r>
  <r>
    <x v="1"/>
    <x v="6"/>
    <s v="Jul 2017"/>
    <n v="639503.74156492343"/>
    <x v="6"/>
    <x v="6"/>
  </r>
  <r>
    <x v="1"/>
    <x v="6"/>
    <s v="Aug 2017"/>
    <n v="626713.10926521104"/>
    <x v="7"/>
    <x v="6"/>
  </r>
  <r>
    <x v="1"/>
    <x v="6"/>
    <s v="Sep 2017"/>
    <n v="614101.98785529751"/>
    <x v="8"/>
    <x v="6"/>
  </r>
  <r>
    <x v="1"/>
    <x v="6"/>
    <s v="Oct 2017"/>
    <n v="600569.68123498955"/>
    <x v="9"/>
    <x v="6"/>
  </r>
  <r>
    <x v="1"/>
    <x v="6"/>
    <s v="Nov 2017"/>
    <n v="586222.2493169189"/>
    <x v="10"/>
    <x v="6"/>
  </r>
  <r>
    <x v="1"/>
    <x v="6"/>
    <s v="Dec 2017"/>
    <n v="573947.17696240963"/>
    <x v="11"/>
    <x v="6"/>
  </r>
  <r>
    <x v="1"/>
    <x v="6"/>
    <s v="Jan 2018"/>
    <n v="562243.28574465099"/>
    <x v="0"/>
    <x v="7"/>
  </r>
  <r>
    <x v="1"/>
    <x v="6"/>
    <s v="Feb 2018"/>
    <n v="548404.66223347944"/>
    <x v="1"/>
    <x v="7"/>
  </r>
  <r>
    <x v="1"/>
    <x v="6"/>
    <s v="Mar 2018"/>
    <n v="536975.7006203949"/>
    <x v="2"/>
    <x v="7"/>
  </r>
  <r>
    <x v="1"/>
    <x v="6"/>
    <s v="Apr 2018"/>
    <n v="526458.87006677373"/>
    <x v="3"/>
    <x v="7"/>
  </r>
  <r>
    <x v="1"/>
    <x v="6"/>
    <s v="May 2018"/>
    <n v="515870.79432216083"/>
    <x v="4"/>
    <x v="7"/>
  </r>
  <r>
    <x v="1"/>
    <x v="6"/>
    <s v="Jun 2018"/>
    <n v="506510.54995607882"/>
    <x v="5"/>
    <x v="7"/>
  </r>
  <r>
    <x v="1"/>
    <x v="6"/>
    <s v="Jul 2018"/>
    <n v="496388.26381071913"/>
    <x v="6"/>
    <x v="7"/>
  </r>
  <r>
    <x v="1"/>
    <x v="6"/>
    <s v="Aug 2018"/>
    <n v="487162.75204589998"/>
    <x v="7"/>
    <x v="7"/>
  </r>
  <r>
    <x v="1"/>
    <x v="6"/>
    <s v="Sep 2018"/>
    <n v="476567.38691707223"/>
    <x v="8"/>
    <x v="7"/>
  </r>
  <r>
    <x v="1"/>
    <x v="6"/>
    <s v="Oct 2018"/>
    <n v="466359.01529247523"/>
    <x v="9"/>
    <x v="7"/>
  </r>
  <r>
    <x v="1"/>
    <x v="6"/>
    <s v="Nov 2018"/>
    <n v="459437.09715503221"/>
    <x v="10"/>
    <x v="7"/>
  </r>
  <r>
    <x v="1"/>
    <x v="6"/>
    <s v="Dec 2018"/>
    <n v="449842.81222292839"/>
    <x v="11"/>
    <x v="7"/>
  </r>
  <r>
    <x v="1"/>
    <x v="6"/>
    <s v="Jan 2019"/>
    <n v="438400.67661383498"/>
    <x v="0"/>
    <x v="8"/>
  </r>
  <r>
    <x v="1"/>
    <x v="6"/>
    <s v="Feb 2019"/>
    <n v="429265.35217032809"/>
    <x v="1"/>
    <x v="8"/>
  </r>
  <r>
    <x v="1"/>
    <x v="6"/>
    <s v="Mar 2019"/>
    <n v="421658.82435557747"/>
    <x v="2"/>
    <x v="8"/>
  </r>
  <r>
    <x v="1"/>
    <x v="6"/>
    <s v="Apr 2019"/>
    <n v="413678.79778222821"/>
    <x v="3"/>
    <x v="8"/>
  </r>
  <r>
    <x v="1"/>
    <x v="6"/>
    <s v="May 2019"/>
    <n v="407914.26906889724"/>
    <x v="4"/>
    <x v="8"/>
  </r>
  <r>
    <x v="1"/>
    <x v="6"/>
    <s v="Jun 2019"/>
    <n v="402213.59518486162"/>
    <x v="5"/>
    <x v="8"/>
  </r>
  <r>
    <x v="1"/>
    <x v="6"/>
    <s v="Jul 2019"/>
    <n v="391848.63369852345"/>
    <x v="6"/>
    <x v="8"/>
  </r>
  <r>
    <x v="1"/>
    <x v="6"/>
    <s v="Aug 2019"/>
    <n v="382517.0913778409"/>
    <x v="7"/>
    <x v="8"/>
  </r>
  <r>
    <x v="1"/>
    <x v="6"/>
    <s v="Sep 2019"/>
    <n v="378267.75137371192"/>
    <x v="8"/>
    <x v="8"/>
  </r>
  <r>
    <x v="1"/>
    <x v="6"/>
    <s v="Oct 2019"/>
    <n v="371395.1027462919"/>
    <x v="9"/>
    <x v="8"/>
  </r>
  <r>
    <x v="1"/>
    <x v="6"/>
    <s v="Nov 2019"/>
    <n v="363431.02772029664"/>
    <x v="10"/>
    <x v="8"/>
  </r>
  <r>
    <x v="1"/>
    <x v="6"/>
    <s v="Dec 2019"/>
    <n v="355629.63512321527"/>
    <x v="11"/>
    <x v="8"/>
  </r>
  <r>
    <x v="1"/>
    <x v="6"/>
    <s v="Jan 2020"/>
    <n v="348374.32942857442"/>
    <x v="0"/>
    <x v="9"/>
  </r>
  <r>
    <x v="1"/>
    <x v="6"/>
    <s v="Feb 2020"/>
    <n v="343754.83118793019"/>
    <x v="1"/>
    <x v="9"/>
  </r>
  <r>
    <x v="1"/>
    <x v="6"/>
    <s v="Mar 2020"/>
    <n v="338178.54619333753"/>
    <x v="2"/>
    <x v="9"/>
  </r>
  <r>
    <x v="1"/>
    <x v="6"/>
    <s v="Apr 2020"/>
    <n v="328810.18842567905"/>
    <x v="3"/>
    <x v="9"/>
  </r>
  <r>
    <x v="1"/>
    <x v="6"/>
    <s v="May 2020"/>
    <n v="323206.08244243602"/>
    <x v="4"/>
    <x v="9"/>
  </r>
  <r>
    <x v="1"/>
    <x v="6"/>
    <s v="Jun 2020"/>
    <n v="322450.64182287845"/>
    <x v="5"/>
    <x v="9"/>
  </r>
  <r>
    <x v="1"/>
    <x v="6"/>
    <s v="Jul 2020"/>
    <n v="303652.63508292771"/>
    <x v="6"/>
    <x v="9"/>
  </r>
  <r>
    <x v="1"/>
    <x v="6"/>
    <s v="Aug 2020"/>
    <n v="295536.72050723271"/>
    <x v="7"/>
    <x v="9"/>
  </r>
  <r>
    <x v="1"/>
    <x v="6"/>
    <s v="Sep 2020"/>
    <n v="289101.27602459188"/>
    <x v="8"/>
    <x v="9"/>
  </r>
  <r>
    <x v="1"/>
    <x v="6"/>
    <s v="Oct 2020"/>
    <n v="283486.44754402974"/>
    <x v="9"/>
    <x v="9"/>
  </r>
  <r>
    <x v="1"/>
    <x v="6"/>
    <s v="Nov 2020"/>
    <n v="277041.91597796144"/>
    <x v="10"/>
    <x v="9"/>
  </r>
  <r>
    <x v="1"/>
    <x v="6"/>
    <s v="Dec 2020"/>
    <n v="272805.75040641008"/>
    <x v="11"/>
    <x v="9"/>
  </r>
  <r>
    <x v="1"/>
    <x v="6"/>
    <s v="Jan 2021"/>
    <n v="267966.27867058921"/>
    <x v="0"/>
    <x v="10"/>
  </r>
  <r>
    <x v="1"/>
    <x v="6"/>
    <s v="Feb 2021"/>
    <n v="263880.1195098774"/>
    <x v="1"/>
    <x v="10"/>
  </r>
  <r>
    <x v="1"/>
    <x v="6"/>
    <s v="Mar 2021"/>
    <n v="259900.5671772749"/>
    <x v="2"/>
    <x v="10"/>
  </r>
  <r>
    <x v="1"/>
    <x v="6"/>
    <s v="Apr 2021"/>
    <n v="250237.3222817475"/>
    <x v="3"/>
    <x v="10"/>
  </r>
  <r>
    <x v="1"/>
    <x v="6"/>
    <s v="May 2021"/>
    <n v="245899.72188309662"/>
    <x v="4"/>
    <x v="10"/>
  </r>
  <r>
    <x v="1"/>
    <x v="6"/>
    <s v="Jun 2021"/>
    <n v="184423.42609302138"/>
    <x v="5"/>
    <x v="10"/>
  </r>
  <r>
    <x v="1"/>
    <x v="6"/>
    <s v="Jul 2021"/>
    <n v="96129.196586650069"/>
    <x v="6"/>
    <x v="10"/>
  </r>
  <r>
    <x v="1"/>
    <x v="6"/>
    <s v="Aug 2021"/>
    <n v="92185.576320039982"/>
    <x v="7"/>
    <x v="10"/>
  </r>
  <r>
    <x v="1"/>
    <x v="6"/>
    <s v="Sep 2021"/>
    <n v="90350.990862252889"/>
    <x v="8"/>
    <x v="10"/>
  </r>
  <r>
    <x v="1"/>
    <x v="6"/>
    <s v="Oct 2021"/>
    <n v="89448.338762576765"/>
    <x v="9"/>
    <x v="10"/>
  </r>
  <r>
    <x v="1"/>
    <x v="6"/>
    <s v="Nov 2021"/>
    <n v="88086.353921146918"/>
    <x v="10"/>
    <x v="10"/>
  </r>
  <r>
    <x v="1"/>
    <x v="6"/>
    <s v="Dec 2021"/>
    <n v="87031.50649010019"/>
    <x v="11"/>
    <x v="10"/>
  </r>
  <r>
    <x v="1"/>
    <x v="6"/>
    <s v="Jan 2022"/>
    <n v="85941.694184031236"/>
    <x v="0"/>
    <x v="11"/>
  </r>
  <r>
    <x v="1"/>
    <x v="6"/>
    <s v="Feb 2022"/>
    <n v="84894.408472139752"/>
    <x v="1"/>
    <x v="11"/>
  </r>
  <r>
    <x v="1"/>
    <x v="6"/>
    <s v="Mar 2022"/>
    <n v="83861.566141066301"/>
    <x v="2"/>
    <x v="11"/>
  </r>
  <r>
    <x v="1"/>
    <x v="6"/>
    <s v="Apr 2022"/>
    <n v="82842.942308121768"/>
    <x v="3"/>
    <x v="11"/>
  </r>
  <r>
    <x v="1"/>
    <x v="6"/>
    <s v="May 2022"/>
    <n v="81838.31912078512"/>
    <x v="4"/>
    <x v="11"/>
  </r>
  <r>
    <x v="1"/>
    <x v="6"/>
    <s v="Jun 2022"/>
    <n v="80847.481226535325"/>
    <x v="5"/>
    <x v="11"/>
  </r>
  <r>
    <x v="1"/>
    <x v="6"/>
    <s v="Jul 2022"/>
    <n v="79870.217957209068"/>
    <x v="6"/>
    <x v="11"/>
  </r>
  <r>
    <x v="1"/>
    <x v="6"/>
    <s v="Aug 2022"/>
    <n v="78906.320406095634"/>
    <x v="7"/>
    <x v="11"/>
  </r>
  <r>
    <x v="1"/>
    <x v="6"/>
    <s v="Sep 2022"/>
    <n v="77955.583027936897"/>
    <x v="8"/>
    <x v="11"/>
  </r>
  <r>
    <x v="1"/>
    <x v="6"/>
    <s v="Oct 2022"/>
    <n v="77017.805984737643"/>
    <x v="9"/>
    <x v="11"/>
  </r>
  <r>
    <x v="1"/>
    <x v="6"/>
    <s v="Nov 2022"/>
    <n v="76092.788154144888"/>
    <x v="10"/>
    <x v="11"/>
  </r>
  <r>
    <x v="1"/>
    <x v="6"/>
    <s v="Dec 2022"/>
    <n v="75180.341451236614"/>
    <x v="11"/>
    <x v="11"/>
  </r>
  <r>
    <x v="1"/>
    <x v="6"/>
    <s v="Jan 2023"/>
    <n v="74280.269115112475"/>
    <x v="0"/>
    <x v="12"/>
  </r>
  <r>
    <x v="1"/>
    <x v="6"/>
    <s v="Feb 2023"/>
    <n v="73392.384237945269"/>
    <x v="1"/>
    <x v="12"/>
  </r>
  <r>
    <x v="1"/>
    <x v="6"/>
    <s v="Mar 2023"/>
    <n v="72516.503596265611"/>
    <x v="2"/>
    <x v="12"/>
  </r>
  <r>
    <x v="1"/>
    <x v="6"/>
    <s v="Apr 2023"/>
    <n v="71652.44434369891"/>
    <x v="3"/>
    <x v="12"/>
  </r>
  <r>
    <x v="1"/>
    <x v="6"/>
    <s v="May 2023"/>
    <n v="70800.027618228356"/>
    <x v="4"/>
    <x v="12"/>
  </r>
  <r>
    <x v="1"/>
    <x v="6"/>
    <s v="Jun 2023"/>
    <n v="69959.079965099983"/>
    <x v="5"/>
    <x v="12"/>
  </r>
  <r>
    <x v="1"/>
    <x v="6"/>
    <s v="Jul 2023"/>
    <n v="69129.422276486643"/>
    <x v="6"/>
    <x v="12"/>
  </r>
  <r>
    <x v="1"/>
    <x v="6"/>
    <s v="Aug 2023"/>
    <n v="68264.621809658609"/>
    <x v="7"/>
    <x v="12"/>
  </r>
  <r>
    <x v="1"/>
    <x v="6"/>
    <s v="Sep 2023"/>
    <n v="67457.04886905491"/>
    <x v="8"/>
    <x v="12"/>
  </r>
  <r>
    <x v="1"/>
    <x v="6"/>
    <s v="Oct 2023"/>
    <n v="66660.269404682855"/>
    <x v="9"/>
    <x v="12"/>
  </r>
  <r>
    <x v="1"/>
    <x v="6"/>
    <s v="Nov 2023"/>
    <n v="65874.12176905146"/>
    <x v="10"/>
    <x v="12"/>
  </r>
  <r>
    <x v="1"/>
    <x v="6"/>
    <s v="Dec 2023"/>
    <n v="65098.445053217096"/>
    <x v="11"/>
    <x v="12"/>
  </r>
  <r>
    <x v="1"/>
    <x v="6"/>
    <s v="Jan 2024"/>
    <n v="64333.084716951664"/>
    <x v="0"/>
    <x v="13"/>
  </r>
  <r>
    <x v="1"/>
    <x v="6"/>
    <s v="Feb 2024"/>
    <n v="63577.885997121884"/>
    <x v="1"/>
    <x v="13"/>
  </r>
  <r>
    <x v="1"/>
    <x v="6"/>
    <s v="Mar 2024"/>
    <n v="62832.69791495223"/>
    <x v="2"/>
    <x v="13"/>
  </r>
  <r>
    <x v="1"/>
    <x v="6"/>
    <s v="Apr 2024"/>
    <n v="62097.371191667175"/>
    <x v="3"/>
    <x v="13"/>
  </r>
  <r>
    <x v="1"/>
    <x v="6"/>
    <s v="May 2024"/>
    <n v="61371.760494301489"/>
    <x v="4"/>
    <x v="13"/>
  </r>
  <r>
    <x v="1"/>
    <x v="6"/>
    <s v="Jun 2024"/>
    <n v="60655.721428437406"/>
    <x v="5"/>
    <x v="13"/>
  </r>
  <r>
    <x v="1"/>
    <x v="6"/>
    <s v="Jul 2024"/>
    <n v="59949.112061109721"/>
    <x v="6"/>
    <x v="13"/>
  </r>
  <r>
    <x v="1"/>
    <x v="6"/>
    <s v="Aug 2024"/>
    <n v="59251.795066616134"/>
    <x v="7"/>
    <x v="13"/>
  </r>
  <r>
    <x v="1"/>
    <x v="6"/>
    <s v="Sep 2024"/>
    <n v="58563.630911991422"/>
    <x v="8"/>
    <x v="13"/>
  </r>
  <r>
    <x v="1"/>
    <x v="6"/>
    <s v="Oct 2024"/>
    <n v="57884.48765589104"/>
    <x v="9"/>
    <x v="13"/>
  </r>
  <r>
    <x v="1"/>
    <x v="6"/>
    <s v="Nov 2024"/>
    <n v="57214.227665349783"/>
    <x v="10"/>
    <x v="13"/>
  </r>
  <r>
    <x v="1"/>
    <x v="6"/>
    <s v="Dec 2024"/>
    <n v="56552.726467738597"/>
    <x v="11"/>
    <x v="13"/>
  </r>
  <r>
    <x v="1"/>
    <x v="6"/>
    <s v="Jan 2025"/>
    <n v="55899.85171445"/>
    <x v="0"/>
    <x v="14"/>
  </r>
  <r>
    <x v="1"/>
    <x v="6"/>
    <s v="Feb 2025"/>
    <n v="55255.47758704461"/>
    <x v="1"/>
    <x v="14"/>
  </r>
  <r>
    <x v="1"/>
    <x v="6"/>
    <s v="Mar 2025"/>
    <n v="54700.999986308074"/>
    <x v="2"/>
    <x v="14"/>
  </r>
  <r>
    <x v="1"/>
    <x v="6"/>
    <s v="Apr 2025"/>
    <n v="54072.590013958121"/>
    <x v="3"/>
    <x v="14"/>
  </r>
  <r>
    <x v="1"/>
    <x v="6"/>
    <s v="May 2025"/>
    <n v="53452.320488151585"/>
    <x v="4"/>
    <x v="14"/>
  </r>
  <r>
    <x v="1"/>
    <x v="6"/>
    <s v="Jun 2025"/>
    <n v="52840.070451901651"/>
    <x v="5"/>
    <x v="14"/>
  </r>
  <r>
    <x v="1"/>
    <x v="6"/>
    <s v="Jul 2025"/>
    <n v="52235.727378389602"/>
    <x v="6"/>
    <x v="14"/>
  </r>
  <r>
    <x v="1"/>
    <x v="6"/>
    <s v="Aug 2025"/>
    <n v="51639.173172081188"/>
    <x v="7"/>
    <x v="14"/>
  </r>
  <r>
    <x v="1"/>
    <x v="6"/>
    <s v="Sep 2025"/>
    <n v="51050.295183252507"/>
    <x v="8"/>
    <x v="14"/>
  </r>
  <r>
    <x v="1"/>
    <x v="6"/>
    <s v="Oct 2025"/>
    <n v="50468.98556944255"/>
    <x v="9"/>
    <x v="14"/>
  </r>
  <r>
    <x v="1"/>
    <x v="6"/>
    <s v="Nov 2025"/>
    <n v="49895.134242380016"/>
    <x v="10"/>
    <x v="14"/>
  </r>
  <r>
    <x v="1"/>
    <x v="6"/>
    <s v="Dec 2025"/>
    <n v="49328.631913793572"/>
    <x v="11"/>
    <x v="14"/>
  </r>
  <r>
    <x v="1"/>
    <x v="6"/>
    <s v="Jan 2026"/>
    <n v="48769.375664127394"/>
    <x v="0"/>
    <x v="15"/>
  </r>
  <r>
    <x v="1"/>
    <x v="6"/>
    <s v="Feb 2026"/>
    <n v="48217.258966562709"/>
    <x v="1"/>
    <x v="15"/>
  </r>
  <r>
    <x v="1"/>
    <x v="6"/>
    <s v="Mar 2026"/>
    <n v="47672.182324448877"/>
    <x v="2"/>
    <x v="15"/>
  </r>
  <r>
    <x v="1"/>
    <x v="6"/>
    <s v="Apr 2026"/>
    <n v="47134.04177241974"/>
    <x v="3"/>
    <x v="15"/>
  </r>
  <r>
    <x v="1"/>
    <x v="6"/>
    <s v="May 2026"/>
    <n v="46602.741836729751"/>
    <x v="4"/>
    <x v="15"/>
  </r>
  <r>
    <x v="1"/>
    <x v="6"/>
    <s v="Jun 2026"/>
    <n v="46078.184059275693"/>
    <x v="5"/>
    <x v="15"/>
  </r>
  <r>
    <x v="1"/>
    <x v="6"/>
    <s v="Jul 2026"/>
    <n v="3813.3774971356697"/>
    <x v="6"/>
    <x v="15"/>
  </r>
  <r>
    <x v="1"/>
    <x v="6"/>
    <s v="Aug 2026"/>
    <n v="3797.5483059534986"/>
    <x v="7"/>
    <x v="15"/>
  </r>
  <r>
    <x v="1"/>
    <x v="6"/>
    <s v="Sep 2026"/>
    <n v="3781.7837237149283"/>
    <x v="8"/>
    <x v="15"/>
  </r>
  <r>
    <x v="1"/>
    <x v="6"/>
    <s v="Oct 2026"/>
    <n v="3766.0863347777022"/>
    <x v="9"/>
    <x v="15"/>
  </r>
  <r>
    <x v="1"/>
    <x v="7"/>
    <s v="Aug 2011"/>
    <n v="4221693.7702253452"/>
    <x v="7"/>
    <x v="0"/>
  </r>
  <r>
    <x v="1"/>
    <x v="7"/>
    <s v="Sep 2011"/>
    <n v="9532980.5565748792"/>
    <x v="8"/>
    <x v="0"/>
  </r>
  <r>
    <x v="1"/>
    <x v="7"/>
    <s v="Oct 2011"/>
    <n v="7387825.2798040817"/>
    <x v="9"/>
    <x v="0"/>
  </r>
  <r>
    <x v="1"/>
    <x v="7"/>
    <s v="Nov 2011"/>
    <n v="5809972.5381108802"/>
    <x v="10"/>
    <x v="0"/>
  </r>
  <r>
    <x v="1"/>
    <x v="7"/>
    <s v="Dec 2011"/>
    <n v="4924467.3125044964"/>
    <x v="11"/>
    <x v="0"/>
  </r>
  <r>
    <x v="1"/>
    <x v="7"/>
    <s v="Jan 2012"/>
    <n v="4513443.4063777905"/>
    <x v="0"/>
    <x v="1"/>
  </r>
  <r>
    <x v="1"/>
    <x v="7"/>
    <s v="Feb 2012"/>
    <n v="4078332.3100322937"/>
    <x v="1"/>
    <x v="1"/>
  </r>
  <r>
    <x v="1"/>
    <x v="7"/>
    <s v="Mar 2012"/>
    <n v="3862278.4077713322"/>
    <x v="2"/>
    <x v="1"/>
  </r>
  <r>
    <x v="1"/>
    <x v="7"/>
    <s v="Apr 2012"/>
    <n v="3739030.8982692682"/>
    <x v="3"/>
    <x v="1"/>
  </r>
  <r>
    <x v="1"/>
    <x v="7"/>
    <s v="May 2012"/>
    <n v="3679548.7214868376"/>
    <x v="4"/>
    <x v="1"/>
  </r>
  <r>
    <x v="1"/>
    <x v="7"/>
    <s v="Jun 2012"/>
    <n v="3528619.4125527903"/>
    <x v="5"/>
    <x v="1"/>
  </r>
  <r>
    <x v="1"/>
    <x v="7"/>
    <s v="Jul 2012"/>
    <n v="3458215.5595873343"/>
    <x v="6"/>
    <x v="1"/>
  </r>
  <r>
    <x v="1"/>
    <x v="7"/>
    <s v="Aug 2012"/>
    <n v="3574139.081232368"/>
    <x v="7"/>
    <x v="1"/>
  </r>
  <r>
    <x v="1"/>
    <x v="7"/>
    <s v="Sep 2012"/>
    <n v="3706046.9057011921"/>
    <x v="8"/>
    <x v="1"/>
  </r>
  <r>
    <x v="1"/>
    <x v="7"/>
    <s v="Oct 2012"/>
    <n v="3856721.701285609"/>
    <x v="9"/>
    <x v="1"/>
  </r>
  <r>
    <x v="1"/>
    <x v="7"/>
    <s v="Nov 2012"/>
    <n v="3941888.2276046518"/>
    <x v="10"/>
    <x v="1"/>
  </r>
  <r>
    <x v="1"/>
    <x v="7"/>
    <s v="Dec 2012"/>
    <n v="3868241.447706453"/>
    <x v="11"/>
    <x v="1"/>
  </r>
  <r>
    <x v="1"/>
    <x v="7"/>
    <s v="Jan 2013"/>
    <n v="3685854.0545224766"/>
    <x v="0"/>
    <x v="2"/>
  </r>
  <r>
    <x v="1"/>
    <x v="7"/>
    <s v="Feb 2013"/>
    <n v="3587589.9367272039"/>
    <x v="1"/>
    <x v="2"/>
  </r>
  <r>
    <x v="1"/>
    <x v="7"/>
    <s v="Mar 2013"/>
    <n v="3457408.2733472362"/>
    <x v="2"/>
    <x v="2"/>
  </r>
  <r>
    <x v="1"/>
    <x v="7"/>
    <s v="Apr 2013"/>
    <n v="3190117.9057041788"/>
    <x v="3"/>
    <x v="2"/>
  </r>
  <r>
    <x v="1"/>
    <x v="7"/>
    <s v="May 2013"/>
    <n v="2967537.3764860751"/>
    <x v="4"/>
    <x v="2"/>
  </r>
  <r>
    <x v="1"/>
    <x v="7"/>
    <s v="Jun 2013"/>
    <n v="2785858.0993349035"/>
    <x v="5"/>
    <x v="2"/>
  </r>
  <r>
    <x v="1"/>
    <x v="7"/>
    <s v="Jul 2013"/>
    <n v="2647412.2425974831"/>
    <x v="6"/>
    <x v="2"/>
  </r>
  <r>
    <x v="1"/>
    <x v="7"/>
    <s v="Aug 2013"/>
    <n v="2504065.5704546105"/>
    <x v="7"/>
    <x v="2"/>
  </r>
  <r>
    <x v="1"/>
    <x v="7"/>
    <s v="Sep 2013"/>
    <n v="2386263.8610878037"/>
    <x v="8"/>
    <x v="2"/>
  </r>
  <r>
    <x v="1"/>
    <x v="7"/>
    <s v="Oct 2013"/>
    <n v="2310054.7384861927"/>
    <x v="9"/>
    <x v="2"/>
  </r>
  <r>
    <x v="1"/>
    <x v="7"/>
    <s v="Nov 2013"/>
    <n v="2239831.6777206436"/>
    <x v="10"/>
    <x v="2"/>
  </r>
  <r>
    <x v="1"/>
    <x v="7"/>
    <s v="Dec 2013"/>
    <n v="2148957.9096014947"/>
    <x v="11"/>
    <x v="2"/>
  </r>
  <r>
    <x v="1"/>
    <x v="7"/>
    <s v="Jan 2014"/>
    <n v="2053835.4202881639"/>
    <x v="0"/>
    <x v="3"/>
  </r>
  <r>
    <x v="1"/>
    <x v="7"/>
    <s v="Feb 2014"/>
    <n v="1995587.2413299817"/>
    <x v="1"/>
    <x v="3"/>
  </r>
  <r>
    <x v="1"/>
    <x v="7"/>
    <s v="Mar 2014"/>
    <n v="1928172.9730426231"/>
    <x v="2"/>
    <x v="3"/>
  </r>
  <r>
    <x v="1"/>
    <x v="7"/>
    <s v="Apr 2014"/>
    <n v="1845510.377687277"/>
    <x v="3"/>
    <x v="3"/>
  </r>
  <r>
    <x v="1"/>
    <x v="7"/>
    <s v="May 2014"/>
    <n v="1782690.6085901861"/>
    <x v="4"/>
    <x v="3"/>
  </r>
  <r>
    <x v="1"/>
    <x v="7"/>
    <s v="Jun 2014"/>
    <n v="1721774.0178430381"/>
    <x v="5"/>
    <x v="3"/>
  </r>
  <r>
    <x v="1"/>
    <x v="7"/>
    <s v="Jul 2014"/>
    <n v="1664427.3882333979"/>
    <x v="6"/>
    <x v="3"/>
  </r>
  <r>
    <x v="1"/>
    <x v="7"/>
    <s v="Aug 2014"/>
    <n v="1610746.4906209814"/>
    <x v="7"/>
    <x v="3"/>
  </r>
  <r>
    <x v="1"/>
    <x v="7"/>
    <s v="Sep 2014"/>
    <n v="1560129.8757214404"/>
    <x v="8"/>
    <x v="3"/>
  </r>
  <r>
    <x v="1"/>
    <x v="7"/>
    <s v="Oct 2014"/>
    <n v="1510620.2402050414"/>
    <x v="9"/>
    <x v="3"/>
  </r>
  <r>
    <x v="1"/>
    <x v="7"/>
    <s v="Nov 2014"/>
    <n v="1476715.5590734258"/>
    <x v="10"/>
    <x v="3"/>
  </r>
  <r>
    <x v="1"/>
    <x v="7"/>
    <s v="Dec 2014"/>
    <n v="1453260.9892296679"/>
    <x v="11"/>
    <x v="3"/>
  </r>
  <r>
    <x v="1"/>
    <x v="7"/>
    <s v="Jan 2015"/>
    <n v="1417440.0989873642"/>
    <x v="0"/>
    <x v="4"/>
  </r>
  <r>
    <x v="1"/>
    <x v="7"/>
    <s v="Feb 2015"/>
    <n v="1382726.266819773"/>
    <x v="1"/>
    <x v="4"/>
  </r>
  <r>
    <x v="1"/>
    <x v="7"/>
    <s v="Mar 2015"/>
    <n v="1350448.177888267"/>
    <x v="2"/>
    <x v="4"/>
  </r>
  <r>
    <x v="1"/>
    <x v="7"/>
    <s v="Apr 2015"/>
    <n v="1323075.5827232059"/>
    <x v="3"/>
    <x v="4"/>
  </r>
  <r>
    <x v="1"/>
    <x v="7"/>
    <s v="May 2015"/>
    <n v="1298983.6272147386"/>
    <x v="4"/>
    <x v="4"/>
  </r>
  <r>
    <x v="1"/>
    <x v="7"/>
    <s v="Jun 2015"/>
    <n v="1278605.5347104941"/>
    <x v="5"/>
    <x v="4"/>
  </r>
  <r>
    <x v="1"/>
    <x v="7"/>
    <s v="Jul 2015"/>
    <n v="1257090.8157344409"/>
    <x v="6"/>
    <x v="4"/>
  </r>
  <r>
    <x v="1"/>
    <x v="7"/>
    <s v="Aug 2015"/>
    <n v="1228287.9805962904"/>
    <x v="7"/>
    <x v="4"/>
  </r>
  <r>
    <x v="1"/>
    <x v="7"/>
    <s v="Sep 2015"/>
    <n v="1193290.6095548987"/>
    <x v="8"/>
    <x v="4"/>
  </r>
  <r>
    <x v="1"/>
    <x v="7"/>
    <s v="Oct 2015"/>
    <n v="1160867.5280694631"/>
    <x v="9"/>
    <x v="4"/>
  </r>
  <r>
    <x v="1"/>
    <x v="7"/>
    <s v="Nov 2015"/>
    <n v="1128882.2524524557"/>
    <x v="10"/>
    <x v="4"/>
  </r>
  <r>
    <x v="1"/>
    <x v="7"/>
    <s v="Dec 2015"/>
    <n v="1099867.8024031539"/>
    <x v="11"/>
    <x v="4"/>
  </r>
  <r>
    <x v="1"/>
    <x v="7"/>
    <s v="Jan 2016"/>
    <n v="1070968.9110498289"/>
    <x v="0"/>
    <x v="5"/>
  </r>
  <r>
    <x v="1"/>
    <x v="7"/>
    <s v="Feb 2016"/>
    <n v="1044589.6293759403"/>
    <x v="1"/>
    <x v="5"/>
  </r>
  <r>
    <x v="1"/>
    <x v="7"/>
    <s v="Mar 2016"/>
    <n v="1018575.4124911122"/>
    <x v="2"/>
    <x v="5"/>
  </r>
  <r>
    <x v="1"/>
    <x v="7"/>
    <s v="Apr 2016"/>
    <n v="994160.71668491582"/>
    <x v="3"/>
    <x v="5"/>
  </r>
  <r>
    <x v="1"/>
    <x v="7"/>
    <s v="May 2016"/>
    <n v="970404.89438531129"/>
    <x v="4"/>
    <x v="5"/>
  </r>
  <r>
    <x v="1"/>
    <x v="7"/>
    <s v="Jun 2016"/>
    <n v="946271.89923796337"/>
    <x v="5"/>
    <x v="5"/>
  </r>
  <r>
    <x v="1"/>
    <x v="7"/>
    <s v="Jul 2016"/>
    <n v="922510.84773412475"/>
    <x v="6"/>
    <x v="5"/>
  </r>
  <r>
    <x v="1"/>
    <x v="7"/>
    <s v="Aug 2016"/>
    <n v="882971.86804579734"/>
    <x v="7"/>
    <x v="5"/>
  </r>
  <r>
    <x v="1"/>
    <x v="7"/>
    <s v="Sep 2016"/>
    <n v="864624.663132724"/>
    <x v="8"/>
    <x v="5"/>
  </r>
  <r>
    <x v="1"/>
    <x v="7"/>
    <s v="Oct 2016"/>
    <n v="844210.36681726959"/>
    <x v="9"/>
    <x v="5"/>
  </r>
  <r>
    <x v="1"/>
    <x v="7"/>
    <s v="Nov 2016"/>
    <n v="823307.92041990301"/>
    <x v="10"/>
    <x v="5"/>
  </r>
  <r>
    <x v="1"/>
    <x v="7"/>
    <s v="Dec 2016"/>
    <n v="808348.01611891505"/>
    <x v="11"/>
    <x v="5"/>
  </r>
  <r>
    <x v="1"/>
    <x v="7"/>
    <s v="Jan 2017"/>
    <n v="794812.04223786097"/>
    <x v="0"/>
    <x v="6"/>
  </r>
  <r>
    <x v="1"/>
    <x v="7"/>
    <s v="Feb 2017"/>
    <n v="776494.88941411837"/>
    <x v="1"/>
    <x v="6"/>
  </r>
  <r>
    <x v="1"/>
    <x v="7"/>
    <s v="Mar 2017"/>
    <n v="758045.77310159709"/>
    <x v="2"/>
    <x v="6"/>
  </r>
  <r>
    <x v="1"/>
    <x v="7"/>
    <s v="Apr 2017"/>
    <n v="740190.78798449901"/>
    <x v="3"/>
    <x v="6"/>
  </r>
  <r>
    <x v="1"/>
    <x v="7"/>
    <s v="May 2017"/>
    <n v="721118.24707807251"/>
    <x v="4"/>
    <x v="6"/>
  </r>
  <r>
    <x v="1"/>
    <x v="7"/>
    <s v="Jun 2017"/>
    <n v="704728.77161103871"/>
    <x v="5"/>
    <x v="6"/>
  </r>
  <r>
    <x v="1"/>
    <x v="7"/>
    <s v="Jul 2017"/>
    <n v="691417.18423197442"/>
    <x v="6"/>
    <x v="6"/>
  </r>
  <r>
    <x v="1"/>
    <x v="7"/>
    <s v="Aug 2017"/>
    <n v="676499.02668224368"/>
    <x v="7"/>
    <x v="6"/>
  </r>
  <r>
    <x v="1"/>
    <x v="7"/>
    <s v="Sep 2017"/>
    <n v="663078.82552588929"/>
    <x v="8"/>
    <x v="6"/>
  </r>
  <r>
    <x v="1"/>
    <x v="7"/>
    <s v="Oct 2017"/>
    <n v="649801.4085214209"/>
    <x v="9"/>
    <x v="6"/>
  </r>
  <r>
    <x v="1"/>
    <x v="7"/>
    <s v="Nov 2017"/>
    <n v="635539.0679806018"/>
    <x v="10"/>
    <x v="6"/>
  </r>
  <r>
    <x v="1"/>
    <x v="7"/>
    <s v="Dec 2017"/>
    <n v="620270.26749768353"/>
    <x v="11"/>
    <x v="6"/>
  </r>
  <r>
    <x v="1"/>
    <x v="7"/>
    <s v="Jan 2018"/>
    <n v="607244.04637818632"/>
    <x v="0"/>
    <x v="7"/>
  </r>
  <r>
    <x v="1"/>
    <x v="7"/>
    <s v="Feb 2018"/>
    <n v="595318.04854275985"/>
    <x v="1"/>
    <x v="7"/>
  </r>
  <r>
    <x v="1"/>
    <x v="7"/>
    <s v="Mar 2018"/>
    <n v="580228.66785675334"/>
    <x v="2"/>
    <x v="7"/>
  </r>
  <r>
    <x v="1"/>
    <x v="7"/>
    <s v="Apr 2018"/>
    <n v="567798.80989928497"/>
    <x v="3"/>
    <x v="7"/>
  </r>
  <r>
    <x v="1"/>
    <x v="7"/>
    <s v="May 2018"/>
    <n v="556283.02750517731"/>
    <x v="4"/>
    <x v="7"/>
  </r>
  <r>
    <x v="1"/>
    <x v="7"/>
    <s v="Jun 2018"/>
    <n v="544662.59544413653"/>
    <x v="5"/>
    <x v="7"/>
  </r>
  <r>
    <x v="1"/>
    <x v="7"/>
    <s v="Jul 2018"/>
    <n v="534354.83846640843"/>
    <x v="6"/>
    <x v="7"/>
  </r>
  <r>
    <x v="1"/>
    <x v="7"/>
    <s v="Aug 2018"/>
    <n v="523287.76998128754"/>
    <x v="7"/>
    <x v="7"/>
  </r>
  <r>
    <x v="1"/>
    <x v="7"/>
    <s v="Sep 2018"/>
    <n v="513104.91491388407"/>
    <x v="8"/>
    <x v="7"/>
  </r>
  <r>
    <x v="1"/>
    <x v="7"/>
    <s v="Oct 2018"/>
    <n v="501697.97997342591"/>
    <x v="9"/>
    <x v="7"/>
  </r>
  <r>
    <x v="1"/>
    <x v="7"/>
    <s v="Nov 2018"/>
    <n v="490468.19909170078"/>
    <x v="10"/>
    <x v="7"/>
  </r>
  <r>
    <x v="1"/>
    <x v="7"/>
    <s v="Dec 2018"/>
    <n v="482688.47226026462"/>
    <x v="11"/>
    <x v="7"/>
  </r>
  <r>
    <x v="1"/>
    <x v="7"/>
    <s v="Jan 2019"/>
    <n v="472147.3250720494"/>
    <x v="0"/>
    <x v="8"/>
  </r>
  <r>
    <x v="1"/>
    <x v="7"/>
    <s v="Feb 2019"/>
    <n v="460184.92057598953"/>
    <x v="1"/>
    <x v="8"/>
  </r>
  <r>
    <x v="1"/>
    <x v="7"/>
    <s v="Mar 2019"/>
    <n v="449784.63478659501"/>
    <x v="2"/>
    <x v="8"/>
  </r>
  <r>
    <x v="1"/>
    <x v="7"/>
    <s v="Apr 2019"/>
    <n v="441679.07870950957"/>
    <x v="3"/>
    <x v="8"/>
  </r>
  <r>
    <x v="1"/>
    <x v="7"/>
    <s v="May 2019"/>
    <n v="433095.36547236715"/>
    <x v="4"/>
    <x v="8"/>
  </r>
  <r>
    <x v="1"/>
    <x v="7"/>
    <s v="Jun 2019"/>
    <n v="427019.01534187957"/>
    <x v="5"/>
    <x v="8"/>
  </r>
  <r>
    <x v="1"/>
    <x v="7"/>
    <s v="Jul 2019"/>
    <n v="421094.73563085118"/>
    <x v="6"/>
    <x v="8"/>
  </r>
  <r>
    <x v="1"/>
    <x v="7"/>
    <s v="Aug 2019"/>
    <n v="410183.93531177775"/>
    <x v="7"/>
    <x v="8"/>
  </r>
  <r>
    <x v="1"/>
    <x v="7"/>
    <s v="Sep 2019"/>
    <n v="400435.82789431699"/>
    <x v="8"/>
    <x v="8"/>
  </r>
  <r>
    <x v="1"/>
    <x v="7"/>
    <s v="Oct 2019"/>
    <n v="396087.74551735655"/>
    <x v="9"/>
    <x v="8"/>
  </r>
  <r>
    <x v="1"/>
    <x v="7"/>
    <s v="Nov 2019"/>
    <n v="389075.589871292"/>
    <x v="10"/>
    <x v="8"/>
  </r>
  <r>
    <x v="1"/>
    <x v="7"/>
    <s v="Dec 2019"/>
    <n v="381002.12466591748"/>
    <x v="11"/>
    <x v="8"/>
  </r>
  <r>
    <x v="1"/>
    <x v="7"/>
    <s v="Jan 2020"/>
    <n v="373169.69454319496"/>
    <x v="0"/>
    <x v="9"/>
  </r>
  <r>
    <x v="1"/>
    <x v="7"/>
    <s v="Feb 2020"/>
    <n v="366389.36441389349"/>
    <x v="1"/>
    <x v="9"/>
  </r>
  <r>
    <x v="1"/>
    <x v="7"/>
    <s v="Mar 2020"/>
    <n v="361872.45741862716"/>
    <x v="2"/>
    <x v="9"/>
  </r>
  <r>
    <x v="1"/>
    <x v="7"/>
    <s v="Apr 2020"/>
    <n v="356578.18431606784"/>
    <x v="3"/>
    <x v="9"/>
  </r>
  <r>
    <x v="1"/>
    <x v="7"/>
    <s v="May 2020"/>
    <n v="347317.67157155485"/>
    <x v="4"/>
    <x v="9"/>
  </r>
  <r>
    <x v="1"/>
    <x v="7"/>
    <s v="Jun 2020"/>
    <n v="342019.71312967443"/>
    <x v="5"/>
    <x v="9"/>
  </r>
  <r>
    <x v="1"/>
    <x v="7"/>
    <s v="Jul 2020"/>
    <n v="341775.37895659998"/>
    <x v="6"/>
    <x v="9"/>
  </r>
  <r>
    <x v="1"/>
    <x v="7"/>
    <s v="Aug 2020"/>
    <n v="323647.00459070835"/>
    <x v="7"/>
    <x v="9"/>
  </r>
  <r>
    <x v="1"/>
    <x v="7"/>
    <s v="Sep 2020"/>
    <n v="315781.05046507926"/>
    <x v="8"/>
    <x v="9"/>
  </r>
  <r>
    <x v="1"/>
    <x v="7"/>
    <s v="Oct 2020"/>
    <n v="309527.33791679918"/>
    <x v="9"/>
    <x v="9"/>
  </r>
  <r>
    <x v="1"/>
    <x v="7"/>
    <s v="Nov 2020"/>
    <n v="304009.91825154412"/>
    <x v="10"/>
    <x v="9"/>
  </r>
  <r>
    <x v="1"/>
    <x v="7"/>
    <s v="Dec 2020"/>
    <n v="297756.29590448132"/>
    <x v="11"/>
    <x v="9"/>
  </r>
  <r>
    <x v="1"/>
    <x v="7"/>
    <s v="Jan 2021"/>
    <n v="293372.73686710722"/>
    <x v="0"/>
    <x v="10"/>
  </r>
  <r>
    <x v="1"/>
    <x v="7"/>
    <s v="Feb 2021"/>
    <n v="288433.85565713065"/>
    <x v="1"/>
    <x v="10"/>
  </r>
  <r>
    <x v="1"/>
    <x v="7"/>
    <s v="Mar 2021"/>
    <n v="283444.71011311037"/>
    <x v="2"/>
    <x v="10"/>
  </r>
  <r>
    <x v="1"/>
    <x v="7"/>
    <s v="Apr 2021"/>
    <n v="278454.44247996266"/>
    <x v="3"/>
    <x v="10"/>
  </r>
  <r>
    <x v="1"/>
    <x v="7"/>
    <s v="May 2021"/>
    <n v="275210.48272054479"/>
    <x v="4"/>
    <x v="10"/>
  </r>
  <r>
    <x v="1"/>
    <x v="7"/>
    <s v="Jun 2021"/>
    <n v="268642.11274384276"/>
    <x v="5"/>
    <x v="10"/>
  </r>
  <r>
    <x v="1"/>
    <x v="7"/>
    <s v="Jul 2021"/>
    <n v="259731.46017080967"/>
    <x v="6"/>
    <x v="10"/>
  </r>
  <r>
    <x v="1"/>
    <x v="7"/>
    <s v="Aug 2021"/>
    <n v="168720.9582017746"/>
    <x v="7"/>
    <x v="10"/>
  </r>
  <r>
    <x v="1"/>
    <x v="7"/>
    <s v="Sep 2021"/>
    <n v="79380.202880158147"/>
    <x v="8"/>
    <x v="10"/>
  </r>
  <r>
    <x v="1"/>
    <x v="7"/>
    <s v="Oct 2021"/>
    <n v="74979.901036093128"/>
    <x v="9"/>
    <x v="10"/>
  </r>
  <r>
    <x v="1"/>
    <x v="7"/>
    <s v="Nov 2021"/>
    <n v="74327.284711490924"/>
    <x v="10"/>
    <x v="10"/>
  </r>
  <r>
    <x v="1"/>
    <x v="7"/>
    <s v="Dec 2021"/>
    <n v="73190.564207780641"/>
    <x v="11"/>
    <x v="10"/>
  </r>
  <r>
    <x v="1"/>
    <x v="7"/>
    <s v="Jan 2022"/>
    <n v="72371.230723966466"/>
    <x v="0"/>
    <x v="11"/>
  </r>
  <r>
    <x v="1"/>
    <x v="7"/>
    <s v="Feb 2022"/>
    <n v="71815.798255311282"/>
    <x v="1"/>
    <x v="11"/>
  </r>
  <r>
    <x v="1"/>
    <x v="7"/>
    <s v="Mar 2022"/>
    <n v="70691.073874084061"/>
    <x v="2"/>
    <x v="11"/>
  </r>
  <r>
    <x v="1"/>
    <x v="7"/>
    <s v="Apr 2022"/>
    <n v="69881.065114792858"/>
    <x v="3"/>
    <x v="11"/>
  </r>
  <r>
    <x v="1"/>
    <x v="7"/>
    <s v="May 2022"/>
    <n v="69080.686863078139"/>
    <x v="4"/>
    <x v="11"/>
  </r>
  <r>
    <x v="1"/>
    <x v="7"/>
    <s v="Jun 2022"/>
    <n v="68278.77629516639"/>
    <x v="5"/>
    <x v="11"/>
  </r>
  <r>
    <x v="1"/>
    <x v="7"/>
    <s v="Jul 2022"/>
    <n v="67485.853087303913"/>
    <x v="6"/>
    <x v="11"/>
  </r>
  <r>
    <x v="1"/>
    <x v="7"/>
    <s v="Aug 2022"/>
    <n v="66682.094471464385"/>
    <x v="7"/>
    <x v="11"/>
  </r>
  <r>
    <x v="1"/>
    <x v="7"/>
    <s v="Sep 2022"/>
    <n v="65888.238451508834"/>
    <x v="8"/>
    <x v="11"/>
  </r>
  <r>
    <x v="1"/>
    <x v="7"/>
    <s v="Oct 2022"/>
    <n v="65118.42354307264"/>
    <x v="9"/>
    <x v="11"/>
  </r>
  <r>
    <x v="1"/>
    <x v="7"/>
    <s v="Nov 2022"/>
    <n v="64368.912597823117"/>
    <x v="10"/>
    <x v="11"/>
  </r>
  <r>
    <x v="1"/>
    <x v="7"/>
    <s v="Dec 2022"/>
    <n v="63624.117464266092"/>
    <x v="11"/>
    <x v="11"/>
  </r>
  <r>
    <x v="1"/>
    <x v="7"/>
    <s v="Jan 2023"/>
    <n v="62891.965862020283"/>
    <x v="0"/>
    <x v="12"/>
  </r>
  <r>
    <x v="1"/>
    <x v="7"/>
    <s v="Feb 2023"/>
    <n v="62337.202554254291"/>
    <x v="1"/>
    <x v="12"/>
  </r>
  <r>
    <x v="1"/>
    <x v="7"/>
    <s v="Mar 2023"/>
    <n v="61466.043492855119"/>
    <x v="2"/>
    <x v="12"/>
  </r>
  <r>
    <x v="1"/>
    <x v="7"/>
    <s v="Apr 2023"/>
    <n v="60757.884603589671"/>
    <x v="3"/>
    <x v="12"/>
  </r>
  <r>
    <x v="1"/>
    <x v="7"/>
    <s v="May 2023"/>
    <n v="60037.902086755174"/>
    <x v="4"/>
    <x v="12"/>
  </r>
  <r>
    <x v="1"/>
    <x v="7"/>
    <s v="Jun 2023"/>
    <n v="59345.793587359905"/>
    <x v="5"/>
    <x v="12"/>
  </r>
  <r>
    <x v="1"/>
    <x v="7"/>
    <s v="Jul 2023"/>
    <n v="58662.371297761951"/>
    <x v="6"/>
    <x v="12"/>
  </r>
  <r>
    <x v="1"/>
    <x v="7"/>
    <s v="Aug 2023"/>
    <n v="57991.583119391289"/>
    <x v="7"/>
    <x v="12"/>
  </r>
  <r>
    <x v="1"/>
    <x v="7"/>
    <s v="Sep 2023"/>
    <n v="57276.051005864763"/>
    <x v="8"/>
    <x v="12"/>
  </r>
  <r>
    <x v="1"/>
    <x v="7"/>
    <s v="Oct 2023"/>
    <n v="56626.445173104585"/>
    <x v="9"/>
    <x v="12"/>
  </r>
  <r>
    <x v="1"/>
    <x v="7"/>
    <s v="Nov 2023"/>
    <n v="55983.074051641495"/>
    <x v="10"/>
    <x v="12"/>
  </r>
  <r>
    <x v="1"/>
    <x v="7"/>
    <s v="Dec 2023"/>
    <n v="55354.493529857944"/>
    <x v="11"/>
    <x v="12"/>
  </r>
  <r>
    <x v="1"/>
    <x v="7"/>
    <s v="Jan 2024"/>
    <n v="54738.813922135021"/>
    <x v="0"/>
    <x v="13"/>
  </r>
  <r>
    <x v="1"/>
    <x v="7"/>
    <s v="Feb 2024"/>
    <n v="54156.699532885948"/>
    <x v="1"/>
    <x v="13"/>
  </r>
  <r>
    <x v="1"/>
    <x v="7"/>
    <s v="Mar 2024"/>
    <n v="53511.665568534576"/>
    <x v="2"/>
    <x v="13"/>
  </r>
  <r>
    <x v="1"/>
    <x v="7"/>
    <s v="Apr 2024"/>
    <n v="52913.805225963326"/>
    <x v="3"/>
    <x v="13"/>
  </r>
  <r>
    <x v="1"/>
    <x v="7"/>
    <s v="May 2024"/>
    <n v="52324.041311616689"/>
    <x v="4"/>
    <x v="13"/>
  </r>
  <r>
    <x v="1"/>
    <x v="7"/>
    <s v="Jun 2024"/>
    <n v="51747.806141006869"/>
    <x v="5"/>
    <x v="13"/>
  </r>
  <r>
    <x v="1"/>
    <x v="7"/>
    <s v="Jul 2024"/>
    <n v="51175.198435150705"/>
    <x v="6"/>
    <x v="13"/>
  </r>
  <r>
    <x v="1"/>
    <x v="7"/>
    <s v="Aug 2024"/>
    <n v="50607.053237133776"/>
    <x v="7"/>
    <x v="13"/>
  </r>
  <r>
    <x v="1"/>
    <x v="7"/>
    <s v="Sep 2024"/>
    <n v="50029.737532485371"/>
    <x v="8"/>
    <x v="13"/>
  </r>
  <r>
    <x v="1"/>
    <x v="7"/>
    <s v="Oct 2024"/>
    <n v="49482.338704713002"/>
    <x v="9"/>
    <x v="13"/>
  </r>
  <r>
    <x v="1"/>
    <x v="7"/>
    <s v="Nov 2024"/>
    <n v="48940.921005020544"/>
    <x v="10"/>
    <x v="13"/>
  </r>
  <r>
    <x v="1"/>
    <x v="7"/>
    <s v="Dec 2024"/>
    <n v="48407.046319567031"/>
    <x v="11"/>
    <x v="13"/>
  </r>
  <r>
    <x v="1"/>
    <x v="7"/>
    <s v="Jan 2025"/>
    <n v="47879.878189072471"/>
    <x v="0"/>
    <x v="14"/>
  </r>
  <r>
    <x v="1"/>
    <x v="7"/>
    <s v="Feb 2025"/>
    <n v="47359.207130283503"/>
    <x v="1"/>
    <x v="14"/>
  </r>
  <r>
    <x v="1"/>
    <x v="7"/>
    <s v="Mar 2025"/>
    <n v="46844.9508549288"/>
    <x v="2"/>
    <x v="14"/>
  </r>
  <r>
    <x v="1"/>
    <x v="7"/>
    <s v="Apr 2025"/>
    <n v="46421.94454003773"/>
    <x v="3"/>
    <x v="14"/>
  </r>
  <r>
    <x v="1"/>
    <x v="7"/>
    <s v="May 2025"/>
    <n v="45919.537663327959"/>
    <x v="4"/>
    <x v="14"/>
  </r>
  <r>
    <x v="1"/>
    <x v="7"/>
    <s v="Jun 2025"/>
    <n v="45423.28090747138"/>
    <x v="5"/>
    <x v="14"/>
  </r>
  <r>
    <x v="1"/>
    <x v="7"/>
    <s v="Jul 2025"/>
    <n v="44933.087954028582"/>
    <x v="6"/>
    <x v="14"/>
  </r>
  <r>
    <x v="1"/>
    <x v="7"/>
    <s v="Aug 2025"/>
    <n v="44448.874146012764"/>
    <x v="7"/>
    <x v="14"/>
  </r>
  <r>
    <x v="1"/>
    <x v="7"/>
    <s v="Sep 2025"/>
    <n v="43970.560195152604"/>
    <x v="8"/>
    <x v="14"/>
  </r>
  <r>
    <x v="1"/>
    <x v="7"/>
    <s v="Oct 2025"/>
    <n v="43498.061844461292"/>
    <x v="9"/>
    <x v="14"/>
  </r>
  <r>
    <x v="1"/>
    <x v="7"/>
    <s v="Nov 2025"/>
    <n v="43031.299482762333"/>
    <x v="10"/>
    <x v="14"/>
  </r>
  <r>
    <x v="1"/>
    <x v="7"/>
    <s v="Dec 2025"/>
    <n v="42570.196344689568"/>
    <x v="11"/>
    <x v="14"/>
  </r>
  <r>
    <x v="1"/>
    <x v="7"/>
    <s v="Jan 2026"/>
    <n v="42114.672257613944"/>
    <x v="0"/>
    <x v="15"/>
  </r>
  <r>
    <x v="1"/>
    <x v="7"/>
    <s v="Feb 2026"/>
    <n v="41664.652917621868"/>
    <x v="1"/>
    <x v="15"/>
  </r>
  <r>
    <x v="1"/>
    <x v="7"/>
    <s v="Mar 2026"/>
    <n v="41220.061997894605"/>
    <x v="2"/>
    <x v="15"/>
  </r>
  <r>
    <x v="1"/>
    <x v="7"/>
    <s v="Apr 2026"/>
    <n v="40780.825694518571"/>
    <x v="3"/>
    <x v="15"/>
  </r>
  <r>
    <x v="1"/>
    <x v="7"/>
    <s v="May 2026"/>
    <n v="40346.872426485359"/>
    <x v="4"/>
    <x v="15"/>
  </r>
  <r>
    <x v="1"/>
    <x v="7"/>
    <s v="Jun 2026"/>
    <n v="39918.127928428788"/>
    <x v="5"/>
    <x v="15"/>
  </r>
  <r>
    <x v="1"/>
    <x v="7"/>
    <s v="Jul 2026"/>
    <n v="39494.522180793057"/>
    <x v="6"/>
    <x v="15"/>
  </r>
  <r>
    <x v="1"/>
    <x v="7"/>
    <s v="Aug 2026"/>
    <n v="3973.3725007106982"/>
    <x v="7"/>
    <x v="15"/>
  </r>
  <r>
    <x v="1"/>
    <x v="7"/>
    <s v="Sep 2026"/>
    <n v="3956.8799910408929"/>
    <x v="8"/>
    <x v="15"/>
  </r>
  <r>
    <x v="1"/>
    <x v="7"/>
    <s v="Oct 2026"/>
    <n v="3940.4546746724327"/>
    <x v="9"/>
    <x v="15"/>
  </r>
  <r>
    <x v="1"/>
    <x v="7"/>
    <s v="Nov 2026"/>
    <n v="3924.0974130578984"/>
    <x v="10"/>
    <x v="15"/>
  </r>
  <r>
    <x v="1"/>
    <x v="8"/>
    <s v="Sep 2011"/>
    <n v="45747300.320261389"/>
    <x v="8"/>
    <x v="0"/>
  </r>
  <r>
    <x v="1"/>
    <x v="8"/>
    <s v="Oct 2011"/>
    <n v="24346500.920702569"/>
    <x v="9"/>
    <x v="0"/>
  </r>
  <r>
    <x v="1"/>
    <x v="8"/>
    <s v="Nov 2011"/>
    <n v="22768732.724765215"/>
    <x v="10"/>
    <x v="0"/>
  </r>
  <r>
    <x v="1"/>
    <x v="8"/>
    <s v="Dec 2011"/>
    <n v="20420715.041091274"/>
    <x v="11"/>
    <x v="0"/>
  </r>
  <r>
    <x v="1"/>
    <x v="8"/>
    <s v="Jan 2012"/>
    <n v="19487812.748254206"/>
    <x v="0"/>
    <x v="1"/>
  </r>
  <r>
    <x v="1"/>
    <x v="8"/>
    <s v="Feb 2012"/>
    <n v="19251553.91768188"/>
    <x v="1"/>
    <x v="1"/>
  </r>
  <r>
    <x v="1"/>
    <x v="8"/>
    <s v="Mar 2012"/>
    <n v="19059331.515847813"/>
    <x v="2"/>
    <x v="1"/>
  </r>
  <r>
    <x v="1"/>
    <x v="8"/>
    <s v="Apr 2012"/>
    <n v="19550179.67483357"/>
    <x v="3"/>
    <x v="1"/>
  </r>
  <r>
    <x v="1"/>
    <x v="8"/>
    <s v="May 2012"/>
    <n v="19172372.074627891"/>
    <x v="4"/>
    <x v="1"/>
  </r>
  <r>
    <x v="1"/>
    <x v="8"/>
    <s v="Jun 2012"/>
    <n v="18255596.207579289"/>
    <x v="5"/>
    <x v="1"/>
  </r>
  <r>
    <x v="1"/>
    <x v="8"/>
    <s v="Jul 2012"/>
    <n v="16955448.543145653"/>
    <x v="6"/>
    <x v="1"/>
  </r>
  <r>
    <x v="1"/>
    <x v="8"/>
    <s v="Aug 2012"/>
    <n v="16373132.451754093"/>
    <x v="7"/>
    <x v="1"/>
  </r>
  <r>
    <x v="1"/>
    <x v="8"/>
    <s v="Sep 2012"/>
    <n v="15460901.448736265"/>
    <x v="8"/>
    <x v="1"/>
  </r>
  <r>
    <x v="1"/>
    <x v="8"/>
    <s v="Oct 2012"/>
    <n v="15217588.259908652"/>
    <x v="9"/>
    <x v="1"/>
  </r>
  <r>
    <x v="1"/>
    <x v="8"/>
    <s v="Nov 2012"/>
    <n v="14826772.312771039"/>
    <x v="10"/>
    <x v="1"/>
  </r>
  <r>
    <x v="1"/>
    <x v="8"/>
    <s v="Dec 2012"/>
    <n v="14468191.337622255"/>
    <x v="11"/>
    <x v="1"/>
  </r>
  <r>
    <x v="1"/>
    <x v="8"/>
    <s v="Jan 2013"/>
    <n v="13926429.821967902"/>
    <x v="0"/>
    <x v="2"/>
  </r>
  <r>
    <x v="1"/>
    <x v="8"/>
    <s v="Feb 2013"/>
    <n v="13549652.105946362"/>
    <x v="1"/>
    <x v="2"/>
  </r>
  <r>
    <x v="1"/>
    <x v="8"/>
    <s v="Mar 2013"/>
    <n v="13162162.215483217"/>
    <x v="2"/>
    <x v="2"/>
  </r>
  <r>
    <x v="1"/>
    <x v="8"/>
    <s v="Apr 2013"/>
    <n v="12785502.493742963"/>
    <x v="3"/>
    <x v="2"/>
  </r>
  <r>
    <x v="1"/>
    <x v="8"/>
    <s v="May 2013"/>
    <n v="12477344.829953445"/>
    <x v="4"/>
    <x v="2"/>
  </r>
  <r>
    <x v="1"/>
    <x v="8"/>
    <s v="Jun 2013"/>
    <n v="12170579.373366395"/>
    <x v="5"/>
    <x v="2"/>
  </r>
  <r>
    <x v="1"/>
    <x v="8"/>
    <s v="Jul 2013"/>
    <n v="11848805.520413488"/>
    <x v="6"/>
    <x v="2"/>
  </r>
  <r>
    <x v="1"/>
    <x v="8"/>
    <s v="Aug 2013"/>
    <n v="11479304.720812358"/>
    <x v="7"/>
    <x v="2"/>
  </r>
  <r>
    <x v="1"/>
    <x v="8"/>
    <s v="Sep 2013"/>
    <n v="10733704.849082787"/>
    <x v="8"/>
    <x v="2"/>
  </r>
  <r>
    <x v="1"/>
    <x v="8"/>
    <s v="Oct 2013"/>
    <n v="10455870.982375834"/>
    <x v="9"/>
    <x v="2"/>
  </r>
  <r>
    <x v="1"/>
    <x v="8"/>
    <s v="Nov 2013"/>
    <n v="10219744.694920782"/>
    <x v="10"/>
    <x v="2"/>
  </r>
  <r>
    <x v="1"/>
    <x v="8"/>
    <s v="Dec 2013"/>
    <n v="10045877.531142846"/>
    <x v="11"/>
    <x v="2"/>
  </r>
  <r>
    <x v="1"/>
    <x v="8"/>
    <s v="Jan 2014"/>
    <n v="9793063.9210413396"/>
    <x v="0"/>
    <x v="3"/>
  </r>
  <r>
    <x v="1"/>
    <x v="8"/>
    <s v="Feb 2014"/>
    <n v="9639032.6520335283"/>
    <x v="1"/>
    <x v="3"/>
  </r>
  <r>
    <x v="1"/>
    <x v="8"/>
    <s v="Mar 2014"/>
    <n v="9487012.1486744024"/>
    <x v="2"/>
    <x v="3"/>
  </r>
  <r>
    <x v="1"/>
    <x v="8"/>
    <s v="Apr 2014"/>
    <n v="9346737.7118305434"/>
    <x v="3"/>
    <x v="3"/>
  </r>
  <r>
    <x v="1"/>
    <x v="8"/>
    <s v="May 2014"/>
    <n v="9205507.2446730565"/>
    <x v="4"/>
    <x v="3"/>
  </r>
  <r>
    <x v="1"/>
    <x v="8"/>
    <s v="Jun 2014"/>
    <n v="9055771.7180501111"/>
    <x v="5"/>
    <x v="3"/>
  </r>
  <r>
    <x v="1"/>
    <x v="8"/>
    <s v="Jul 2014"/>
    <n v="8875802.0230908282"/>
    <x v="6"/>
    <x v="3"/>
  </r>
  <r>
    <x v="1"/>
    <x v="8"/>
    <s v="Aug 2014"/>
    <n v="8190831.656981037"/>
    <x v="7"/>
    <x v="3"/>
  </r>
  <r>
    <x v="1"/>
    <x v="8"/>
    <s v="Sep 2014"/>
    <n v="8022642.3206904959"/>
    <x v="8"/>
    <x v="3"/>
  </r>
  <r>
    <x v="1"/>
    <x v="8"/>
    <s v="Oct 2014"/>
    <n v="7910751.914951859"/>
    <x v="9"/>
    <x v="3"/>
  </r>
  <r>
    <x v="1"/>
    <x v="8"/>
    <s v="Nov 2014"/>
    <n v="7668814.5167369321"/>
    <x v="10"/>
    <x v="3"/>
  </r>
  <r>
    <x v="1"/>
    <x v="8"/>
    <s v="Dec 2014"/>
    <n v="7637511.4352750191"/>
    <x v="11"/>
    <x v="3"/>
  </r>
  <r>
    <x v="1"/>
    <x v="8"/>
    <s v="Jan 2015"/>
    <n v="7475845.425298119"/>
    <x v="0"/>
    <x v="4"/>
  </r>
  <r>
    <x v="1"/>
    <x v="8"/>
    <s v="Feb 2015"/>
    <n v="7382175.0857954305"/>
    <x v="1"/>
    <x v="4"/>
  </r>
  <r>
    <x v="1"/>
    <x v="8"/>
    <s v="Mar 2015"/>
    <n v="7286850.4509393405"/>
    <x v="2"/>
    <x v="4"/>
  </r>
  <r>
    <x v="1"/>
    <x v="8"/>
    <s v="Apr 2015"/>
    <n v="7195560.4757128935"/>
    <x v="3"/>
    <x v="4"/>
  </r>
  <r>
    <x v="1"/>
    <x v="8"/>
    <s v="May 2015"/>
    <n v="7104898.4749381794"/>
    <x v="4"/>
    <x v="4"/>
  </r>
  <r>
    <x v="1"/>
    <x v="8"/>
    <s v="Jun 2015"/>
    <n v="7013843.0279927487"/>
    <x v="5"/>
    <x v="4"/>
  </r>
  <r>
    <x v="1"/>
    <x v="8"/>
    <s v="Jul 2015"/>
    <n v="6925452.4161502337"/>
    <x v="6"/>
    <x v="4"/>
  </r>
  <r>
    <x v="1"/>
    <x v="8"/>
    <s v="Aug 2015"/>
    <n v="6831472.5038402835"/>
    <x v="7"/>
    <x v="4"/>
  </r>
  <r>
    <x v="1"/>
    <x v="8"/>
    <s v="Sep 2015"/>
    <n v="6709325.3482324285"/>
    <x v="8"/>
    <x v="4"/>
  </r>
  <r>
    <x v="1"/>
    <x v="8"/>
    <s v="Oct 2015"/>
    <n v="6621492.0151688727"/>
    <x v="9"/>
    <x v="4"/>
  </r>
  <r>
    <x v="1"/>
    <x v="8"/>
    <s v="Nov 2015"/>
    <n v="6538521.3007968217"/>
    <x v="10"/>
    <x v="4"/>
  </r>
  <r>
    <x v="1"/>
    <x v="8"/>
    <s v="Dec 2015"/>
    <n v="6484677.0685844114"/>
    <x v="11"/>
    <x v="4"/>
  </r>
  <r>
    <x v="1"/>
    <x v="8"/>
    <s v="Jan 2016"/>
    <n v="6361840.7605759446"/>
    <x v="0"/>
    <x v="5"/>
  </r>
  <r>
    <x v="1"/>
    <x v="8"/>
    <s v="Feb 2016"/>
    <n v="6283812.0788086839"/>
    <x v="1"/>
    <x v="5"/>
  </r>
  <r>
    <x v="1"/>
    <x v="8"/>
    <s v="Mar 2016"/>
    <n v="6207253.7985172346"/>
    <x v="2"/>
    <x v="5"/>
  </r>
  <r>
    <x v="1"/>
    <x v="8"/>
    <s v="Apr 2016"/>
    <n v="6132736.3987683421"/>
    <x v="3"/>
    <x v="5"/>
  </r>
  <r>
    <x v="1"/>
    <x v="8"/>
    <s v="May 2016"/>
    <n v="6057399.5403607758"/>
    <x v="4"/>
    <x v="5"/>
  </r>
  <r>
    <x v="1"/>
    <x v="8"/>
    <s v="Jun 2016"/>
    <n v="5975692.3196511697"/>
    <x v="5"/>
    <x v="5"/>
  </r>
  <r>
    <x v="1"/>
    <x v="8"/>
    <s v="Jul 2016"/>
    <n v="5902733.3087422373"/>
    <x v="6"/>
    <x v="5"/>
  </r>
  <r>
    <x v="1"/>
    <x v="8"/>
    <s v="Aug 2016"/>
    <n v="5831711.3595229853"/>
    <x v="7"/>
    <x v="5"/>
  </r>
  <r>
    <x v="1"/>
    <x v="8"/>
    <s v="Sep 2016"/>
    <n v="5754140.909111646"/>
    <x v="8"/>
    <x v="5"/>
  </r>
  <r>
    <x v="1"/>
    <x v="8"/>
    <s v="Oct 2016"/>
    <n v="5700769.2760298355"/>
    <x v="9"/>
    <x v="5"/>
  </r>
  <r>
    <x v="1"/>
    <x v="8"/>
    <s v="Nov 2016"/>
    <n v="5624880.7209689384"/>
    <x v="10"/>
    <x v="5"/>
  </r>
  <r>
    <x v="1"/>
    <x v="8"/>
    <s v="Dec 2016"/>
    <n v="5583221.9118924206"/>
    <x v="11"/>
    <x v="5"/>
  </r>
  <r>
    <x v="1"/>
    <x v="8"/>
    <s v="Jan 2017"/>
    <n v="5494602.1555914823"/>
    <x v="0"/>
    <x v="6"/>
  </r>
  <r>
    <x v="1"/>
    <x v="8"/>
    <s v="Feb 2017"/>
    <n v="5433085.2090704534"/>
    <x v="1"/>
    <x v="6"/>
  </r>
  <r>
    <x v="1"/>
    <x v="8"/>
    <s v="Mar 2017"/>
    <n v="5369437.4471671982"/>
    <x v="2"/>
    <x v="6"/>
  </r>
  <r>
    <x v="1"/>
    <x v="8"/>
    <s v="Apr 2017"/>
    <n v="5307291.9520748863"/>
    <x v="3"/>
    <x v="6"/>
  </r>
  <r>
    <x v="1"/>
    <x v="8"/>
    <s v="May 2017"/>
    <n v="5245622.4775969693"/>
    <x v="4"/>
    <x v="6"/>
  </r>
  <r>
    <x v="1"/>
    <x v="8"/>
    <s v="Jun 2017"/>
    <n v="5183148.6730799386"/>
    <x v="5"/>
    <x v="6"/>
  </r>
  <r>
    <x v="1"/>
    <x v="8"/>
    <s v="Jul 2017"/>
    <n v="5123840.7101304345"/>
    <x v="6"/>
    <x v="6"/>
  </r>
  <r>
    <x v="1"/>
    <x v="8"/>
    <s v="Aug 2017"/>
    <n v="5067990.8606988378"/>
    <x v="7"/>
    <x v="6"/>
  </r>
  <r>
    <x v="1"/>
    <x v="8"/>
    <s v="Sep 2017"/>
    <n v="5011078.2964105001"/>
    <x v="8"/>
    <x v="6"/>
  </r>
  <r>
    <x v="1"/>
    <x v="8"/>
    <s v="Oct 2017"/>
    <n v="4956066.5833977917"/>
    <x v="9"/>
    <x v="6"/>
  </r>
  <r>
    <x v="1"/>
    <x v="8"/>
    <s v="Nov 2017"/>
    <n v="4903518.0801124694"/>
    <x v="10"/>
    <x v="6"/>
  </r>
  <r>
    <x v="1"/>
    <x v="8"/>
    <s v="Dec 2017"/>
    <n v="4863199.3305061338"/>
    <x v="11"/>
    <x v="6"/>
  </r>
  <r>
    <x v="1"/>
    <x v="8"/>
    <s v="Jan 2018"/>
    <n v="4790824.5516014816"/>
    <x v="0"/>
    <x v="7"/>
  </r>
  <r>
    <x v="1"/>
    <x v="8"/>
    <s v="Feb 2018"/>
    <n v="4737887.1818504836"/>
    <x v="1"/>
    <x v="7"/>
  </r>
  <r>
    <x v="1"/>
    <x v="8"/>
    <s v="Mar 2018"/>
    <n v="4685930.0704738069"/>
    <x v="2"/>
    <x v="7"/>
  </r>
  <r>
    <x v="1"/>
    <x v="8"/>
    <s v="Apr 2018"/>
    <n v="4632317.1967662191"/>
    <x v="3"/>
    <x v="7"/>
  </r>
  <r>
    <x v="1"/>
    <x v="8"/>
    <s v="May 2018"/>
    <n v="4581158.0455507142"/>
    <x v="4"/>
    <x v="7"/>
  </r>
  <r>
    <x v="1"/>
    <x v="8"/>
    <s v="Jun 2018"/>
    <n v="4531216.911112451"/>
    <x v="5"/>
    <x v="7"/>
  </r>
  <r>
    <x v="1"/>
    <x v="8"/>
    <s v="Jul 2018"/>
    <n v="4481541.6094037741"/>
    <x v="6"/>
    <x v="7"/>
  </r>
  <r>
    <x v="1"/>
    <x v="8"/>
    <s v="Aug 2018"/>
    <n v="4433606.1385501437"/>
    <x v="7"/>
    <x v="7"/>
  </r>
  <r>
    <x v="1"/>
    <x v="8"/>
    <s v="Sep 2018"/>
    <n v="4385307.7850186462"/>
    <x v="8"/>
    <x v="7"/>
  </r>
  <r>
    <x v="1"/>
    <x v="8"/>
    <s v="Oct 2018"/>
    <n v="4338196.8474772582"/>
    <x v="9"/>
    <x v="7"/>
  </r>
  <r>
    <x v="1"/>
    <x v="8"/>
    <s v="Nov 2018"/>
    <n v="4291595.1609940119"/>
    <x v="10"/>
    <x v="7"/>
  </r>
  <r>
    <x v="1"/>
    <x v="8"/>
    <s v="Dec 2018"/>
    <n v="4252352.5271987272"/>
    <x v="11"/>
    <x v="7"/>
  </r>
  <r>
    <x v="1"/>
    <x v="8"/>
    <s v="Jan 2019"/>
    <n v="4198800.3162025874"/>
    <x v="0"/>
    <x v="8"/>
  </r>
  <r>
    <x v="1"/>
    <x v="8"/>
    <s v="Feb 2019"/>
    <n v="4152629.7175800917"/>
    <x v="1"/>
    <x v="8"/>
  </r>
  <r>
    <x v="1"/>
    <x v="8"/>
    <s v="Mar 2019"/>
    <n v="4104932.5792795438"/>
    <x v="2"/>
    <x v="8"/>
  </r>
  <r>
    <x v="1"/>
    <x v="8"/>
    <s v="Apr 2019"/>
    <n v="4059938.0886246748"/>
    <x v="3"/>
    <x v="8"/>
  </r>
  <r>
    <x v="1"/>
    <x v="8"/>
    <s v="May 2019"/>
    <n v="4017069.3832806661"/>
    <x v="4"/>
    <x v="8"/>
  </r>
  <r>
    <x v="1"/>
    <x v="8"/>
    <s v="Jun 2019"/>
    <n v="3973955.2949146586"/>
    <x v="5"/>
    <x v="8"/>
  </r>
  <r>
    <x v="1"/>
    <x v="8"/>
    <s v="Jul 2019"/>
    <n v="3933629.8338246411"/>
    <x v="6"/>
    <x v="8"/>
  </r>
  <r>
    <x v="1"/>
    <x v="8"/>
    <s v="Aug 2019"/>
    <n v="3893687.3993548802"/>
    <x v="7"/>
    <x v="8"/>
  </r>
  <r>
    <x v="1"/>
    <x v="8"/>
    <s v="Sep 2019"/>
    <n v="3848975.8539647767"/>
    <x v="8"/>
    <x v="8"/>
  </r>
  <r>
    <x v="1"/>
    <x v="8"/>
    <s v="Oct 2019"/>
    <n v="3805705.5142425667"/>
    <x v="9"/>
    <x v="8"/>
  </r>
  <r>
    <x v="1"/>
    <x v="8"/>
    <s v="Nov 2019"/>
    <n v="3768639.2520155129"/>
    <x v="10"/>
    <x v="8"/>
  </r>
  <r>
    <x v="1"/>
    <x v="8"/>
    <s v="Dec 2019"/>
    <n v="3733544.8027128507"/>
    <x v="11"/>
    <x v="8"/>
  </r>
  <r>
    <x v="1"/>
    <x v="8"/>
    <s v="Jan 2020"/>
    <n v="3686586.1941576195"/>
    <x v="0"/>
    <x v="9"/>
  </r>
  <r>
    <x v="1"/>
    <x v="8"/>
    <s v="Feb 2020"/>
    <n v="3646180.5556808822"/>
    <x v="1"/>
    <x v="9"/>
  </r>
  <r>
    <x v="1"/>
    <x v="8"/>
    <s v="Mar 2020"/>
    <n v="3606704.7363170199"/>
    <x v="2"/>
    <x v="9"/>
  </r>
  <r>
    <x v="1"/>
    <x v="8"/>
    <s v="Apr 2020"/>
    <n v="3570460.3122182856"/>
    <x v="3"/>
    <x v="9"/>
  </r>
  <r>
    <x v="1"/>
    <x v="8"/>
    <s v="May 2020"/>
    <n v="3533084.5516239642"/>
    <x v="4"/>
    <x v="9"/>
  </r>
  <r>
    <x v="1"/>
    <x v="8"/>
    <s v="Jun 2020"/>
    <n v="3492232.3731332365"/>
    <x v="5"/>
    <x v="9"/>
  </r>
  <r>
    <x v="1"/>
    <x v="8"/>
    <s v="Jul 2020"/>
    <n v="3455508.0210631383"/>
    <x v="6"/>
    <x v="9"/>
  </r>
  <r>
    <x v="1"/>
    <x v="8"/>
    <s v="Aug 2020"/>
    <n v="3424257.5001140744"/>
    <x v="7"/>
    <x v="9"/>
  </r>
  <r>
    <x v="1"/>
    <x v="8"/>
    <s v="Sep 2020"/>
    <n v="3387403.6020154939"/>
    <x v="8"/>
    <x v="9"/>
  </r>
  <r>
    <x v="1"/>
    <x v="8"/>
    <s v="Oct 2020"/>
    <n v="3348881.398032276"/>
    <x v="9"/>
    <x v="9"/>
  </r>
  <r>
    <x v="1"/>
    <x v="8"/>
    <s v="Nov 2020"/>
    <n v="3312580.0024111765"/>
    <x v="10"/>
    <x v="9"/>
  </r>
  <r>
    <x v="1"/>
    <x v="8"/>
    <s v="Dec 2020"/>
    <n v="3280540.5359803285"/>
    <x v="11"/>
    <x v="9"/>
  </r>
  <r>
    <x v="1"/>
    <x v="8"/>
    <s v="Jan 2021"/>
    <n v="316212.3805837892"/>
    <x v="0"/>
    <x v="10"/>
  </r>
  <r>
    <x v="1"/>
    <x v="8"/>
    <s v="Feb 2021"/>
    <n v="312229.31204759178"/>
    <x v="1"/>
    <x v="10"/>
  </r>
  <r>
    <x v="1"/>
    <x v="8"/>
    <s v="Mar 2021"/>
    <n v="307581.06024285982"/>
    <x v="2"/>
    <x v="10"/>
  </r>
  <r>
    <x v="1"/>
    <x v="8"/>
    <s v="Apr 2021"/>
    <n v="304013.17877766257"/>
    <x v="3"/>
    <x v="10"/>
  </r>
  <r>
    <x v="1"/>
    <x v="8"/>
    <s v="May 2021"/>
    <n v="300466.92156360194"/>
    <x v="4"/>
    <x v="10"/>
  </r>
  <r>
    <x v="1"/>
    <x v="8"/>
    <s v="Jun 2021"/>
    <n v="298792.03216093912"/>
    <x v="5"/>
    <x v="10"/>
  </r>
  <r>
    <x v="1"/>
    <x v="8"/>
    <s v="Jul 2021"/>
    <n v="294676.08506461064"/>
    <x v="6"/>
    <x v="10"/>
  </r>
  <r>
    <x v="1"/>
    <x v="8"/>
    <s v="Aug 2021"/>
    <n v="288969.79869947192"/>
    <x v="7"/>
    <x v="10"/>
  </r>
  <r>
    <x v="1"/>
    <x v="8"/>
    <s v="Sep 2021"/>
    <n v="161144.78767963525"/>
    <x v="8"/>
    <x v="10"/>
  </r>
  <r>
    <x v="1"/>
    <x v="8"/>
    <s v="Oct 2021"/>
    <n v="159818.38141095941"/>
    <x v="9"/>
    <x v="10"/>
  </r>
  <r>
    <x v="1"/>
    <x v="8"/>
    <s v="Nov 2021"/>
    <n v="157911.70675383648"/>
    <x v="10"/>
    <x v="10"/>
  </r>
  <r>
    <x v="1"/>
    <x v="8"/>
    <s v="Dec 2021"/>
    <n v="158802.3627718839"/>
    <x v="11"/>
    <x v="10"/>
  </r>
  <r>
    <x v="1"/>
    <x v="8"/>
    <s v="Jan 2022"/>
    <n v="155232.16741139529"/>
    <x v="0"/>
    <x v="11"/>
  </r>
  <r>
    <x v="1"/>
    <x v="8"/>
    <s v="Feb 2022"/>
    <n v="154026.42036541697"/>
    <x v="1"/>
    <x v="11"/>
  </r>
  <r>
    <x v="1"/>
    <x v="8"/>
    <s v="Mar 2022"/>
    <n v="152769.25142377522"/>
    <x v="2"/>
    <x v="11"/>
  </r>
  <r>
    <x v="1"/>
    <x v="8"/>
    <s v="Apr 2022"/>
    <n v="151561.65324912348"/>
    <x v="3"/>
    <x v="11"/>
  </r>
  <r>
    <x v="1"/>
    <x v="8"/>
    <s v="May 2022"/>
    <n v="150379.47817198129"/>
    <x v="4"/>
    <x v="11"/>
  </r>
  <r>
    <x v="1"/>
    <x v="8"/>
    <s v="Jun 2022"/>
    <n v="149214.87399844421"/>
    <x v="5"/>
    <x v="11"/>
  </r>
  <r>
    <x v="1"/>
    <x v="8"/>
    <s v="Jul 2022"/>
    <n v="148070.40439631644"/>
    <x v="6"/>
    <x v="11"/>
  </r>
  <r>
    <x v="1"/>
    <x v="8"/>
    <s v="Aug 2022"/>
    <n v="146940.16479307477"/>
    <x v="7"/>
    <x v="11"/>
  </r>
  <r>
    <x v="1"/>
    <x v="8"/>
    <s v="Sep 2022"/>
    <n v="145825.96824696724"/>
    <x v="8"/>
    <x v="11"/>
  </r>
  <r>
    <x v="1"/>
    <x v="8"/>
    <s v="Oct 2022"/>
    <n v="144727.89990381623"/>
    <x v="9"/>
    <x v="11"/>
  </r>
  <r>
    <x v="1"/>
    <x v="8"/>
    <s v="Nov 2022"/>
    <n v="143684.56828452402"/>
    <x v="10"/>
    <x v="11"/>
  </r>
  <r>
    <x v="1"/>
    <x v="8"/>
    <s v="Dec 2022"/>
    <n v="143662.21476299199"/>
    <x v="11"/>
    <x v="11"/>
  </r>
  <r>
    <x v="1"/>
    <x v="8"/>
    <s v="Jan 2023"/>
    <n v="141506.51449419465"/>
    <x v="0"/>
    <x v="12"/>
  </r>
  <r>
    <x v="1"/>
    <x v="8"/>
    <s v="Feb 2023"/>
    <n v="140461.63649108913"/>
    <x v="1"/>
    <x v="12"/>
  </r>
  <r>
    <x v="1"/>
    <x v="8"/>
    <s v="Mar 2023"/>
    <n v="139431.83542272856"/>
    <x v="2"/>
    <x v="12"/>
  </r>
  <r>
    <x v="1"/>
    <x v="8"/>
    <s v="Apr 2023"/>
    <n v="138415.01308392617"/>
    <x v="3"/>
    <x v="12"/>
  </r>
  <r>
    <x v="1"/>
    <x v="8"/>
    <s v="May 2023"/>
    <n v="137409.37221644598"/>
    <x v="4"/>
    <x v="12"/>
  </r>
  <r>
    <x v="1"/>
    <x v="8"/>
    <s v="Jun 2023"/>
    <n v="136417.88059482697"/>
    <x v="5"/>
    <x v="12"/>
  </r>
  <r>
    <x v="1"/>
    <x v="8"/>
    <s v="Jul 2023"/>
    <n v="135438.55877143337"/>
    <x v="6"/>
    <x v="12"/>
  </r>
  <r>
    <x v="1"/>
    <x v="8"/>
    <s v="Aug 2023"/>
    <n v="134470.53874955419"/>
    <x v="7"/>
    <x v="12"/>
  </r>
  <r>
    <x v="1"/>
    <x v="8"/>
    <s v="Sep 2023"/>
    <n v="133515.3009136678"/>
    <x v="8"/>
    <x v="12"/>
  </r>
  <r>
    <x v="1"/>
    <x v="8"/>
    <s v="Oct 2023"/>
    <n v="132529.84624421492"/>
    <x v="9"/>
    <x v="12"/>
  </r>
  <r>
    <x v="1"/>
    <x v="8"/>
    <s v="Nov 2023"/>
    <n v="131617.70718281745"/>
    <x v="10"/>
    <x v="12"/>
  </r>
  <r>
    <x v="1"/>
    <x v="8"/>
    <s v="Dec 2023"/>
    <n v="131269.58010473024"/>
    <x v="11"/>
    <x v="12"/>
  </r>
  <r>
    <x v="1"/>
    <x v="8"/>
    <s v="Jan 2024"/>
    <n v="129766.31335929807"/>
    <x v="0"/>
    <x v="13"/>
  </r>
  <r>
    <x v="1"/>
    <x v="8"/>
    <s v="Feb 2024"/>
    <n v="128867.14072769483"/>
    <x v="1"/>
    <x v="13"/>
  </r>
  <r>
    <x v="1"/>
    <x v="8"/>
    <s v="Mar 2024"/>
    <n v="127977.7504215432"/>
    <x v="2"/>
    <x v="13"/>
  </r>
  <r>
    <x v="1"/>
    <x v="8"/>
    <s v="Apr 2024"/>
    <n v="127099.53336553759"/>
    <x v="3"/>
    <x v="13"/>
  </r>
  <r>
    <x v="1"/>
    <x v="8"/>
    <s v="May 2024"/>
    <n v="126231.42614451557"/>
    <x v="4"/>
    <x v="13"/>
  </r>
  <r>
    <x v="1"/>
    <x v="8"/>
    <s v="Jun 2024"/>
    <n v="125374.84606529638"/>
    <x v="5"/>
    <x v="13"/>
  </r>
  <r>
    <x v="1"/>
    <x v="8"/>
    <s v="Jul 2024"/>
    <n v="124528.78508423026"/>
    <x v="6"/>
    <x v="13"/>
  </r>
  <r>
    <x v="1"/>
    <x v="8"/>
    <s v="Aug 2024"/>
    <n v="123691.94067943197"/>
    <x v="7"/>
    <x v="13"/>
  </r>
  <r>
    <x v="1"/>
    <x v="8"/>
    <s v="Sep 2024"/>
    <n v="122863.25908881231"/>
    <x v="8"/>
    <x v="13"/>
  </r>
  <r>
    <x v="1"/>
    <x v="8"/>
    <s v="Oct 2024"/>
    <n v="122046.19030147223"/>
    <x v="9"/>
    <x v="13"/>
  </r>
  <r>
    <x v="1"/>
    <x v="8"/>
    <s v="Nov 2024"/>
    <n v="121246.47420892636"/>
    <x v="10"/>
    <x v="13"/>
  </r>
  <r>
    <x v="1"/>
    <x v="8"/>
    <s v="Dec 2024"/>
    <n v="120734.83703961564"/>
    <x v="11"/>
    <x v="13"/>
  </r>
  <r>
    <x v="1"/>
    <x v="8"/>
    <s v="Jan 2025"/>
    <n v="119648.05726010786"/>
    <x v="0"/>
    <x v="14"/>
  </r>
  <r>
    <x v="1"/>
    <x v="8"/>
    <s v="Feb 2025"/>
    <n v="118867.77594159696"/>
    <x v="1"/>
    <x v="14"/>
  </r>
  <r>
    <x v="1"/>
    <x v="8"/>
    <s v="Mar 2025"/>
    <n v="118096.66515859772"/>
    <x v="2"/>
    <x v="14"/>
  </r>
  <r>
    <x v="1"/>
    <x v="8"/>
    <s v="Apr 2025"/>
    <n v="117334.00486245444"/>
    <x v="3"/>
    <x v="14"/>
  </r>
  <r>
    <x v="1"/>
    <x v="8"/>
    <s v="May 2025"/>
    <n v="116639.31249916698"/>
    <x v="4"/>
    <x v="14"/>
  </r>
  <r>
    <x v="1"/>
    <x v="8"/>
    <s v="Jun 2025"/>
    <n v="115891.90111069666"/>
    <x v="5"/>
    <x v="14"/>
  </r>
  <r>
    <x v="1"/>
    <x v="8"/>
    <s v="Jul 2025"/>
    <n v="115154.16931757019"/>
    <x v="6"/>
    <x v="14"/>
  </r>
  <r>
    <x v="1"/>
    <x v="8"/>
    <s v="Aug 2025"/>
    <n v="114425.26043871885"/>
    <x v="7"/>
    <x v="14"/>
  </r>
  <r>
    <x v="1"/>
    <x v="8"/>
    <s v="Sep 2025"/>
    <n v="113703.71603771957"/>
    <x v="8"/>
    <x v="14"/>
  </r>
  <r>
    <x v="1"/>
    <x v="8"/>
    <s v="Oct 2025"/>
    <n v="112990.27644368426"/>
    <x v="9"/>
    <x v="14"/>
  </r>
  <r>
    <x v="1"/>
    <x v="8"/>
    <s v="Nov 2025"/>
    <n v="112288.64031388919"/>
    <x v="10"/>
    <x v="14"/>
  </r>
  <r>
    <x v="1"/>
    <x v="8"/>
    <s v="Dec 2025"/>
    <n v="111652.13843463211"/>
    <x v="11"/>
    <x v="14"/>
  </r>
  <r>
    <x v="1"/>
    <x v="8"/>
    <s v="Jan 2026"/>
    <n v="110534.27534417959"/>
    <x v="0"/>
    <x v="15"/>
  </r>
  <r>
    <x v="1"/>
    <x v="8"/>
    <s v="Feb 2026"/>
    <n v="109870.54817603785"/>
    <x v="1"/>
    <x v="15"/>
  </r>
  <r>
    <x v="1"/>
    <x v="8"/>
    <s v="Mar 2026"/>
    <n v="109213.88914105424"/>
    <x v="2"/>
    <x v="15"/>
  </r>
  <r>
    <x v="1"/>
    <x v="8"/>
    <s v="Apr 2026"/>
    <n v="108563.07178773978"/>
    <x v="3"/>
    <x v="15"/>
  </r>
  <r>
    <x v="1"/>
    <x v="8"/>
    <s v="May 2026"/>
    <n v="107918.58952395784"/>
    <x v="4"/>
    <x v="15"/>
  </r>
  <r>
    <x v="1"/>
    <x v="8"/>
    <s v="Jun 2026"/>
    <n v="107028.60589998448"/>
    <x v="5"/>
    <x v="15"/>
  </r>
  <r>
    <x v="1"/>
    <x v="8"/>
    <s v="Jul 2026"/>
    <n v="106397.17481916904"/>
    <x v="6"/>
    <x v="15"/>
  </r>
  <r>
    <x v="1"/>
    <x v="8"/>
    <s v="Aug 2026"/>
    <n v="105771.83165469277"/>
    <x v="7"/>
    <x v="15"/>
  </r>
  <r>
    <x v="1"/>
    <x v="8"/>
    <s v="Sep 2026"/>
    <n v="2749.8875804381346"/>
    <x v="8"/>
    <x v="15"/>
  </r>
  <r>
    <x v="1"/>
    <x v="8"/>
    <s v="Oct 2026"/>
    <n v="2738.4733337353446"/>
    <x v="9"/>
    <x v="15"/>
  </r>
  <r>
    <x v="1"/>
    <x v="8"/>
    <s v="Nov 2026"/>
    <n v="2727.105605471947"/>
    <x v="10"/>
    <x v="15"/>
  </r>
  <r>
    <x v="1"/>
    <x v="8"/>
    <s v="Dec 2026"/>
    <n v="2715.7852571005228"/>
    <x v="11"/>
    <x v="15"/>
  </r>
  <r>
    <x v="1"/>
    <x v="9"/>
    <s v="Oct 2011"/>
    <n v="4049606.7604349344"/>
    <x v="9"/>
    <x v="0"/>
  </r>
  <r>
    <x v="1"/>
    <x v="9"/>
    <s v="Nov 2011"/>
    <n v="10332146.832746938"/>
    <x v="10"/>
    <x v="0"/>
  </r>
  <r>
    <x v="1"/>
    <x v="9"/>
    <s v="Dec 2011"/>
    <n v="7663522.6362976478"/>
    <x v="11"/>
    <x v="0"/>
  </r>
  <r>
    <x v="1"/>
    <x v="9"/>
    <s v="Jan 2012"/>
    <n v="6416224.1155604189"/>
    <x v="0"/>
    <x v="1"/>
  </r>
  <r>
    <x v="1"/>
    <x v="9"/>
    <s v="Feb 2012"/>
    <n v="5592781.1284518363"/>
    <x v="1"/>
    <x v="1"/>
  </r>
  <r>
    <x v="1"/>
    <x v="9"/>
    <s v="Mar 2012"/>
    <n v="5025377.2829682808"/>
    <x v="2"/>
    <x v="1"/>
  </r>
  <r>
    <x v="1"/>
    <x v="9"/>
    <s v="Apr 2012"/>
    <n v="4425816.1746718567"/>
    <x v="3"/>
    <x v="1"/>
  </r>
  <r>
    <x v="1"/>
    <x v="9"/>
    <s v="May 2012"/>
    <n v="3991665.4532037722"/>
    <x v="4"/>
    <x v="1"/>
  </r>
  <r>
    <x v="1"/>
    <x v="9"/>
    <s v="Jun 2012"/>
    <n v="3623079.3340896526"/>
    <x v="5"/>
    <x v="1"/>
  </r>
  <r>
    <x v="1"/>
    <x v="9"/>
    <s v="Jul 2012"/>
    <n v="3330915.0310491985"/>
    <x v="6"/>
    <x v="1"/>
  </r>
  <r>
    <x v="1"/>
    <x v="9"/>
    <s v="Aug 2012"/>
    <n v="3295318.1435225774"/>
    <x v="7"/>
    <x v="1"/>
  </r>
  <r>
    <x v="1"/>
    <x v="9"/>
    <s v="Sep 2012"/>
    <n v="3300375.8907751506"/>
    <x v="8"/>
    <x v="1"/>
  </r>
  <r>
    <x v="1"/>
    <x v="9"/>
    <s v="Oct 2012"/>
    <n v="3359952.8966896841"/>
    <x v="9"/>
    <x v="1"/>
  </r>
  <r>
    <x v="1"/>
    <x v="9"/>
    <s v="Nov 2012"/>
    <n v="3332683.8148754467"/>
    <x v="10"/>
    <x v="1"/>
  </r>
  <r>
    <x v="1"/>
    <x v="9"/>
    <s v="Dec 2012"/>
    <n v="3231093.1717039105"/>
    <x v="11"/>
    <x v="1"/>
  </r>
  <r>
    <x v="1"/>
    <x v="9"/>
    <s v="Jan 2013"/>
    <n v="3154278.4240890723"/>
    <x v="0"/>
    <x v="2"/>
  </r>
  <r>
    <x v="1"/>
    <x v="9"/>
    <s v="Feb 2013"/>
    <n v="3185923.5489948895"/>
    <x v="1"/>
    <x v="2"/>
  </r>
  <r>
    <x v="1"/>
    <x v="9"/>
    <s v="Mar 2013"/>
    <n v="3083638.1944255787"/>
    <x v="2"/>
    <x v="2"/>
  </r>
  <r>
    <x v="1"/>
    <x v="9"/>
    <s v="Apr 2013"/>
    <n v="2826782.1696361876"/>
    <x v="3"/>
    <x v="2"/>
  </r>
  <r>
    <x v="1"/>
    <x v="9"/>
    <s v="May 2013"/>
    <n v="2625939.5121193072"/>
    <x v="4"/>
    <x v="2"/>
  </r>
  <r>
    <x v="1"/>
    <x v="9"/>
    <s v="Jun 2013"/>
    <n v="2485824.7395331888"/>
    <x v="5"/>
    <x v="2"/>
  </r>
  <r>
    <x v="1"/>
    <x v="9"/>
    <s v="Jul 2013"/>
    <n v="2364239.3703803038"/>
    <x v="6"/>
    <x v="2"/>
  </r>
  <r>
    <x v="1"/>
    <x v="9"/>
    <s v="Aug 2013"/>
    <n v="2241053.3754914557"/>
    <x v="7"/>
    <x v="2"/>
  </r>
  <r>
    <x v="1"/>
    <x v="9"/>
    <s v="Sep 2013"/>
    <n v="2120031.0789317247"/>
    <x v="8"/>
    <x v="2"/>
  </r>
  <r>
    <x v="1"/>
    <x v="9"/>
    <s v="Oct 2013"/>
    <n v="2035551.399946657"/>
    <x v="9"/>
    <x v="2"/>
  </r>
  <r>
    <x v="1"/>
    <x v="9"/>
    <s v="Nov 2013"/>
    <n v="2028139.0548708295"/>
    <x v="10"/>
    <x v="2"/>
  </r>
  <r>
    <x v="1"/>
    <x v="9"/>
    <s v="Dec 2013"/>
    <n v="2001964.482881035"/>
    <x v="11"/>
    <x v="2"/>
  </r>
  <r>
    <x v="1"/>
    <x v="9"/>
    <s v="Jan 2014"/>
    <n v="1952681.2178678443"/>
    <x v="0"/>
    <x v="3"/>
  </r>
  <r>
    <x v="1"/>
    <x v="9"/>
    <s v="Feb 2014"/>
    <n v="1928381.1609983393"/>
    <x v="1"/>
    <x v="3"/>
  </r>
  <r>
    <x v="1"/>
    <x v="9"/>
    <s v="Mar 2014"/>
    <n v="1910508.4076935279"/>
    <x v="2"/>
    <x v="3"/>
  </r>
  <r>
    <x v="1"/>
    <x v="9"/>
    <s v="Apr 2014"/>
    <n v="1826413.6188726048"/>
    <x v="3"/>
    <x v="3"/>
  </r>
  <r>
    <x v="1"/>
    <x v="9"/>
    <s v="May 2014"/>
    <n v="1776470.2395814639"/>
    <x v="4"/>
    <x v="3"/>
  </r>
  <r>
    <x v="1"/>
    <x v="9"/>
    <s v="Jun 2014"/>
    <n v="1754528.4115727954"/>
    <x v="5"/>
    <x v="3"/>
  </r>
  <r>
    <x v="1"/>
    <x v="9"/>
    <s v="Jul 2014"/>
    <n v="1715152.1478900774"/>
    <x v="6"/>
    <x v="3"/>
  </r>
  <r>
    <x v="1"/>
    <x v="9"/>
    <s v="Aug 2014"/>
    <n v="1692674.8556729937"/>
    <x v="7"/>
    <x v="3"/>
  </r>
  <r>
    <x v="1"/>
    <x v="9"/>
    <s v="Sep 2014"/>
    <n v="1647838.1747662381"/>
    <x v="8"/>
    <x v="3"/>
  </r>
  <r>
    <x v="1"/>
    <x v="9"/>
    <s v="Oct 2014"/>
    <n v="1637202.8103173058"/>
    <x v="9"/>
    <x v="3"/>
  </r>
  <r>
    <x v="1"/>
    <x v="9"/>
    <s v="Nov 2014"/>
    <n v="1645651.9840663008"/>
    <x v="10"/>
    <x v="3"/>
  </r>
  <r>
    <x v="1"/>
    <x v="9"/>
    <s v="Dec 2014"/>
    <n v="1623757.0167313684"/>
    <x v="11"/>
    <x v="3"/>
  </r>
  <r>
    <x v="1"/>
    <x v="9"/>
    <s v="Jan 2015"/>
    <n v="1589150.0836711437"/>
    <x v="0"/>
    <x v="4"/>
  </r>
  <r>
    <x v="1"/>
    <x v="9"/>
    <s v="Feb 2015"/>
    <n v="1568179.3814599987"/>
    <x v="1"/>
    <x v="4"/>
  </r>
  <r>
    <x v="1"/>
    <x v="9"/>
    <s v="Mar 2015"/>
    <n v="1545617.3911108931"/>
    <x v="2"/>
    <x v="4"/>
  </r>
  <r>
    <x v="1"/>
    <x v="9"/>
    <s v="Apr 2015"/>
    <n v="1478642.0026050885"/>
    <x v="3"/>
    <x v="4"/>
  </r>
  <r>
    <x v="1"/>
    <x v="9"/>
    <s v="May 2015"/>
    <n v="1451493.6675689809"/>
    <x v="4"/>
    <x v="4"/>
  </r>
  <r>
    <x v="1"/>
    <x v="9"/>
    <s v="Jun 2015"/>
    <n v="1440806.3759198762"/>
    <x v="5"/>
    <x v="4"/>
  </r>
  <r>
    <x v="1"/>
    <x v="9"/>
    <s v="Jul 2015"/>
    <n v="1401102.0355141829"/>
    <x v="6"/>
    <x v="4"/>
  </r>
  <r>
    <x v="1"/>
    <x v="9"/>
    <s v="Aug 2015"/>
    <n v="1397159.9581708435"/>
    <x v="7"/>
    <x v="4"/>
  </r>
  <r>
    <x v="1"/>
    <x v="9"/>
    <s v="Sep 2015"/>
    <n v="1365595.5366156721"/>
    <x v="8"/>
    <x v="4"/>
  </r>
  <r>
    <x v="1"/>
    <x v="9"/>
    <s v="Oct 2015"/>
    <n v="1343398.9227170725"/>
    <x v="9"/>
    <x v="4"/>
  </r>
  <r>
    <x v="1"/>
    <x v="9"/>
    <s v="Nov 2015"/>
    <n v="1335479.0544866284"/>
    <x v="10"/>
    <x v="4"/>
  </r>
  <r>
    <x v="1"/>
    <x v="9"/>
    <s v="Dec 2015"/>
    <n v="1293388.2968536098"/>
    <x v="11"/>
    <x v="4"/>
  </r>
  <r>
    <x v="1"/>
    <x v="9"/>
    <s v="Jan 2016"/>
    <n v="1272017.8687075614"/>
    <x v="0"/>
    <x v="5"/>
  </r>
  <r>
    <x v="1"/>
    <x v="9"/>
    <s v="Feb 2016"/>
    <n v="1245165.277409439"/>
    <x v="1"/>
    <x v="5"/>
  </r>
  <r>
    <x v="1"/>
    <x v="9"/>
    <s v="Mar 2016"/>
    <n v="1232718.7989401375"/>
    <x v="2"/>
    <x v="5"/>
  </r>
  <r>
    <x v="1"/>
    <x v="9"/>
    <s v="Apr 2016"/>
    <n v="1164993.4815165512"/>
    <x v="3"/>
    <x v="5"/>
  </r>
  <r>
    <x v="1"/>
    <x v="9"/>
    <s v="May 2016"/>
    <n v="1150044.5144309194"/>
    <x v="4"/>
    <x v="5"/>
  </r>
  <r>
    <x v="1"/>
    <x v="9"/>
    <s v="Jun 2016"/>
    <n v="1146998.553192012"/>
    <x v="5"/>
    <x v="5"/>
  </r>
  <r>
    <x v="1"/>
    <x v="9"/>
    <s v="Jul 2016"/>
    <n v="1128695.6414548056"/>
    <x v="6"/>
    <x v="5"/>
  </r>
  <r>
    <x v="1"/>
    <x v="9"/>
    <s v="Aug 2016"/>
    <n v="1108484.3854735559"/>
    <x v="7"/>
    <x v="5"/>
  </r>
  <r>
    <x v="1"/>
    <x v="9"/>
    <s v="Sep 2016"/>
    <n v="1088898.7497111259"/>
    <x v="8"/>
    <x v="5"/>
  </r>
  <r>
    <x v="1"/>
    <x v="9"/>
    <s v="Oct 2016"/>
    <n v="1076252.3730440729"/>
    <x v="9"/>
    <x v="5"/>
  </r>
  <r>
    <x v="1"/>
    <x v="9"/>
    <s v="Nov 2016"/>
    <n v="1053771.3900930316"/>
    <x v="10"/>
    <x v="5"/>
  </r>
  <r>
    <x v="1"/>
    <x v="9"/>
    <s v="Dec 2016"/>
    <n v="1046737.0462265215"/>
    <x v="11"/>
    <x v="5"/>
  </r>
  <r>
    <x v="1"/>
    <x v="9"/>
    <s v="Jan 2017"/>
    <n v="1019699.5258769423"/>
    <x v="0"/>
    <x v="6"/>
  </r>
  <r>
    <x v="1"/>
    <x v="9"/>
    <s v="Feb 2017"/>
    <n v="1009696.2109629489"/>
    <x v="1"/>
    <x v="6"/>
  </r>
  <r>
    <x v="1"/>
    <x v="9"/>
    <s v="Mar 2017"/>
    <n v="1014321.6428697301"/>
    <x v="2"/>
    <x v="6"/>
  </r>
  <r>
    <x v="1"/>
    <x v="9"/>
    <s v="Apr 2017"/>
    <n v="954697.72479210747"/>
    <x v="3"/>
    <x v="6"/>
  </r>
  <r>
    <x v="1"/>
    <x v="9"/>
    <s v="May 2017"/>
    <n v="937995.75373209594"/>
    <x v="4"/>
    <x v="6"/>
  </r>
  <r>
    <x v="1"/>
    <x v="9"/>
    <s v="Jun 2017"/>
    <n v="938256.83534440538"/>
    <x v="5"/>
    <x v="6"/>
  </r>
  <r>
    <x v="1"/>
    <x v="9"/>
    <s v="Jul 2017"/>
    <n v="909579.64849092974"/>
    <x v="6"/>
    <x v="6"/>
  </r>
  <r>
    <x v="1"/>
    <x v="9"/>
    <s v="Aug 2017"/>
    <n v="903305.13419225533"/>
    <x v="7"/>
    <x v="6"/>
  </r>
  <r>
    <x v="1"/>
    <x v="9"/>
    <s v="Sep 2017"/>
    <n v="890444.86716844584"/>
    <x v="8"/>
    <x v="6"/>
  </r>
  <r>
    <x v="1"/>
    <x v="9"/>
    <s v="Oct 2017"/>
    <n v="883877.40840077086"/>
    <x v="9"/>
    <x v="6"/>
  </r>
  <r>
    <x v="1"/>
    <x v="9"/>
    <s v="Nov 2017"/>
    <n v="868747.83545515779"/>
    <x v="10"/>
    <x v="6"/>
  </r>
  <r>
    <x v="1"/>
    <x v="9"/>
    <s v="Dec 2017"/>
    <n v="862476.20947809401"/>
    <x v="11"/>
    <x v="6"/>
  </r>
  <r>
    <x v="1"/>
    <x v="9"/>
    <s v="Jan 2018"/>
    <n v="851762.71833851468"/>
    <x v="0"/>
    <x v="7"/>
  </r>
  <r>
    <x v="1"/>
    <x v="9"/>
    <s v="Feb 2018"/>
    <n v="838567.71965784393"/>
    <x v="1"/>
    <x v="7"/>
  </r>
  <r>
    <x v="1"/>
    <x v="9"/>
    <s v="Mar 2018"/>
    <n v="831864.04766200902"/>
    <x v="2"/>
    <x v="7"/>
  </r>
  <r>
    <x v="1"/>
    <x v="9"/>
    <s v="Apr 2018"/>
    <n v="783685.48938067397"/>
    <x v="3"/>
    <x v="7"/>
  </r>
  <r>
    <x v="1"/>
    <x v="9"/>
    <s v="May 2018"/>
    <n v="772831.72658303357"/>
    <x v="4"/>
    <x v="7"/>
  </r>
  <r>
    <x v="1"/>
    <x v="9"/>
    <s v="Jun 2018"/>
    <n v="770021.42940535559"/>
    <x v="5"/>
    <x v="7"/>
  </r>
  <r>
    <x v="1"/>
    <x v="9"/>
    <s v="Jul 2018"/>
    <n v="756716.76468078606"/>
    <x v="6"/>
    <x v="7"/>
  </r>
  <r>
    <x v="1"/>
    <x v="9"/>
    <s v="Aug 2018"/>
    <n v="751743.11338191992"/>
    <x v="7"/>
    <x v="7"/>
  </r>
  <r>
    <x v="1"/>
    <x v="9"/>
    <s v="Sep 2018"/>
    <n v="742426.40452425159"/>
    <x v="8"/>
    <x v="7"/>
  </r>
  <r>
    <x v="1"/>
    <x v="9"/>
    <s v="Oct 2018"/>
    <n v="734976.54214508075"/>
    <x v="9"/>
    <x v="7"/>
  </r>
  <r>
    <x v="1"/>
    <x v="9"/>
    <s v="Nov 2018"/>
    <n v="728414.60616955021"/>
    <x v="10"/>
    <x v="7"/>
  </r>
  <r>
    <x v="1"/>
    <x v="9"/>
    <s v="Dec 2018"/>
    <n v="720314.5609298544"/>
    <x v="11"/>
    <x v="7"/>
  </r>
  <r>
    <x v="1"/>
    <x v="9"/>
    <s v="Jan 2019"/>
    <n v="709431.78903050139"/>
    <x v="0"/>
    <x v="8"/>
  </r>
  <r>
    <x v="1"/>
    <x v="9"/>
    <s v="Feb 2019"/>
    <n v="705247.33626164892"/>
    <x v="1"/>
    <x v="8"/>
  </r>
  <r>
    <x v="1"/>
    <x v="9"/>
    <s v="Mar 2019"/>
    <n v="699979.5994290791"/>
    <x v="2"/>
    <x v="8"/>
  </r>
  <r>
    <x v="1"/>
    <x v="9"/>
    <s v="Apr 2019"/>
    <n v="653617.58778504701"/>
    <x v="3"/>
    <x v="8"/>
  </r>
  <r>
    <x v="1"/>
    <x v="9"/>
    <s v="May 2019"/>
    <n v="646444.84451553295"/>
    <x v="4"/>
    <x v="8"/>
  </r>
  <r>
    <x v="1"/>
    <x v="9"/>
    <s v="Jun 2019"/>
    <n v="646238.96679365204"/>
    <x v="5"/>
    <x v="8"/>
  </r>
  <r>
    <x v="1"/>
    <x v="9"/>
    <s v="Jul 2019"/>
    <n v="635312.80030990671"/>
    <x v="6"/>
    <x v="8"/>
  </r>
  <r>
    <x v="1"/>
    <x v="9"/>
    <s v="Aug 2019"/>
    <n v="634591.70327934076"/>
    <x v="7"/>
    <x v="8"/>
  </r>
  <r>
    <x v="1"/>
    <x v="9"/>
    <s v="Sep 2019"/>
    <n v="628848.93667886104"/>
    <x v="8"/>
    <x v="8"/>
  </r>
  <r>
    <x v="1"/>
    <x v="9"/>
    <s v="Oct 2019"/>
    <n v="619718.37774219573"/>
    <x v="9"/>
    <x v="8"/>
  </r>
  <r>
    <x v="1"/>
    <x v="9"/>
    <s v="Nov 2019"/>
    <n v="611772.73977158684"/>
    <x v="10"/>
    <x v="8"/>
  </r>
  <r>
    <x v="1"/>
    <x v="9"/>
    <s v="Dec 2019"/>
    <n v="609884.66903634905"/>
    <x v="11"/>
    <x v="8"/>
  </r>
  <r>
    <x v="1"/>
    <x v="9"/>
    <s v="Jan 2020"/>
    <n v="601917.13338698365"/>
    <x v="0"/>
    <x v="9"/>
  </r>
  <r>
    <x v="1"/>
    <x v="9"/>
    <s v="Feb 2020"/>
    <n v="595386.32766324526"/>
    <x v="1"/>
    <x v="9"/>
  </r>
  <r>
    <x v="1"/>
    <x v="9"/>
    <s v="Mar 2020"/>
    <n v="591118.34872708493"/>
    <x v="2"/>
    <x v="9"/>
  </r>
  <r>
    <x v="1"/>
    <x v="9"/>
    <s v="Apr 2020"/>
    <n v="552180.35653517046"/>
    <x v="3"/>
    <x v="9"/>
  </r>
  <r>
    <x v="1"/>
    <x v="9"/>
    <s v="May 2020"/>
    <n v="549763.90274958184"/>
    <x v="4"/>
    <x v="9"/>
  </r>
  <r>
    <x v="1"/>
    <x v="9"/>
    <s v="Jun 2020"/>
    <n v="550154.75900093385"/>
    <x v="5"/>
    <x v="9"/>
  </r>
  <r>
    <x v="1"/>
    <x v="9"/>
    <s v="Jul 2020"/>
    <n v="537344.10890992393"/>
    <x v="6"/>
    <x v="9"/>
  </r>
  <r>
    <x v="1"/>
    <x v="9"/>
    <s v="Aug 2020"/>
    <n v="535412.99807386356"/>
    <x v="7"/>
    <x v="9"/>
  </r>
  <r>
    <x v="1"/>
    <x v="9"/>
    <s v="Sep 2020"/>
    <n v="534946.05023966904"/>
    <x v="8"/>
    <x v="9"/>
  </r>
  <r>
    <x v="1"/>
    <x v="9"/>
    <s v="Oct 2020"/>
    <n v="508417.65536149318"/>
    <x v="9"/>
    <x v="9"/>
  </r>
  <r>
    <x v="1"/>
    <x v="9"/>
    <s v="Nov 2020"/>
    <n v="501320.66875965911"/>
    <x v="10"/>
    <x v="9"/>
  </r>
  <r>
    <x v="1"/>
    <x v="9"/>
    <s v="Dec 2020"/>
    <n v="496138.9095738437"/>
    <x v="11"/>
    <x v="9"/>
  </r>
  <r>
    <x v="1"/>
    <x v="9"/>
    <s v="Jan 2021"/>
    <n v="491542.18738957215"/>
    <x v="0"/>
    <x v="10"/>
  </r>
  <r>
    <x v="1"/>
    <x v="9"/>
    <s v="Feb 2021"/>
    <n v="486238.85229914641"/>
    <x v="1"/>
    <x v="10"/>
  </r>
  <r>
    <x v="1"/>
    <x v="9"/>
    <s v="Mar 2021"/>
    <n v="483283.72067702946"/>
    <x v="2"/>
    <x v="10"/>
  </r>
  <r>
    <x v="1"/>
    <x v="9"/>
    <s v="Apr 2021"/>
    <n v="451831.56604697066"/>
    <x v="3"/>
    <x v="10"/>
  </r>
  <r>
    <x v="1"/>
    <x v="9"/>
    <s v="May 2021"/>
    <n v="449188.39290882304"/>
    <x v="4"/>
    <x v="10"/>
  </r>
  <r>
    <x v="1"/>
    <x v="9"/>
    <s v="Jun 2021"/>
    <n v="447809.47486147331"/>
    <x v="5"/>
    <x v="10"/>
  </r>
  <r>
    <x v="1"/>
    <x v="9"/>
    <s v="Jul 2021"/>
    <n v="447452.29376479419"/>
    <x v="6"/>
    <x v="10"/>
  </r>
  <r>
    <x v="1"/>
    <x v="9"/>
    <s v="Aug 2021"/>
    <n v="443923.08643229248"/>
    <x v="7"/>
    <x v="10"/>
  </r>
  <r>
    <x v="1"/>
    <x v="9"/>
    <s v="Sep 2021"/>
    <n v="434480.71857807948"/>
    <x v="8"/>
    <x v="10"/>
  </r>
  <r>
    <x v="1"/>
    <x v="9"/>
    <s v="Oct 2021"/>
    <n v="170381.41366501039"/>
    <x v="9"/>
    <x v="10"/>
  </r>
  <r>
    <x v="1"/>
    <x v="9"/>
    <s v="Nov 2021"/>
    <n v="100653.08983971211"/>
    <x v="10"/>
    <x v="10"/>
  </r>
  <r>
    <x v="1"/>
    <x v="9"/>
    <s v="Dec 2021"/>
    <n v="98750.142653102521"/>
    <x v="11"/>
    <x v="10"/>
  </r>
  <r>
    <x v="1"/>
    <x v="9"/>
    <s v="Jan 2022"/>
    <n v="97961.998116243543"/>
    <x v="0"/>
    <x v="11"/>
  </r>
  <r>
    <x v="1"/>
    <x v="9"/>
    <s v="Feb 2022"/>
    <n v="96615.162855795425"/>
    <x v="1"/>
    <x v="11"/>
  </r>
  <r>
    <x v="1"/>
    <x v="9"/>
    <s v="Mar 2022"/>
    <n v="95633.406740662278"/>
    <x v="2"/>
    <x v="11"/>
  </r>
  <r>
    <x v="1"/>
    <x v="9"/>
    <s v="Apr 2022"/>
    <n v="94604.54767771851"/>
    <x v="3"/>
    <x v="11"/>
  </r>
  <r>
    <x v="1"/>
    <x v="9"/>
    <s v="May 2022"/>
    <n v="93622.050934056664"/>
    <x v="4"/>
    <x v="11"/>
  </r>
  <r>
    <x v="1"/>
    <x v="9"/>
    <s v="Jun 2022"/>
    <n v="92652.162759556522"/>
    <x v="5"/>
    <x v="11"/>
  </r>
  <r>
    <x v="1"/>
    <x v="9"/>
    <s v="Jul 2022"/>
    <n v="91694.689389404128"/>
    <x v="6"/>
    <x v="11"/>
  </r>
  <r>
    <x v="1"/>
    <x v="9"/>
    <s v="Aug 2022"/>
    <n v="90749.452126384567"/>
    <x v="7"/>
    <x v="11"/>
  </r>
  <r>
    <x v="1"/>
    <x v="9"/>
    <s v="Sep 2022"/>
    <n v="89816.268943114832"/>
    <x v="8"/>
    <x v="11"/>
  </r>
  <r>
    <x v="1"/>
    <x v="9"/>
    <s v="Oct 2022"/>
    <n v="88894.962119474862"/>
    <x v="9"/>
    <x v="11"/>
  </r>
  <r>
    <x v="1"/>
    <x v="9"/>
    <s v="Nov 2022"/>
    <n v="87985.357881154865"/>
    <x v="10"/>
    <x v="11"/>
  </r>
  <r>
    <x v="1"/>
    <x v="9"/>
    <s v="Dec 2022"/>
    <n v="87087.284515297666"/>
    <x v="11"/>
    <x v="11"/>
  </r>
  <r>
    <x v="1"/>
    <x v="9"/>
    <s v="Jan 2023"/>
    <n v="86200.572931951261"/>
    <x v="0"/>
    <x v="12"/>
  </r>
  <r>
    <x v="1"/>
    <x v="9"/>
    <s v="Feb 2023"/>
    <n v="85325.055402616228"/>
    <x v="1"/>
    <x v="12"/>
  </r>
  <r>
    <x v="1"/>
    <x v="9"/>
    <s v="Mar 2023"/>
    <n v="84460.573113318911"/>
    <x v="2"/>
    <x v="12"/>
  </r>
  <r>
    <x v="1"/>
    <x v="9"/>
    <s v="Apr 2023"/>
    <n v="83606.960235559905"/>
    <x v="3"/>
    <x v="12"/>
  </r>
  <r>
    <x v="1"/>
    <x v="9"/>
    <s v="May 2023"/>
    <n v="82764.060216818136"/>
    <x v="4"/>
    <x v="12"/>
  </r>
  <r>
    <x v="1"/>
    <x v="9"/>
    <s v="Jun 2023"/>
    <n v="81931.721750382916"/>
    <x v="5"/>
    <x v="12"/>
  </r>
  <r>
    <x v="1"/>
    <x v="9"/>
    <s v="Jul 2023"/>
    <n v="81109.786637922865"/>
    <x v="6"/>
    <x v="12"/>
  </r>
  <r>
    <x v="1"/>
    <x v="9"/>
    <s v="Aug 2023"/>
    <n v="80298.106857085018"/>
    <x v="7"/>
    <x v="12"/>
  </r>
  <r>
    <x v="1"/>
    <x v="9"/>
    <s v="Sep 2023"/>
    <n v="79496.533562611236"/>
    <x v="8"/>
    <x v="12"/>
  </r>
  <r>
    <x v="1"/>
    <x v="9"/>
    <s v="Oct 2023"/>
    <n v="78704.924239411455"/>
    <x v="9"/>
    <x v="12"/>
  </r>
  <r>
    <x v="1"/>
    <x v="9"/>
    <s v="Nov 2023"/>
    <n v="77870.412767154528"/>
    <x v="10"/>
    <x v="12"/>
  </r>
  <r>
    <x v="1"/>
    <x v="9"/>
    <s v="Dec 2023"/>
    <n v="77098.299426706741"/>
    <x v="11"/>
    <x v="12"/>
  </r>
  <r>
    <x v="1"/>
    <x v="9"/>
    <s v="Jan 2024"/>
    <n v="76335.726189357607"/>
    <x v="0"/>
    <x v="13"/>
  </r>
  <r>
    <x v="1"/>
    <x v="9"/>
    <s v="Feb 2024"/>
    <n v="75582.555062922213"/>
    <x v="1"/>
    <x v="13"/>
  </r>
  <r>
    <x v="1"/>
    <x v="9"/>
    <s v="Mar 2024"/>
    <n v="74838.651339573407"/>
    <x v="2"/>
    <x v="13"/>
  </r>
  <r>
    <x v="1"/>
    <x v="9"/>
    <s v="Apr 2024"/>
    <n v="74103.884757294349"/>
    <x v="3"/>
    <x v="13"/>
  </r>
  <r>
    <x v="1"/>
    <x v="9"/>
    <s v="May 2024"/>
    <n v="73378.124292615626"/>
    <x v="4"/>
    <x v="13"/>
  </r>
  <r>
    <x v="1"/>
    <x v="9"/>
    <s v="Jun 2024"/>
    <n v="72661.24280642558"/>
    <x v="5"/>
    <x v="13"/>
  </r>
  <r>
    <x v="1"/>
    <x v="9"/>
    <s v="Jul 2024"/>
    <n v="71953.113821065082"/>
    <x v="6"/>
    <x v="13"/>
  </r>
  <r>
    <x v="1"/>
    <x v="9"/>
    <s v="Aug 2024"/>
    <n v="71253.613120327689"/>
    <x v="7"/>
    <x v="13"/>
  </r>
  <r>
    <x v="1"/>
    <x v="9"/>
    <s v="Sep 2024"/>
    <n v="70562.620133817181"/>
    <x v="8"/>
    <x v="13"/>
  </r>
  <r>
    <x v="1"/>
    <x v="9"/>
    <s v="Oct 2024"/>
    <n v="69880.015552589961"/>
    <x v="9"/>
    <x v="13"/>
  </r>
  <r>
    <x v="1"/>
    <x v="9"/>
    <s v="Nov 2024"/>
    <n v="69205.678683344682"/>
    <x v="10"/>
    <x v="13"/>
  </r>
  <r>
    <x v="1"/>
    <x v="9"/>
    <s v="Dec 2024"/>
    <n v="68539.493140042905"/>
    <x v="11"/>
    <x v="13"/>
  </r>
  <r>
    <x v="1"/>
    <x v="9"/>
    <s v="Jan 2025"/>
    <n v="67881.349266814272"/>
    <x v="0"/>
    <x v="14"/>
  </r>
  <r>
    <x v="1"/>
    <x v="9"/>
    <s v="Feb 2025"/>
    <n v="67231.131616167753"/>
    <x v="1"/>
    <x v="14"/>
  </r>
  <r>
    <x v="1"/>
    <x v="9"/>
    <s v="Mar 2025"/>
    <n v="66588.727986422644"/>
    <x v="2"/>
    <x v="14"/>
  </r>
  <r>
    <x v="1"/>
    <x v="9"/>
    <s v="Apr 2025"/>
    <n v="65954.032044613763"/>
    <x v="3"/>
    <x v="14"/>
  </r>
  <r>
    <x v="1"/>
    <x v="9"/>
    <s v="May 2025"/>
    <n v="65326.933589060412"/>
    <x v="4"/>
    <x v="14"/>
  </r>
  <r>
    <x v="1"/>
    <x v="9"/>
    <s v="Jun 2025"/>
    <n v="64794.246129349689"/>
    <x v="5"/>
    <x v="14"/>
  </r>
  <r>
    <x v="1"/>
    <x v="9"/>
    <s v="Jul 2025"/>
    <n v="64181.317610484744"/>
    <x v="6"/>
    <x v="14"/>
  </r>
  <r>
    <x v="1"/>
    <x v="9"/>
    <s v="Aug 2025"/>
    <n v="63575.681693505503"/>
    <x v="7"/>
    <x v="14"/>
  </r>
  <r>
    <x v="1"/>
    <x v="9"/>
    <s v="Sep 2025"/>
    <n v="62977.236268351946"/>
    <x v="8"/>
    <x v="14"/>
  </r>
  <r>
    <x v="1"/>
    <x v="9"/>
    <s v="Oct 2025"/>
    <n v="62385.882809321774"/>
    <x v="9"/>
    <x v="14"/>
  </r>
  <r>
    <x v="1"/>
    <x v="9"/>
    <s v="Nov 2025"/>
    <n v="61801.524452165249"/>
    <x v="10"/>
    <x v="14"/>
  </r>
  <r>
    <x v="1"/>
    <x v="9"/>
    <s v="Dec 2025"/>
    <n v="61224.062409727521"/>
    <x v="11"/>
    <x v="14"/>
  </r>
  <r>
    <x v="1"/>
    <x v="9"/>
    <s v="Jan 2026"/>
    <n v="60653.403963569173"/>
    <x v="0"/>
    <x v="15"/>
  </r>
  <r>
    <x v="1"/>
    <x v="9"/>
    <s v="Feb 2026"/>
    <n v="60089.45785670339"/>
    <x v="1"/>
    <x v="15"/>
  </r>
  <r>
    <x v="1"/>
    <x v="9"/>
    <s v="Mar 2026"/>
    <n v="59532.128624880475"/>
    <x v="2"/>
    <x v="15"/>
  </r>
  <r>
    <x v="1"/>
    <x v="9"/>
    <s v="Apr 2026"/>
    <n v="58981.328034018763"/>
    <x v="3"/>
    <x v="15"/>
  </r>
  <r>
    <x v="1"/>
    <x v="9"/>
    <s v="May 2026"/>
    <n v="58436.966388584027"/>
    <x v="4"/>
    <x v="15"/>
  </r>
  <r>
    <x v="1"/>
    <x v="9"/>
    <s v="Jun 2026"/>
    <n v="57898.957315947213"/>
    <x v="5"/>
    <x v="15"/>
  </r>
  <r>
    <x v="1"/>
    <x v="9"/>
    <s v="Jul 2026"/>
    <n v="57367.213482026651"/>
    <x v="6"/>
    <x v="15"/>
  </r>
  <r>
    <x v="1"/>
    <x v="9"/>
    <s v="Aug 2026"/>
    <n v="56841.650537098452"/>
    <x v="7"/>
    <x v="15"/>
  </r>
  <r>
    <x v="1"/>
    <x v="9"/>
    <s v="Sep 2026"/>
    <n v="56322.185792891294"/>
    <x v="8"/>
    <x v="15"/>
  </r>
  <r>
    <x v="1"/>
    <x v="9"/>
    <s v="Oct 2026"/>
    <n v="10698.343713541173"/>
    <x v="9"/>
    <x v="15"/>
  </r>
  <r>
    <x v="1"/>
    <x v="9"/>
    <s v="Nov 2026"/>
    <n v="4049.1131345675076"/>
    <x v="10"/>
    <x v="15"/>
  </r>
  <r>
    <x v="1"/>
    <x v="9"/>
    <s v="Dec 2026"/>
    <n v="4032.3053332529312"/>
    <x v="11"/>
    <x v="15"/>
  </r>
  <r>
    <x v="1"/>
    <x v="9"/>
    <s v="Jan 2027"/>
    <n v="4015.567309597443"/>
    <x v="0"/>
    <x v="16"/>
  </r>
  <r>
    <x v="1"/>
    <x v="10"/>
    <s v="Nov 2011"/>
    <n v="7714368.2574268971"/>
    <x v="10"/>
    <x v="0"/>
  </r>
  <r>
    <x v="1"/>
    <x v="10"/>
    <s v="Dec 2011"/>
    <n v="12960468.316126531"/>
    <x v="11"/>
    <x v="0"/>
  </r>
  <r>
    <x v="1"/>
    <x v="10"/>
    <s v="Jan 2012"/>
    <n v="10839192.657244138"/>
    <x v="0"/>
    <x v="1"/>
  </r>
  <r>
    <x v="1"/>
    <x v="10"/>
    <s v="Feb 2012"/>
    <n v="8706077.5743042007"/>
    <x v="1"/>
    <x v="1"/>
  </r>
  <r>
    <x v="1"/>
    <x v="10"/>
    <s v="Mar 2012"/>
    <n v="7652611.8847011495"/>
    <x v="2"/>
    <x v="1"/>
  </r>
  <r>
    <x v="1"/>
    <x v="10"/>
    <s v="Apr 2012"/>
    <n v="7019672.4896399714"/>
    <x v="3"/>
    <x v="1"/>
  </r>
  <r>
    <x v="1"/>
    <x v="10"/>
    <s v="May 2012"/>
    <n v="6181427.3625244573"/>
    <x v="4"/>
    <x v="1"/>
  </r>
  <r>
    <x v="1"/>
    <x v="10"/>
    <s v="Jun 2012"/>
    <n v="5666397.4675332764"/>
    <x v="5"/>
    <x v="1"/>
  </r>
  <r>
    <x v="1"/>
    <x v="10"/>
    <s v="Jul 2012"/>
    <n v="5159274.6808567643"/>
    <x v="6"/>
    <x v="1"/>
  </r>
  <r>
    <x v="1"/>
    <x v="10"/>
    <s v="Aug 2012"/>
    <n v="5053228.9329200778"/>
    <x v="7"/>
    <x v="1"/>
  </r>
  <r>
    <x v="1"/>
    <x v="10"/>
    <s v="Sep 2012"/>
    <n v="5121855.9817505758"/>
    <x v="8"/>
    <x v="1"/>
  </r>
  <r>
    <x v="1"/>
    <x v="10"/>
    <s v="Oct 2012"/>
    <n v="5236874.7054415438"/>
    <x v="9"/>
    <x v="1"/>
  </r>
  <r>
    <x v="1"/>
    <x v="10"/>
    <s v="Nov 2012"/>
    <n v="5112579.5124595873"/>
    <x v="10"/>
    <x v="1"/>
  </r>
  <r>
    <x v="1"/>
    <x v="10"/>
    <s v="Dec 2012"/>
    <n v="5607785.9388458561"/>
    <x v="11"/>
    <x v="1"/>
  </r>
  <r>
    <x v="1"/>
    <x v="10"/>
    <s v="Jan 2013"/>
    <n v="4838434.2416368648"/>
    <x v="0"/>
    <x v="2"/>
  </r>
  <r>
    <x v="1"/>
    <x v="10"/>
    <s v="Feb 2013"/>
    <n v="4737309.2401554333"/>
    <x v="1"/>
    <x v="2"/>
  </r>
  <r>
    <x v="1"/>
    <x v="10"/>
    <s v="Mar 2013"/>
    <n v="4722389.6324776635"/>
    <x v="2"/>
    <x v="2"/>
  </r>
  <r>
    <x v="1"/>
    <x v="10"/>
    <s v="Apr 2013"/>
    <n v="4624284.632529214"/>
    <x v="3"/>
    <x v="2"/>
  </r>
  <r>
    <x v="1"/>
    <x v="10"/>
    <s v="May 2013"/>
    <n v="4394812.4422437865"/>
    <x v="4"/>
    <x v="2"/>
  </r>
  <r>
    <x v="1"/>
    <x v="10"/>
    <s v="Jun 2013"/>
    <n v="4152729.0811029673"/>
    <x v="5"/>
    <x v="2"/>
  </r>
  <r>
    <x v="1"/>
    <x v="10"/>
    <s v="Jul 2013"/>
    <n v="3888910.462020698"/>
    <x v="6"/>
    <x v="2"/>
  </r>
  <r>
    <x v="1"/>
    <x v="10"/>
    <s v="Aug 2013"/>
    <n v="3742526.5578751322"/>
    <x v="7"/>
    <x v="2"/>
  </r>
  <r>
    <x v="1"/>
    <x v="10"/>
    <s v="Sep 2013"/>
    <n v="3500734.8971257736"/>
    <x v="8"/>
    <x v="2"/>
  </r>
  <r>
    <x v="1"/>
    <x v="10"/>
    <s v="Oct 2013"/>
    <n v="3361172.729127829"/>
    <x v="9"/>
    <x v="2"/>
  </r>
  <r>
    <x v="1"/>
    <x v="10"/>
    <s v="Nov 2013"/>
    <n v="3245102.5123357936"/>
    <x v="10"/>
    <x v="2"/>
  </r>
  <r>
    <x v="1"/>
    <x v="10"/>
    <s v="Dec 2013"/>
    <n v="3693381.9370865794"/>
    <x v="11"/>
    <x v="2"/>
  </r>
  <r>
    <x v="1"/>
    <x v="10"/>
    <s v="Jan 2014"/>
    <n v="3035593.1443133354"/>
    <x v="0"/>
    <x v="3"/>
  </r>
  <r>
    <x v="1"/>
    <x v="10"/>
    <s v="Feb 2014"/>
    <n v="2947349.3317970131"/>
    <x v="1"/>
    <x v="3"/>
  </r>
  <r>
    <x v="1"/>
    <x v="10"/>
    <s v="Mar 2014"/>
    <n v="2893823.2568519963"/>
    <x v="2"/>
    <x v="3"/>
  </r>
  <r>
    <x v="1"/>
    <x v="10"/>
    <s v="Apr 2014"/>
    <n v="2836014.7816540091"/>
    <x v="3"/>
    <x v="3"/>
  </r>
  <r>
    <x v="1"/>
    <x v="10"/>
    <s v="May 2014"/>
    <n v="2757347.9780903347"/>
    <x v="4"/>
    <x v="3"/>
  </r>
  <r>
    <x v="1"/>
    <x v="10"/>
    <s v="Jun 2014"/>
    <n v="2683610.5187328514"/>
    <x v="5"/>
    <x v="3"/>
  </r>
  <r>
    <x v="1"/>
    <x v="10"/>
    <s v="Jul 2014"/>
    <n v="2612420.7851140536"/>
    <x v="6"/>
    <x v="3"/>
  </r>
  <r>
    <x v="1"/>
    <x v="10"/>
    <s v="Aug 2014"/>
    <n v="2544326.7634502393"/>
    <x v="7"/>
    <x v="3"/>
  </r>
  <r>
    <x v="1"/>
    <x v="10"/>
    <s v="Sep 2014"/>
    <n v="2481191.6728180517"/>
    <x v="8"/>
    <x v="3"/>
  </r>
  <r>
    <x v="1"/>
    <x v="10"/>
    <s v="Oct 2014"/>
    <n v="2413655.0782782249"/>
    <x v="9"/>
    <x v="3"/>
  </r>
  <r>
    <x v="1"/>
    <x v="10"/>
    <s v="Nov 2014"/>
    <n v="2358547.2574023344"/>
    <x v="10"/>
    <x v="3"/>
  </r>
  <r>
    <x v="1"/>
    <x v="10"/>
    <s v="Dec 2014"/>
    <n v="2862960.1815345623"/>
    <x v="11"/>
    <x v="3"/>
  </r>
  <r>
    <x v="1"/>
    <x v="10"/>
    <s v="Jan 2015"/>
    <n v="2267785.5123504577"/>
    <x v="0"/>
    <x v="4"/>
  </r>
  <r>
    <x v="1"/>
    <x v="10"/>
    <s v="Feb 2015"/>
    <n v="2212077.7394561013"/>
    <x v="1"/>
    <x v="4"/>
  </r>
  <r>
    <x v="1"/>
    <x v="10"/>
    <s v="Mar 2015"/>
    <n v="2164451.3429677621"/>
    <x v="2"/>
    <x v="4"/>
  </r>
  <r>
    <x v="1"/>
    <x v="10"/>
    <s v="Apr 2015"/>
    <n v="2114218.9869520729"/>
    <x v="3"/>
    <x v="4"/>
  </r>
  <r>
    <x v="1"/>
    <x v="10"/>
    <s v="May 2015"/>
    <n v="2067273.8005512287"/>
    <x v="4"/>
    <x v="4"/>
  </r>
  <r>
    <x v="1"/>
    <x v="10"/>
    <s v="Jun 2015"/>
    <n v="2019371.5414598063"/>
    <x v="5"/>
    <x v="4"/>
  </r>
  <r>
    <x v="1"/>
    <x v="10"/>
    <s v="Jul 2015"/>
    <n v="1975827.5806221724"/>
    <x v="6"/>
    <x v="4"/>
  </r>
  <r>
    <x v="1"/>
    <x v="10"/>
    <s v="Aug 2015"/>
    <n v="1927464.7232047259"/>
    <x v="7"/>
    <x v="4"/>
  </r>
  <r>
    <x v="1"/>
    <x v="10"/>
    <s v="Sep 2015"/>
    <n v="1893602.6439306468"/>
    <x v="8"/>
    <x v="4"/>
  </r>
  <r>
    <x v="1"/>
    <x v="10"/>
    <s v="Oct 2015"/>
    <n v="1850247.806316064"/>
    <x v="9"/>
    <x v="4"/>
  </r>
  <r>
    <x v="1"/>
    <x v="10"/>
    <s v="Nov 2015"/>
    <n v="1858699.6415090063"/>
    <x v="10"/>
    <x v="4"/>
  </r>
  <r>
    <x v="1"/>
    <x v="10"/>
    <s v="Dec 2015"/>
    <n v="2306271.3872139826"/>
    <x v="11"/>
    <x v="4"/>
  </r>
  <r>
    <x v="1"/>
    <x v="10"/>
    <s v="Jan 2016"/>
    <n v="1771199.6472886677"/>
    <x v="0"/>
    <x v="5"/>
  </r>
  <r>
    <x v="1"/>
    <x v="10"/>
    <s v="Feb 2016"/>
    <n v="1733640.6916154665"/>
    <x v="1"/>
    <x v="5"/>
  </r>
  <r>
    <x v="1"/>
    <x v="10"/>
    <s v="Mar 2016"/>
    <n v="1693109.2539714258"/>
    <x v="2"/>
    <x v="5"/>
  </r>
  <r>
    <x v="1"/>
    <x v="10"/>
    <s v="Apr 2016"/>
    <n v="1658091.6201437153"/>
    <x v="3"/>
    <x v="5"/>
  </r>
  <r>
    <x v="1"/>
    <x v="10"/>
    <s v="May 2016"/>
    <n v="1621066.9939542068"/>
    <x v="4"/>
    <x v="5"/>
  </r>
  <r>
    <x v="1"/>
    <x v="10"/>
    <s v="Jun 2016"/>
    <n v="1588931.157591695"/>
    <x v="5"/>
    <x v="5"/>
  </r>
  <r>
    <x v="1"/>
    <x v="10"/>
    <s v="Jul 2016"/>
    <n v="1558997.3408984127"/>
    <x v="6"/>
    <x v="5"/>
  </r>
  <r>
    <x v="1"/>
    <x v="10"/>
    <s v="Aug 2016"/>
    <n v="1530389.1460509945"/>
    <x v="7"/>
    <x v="5"/>
  </r>
  <r>
    <x v="1"/>
    <x v="10"/>
    <s v="Sep 2016"/>
    <n v="1492691.6937227708"/>
    <x v="8"/>
    <x v="5"/>
  </r>
  <r>
    <x v="1"/>
    <x v="10"/>
    <s v="Oct 2016"/>
    <n v="1461744.8896853398"/>
    <x v="9"/>
    <x v="5"/>
  </r>
  <r>
    <x v="1"/>
    <x v="10"/>
    <s v="Nov 2016"/>
    <n v="1429754.0952898944"/>
    <x v="10"/>
    <x v="5"/>
  </r>
  <r>
    <x v="1"/>
    <x v="10"/>
    <s v="Dec 2016"/>
    <n v="1812021.189556103"/>
    <x v="11"/>
    <x v="5"/>
  </r>
  <r>
    <x v="1"/>
    <x v="10"/>
    <s v="Jan 2017"/>
    <n v="1372992.5264551518"/>
    <x v="0"/>
    <x v="6"/>
  </r>
  <r>
    <x v="1"/>
    <x v="10"/>
    <s v="Feb 2017"/>
    <n v="1340475.7769827675"/>
    <x v="1"/>
    <x v="6"/>
  </r>
  <r>
    <x v="1"/>
    <x v="10"/>
    <s v="Mar 2017"/>
    <n v="1318290.8899084653"/>
    <x v="2"/>
    <x v="6"/>
  </r>
  <r>
    <x v="1"/>
    <x v="10"/>
    <s v="Apr 2017"/>
    <n v="1303513.1532061517"/>
    <x v="3"/>
    <x v="6"/>
  </r>
  <r>
    <x v="1"/>
    <x v="10"/>
    <s v="May 2017"/>
    <n v="1275684.9846015272"/>
    <x v="4"/>
    <x v="6"/>
  </r>
  <r>
    <x v="1"/>
    <x v="10"/>
    <s v="Jun 2017"/>
    <n v="1248515.4248488229"/>
    <x v="5"/>
    <x v="6"/>
  </r>
  <r>
    <x v="1"/>
    <x v="10"/>
    <s v="Jul 2017"/>
    <n v="1227324.5016694209"/>
    <x v="6"/>
    <x v="6"/>
  </r>
  <r>
    <x v="1"/>
    <x v="10"/>
    <s v="Aug 2017"/>
    <n v="1197064.2780584425"/>
    <x v="7"/>
    <x v="6"/>
  </r>
  <r>
    <x v="1"/>
    <x v="10"/>
    <s v="Sep 2017"/>
    <n v="1175356.1483860393"/>
    <x v="8"/>
    <x v="6"/>
  </r>
  <r>
    <x v="1"/>
    <x v="10"/>
    <s v="Oct 2017"/>
    <n v="1156121.8506101402"/>
    <x v="9"/>
    <x v="6"/>
  </r>
  <r>
    <x v="1"/>
    <x v="10"/>
    <s v="Nov 2017"/>
    <n v="1137624.1155222701"/>
    <x v="10"/>
    <x v="6"/>
  </r>
  <r>
    <x v="1"/>
    <x v="10"/>
    <s v="Dec 2017"/>
    <n v="1475686.4964066874"/>
    <x v="11"/>
    <x v="6"/>
  </r>
  <r>
    <x v="1"/>
    <x v="10"/>
    <s v="Jan 2018"/>
    <n v="1098544.0679485369"/>
    <x v="0"/>
    <x v="7"/>
  </r>
  <r>
    <x v="1"/>
    <x v="10"/>
    <s v="Feb 2018"/>
    <n v="1081830.1707727076"/>
    <x v="1"/>
    <x v="7"/>
  </r>
  <r>
    <x v="1"/>
    <x v="10"/>
    <s v="Mar 2018"/>
    <n v="1059988.9788235959"/>
    <x v="2"/>
    <x v="7"/>
  </r>
  <r>
    <x v="1"/>
    <x v="10"/>
    <s v="Apr 2018"/>
    <n v="1041779.1786028439"/>
    <x v="3"/>
    <x v="7"/>
  </r>
  <r>
    <x v="1"/>
    <x v="10"/>
    <s v="May 2018"/>
    <n v="1024758.4264044072"/>
    <x v="4"/>
    <x v="7"/>
  </r>
  <r>
    <x v="1"/>
    <x v="10"/>
    <s v="Jun 2018"/>
    <n v="1005188.4465631659"/>
    <x v="5"/>
    <x v="7"/>
  </r>
  <r>
    <x v="1"/>
    <x v="10"/>
    <s v="Jul 2018"/>
    <n v="988295.11843627924"/>
    <x v="6"/>
    <x v="7"/>
  </r>
  <r>
    <x v="1"/>
    <x v="10"/>
    <s v="Aug 2018"/>
    <n v="972596.30288020545"/>
    <x v="7"/>
    <x v="7"/>
  </r>
  <r>
    <x v="1"/>
    <x v="10"/>
    <s v="Sep 2018"/>
    <n v="956780.55052826332"/>
    <x v="8"/>
    <x v="7"/>
  </r>
  <r>
    <x v="1"/>
    <x v="10"/>
    <s v="Oct 2018"/>
    <n v="942655.23235853831"/>
    <x v="9"/>
    <x v="7"/>
  </r>
  <r>
    <x v="1"/>
    <x v="10"/>
    <s v="Nov 2018"/>
    <n v="927539.54471219657"/>
    <x v="10"/>
    <x v="7"/>
  </r>
  <r>
    <x v="1"/>
    <x v="10"/>
    <s v="Dec 2018"/>
    <n v="1232258.166738766"/>
    <x v="11"/>
    <x v="7"/>
  </r>
  <r>
    <x v="1"/>
    <x v="10"/>
    <s v="Jan 2019"/>
    <n v="896987.25517078466"/>
    <x v="0"/>
    <x v="8"/>
  </r>
  <r>
    <x v="1"/>
    <x v="10"/>
    <s v="Feb 2019"/>
    <n v="881656.68912196613"/>
    <x v="1"/>
    <x v="8"/>
  </r>
  <r>
    <x v="1"/>
    <x v="10"/>
    <s v="Mar 2019"/>
    <n v="870541.95209795772"/>
    <x v="2"/>
    <x v="8"/>
  </r>
  <r>
    <x v="1"/>
    <x v="10"/>
    <s v="Apr 2019"/>
    <n v="855824.77923758083"/>
    <x v="3"/>
    <x v="8"/>
  </r>
  <r>
    <x v="1"/>
    <x v="10"/>
    <s v="May 2019"/>
    <n v="838573.79102042411"/>
    <x v="4"/>
    <x v="8"/>
  </r>
  <r>
    <x v="1"/>
    <x v="10"/>
    <s v="Jun 2019"/>
    <n v="824464.36536201066"/>
    <x v="5"/>
    <x v="8"/>
  </r>
  <r>
    <x v="1"/>
    <x v="10"/>
    <s v="Jul 2019"/>
    <n v="812633.29768452572"/>
    <x v="6"/>
    <x v="8"/>
  </r>
  <r>
    <x v="1"/>
    <x v="10"/>
    <s v="Aug 2019"/>
    <n v="800087.80622757238"/>
    <x v="7"/>
    <x v="8"/>
  </r>
  <r>
    <x v="1"/>
    <x v="10"/>
    <s v="Sep 2019"/>
    <n v="790669.7630984952"/>
    <x v="8"/>
    <x v="8"/>
  </r>
  <r>
    <x v="1"/>
    <x v="10"/>
    <s v="Oct 2019"/>
    <n v="781356.82594968157"/>
    <x v="9"/>
    <x v="8"/>
  </r>
  <r>
    <x v="1"/>
    <x v="10"/>
    <s v="Nov 2019"/>
    <n v="765511.69857433368"/>
    <x v="10"/>
    <x v="8"/>
  </r>
  <r>
    <x v="1"/>
    <x v="10"/>
    <s v="Dec 2019"/>
    <n v="1033295.9186641986"/>
    <x v="11"/>
    <x v="8"/>
  </r>
  <r>
    <x v="1"/>
    <x v="10"/>
    <s v="Jan 2020"/>
    <n v="743388.20389684627"/>
    <x v="0"/>
    <x v="9"/>
  </r>
  <r>
    <x v="1"/>
    <x v="10"/>
    <s v="Feb 2020"/>
    <n v="732213.79076386197"/>
    <x v="1"/>
    <x v="9"/>
  </r>
  <r>
    <x v="1"/>
    <x v="10"/>
    <s v="Mar 2020"/>
    <n v="719559.633910103"/>
    <x v="2"/>
    <x v="9"/>
  </r>
  <r>
    <x v="1"/>
    <x v="10"/>
    <s v="Apr 2020"/>
    <n v="707078.68315092707"/>
    <x v="3"/>
    <x v="9"/>
  </r>
  <r>
    <x v="1"/>
    <x v="10"/>
    <s v="May 2020"/>
    <n v="695327.07017657207"/>
    <x v="4"/>
    <x v="9"/>
  </r>
  <r>
    <x v="1"/>
    <x v="10"/>
    <s v="Jun 2020"/>
    <n v="687543.82612319558"/>
    <x v="5"/>
    <x v="9"/>
  </r>
  <r>
    <x v="1"/>
    <x v="10"/>
    <s v="Jul 2020"/>
    <n v="678181.73689291719"/>
    <x v="6"/>
    <x v="9"/>
  </r>
  <r>
    <x v="1"/>
    <x v="10"/>
    <s v="Aug 2020"/>
    <n v="663634.13638244686"/>
    <x v="7"/>
    <x v="9"/>
  </r>
  <r>
    <x v="1"/>
    <x v="10"/>
    <s v="Sep 2020"/>
    <n v="654167.77509014844"/>
    <x v="8"/>
    <x v="9"/>
  </r>
  <r>
    <x v="1"/>
    <x v="10"/>
    <s v="Oct 2020"/>
    <n v="651256.07478419575"/>
    <x v="9"/>
    <x v="9"/>
  </r>
  <r>
    <x v="1"/>
    <x v="10"/>
    <s v="Nov 2020"/>
    <n v="639947.53389420756"/>
    <x v="10"/>
    <x v="9"/>
  </r>
  <r>
    <x v="1"/>
    <x v="10"/>
    <s v="Dec 2020"/>
    <n v="875844.37599361141"/>
    <x v="11"/>
    <x v="9"/>
  </r>
  <r>
    <x v="1"/>
    <x v="10"/>
    <s v="Jan 2021"/>
    <n v="616098.05299092201"/>
    <x v="0"/>
    <x v="10"/>
  </r>
  <r>
    <x v="1"/>
    <x v="10"/>
    <s v="Feb 2021"/>
    <n v="606428.42988922924"/>
    <x v="1"/>
    <x v="10"/>
  </r>
  <r>
    <x v="1"/>
    <x v="10"/>
    <s v="Mar 2021"/>
    <n v="596059.35769562388"/>
    <x v="2"/>
    <x v="10"/>
  </r>
  <r>
    <x v="1"/>
    <x v="10"/>
    <s v="Apr 2021"/>
    <n v="588327.10875576688"/>
    <x v="3"/>
    <x v="10"/>
  </r>
  <r>
    <x v="1"/>
    <x v="10"/>
    <s v="May 2021"/>
    <n v="579886.32262780936"/>
    <x v="4"/>
    <x v="10"/>
  </r>
  <r>
    <x v="1"/>
    <x v="10"/>
    <s v="Jun 2021"/>
    <n v="572887.96694177703"/>
    <x v="5"/>
    <x v="10"/>
  </r>
  <r>
    <x v="1"/>
    <x v="10"/>
    <s v="Jul 2021"/>
    <n v="565865.21519326081"/>
    <x v="6"/>
    <x v="10"/>
  </r>
  <r>
    <x v="1"/>
    <x v="10"/>
    <s v="Aug 2021"/>
    <n v="561693.60006579419"/>
    <x v="7"/>
    <x v="10"/>
  </r>
  <r>
    <x v="1"/>
    <x v="10"/>
    <s v="Sep 2021"/>
    <n v="553914.29706932371"/>
    <x v="8"/>
    <x v="10"/>
  </r>
  <r>
    <x v="1"/>
    <x v="10"/>
    <s v="Oct 2021"/>
    <n v="542643.96025233844"/>
    <x v="9"/>
    <x v="10"/>
  </r>
  <r>
    <x v="1"/>
    <x v="10"/>
    <s v="Nov 2021"/>
    <n v="485819.46229645162"/>
    <x v="10"/>
    <x v="10"/>
  </r>
  <r>
    <x v="1"/>
    <x v="10"/>
    <s v="Dec 2021"/>
    <n v="505202.16965022183"/>
    <x v="11"/>
    <x v="10"/>
  </r>
  <r>
    <x v="1"/>
    <x v="10"/>
    <s v="Jan 2022"/>
    <n v="282089.15666646708"/>
    <x v="0"/>
    <x v="11"/>
  </r>
  <r>
    <x v="1"/>
    <x v="10"/>
    <s v="Feb 2022"/>
    <n v="279277.57721071731"/>
    <x v="1"/>
    <x v="11"/>
  </r>
  <r>
    <x v="1"/>
    <x v="10"/>
    <s v="Mar 2022"/>
    <n v="275773.2639549434"/>
    <x v="2"/>
    <x v="11"/>
  </r>
  <r>
    <x v="1"/>
    <x v="10"/>
    <s v="Apr 2022"/>
    <n v="272480.47172853473"/>
    <x v="3"/>
    <x v="11"/>
  </r>
  <r>
    <x v="1"/>
    <x v="10"/>
    <s v="May 2022"/>
    <n v="269157.20533324085"/>
    <x v="4"/>
    <x v="11"/>
  </r>
  <r>
    <x v="1"/>
    <x v="10"/>
    <s v="Jun 2022"/>
    <n v="265823.9617025145"/>
    <x v="5"/>
    <x v="11"/>
  </r>
  <r>
    <x v="1"/>
    <x v="10"/>
    <s v="Jul 2022"/>
    <n v="262721.78924404178"/>
    <x v="6"/>
    <x v="11"/>
  </r>
  <r>
    <x v="1"/>
    <x v="10"/>
    <s v="Aug 2022"/>
    <n v="259766.93101552338"/>
    <x v="7"/>
    <x v="11"/>
  </r>
  <r>
    <x v="1"/>
    <x v="10"/>
    <s v="Sep 2022"/>
    <n v="256651.44357053403"/>
    <x v="8"/>
    <x v="11"/>
  </r>
  <r>
    <x v="1"/>
    <x v="10"/>
    <s v="Oct 2022"/>
    <n v="253622.27658258402"/>
    <x v="9"/>
    <x v="11"/>
  </r>
  <r>
    <x v="1"/>
    <x v="10"/>
    <s v="Nov 2022"/>
    <n v="250406.27452193518"/>
    <x v="10"/>
    <x v="11"/>
  </r>
  <r>
    <x v="1"/>
    <x v="10"/>
    <s v="Dec 2022"/>
    <n v="436657.18602296471"/>
    <x v="11"/>
    <x v="11"/>
  </r>
  <r>
    <x v="1"/>
    <x v="10"/>
    <s v="Jan 2023"/>
    <n v="244194.37139445479"/>
    <x v="0"/>
    <x v="12"/>
  </r>
  <r>
    <x v="1"/>
    <x v="10"/>
    <s v="Feb 2023"/>
    <n v="241232.75053422639"/>
    <x v="1"/>
    <x v="12"/>
  </r>
  <r>
    <x v="1"/>
    <x v="10"/>
    <s v="Mar 2023"/>
    <n v="238126.98737784513"/>
    <x v="2"/>
    <x v="12"/>
  </r>
  <r>
    <x v="1"/>
    <x v="10"/>
    <s v="Apr 2023"/>
    <n v="234961.12014809059"/>
    <x v="3"/>
    <x v="12"/>
  </r>
  <r>
    <x v="1"/>
    <x v="10"/>
    <s v="May 2023"/>
    <n v="232060.17670446751"/>
    <x v="4"/>
    <x v="12"/>
  </r>
  <r>
    <x v="1"/>
    <x v="10"/>
    <s v="Jun 2023"/>
    <n v="229253.5400492794"/>
    <x v="5"/>
    <x v="12"/>
  </r>
  <r>
    <x v="1"/>
    <x v="10"/>
    <s v="Jul 2023"/>
    <n v="226262.22759590729"/>
    <x v="6"/>
    <x v="12"/>
  </r>
  <r>
    <x v="1"/>
    <x v="10"/>
    <s v="Aug 2023"/>
    <n v="223502.01127296418"/>
    <x v="7"/>
    <x v="12"/>
  </r>
  <r>
    <x v="1"/>
    <x v="10"/>
    <s v="Sep 2023"/>
    <n v="220763.60405347211"/>
    <x v="8"/>
    <x v="12"/>
  </r>
  <r>
    <x v="1"/>
    <x v="10"/>
    <s v="Oct 2023"/>
    <n v="217590.94728109625"/>
    <x v="9"/>
    <x v="12"/>
  </r>
  <r>
    <x v="1"/>
    <x v="10"/>
    <s v="Nov 2023"/>
    <n v="214398.04526084781"/>
    <x v="10"/>
    <x v="12"/>
  </r>
  <r>
    <x v="1"/>
    <x v="10"/>
    <s v="Dec 2023"/>
    <n v="369239.84423166612"/>
    <x v="11"/>
    <x v="12"/>
  </r>
  <r>
    <x v="1"/>
    <x v="10"/>
    <s v="Jan 2024"/>
    <n v="205986.16679566517"/>
    <x v="0"/>
    <x v="13"/>
  </r>
  <r>
    <x v="1"/>
    <x v="10"/>
    <s v="Feb 2024"/>
    <n v="202139.29128096104"/>
    <x v="1"/>
    <x v="13"/>
  </r>
  <r>
    <x v="1"/>
    <x v="10"/>
    <s v="Mar 2024"/>
    <n v="198752.56773195471"/>
    <x v="2"/>
    <x v="13"/>
  </r>
  <r>
    <x v="1"/>
    <x v="10"/>
    <s v="Apr 2024"/>
    <n v="195480.07896628877"/>
    <x v="3"/>
    <x v="13"/>
  </r>
  <r>
    <x v="1"/>
    <x v="10"/>
    <s v="May 2024"/>
    <n v="192498.98293190217"/>
    <x v="4"/>
    <x v="13"/>
  </r>
  <r>
    <x v="1"/>
    <x v="10"/>
    <s v="Jun 2024"/>
    <n v="189334.28445310163"/>
    <x v="5"/>
    <x v="13"/>
  </r>
  <r>
    <x v="1"/>
    <x v="10"/>
    <s v="Jul 2024"/>
    <n v="186503.93508045794"/>
    <x v="6"/>
    <x v="13"/>
  </r>
  <r>
    <x v="1"/>
    <x v="10"/>
    <s v="Aug 2024"/>
    <n v="183624.60578455331"/>
    <x v="7"/>
    <x v="13"/>
  </r>
  <r>
    <x v="1"/>
    <x v="10"/>
    <s v="Sep 2024"/>
    <n v="180744.23217305203"/>
    <x v="8"/>
    <x v="13"/>
  </r>
  <r>
    <x v="1"/>
    <x v="10"/>
    <s v="Oct 2024"/>
    <n v="177545.16664569575"/>
    <x v="9"/>
    <x v="13"/>
  </r>
  <r>
    <x v="1"/>
    <x v="10"/>
    <s v="Nov 2024"/>
    <n v="174644.35094627205"/>
    <x v="10"/>
    <x v="13"/>
  </r>
  <r>
    <x v="1"/>
    <x v="10"/>
    <s v="Dec 2024"/>
    <n v="294718.42502100306"/>
    <x v="11"/>
    <x v="13"/>
  </r>
  <r>
    <x v="1"/>
    <x v="10"/>
    <s v="Jan 2025"/>
    <n v="168278.8819031943"/>
    <x v="0"/>
    <x v="14"/>
  </r>
  <r>
    <x v="1"/>
    <x v="10"/>
    <s v="Feb 2025"/>
    <n v="165622.95834738246"/>
    <x v="1"/>
    <x v="14"/>
  </r>
  <r>
    <x v="1"/>
    <x v="10"/>
    <s v="Mar 2025"/>
    <n v="162865.80879889129"/>
    <x v="2"/>
    <x v="14"/>
  </r>
  <r>
    <x v="1"/>
    <x v="10"/>
    <s v="Apr 2025"/>
    <n v="160243.67347787789"/>
    <x v="3"/>
    <x v="14"/>
  </r>
  <r>
    <x v="1"/>
    <x v="10"/>
    <s v="May 2025"/>
    <n v="157944.42608786729"/>
    <x v="4"/>
    <x v="14"/>
  </r>
  <r>
    <x v="1"/>
    <x v="10"/>
    <s v="Jun 2025"/>
    <n v="155412.48337256099"/>
    <x v="5"/>
    <x v="14"/>
  </r>
  <r>
    <x v="1"/>
    <x v="10"/>
    <s v="Jul 2025"/>
    <n v="153232.26368772774"/>
    <x v="6"/>
    <x v="14"/>
  </r>
  <r>
    <x v="1"/>
    <x v="10"/>
    <s v="Aug 2025"/>
    <n v="151094.6331388024"/>
    <x v="7"/>
    <x v="14"/>
  </r>
  <r>
    <x v="1"/>
    <x v="10"/>
    <s v="Sep 2025"/>
    <n v="148484.66187825258"/>
    <x v="8"/>
    <x v="14"/>
  </r>
  <r>
    <x v="1"/>
    <x v="10"/>
    <s v="Oct 2025"/>
    <n v="144555.05217780208"/>
    <x v="9"/>
    <x v="14"/>
  </r>
  <r>
    <x v="1"/>
    <x v="10"/>
    <s v="Nov 2025"/>
    <n v="142898.3278161996"/>
    <x v="10"/>
    <x v="14"/>
  </r>
  <r>
    <x v="1"/>
    <x v="10"/>
    <s v="Dec 2025"/>
    <n v="239472.81228180957"/>
    <x v="11"/>
    <x v="14"/>
  </r>
  <r>
    <x v="1"/>
    <x v="10"/>
    <s v="Jan 2026"/>
    <n v="139834.99473045059"/>
    <x v="0"/>
    <x v="15"/>
  </r>
  <r>
    <x v="1"/>
    <x v="10"/>
    <s v="Feb 2026"/>
    <n v="138317.36717193044"/>
    <x v="1"/>
    <x v="15"/>
  </r>
  <r>
    <x v="1"/>
    <x v="10"/>
    <s v="Mar 2026"/>
    <n v="136793.33528350233"/>
    <x v="2"/>
    <x v="15"/>
  </r>
  <r>
    <x v="1"/>
    <x v="10"/>
    <s v="Apr 2026"/>
    <n v="135281.02426882231"/>
    <x v="3"/>
    <x v="15"/>
  </r>
  <r>
    <x v="1"/>
    <x v="10"/>
    <s v="May 2026"/>
    <n v="134222.05558924991"/>
    <x v="4"/>
    <x v="15"/>
  </r>
  <r>
    <x v="1"/>
    <x v="10"/>
    <s v="Jun 2026"/>
    <n v="131742.02251941629"/>
    <x v="5"/>
    <x v="15"/>
  </r>
  <r>
    <x v="1"/>
    <x v="10"/>
    <s v="Jul 2026"/>
    <n v="130213.63774434155"/>
    <x v="6"/>
    <x v="15"/>
  </r>
  <r>
    <x v="1"/>
    <x v="10"/>
    <s v="Aug 2026"/>
    <n v="128349.48684322595"/>
    <x v="7"/>
    <x v="15"/>
  </r>
  <r>
    <x v="1"/>
    <x v="10"/>
    <s v="Sep 2026"/>
    <n v="126563.1237065186"/>
    <x v="8"/>
    <x v="15"/>
  </r>
  <r>
    <x v="1"/>
    <x v="10"/>
    <s v="Oct 2026"/>
    <n v="124332.61037831721"/>
    <x v="9"/>
    <x v="15"/>
  </r>
  <r>
    <x v="1"/>
    <x v="10"/>
    <s v="Nov 2026"/>
    <n v="93808.908281143653"/>
    <x v="10"/>
    <x v="15"/>
  </r>
  <r>
    <x v="1"/>
    <x v="11"/>
    <s v="Dec 2011"/>
    <n v="7279006.2053135484"/>
    <x v="11"/>
    <x v="0"/>
  </r>
  <r>
    <x v="1"/>
    <x v="11"/>
    <s v="Jan 2012"/>
    <n v="13376083.137304811"/>
    <x v="0"/>
    <x v="1"/>
  </r>
  <r>
    <x v="1"/>
    <x v="11"/>
    <s v="Feb 2012"/>
    <n v="12265890.653041277"/>
    <x v="1"/>
    <x v="1"/>
  </r>
  <r>
    <x v="1"/>
    <x v="11"/>
    <s v="Mar 2012"/>
    <n v="10361064.790193312"/>
    <x v="2"/>
    <x v="1"/>
  </r>
  <r>
    <x v="1"/>
    <x v="11"/>
    <s v="Apr 2012"/>
    <n v="9419117.1211641729"/>
    <x v="3"/>
    <x v="1"/>
  </r>
  <r>
    <x v="1"/>
    <x v="11"/>
    <s v="May 2012"/>
    <n v="8590438.5217020921"/>
    <x v="4"/>
    <x v="1"/>
  </r>
  <r>
    <x v="1"/>
    <x v="11"/>
    <s v="Jun 2012"/>
    <n v="7661922.0006209295"/>
    <x v="5"/>
    <x v="1"/>
  </r>
  <r>
    <x v="1"/>
    <x v="11"/>
    <s v="Jul 2012"/>
    <n v="6704369.9942517411"/>
    <x v="6"/>
    <x v="1"/>
  </r>
  <r>
    <x v="1"/>
    <x v="11"/>
    <s v="Aug 2012"/>
    <n v="6303468.9526993148"/>
    <x v="7"/>
    <x v="1"/>
  </r>
  <r>
    <x v="1"/>
    <x v="11"/>
    <s v="Sep 2012"/>
    <n v="6186178.6941681225"/>
    <x v="8"/>
    <x v="1"/>
  </r>
  <r>
    <x v="1"/>
    <x v="11"/>
    <s v="Oct 2012"/>
    <n v="6214155.8912154958"/>
    <x v="9"/>
    <x v="1"/>
  </r>
  <r>
    <x v="1"/>
    <x v="11"/>
    <s v="Nov 2012"/>
    <n v="6180457.0808427241"/>
    <x v="10"/>
    <x v="1"/>
  </r>
  <r>
    <x v="1"/>
    <x v="11"/>
    <s v="Dec 2012"/>
    <n v="7112220.5356941428"/>
    <x v="11"/>
    <x v="1"/>
  </r>
  <r>
    <x v="1"/>
    <x v="11"/>
    <s v="Jan 2013"/>
    <n v="6027291.6779451799"/>
    <x v="0"/>
    <x v="2"/>
  </r>
  <r>
    <x v="1"/>
    <x v="11"/>
    <s v="Feb 2013"/>
    <n v="5870385.9487845935"/>
    <x v="1"/>
    <x v="2"/>
  </r>
  <r>
    <x v="1"/>
    <x v="11"/>
    <s v="Mar 2013"/>
    <n v="5720769.1332845204"/>
    <x v="2"/>
    <x v="2"/>
  </r>
  <r>
    <x v="1"/>
    <x v="11"/>
    <s v="Apr 2013"/>
    <n v="5685989.256761441"/>
    <x v="3"/>
    <x v="2"/>
  </r>
  <r>
    <x v="1"/>
    <x v="11"/>
    <s v="May 2013"/>
    <n v="5527137.1927778451"/>
    <x v="4"/>
    <x v="2"/>
  </r>
  <r>
    <x v="1"/>
    <x v="11"/>
    <s v="Jun 2013"/>
    <n v="5242174.8253712859"/>
    <x v="5"/>
    <x v="2"/>
  </r>
  <r>
    <x v="1"/>
    <x v="11"/>
    <s v="Jul 2013"/>
    <n v="4942964.049463165"/>
    <x v="6"/>
    <x v="2"/>
  </r>
  <r>
    <x v="1"/>
    <x v="11"/>
    <s v="Aug 2013"/>
    <n v="4714595.1586164758"/>
    <x v="7"/>
    <x v="2"/>
  </r>
  <r>
    <x v="1"/>
    <x v="11"/>
    <s v="Sep 2013"/>
    <n v="4553597.283630209"/>
    <x v="8"/>
    <x v="2"/>
  </r>
  <r>
    <x v="1"/>
    <x v="11"/>
    <s v="Oct 2013"/>
    <n v="4344413.6188741792"/>
    <x v="9"/>
    <x v="2"/>
  </r>
  <r>
    <x v="1"/>
    <x v="11"/>
    <s v="Nov 2013"/>
    <n v="4159070.7234910922"/>
    <x v="10"/>
    <x v="2"/>
  </r>
  <r>
    <x v="1"/>
    <x v="11"/>
    <s v="Dec 2013"/>
    <n v="4820524.3665922154"/>
    <x v="11"/>
    <x v="2"/>
  </r>
  <r>
    <x v="1"/>
    <x v="11"/>
    <s v="Jan 2014"/>
    <n v="3922109.6971345199"/>
    <x v="0"/>
    <x v="3"/>
  </r>
  <r>
    <x v="1"/>
    <x v="11"/>
    <s v="Feb 2014"/>
    <n v="3832892.7695648381"/>
    <x v="1"/>
    <x v="3"/>
  </r>
  <r>
    <x v="1"/>
    <x v="11"/>
    <s v="Mar 2014"/>
    <n v="3721793.8389511262"/>
    <x v="2"/>
    <x v="3"/>
  </r>
  <r>
    <x v="1"/>
    <x v="11"/>
    <s v="Apr 2014"/>
    <n v="3645258.2624036409"/>
    <x v="3"/>
    <x v="3"/>
  </r>
  <r>
    <x v="1"/>
    <x v="11"/>
    <s v="May 2014"/>
    <n v="3577542.2228580704"/>
    <x v="4"/>
    <x v="3"/>
  </r>
  <r>
    <x v="1"/>
    <x v="11"/>
    <s v="Jun 2014"/>
    <n v="3463114.7472191174"/>
    <x v="5"/>
    <x v="3"/>
  </r>
  <r>
    <x v="1"/>
    <x v="11"/>
    <s v="Jul 2014"/>
    <n v="3359814.2147673238"/>
    <x v="6"/>
    <x v="3"/>
  </r>
  <r>
    <x v="1"/>
    <x v="11"/>
    <s v="Aug 2014"/>
    <n v="3269616.2147163511"/>
    <x v="7"/>
    <x v="3"/>
  </r>
  <r>
    <x v="1"/>
    <x v="11"/>
    <s v="Sep 2014"/>
    <n v="3181793.632921766"/>
    <x v="8"/>
    <x v="3"/>
  </r>
  <r>
    <x v="1"/>
    <x v="11"/>
    <s v="Oct 2014"/>
    <n v="3108991.1630033311"/>
    <x v="9"/>
    <x v="3"/>
  </r>
  <r>
    <x v="1"/>
    <x v="11"/>
    <s v="Nov 2014"/>
    <n v="3027349.8575769821"/>
    <x v="10"/>
    <x v="3"/>
  </r>
  <r>
    <x v="1"/>
    <x v="11"/>
    <s v="Dec 2014"/>
    <n v="3633889.4287016704"/>
    <x v="11"/>
    <x v="3"/>
  </r>
  <r>
    <x v="1"/>
    <x v="11"/>
    <s v="Jan 2015"/>
    <n v="2947622.5594490054"/>
    <x v="0"/>
    <x v="4"/>
  </r>
  <r>
    <x v="1"/>
    <x v="11"/>
    <s v="Feb 2015"/>
    <n v="2877956.6888381811"/>
    <x v="1"/>
    <x v="4"/>
  </r>
  <r>
    <x v="1"/>
    <x v="11"/>
    <s v="Mar 2015"/>
    <n v="2814321.7451814311"/>
    <x v="2"/>
    <x v="4"/>
  </r>
  <r>
    <x v="1"/>
    <x v="11"/>
    <s v="Apr 2015"/>
    <n v="2758673.7430282077"/>
    <x v="3"/>
    <x v="4"/>
  </r>
  <r>
    <x v="1"/>
    <x v="11"/>
    <s v="May 2015"/>
    <n v="2689206.767533388"/>
    <x v="4"/>
    <x v="4"/>
  </r>
  <r>
    <x v="1"/>
    <x v="11"/>
    <s v="Jun 2015"/>
    <n v="2636071.033630942"/>
    <x v="5"/>
    <x v="4"/>
  </r>
  <r>
    <x v="1"/>
    <x v="11"/>
    <s v="Jul 2015"/>
    <n v="2582813.6998703452"/>
    <x v="6"/>
    <x v="4"/>
  </r>
  <r>
    <x v="1"/>
    <x v="11"/>
    <s v="Aug 2015"/>
    <n v="2526895.4387876699"/>
    <x v="7"/>
    <x v="4"/>
  </r>
  <r>
    <x v="1"/>
    <x v="11"/>
    <s v="Sep 2015"/>
    <n v="2463147.779565251"/>
    <x v="8"/>
    <x v="4"/>
  </r>
  <r>
    <x v="1"/>
    <x v="11"/>
    <s v="Oct 2015"/>
    <n v="2422520.5866094558"/>
    <x v="9"/>
    <x v="4"/>
  </r>
  <r>
    <x v="1"/>
    <x v="11"/>
    <s v="Nov 2015"/>
    <n v="2366222.16255476"/>
    <x v="10"/>
    <x v="4"/>
  </r>
  <r>
    <x v="1"/>
    <x v="11"/>
    <s v="Dec 2015"/>
    <n v="2887514.7492043022"/>
    <x v="11"/>
    <x v="4"/>
  </r>
  <r>
    <x v="1"/>
    <x v="11"/>
    <s v="Jan 2016"/>
    <n v="2299002.4246394597"/>
    <x v="0"/>
    <x v="5"/>
  </r>
  <r>
    <x v="1"/>
    <x v="11"/>
    <s v="Feb 2016"/>
    <n v="2233516.033332645"/>
    <x v="1"/>
    <x v="5"/>
  </r>
  <r>
    <x v="1"/>
    <x v="11"/>
    <s v="Mar 2016"/>
    <n v="2186979.0653306898"/>
    <x v="2"/>
    <x v="5"/>
  </r>
  <r>
    <x v="1"/>
    <x v="11"/>
    <s v="Apr 2016"/>
    <n v="2133931.9747250578"/>
    <x v="3"/>
    <x v="5"/>
  </r>
  <r>
    <x v="1"/>
    <x v="11"/>
    <s v="May 2016"/>
    <n v="2092035.4825304809"/>
    <x v="4"/>
    <x v="5"/>
  </r>
  <r>
    <x v="1"/>
    <x v="11"/>
    <s v="Jun 2016"/>
    <n v="2047963.3191462853"/>
    <x v="5"/>
    <x v="5"/>
  </r>
  <r>
    <x v="1"/>
    <x v="11"/>
    <s v="Jul 2016"/>
    <n v="2003687.0888808439"/>
    <x v="6"/>
    <x v="5"/>
  </r>
  <r>
    <x v="1"/>
    <x v="11"/>
    <s v="Aug 2016"/>
    <n v="1968025.7543068537"/>
    <x v="7"/>
    <x v="5"/>
  </r>
  <r>
    <x v="1"/>
    <x v="11"/>
    <s v="Sep 2016"/>
    <n v="1931256.7048108475"/>
    <x v="8"/>
    <x v="5"/>
  </r>
  <r>
    <x v="1"/>
    <x v="11"/>
    <s v="Oct 2016"/>
    <n v="1881062.4954702898"/>
    <x v="9"/>
    <x v="5"/>
  </r>
  <r>
    <x v="1"/>
    <x v="11"/>
    <s v="Nov 2016"/>
    <n v="1840722.5228888965"/>
    <x v="10"/>
    <x v="5"/>
  </r>
  <r>
    <x v="1"/>
    <x v="11"/>
    <s v="Dec 2016"/>
    <n v="2227325.4496085532"/>
    <x v="11"/>
    <x v="5"/>
  </r>
  <r>
    <x v="1"/>
    <x v="11"/>
    <s v="Jan 2017"/>
    <n v="1753104.9170313277"/>
    <x v="0"/>
    <x v="6"/>
  </r>
  <r>
    <x v="1"/>
    <x v="11"/>
    <s v="Feb 2017"/>
    <n v="1723636.5157360621"/>
    <x v="1"/>
    <x v="6"/>
  </r>
  <r>
    <x v="1"/>
    <x v="11"/>
    <s v="Mar 2017"/>
    <n v="1676433.6134450478"/>
    <x v="2"/>
    <x v="6"/>
  </r>
  <r>
    <x v="1"/>
    <x v="11"/>
    <s v="Apr 2017"/>
    <n v="1643071.9272338953"/>
    <x v="3"/>
    <x v="6"/>
  </r>
  <r>
    <x v="1"/>
    <x v="11"/>
    <s v="May 2017"/>
    <n v="1623279.0507035293"/>
    <x v="4"/>
    <x v="6"/>
  </r>
  <r>
    <x v="1"/>
    <x v="11"/>
    <s v="Jun 2017"/>
    <n v="1581684.715511912"/>
    <x v="5"/>
    <x v="6"/>
  </r>
  <r>
    <x v="1"/>
    <x v="11"/>
    <s v="Jul 2017"/>
    <n v="1541905.2199738445"/>
    <x v="6"/>
    <x v="6"/>
  </r>
  <r>
    <x v="1"/>
    <x v="11"/>
    <s v="Aug 2017"/>
    <n v="1512682.0921759969"/>
    <x v="7"/>
    <x v="6"/>
  </r>
  <r>
    <x v="1"/>
    <x v="11"/>
    <s v="Sep 2017"/>
    <n v="1467226.52549145"/>
    <x v="8"/>
    <x v="6"/>
  </r>
  <r>
    <x v="1"/>
    <x v="11"/>
    <s v="Oct 2017"/>
    <n v="1435135.5611673002"/>
    <x v="9"/>
    <x v="6"/>
  </r>
  <r>
    <x v="1"/>
    <x v="11"/>
    <s v="Nov 2017"/>
    <n v="1403346.5042364832"/>
    <x v="10"/>
    <x v="6"/>
  </r>
  <r>
    <x v="1"/>
    <x v="11"/>
    <s v="Dec 2017"/>
    <n v="1707200.7902029096"/>
    <x v="11"/>
    <x v="6"/>
  </r>
  <r>
    <x v="1"/>
    <x v="11"/>
    <s v="Jan 2018"/>
    <n v="1334481.5003359909"/>
    <x v="0"/>
    <x v="7"/>
  </r>
  <r>
    <x v="1"/>
    <x v="11"/>
    <s v="Feb 2018"/>
    <n v="1307699.1973754673"/>
    <x v="1"/>
    <x v="7"/>
  </r>
  <r>
    <x v="1"/>
    <x v="11"/>
    <s v="Mar 2018"/>
    <n v="1278650.0516409907"/>
    <x v="2"/>
    <x v="7"/>
  </r>
  <r>
    <x v="1"/>
    <x v="11"/>
    <s v="Apr 2018"/>
    <n v="1243865.6423266239"/>
    <x v="3"/>
    <x v="7"/>
  </r>
  <r>
    <x v="1"/>
    <x v="11"/>
    <s v="May 2018"/>
    <n v="1214845.7259036396"/>
    <x v="4"/>
    <x v="7"/>
  </r>
  <r>
    <x v="1"/>
    <x v="11"/>
    <s v="Jun 2018"/>
    <n v="1183788.9918597823"/>
    <x v="5"/>
    <x v="7"/>
  </r>
  <r>
    <x v="1"/>
    <x v="11"/>
    <s v="Jul 2018"/>
    <n v="1152448.2918530619"/>
    <x v="6"/>
    <x v="7"/>
  </r>
  <r>
    <x v="1"/>
    <x v="11"/>
    <s v="Aug 2018"/>
    <n v="1123610.6216919532"/>
    <x v="7"/>
    <x v="7"/>
  </r>
  <r>
    <x v="1"/>
    <x v="11"/>
    <s v="Sep 2018"/>
    <n v="1095202.1718360928"/>
    <x v="8"/>
    <x v="7"/>
  </r>
  <r>
    <x v="1"/>
    <x v="11"/>
    <s v="Oct 2018"/>
    <n v="1067500.3032190381"/>
    <x v="9"/>
    <x v="7"/>
  </r>
  <r>
    <x v="1"/>
    <x v="11"/>
    <s v="Nov 2018"/>
    <n v="1042219.3207184128"/>
    <x v="10"/>
    <x v="7"/>
  </r>
  <r>
    <x v="1"/>
    <x v="11"/>
    <s v="Dec 2018"/>
    <n v="1277035.808185061"/>
    <x v="11"/>
    <x v="7"/>
  </r>
  <r>
    <x v="1"/>
    <x v="11"/>
    <s v="Jan 2019"/>
    <n v="989790.35815804871"/>
    <x v="0"/>
    <x v="8"/>
  </r>
  <r>
    <x v="1"/>
    <x v="11"/>
    <s v="Feb 2019"/>
    <n v="965703.70813081716"/>
    <x v="1"/>
    <x v="8"/>
  </r>
  <r>
    <x v="1"/>
    <x v="11"/>
    <s v="Mar 2019"/>
    <n v="939389.78478886816"/>
    <x v="2"/>
    <x v="8"/>
  </r>
  <r>
    <x v="1"/>
    <x v="11"/>
    <s v="Apr 2019"/>
    <n v="919463.85192834144"/>
    <x v="3"/>
    <x v="8"/>
  </r>
  <r>
    <x v="1"/>
    <x v="11"/>
    <s v="May 2019"/>
    <n v="898665.66672809282"/>
    <x v="4"/>
    <x v="8"/>
  </r>
  <r>
    <x v="1"/>
    <x v="11"/>
    <s v="Jun 2019"/>
    <n v="873260.45005171874"/>
    <x v="5"/>
    <x v="8"/>
  </r>
  <r>
    <x v="1"/>
    <x v="11"/>
    <s v="Jul 2019"/>
    <n v="852789.72115758294"/>
    <x v="6"/>
    <x v="8"/>
  </r>
  <r>
    <x v="1"/>
    <x v="11"/>
    <s v="Aug 2019"/>
    <n v="835062.44552352792"/>
    <x v="7"/>
    <x v="8"/>
  </r>
  <r>
    <x v="1"/>
    <x v="11"/>
    <s v="Sep 2019"/>
    <n v="816910.49462663615"/>
    <x v="8"/>
    <x v="8"/>
  </r>
  <r>
    <x v="1"/>
    <x v="11"/>
    <s v="Oct 2019"/>
    <n v="802853.89929938829"/>
    <x v="9"/>
    <x v="8"/>
  </r>
  <r>
    <x v="1"/>
    <x v="11"/>
    <s v="Nov 2019"/>
    <n v="790096.32548008743"/>
    <x v="10"/>
    <x v="8"/>
  </r>
  <r>
    <x v="1"/>
    <x v="11"/>
    <s v="Dec 2019"/>
    <n v="970555.78686717595"/>
    <x v="11"/>
    <x v="8"/>
  </r>
  <r>
    <x v="1"/>
    <x v="11"/>
    <s v="Jan 2020"/>
    <n v="754105.78669804882"/>
    <x v="0"/>
    <x v="9"/>
  </r>
  <r>
    <x v="1"/>
    <x v="11"/>
    <s v="Feb 2020"/>
    <n v="743540.61069881567"/>
    <x v="1"/>
    <x v="9"/>
  </r>
  <r>
    <x v="1"/>
    <x v="11"/>
    <s v="Mar 2020"/>
    <n v="730347.59395733825"/>
    <x v="2"/>
    <x v="9"/>
  </r>
  <r>
    <x v="1"/>
    <x v="11"/>
    <s v="Apr 2020"/>
    <n v="718357.04232553672"/>
    <x v="3"/>
    <x v="9"/>
  </r>
  <r>
    <x v="1"/>
    <x v="11"/>
    <s v="May 2020"/>
    <n v="708443.86560238968"/>
    <x v="4"/>
    <x v="9"/>
  </r>
  <r>
    <x v="1"/>
    <x v="11"/>
    <s v="Jun 2020"/>
    <n v="696951.49480963533"/>
    <x v="5"/>
    <x v="9"/>
  </r>
  <r>
    <x v="1"/>
    <x v="11"/>
    <s v="Jul 2020"/>
    <n v="690385.04828179919"/>
    <x v="6"/>
    <x v="9"/>
  </r>
  <r>
    <x v="1"/>
    <x v="11"/>
    <s v="Aug 2020"/>
    <n v="682832.42647341127"/>
    <x v="7"/>
    <x v="9"/>
  </r>
  <r>
    <x v="1"/>
    <x v="11"/>
    <s v="Sep 2020"/>
    <n v="670581.46496924618"/>
    <x v="8"/>
    <x v="9"/>
  </r>
  <r>
    <x v="1"/>
    <x v="11"/>
    <s v="Oct 2020"/>
    <n v="663185.95310497319"/>
    <x v="9"/>
    <x v="9"/>
  </r>
  <r>
    <x v="1"/>
    <x v="11"/>
    <s v="Nov 2020"/>
    <n v="661505.65491028596"/>
    <x v="10"/>
    <x v="9"/>
  </r>
  <r>
    <x v="1"/>
    <x v="11"/>
    <s v="Dec 2020"/>
    <n v="796009.02396739484"/>
    <x v="11"/>
    <x v="9"/>
  </r>
  <r>
    <x v="1"/>
    <x v="11"/>
    <s v="Jan 2021"/>
    <n v="627189.86637513235"/>
    <x v="0"/>
    <x v="10"/>
  </r>
  <r>
    <x v="1"/>
    <x v="11"/>
    <s v="Feb 2021"/>
    <n v="616379.54305015726"/>
    <x v="1"/>
    <x v="10"/>
  </r>
  <r>
    <x v="1"/>
    <x v="11"/>
    <s v="Mar 2021"/>
    <n v="605410.11470200028"/>
    <x v="2"/>
    <x v="10"/>
  </r>
  <r>
    <x v="1"/>
    <x v="11"/>
    <s v="Apr 2021"/>
    <n v="592449.5669433733"/>
    <x v="3"/>
    <x v="10"/>
  </r>
  <r>
    <x v="1"/>
    <x v="11"/>
    <s v="May 2021"/>
    <n v="580179.0016679262"/>
    <x v="4"/>
    <x v="10"/>
  </r>
  <r>
    <x v="1"/>
    <x v="11"/>
    <s v="Jun 2021"/>
    <n v="565089.05852604692"/>
    <x v="5"/>
    <x v="10"/>
  </r>
  <r>
    <x v="1"/>
    <x v="11"/>
    <s v="Jul 2021"/>
    <n v="548702.48742356675"/>
    <x v="6"/>
    <x v="10"/>
  </r>
  <r>
    <x v="1"/>
    <x v="11"/>
    <s v="Aug 2021"/>
    <n v="529274.39384250576"/>
    <x v="7"/>
    <x v="10"/>
  </r>
  <r>
    <x v="1"/>
    <x v="11"/>
    <s v="Sep 2021"/>
    <n v="508800.51179617504"/>
    <x v="8"/>
    <x v="10"/>
  </r>
  <r>
    <x v="1"/>
    <x v="11"/>
    <s v="Oct 2021"/>
    <n v="479919.59458884504"/>
    <x v="9"/>
    <x v="10"/>
  </r>
  <r>
    <x v="1"/>
    <x v="11"/>
    <s v="Nov 2021"/>
    <n v="441881.99217046425"/>
    <x v="10"/>
    <x v="10"/>
  </r>
  <r>
    <x v="1"/>
    <x v="11"/>
    <s v="Dec 2021"/>
    <n v="453908.60318329383"/>
    <x v="11"/>
    <x v="10"/>
  </r>
  <r>
    <x v="1"/>
    <x v="11"/>
    <s v="Jan 2022"/>
    <n v="204312.81712563938"/>
    <x v="0"/>
    <x v="11"/>
  </r>
  <r>
    <x v="1"/>
    <x v="11"/>
    <s v="Feb 2022"/>
    <n v="200341.53440686752"/>
    <x v="1"/>
    <x v="11"/>
  </r>
  <r>
    <x v="1"/>
    <x v="11"/>
    <s v="Mar 2022"/>
    <n v="197427.51580205112"/>
    <x v="2"/>
    <x v="11"/>
  </r>
  <r>
    <x v="1"/>
    <x v="11"/>
    <s v="Apr 2022"/>
    <n v="193990.89823455887"/>
    <x v="3"/>
    <x v="11"/>
  </r>
  <r>
    <x v="1"/>
    <x v="11"/>
    <s v="May 2022"/>
    <n v="190917.45319993194"/>
    <x v="4"/>
    <x v="11"/>
  </r>
  <r>
    <x v="1"/>
    <x v="11"/>
    <s v="Jun 2022"/>
    <n v="187862.24383209168"/>
    <x v="5"/>
    <x v="11"/>
  </r>
  <r>
    <x v="1"/>
    <x v="11"/>
    <s v="Jul 2022"/>
    <n v="184924.50256171016"/>
    <x v="6"/>
    <x v="11"/>
  </r>
  <r>
    <x v="1"/>
    <x v="11"/>
    <s v="Aug 2022"/>
    <n v="182031.94406470368"/>
    <x v="7"/>
    <x v="11"/>
  </r>
  <r>
    <x v="1"/>
    <x v="11"/>
    <s v="Sep 2022"/>
    <n v="179175.29811186137"/>
    <x v="8"/>
    <x v="11"/>
  </r>
  <r>
    <x v="1"/>
    <x v="11"/>
    <s v="Oct 2022"/>
    <n v="176358.59590182797"/>
    <x v="9"/>
    <x v="11"/>
  </r>
  <r>
    <x v="1"/>
    <x v="11"/>
    <s v="Nov 2022"/>
    <n v="173591.77316778857"/>
    <x v="10"/>
    <x v="11"/>
  </r>
  <r>
    <x v="1"/>
    <x v="11"/>
    <s v="Dec 2022"/>
    <n v="267506.48422395618"/>
    <x v="11"/>
    <x v="11"/>
  </r>
  <r>
    <x v="1"/>
    <x v="11"/>
    <s v="Jan 2023"/>
    <n v="168195.20283678663"/>
    <x v="0"/>
    <x v="12"/>
  </r>
  <r>
    <x v="1"/>
    <x v="11"/>
    <s v="Feb 2023"/>
    <n v="165567.45161932064"/>
    <x v="1"/>
    <x v="12"/>
  </r>
  <r>
    <x v="1"/>
    <x v="11"/>
    <s v="Mar 2023"/>
    <n v="163008.70739724336"/>
    <x v="2"/>
    <x v="12"/>
  </r>
  <r>
    <x v="1"/>
    <x v="11"/>
    <s v="Apr 2023"/>
    <n v="160479.80766805561"/>
    <x v="3"/>
    <x v="12"/>
  </r>
  <r>
    <x v="1"/>
    <x v="11"/>
    <s v="May 2023"/>
    <n v="157988.23404072775"/>
    <x v="4"/>
    <x v="12"/>
  </r>
  <r>
    <x v="1"/>
    <x v="11"/>
    <s v="Jun 2023"/>
    <n v="155531.37025416642"/>
    <x v="5"/>
    <x v="12"/>
  </r>
  <r>
    <x v="1"/>
    <x v="11"/>
    <s v="Jul 2023"/>
    <n v="153130.71508938776"/>
    <x v="6"/>
    <x v="12"/>
  </r>
  <r>
    <x v="1"/>
    <x v="11"/>
    <s v="Aug 2023"/>
    <n v="150782.19252317309"/>
    <x v="7"/>
    <x v="12"/>
  </r>
  <r>
    <x v="1"/>
    <x v="11"/>
    <s v="Sep 2023"/>
    <n v="148488.87742727617"/>
    <x v="8"/>
    <x v="12"/>
  </r>
  <r>
    <x v="1"/>
    <x v="11"/>
    <s v="Oct 2023"/>
    <n v="146238.8894566388"/>
    <x v="9"/>
    <x v="12"/>
  </r>
  <r>
    <x v="1"/>
    <x v="11"/>
    <s v="Nov 2023"/>
    <n v="144018.4729610279"/>
    <x v="10"/>
    <x v="12"/>
  </r>
  <r>
    <x v="1"/>
    <x v="11"/>
    <s v="Dec 2023"/>
    <n v="217531.05260049275"/>
    <x v="11"/>
    <x v="12"/>
  </r>
  <r>
    <x v="1"/>
    <x v="11"/>
    <s v="Jan 2024"/>
    <n v="139666.5747250898"/>
    <x v="0"/>
    <x v="13"/>
  </r>
  <r>
    <x v="1"/>
    <x v="11"/>
    <s v="Feb 2024"/>
    <n v="137509.30602800666"/>
    <x v="1"/>
    <x v="13"/>
  </r>
  <r>
    <x v="1"/>
    <x v="11"/>
    <s v="Mar 2024"/>
    <n v="135361.85396643524"/>
    <x v="2"/>
    <x v="13"/>
  </r>
  <r>
    <x v="1"/>
    <x v="11"/>
    <s v="Apr 2024"/>
    <n v="133280.42882298873"/>
    <x v="3"/>
    <x v="13"/>
  </r>
  <r>
    <x v="1"/>
    <x v="11"/>
    <s v="May 2024"/>
    <n v="131236.78430775306"/>
    <x v="4"/>
    <x v="13"/>
  </r>
  <r>
    <x v="1"/>
    <x v="11"/>
    <s v="Jun 2024"/>
    <n v="129220.05433664274"/>
    <x v="5"/>
    <x v="13"/>
  </r>
  <r>
    <x v="1"/>
    <x v="11"/>
    <s v="Jul 2024"/>
    <n v="127240.07310819674"/>
    <x v="6"/>
    <x v="13"/>
  </r>
  <r>
    <x v="1"/>
    <x v="11"/>
    <s v="Aug 2024"/>
    <n v="125246.71473693478"/>
    <x v="7"/>
    <x v="13"/>
  </r>
  <r>
    <x v="1"/>
    <x v="11"/>
    <s v="Sep 2024"/>
    <n v="123268.93674579654"/>
    <x v="8"/>
    <x v="13"/>
  </r>
  <r>
    <x v="1"/>
    <x v="11"/>
    <s v="Oct 2024"/>
    <n v="121254.30367202606"/>
    <x v="9"/>
    <x v="13"/>
  </r>
  <r>
    <x v="1"/>
    <x v="11"/>
    <s v="Nov 2024"/>
    <n v="119380.65037367056"/>
    <x v="10"/>
    <x v="13"/>
  </r>
  <r>
    <x v="1"/>
    <x v="11"/>
    <s v="Dec 2024"/>
    <n v="176189.06244165727"/>
    <x v="11"/>
    <x v="13"/>
  </r>
  <r>
    <x v="1"/>
    <x v="11"/>
    <s v="Jan 2025"/>
    <n v="115594.53823693993"/>
    <x v="0"/>
    <x v="14"/>
  </r>
  <r>
    <x v="1"/>
    <x v="11"/>
    <s v="Feb 2025"/>
    <n v="113686.21216817018"/>
    <x v="1"/>
    <x v="14"/>
  </r>
  <r>
    <x v="1"/>
    <x v="11"/>
    <s v="Mar 2025"/>
    <n v="111925.84045805932"/>
    <x v="2"/>
    <x v="14"/>
  </r>
  <r>
    <x v="1"/>
    <x v="11"/>
    <s v="Apr 2025"/>
    <n v="110134.16637192093"/>
    <x v="3"/>
    <x v="14"/>
  </r>
  <r>
    <x v="1"/>
    <x v="11"/>
    <s v="May 2025"/>
    <n v="108370.23872555069"/>
    <x v="4"/>
    <x v="14"/>
  </r>
  <r>
    <x v="1"/>
    <x v="11"/>
    <s v="Jun 2025"/>
    <n v="106632.7737803046"/>
    <x v="5"/>
    <x v="14"/>
  </r>
  <r>
    <x v="1"/>
    <x v="11"/>
    <s v="Jul 2025"/>
    <n v="104993.70619823746"/>
    <x v="6"/>
    <x v="14"/>
  </r>
  <r>
    <x v="1"/>
    <x v="11"/>
    <s v="Aug 2025"/>
    <n v="103294.32450437016"/>
    <x v="7"/>
    <x v="14"/>
  </r>
  <r>
    <x v="1"/>
    <x v="11"/>
    <s v="Sep 2025"/>
    <n v="101681.42180571833"/>
    <x v="8"/>
    <x v="14"/>
  </r>
  <r>
    <x v="1"/>
    <x v="11"/>
    <s v="Oct 2025"/>
    <n v="100069.91531797765"/>
    <x v="9"/>
    <x v="14"/>
  </r>
  <r>
    <x v="1"/>
    <x v="11"/>
    <s v="Nov 2025"/>
    <n v="98487.91808748481"/>
    <x v="10"/>
    <x v="14"/>
  </r>
  <r>
    <x v="1"/>
    <x v="11"/>
    <s v="Dec 2025"/>
    <n v="141469.42950461223"/>
    <x v="11"/>
    <x v="14"/>
  </r>
  <r>
    <x v="1"/>
    <x v="11"/>
    <s v="Jan 2026"/>
    <n v="95412.740188783006"/>
    <x v="0"/>
    <x v="15"/>
  </r>
  <r>
    <x v="1"/>
    <x v="11"/>
    <s v="Feb 2026"/>
    <n v="93905.687509440657"/>
    <x v="1"/>
    <x v="15"/>
  </r>
  <r>
    <x v="1"/>
    <x v="11"/>
    <s v="Mar 2026"/>
    <n v="92415.402261783383"/>
    <x v="2"/>
    <x v="15"/>
  </r>
  <r>
    <x v="1"/>
    <x v="11"/>
    <s v="Apr 2026"/>
    <n v="90833.301350730093"/>
    <x v="3"/>
    <x v="15"/>
  </r>
  <r>
    <x v="1"/>
    <x v="11"/>
    <s v="May 2026"/>
    <n v="89312.551863682864"/>
    <x v="4"/>
    <x v="15"/>
  </r>
  <r>
    <x v="1"/>
    <x v="11"/>
    <s v="Jun 2026"/>
    <n v="87775.799261634354"/>
    <x v="5"/>
    <x v="15"/>
  </r>
  <r>
    <x v="1"/>
    <x v="11"/>
    <s v="Jul 2026"/>
    <n v="86356.126865052589"/>
    <x v="6"/>
    <x v="15"/>
  </r>
  <r>
    <x v="1"/>
    <x v="11"/>
    <s v="Aug 2026"/>
    <n v="84745.168742001828"/>
    <x v="7"/>
    <x v="15"/>
  </r>
  <r>
    <x v="1"/>
    <x v="11"/>
    <s v="Sep 2026"/>
    <n v="83346.733508425852"/>
    <x v="8"/>
    <x v="15"/>
  </r>
  <r>
    <x v="1"/>
    <x v="11"/>
    <s v="Oct 2026"/>
    <n v="68765.921397687867"/>
    <x v="9"/>
    <x v="15"/>
  </r>
  <r>
    <x v="1"/>
    <x v="11"/>
    <s v="Nov 2026"/>
    <n v="55767.305645009175"/>
    <x v="10"/>
    <x v="15"/>
  </r>
  <r>
    <x v="1"/>
    <x v="12"/>
    <s v="Jan 2012"/>
    <n v="3979229.9291828754"/>
    <x v="0"/>
    <x v="1"/>
  </r>
  <r>
    <x v="1"/>
    <x v="12"/>
    <s v="Feb 2012"/>
    <n v="7767141.1851973534"/>
    <x v="1"/>
    <x v="1"/>
  </r>
  <r>
    <x v="1"/>
    <x v="12"/>
    <s v="Mar 2012"/>
    <n v="5846467.2866534563"/>
    <x v="2"/>
    <x v="1"/>
  </r>
  <r>
    <x v="1"/>
    <x v="12"/>
    <s v="Apr 2012"/>
    <n v="4614872.6197707299"/>
    <x v="3"/>
    <x v="1"/>
  </r>
  <r>
    <x v="1"/>
    <x v="12"/>
    <s v="May 2012"/>
    <n v="3876300.3134942339"/>
    <x v="4"/>
    <x v="1"/>
  </r>
  <r>
    <x v="1"/>
    <x v="12"/>
    <s v="Jun 2012"/>
    <n v="3427701.7782995855"/>
    <x v="5"/>
    <x v="1"/>
  </r>
  <r>
    <x v="1"/>
    <x v="12"/>
    <s v="Jul 2012"/>
    <n v="2852686.9753593425"/>
    <x v="6"/>
    <x v="1"/>
  </r>
  <r>
    <x v="1"/>
    <x v="12"/>
    <s v="Aug 2012"/>
    <n v="2694123.0529305041"/>
    <x v="7"/>
    <x v="1"/>
  </r>
  <r>
    <x v="1"/>
    <x v="12"/>
    <s v="Sep 2012"/>
    <n v="2508653.8839694187"/>
    <x v="8"/>
    <x v="1"/>
  </r>
  <r>
    <x v="1"/>
    <x v="12"/>
    <s v="Oct 2012"/>
    <n v="2481721.920565689"/>
    <x v="9"/>
    <x v="1"/>
  </r>
  <r>
    <x v="1"/>
    <x v="12"/>
    <s v="Nov 2012"/>
    <n v="2365092.0377190243"/>
    <x v="10"/>
    <x v="1"/>
  </r>
  <r>
    <x v="1"/>
    <x v="12"/>
    <s v="Dec 2012"/>
    <n v="2221485.4609189937"/>
    <x v="11"/>
    <x v="1"/>
  </r>
  <r>
    <x v="1"/>
    <x v="12"/>
    <s v="Jan 2013"/>
    <n v="2042272.9330522679"/>
    <x v="0"/>
    <x v="2"/>
  </r>
  <r>
    <x v="1"/>
    <x v="12"/>
    <s v="Feb 2013"/>
    <n v="1923776.0491331595"/>
    <x v="1"/>
    <x v="2"/>
  </r>
  <r>
    <x v="1"/>
    <x v="12"/>
    <s v="Mar 2013"/>
    <n v="1816295.8522431906"/>
    <x v="2"/>
    <x v="2"/>
  </r>
  <r>
    <x v="1"/>
    <x v="12"/>
    <s v="Apr 2013"/>
    <n v="1735256.3609154224"/>
    <x v="3"/>
    <x v="2"/>
  </r>
  <r>
    <x v="1"/>
    <x v="12"/>
    <s v="May 2013"/>
    <n v="1633481.548017181"/>
    <x v="4"/>
    <x v="2"/>
  </r>
  <r>
    <x v="1"/>
    <x v="12"/>
    <s v="Jun 2013"/>
    <n v="1561368.3959940029"/>
    <x v="5"/>
    <x v="2"/>
  </r>
  <r>
    <x v="1"/>
    <x v="12"/>
    <s v="Jul 2013"/>
    <n v="1501831.424638456"/>
    <x v="6"/>
    <x v="2"/>
  </r>
  <r>
    <x v="1"/>
    <x v="12"/>
    <s v="Aug 2013"/>
    <n v="1413419.5880921453"/>
    <x v="7"/>
    <x v="2"/>
  </r>
  <r>
    <x v="1"/>
    <x v="12"/>
    <s v="Sep 2013"/>
    <n v="1341581.8786208208"/>
    <x v="8"/>
    <x v="2"/>
  </r>
  <r>
    <x v="1"/>
    <x v="12"/>
    <s v="Oct 2013"/>
    <n v="1271988.648687362"/>
    <x v="9"/>
    <x v="2"/>
  </r>
  <r>
    <x v="1"/>
    <x v="12"/>
    <s v="Nov 2013"/>
    <n v="1211361.5972243713"/>
    <x v="10"/>
    <x v="2"/>
  </r>
  <r>
    <x v="1"/>
    <x v="12"/>
    <s v="Dec 2013"/>
    <n v="1150513.9560363931"/>
    <x v="11"/>
    <x v="2"/>
  </r>
  <r>
    <x v="1"/>
    <x v="12"/>
    <s v="Jan 2014"/>
    <n v="1078229.3964894274"/>
    <x v="0"/>
    <x v="3"/>
  </r>
  <r>
    <x v="1"/>
    <x v="12"/>
    <s v="Feb 2014"/>
    <n v="1056593.831817426"/>
    <x v="1"/>
    <x v="3"/>
  </r>
  <r>
    <x v="1"/>
    <x v="12"/>
    <s v="Mar 2014"/>
    <n v="1013806.3315240931"/>
    <x v="2"/>
    <x v="3"/>
  </r>
  <r>
    <x v="1"/>
    <x v="12"/>
    <s v="Apr 2014"/>
    <n v="976941.29365093168"/>
    <x v="3"/>
    <x v="3"/>
  </r>
  <r>
    <x v="1"/>
    <x v="12"/>
    <s v="May 2014"/>
    <n v="959631.43804715946"/>
    <x v="4"/>
    <x v="3"/>
  </r>
  <r>
    <x v="1"/>
    <x v="12"/>
    <s v="Jun 2014"/>
    <n v="946852.46838860284"/>
    <x v="5"/>
    <x v="3"/>
  </r>
  <r>
    <x v="1"/>
    <x v="12"/>
    <s v="Jul 2014"/>
    <n v="906607.91444761248"/>
    <x v="6"/>
    <x v="3"/>
  </r>
  <r>
    <x v="1"/>
    <x v="12"/>
    <s v="Aug 2014"/>
    <n v="882596.94290510216"/>
    <x v="7"/>
    <x v="3"/>
  </r>
  <r>
    <x v="1"/>
    <x v="12"/>
    <s v="Sep 2014"/>
    <n v="844958.42581271427"/>
    <x v="8"/>
    <x v="3"/>
  </r>
  <r>
    <x v="1"/>
    <x v="12"/>
    <s v="Oct 2014"/>
    <n v="827256.65295719961"/>
    <x v="9"/>
    <x v="3"/>
  </r>
  <r>
    <x v="1"/>
    <x v="12"/>
    <s v="Nov 2014"/>
    <n v="809224.9956145715"/>
    <x v="10"/>
    <x v="3"/>
  </r>
  <r>
    <x v="1"/>
    <x v="12"/>
    <s v="Dec 2014"/>
    <n v="790984.01960640308"/>
    <x v="11"/>
    <x v="3"/>
  </r>
  <r>
    <x v="1"/>
    <x v="12"/>
    <s v="Jan 2015"/>
    <n v="765727.42550719902"/>
    <x v="0"/>
    <x v="4"/>
  </r>
  <r>
    <x v="1"/>
    <x v="12"/>
    <s v="Feb 2015"/>
    <n v="785039.39923308836"/>
    <x v="1"/>
    <x v="4"/>
  </r>
  <r>
    <x v="1"/>
    <x v="12"/>
    <s v="Mar 2015"/>
    <n v="765517.21367831028"/>
    <x v="2"/>
    <x v="4"/>
  </r>
  <r>
    <x v="1"/>
    <x v="12"/>
    <s v="Apr 2015"/>
    <n v="744213.28226428409"/>
    <x v="3"/>
    <x v="4"/>
  </r>
  <r>
    <x v="1"/>
    <x v="12"/>
    <s v="May 2015"/>
    <n v="734748.41542171896"/>
    <x v="4"/>
    <x v="4"/>
  </r>
  <r>
    <x v="1"/>
    <x v="12"/>
    <s v="Jun 2015"/>
    <n v="723879.95078530791"/>
    <x v="5"/>
    <x v="4"/>
  </r>
  <r>
    <x v="1"/>
    <x v="12"/>
    <s v="Jul 2015"/>
    <n v="701500.03934074589"/>
    <x v="6"/>
    <x v="4"/>
  </r>
  <r>
    <x v="1"/>
    <x v="12"/>
    <s v="Aug 2015"/>
    <n v="691799.98071548552"/>
    <x v="7"/>
    <x v="4"/>
  </r>
  <r>
    <x v="1"/>
    <x v="12"/>
    <s v="Sep 2015"/>
    <n v="674438.24819402141"/>
    <x v="8"/>
    <x v="4"/>
  </r>
  <r>
    <x v="1"/>
    <x v="12"/>
    <s v="Oct 2015"/>
    <n v="660668.67045634589"/>
    <x v="9"/>
    <x v="4"/>
  </r>
  <r>
    <x v="1"/>
    <x v="12"/>
    <s v="Nov 2015"/>
    <n v="652064.92739736731"/>
    <x v="10"/>
    <x v="4"/>
  </r>
  <r>
    <x v="1"/>
    <x v="12"/>
    <s v="Dec 2015"/>
    <n v="641444.11100683478"/>
    <x v="11"/>
    <x v="4"/>
  </r>
  <r>
    <x v="1"/>
    <x v="12"/>
    <s v="Jan 2016"/>
    <n v="617943.8495978273"/>
    <x v="0"/>
    <x v="5"/>
  </r>
  <r>
    <x v="1"/>
    <x v="12"/>
    <s v="Feb 2016"/>
    <n v="605313.00461275282"/>
    <x v="1"/>
    <x v="5"/>
  </r>
  <r>
    <x v="1"/>
    <x v="12"/>
    <s v="Mar 2016"/>
    <n v="589952.2668779433"/>
    <x v="2"/>
    <x v="5"/>
  </r>
  <r>
    <x v="1"/>
    <x v="12"/>
    <s v="Apr 2016"/>
    <n v="574060.96884340257"/>
    <x v="3"/>
    <x v="5"/>
  </r>
  <r>
    <x v="1"/>
    <x v="12"/>
    <s v="May 2016"/>
    <n v="566619.60678505036"/>
    <x v="4"/>
    <x v="5"/>
  </r>
  <r>
    <x v="1"/>
    <x v="12"/>
    <s v="Jun 2016"/>
    <n v="556454.10537798307"/>
    <x v="5"/>
    <x v="5"/>
  </r>
  <r>
    <x v="1"/>
    <x v="12"/>
    <s v="Jul 2016"/>
    <n v="539811.56448025291"/>
    <x v="6"/>
    <x v="5"/>
  </r>
  <r>
    <x v="1"/>
    <x v="12"/>
    <s v="Aug 2016"/>
    <n v="532439.96872274578"/>
    <x v="7"/>
    <x v="5"/>
  </r>
  <r>
    <x v="1"/>
    <x v="12"/>
    <s v="Sep 2016"/>
    <n v="519042.34732702724"/>
    <x v="8"/>
    <x v="5"/>
  </r>
  <r>
    <x v="1"/>
    <x v="12"/>
    <s v="Oct 2016"/>
    <n v="509397.27432586078"/>
    <x v="9"/>
    <x v="5"/>
  </r>
  <r>
    <x v="1"/>
    <x v="12"/>
    <s v="Nov 2016"/>
    <n v="499465.5978332021"/>
    <x v="10"/>
    <x v="5"/>
  </r>
  <r>
    <x v="1"/>
    <x v="12"/>
    <s v="Dec 2016"/>
    <n v="490630.92295709107"/>
    <x v="11"/>
    <x v="5"/>
  </r>
  <r>
    <x v="1"/>
    <x v="12"/>
    <s v="Jan 2017"/>
    <n v="464753.2239290034"/>
    <x v="0"/>
    <x v="6"/>
  </r>
  <r>
    <x v="1"/>
    <x v="12"/>
    <s v="Feb 2017"/>
    <n v="461017.72359419207"/>
    <x v="1"/>
    <x v="6"/>
  </r>
  <r>
    <x v="1"/>
    <x v="12"/>
    <s v="Mar 2017"/>
    <n v="450554.1261473574"/>
    <x v="2"/>
    <x v="6"/>
  </r>
  <r>
    <x v="1"/>
    <x v="12"/>
    <s v="Apr 2017"/>
    <n v="438639.90234042192"/>
    <x v="3"/>
    <x v="6"/>
  </r>
  <r>
    <x v="1"/>
    <x v="12"/>
    <s v="May 2017"/>
    <n v="438177.28664837999"/>
    <x v="4"/>
    <x v="6"/>
  </r>
  <r>
    <x v="1"/>
    <x v="12"/>
    <s v="Jun 2017"/>
    <n v="437042.59576303768"/>
    <x v="5"/>
    <x v="6"/>
  </r>
  <r>
    <x v="1"/>
    <x v="12"/>
    <s v="Jul 2017"/>
    <n v="423577.25861080945"/>
    <x v="6"/>
    <x v="6"/>
  </r>
  <r>
    <x v="1"/>
    <x v="12"/>
    <s v="Aug 2017"/>
    <n v="417322.94157242228"/>
    <x v="7"/>
    <x v="6"/>
  </r>
  <r>
    <x v="1"/>
    <x v="12"/>
    <s v="Sep 2017"/>
    <n v="405493.12249273877"/>
    <x v="8"/>
    <x v="6"/>
  </r>
  <r>
    <x v="1"/>
    <x v="12"/>
    <s v="Oct 2017"/>
    <n v="395096.66256163875"/>
    <x v="9"/>
    <x v="6"/>
  </r>
  <r>
    <x v="1"/>
    <x v="12"/>
    <s v="Nov 2017"/>
    <n v="388351.66023530229"/>
    <x v="10"/>
    <x v="6"/>
  </r>
  <r>
    <x v="1"/>
    <x v="12"/>
    <s v="Dec 2017"/>
    <n v="385669.05380645394"/>
    <x v="11"/>
    <x v="6"/>
  </r>
  <r>
    <x v="1"/>
    <x v="12"/>
    <s v="Jan 2018"/>
    <n v="369144.90372776892"/>
    <x v="0"/>
    <x v="7"/>
  </r>
  <r>
    <x v="1"/>
    <x v="12"/>
    <s v="Feb 2018"/>
    <n v="366485.88035814289"/>
    <x v="1"/>
    <x v="7"/>
  </r>
  <r>
    <x v="1"/>
    <x v="12"/>
    <s v="Mar 2018"/>
    <n v="360204.06019772834"/>
    <x v="2"/>
    <x v="7"/>
  </r>
  <r>
    <x v="1"/>
    <x v="12"/>
    <s v="Apr 2018"/>
    <n v="352564.89042141137"/>
    <x v="3"/>
    <x v="7"/>
  </r>
  <r>
    <x v="1"/>
    <x v="12"/>
    <s v="May 2018"/>
    <n v="347561.53551074234"/>
    <x v="4"/>
    <x v="7"/>
  </r>
  <r>
    <x v="1"/>
    <x v="12"/>
    <s v="Jun 2018"/>
    <n v="342738.81027268077"/>
    <x v="5"/>
    <x v="7"/>
  </r>
  <r>
    <x v="1"/>
    <x v="12"/>
    <s v="Jul 2018"/>
    <n v="334707.22793399118"/>
    <x v="6"/>
    <x v="7"/>
  </r>
  <r>
    <x v="1"/>
    <x v="12"/>
    <s v="Aug 2018"/>
    <n v="328719.87407397642"/>
    <x v="7"/>
    <x v="7"/>
  </r>
  <r>
    <x v="1"/>
    <x v="12"/>
    <s v="Sep 2018"/>
    <n v="320880.12111187936"/>
    <x v="8"/>
    <x v="7"/>
  </r>
  <r>
    <x v="1"/>
    <x v="12"/>
    <s v="Oct 2018"/>
    <n v="316476.37255643716"/>
    <x v="9"/>
    <x v="7"/>
  </r>
  <r>
    <x v="1"/>
    <x v="12"/>
    <s v="Nov 2018"/>
    <n v="312478.36675433873"/>
    <x v="10"/>
    <x v="7"/>
  </r>
  <r>
    <x v="1"/>
    <x v="12"/>
    <s v="Dec 2018"/>
    <n v="310469.31803284201"/>
    <x v="11"/>
    <x v="7"/>
  </r>
  <r>
    <x v="1"/>
    <x v="12"/>
    <s v="Jan 2019"/>
    <n v="296772.47334193636"/>
    <x v="0"/>
    <x v="8"/>
  </r>
  <r>
    <x v="1"/>
    <x v="12"/>
    <s v="Feb 2019"/>
    <n v="294936.07214434154"/>
    <x v="1"/>
    <x v="8"/>
  </r>
  <r>
    <x v="1"/>
    <x v="12"/>
    <s v="Mar 2019"/>
    <n v="287989.2449086447"/>
    <x v="2"/>
    <x v="8"/>
  </r>
  <r>
    <x v="1"/>
    <x v="12"/>
    <s v="Apr 2019"/>
    <n v="282131.45521126949"/>
    <x v="3"/>
    <x v="8"/>
  </r>
  <r>
    <x v="1"/>
    <x v="12"/>
    <s v="May 2019"/>
    <n v="283187.78835922311"/>
    <x v="4"/>
    <x v="8"/>
  </r>
  <r>
    <x v="1"/>
    <x v="12"/>
    <s v="Jun 2019"/>
    <n v="277937.06194705766"/>
    <x v="5"/>
    <x v="8"/>
  </r>
  <r>
    <x v="1"/>
    <x v="12"/>
    <s v="Jul 2019"/>
    <n v="268709.56222622603"/>
    <x v="6"/>
    <x v="8"/>
  </r>
  <r>
    <x v="1"/>
    <x v="12"/>
    <s v="Aug 2019"/>
    <n v="264862.8149491105"/>
    <x v="7"/>
    <x v="8"/>
  </r>
  <r>
    <x v="1"/>
    <x v="12"/>
    <s v="Sep 2019"/>
    <n v="260347.39481850914"/>
    <x v="8"/>
    <x v="8"/>
  </r>
  <r>
    <x v="1"/>
    <x v="12"/>
    <s v="Oct 2019"/>
    <n v="256875.43358901993"/>
    <x v="9"/>
    <x v="8"/>
  </r>
  <r>
    <x v="1"/>
    <x v="12"/>
    <s v="Nov 2019"/>
    <n v="256732.4152265267"/>
    <x v="10"/>
    <x v="8"/>
  </r>
  <r>
    <x v="1"/>
    <x v="12"/>
    <s v="Dec 2019"/>
    <n v="256756.68708239536"/>
    <x v="11"/>
    <x v="8"/>
  </r>
  <r>
    <x v="1"/>
    <x v="12"/>
    <s v="Jan 2020"/>
    <n v="243693.32308686199"/>
    <x v="0"/>
    <x v="9"/>
  </r>
  <r>
    <x v="1"/>
    <x v="12"/>
    <s v="Feb 2020"/>
    <n v="239370.1659524616"/>
    <x v="1"/>
    <x v="9"/>
  </r>
  <r>
    <x v="1"/>
    <x v="12"/>
    <s v="Mar 2020"/>
    <n v="238102.56722783268"/>
    <x v="2"/>
    <x v="9"/>
  </r>
  <r>
    <x v="1"/>
    <x v="12"/>
    <s v="Apr 2020"/>
    <n v="234581.39255173539"/>
    <x v="3"/>
    <x v="9"/>
  </r>
  <r>
    <x v="1"/>
    <x v="12"/>
    <s v="May 2020"/>
    <n v="232132.85177409009"/>
    <x v="4"/>
    <x v="9"/>
  </r>
  <r>
    <x v="1"/>
    <x v="12"/>
    <s v="Jun 2020"/>
    <n v="226794.21392569371"/>
    <x v="5"/>
    <x v="9"/>
  </r>
  <r>
    <x v="1"/>
    <x v="12"/>
    <s v="Jul 2020"/>
    <n v="221576.37558951438"/>
    <x v="6"/>
    <x v="9"/>
  </r>
  <r>
    <x v="1"/>
    <x v="12"/>
    <s v="Aug 2020"/>
    <n v="221449.1969647347"/>
    <x v="7"/>
    <x v="9"/>
  </r>
  <r>
    <x v="1"/>
    <x v="12"/>
    <s v="Sep 2020"/>
    <n v="217496.6735407433"/>
    <x v="8"/>
    <x v="9"/>
  </r>
  <r>
    <x v="1"/>
    <x v="12"/>
    <s v="Oct 2020"/>
    <n v="210377.78823251638"/>
    <x v="9"/>
    <x v="9"/>
  </r>
  <r>
    <x v="1"/>
    <x v="12"/>
    <s v="Nov 2020"/>
    <n v="207882.54258153908"/>
    <x v="10"/>
    <x v="9"/>
  </r>
  <r>
    <x v="1"/>
    <x v="12"/>
    <s v="Dec 2020"/>
    <n v="213672.2210288432"/>
    <x v="11"/>
    <x v="9"/>
  </r>
  <r>
    <x v="1"/>
    <x v="12"/>
    <s v="Jan 2021"/>
    <n v="193484.19468299061"/>
    <x v="0"/>
    <x v="10"/>
  </r>
  <r>
    <x v="1"/>
    <x v="12"/>
    <s v="Feb 2021"/>
    <n v="186659.14389599941"/>
    <x v="1"/>
    <x v="10"/>
  </r>
  <r>
    <x v="1"/>
    <x v="12"/>
    <s v="Mar 2021"/>
    <n v="181984.91518690245"/>
    <x v="2"/>
    <x v="10"/>
  </r>
  <r>
    <x v="1"/>
    <x v="12"/>
    <s v="Apr 2021"/>
    <n v="178204.47428570851"/>
    <x v="3"/>
    <x v="10"/>
  </r>
  <r>
    <x v="1"/>
    <x v="12"/>
    <s v="May 2021"/>
    <n v="174044.6704186151"/>
    <x v="4"/>
    <x v="10"/>
  </r>
  <r>
    <x v="1"/>
    <x v="12"/>
    <s v="Jun 2021"/>
    <n v="172814.49874081992"/>
    <x v="5"/>
    <x v="10"/>
  </r>
  <r>
    <x v="1"/>
    <x v="12"/>
    <s v="Jul 2021"/>
    <n v="170241.2735236219"/>
    <x v="6"/>
    <x v="10"/>
  </r>
  <r>
    <x v="1"/>
    <x v="12"/>
    <s v="Aug 2021"/>
    <n v="168760.09140894964"/>
    <x v="7"/>
    <x v="10"/>
  </r>
  <r>
    <x v="1"/>
    <x v="12"/>
    <s v="Sep 2021"/>
    <n v="167070.8956245936"/>
    <x v="8"/>
    <x v="10"/>
  </r>
  <r>
    <x v="1"/>
    <x v="12"/>
    <s v="Oct 2021"/>
    <n v="167916.78661471448"/>
    <x v="9"/>
    <x v="10"/>
  </r>
  <r>
    <x v="1"/>
    <x v="12"/>
    <s v="Nov 2021"/>
    <n v="165405.27221000488"/>
    <x v="10"/>
    <x v="10"/>
  </r>
  <r>
    <x v="1"/>
    <x v="12"/>
    <s v="Dec 2021"/>
    <n v="162804.26256475021"/>
    <x v="11"/>
    <x v="10"/>
  </r>
  <r>
    <x v="1"/>
    <x v="12"/>
    <s v="Jan 2022"/>
    <n v="128616.65403753091"/>
    <x v="0"/>
    <x v="11"/>
  </r>
  <r>
    <x v="1"/>
    <x v="12"/>
    <s v="Feb 2022"/>
    <n v="112124.94218950062"/>
    <x v="1"/>
    <x v="11"/>
  </r>
  <r>
    <x v="1"/>
    <x v="12"/>
    <s v="Mar 2022"/>
    <n v="109034.68711415712"/>
    <x v="2"/>
    <x v="11"/>
  </r>
  <r>
    <x v="1"/>
    <x v="12"/>
    <s v="Apr 2022"/>
    <n v="107987.2408577578"/>
    <x v="3"/>
    <x v="11"/>
  </r>
  <r>
    <x v="1"/>
    <x v="12"/>
    <s v="May 2022"/>
    <n v="106353.10633755501"/>
    <x v="4"/>
    <x v="11"/>
  </r>
  <r>
    <x v="1"/>
    <x v="12"/>
    <s v="Jun 2022"/>
    <n v="105113.69372193345"/>
    <x v="5"/>
    <x v="11"/>
  </r>
  <r>
    <x v="1"/>
    <x v="12"/>
    <s v="Jul 2022"/>
    <n v="103800.99406759128"/>
    <x v="6"/>
    <x v="11"/>
  </r>
  <r>
    <x v="1"/>
    <x v="12"/>
    <s v="Aug 2022"/>
    <n v="102562.44405310509"/>
    <x v="7"/>
    <x v="11"/>
  </r>
  <r>
    <x v="1"/>
    <x v="12"/>
    <s v="Sep 2022"/>
    <n v="101332.16478450161"/>
    <x v="8"/>
    <x v="11"/>
  </r>
  <r>
    <x v="1"/>
    <x v="12"/>
    <s v="Oct 2022"/>
    <n v="100120.01453294882"/>
    <x v="9"/>
    <x v="11"/>
  </r>
  <r>
    <x v="1"/>
    <x v="12"/>
    <s v="Nov 2022"/>
    <n v="98895.709802229438"/>
    <x v="10"/>
    <x v="11"/>
  </r>
  <r>
    <x v="1"/>
    <x v="12"/>
    <s v="Dec 2022"/>
    <n v="99494.008627470015"/>
    <x v="11"/>
    <x v="11"/>
  </r>
  <r>
    <x v="1"/>
    <x v="12"/>
    <s v="Jan 2023"/>
    <n v="96580.002450638771"/>
    <x v="0"/>
    <x v="12"/>
  </r>
  <r>
    <x v="1"/>
    <x v="12"/>
    <s v="Feb 2023"/>
    <n v="95438.536821394169"/>
    <x v="1"/>
    <x v="12"/>
  </r>
  <r>
    <x v="1"/>
    <x v="12"/>
    <s v="Mar 2023"/>
    <n v="94305.048115139158"/>
    <x v="2"/>
    <x v="12"/>
  </r>
  <r>
    <x v="1"/>
    <x v="12"/>
    <s v="Apr 2023"/>
    <n v="93196.419080127147"/>
    <x v="3"/>
    <x v="12"/>
  </r>
  <r>
    <x v="1"/>
    <x v="12"/>
    <s v="May 2023"/>
    <n v="92094.289716603642"/>
    <x v="4"/>
    <x v="12"/>
  </r>
  <r>
    <x v="1"/>
    <x v="12"/>
    <s v="Jun 2023"/>
    <n v="91010.683818810678"/>
    <x v="5"/>
    <x v="12"/>
  </r>
  <r>
    <x v="1"/>
    <x v="12"/>
    <s v="Jul 2023"/>
    <n v="89933.044408676549"/>
    <x v="6"/>
    <x v="12"/>
  </r>
  <r>
    <x v="1"/>
    <x v="12"/>
    <s v="Aug 2023"/>
    <n v="88877.958271861513"/>
    <x v="7"/>
    <x v="12"/>
  </r>
  <r>
    <x v="1"/>
    <x v="12"/>
    <s v="Sep 2023"/>
    <n v="87841.189800777036"/>
    <x v="8"/>
    <x v="12"/>
  </r>
  <r>
    <x v="1"/>
    <x v="12"/>
    <s v="Oct 2023"/>
    <n v="86814.329988625366"/>
    <x v="9"/>
    <x v="12"/>
  </r>
  <r>
    <x v="1"/>
    <x v="12"/>
    <s v="Nov 2023"/>
    <n v="85786.956613926246"/>
    <x v="10"/>
    <x v="12"/>
  </r>
  <r>
    <x v="1"/>
    <x v="12"/>
    <s v="Dec 2023"/>
    <n v="86163.211972539473"/>
    <x v="11"/>
    <x v="12"/>
  </r>
  <r>
    <x v="1"/>
    <x v="12"/>
    <s v="Jan 2024"/>
    <n v="83784.706017445278"/>
    <x v="0"/>
    <x v="13"/>
  </r>
  <r>
    <x v="1"/>
    <x v="12"/>
    <s v="Feb 2024"/>
    <n v="82800.886174303727"/>
    <x v="1"/>
    <x v="13"/>
  </r>
  <r>
    <x v="1"/>
    <x v="12"/>
    <s v="Mar 2024"/>
    <n v="81832.916719076864"/>
    <x v="2"/>
    <x v="13"/>
  </r>
  <r>
    <x v="1"/>
    <x v="12"/>
    <s v="Apr 2024"/>
    <n v="80602.402507090621"/>
    <x v="3"/>
    <x v="13"/>
  </r>
  <r>
    <x v="1"/>
    <x v="12"/>
    <s v="May 2024"/>
    <n v="79670.297424681485"/>
    <x v="4"/>
    <x v="13"/>
  </r>
  <r>
    <x v="1"/>
    <x v="12"/>
    <s v="Jun 2024"/>
    <n v="78751.484151230587"/>
    <x v="5"/>
    <x v="13"/>
  </r>
  <r>
    <x v="1"/>
    <x v="12"/>
    <s v="Jul 2024"/>
    <n v="77839.567725907313"/>
    <x v="6"/>
    <x v="13"/>
  </r>
  <r>
    <x v="1"/>
    <x v="12"/>
    <s v="Aug 2024"/>
    <n v="76942.357479494851"/>
    <x v="7"/>
    <x v="13"/>
  </r>
  <r>
    <x v="1"/>
    <x v="12"/>
    <s v="Sep 2024"/>
    <n v="76056.752222928422"/>
    <x v="8"/>
    <x v="13"/>
  </r>
  <r>
    <x v="1"/>
    <x v="12"/>
    <s v="Oct 2024"/>
    <n v="75179.618893397826"/>
    <x v="9"/>
    <x v="13"/>
  </r>
  <r>
    <x v="1"/>
    <x v="12"/>
    <s v="Nov 2024"/>
    <n v="74298.121726216588"/>
    <x v="10"/>
    <x v="13"/>
  </r>
  <r>
    <x v="1"/>
    <x v="12"/>
    <s v="Dec 2024"/>
    <n v="74451.923077005253"/>
    <x v="11"/>
    <x v="13"/>
  </r>
  <r>
    <x v="1"/>
    <x v="12"/>
    <s v="Jan 2025"/>
    <n v="72588.533234400384"/>
    <x v="0"/>
    <x v="14"/>
  </r>
  <r>
    <x v="1"/>
    <x v="12"/>
    <s v="Feb 2025"/>
    <n v="71748.118242330063"/>
    <x v="1"/>
    <x v="14"/>
  </r>
  <r>
    <x v="1"/>
    <x v="12"/>
    <s v="Mar 2025"/>
    <n v="70914.212952024842"/>
    <x v="2"/>
    <x v="14"/>
  </r>
  <r>
    <x v="1"/>
    <x v="12"/>
    <s v="Apr 2025"/>
    <n v="69815.475139473478"/>
    <x v="3"/>
    <x v="14"/>
  </r>
  <r>
    <x v="1"/>
    <x v="12"/>
    <s v="May 2025"/>
    <n v="68929.847444295883"/>
    <x v="4"/>
    <x v="14"/>
  </r>
  <r>
    <x v="1"/>
    <x v="12"/>
    <s v="Jun 2025"/>
    <n v="68049.64882678946"/>
    <x v="5"/>
    <x v="14"/>
  </r>
  <r>
    <x v="1"/>
    <x v="12"/>
    <s v="Jul 2025"/>
    <n v="67152.205203620688"/>
    <x v="6"/>
    <x v="14"/>
  </r>
  <r>
    <x v="1"/>
    <x v="12"/>
    <s v="Aug 2025"/>
    <n v="66266.007867524953"/>
    <x v="7"/>
    <x v="14"/>
  </r>
  <r>
    <x v="1"/>
    <x v="12"/>
    <s v="Sep 2025"/>
    <n v="65388.246147336817"/>
    <x v="8"/>
    <x v="14"/>
  </r>
  <r>
    <x v="1"/>
    <x v="12"/>
    <s v="Oct 2025"/>
    <n v="64535.327417527966"/>
    <x v="9"/>
    <x v="14"/>
  </r>
  <r>
    <x v="1"/>
    <x v="12"/>
    <s v="Nov 2025"/>
    <n v="63675.884853861455"/>
    <x v="10"/>
    <x v="14"/>
  </r>
  <r>
    <x v="1"/>
    <x v="12"/>
    <s v="Dec 2025"/>
    <n v="63198.523548746161"/>
    <x v="11"/>
    <x v="14"/>
  </r>
  <r>
    <x v="1"/>
    <x v="12"/>
    <s v="Jan 2026"/>
    <n v="61989.058688227393"/>
    <x v="0"/>
    <x v="15"/>
  </r>
  <r>
    <x v="1"/>
    <x v="12"/>
    <s v="Feb 2026"/>
    <n v="61134.837021040119"/>
    <x v="1"/>
    <x v="15"/>
  </r>
  <r>
    <x v="1"/>
    <x v="12"/>
    <s v="Mar 2026"/>
    <n v="60317.466337369813"/>
    <x v="2"/>
    <x v="15"/>
  </r>
  <r>
    <x v="1"/>
    <x v="12"/>
    <s v="Apr 2026"/>
    <n v="59596.44564690179"/>
    <x v="3"/>
    <x v="15"/>
  </r>
  <r>
    <x v="1"/>
    <x v="12"/>
    <s v="May 2026"/>
    <n v="58890.997805333245"/>
    <x v="4"/>
    <x v="15"/>
  </r>
  <r>
    <x v="1"/>
    <x v="12"/>
    <s v="Jun 2026"/>
    <n v="58213.578635429825"/>
    <x v="5"/>
    <x v="15"/>
  </r>
  <r>
    <x v="1"/>
    <x v="12"/>
    <s v="Jul 2026"/>
    <n v="57609.333862513886"/>
    <x v="6"/>
    <x v="15"/>
  </r>
  <r>
    <x v="1"/>
    <x v="12"/>
    <s v="Aug 2026"/>
    <n v="56951.576926960013"/>
    <x v="7"/>
    <x v="15"/>
  </r>
  <r>
    <x v="1"/>
    <x v="12"/>
    <s v="Sep 2026"/>
    <n v="56299.201552931096"/>
    <x v="8"/>
    <x v="15"/>
  </r>
  <r>
    <x v="1"/>
    <x v="12"/>
    <s v="Oct 2026"/>
    <n v="55648.974265876132"/>
    <x v="9"/>
    <x v="15"/>
  </r>
  <r>
    <x v="1"/>
    <x v="12"/>
    <s v="Nov 2026"/>
    <n v="55046.388733602682"/>
    <x v="10"/>
    <x v="15"/>
  </r>
  <r>
    <x v="1"/>
    <x v="12"/>
    <s v="Dec 2026"/>
    <n v="54419.868279566341"/>
    <x v="11"/>
    <x v="15"/>
  </r>
  <r>
    <x v="1"/>
    <x v="12"/>
    <s v="Jan 2027"/>
    <n v="429.51767269970617"/>
    <x v="0"/>
    <x v="16"/>
  </r>
  <r>
    <x v="1"/>
    <x v="13"/>
    <s v="Feb 2012"/>
    <n v="4435108.5954422336"/>
    <x v="1"/>
    <x v="1"/>
  </r>
  <r>
    <x v="1"/>
    <x v="13"/>
    <s v="Mar 2012"/>
    <n v="11344379.927640026"/>
    <x v="2"/>
    <x v="1"/>
  </r>
  <r>
    <x v="1"/>
    <x v="13"/>
    <s v="Apr 2012"/>
    <n v="10218990.495307805"/>
    <x v="3"/>
    <x v="1"/>
  </r>
  <r>
    <x v="1"/>
    <x v="13"/>
    <s v="May 2012"/>
    <n v="7995079.3142841514"/>
    <x v="4"/>
    <x v="1"/>
  </r>
  <r>
    <x v="1"/>
    <x v="13"/>
    <s v="Jun 2012"/>
    <n v="6642413.377785882"/>
    <x v="5"/>
    <x v="1"/>
  </r>
  <r>
    <x v="1"/>
    <x v="13"/>
    <s v="Jul 2012"/>
    <n v="5609622.6615735739"/>
    <x v="6"/>
    <x v="1"/>
  </r>
  <r>
    <x v="1"/>
    <x v="13"/>
    <s v="Aug 2012"/>
    <n v="4547469.3423428433"/>
    <x v="7"/>
    <x v="1"/>
  </r>
  <r>
    <x v="1"/>
    <x v="13"/>
    <s v="Sep 2012"/>
    <n v="4102200.0373926349"/>
    <x v="8"/>
    <x v="1"/>
  </r>
  <r>
    <x v="1"/>
    <x v="13"/>
    <s v="Oct 2012"/>
    <n v="3810582.377353007"/>
    <x v="9"/>
    <x v="1"/>
  </r>
  <r>
    <x v="1"/>
    <x v="13"/>
    <s v="Nov 2012"/>
    <n v="3723682.1492422367"/>
    <x v="10"/>
    <x v="1"/>
  </r>
  <r>
    <x v="1"/>
    <x v="13"/>
    <s v="Dec 2012"/>
    <n v="3783059.9800991118"/>
    <x v="11"/>
    <x v="1"/>
  </r>
  <r>
    <x v="1"/>
    <x v="13"/>
    <s v="Jan 2013"/>
    <n v="3840037.7366526634"/>
    <x v="0"/>
    <x v="2"/>
  </r>
  <r>
    <x v="1"/>
    <x v="13"/>
    <s v="Feb 2013"/>
    <n v="3838384.7460340364"/>
    <x v="1"/>
    <x v="2"/>
  </r>
  <r>
    <x v="1"/>
    <x v="13"/>
    <s v="Mar 2013"/>
    <n v="3834172.0074509745"/>
    <x v="2"/>
    <x v="2"/>
  </r>
  <r>
    <x v="1"/>
    <x v="13"/>
    <s v="Apr 2013"/>
    <n v="3710826.6650034133"/>
    <x v="3"/>
    <x v="2"/>
  </r>
  <r>
    <x v="1"/>
    <x v="13"/>
    <s v="May 2013"/>
    <n v="3619943.7711099652"/>
    <x v="4"/>
    <x v="2"/>
  </r>
  <r>
    <x v="1"/>
    <x v="13"/>
    <s v="Jun 2013"/>
    <n v="3659671.8223724896"/>
    <x v="5"/>
    <x v="2"/>
  </r>
  <r>
    <x v="1"/>
    <x v="13"/>
    <s v="Jul 2013"/>
    <n v="3502729.0067689773"/>
    <x v="6"/>
    <x v="2"/>
  </r>
  <r>
    <x v="1"/>
    <x v="13"/>
    <s v="Aug 2013"/>
    <n v="3195919.8186367466"/>
    <x v="7"/>
    <x v="2"/>
  </r>
  <r>
    <x v="1"/>
    <x v="13"/>
    <s v="Sep 2013"/>
    <n v="2917769.6586998869"/>
    <x v="8"/>
    <x v="2"/>
  </r>
  <r>
    <x v="1"/>
    <x v="13"/>
    <s v="Oct 2013"/>
    <n v="2703066.7981300829"/>
    <x v="9"/>
    <x v="2"/>
  </r>
  <r>
    <x v="1"/>
    <x v="13"/>
    <s v="Nov 2013"/>
    <n v="2548546.6294472017"/>
    <x v="10"/>
    <x v="2"/>
  </r>
  <r>
    <x v="1"/>
    <x v="13"/>
    <s v="Dec 2013"/>
    <n v="2375110.4213289395"/>
    <x v="11"/>
    <x v="2"/>
  </r>
  <r>
    <x v="1"/>
    <x v="13"/>
    <s v="Jan 2014"/>
    <n v="2201695.8035030914"/>
    <x v="0"/>
    <x v="3"/>
  </r>
  <r>
    <x v="1"/>
    <x v="13"/>
    <s v="Feb 2014"/>
    <n v="2061002.6587218724"/>
    <x v="1"/>
    <x v="3"/>
  </r>
  <r>
    <x v="1"/>
    <x v="13"/>
    <s v="Mar 2014"/>
    <n v="2015777.5847296417"/>
    <x v="2"/>
    <x v="3"/>
  </r>
  <r>
    <x v="1"/>
    <x v="13"/>
    <s v="Apr 2014"/>
    <n v="1971260.358048717"/>
    <x v="3"/>
    <x v="3"/>
  </r>
  <r>
    <x v="1"/>
    <x v="13"/>
    <s v="May 2014"/>
    <n v="1902590.0756742831"/>
    <x v="4"/>
    <x v="3"/>
  </r>
  <r>
    <x v="1"/>
    <x v="13"/>
    <s v="Jun 2014"/>
    <n v="1857148.5609222199"/>
    <x v="5"/>
    <x v="3"/>
  </r>
  <r>
    <x v="1"/>
    <x v="13"/>
    <s v="Jul 2014"/>
    <n v="1812840.4331724076"/>
    <x v="6"/>
    <x v="3"/>
  </r>
  <r>
    <x v="1"/>
    <x v="13"/>
    <s v="Aug 2014"/>
    <n v="1749042.1379949972"/>
    <x v="7"/>
    <x v="3"/>
  </r>
  <r>
    <x v="1"/>
    <x v="13"/>
    <s v="Sep 2014"/>
    <n v="1669631.4067076799"/>
    <x v="8"/>
    <x v="3"/>
  </r>
  <r>
    <x v="1"/>
    <x v="13"/>
    <s v="Oct 2014"/>
    <n v="1615037.2531402176"/>
    <x v="9"/>
    <x v="3"/>
  </r>
  <r>
    <x v="1"/>
    <x v="13"/>
    <s v="Nov 2014"/>
    <n v="1570426.7695132871"/>
    <x v="10"/>
    <x v="3"/>
  </r>
  <r>
    <x v="1"/>
    <x v="13"/>
    <s v="Dec 2014"/>
    <n v="1532065.9470730596"/>
    <x v="11"/>
    <x v="3"/>
  </r>
  <r>
    <x v="1"/>
    <x v="13"/>
    <s v="Jan 2015"/>
    <n v="1462165.0621717658"/>
    <x v="0"/>
    <x v="4"/>
  </r>
  <r>
    <x v="1"/>
    <x v="13"/>
    <s v="Feb 2015"/>
    <n v="1429210.4295107345"/>
    <x v="1"/>
    <x v="4"/>
  </r>
  <r>
    <x v="1"/>
    <x v="13"/>
    <s v="Mar 2015"/>
    <n v="1415094.172304871"/>
    <x v="2"/>
    <x v="4"/>
  </r>
  <r>
    <x v="1"/>
    <x v="13"/>
    <s v="Apr 2015"/>
    <n v="1382469.2314963234"/>
    <x v="3"/>
    <x v="4"/>
  </r>
  <r>
    <x v="1"/>
    <x v="13"/>
    <s v="May 2015"/>
    <n v="1345787.7506079476"/>
    <x v="4"/>
    <x v="4"/>
  </r>
  <r>
    <x v="1"/>
    <x v="13"/>
    <s v="Jun 2015"/>
    <n v="1313626.4808291369"/>
    <x v="5"/>
    <x v="4"/>
  </r>
  <r>
    <x v="1"/>
    <x v="13"/>
    <s v="Jul 2015"/>
    <n v="1274672.7082234428"/>
    <x v="6"/>
    <x v="4"/>
  </r>
  <r>
    <x v="1"/>
    <x v="13"/>
    <s v="Aug 2015"/>
    <n v="1246518.1785765244"/>
    <x v="7"/>
    <x v="4"/>
  </r>
  <r>
    <x v="1"/>
    <x v="13"/>
    <s v="Sep 2015"/>
    <n v="1209069.1058362748"/>
    <x v="8"/>
    <x v="4"/>
  </r>
  <r>
    <x v="1"/>
    <x v="13"/>
    <s v="Oct 2015"/>
    <n v="1181047.0392636913"/>
    <x v="9"/>
    <x v="4"/>
  </r>
  <r>
    <x v="1"/>
    <x v="13"/>
    <s v="Nov 2015"/>
    <n v="1144039.2950334467"/>
    <x v="10"/>
    <x v="4"/>
  </r>
  <r>
    <x v="1"/>
    <x v="13"/>
    <s v="Dec 2015"/>
    <n v="1137558.9351133346"/>
    <x v="11"/>
    <x v="4"/>
  </r>
  <r>
    <x v="1"/>
    <x v="13"/>
    <s v="Jan 2016"/>
    <n v="1095613.1129723638"/>
    <x v="0"/>
    <x v="5"/>
  </r>
  <r>
    <x v="1"/>
    <x v="13"/>
    <s v="Feb 2016"/>
    <n v="1129810.9562333021"/>
    <x v="1"/>
    <x v="5"/>
  </r>
  <r>
    <x v="1"/>
    <x v="13"/>
    <s v="Mar 2016"/>
    <n v="1117388.7900767461"/>
    <x v="2"/>
    <x v="5"/>
  </r>
  <r>
    <x v="1"/>
    <x v="13"/>
    <s v="Apr 2016"/>
    <n v="1061460.1227561934"/>
    <x v="3"/>
    <x v="5"/>
  </r>
  <r>
    <x v="1"/>
    <x v="13"/>
    <s v="May 2016"/>
    <n v="1044190.7933182894"/>
    <x v="4"/>
    <x v="5"/>
  </r>
  <r>
    <x v="1"/>
    <x v="13"/>
    <s v="Jun 2016"/>
    <n v="1006888.0198590009"/>
    <x v="5"/>
    <x v="5"/>
  </r>
  <r>
    <x v="1"/>
    <x v="13"/>
    <s v="Jul 2016"/>
    <n v="983521.12912960211"/>
    <x v="6"/>
    <x v="5"/>
  </r>
  <r>
    <x v="1"/>
    <x v="13"/>
    <s v="Aug 2016"/>
    <n v="954511.84180168761"/>
    <x v="7"/>
    <x v="5"/>
  </r>
  <r>
    <x v="1"/>
    <x v="13"/>
    <s v="Sep 2016"/>
    <n v="932334.25973945879"/>
    <x v="8"/>
    <x v="5"/>
  </r>
  <r>
    <x v="1"/>
    <x v="13"/>
    <s v="Oct 2016"/>
    <n v="915245.38839362003"/>
    <x v="9"/>
    <x v="5"/>
  </r>
  <r>
    <x v="1"/>
    <x v="13"/>
    <s v="Nov 2016"/>
    <n v="901713.70085136313"/>
    <x v="10"/>
    <x v="5"/>
  </r>
  <r>
    <x v="1"/>
    <x v="13"/>
    <s v="Dec 2016"/>
    <n v="871241.251428677"/>
    <x v="11"/>
    <x v="5"/>
  </r>
  <r>
    <x v="1"/>
    <x v="13"/>
    <s v="Jan 2017"/>
    <n v="843127.50118280551"/>
    <x v="0"/>
    <x v="6"/>
  </r>
  <r>
    <x v="1"/>
    <x v="13"/>
    <s v="Feb 2017"/>
    <n v="831741.83815499349"/>
    <x v="1"/>
    <x v="6"/>
  </r>
  <r>
    <x v="1"/>
    <x v="13"/>
    <s v="Mar 2017"/>
    <n v="798414.06282201619"/>
    <x v="2"/>
    <x v="6"/>
  </r>
  <r>
    <x v="1"/>
    <x v="13"/>
    <s v="Apr 2017"/>
    <n v="787829.38090791483"/>
    <x v="3"/>
    <x v="6"/>
  </r>
  <r>
    <x v="1"/>
    <x v="13"/>
    <s v="May 2017"/>
    <n v="762246.08144869539"/>
    <x v="4"/>
    <x v="6"/>
  </r>
  <r>
    <x v="1"/>
    <x v="13"/>
    <s v="Jun 2017"/>
    <n v="745501.55354328547"/>
    <x v="5"/>
    <x v="6"/>
  </r>
  <r>
    <x v="1"/>
    <x v="13"/>
    <s v="Jul 2017"/>
    <n v="743615.25944303465"/>
    <x v="6"/>
    <x v="6"/>
  </r>
  <r>
    <x v="1"/>
    <x v="13"/>
    <s v="Aug 2017"/>
    <n v="721851.24539854238"/>
    <x v="7"/>
    <x v="6"/>
  </r>
  <r>
    <x v="1"/>
    <x v="13"/>
    <s v="Sep 2017"/>
    <n v="697816.06080522726"/>
    <x v="8"/>
    <x v="6"/>
  </r>
  <r>
    <x v="1"/>
    <x v="13"/>
    <s v="Oct 2017"/>
    <n v="688005.09022514836"/>
    <x v="9"/>
    <x v="6"/>
  </r>
  <r>
    <x v="1"/>
    <x v="13"/>
    <s v="Nov 2017"/>
    <n v="660450.10997781064"/>
    <x v="10"/>
    <x v="6"/>
  </r>
  <r>
    <x v="1"/>
    <x v="13"/>
    <s v="Dec 2017"/>
    <n v="649838.75344638748"/>
    <x v="11"/>
    <x v="6"/>
  </r>
  <r>
    <x v="1"/>
    <x v="13"/>
    <s v="Jan 2018"/>
    <n v="629522.6590140356"/>
    <x v="0"/>
    <x v="7"/>
  </r>
  <r>
    <x v="1"/>
    <x v="13"/>
    <s v="Feb 2018"/>
    <n v="621393.01987225353"/>
    <x v="1"/>
    <x v="7"/>
  </r>
  <r>
    <x v="1"/>
    <x v="13"/>
    <s v="Mar 2018"/>
    <n v="598714.88198972458"/>
    <x v="2"/>
    <x v="7"/>
  </r>
  <r>
    <x v="1"/>
    <x v="13"/>
    <s v="Apr 2018"/>
    <n v="589043.33359599696"/>
    <x v="3"/>
    <x v="7"/>
  </r>
  <r>
    <x v="1"/>
    <x v="13"/>
    <s v="May 2018"/>
    <n v="584294.57754770806"/>
    <x v="4"/>
    <x v="7"/>
  </r>
  <r>
    <x v="1"/>
    <x v="13"/>
    <s v="Jun 2018"/>
    <n v="565283.63213594665"/>
    <x v="5"/>
    <x v="7"/>
  </r>
  <r>
    <x v="1"/>
    <x v="13"/>
    <s v="Jul 2018"/>
    <n v="551021.06673694425"/>
    <x v="6"/>
    <x v="7"/>
  </r>
  <r>
    <x v="1"/>
    <x v="13"/>
    <s v="Aug 2018"/>
    <n v="539594.16027662787"/>
    <x v="7"/>
    <x v="7"/>
  </r>
  <r>
    <x v="1"/>
    <x v="13"/>
    <s v="Sep 2018"/>
    <n v="524174.51630592754"/>
    <x v="8"/>
    <x v="7"/>
  </r>
  <r>
    <x v="1"/>
    <x v="13"/>
    <s v="Oct 2018"/>
    <n v="512064.65212054562"/>
    <x v="9"/>
    <x v="7"/>
  </r>
  <r>
    <x v="1"/>
    <x v="13"/>
    <s v="Nov 2018"/>
    <n v="502099.07028286916"/>
    <x v="10"/>
    <x v="7"/>
  </r>
  <r>
    <x v="1"/>
    <x v="13"/>
    <s v="Dec 2018"/>
    <n v="493989.36192526296"/>
    <x v="11"/>
    <x v="7"/>
  </r>
  <r>
    <x v="1"/>
    <x v="13"/>
    <s v="Jan 2019"/>
    <n v="478983.06609185925"/>
    <x v="0"/>
    <x v="8"/>
  </r>
  <r>
    <x v="1"/>
    <x v="13"/>
    <s v="Feb 2019"/>
    <n v="469977.50515965815"/>
    <x v="1"/>
    <x v="8"/>
  </r>
  <r>
    <x v="1"/>
    <x v="13"/>
    <s v="Mar 2019"/>
    <n v="459257.71542785765"/>
    <x v="2"/>
    <x v="8"/>
  </r>
  <r>
    <x v="1"/>
    <x v="13"/>
    <s v="Apr 2019"/>
    <n v="448330.92698895186"/>
    <x v="3"/>
    <x v="8"/>
  </r>
  <r>
    <x v="1"/>
    <x v="13"/>
    <s v="May 2019"/>
    <n v="440175.45366967423"/>
    <x v="4"/>
    <x v="8"/>
  </r>
  <r>
    <x v="1"/>
    <x v="13"/>
    <s v="Jun 2019"/>
    <n v="432699.16685863829"/>
    <x v="5"/>
    <x v="8"/>
  </r>
  <r>
    <x v="1"/>
    <x v="13"/>
    <s v="Jul 2019"/>
    <n v="422317.28739907045"/>
    <x v="6"/>
    <x v="8"/>
  </r>
  <r>
    <x v="1"/>
    <x v="13"/>
    <s v="Aug 2019"/>
    <n v="410580.96934687591"/>
    <x v="7"/>
    <x v="8"/>
  </r>
  <r>
    <x v="1"/>
    <x v="13"/>
    <s v="Sep 2019"/>
    <n v="400591.73399164568"/>
    <x v="8"/>
    <x v="8"/>
  </r>
  <r>
    <x v="1"/>
    <x v="13"/>
    <s v="Oct 2019"/>
    <n v="393577.36137782707"/>
    <x v="9"/>
    <x v="8"/>
  </r>
  <r>
    <x v="1"/>
    <x v="13"/>
    <s v="Nov 2019"/>
    <n v="386825.44416337879"/>
    <x v="10"/>
    <x v="8"/>
  </r>
  <r>
    <x v="1"/>
    <x v="13"/>
    <s v="Dec 2019"/>
    <n v="384382.57781190181"/>
    <x v="11"/>
    <x v="8"/>
  </r>
  <r>
    <x v="1"/>
    <x v="13"/>
    <s v="Jan 2020"/>
    <n v="375292.60617091041"/>
    <x v="0"/>
    <x v="9"/>
  </r>
  <r>
    <x v="1"/>
    <x v="13"/>
    <s v="Feb 2020"/>
    <n v="365786.64388828771"/>
    <x v="1"/>
    <x v="9"/>
  </r>
  <r>
    <x v="1"/>
    <x v="13"/>
    <s v="Mar 2020"/>
    <n v="355442.73464835592"/>
    <x v="2"/>
    <x v="9"/>
  </r>
  <r>
    <x v="1"/>
    <x v="13"/>
    <s v="Apr 2020"/>
    <n v="352909.22529046371"/>
    <x v="3"/>
    <x v="9"/>
  </r>
  <r>
    <x v="1"/>
    <x v="13"/>
    <s v="May 2020"/>
    <n v="348799.6005736654"/>
    <x v="4"/>
    <x v="9"/>
  </r>
  <r>
    <x v="1"/>
    <x v="13"/>
    <s v="Jun 2020"/>
    <n v="340563.45201295114"/>
    <x v="5"/>
    <x v="9"/>
  </r>
  <r>
    <x v="1"/>
    <x v="13"/>
    <s v="Jul 2020"/>
    <n v="332973.60403916595"/>
    <x v="6"/>
    <x v="9"/>
  </r>
  <r>
    <x v="1"/>
    <x v="13"/>
    <s v="Aug 2020"/>
    <n v="326918.04303096409"/>
    <x v="7"/>
    <x v="9"/>
  </r>
  <r>
    <x v="1"/>
    <x v="13"/>
    <s v="Sep 2020"/>
    <n v="323539.00594275392"/>
    <x v="8"/>
    <x v="9"/>
  </r>
  <r>
    <x v="1"/>
    <x v="13"/>
    <s v="Oct 2020"/>
    <n v="319218.56576574343"/>
    <x v="9"/>
    <x v="9"/>
  </r>
  <r>
    <x v="1"/>
    <x v="13"/>
    <s v="Nov 2020"/>
    <n v="310605.08993871196"/>
    <x v="10"/>
    <x v="9"/>
  </r>
  <r>
    <x v="1"/>
    <x v="13"/>
    <s v="Dec 2020"/>
    <n v="309810.01028890535"/>
    <x v="11"/>
    <x v="9"/>
  </r>
  <r>
    <x v="1"/>
    <x v="13"/>
    <s v="Jan 2021"/>
    <n v="307562.30220036441"/>
    <x v="0"/>
    <x v="10"/>
  </r>
  <r>
    <x v="1"/>
    <x v="13"/>
    <s v="Feb 2021"/>
    <n v="301609.71368698683"/>
    <x v="1"/>
    <x v="10"/>
  </r>
  <r>
    <x v="1"/>
    <x v="13"/>
    <s v="Mar 2021"/>
    <n v="293258.98122815654"/>
    <x v="2"/>
    <x v="10"/>
  </r>
  <r>
    <x v="1"/>
    <x v="13"/>
    <s v="Apr 2021"/>
    <n v="286673.51540065644"/>
    <x v="3"/>
    <x v="10"/>
  </r>
  <r>
    <x v="1"/>
    <x v="13"/>
    <s v="May 2021"/>
    <n v="281144.06555211876"/>
    <x v="4"/>
    <x v="10"/>
  </r>
  <r>
    <x v="1"/>
    <x v="13"/>
    <s v="Jun 2021"/>
    <n v="274549.44378809992"/>
    <x v="5"/>
    <x v="10"/>
  </r>
  <r>
    <x v="1"/>
    <x v="13"/>
    <s v="Jul 2021"/>
    <n v="269932.10079611919"/>
    <x v="6"/>
    <x v="10"/>
  </r>
  <r>
    <x v="1"/>
    <x v="13"/>
    <s v="Aug 2021"/>
    <n v="264598.52903363714"/>
    <x v="7"/>
    <x v="10"/>
  </r>
  <r>
    <x v="1"/>
    <x v="13"/>
    <s v="Sep 2021"/>
    <n v="259815.82237019113"/>
    <x v="8"/>
    <x v="10"/>
  </r>
  <r>
    <x v="1"/>
    <x v="13"/>
    <s v="Oct 2021"/>
    <n v="254643.46940823976"/>
    <x v="9"/>
    <x v="10"/>
  </r>
  <r>
    <x v="1"/>
    <x v="13"/>
    <s v="Nov 2021"/>
    <n v="251728.81366437633"/>
    <x v="10"/>
    <x v="10"/>
  </r>
  <r>
    <x v="1"/>
    <x v="13"/>
    <s v="Dec 2021"/>
    <n v="247863.24656724243"/>
    <x v="11"/>
    <x v="10"/>
  </r>
  <r>
    <x v="1"/>
    <x v="13"/>
    <s v="Jan 2022"/>
    <n v="229675.57721094647"/>
    <x v="0"/>
    <x v="11"/>
  </r>
  <r>
    <x v="1"/>
    <x v="13"/>
    <s v="Feb 2022"/>
    <n v="205182.67760755151"/>
    <x v="1"/>
    <x v="11"/>
  </r>
  <r>
    <x v="1"/>
    <x v="13"/>
    <s v="Mar 2022"/>
    <n v="114218.93951427515"/>
    <x v="2"/>
    <x v="11"/>
  </r>
  <r>
    <x v="1"/>
    <x v="13"/>
    <s v="Apr 2022"/>
    <n v="112047.67196422475"/>
    <x v="3"/>
    <x v="11"/>
  </r>
  <r>
    <x v="1"/>
    <x v="13"/>
    <s v="May 2022"/>
    <n v="111017.60974134112"/>
    <x v="4"/>
    <x v="11"/>
  </r>
  <r>
    <x v="1"/>
    <x v="13"/>
    <s v="Jun 2022"/>
    <n v="109392.40563776004"/>
    <x v="5"/>
    <x v="11"/>
  </r>
  <r>
    <x v="1"/>
    <x v="13"/>
    <s v="Jul 2022"/>
    <n v="108158.07813898676"/>
    <x v="6"/>
    <x v="11"/>
  </r>
  <r>
    <x v="1"/>
    <x v="13"/>
    <s v="Aug 2022"/>
    <n v="106875.0746491967"/>
    <x v="7"/>
    <x v="11"/>
  </r>
  <r>
    <x v="1"/>
    <x v="13"/>
    <s v="Sep 2022"/>
    <n v="105639.29276919273"/>
    <x v="8"/>
    <x v="11"/>
  </r>
  <r>
    <x v="1"/>
    <x v="13"/>
    <s v="Oct 2022"/>
    <n v="104420.02613680298"/>
    <x v="9"/>
    <x v="11"/>
  </r>
  <r>
    <x v="1"/>
    <x v="13"/>
    <s v="Nov 2022"/>
    <n v="103217.00370955437"/>
    <x v="10"/>
    <x v="11"/>
  </r>
  <r>
    <x v="1"/>
    <x v="13"/>
    <s v="Dec 2022"/>
    <n v="104686.97651423808"/>
    <x v="11"/>
    <x v="11"/>
  </r>
  <r>
    <x v="1"/>
    <x v="13"/>
    <s v="Jan 2023"/>
    <n v="100860.18537445448"/>
    <x v="0"/>
    <x v="12"/>
  </r>
  <r>
    <x v="1"/>
    <x v="13"/>
    <s v="Feb 2023"/>
    <n v="99688.239583631541"/>
    <x v="1"/>
    <x v="12"/>
  </r>
  <r>
    <x v="1"/>
    <x v="13"/>
    <s v="Mar 2023"/>
    <n v="98530.69046654462"/>
    <x v="2"/>
    <x v="12"/>
  </r>
  <r>
    <x v="1"/>
    <x v="13"/>
    <s v="Apr 2023"/>
    <n v="97392.221387253085"/>
    <x v="3"/>
    <x v="12"/>
  </r>
  <r>
    <x v="1"/>
    <x v="13"/>
    <s v="May 2023"/>
    <n v="96254.874451620824"/>
    <x v="4"/>
    <x v="12"/>
  </r>
  <r>
    <x v="1"/>
    <x v="13"/>
    <s v="Jun 2023"/>
    <n v="95146.574391446629"/>
    <x v="5"/>
    <x v="12"/>
  </r>
  <r>
    <x v="1"/>
    <x v="13"/>
    <s v="Jul 2023"/>
    <n v="94065.762201027712"/>
    <x v="6"/>
    <x v="12"/>
  </r>
  <r>
    <x v="1"/>
    <x v="13"/>
    <s v="Aug 2023"/>
    <n v="92993.323632506057"/>
    <x v="7"/>
    <x v="12"/>
  </r>
  <r>
    <x v="1"/>
    <x v="13"/>
    <s v="Sep 2023"/>
    <n v="91923.237132902315"/>
    <x v="8"/>
    <x v="12"/>
  </r>
  <r>
    <x v="1"/>
    <x v="13"/>
    <s v="Oct 2023"/>
    <n v="90851.102602995263"/>
    <x v="9"/>
    <x v="12"/>
  </r>
  <r>
    <x v="1"/>
    <x v="13"/>
    <s v="Nov 2023"/>
    <n v="89816.105375464103"/>
    <x v="10"/>
    <x v="12"/>
  </r>
  <r>
    <x v="1"/>
    <x v="13"/>
    <s v="Dec 2023"/>
    <n v="91039.957317375491"/>
    <x v="11"/>
    <x v="12"/>
  </r>
  <r>
    <x v="1"/>
    <x v="13"/>
    <s v="Jan 2024"/>
    <n v="87777.610966552384"/>
    <x v="0"/>
    <x v="13"/>
  </r>
  <r>
    <x v="1"/>
    <x v="13"/>
    <s v="Feb 2024"/>
    <n v="86765.653130330888"/>
    <x v="1"/>
    <x v="13"/>
  </r>
  <r>
    <x v="1"/>
    <x v="13"/>
    <s v="Mar 2024"/>
    <n v="85773.198142613473"/>
    <x v="2"/>
    <x v="13"/>
  </r>
  <r>
    <x v="1"/>
    <x v="13"/>
    <s v="Apr 2024"/>
    <n v="84790.996680335622"/>
    <x v="3"/>
    <x v="13"/>
  </r>
  <r>
    <x v="1"/>
    <x v="13"/>
    <s v="May 2024"/>
    <n v="83799.487810128951"/>
    <x v="4"/>
    <x v="13"/>
  </r>
  <r>
    <x v="1"/>
    <x v="13"/>
    <s v="Jun 2024"/>
    <n v="82803.706692727617"/>
    <x v="5"/>
    <x v="13"/>
  </r>
  <r>
    <x v="1"/>
    <x v="13"/>
    <s v="Jul 2024"/>
    <n v="81808.359152527075"/>
    <x v="6"/>
    <x v="13"/>
  </r>
  <r>
    <x v="1"/>
    <x v="13"/>
    <s v="Aug 2024"/>
    <n v="80808.008609777477"/>
    <x v="7"/>
    <x v="13"/>
  </r>
  <r>
    <x v="1"/>
    <x v="13"/>
    <s v="Sep 2024"/>
    <n v="79769.515331165632"/>
    <x v="8"/>
    <x v="13"/>
  </r>
  <r>
    <x v="1"/>
    <x v="13"/>
    <s v="Oct 2024"/>
    <n v="78700.519164221289"/>
    <x v="9"/>
    <x v="13"/>
  </r>
  <r>
    <x v="1"/>
    <x v="13"/>
    <s v="Nov 2024"/>
    <n v="77677.547835046484"/>
    <x v="10"/>
    <x v="13"/>
  </r>
  <r>
    <x v="1"/>
    <x v="13"/>
    <s v="Dec 2024"/>
    <n v="78372.914420810121"/>
    <x v="11"/>
    <x v="13"/>
  </r>
  <r>
    <x v="1"/>
    <x v="13"/>
    <s v="Jan 2025"/>
    <n v="75510.814041845064"/>
    <x v="0"/>
    <x v="14"/>
  </r>
  <r>
    <x v="1"/>
    <x v="13"/>
    <s v="Feb 2025"/>
    <n v="74439.648274567342"/>
    <x v="1"/>
    <x v="14"/>
  </r>
  <r>
    <x v="1"/>
    <x v="13"/>
    <s v="Mar 2025"/>
    <n v="73463.195890226823"/>
    <x v="2"/>
    <x v="14"/>
  </r>
  <r>
    <x v="1"/>
    <x v="13"/>
    <s v="Apr 2025"/>
    <n v="72516.486275366769"/>
    <x v="3"/>
    <x v="14"/>
  </r>
  <r>
    <x v="1"/>
    <x v="13"/>
    <s v="May 2025"/>
    <n v="71607.758379798077"/>
    <x v="4"/>
    <x v="14"/>
  </r>
  <r>
    <x v="1"/>
    <x v="13"/>
    <s v="Jun 2025"/>
    <n v="70704.92539654643"/>
    <x v="5"/>
    <x v="14"/>
  </r>
  <r>
    <x v="1"/>
    <x v="13"/>
    <s v="Jul 2025"/>
    <n v="69760.422177203378"/>
    <x v="6"/>
    <x v="14"/>
  </r>
  <r>
    <x v="1"/>
    <x v="13"/>
    <s v="Aug 2025"/>
    <n v="68905.452813040669"/>
    <x v="7"/>
    <x v="14"/>
  </r>
  <r>
    <x v="1"/>
    <x v="13"/>
    <s v="Sep 2025"/>
    <n v="68034.939135509077"/>
    <x v="8"/>
    <x v="14"/>
  </r>
  <r>
    <x v="1"/>
    <x v="13"/>
    <s v="Oct 2025"/>
    <n v="67166.302133126301"/>
    <x v="9"/>
    <x v="14"/>
  </r>
  <r>
    <x v="1"/>
    <x v="13"/>
    <s v="Nov 2025"/>
    <n v="66352.159762525946"/>
    <x v="10"/>
    <x v="14"/>
  </r>
  <r>
    <x v="1"/>
    <x v="13"/>
    <s v="Dec 2025"/>
    <n v="66566.837762486321"/>
    <x v="11"/>
    <x v="14"/>
  </r>
  <r>
    <x v="1"/>
    <x v="13"/>
    <s v="Jan 2026"/>
    <n v="64615.420697655121"/>
    <x v="0"/>
    <x v="15"/>
  </r>
  <r>
    <x v="1"/>
    <x v="13"/>
    <s v="Feb 2026"/>
    <n v="63798.021266927972"/>
    <x v="1"/>
    <x v="15"/>
  </r>
  <r>
    <x v="1"/>
    <x v="13"/>
    <s v="Mar 2026"/>
    <n v="62966.679869351239"/>
    <x v="2"/>
    <x v="15"/>
  </r>
  <r>
    <x v="1"/>
    <x v="13"/>
    <s v="Apr 2026"/>
    <n v="61906.52245181035"/>
    <x v="3"/>
    <x v="15"/>
  </r>
  <r>
    <x v="1"/>
    <x v="13"/>
    <s v="May 2026"/>
    <n v="61122.951270597761"/>
    <x v="4"/>
    <x v="15"/>
  </r>
  <r>
    <x v="1"/>
    <x v="13"/>
    <s v="Jun 2026"/>
    <n v="60353.906946003292"/>
    <x v="5"/>
    <x v="15"/>
  </r>
  <r>
    <x v="1"/>
    <x v="13"/>
    <s v="Jul 2026"/>
    <n v="59598.851095865881"/>
    <x v="6"/>
    <x v="15"/>
  </r>
  <r>
    <x v="1"/>
    <x v="13"/>
    <s v="Aug 2026"/>
    <n v="58831.019914185541"/>
    <x v="7"/>
    <x v="15"/>
  </r>
  <r>
    <x v="1"/>
    <x v="13"/>
    <s v="Sep 2026"/>
    <n v="58120.510723208397"/>
    <x v="8"/>
    <x v="15"/>
  </r>
  <r>
    <x v="1"/>
    <x v="13"/>
    <s v="Oct 2026"/>
    <n v="57410.87439952878"/>
    <x v="9"/>
    <x v="15"/>
  </r>
  <r>
    <x v="1"/>
    <x v="13"/>
    <s v="Nov 2026"/>
    <n v="56760.956410322789"/>
    <x v="10"/>
    <x v="15"/>
  </r>
  <r>
    <x v="1"/>
    <x v="13"/>
    <s v="Dec 2026"/>
    <n v="56662.052980053071"/>
    <x v="11"/>
    <x v="15"/>
  </r>
  <r>
    <x v="1"/>
    <x v="13"/>
    <s v="Jan 2027"/>
    <n v="55499.34253549701"/>
    <x v="0"/>
    <x v="16"/>
  </r>
  <r>
    <x v="1"/>
    <x v="14"/>
    <s v="Mar 2012"/>
    <n v="7320033.2061761022"/>
    <x v="2"/>
    <x v="1"/>
  </r>
  <r>
    <x v="1"/>
    <x v="14"/>
    <s v="Apr 2012"/>
    <n v="10109776.241684554"/>
    <x v="3"/>
    <x v="1"/>
  </r>
  <r>
    <x v="1"/>
    <x v="14"/>
    <s v="May 2012"/>
    <n v="9662983.8129572961"/>
    <x v="4"/>
    <x v="1"/>
  </r>
  <r>
    <x v="1"/>
    <x v="14"/>
    <s v="Jun 2012"/>
    <n v="7813268.4796812981"/>
    <x v="5"/>
    <x v="1"/>
  </r>
  <r>
    <x v="1"/>
    <x v="14"/>
    <s v="Jul 2012"/>
    <n v="6250162.4870074838"/>
    <x v="6"/>
    <x v="1"/>
  </r>
  <r>
    <x v="1"/>
    <x v="14"/>
    <s v="Aug 2012"/>
    <n v="5658233.2987301759"/>
    <x v="7"/>
    <x v="1"/>
  </r>
  <r>
    <x v="1"/>
    <x v="14"/>
    <s v="Sep 2012"/>
    <n v="4871874.2854257682"/>
    <x v="8"/>
    <x v="1"/>
  </r>
  <r>
    <x v="1"/>
    <x v="14"/>
    <s v="Oct 2012"/>
    <n v="4784093.606405789"/>
    <x v="9"/>
    <x v="1"/>
  </r>
  <r>
    <x v="1"/>
    <x v="14"/>
    <s v="Nov 2012"/>
    <n v="4505945.2197351996"/>
    <x v="10"/>
    <x v="1"/>
  </r>
  <r>
    <x v="1"/>
    <x v="14"/>
    <s v="Dec 2012"/>
    <n v="4659501.4888605196"/>
    <x v="11"/>
    <x v="1"/>
  </r>
  <r>
    <x v="1"/>
    <x v="14"/>
    <s v="Jan 2013"/>
    <n v="4796809.7417192366"/>
    <x v="0"/>
    <x v="2"/>
  </r>
  <r>
    <x v="1"/>
    <x v="14"/>
    <s v="Feb 2013"/>
    <n v="4973183.1960523743"/>
    <x v="1"/>
    <x v="2"/>
  </r>
  <r>
    <x v="1"/>
    <x v="14"/>
    <s v="Mar 2013"/>
    <n v="5045665.9449372487"/>
    <x v="2"/>
    <x v="2"/>
  </r>
  <r>
    <x v="1"/>
    <x v="14"/>
    <s v="Apr 2013"/>
    <n v="5080200.7642661538"/>
    <x v="3"/>
    <x v="2"/>
  </r>
  <r>
    <x v="1"/>
    <x v="14"/>
    <s v="May 2013"/>
    <n v="4965463.956387952"/>
    <x v="4"/>
    <x v="2"/>
  </r>
  <r>
    <x v="1"/>
    <x v="14"/>
    <s v="Jun 2013"/>
    <n v="4877147.7457227837"/>
    <x v="5"/>
    <x v="2"/>
  </r>
  <r>
    <x v="1"/>
    <x v="14"/>
    <s v="Jul 2013"/>
    <n v="4717372.3125364333"/>
    <x v="6"/>
    <x v="2"/>
  </r>
  <r>
    <x v="1"/>
    <x v="14"/>
    <s v="Aug 2013"/>
    <n v="4454508.3277902408"/>
    <x v="7"/>
    <x v="2"/>
  </r>
  <r>
    <x v="1"/>
    <x v="14"/>
    <s v="Sep 2013"/>
    <n v="4225101.5210086303"/>
    <x v="8"/>
    <x v="2"/>
  </r>
  <r>
    <x v="1"/>
    <x v="14"/>
    <s v="Oct 2013"/>
    <n v="3933318.7389873653"/>
    <x v="9"/>
    <x v="2"/>
  </r>
  <r>
    <x v="1"/>
    <x v="14"/>
    <s v="Nov 2013"/>
    <n v="3683673.860465948"/>
    <x v="10"/>
    <x v="2"/>
  </r>
  <r>
    <x v="1"/>
    <x v="14"/>
    <s v="Dec 2013"/>
    <n v="3411108.980886261"/>
    <x v="11"/>
    <x v="2"/>
  </r>
  <r>
    <x v="1"/>
    <x v="14"/>
    <s v="Jan 2014"/>
    <n v="3163392.639037759"/>
    <x v="0"/>
    <x v="3"/>
  </r>
  <r>
    <x v="1"/>
    <x v="14"/>
    <s v="Feb 2014"/>
    <n v="2898476.5876893266"/>
    <x v="1"/>
    <x v="3"/>
  </r>
  <r>
    <x v="1"/>
    <x v="14"/>
    <s v="Mar 2014"/>
    <n v="2670692.2655615797"/>
    <x v="2"/>
    <x v="3"/>
  </r>
  <r>
    <x v="1"/>
    <x v="14"/>
    <s v="Apr 2014"/>
    <n v="2415076.7256700657"/>
    <x v="3"/>
    <x v="3"/>
  </r>
  <r>
    <x v="1"/>
    <x v="14"/>
    <s v="May 2014"/>
    <n v="2213802.791199713"/>
    <x v="4"/>
    <x v="3"/>
  </r>
  <r>
    <x v="1"/>
    <x v="14"/>
    <s v="Jun 2014"/>
    <n v="2011815.2073761434"/>
    <x v="5"/>
    <x v="3"/>
  </r>
  <r>
    <x v="1"/>
    <x v="14"/>
    <s v="Jul 2014"/>
    <n v="1894977.7463745254"/>
    <x v="6"/>
    <x v="3"/>
  </r>
  <r>
    <x v="1"/>
    <x v="14"/>
    <s v="Aug 2014"/>
    <n v="1818928.9527374357"/>
    <x v="7"/>
    <x v="3"/>
  </r>
  <r>
    <x v="1"/>
    <x v="14"/>
    <s v="Sep 2014"/>
    <n v="1769318.3624841436"/>
    <x v="8"/>
    <x v="3"/>
  </r>
  <r>
    <x v="1"/>
    <x v="14"/>
    <s v="Oct 2014"/>
    <n v="1711916.5577586638"/>
    <x v="9"/>
    <x v="3"/>
  </r>
  <r>
    <x v="1"/>
    <x v="14"/>
    <s v="Nov 2014"/>
    <n v="1657515.8269329225"/>
    <x v="10"/>
    <x v="3"/>
  </r>
  <r>
    <x v="1"/>
    <x v="14"/>
    <s v="Dec 2014"/>
    <n v="1608034.2304978885"/>
    <x v="11"/>
    <x v="3"/>
  </r>
  <r>
    <x v="1"/>
    <x v="14"/>
    <s v="Jan 2015"/>
    <n v="1553633.0476155174"/>
    <x v="0"/>
    <x v="4"/>
  </r>
  <r>
    <x v="1"/>
    <x v="14"/>
    <s v="Feb 2015"/>
    <n v="1520398.6556087213"/>
    <x v="1"/>
    <x v="4"/>
  </r>
  <r>
    <x v="1"/>
    <x v="14"/>
    <s v="Mar 2015"/>
    <n v="1484725.8688713626"/>
    <x v="2"/>
    <x v="4"/>
  </r>
  <r>
    <x v="1"/>
    <x v="14"/>
    <s v="Apr 2015"/>
    <n v="1468537.9393135498"/>
    <x v="3"/>
    <x v="4"/>
  </r>
  <r>
    <x v="1"/>
    <x v="14"/>
    <s v="May 2015"/>
    <n v="1431694.0981719382"/>
    <x v="4"/>
    <x v="4"/>
  </r>
  <r>
    <x v="1"/>
    <x v="14"/>
    <s v="Jun 2015"/>
    <n v="1388143.878830154"/>
    <x v="5"/>
    <x v="4"/>
  </r>
  <r>
    <x v="1"/>
    <x v="14"/>
    <s v="Jul 2015"/>
    <n v="1360257.5652331403"/>
    <x v="6"/>
    <x v="4"/>
  </r>
  <r>
    <x v="1"/>
    <x v="14"/>
    <s v="Aug 2015"/>
    <n v="1341017.1646942608"/>
    <x v="7"/>
    <x v="4"/>
  </r>
  <r>
    <x v="1"/>
    <x v="14"/>
    <s v="Sep 2015"/>
    <n v="1296470.6001370675"/>
    <x v="8"/>
    <x v="4"/>
  </r>
  <r>
    <x v="1"/>
    <x v="14"/>
    <s v="Oct 2015"/>
    <n v="1269242.5437291379"/>
    <x v="9"/>
    <x v="4"/>
  </r>
  <r>
    <x v="1"/>
    <x v="14"/>
    <s v="Nov 2015"/>
    <n v="1244198.6519043616"/>
    <x v="10"/>
    <x v="4"/>
  </r>
  <r>
    <x v="1"/>
    <x v="14"/>
    <s v="Dec 2015"/>
    <n v="1215978.4257070473"/>
    <x v="11"/>
    <x v="4"/>
  </r>
  <r>
    <x v="1"/>
    <x v="14"/>
    <s v="Jan 2016"/>
    <n v="1186303.5532675707"/>
    <x v="0"/>
    <x v="5"/>
  </r>
  <r>
    <x v="1"/>
    <x v="14"/>
    <s v="Feb 2016"/>
    <n v="1166938.8394145602"/>
    <x v="1"/>
    <x v="5"/>
  </r>
  <r>
    <x v="1"/>
    <x v="14"/>
    <s v="Mar 2016"/>
    <n v="1161974.3169873902"/>
    <x v="2"/>
    <x v="5"/>
  </r>
  <r>
    <x v="1"/>
    <x v="14"/>
    <s v="Apr 2016"/>
    <n v="1136271.8874243472"/>
    <x v="3"/>
    <x v="5"/>
  </r>
  <r>
    <x v="1"/>
    <x v="14"/>
    <s v="May 2016"/>
    <n v="1118969.1567023552"/>
    <x v="4"/>
    <x v="5"/>
  </r>
  <r>
    <x v="1"/>
    <x v="14"/>
    <s v="Jun 2016"/>
    <n v="1088356.0754553345"/>
    <x v="5"/>
    <x v="5"/>
  </r>
  <r>
    <x v="1"/>
    <x v="14"/>
    <s v="Jul 2016"/>
    <n v="1066333.6380254044"/>
    <x v="6"/>
    <x v="5"/>
  </r>
  <r>
    <x v="1"/>
    <x v="14"/>
    <s v="Aug 2016"/>
    <n v="1044003.1073476762"/>
    <x v="7"/>
    <x v="5"/>
  </r>
  <r>
    <x v="1"/>
    <x v="14"/>
    <s v="Sep 2016"/>
    <n v="1020412.1908698251"/>
    <x v="8"/>
    <x v="5"/>
  </r>
  <r>
    <x v="1"/>
    <x v="14"/>
    <s v="Oct 2016"/>
    <n v="1000586.7287495135"/>
    <x v="9"/>
    <x v="5"/>
  </r>
  <r>
    <x v="1"/>
    <x v="14"/>
    <s v="Nov 2016"/>
    <n v="982736.68802203692"/>
    <x v="10"/>
    <x v="5"/>
  </r>
  <r>
    <x v="1"/>
    <x v="14"/>
    <s v="Dec 2016"/>
    <n v="961295.88148851949"/>
    <x v="11"/>
    <x v="5"/>
  </r>
  <r>
    <x v="1"/>
    <x v="14"/>
    <s v="Jan 2017"/>
    <n v="935385.4987663473"/>
    <x v="0"/>
    <x v="6"/>
  </r>
  <r>
    <x v="1"/>
    <x v="14"/>
    <s v="Feb 2017"/>
    <n v="920151.92274316726"/>
    <x v="1"/>
    <x v="6"/>
  </r>
  <r>
    <x v="1"/>
    <x v="14"/>
    <s v="Mar 2017"/>
    <n v="888799.01308099809"/>
    <x v="2"/>
    <x v="6"/>
  </r>
  <r>
    <x v="1"/>
    <x v="14"/>
    <s v="Apr 2017"/>
    <n v="874389.56758088269"/>
    <x v="3"/>
    <x v="6"/>
  </r>
  <r>
    <x v="1"/>
    <x v="14"/>
    <s v="May 2017"/>
    <n v="862787.35850565974"/>
    <x v="4"/>
    <x v="6"/>
  </r>
  <r>
    <x v="1"/>
    <x v="14"/>
    <s v="Jun 2017"/>
    <n v="839637.67923850007"/>
    <x v="5"/>
    <x v="6"/>
  </r>
  <r>
    <x v="1"/>
    <x v="14"/>
    <s v="Jul 2017"/>
    <n v="827391.80460412218"/>
    <x v="6"/>
    <x v="6"/>
  </r>
  <r>
    <x v="1"/>
    <x v="14"/>
    <s v="Aug 2017"/>
    <n v="816618.81545379083"/>
    <x v="7"/>
    <x v="6"/>
  </r>
  <r>
    <x v="1"/>
    <x v="14"/>
    <s v="Sep 2017"/>
    <n v="797978.61176550563"/>
    <x v="8"/>
    <x v="6"/>
  </r>
  <r>
    <x v="1"/>
    <x v="14"/>
    <s v="Oct 2017"/>
    <n v="782510.43252326094"/>
    <x v="9"/>
    <x v="6"/>
  </r>
  <r>
    <x v="1"/>
    <x v="14"/>
    <s v="Nov 2017"/>
    <n v="768517.41195450129"/>
    <x v="10"/>
    <x v="6"/>
  </r>
  <r>
    <x v="1"/>
    <x v="14"/>
    <s v="Dec 2017"/>
    <n v="750050.76150134567"/>
    <x v="11"/>
    <x v="6"/>
  </r>
  <r>
    <x v="1"/>
    <x v="14"/>
    <s v="Jan 2018"/>
    <n v="731304.23486397672"/>
    <x v="0"/>
    <x v="7"/>
  </r>
  <r>
    <x v="1"/>
    <x v="14"/>
    <s v="Feb 2018"/>
    <n v="724262.23222898692"/>
    <x v="1"/>
    <x v="7"/>
  </r>
  <r>
    <x v="1"/>
    <x v="14"/>
    <s v="Mar 2018"/>
    <n v="705879.09843213216"/>
    <x v="2"/>
    <x v="7"/>
  </r>
  <r>
    <x v="1"/>
    <x v="14"/>
    <s v="Apr 2018"/>
    <n v="695254.95992102637"/>
    <x v="3"/>
    <x v="7"/>
  </r>
  <r>
    <x v="1"/>
    <x v="14"/>
    <s v="May 2018"/>
    <n v="689489.30373748078"/>
    <x v="4"/>
    <x v="7"/>
  </r>
  <r>
    <x v="1"/>
    <x v="14"/>
    <s v="Jun 2018"/>
    <n v="672488.62760156859"/>
    <x v="5"/>
    <x v="7"/>
  </r>
  <r>
    <x v="1"/>
    <x v="14"/>
    <s v="Jul 2018"/>
    <n v="658934.92778000829"/>
    <x v="6"/>
    <x v="7"/>
  </r>
  <r>
    <x v="1"/>
    <x v="14"/>
    <s v="Aug 2018"/>
    <n v="647818.00009204017"/>
    <x v="7"/>
    <x v="7"/>
  </r>
  <r>
    <x v="1"/>
    <x v="14"/>
    <s v="Sep 2018"/>
    <n v="635357.36639699433"/>
    <x v="8"/>
    <x v="7"/>
  </r>
  <r>
    <x v="1"/>
    <x v="14"/>
    <s v="Oct 2018"/>
    <n v="622787.04619561764"/>
    <x v="9"/>
    <x v="7"/>
  </r>
  <r>
    <x v="1"/>
    <x v="14"/>
    <s v="Nov 2018"/>
    <n v="613618.08281058387"/>
    <x v="10"/>
    <x v="7"/>
  </r>
  <r>
    <x v="1"/>
    <x v="14"/>
    <s v="Dec 2018"/>
    <n v="602099.14899519214"/>
    <x v="11"/>
    <x v="7"/>
  </r>
  <r>
    <x v="1"/>
    <x v="14"/>
    <s v="Jan 2019"/>
    <n v="588552.04896003637"/>
    <x v="0"/>
    <x v="8"/>
  </r>
  <r>
    <x v="1"/>
    <x v="14"/>
    <s v="Feb 2019"/>
    <n v="583753.72787772445"/>
    <x v="1"/>
    <x v="8"/>
  </r>
  <r>
    <x v="1"/>
    <x v="14"/>
    <s v="Mar 2019"/>
    <n v="569291.82589019055"/>
    <x v="2"/>
    <x v="8"/>
  </r>
  <r>
    <x v="1"/>
    <x v="14"/>
    <s v="Apr 2019"/>
    <n v="561291.48775582737"/>
    <x v="3"/>
    <x v="8"/>
  </r>
  <r>
    <x v="1"/>
    <x v="14"/>
    <s v="May 2019"/>
    <n v="556417.50432863471"/>
    <x v="4"/>
    <x v="8"/>
  </r>
  <r>
    <x v="1"/>
    <x v="14"/>
    <s v="Jun 2019"/>
    <n v="542467.13646166539"/>
    <x v="5"/>
    <x v="8"/>
  </r>
  <r>
    <x v="1"/>
    <x v="14"/>
    <s v="Jul 2019"/>
    <n v="536126.82473434438"/>
    <x v="6"/>
    <x v="8"/>
  </r>
  <r>
    <x v="1"/>
    <x v="14"/>
    <s v="Aug 2019"/>
    <n v="526893.43775189295"/>
    <x v="7"/>
    <x v="8"/>
  </r>
  <r>
    <x v="1"/>
    <x v="14"/>
    <s v="Sep 2019"/>
    <n v="513804.44394313724"/>
    <x v="8"/>
    <x v="8"/>
  </r>
  <r>
    <x v="1"/>
    <x v="14"/>
    <s v="Oct 2019"/>
    <n v="505044.30441972299"/>
    <x v="9"/>
    <x v="8"/>
  </r>
  <r>
    <x v="1"/>
    <x v="14"/>
    <s v="Nov 2019"/>
    <n v="499373.87357699487"/>
    <x v="10"/>
    <x v="8"/>
  </r>
  <r>
    <x v="1"/>
    <x v="14"/>
    <s v="Dec 2019"/>
    <n v="489665.42337954219"/>
    <x v="11"/>
    <x v="8"/>
  </r>
  <r>
    <x v="1"/>
    <x v="14"/>
    <s v="Jan 2020"/>
    <n v="481512.45352871565"/>
    <x v="0"/>
    <x v="9"/>
  </r>
  <r>
    <x v="1"/>
    <x v="14"/>
    <s v="Feb 2020"/>
    <n v="479827.04039925395"/>
    <x v="1"/>
    <x v="9"/>
  </r>
  <r>
    <x v="1"/>
    <x v="14"/>
    <s v="Mar 2020"/>
    <n v="464760.05364282196"/>
    <x v="2"/>
    <x v="9"/>
  </r>
  <r>
    <x v="1"/>
    <x v="14"/>
    <s v="Apr 2020"/>
    <n v="455878.861768918"/>
    <x v="3"/>
    <x v="9"/>
  </r>
  <r>
    <x v="1"/>
    <x v="14"/>
    <s v="May 2020"/>
    <n v="456764.46933410573"/>
    <x v="4"/>
    <x v="9"/>
  </r>
  <r>
    <x v="1"/>
    <x v="14"/>
    <s v="Jun 2020"/>
    <n v="446136.46838784229"/>
    <x v="5"/>
    <x v="9"/>
  </r>
  <r>
    <x v="1"/>
    <x v="14"/>
    <s v="Jul 2020"/>
    <n v="438062.11605142266"/>
    <x v="6"/>
    <x v="9"/>
  </r>
  <r>
    <x v="1"/>
    <x v="14"/>
    <s v="Aug 2020"/>
    <n v="430237.42458361085"/>
    <x v="7"/>
    <x v="9"/>
  </r>
  <r>
    <x v="1"/>
    <x v="14"/>
    <s v="Sep 2020"/>
    <n v="421335.96360790904"/>
    <x v="8"/>
    <x v="9"/>
  </r>
  <r>
    <x v="1"/>
    <x v="14"/>
    <s v="Oct 2020"/>
    <n v="417321.52549306012"/>
    <x v="9"/>
    <x v="9"/>
  </r>
  <r>
    <x v="1"/>
    <x v="14"/>
    <s v="Nov 2020"/>
    <n v="413097.73663164466"/>
    <x v="10"/>
    <x v="9"/>
  </r>
  <r>
    <x v="1"/>
    <x v="14"/>
    <s v="Dec 2020"/>
    <n v="401162.3687013404"/>
    <x v="11"/>
    <x v="9"/>
  </r>
  <r>
    <x v="1"/>
    <x v="14"/>
    <s v="Jan 2021"/>
    <n v="393017.67860183492"/>
    <x v="0"/>
    <x v="10"/>
  </r>
  <r>
    <x v="1"/>
    <x v="14"/>
    <s v="Feb 2021"/>
    <n v="395837.56015743566"/>
    <x v="1"/>
    <x v="10"/>
  </r>
  <r>
    <x v="1"/>
    <x v="14"/>
    <s v="Mar 2021"/>
    <n v="374347.96469953482"/>
    <x v="2"/>
    <x v="10"/>
  </r>
  <r>
    <x v="1"/>
    <x v="14"/>
    <s v="Apr 2021"/>
    <n v="366324.43945669557"/>
    <x v="3"/>
    <x v="10"/>
  </r>
  <r>
    <x v="1"/>
    <x v="14"/>
    <s v="May 2021"/>
    <n v="363805.81612754759"/>
    <x v="4"/>
    <x v="10"/>
  </r>
  <r>
    <x v="1"/>
    <x v="14"/>
    <s v="Jun 2021"/>
    <n v="354565.48822808673"/>
    <x v="5"/>
    <x v="10"/>
  </r>
  <r>
    <x v="1"/>
    <x v="14"/>
    <s v="Jul 2021"/>
    <n v="348154.72464931727"/>
    <x v="6"/>
    <x v="10"/>
  </r>
  <r>
    <x v="1"/>
    <x v="14"/>
    <s v="Aug 2021"/>
    <n v="344024.73493946227"/>
    <x v="7"/>
    <x v="10"/>
  </r>
  <r>
    <x v="1"/>
    <x v="14"/>
    <s v="Sep 2021"/>
    <n v="337778.33843295655"/>
    <x v="8"/>
    <x v="10"/>
  </r>
  <r>
    <x v="1"/>
    <x v="14"/>
    <s v="Oct 2021"/>
    <n v="334229.53458051302"/>
    <x v="9"/>
    <x v="10"/>
  </r>
  <r>
    <x v="1"/>
    <x v="14"/>
    <s v="Nov 2021"/>
    <n v="331629.20528800081"/>
    <x v="10"/>
    <x v="10"/>
  </r>
  <r>
    <x v="1"/>
    <x v="14"/>
    <s v="Dec 2021"/>
    <n v="331837.44602114777"/>
    <x v="11"/>
    <x v="10"/>
  </r>
  <r>
    <x v="1"/>
    <x v="14"/>
    <s v="Jan 2022"/>
    <n v="314346.95038005046"/>
    <x v="0"/>
    <x v="11"/>
  </r>
  <r>
    <x v="1"/>
    <x v="14"/>
    <s v="Feb 2022"/>
    <n v="307736.90837240854"/>
    <x v="1"/>
    <x v="11"/>
  </r>
  <r>
    <x v="1"/>
    <x v="14"/>
    <s v="Mar 2022"/>
    <n v="163694.1636727445"/>
    <x v="2"/>
    <x v="11"/>
  </r>
  <r>
    <x v="1"/>
    <x v="14"/>
    <s v="Apr 2022"/>
    <n v="146850.05431340938"/>
    <x v="3"/>
    <x v="11"/>
  </r>
  <r>
    <x v="1"/>
    <x v="14"/>
    <s v="May 2022"/>
    <n v="144503.81930646003"/>
    <x v="4"/>
    <x v="11"/>
  </r>
  <r>
    <x v="1"/>
    <x v="14"/>
    <s v="Jun 2022"/>
    <n v="143138.85593900745"/>
    <x v="5"/>
    <x v="11"/>
  </r>
  <r>
    <x v="1"/>
    <x v="14"/>
    <s v="Jul 2022"/>
    <n v="141267.61054276078"/>
    <x v="6"/>
    <x v="11"/>
  </r>
  <r>
    <x v="1"/>
    <x v="14"/>
    <s v="Aug 2022"/>
    <n v="139737.83870638077"/>
    <x v="7"/>
    <x v="11"/>
  </r>
  <r>
    <x v="1"/>
    <x v="14"/>
    <s v="Sep 2022"/>
    <n v="138171.16601592567"/>
    <x v="8"/>
    <x v="11"/>
  </r>
  <r>
    <x v="1"/>
    <x v="14"/>
    <s v="Oct 2022"/>
    <n v="136653.29764626431"/>
    <x v="9"/>
    <x v="11"/>
  </r>
  <r>
    <x v="1"/>
    <x v="14"/>
    <s v="Nov 2022"/>
    <n v="135153.18760391616"/>
    <x v="10"/>
    <x v="11"/>
  </r>
  <r>
    <x v="1"/>
    <x v="14"/>
    <s v="Dec 2022"/>
    <n v="135423.84070085714"/>
    <x v="11"/>
    <x v="11"/>
  </r>
  <r>
    <x v="1"/>
    <x v="14"/>
    <s v="Jan 2023"/>
    <n v="132205.30700223977"/>
    <x v="0"/>
    <x v="12"/>
  </r>
  <r>
    <x v="1"/>
    <x v="14"/>
    <s v="Feb 2023"/>
    <n v="130757.01280322355"/>
    <x v="1"/>
    <x v="12"/>
  </r>
  <r>
    <x v="1"/>
    <x v="14"/>
    <s v="Mar 2023"/>
    <n v="129325.52208902338"/>
    <x v="2"/>
    <x v="12"/>
  </r>
  <r>
    <x v="1"/>
    <x v="14"/>
    <s v="Apr 2023"/>
    <n v="127910.61283225623"/>
    <x v="3"/>
    <x v="12"/>
  </r>
  <r>
    <x v="1"/>
    <x v="14"/>
    <s v="May 2023"/>
    <n v="126512.04869939268"/>
    <x v="4"/>
    <x v="12"/>
  </r>
  <r>
    <x v="1"/>
    <x v="14"/>
    <s v="Jun 2023"/>
    <n v="125129.62182338585"/>
    <x v="5"/>
    <x v="12"/>
  </r>
  <r>
    <x v="1"/>
    <x v="14"/>
    <s v="Jul 2023"/>
    <n v="123763.10632377953"/>
    <x v="6"/>
    <x v="12"/>
  </r>
  <r>
    <x v="1"/>
    <x v="14"/>
    <s v="Aug 2023"/>
    <n v="122412.29384916913"/>
    <x v="7"/>
    <x v="12"/>
  </r>
  <r>
    <x v="1"/>
    <x v="14"/>
    <s v="Sep 2023"/>
    <n v="121076.96691071906"/>
    <x v="8"/>
    <x v="12"/>
  </r>
  <r>
    <x v="1"/>
    <x v="14"/>
    <s v="Oct 2023"/>
    <n v="119756.92157992988"/>
    <x v="9"/>
    <x v="12"/>
  </r>
  <r>
    <x v="1"/>
    <x v="14"/>
    <s v="Nov 2023"/>
    <n v="118451.95158249182"/>
    <x v="10"/>
    <x v="12"/>
  </r>
  <r>
    <x v="1"/>
    <x v="14"/>
    <s v="Dec 2023"/>
    <n v="118615.43339465467"/>
    <x v="11"/>
    <x v="12"/>
  </r>
  <r>
    <x v="1"/>
    <x v="14"/>
    <s v="Jan 2024"/>
    <n v="115886.48278373148"/>
    <x v="0"/>
    <x v="13"/>
  </r>
  <r>
    <x v="1"/>
    <x v="14"/>
    <s v="Feb 2024"/>
    <n v="114625.54770585443"/>
    <x v="1"/>
    <x v="13"/>
  </r>
  <r>
    <x v="1"/>
    <x v="14"/>
    <s v="Mar 2024"/>
    <n v="113378.9047992876"/>
    <x v="2"/>
    <x v="13"/>
  </r>
  <r>
    <x v="1"/>
    <x v="14"/>
    <s v="Apr 2024"/>
    <n v="112146.36358860471"/>
    <x v="3"/>
    <x v="13"/>
  </r>
  <r>
    <x v="1"/>
    <x v="14"/>
    <s v="May 2024"/>
    <n v="110927.73347547445"/>
    <x v="4"/>
    <x v="13"/>
  </r>
  <r>
    <x v="1"/>
    <x v="14"/>
    <s v="Jun 2024"/>
    <n v="109722.83277609125"/>
    <x v="5"/>
    <x v="13"/>
  </r>
  <r>
    <x v="1"/>
    <x v="14"/>
    <s v="Jul 2024"/>
    <n v="108531.48246810213"/>
    <x v="6"/>
    <x v="13"/>
  </r>
  <r>
    <x v="1"/>
    <x v="14"/>
    <s v="Aug 2024"/>
    <n v="107353.50114479639"/>
    <x v="7"/>
    <x v="13"/>
  </r>
  <r>
    <x v="1"/>
    <x v="14"/>
    <s v="Sep 2024"/>
    <n v="106188.71589108396"/>
    <x v="8"/>
    <x v="13"/>
  </r>
  <r>
    <x v="1"/>
    <x v="14"/>
    <s v="Oct 2024"/>
    <n v="105036.95226896962"/>
    <x v="9"/>
    <x v="13"/>
  </r>
  <r>
    <x v="1"/>
    <x v="14"/>
    <s v="Nov 2024"/>
    <n v="103895.67984474299"/>
    <x v="10"/>
    <x v="13"/>
  </r>
  <r>
    <x v="1"/>
    <x v="14"/>
    <s v="Dec 2024"/>
    <n v="103949.63180827856"/>
    <x v="11"/>
    <x v="13"/>
  </r>
  <r>
    <x v="1"/>
    <x v="14"/>
    <s v="Jan 2025"/>
    <n v="101635.69002000982"/>
    <x v="0"/>
    <x v="14"/>
  </r>
  <r>
    <x v="1"/>
    <x v="14"/>
    <s v="Feb 2025"/>
    <n v="100525.83586434447"/>
    <x v="1"/>
    <x v="14"/>
  </r>
  <r>
    <x v="1"/>
    <x v="14"/>
    <s v="Mar 2025"/>
    <n v="99416.922823166184"/>
    <x v="2"/>
    <x v="14"/>
  </r>
  <r>
    <x v="1"/>
    <x v="14"/>
    <s v="Apr 2025"/>
    <n v="98317.451917258339"/>
    <x v="3"/>
    <x v="14"/>
  </r>
  <r>
    <x v="1"/>
    <x v="14"/>
    <s v="May 2025"/>
    <n v="97222.274589800392"/>
    <x v="4"/>
    <x v="14"/>
  </r>
  <r>
    <x v="1"/>
    <x v="14"/>
    <s v="Jun 2025"/>
    <n v="96139.920766605792"/>
    <x v="5"/>
    <x v="14"/>
  </r>
  <r>
    <x v="1"/>
    <x v="14"/>
    <s v="Jul 2025"/>
    <n v="95070.362903544883"/>
    <x v="6"/>
    <x v="14"/>
  </r>
  <r>
    <x v="1"/>
    <x v="14"/>
    <s v="Aug 2025"/>
    <n v="94018.226800427277"/>
    <x v="7"/>
    <x v="14"/>
  </r>
  <r>
    <x v="1"/>
    <x v="14"/>
    <s v="Sep 2025"/>
    <n v="92976.392751116015"/>
    <x v="8"/>
    <x v="14"/>
  </r>
  <r>
    <x v="1"/>
    <x v="14"/>
    <s v="Oct 2025"/>
    <n v="91951.957739971403"/>
    <x v="9"/>
    <x v="14"/>
  </r>
  <r>
    <x v="1"/>
    <x v="14"/>
    <s v="Nov 2025"/>
    <n v="90934.265975104892"/>
    <x v="10"/>
    <x v="14"/>
  </r>
  <r>
    <x v="1"/>
    <x v="14"/>
    <s v="Dec 2025"/>
    <n v="90556.952226192458"/>
    <x v="11"/>
    <x v="14"/>
  </r>
  <r>
    <x v="1"/>
    <x v="14"/>
    <s v="Jan 2026"/>
    <n v="88910.786382462538"/>
    <x v="0"/>
    <x v="15"/>
  </r>
  <r>
    <x v="1"/>
    <x v="14"/>
    <s v="Feb 2026"/>
    <n v="87913.143934665713"/>
    <x v="1"/>
    <x v="15"/>
  </r>
  <r>
    <x v="1"/>
    <x v="14"/>
    <s v="Mar 2026"/>
    <n v="86894.910772933159"/>
    <x v="2"/>
    <x v="15"/>
  </r>
  <r>
    <x v="1"/>
    <x v="14"/>
    <s v="Apr 2026"/>
    <n v="85879.386574512202"/>
    <x v="3"/>
    <x v="15"/>
  </r>
  <r>
    <x v="1"/>
    <x v="14"/>
    <s v="May 2026"/>
    <n v="84886.046105736415"/>
    <x v="4"/>
    <x v="15"/>
  </r>
  <r>
    <x v="1"/>
    <x v="14"/>
    <s v="Jun 2026"/>
    <n v="83884.1550692358"/>
    <x v="5"/>
    <x v="15"/>
  </r>
  <r>
    <x v="1"/>
    <x v="14"/>
    <s v="Jul 2026"/>
    <n v="82929.625068271838"/>
    <x v="6"/>
    <x v="15"/>
  </r>
  <r>
    <x v="1"/>
    <x v="14"/>
    <s v="Aug 2026"/>
    <n v="82035.296738491437"/>
    <x v="7"/>
    <x v="15"/>
  </r>
  <r>
    <x v="1"/>
    <x v="14"/>
    <s v="Sep 2026"/>
    <n v="81150.488463645845"/>
    <x v="8"/>
    <x v="15"/>
  </r>
  <r>
    <x v="1"/>
    <x v="14"/>
    <s v="Oct 2026"/>
    <n v="80275.080563843105"/>
    <x v="9"/>
    <x v="15"/>
  </r>
  <r>
    <x v="1"/>
    <x v="14"/>
    <s v="Nov 2026"/>
    <n v="79408.954859191275"/>
    <x v="10"/>
    <x v="15"/>
  </r>
  <r>
    <x v="1"/>
    <x v="14"/>
    <s v="Dec 2026"/>
    <n v="78555.667926510345"/>
    <x v="11"/>
    <x v="15"/>
  </r>
  <r>
    <x v="1"/>
    <x v="14"/>
    <s v="Jan 2027"/>
    <n v="77707.670734489104"/>
    <x v="0"/>
    <x v="16"/>
  </r>
  <r>
    <x v="1"/>
    <x v="14"/>
    <s v="Feb 2027"/>
    <n v="76868.612312468671"/>
    <x v="1"/>
    <x v="16"/>
  </r>
  <r>
    <x v="1"/>
    <x v="15"/>
    <s v="Apr 2012"/>
    <n v="6319559.4418060202"/>
    <x v="3"/>
    <x v="1"/>
  </r>
  <r>
    <x v="1"/>
    <x v="15"/>
    <s v="May 2012"/>
    <n v="8904067.1108605489"/>
    <x v="4"/>
    <x v="1"/>
  </r>
  <r>
    <x v="1"/>
    <x v="15"/>
    <s v="Jun 2012"/>
    <n v="6562942.5782455523"/>
    <x v="5"/>
    <x v="1"/>
  </r>
  <r>
    <x v="1"/>
    <x v="15"/>
    <s v="Jul 2012"/>
    <n v="5013948.5271646027"/>
    <x v="6"/>
    <x v="1"/>
  </r>
  <r>
    <x v="1"/>
    <x v="15"/>
    <s v="Aug 2012"/>
    <n v="4156693.6159764654"/>
    <x v="7"/>
    <x v="1"/>
  </r>
  <r>
    <x v="1"/>
    <x v="15"/>
    <s v="Sep 2012"/>
    <n v="3736298.0788341914"/>
    <x v="8"/>
    <x v="1"/>
  </r>
  <r>
    <x v="1"/>
    <x v="15"/>
    <s v="Oct 2012"/>
    <n v="3279090.4295727904"/>
    <x v="9"/>
    <x v="1"/>
  </r>
  <r>
    <x v="1"/>
    <x v="15"/>
    <s v="Nov 2012"/>
    <n v="3052021.5748334713"/>
    <x v="10"/>
    <x v="1"/>
  </r>
  <r>
    <x v="1"/>
    <x v="15"/>
    <s v="Dec 2012"/>
    <n v="2848887.0054102628"/>
    <x v="11"/>
    <x v="1"/>
  </r>
  <r>
    <x v="1"/>
    <x v="15"/>
    <s v="Jan 2013"/>
    <n v="2779675.7689303849"/>
    <x v="0"/>
    <x v="2"/>
  </r>
  <r>
    <x v="1"/>
    <x v="15"/>
    <s v="Feb 2013"/>
    <n v="2710361.3758631912"/>
    <x v="1"/>
    <x v="2"/>
  </r>
  <r>
    <x v="1"/>
    <x v="15"/>
    <s v="Mar 2013"/>
    <n v="2629839.901208621"/>
    <x v="2"/>
    <x v="2"/>
  </r>
  <r>
    <x v="1"/>
    <x v="15"/>
    <s v="Apr 2013"/>
    <n v="2550561.9750988348"/>
    <x v="3"/>
    <x v="2"/>
  </r>
  <r>
    <x v="1"/>
    <x v="15"/>
    <s v="May 2013"/>
    <n v="2463509.4474387318"/>
    <x v="4"/>
    <x v="2"/>
  </r>
  <r>
    <x v="1"/>
    <x v="15"/>
    <s v="Jun 2013"/>
    <n v="2364851.5568880071"/>
    <x v="5"/>
    <x v="2"/>
  </r>
  <r>
    <x v="1"/>
    <x v="15"/>
    <s v="Jul 2013"/>
    <n v="2258073.5731580886"/>
    <x v="6"/>
    <x v="2"/>
  </r>
  <r>
    <x v="1"/>
    <x v="15"/>
    <s v="Aug 2013"/>
    <n v="2136534.5481762365"/>
    <x v="7"/>
    <x v="2"/>
  </r>
  <r>
    <x v="1"/>
    <x v="15"/>
    <s v="Sep 2013"/>
    <n v="2015873.4098071505"/>
    <x v="8"/>
    <x v="2"/>
  </r>
  <r>
    <x v="1"/>
    <x v="15"/>
    <s v="Oct 2013"/>
    <n v="1885235.5294919272"/>
    <x v="9"/>
    <x v="2"/>
  </r>
  <r>
    <x v="1"/>
    <x v="15"/>
    <s v="Nov 2013"/>
    <n v="1756088.7002371242"/>
    <x v="10"/>
    <x v="2"/>
  </r>
  <r>
    <x v="1"/>
    <x v="15"/>
    <s v="Dec 2013"/>
    <n v="1636283.8006147281"/>
    <x v="11"/>
    <x v="2"/>
  </r>
  <r>
    <x v="1"/>
    <x v="15"/>
    <s v="Jan 2014"/>
    <n v="1521889.9330107439"/>
    <x v="0"/>
    <x v="3"/>
  </r>
  <r>
    <x v="1"/>
    <x v="15"/>
    <s v="Feb 2014"/>
    <n v="1423742.9515856255"/>
    <x v="1"/>
    <x v="3"/>
  </r>
  <r>
    <x v="1"/>
    <x v="15"/>
    <s v="Mar 2014"/>
    <n v="1338488.6476244624"/>
    <x v="2"/>
    <x v="3"/>
  </r>
  <r>
    <x v="1"/>
    <x v="15"/>
    <s v="Apr 2014"/>
    <n v="1265163.1703880923"/>
    <x v="3"/>
    <x v="3"/>
  </r>
  <r>
    <x v="1"/>
    <x v="15"/>
    <s v="May 2014"/>
    <n v="1206016.1816397784"/>
    <x v="4"/>
    <x v="3"/>
  </r>
  <r>
    <x v="1"/>
    <x v="15"/>
    <s v="Jun 2014"/>
    <n v="1156473.9651193996"/>
    <x v="5"/>
    <x v="3"/>
  </r>
  <r>
    <x v="1"/>
    <x v="15"/>
    <s v="Jul 2014"/>
    <n v="1120323.592981254"/>
    <x v="6"/>
    <x v="3"/>
  </r>
  <r>
    <x v="1"/>
    <x v="15"/>
    <s v="Aug 2014"/>
    <n v="1093916.8907899815"/>
    <x v="7"/>
    <x v="3"/>
  </r>
  <r>
    <x v="1"/>
    <x v="15"/>
    <s v="Sep 2014"/>
    <n v="1073509.3869069314"/>
    <x v="8"/>
    <x v="3"/>
  </r>
  <r>
    <x v="1"/>
    <x v="15"/>
    <s v="Oct 2014"/>
    <n v="1045144.9309365933"/>
    <x v="9"/>
    <x v="3"/>
  </r>
  <r>
    <x v="1"/>
    <x v="15"/>
    <s v="Nov 2014"/>
    <n v="1017980.0335424324"/>
    <x v="10"/>
    <x v="3"/>
  </r>
  <r>
    <x v="1"/>
    <x v="15"/>
    <s v="Dec 2014"/>
    <n v="991664.87708702392"/>
    <x v="11"/>
    <x v="3"/>
  </r>
  <r>
    <x v="1"/>
    <x v="15"/>
    <s v="Jan 2015"/>
    <n v="962332.03570427559"/>
    <x v="0"/>
    <x v="4"/>
  </r>
  <r>
    <x v="1"/>
    <x v="15"/>
    <s v="Feb 2015"/>
    <n v="945839.93285215681"/>
    <x v="1"/>
    <x v="4"/>
  </r>
  <r>
    <x v="1"/>
    <x v="15"/>
    <s v="Mar 2015"/>
    <n v="924525.76121636759"/>
    <x v="2"/>
    <x v="4"/>
  </r>
  <r>
    <x v="1"/>
    <x v="15"/>
    <s v="Apr 2015"/>
    <n v="922136.05965494353"/>
    <x v="3"/>
    <x v="4"/>
  </r>
  <r>
    <x v="1"/>
    <x v="15"/>
    <s v="May 2015"/>
    <n v="932710.79704006191"/>
    <x v="4"/>
    <x v="4"/>
  </r>
  <r>
    <x v="1"/>
    <x v="15"/>
    <s v="Jun 2015"/>
    <n v="910642.81786543853"/>
    <x v="5"/>
    <x v="4"/>
  </r>
  <r>
    <x v="1"/>
    <x v="15"/>
    <s v="Jul 2015"/>
    <n v="887212.58811020385"/>
    <x v="6"/>
    <x v="4"/>
  </r>
  <r>
    <x v="1"/>
    <x v="15"/>
    <s v="Aug 2015"/>
    <n v="867016.24157896067"/>
    <x v="7"/>
    <x v="4"/>
  </r>
  <r>
    <x v="1"/>
    <x v="15"/>
    <s v="Sep 2015"/>
    <n v="846175.55331599549"/>
    <x v="8"/>
    <x v="4"/>
  </r>
  <r>
    <x v="1"/>
    <x v="15"/>
    <s v="Oct 2015"/>
    <n v="821055.38346584758"/>
    <x v="9"/>
    <x v="4"/>
  </r>
  <r>
    <x v="1"/>
    <x v="15"/>
    <s v="Nov 2015"/>
    <n v="799844.94227874198"/>
    <x v="10"/>
    <x v="4"/>
  </r>
  <r>
    <x v="1"/>
    <x v="15"/>
    <s v="Dec 2015"/>
    <n v="781764.70124086994"/>
    <x v="11"/>
    <x v="4"/>
  </r>
  <r>
    <x v="1"/>
    <x v="15"/>
    <s v="Jan 2016"/>
    <n v="765074.64107311401"/>
    <x v="0"/>
    <x v="5"/>
  </r>
  <r>
    <x v="1"/>
    <x v="15"/>
    <s v="Feb 2016"/>
    <n v="760342.06208965904"/>
    <x v="1"/>
    <x v="5"/>
  </r>
  <r>
    <x v="1"/>
    <x v="15"/>
    <s v="Mar 2016"/>
    <n v="737343.8480370295"/>
    <x v="2"/>
    <x v="5"/>
  </r>
  <r>
    <x v="1"/>
    <x v="15"/>
    <s v="Apr 2016"/>
    <n v="752465.96906108642"/>
    <x v="3"/>
    <x v="5"/>
  </r>
  <r>
    <x v="1"/>
    <x v="15"/>
    <s v="May 2016"/>
    <n v="701865.59550881176"/>
    <x v="4"/>
    <x v="5"/>
  </r>
  <r>
    <x v="1"/>
    <x v="15"/>
    <s v="Jun 2016"/>
    <n v="704731.01807363774"/>
    <x v="5"/>
    <x v="5"/>
  </r>
  <r>
    <x v="1"/>
    <x v="15"/>
    <s v="Jul 2016"/>
    <n v="669443.43562781799"/>
    <x v="6"/>
    <x v="5"/>
  </r>
  <r>
    <x v="1"/>
    <x v="15"/>
    <s v="Aug 2016"/>
    <n v="664014.84350339661"/>
    <x v="7"/>
    <x v="5"/>
  </r>
  <r>
    <x v="1"/>
    <x v="15"/>
    <s v="Sep 2016"/>
    <n v="641023.07669791277"/>
    <x v="8"/>
    <x v="5"/>
  </r>
  <r>
    <x v="1"/>
    <x v="15"/>
    <s v="Oct 2016"/>
    <n v="629655.13194332155"/>
    <x v="9"/>
    <x v="5"/>
  </r>
  <r>
    <x v="1"/>
    <x v="15"/>
    <s v="Nov 2016"/>
    <n v="624014.82826105028"/>
    <x v="10"/>
    <x v="5"/>
  </r>
  <r>
    <x v="1"/>
    <x v="15"/>
    <s v="Dec 2016"/>
    <n v="612197.62238831865"/>
    <x v="11"/>
    <x v="5"/>
  </r>
  <r>
    <x v="1"/>
    <x v="15"/>
    <s v="Jan 2017"/>
    <n v="595591.66328631924"/>
    <x v="0"/>
    <x v="6"/>
  </r>
  <r>
    <x v="1"/>
    <x v="15"/>
    <s v="Feb 2017"/>
    <n v="582288.55538653885"/>
    <x v="1"/>
    <x v="6"/>
  </r>
  <r>
    <x v="1"/>
    <x v="15"/>
    <s v="Mar 2017"/>
    <n v="580267.09484033415"/>
    <x v="2"/>
    <x v="6"/>
  </r>
  <r>
    <x v="1"/>
    <x v="15"/>
    <s v="Apr 2017"/>
    <n v="543596.70961421833"/>
    <x v="3"/>
    <x v="6"/>
  </r>
  <r>
    <x v="1"/>
    <x v="15"/>
    <s v="May 2017"/>
    <n v="546327.54432015191"/>
    <x v="4"/>
    <x v="6"/>
  </r>
  <r>
    <x v="1"/>
    <x v="15"/>
    <s v="Jun 2017"/>
    <n v="528446.23161495302"/>
    <x v="5"/>
    <x v="6"/>
  </r>
  <r>
    <x v="1"/>
    <x v="15"/>
    <s v="Jul 2017"/>
    <n v="515828.99563790992"/>
    <x v="6"/>
    <x v="6"/>
  </r>
  <r>
    <x v="1"/>
    <x v="15"/>
    <s v="Aug 2017"/>
    <n v="508786.00099208317"/>
    <x v="7"/>
    <x v="6"/>
  </r>
  <r>
    <x v="1"/>
    <x v="15"/>
    <s v="Sep 2017"/>
    <n v="507167.56692107534"/>
    <x v="8"/>
    <x v="6"/>
  </r>
  <r>
    <x v="1"/>
    <x v="15"/>
    <s v="Oct 2017"/>
    <n v="491968.01218069397"/>
    <x v="9"/>
    <x v="6"/>
  </r>
  <r>
    <x v="1"/>
    <x v="15"/>
    <s v="Nov 2017"/>
    <n v="491825.29745507002"/>
    <x v="10"/>
    <x v="6"/>
  </r>
  <r>
    <x v="1"/>
    <x v="15"/>
    <s v="Dec 2017"/>
    <n v="474887.98544914322"/>
    <x v="11"/>
    <x v="6"/>
  </r>
  <r>
    <x v="1"/>
    <x v="15"/>
    <s v="Jan 2018"/>
    <n v="463408.22977623763"/>
    <x v="0"/>
    <x v="7"/>
  </r>
  <r>
    <x v="1"/>
    <x v="15"/>
    <s v="Feb 2018"/>
    <n v="450259.20170425304"/>
    <x v="1"/>
    <x v="7"/>
  </r>
  <r>
    <x v="1"/>
    <x v="15"/>
    <s v="Mar 2018"/>
    <n v="447203.1183750222"/>
    <x v="2"/>
    <x v="7"/>
  </r>
  <r>
    <x v="1"/>
    <x v="15"/>
    <s v="Apr 2018"/>
    <n v="433890.63431334734"/>
    <x v="3"/>
    <x v="7"/>
  </r>
  <r>
    <x v="1"/>
    <x v="15"/>
    <s v="May 2018"/>
    <n v="428326.06299347884"/>
    <x v="4"/>
    <x v="7"/>
  </r>
  <r>
    <x v="1"/>
    <x v="15"/>
    <s v="Jun 2018"/>
    <n v="429417.75391168566"/>
    <x v="5"/>
    <x v="7"/>
  </r>
  <r>
    <x v="1"/>
    <x v="15"/>
    <s v="Jul 2018"/>
    <n v="417191.04721308552"/>
    <x v="6"/>
    <x v="7"/>
  </r>
  <r>
    <x v="1"/>
    <x v="15"/>
    <s v="Aug 2018"/>
    <n v="401327.21015249949"/>
    <x v="7"/>
    <x v="7"/>
  </r>
  <r>
    <x v="1"/>
    <x v="15"/>
    <s v="Sep 2018"/>
    <n v="393606.2836439177"/>
    <x v="8"/>
    <x v="7"/>
  </r>
  <r>
    <x v="1"/>
    <x v="15"/>
    <s v="Oct 2018"/>
    <n v="393375.15802114434"/>
    <x v="9"/>
    <x v="7"/>
  </r>
  <r>
    <x v="1"/>
    <x v="15"/>
    <s v="Nov 2018"/>
    <n v="383177.70428627788"/>
    <x v="10"/>
    <x v="7"/>
  </r>
  <r>
    <x v="1"/>
    <x v="15"/>
    <s v="Dec 2018"/>
    <n v="377861.17377784435"/>
    <x v="11"/>
    <x v="7"/>
  </r>
  <r>
    <x v="1"/>
    <x v="15"/>
    <s v="Jan 2019"/>
    <n v="368177.28367775038"/>
    <x v="0"/>
    <x v="8"/>
  </r>
  <r>
    <x v="1"/>
    <x v="15"/>
    <s v="Feb 2019"/>
    <n v="366249.55755743739"/>
    <x v="1"/>
    <x v="8"/>
  </r>
  <r>
    <x v="1"/>
    <x v="15"/>
    <s v="Mar 2019"/>
    <n v="361118.45525991573"/>
    <x v="2"/>
    <x v="8"/>
  </r>
  <r>
    <x v="1"/>
    <x v="15"/>
    <s v="Apr 2019"/>
    <n v="355071.17704895634"/>
    <x v="3"/>
    <x v="8"/>
  </r>
  <r>
    <x v="1"/>
    <x v="15"/>
    <s v="May 2019"/>
    <n v="349789.33008357557"/>
    <x v="4"/>
    <x v="8"/>
  </r>
  <r>
    <x v="1"/>
    <x v="15"/>
    <s v="Jun 2019"/>
    <n v="343067.8135284977"/>
    <x v="5"/>
    <x v="8"/>
  </r>
  <r>
    <x v="1"/>
    <x v="15"/>
    <s v="Jul 2019"/>
    <n v="336494.64345701691"/>
    <x v="6"/>
    <x v="8"/>
  </r>
  <r>
    <x v="1"/>
    <x v="15"/>
    <s v="Aug 2019"/>
    <n v="333258.68918754772"/>
    <x v="7"/>
    <x v="8"/>
  </r>
  <r>
    <x v="1"/>
    <x v="15"/>
    <s v="Sep 2019"/>
    <n v="326974.5826018771"/>
    <x v="8"/>
    <x v="8"/>
  </r>
  <r>
    <x v="1"/>
    <x v="15"/>
    <s v="Oct 2019"/>
    <n v="318531.71878918528"/>
    <x v="9"/>
    <x v="8"/>
  </r>
  <r>
    <x v="1"/>
    <x v="15"/>
    <s v="Nov 2019"/>
    <n v="312511.29679106671"/>
    <x v="10"/>
    <x v="8"/>
  </r>
  <r>
    <x v="1"/>
    <x v="15"/>
    <s v="Dec 2019"/>
    <n v="309298.06124875479"/>
    <x v="11"/>
    <x v="8"/>
  </r>
  <r>
    <x v="1"/>
    <x v="15"/>
    <s v="Jan 2020"/>
    <n v="303286.61968962639"/>
    <x v="0"/>
    <x v="9"/>
  </r>
  <r>
    <x v="1"/>
    <x v="15"/>
    <s v="Feb 2020"/>
    <n v="300768.66833840444"/>
    <x v="1"/>
    <x v="9"/>
  </r>
  <r>
    <x v="1"/>
    <x v="15"/>
    <s v="Mar 2020"/>
    <n v="298219.96115301549"/>
    <x v="2"/>
    <x v="9"/>
  </r>
  <r>
    <x v="1"/>
    <x v="15"/>
    <s v="Apr 2020"/>
    <n v="290261.91806268616"/>
    <x v="3"/>
    <x v="9"/>
  </r>
  <r>
    <x v="1"/>
    <x v="15"/>
    <s v="May 2020"/>
    <n v="283338.67035249172"/>
    <x v="4"/>
    <x v="9"/>
  </r>
  <r>
    <x v="1"/>
    <x v="15"/>
    <s v="Jun 2020"/>
    <n v="282004.21583979134"/>
    <x v="5"/>
    <x v="9"/>
  </r>
  <r>
    <x v="1"/>
    <x v="15"/>
    <s v="Jul 2020"/>
    <n v="277593.27665874327"/>
    <x v="6"/>
    <x v="9"/>
  </r>
  <r>
    <x v="1"/>
    <x v="15"/>
    <s v="Aug 2020"/>
    <n v="271889.72789022076"/>
    <x v="7"/>
    <x v="9"/>
  </r>
  <r>
    <x v="1"/>
    <x v="15"/>
    <s v="Sep 2020"/>
    <n v="266274.39344806125"/>
    <x v="8"/>
    <x v="9"/>
  </r>
  <r>
    <x v="1"/>
    <x v="15"/>
    <s v="Oct 2020"/>
    <n v="261188.0762209867"/>
    <x v="9"/>
    <x v="9"/>
  </r>
  <r>
    <x v="1"/>
    <x v="15"/>
    <s v="Nov 2020"/>
    <n v="259163.10482970893"/>
    <x v="10"/>
    <x v="9"/>
  </r>
  <r>
    <x v="1"/>
    <x v="15"/>
    <s v="Dec 2020"/>
    <n v="256812.76969422225"/>
    <x v="11"/>
    <x v="9"/>
  </r>
  <r>
    <x v="1"/>
    <x v="15"/>
    <s v="Jan 2021"/>
    <n v="248162.92501933704"/>
    <x v="0"/>
    <x v="10"/>
  </r>
  <r>
    <x v="1"/>
    <x v="15"/>
    <s v="Feb 2021"/>
    <n v="244591.32267169011"/>
    <x v="1"/>
    <x v="10"/>
  </r>
  <r>
    <x v="1"/>
    <x v="15"/>
    <s v="Mar 2021"/>
    <n v="246259.82192647329"/>
    <x v="2"/>
    <x v="10"/>
  </r>
  <r>
    <x v="1"/>
    <x v="15"/>
    <s v="Apr 2021"/>
    <n v="230957.92973809084"/>
    <x v="3"/>
    <x v="10"/>
  </r>
  <r>
    <x v="1"/>
    <x v="15"/>
    <s v="May 2021"/>
    <n v="224572.29896822016"/>
    <x v="4"/>
    <x v="10"/>
  </r>
  <r>
    <x v="1"/>
    <x v="15"/>
    <s v="Jun 2021"/>
    <n v="219924.9364299734"/>
    <x v="5"/>
    <x v="10"/>
  </r>
  <r>
    <x v="1"/>
    <x v="15"/>
    <s v="Jul 2021"/>
    <n v="216107.27011767009"/>
    <x v="6"/>
    <x v="10"/>
  </r>
  <r>
    <x v="1"/>
    <x v="15"/>
    <s v="Aug 2021"/>
    <n v="211636.19173700889"/>
    <x v="7"/>
    <x v="10"/>
  </r>
  <r>
    <x v="1"/>
    <x v="15"/>
    <s v="Sep 2021"/>
    <n v="209313.5427395803"/>
    <x v="8"/>
    <x v="10"/>
  </r>
  <r>
    <x v="1"/>
    <x v="15"/>
    <s v="Oct 2021"/>
    <n v="206278.89812074896"/>
    <x v="9"/>
    <x v="10"/>
  </r>
  <r>
    <x v="1"/>
    <x v="15"/>
    <s v="Nov 2021"/>
    <n v="204353.0916988267"/>
    <x v="10"/>
    <x v="10"/>
  </r>
  <r>
    <x v="1"/>
    <x v="15"/>
    <s v="Dec 2021"/>
    <n v="203284.89205986925"/>
    <x v="11"/>
    <x v="10"/>
  </r>
  <r>
    <x v="1"/>
    <x v="15"/>
    <s v="Jan 2022"/>
    <n v="202530.87181601353"/>
    <x v="0"/>
    <x v="11"/>
  </r>
  <r>
    <x v="1"/>
    <x v="15"/>
    <s v="Feb 2022"/>
    <n v="199768.93951035381"/>
    <x v="1"/>
    <x v="11"/>
  </r>
  <r>
    <x v="1"/>
    <x v="15"/>
    <s v="Mar 2022"/>
    <n v="194588.48167945349"/>
    <x v="2"/>
    <x v="11"/>
  </r>
  <r>
    <x v="1"/>
    <x v="15"/>
    <s v="Apr 2022"/>
    <n v="116093.91179464005"/>
    <x v="3"/>
    <x v="11"/>
  </r>
  <r>
    <x v="1"/>
    <x v="15"/>
    <s v="May 2022"/>
    <n v="114789.30516713473"/>
    <x v="4"/>
    <x v="11"/>
  </r>
  <r>
    <x v="1"/>
    <x v="15"/>
    <s v="Jun 2022"/>
    <n v="112797.22596394045"/>
    <x v="5"/>
    <x v="11"/>
  </r>
  <r>
    <x v="1"/>
    <x v="15"/>
    <s v="Jul 2022"/>
    <n v="111774.56751186048"/>
    <x v="6"/>
    <x v="11"/>
  </r>
  <r>
    <x v="1"/>
    <x v="15"/>
    <s v="Aug 2022"/>
    <n v="110230.74110996185"/>
    <x v="7"/>
    <x v="11"/>
  </r>
  <r>
    <x v="1"/>
    <x v="15"/>
    <s v="Sep 2022"/>
    <n v="109037.80252757423"/>
    <x v="8"/>
    <x v="11"/>
  </r>
  <r>
    <x v="1"/>
    <x v="15"/>
    <s v="Oct 2022"/>
    <n v="107796.28441055624"/>
    <x v="9"/>
    <x v="11"/>
  </r>
  <r>
    <x v="1"/>
    <x v="15"/>
    <s v="Nov 2022"/>
    <n v="106608.41259763618"/>
    <x v="10"/>
    <x v="11"/>
  </r>
  <r>
    <x v="1"/>
    <x v="15"/>
    <s v="Dec 2022"/>
    <n v="106321.53737520566"/>
    <x v="11"/>
    <x v="11"/>
  </r>
  <r>
    <x v="1"/>
    <x v="15"/>
    <s v="Jan 2023"/>
    <n v="104256.74748626156"/>
    <x v="0"/>
    <x v="12"/>
  </r>
  <r>
    <x v="1"/>
    <x v="15"/>
    <s v="Feb 2023"/>
    <n v="103097.62082114606"/>
    <x v="1"/>
    <x v="12"/>
  </r>
  <r>
    <x v="1"/>
    <x v="15"/>
    <s v="Mar 2023"/>
    <n v="101915.37472565923"/>
    <x v="2"/>
    <x v="12"/>
  </r>
  <r>
    <x v="1"/>
    <x v="15"/>
    <s v="Apr 2023"/>
    <n v="100782.61653006729"/>
    <x v="3"/>
    <x v="12"/>
  </r>
  <r>
    <x v="1"/>
    <x v="15"/>
    <s v="May 2023"/>
    <n v="99642.886147279103"/>
    <x v="4"/>
    <x v="12"/>
  </r>
  <r>
    <x v="1"/>
    <x v="15"/>
    <s v="Jun 2023"/>
    <n v="98525.406248301646"/>
    <x v="5"/>
    <x v="12"/>
  </r>
  <r>
    <x v="1"/>
    <x v="15"/>
    <s v="Jul 2023"/>
    <n v="97417.628929925137"/>
    <x v="6"/>
    <x v="12"/>
  </r>
  <r>
    <x v="1"/>
    <x v="15"/>
    <s v="Aug 2023"/>
    <n v="96346.710615508739"/>
    <x v="7"/>
    <x v="12"/>
  </r>
  <r>
    <x v="1"/>
    <x v="15"/>
    <s v="Sep 2023"/>
    <n v="95271.918673381122"/>
    <x v="8"/>
    <x v="12"/>
  </r>
  <r>
    <x v="1"/>
    <x v="15"/>
    <s v="Oct 2023"/>
    <n v="94230.790469054045"/>
    <x v="9"/>
    <x v="12"/>
  </r>
  <r>
    <x v="1"/>
    <x v="15"/>
    <s v="Nov 2023"/>
    <n v="93168.952246325469"/>
    <x v="10"/>
    <x v="12"/>
  </r>
  <r>
    <x v="1"/>
    <x v="15"/>
    <s v="Dec 2023"/>
    <n v="92949.952808495655"/>
    <x v="11"/>
    <x v="12"/>
  </r>
  <r>
    <x v="1"/>
    <x v="15"/>
    <s v="Jan 2024"/>
    <n v="91130.889279030525"/>
    <x v="0"/>
    <x v="13"/>
  </r>
  <r>
    <x v="1"/>
    <x v="15"/>
    <s v="Feb 2024"/>
    <n v="90099.890826281189"/>
    <x v="1"/>
    <x v="13"/>
  </r>
  <r>
    <x v="1"/>
    <x v="15"/>
    <s v="Mar 2024"/>
    <n v="89110.346658898372"/>
    <x v="2"/>
    <x v="13"/>
  </r>
  <r>
    <x v="1"/>
    <x v="15"/>
    <s v="Apr 2024"/>
    <n v="88140.08431090771"/>
    <x v="3"/>
    <x v="13"/>
  </r>
  <r>
    <x v="1"/>
    <x v="15"/>
    <s v="May 2024"/>
    <n v="87181.028387828555"/>
    <x v="4"/>
    <x v="13"/>
  </r>
  <r>
    <x v="1"/>
    <x v="15"/>
    <s v="Jun 2024"/>
    <n v="86201.740416816407"/>
    <x v="5"/>
    <x v="13"/>
  </r>
  <r>
    <x v="1"/>
    <x v="15"/>
    <s v="Jul 2024"/>
    <n v="85264.707022875868"/>
    <x v="6"/>
    <x v="13"/>
  </r>
  <r>
    <x v="1"/>
    <x v="15"/>
    <s v="Aug 2024"/>
    <n v="84338.423478408557"/>
    <x v="7"/>
    <x v="13"/>
  </r>
  <r>
    <x v="1"/>
    <x v="15"/>
    <s v="Sep 2024"/>
    <n v="83391.995887148849"/>
    <x v="8"/>
    <x v="13"/>
  </r>
  <r>
    <x v="1"/>
    <x v="15"/>
    <s v="Oct 2024"/>
    <n v="82452.88300488099"/>
    <x v="9"/>
    <x v="13"/>
  </r>
  <r>
    <x v="1"/>
    <x v="15"/>
    <s v="Nov 2024"/>
    <n v="81532.359216290934"/>
    <x v="10"/>
    <x v="13"/>
  </r>
  <r>
    <x v="1"/>
    <x v="15"/>
    <s v="Dec 2024"/>
    <n v="81366.603838738651"/>
    <x v="11"/>
    <x v="13"/>
  </r>
  <r>
    <x v="1"/>
    <x v="15"/>
    <s v="Jan 2025"/>
    <n v="79764.809064568457"/>
    <x v="0"/>
    <x v="14"/>
  </r>
  <r>
    <x v="1"/>
    <x v="15"/>
    <s v="Feb 2025"/>
    <n v="78900.197010685457"/>
    <x v="1"/>
    <x v="14"/>
  </r>
  <r>
    <x v="1"/>
    <x v="15"/>
    <s v="Mar 2025"/>
    <n v="78045.345827463956"/>
    <x v="2"/>
    <x v="14"/>
  </r>
  <r>
    <x v="1"/>
    <x v="15"/>
    <s v="Apr 2025"/>
    <n v="77131.605606187819"/>
    <x v="3"/>
    <x v="14"/>
  </r>
  <r>
    <x v="1"/>
    <x v="15"/>
    <s v="May 2025"/>
    <n v="76251.727409423431"/>
    <x v="4"/>
    <x v="14"/>
  </r>
  <r>
    <x v="1"/>
    <x v="15"/>
    <s v="Jun 2025"/>
    <n v="75373.886180496716"/>
    <x v="5"/>
    <x v="14"/>
  </r>
  <r>
    <x v="1"/>
    <x v="15"/>
    <s v="Jul 2025"/>
    <n v="74529.285679394918"/>
    <x v="6"/>
    <x v="14"/>
  </r>
  <r>
    <x v="1"/>
    <x v="15"/>
    <s v="Aug 2025"/>
    <n v="73565.746624946813"/>
    <x v="7"/>
    <x v="14"/>
  </r>
  <r>
    <x v="1"/>
    <x v="15"/>
    <s v="Sep 2025"/>
    <n v="72697.193399810465"/>
    <x v="8"/>
    <x v="14"/>
  </r>
  <r>
    <x v="1"/>
    <x v="15"/>
    <s v="Oct 2025"/>
    <n v="71891.899207095776"/>
    <x v="9"/>
    <x v="14"/>
  </r>
  <r>
    <x v="1"/>
    <x v="15"/>
    <s v="Nov 2025"/>
    <n v="71096.547625318955"/>
    <x v="10"/>
    <x v="14"/>
  </r>
  <r>
    <x v="1"/>
    <x v="15"/>
    <s v="Dec 2025"/>
    <n v="70835.916955305263"/>
    <x v="11"/>
    <x v="14"/>
  </r>
  <r>
    <x v="1"/>
    <x v="15"/>
    <s v="Jan 2026"/>
    <n v="69534.897625262965"/>
    <x v="0"/>
    <x v="15"/>
  </r>
  <r>
    <x v="1"/>
    <x v="15"/>
    <s v="Feb 2026"/>
    <n v="68775.859925437835"/>
    <x v="1"/>
    <x v="15"/>
  </r>
  <r>
    <x v="1"/>
    <x v="15"/>
    <s v="Mar 2026"/>
    <n v="67986.211848480831"/>
    <x v="2"/>
    <x v="15"/>
  </r>
  <r>
    <x v="1"/>
    <x v="15"/>
    <s v="Apr 2026"/>
    <n v="67160.025533597509"/>
    <x v="3"/>
    <x v="15"/>
  </r>
  <r>
    <x v="1"/>
    <x v="15"/>
    <s v="May 2026"/>
    <n v="66412.636754058738"/>
    <x v="4"/>
    <x v="15"/>
  </r>
  <r>
    <x v="1"/>
    <x v="15"/>
    <s v="Jun 2026"/>
    <n v="65675.508336910658"/>
    <x v="5"/>
    <x v="15"/>
  </r>
  <r>
    <x v="1"/>
    <x v="15"/>
    <s v="Jul 2026"/>
    <n v="64961.336441809748"/>
    <x v="6"/>
    <x v="15"/>
  </r>
  <r>
    <x v="1"/>
    <x v="15"/>
    <s v="Aug 2026"/>
    <n v="64254.920670923391"/>
    <x v="7"/>
    <x v="15"/>
  </r>
  <r>
    <x v="1"/>
    <x v="15"/>
    <s v="Sep 2026"/>
    <n v="63556.15481419157"/>
    <x v="8"/>
    <x v="15"/>
  </r>
  <r>
    <x v="1"/>
    <x v="15"/>
    <s v="Oct 2026"/>
    <n v="62864.944483342959"/>
    <x v="9"/>
    <x v="15"/>
  </r>
  <r>
    <x v="1"/>
    <x v="15"/>
    <s v="Nov 2026"/>
    <n v="62171.850791051227"/>
    <x v="10"/>
    <x v="15"/>
  </r>
  <r>
    <x v="1"/>
    <x v="15"/>
    <s v="Dec 2026"/>
    <n v="61949.242432924715"/>
    <x v="11"/>
    <x v="15"/>
  </r>
  <r>
    <x v="1"/>
    <x v="15"/>
    <s v="Jan 2027"/>
    <n v="60826.33920622486"/>
    <x v="0"/>
    <x v="16"/>
  </r>
  <r>
    <x v="1"/>
    <x v="15"/>
    <s v="Feb 2027"/>
    <n v="60164.379577756437"/>
    <x v="1"/>
    <x v="16"/>
  </r>
  <r>
    <x v="1"/>
    <x v="15"/>
    <s v="Mar 2027"/>
    <n v="59509.488328784573"/>
    <x v="2"/>
    <x v="16"/>
  </r>
  <r>
    <x v="1"/>
    <x v="16"/>
    <s v="May 2012"/>
    <n v="7193648.3510345155"/>
    <x v="4"/>
    <x v="1"/>
  </r>
  <r>
    <x v="1"/>
    <x v="16"/>
    <s v="Jun 2012"/>
    <n v="12954838.091569327"/>
    <x v="5"/>
    <x v="1"/>
  </r>
  <r>
    <x v="1"/>
    <x v="16"/>
    <s v="Jul 2012"/>
    <n v="9640078.0481640976"/>
    <x v="6"/>
    <x v="1"/>
  </r>
  <r>
    <x v="1"/>
    <x v="16"/>
    <s v="Aug 2012"/>
    <n v="8322265.870354848"/>
    <x v="7"/>
    <x v="1"/>
  </r>
  <r>
    <x v="1"/>
    <x v="16"/>
    <s v="Sep 2012"/>
    <n v="7063507.7840362722"/>
    <x v="8"/>
    <x v="1"/>
  </r>
  <r>
    <x v="1"/>
    <x v="16"/>
    <s v="Oct 2012"/>
    <n v="6381561.9100763854"/>
    <x v="9"/>
    <x v="1"/>
  </r>
  <r>
    <x v="1"/>
    <x v="16"/>
    <s v="Nov 2012"/>
    <n v="5680994.2448314894"/>
    <x v="10"/>
    <x v="1"/>
  </r>
  <r>
    <x v="1"/>
    <x v="16"/>
    <s v="Dec 2012"/>
    <n v="5516431.5227035042"/>
    <x v="11"/>
    <x v="1"/>
  </r>
  <r>
    <x v="1"/>
    <x v="16"/>
    <s v="Jan 2013"/>
    <n v="5240201.6176341763"/>
    <x v="0"/>
    <x v="2"/>
  </r>
  <r>
    <x v="1"/>
    <x v="16"/>
    <s v="Feb 2013"/>
    <n v="4813922.6466709636"/>
    <x v="1"/>
    <x v="2"/>
  </r>
  <r>
    <x v="1"/>
    <x v="16"/>
    <s v="Mar 2013"/>
    <n v="4973832.4611234982"/>
    <x v="2"/>
    <x v="2"/>
  </r>
  <r>
    <x v="1"/>
    <x v="16"/>
    <s v="Apr 2013"/>
    <n v="4662626.1764855916"/>
    <x v="3"/>
    <x v="2"/>
  </r>
  <r>
    <x v="1"/>
    <x v="16"/>
    <s v="May 2013"/>
    <n v="4711416.2622247068"/>
    <x v="4"/>
    <x v="2"/>
  </r>
  <r>
    <x v="1"/>
    <x v="16"/>
    <s v="Jun 2013"/>
    <n v="5273919.4639621889"/>
    <x v="5"/>
    <x v="2"/>
  </r>
  <r>
    <x v="1"/>
    <x v="16"/>
    <s v="Jul 2013"/>
    <n v="4696384.6374300756"/>
    <x v="6"/>
    <x v="2"/>
  </r>
  <r>
    <x v="1"/>
    <x v="16"/>
    <s v="Aug 2013"/>
    <n v="4903469.8108191667"/>
    <x v="7"/>
    <x v="2"/>
  </r>
  <r>
    <x v="1"/>
    <x v="16"/>
    <s v="Sep 2013"/>
    <n v="4480223.603363812"/>
    <x v="8"/>
    <x v="2"/>
  </r>
  <r>
    <x v="1"/>
    <x v="16"/>
    <s v="Oct 2013"/>
    <n v="4122108.6539657405"/>
    <x v="9"/>
    <x v="2"/>
  </r>
  <r>
    <x v="1"/>
    <x v="16"/>
    <s v="Nov 2013"/>
    <n v="4016537.5498952819"/>
    <x v="10"/>
    <x v="2"/>
  </r>
  <r>
    <x v="1"/>
    <x v="16"/>
    <s v="Dec 2013"/>
    <n v="3956932.3429668602"/>
    <x v="11"/>
    <x v="2"/>
  </r>
  <r>
    <x v="1"/>
    <x v="16"/>
    <s v="Jan 2014"/>
    <n v="3813478.9584632358"/>
    <x v="0"/>
    <x v="3"/>
  </r>
  <r>
    <x v="1"/>
    <x v="16"/>
    <s v="Feb 2014"/>
    <n v="3283316.5327855656"/>
    <x v="1"/>
    <x v="3"/>
  </r>
  <r>
    <x v="1"/>
    <x v="16"/>
    <s v="Mar 2014"/>
    <n v="3316820.6900906358"/>
    <x v="2"/>
    <x v="3"/>
  </r>
  <r>
    <x v="1"/>
    <x v="16"/>
    <s v="Apr 2014"/>
    <n v="3048187.7303181626"/>
    <x v="3"/>
    <x v="3"/>
  </r>
  <r>
    <x v="1"/>
    <x v="16"/>
    <s v="May 2014"/>
    <n v="2970688.8897613212"/>
    <x v="4"/>
    <x v="3"/>
  </r>
  <r>
    <x v="1"/>
    <x v="16"/>
    <s v="Jun 2014"/>
    <n v="3401868.2011417057"/>
    <x v="5"/>
    <x v="3"/>
  </r>
  <r>
    <x v="1"/>
    <x v="16"/>
    <s v="Jul 2014"/>
    <n v="2906909.9128885441"/>
    <x v="6"/>
    <x v="3"/>
  </r>
  <r>
    <x v="1"/>
    <x v="16"/>
    <s v="Aug 2014"/>
    <n v="3023043.3002098035"/>
    <x v="7"/>
    <x v="3"/>
  </r>
  <r>
    <x v="1"/>
    <x v="16"/>
    <s v="Sep 2014"/>
    <n v="2758462.492453217"/>
    <x v="8"/>
    <x v="3"/>
  </r>
  <r>
    <x v="1"/>
    <x v="16"/>
    <s v="Oct 2014"/>
    <n v="2636162.6438904861"/>
    <x v="9"/>
    <x v="3"/>
  </r>
  <r>
    <x v="1"/>
    <x v="16"/>
    <s v="Nov 2014"/>
    <n v="2656624.1540250303"/>
    <x v="10"/>
    <x v="3"/>
  </r>
  <r>
    <x v="1"/>
    <x v="16"/>
    <s v="Dec 2014"/>
    <n v="2678701.2105412632"/>
    <x v="11"/>
    <x v="3"/>
  </r>
  <r>
    <x v="1"/>
    <x v="16"/>
    <s v="Jan 2015"/>
    <n v="2590596.2218475249"/>
    <x v="0"/>
    <x v="4"/>
  </r>
  <r>
    <x v="1"/>
    <x v="16"/>
    <s v="Feb 2015"/>
    <n v="2266764.4264043556"/>
    <x v="1"/>
    <x v="4"/>
  </r>
  <r>
    <x v="1"/>
    <x v="16"/>
    <s v="Mar 2015"/>
    <n v="2364897.3829559991"/>
    <x v="2"/>
    <x v="4"/>
  </r>
  <r>
    <x v="1"/>
    <x v="16"/>
    <s v="Apr 2015"/>
    <n v="2162433.1389756715"/>
    <x v="3"/>
    <x v="4"/>
  </r>
  <r>
    <x v="1"/>
    <x v="16"/>
    <s v="May 2015"/>
    <n v="2200294.1082961331"/>
    <x v="4"/>
    <x v="4"/>
  </r>
  <r>
    <x v="1"/>
    <x v="16"/>
    <s v="Jun 2015"/>
    <n v="2652170.313135637"/>
    <x v="5"/>
    <x v="4"/>
  </r>
  <r>
    <x v="1"/>
    <x v="16"/>
    <s v="Jul 2015"/>
    <n v="2292497.6513602734"/>
    <x v="6"/>
    <x v="4"/>
  </r>
  <r>
    <x v="1"/>
    <x v="16"/>
    <s v="Aug 2015"/>
    <n v="2461780.0457292451"/>
    <x v="7"/>
    <x v="4"/>
  </r>
  <r>
    <x v="1"/>
    <x v="16"/>
    <s v="Sep 2015"/>
    <n v="2245749.8364218888"/>
    <x v="8"/>
    <x v="4"/>
  </r>
  <r>
    <x v="1"/>
    <x v="16"/>
    <s v="Oct 2015"/>
    <n v="2093652.9302871048"/>
    <x v="9"/>
    <x v="4"/>
  </r>
  <r>
    <x v="1"/>
    <x v="16"/>
    <s v="Nov 2015"/>
    <n v="2103512.5013944535"/>
    <x v="10"/>
    <x v="4"/>
  </r>
  <r>
    <x v="1"/>
    <x v="16"/>
    <s v="Dec 2015"/>
    <n v="2129322.7247153791"/>
    <x v="11"/>
    <x v="4"/>
  </r>
  <r>
    <x v="1"/>
    <x v="16"/>
    <s v="Jan 2016"/>
    <n v="2063269.5733156111"/>
    <x v="0"/>
    <x v="5"/>
  </r>
  <r>
    <x v="1"/>
    <x v="16"/>
    <s v="Feb 2016"/>
    <n v="1796989.8356267205"/>
    <x v="1"/>
    <x v="5"/>
  </r>
  <r>
    <x v="1"/>
    <x v="16"/>
    <s v="Mar 2016"/>
    <n v="1899097.9201283469"/>
    <x v="2"/>
    <x v="5"/>
  </r>
  <r>
    <x v="1"/>
    <x v="16"/>
    <s v="Apr 2016"/>
    <n v="1734534.182649276"/>
    <x v="3"/>
    <x v="5"/>
  </r>
  <r>
    <x v="1"/>
    <x v="16"/>
    <s v="May 2016"/>
    <n v="1786418.9172548824"/>
    <x v="4"/>
    <x v="5"/>
  </r>
  <r>
    <x v="1"/>
    <x v="16"/>
    <s v="Jun 2016"/>
    <n v="2152969.6894597625"/>
    <x v="5"/>
    <x v="5"/>
  </r>
  <r>
    <x v="1"/>
    <x v="16"/>
    <s v="Jul 2016"/>
    <n v="1848104.6428537988"/>
    <x v="6"/>
    <x v="5"/>
  </r>
  <r>
    <x v="1"/>
    <x v="16"/>
    <s v="Aug 2016"/>
    <n v="2000951.2986539113"/>
    <x v="7"/>
    <x v="5"/>
  </r>
  <r>
    <x v="1"/>
    <x v="16"/>
    <s v="Sep 2016"/>
    <n v="1817730.4403775609"/>
    <x v="8"/>
    <x v="5"/>
  </r>
  <r>
    <x v="1"/>
    <x v="16"/>
    <s v="Oct 2016"/>
    <n v="1685153.0516996251"/>
    <x v="9"/>
    <x v="5"/>
  </r>
  <r>
    <x v="1"/>
    <x v="16"/>
    <s v="Nov 2016"/>
    <n v="1702199.3638608381"/>
    <x v="10"/>
    <x v="5"/>
  </r>
  <r>
    <x v="1"/>
    <x v="16"/>
    <s v="Dec 2016"/>
    <n v="1734859.0898010768"/>
    <x v="11"/>
    <x v="5"/>
  </r>
  <r>
    <x v="1"/>
    <x v="16"/>
    <s v="Jan 2017"/>
    <n v="1687011.2711593322"/>
    <x v="0"/>
    <x v="6"/>
  </r>
  <r>
    <x v="1"/>
    <x v="16"/>
    <s v="Feb 2017"/>
    <n v="1453092.3318438772"/>
    <x v="1"/>
    <x v="6"/>
  </r>
  <r>
    <x v="1"/>
    <x v="16"/>
    <s v="Mar 2017"/>
    <n v="1542626.0844213888"/>
    <x v="2"/>
    <x v="6"/>
  </r>
  <r>
    <x v="1"/>
    <x v="16"/>
    <s v="Apr 2017"/>
    <n v="1405930.7814429752"/>
    <x v="3"/>
    <x v="6"/>
  </r>
  <r>
    <x v="1"/>
    <x v="16"/>
    <s v="May 2017"/>
    <n v="1417384.1145979231"/>
    <x v="4"/>
    <x v="6"/>
  </r>
  <r>
    <x v="1"/>
    <x v="16"/>
    <s v="Jun 2017"/>
    <n v="1761040.6411871293"/>
    <x v="5"/>
    <x v="6"/>
  </r>
  <r>
    <x v="1"/>
    <x v="16"/>
    <s v="Jul 2017"/>
    <n v="1496371.6792939671"/>
    <x v="6"/>
    <x v="6"/>
  </r>
  <r>
    <x v="1"/>
    <x v="16"/>
    <s v="Aug 2017"/>
    <n v="1637412.9987020665"/>
    <x v="7"/>
    <x v="6"/>
  </r>
  <r>
    <x v="1"/>
    <x v="16"/>
    <s v="Sep 2017"/>
    <n v="1487099.6936578129"/>
    <x v="8"/>
    <x v="6"/>
  </r>
  <r>
    <x v="1"/>
    <x v="16"/>
    <s v="Oct 2017"/>
    <n v="1382150.5244059216"/>
    <x v="9"/>
    <x v="6"/>
  </r>
  <r>
    <x v="1"/>
    <x v="16"/>
    <s v="Nov 2017"/>
    <n v="1398676.593817852"/>
    <x v="10"/>
    <x v="6"/>
  </r>
  <r>
    <x v="1"/>
    <x v="16"/>
    <s v="Dec 2017"/>
    <n v="1429782.5837638078"/>
    <x v="11"/>
    <x v="6"/>
  </r>
  <r>
    <x v="1"/>
    <x v="16"/>
    <s v="Jan 2018"/>
    <n v="1385727.2025224417"/>
    <x v="0"/>
    <x v="7"/>
  </r>
  <r>
    <x v="1"/>
    <x v="16"/>
    <s v="Feb 2018"/>
    <n v="1178784.9300259631"/>
    <x v="1"/>
    <x v="7"/>
  </r>
  <r>
    <x v="1"/>
    <x v="16"/>
    <s v="Mar 2018"/>
    <n v="1265897.3423027135"/>
    <x v="2"/>
    <x v="7"/>
  </r>
  <r>
    <x v="1"/>
    <x v="16"/>
    <s v="Apr 2018"/>
    <n v="1147691.9279728686"/>
    <x v="3"/>
    <x v="7"/>
  </r>
  <r>
    <x v="1"/>
    <x v="16"/>
    <s v="May 2018"/>
    <n v="1169074.0406709658"/>
    <x v="4"/>
    <x v="7"/>
  </r>
  <r>
    <x v="1"/>
    <x v="16"/>
    <s v="Jun 2018"/>
    <n v="1476950.8134994898"/>
    <x v="5"/>
    <x v="7"/>
  </r>
  <r>
    <x v="1"/>
    <x v="16"/>
    <s v="Jul 2018"/>
    <n v="1250579.8186568522"/>
    <x v="6"/>
    <x v="7"/>
  </r>
  <r>
    <x v="1"/>
    <x v="16"/>
    <s v="Aug 2018"/>
    <n v="1384807.6472352843"/>
    <x v="7"/>
    <x v="7"/>
  </r>
  <r>
    <x v="1"/>
    <x v="16"/>
    <s v="Sep 2018"/>
    <n v="1241047.6130265887"/>
    <x v="8"/>
    <x v="7"/>
  </r>
  <r>
    <x v="1"/>
    <x v="16"/>
    <s v="Oct 2018"/>
    <n v="1141796.2781343348"/>
    <x v="9"/>
    <x v="7"/>
  </r>
  <r>
    <x v="1"/>
    <x v="16"/>
    <s v="Nov 2018"/>
    <n v="1164741.2605608669"/>
    <x v="10"/>
    <x v="7"/>
  </r>
  <r>
    <x v="1"/>
    <x v="16"/>
    <s v="Dec 2018"/>
    <n v="1195181.8729931023"/>
    <x v="11"/>
    <x v="7"/>
  </r>
  <r>
    <x v="1"/>
    <x v="16"/>
    <s v="Jan 2019"/>
    <n v="1160029.563549804"/>
    <x v="0"/>
    <x v="8"/>
  </r>
  <r>
    <x v="1"/>
    <x v="16"/>
    <s v="Feb 2019"/>
    <n v="979789.230100933"/>
    <x v="1"/>
    <x v="8"/>
  </r>
  <r>
    <x v="1"/>
    <x v="16"/>
    <s v="Mar 2019"/>
    <n v="1061325.3384177194"/>
    <x v="2"/>
    <x v="8"/>
  </r>
  <r>
    <x v="1"/>
    <x v="16"/>
    <s v="Apr 2019"/>
    <n v="956068.22254807781"/>
    <x v="3"/>
    <x v="8"/>
  </r>
  <r>
    <x v="1"/>
    <x v="16"/>
    <s v="May 2019"/>
    <n v="980073.49188736943"/>
    <x v="4"/>
    <x v="8"/>
  </r>
  <r>
    <x v="1"/>
    <x v="16"/>
    <s v="Jun 2019"/>
    <n v="1258044.6245775411"/>
    <x v="5"/>
    <x v="8"/>
  </r>
  <r>
    <x v="1"/>
    <x v="16"/>
    <s v="Jul 2019"/>
    <n v="1051680.6380356597"/>
    <x v="6"/>
    <x v="8"/>
  </r>
  <r>
    <x v="1"/>
    <x v="16"/>
    <s v="Aug 2019"/>
    <n v="1172259.35085019"/>
    <x v="7"/>
    <x v="8"/>
  </r>
  <r>
    <x v="1"/>
    <x v="16"/>
    <s v="Sep 2019"/>
    <n v="1053052.138478063"/>
    <x v="8"/>
    <x v="8"/>
  </r>
  <r>
    <x v="1"/>
    <x v="16"/>
    <s v="Oct 2019"/>
    <n v="967294.48032030615"/>
    <x v="9"/>
    <x v="8"/>
  </r>
  <r>
    <x v="1"/>
    <x v="16"/>
    <s v="Nov 2019"/>
    <n v="984655.3421956168"/>
    <x v="10"/>
    <x v="8"/>
  </r>
  <r>
    <x v="1"/>
    <x v="16"/>
    <s v="Dec 2019"/>
    <n v="1012524.4636475075"/>
    <x v="11"/>
    <x v="8"/>
  </r>
  <r>
    <x v="1"/>
    <x v="16"/>
    <s v="Jan 2020"/>
    <n v="984843.58414465492"/>
    <x v="0"/>
    <x v="9"/>
  </r>
  <r>
    <x v="1"/>
    <x v="16"/>
    <s v="Feb 2020"/>
    <n v="826157.79222661024"/>
    <x v="1"/>
    <x v="9"/>
  </r>
  <r>
    <x v="1"/>
    <x v="16"/>
    <s v="Mar 2020"/>
    <n v="901852.65111103933"/>
    <x v="2"/>
    <x v="9"/>
  </r>
  <r>
    <x v="1"/>
    <x v="16"/>
    <s v="Apr 2020"/>
    <n v="809744.63980695442"/>
    <x v="3"/>
    <x v="9"/>
  </r>
  <r>
    <x v="1"/>
    <x v="16"/>
    <s v="May 2020"/>
    <n v="829242.47070201149"/>
    <x v="4"/>
    <x v="9"/>
  </r>
  <r>
    <x v="1"/>
    <x v="16"/>
    <s v="Jun 2020"/>
    <n v="1076324.2713689576"/>
    <x v="5"/>
    <x v="9"/>
  </r>
  <r>
    <x v="1"/>
    <x v="16"/>
    <s v="Jul 2020"/>
    <n v="897314.57150648406"/>
    <x v="6"/>
    <x v="9"/>
  </r>
  <r>
    <x v="1"/>
    <x v="16"/>
    <s v="Aug 2020"/>
    <n v="1007435.967544133"/>
    <x v="7"/>
    <x v="9"/>
  </r>
  <r>
    <x v="1"/>
    <x v="16"/>
    <s v="Sep 2020"/>
    <n v="898410.49509293097"/>
    <x v="8"/>
    <x v="9"/>
  </r>
  <r>
    <x v="1"/>
    <x v="16"/>
    <s v="Oct 2020"/>
    <n v="822329.69633536437"/>
    <x v="9"/>
    <x v="9"/>
  </r>
  <r>
    <x v="1"/>
    <x v="16"/>
    <s v="Nov 2020"/>
    <n v="841129.12955466704"/>
    <x v="10"/>
    <x v="9"/>
  </r>
  <r>
    <x v="1"/>
    <x v="16"/>
    <s v="Dec 2020"/>
    <n v="870197.66635205667"/>
    <x v="11"/>
    <x v="9"/>
  </r>
  <r>
    <x v="1"/>
    <x v="16"/>
    <s v="Jan 2021"/>
    <n v="846599.27948018746"/>
    <x v="0"/>
    <x v="10"/>
  </r>
  <r>
    <x v="1"/>
    <x v="16"/>
    <s v="Feb 2021"/>
    <n v="701804.87597937335"/>
    <x v="1"/>
    <x v="10"/>
  </r>
  <r>
    <x v="1"/>
    <x v="16"/>
    <s v="Mar 2021"/>
    <n v="768683.34390892473"/>
    <x v="2"/>
    <x v="10"/>
  </r>
  <r>
    <x v="1"/>
    <x v="16"/>
    <s v="Apr 2021"/>
    <n v="691124.60387408838"/>
    <x v="3"/>
    <x v="10"/>
  </r>
  <r>
    <x v="1"/>
    <x v="16"/>
    <s v="May 2021"/>
    <n v="687404.64211198268"/>
    <x v="4"/>
    <x v="10"/>
  </r>
  <r>
    <x v="1"/>
    <x v="16"/>
    <s v="Jun 2021"/>
    <n v="909120.71521377203"/>
    <x v="5"/>
    <x v="10"/>
  </r>
  <r>
    <x v="1"/>
    <x v="16"/>
    <s v="Jul 2021"/>
    <n v="746134.90928701544"/>
    <x v="6"/>
    <x v="10"/>
  </r>
  <r>
    <x v="1"/>
    <x v="16"/>
    <s v="Aug 2021"/>
    <n v="845572.14936850441"/>
    <x v="7"/>
    <x v="10"/>
  </r>
  <r>
    <x v="1"/>
    <x v="16"/>
    <s v="Sep 2021"/>
    <n v="749464.23280698375"/>
    <x v="8"/>
    <x v="10"/>
  </r>
  <r>
    <x v="1"/>
    <x v="16"/>
    <s v="Oct 2021"/>
    <n v="684966.0842004359"/>
    <x v="9"/>
    <x v="10"/>
  </r>
  <r>
    <x v="1"/>
    <x v="16"/>
    <s v="Nov 2021"/>
    <n v="704001.39369898511"/>
    <x v="10"/>
    <x v="10"/>
  </r>
  <r>
    <x v="1"/>
    <x v="16"/>
    <s v="Dec 2021"/>
    <n v="730319.03858672665"/>
    <x v="11"/>
    <x v="10"/>
  </r>
  <r>
    <x v="1"/>
    <x v="16"/>
    <s v="Jan 2022"/>
    <n v="710761.71922514844"/>
    <x v="0"/>
    <x v="11"/>
  </r>
  <r>
    <x v="1"/>
    <x v="16"/>
    <s v="Feb 2022"/>
    <n v="589138.50275092048"/>
    <x v="1"/>
    <x v="11"/>
  </r>
  <r>
    <x v="1"/>
    <x v="16"/>
    <s v="Mar 2022"/>
    <n v="648122.63750356471"/>
    <x v="2"/>
    <x v="11"/>
  </r>
  <r>
    <x v="1"/>
    <x v="16"/>
    <s v="Apr 2022"/>
    <n v="571902.14431952825"/>
    <x v="3"/>
    <x v="11"/>
  </r>
  <r>
    <x v="1"/>
    <x v="16"/>
    <s v="May 2022"/>
    <n v="519565.42398515373"/>
    <x v="4"/>
    <x v="11"/>
  </r>
  <r>
    <x v="1"/>
    <x v="16"/>
    <s v="Jun 2022"/>
    <n v="704337.23410746269"/>
    <x v="5"/>
    <x v="11"/>
  </r>
  <r>
    <x v="1"/>
    <x v="16"/>
    <s v="Jul 2022"/>
    <n v="561363.67845395359"/>
    <x v="6"/>
    <x v="11"/>
  </r>
  <r>
    <x v="1"/>
    <x v="16"/>
    <s v="Aug 2022"/>
    <n v="653284.31951657694"/>
    <x v="7"/>
    <x v="11"/>
  </r>
  <r>
    <x v="1"/>
    <x v="16"/>
    <s v="Sep 2022"/>
    <n v="570424.97182005888"/>
    <x v="8"/>
    <x v="11"/>
  </r>
  <r>
    <x v="1"/>
    <x v="16"/>
    <s v="Oct 2022"/>
    <n v="514154.71003413503"/>
    <x v="9"/>
    <x v="11"/>
  </r>
  <r>
    <x v="1"/>
    <x v="16"/>
    <s v="Nov 2022"/>
    <n v="533230.36303191422"/>
    <x v="10"/>
    <x v="11"/>
  </r>
  <r>
    <x v="1"/>
    <x v="16"/>
    <s v="Dec 2022"/>
    <n v="557771.8647296651"/>
    <x v="11"/>
    <x v="11"/>
  </r>
  <r>
    <x v="1"/>
    <x v="16"/>
    <s v="Jan 2023"/>
    <n v="541552.11197387811"/>
    <x v="0"/>
    <x v="12"/>
  </r>
  <r>
    <x v="1"/>
    <x v="16"/>
    <s v="Feb 2023"/>
    <n v="431932.12021327321"/>
    <x v="1"/>
    <x v="12"/>
  </r>
  <r>
    <x v="1"/>
    <x v="16"/>
    <s v="Mar 2023"/>
    <n v="488073.91113307897"/>
    <x v="2"/>
    <x v="12"/>
  </r>
  <r>
    <x v="1"/>
    <x v="16"/>
    <s v="Apr 2023"/>
    <n v="424229.62490088213"/>
    <x v="3"/>
    <x v="12"/>
  </r>
  <r>
    <x v="1"/>
    <x v="16"/>
    <s v="May 2023"/>
    <n v="444261.86494572245"/>
    <x v="4"/>
    <x v="12"/>
  </r>
  <r>
    <x v="1"/>
    <x v="16"/>
    <s v="Jun 2023"/>
    <n v="626196.41769440658"/>
    <x v="5"/>
    <x v="12"/>
  </r>
  <r>
    <x v="1"/>
    <x v="16"/>
    <s v="Jul 2023"/>
    <n v="499111.69172904734"/>
    <x v="6"/>
    <x v="12"/>
  </r>
  <r>
    <x v="1"/>
    <x v="16"/>
    <s v="Aug 2023"/>
    <n v="581087.04982221336"/>
    <x v="7"/>
    <x v="12"/>
  </r>
  <r>
    <x v="1"/>
    <x v="16"/>
    <s v="Sep 2023"/>
    <n v="507329.04809577798"/>
    <x v="8"/>
    <x v="12"/>
  </r>
  <r>
    <x v="1"/>
    <x v="16"/>
    <s v="Oct 2023"/>
    <n v="457031.51783420477"/>
    <x v="9"/>
    <x v="12"/>
  </r>
  <r>
    <x v="1"/>
    <x v="16"/>
    <s v="Nov 2023"/>
    <n v="474133.60976936936"/>
    <x v="10"/>
    <x v="12"/>
  </r>
  <r>
    <x v="1"/>
    <x v="16"/>
    <s v="Dec 2023"/>
    <n v="496042.85218556633"/>
    <x v="11"/>
    <x v="12"/>
  </r>
  <r>
    <x v="1"/>
    <x v="16"/>
    <s v="Jan 2024"/>
    <n v="481612.64774993237"/>
    <x v="0"/>
    <x v="13"/>
  </r>
  <r>
    <x v="1"/>
    <x v="16"/>
    <s v="Feb 2024"/>
    <n v="383669.40297928121"/>
    <x v="1"/>
    <x v="13"/>
  </r>
  <r>
    <x v="1"/>
    <x v="16"/>
    <s v="Mar 2024"/>
    <n v="433862.29900983092"/>
    <x v="2"/>
    <x v="13"/>
  </r>
  <r>
    <x v="1"/>
    <x v="16"/>
    <s v="Apr 2024"/>
    <n v="376832.24506517407"/>
    <x v="3"/>
    <x v="13"/>
  </r>
  <r>
    <x v="1"/>
    <x v="16"/>
    <s v="May 2024"/>
    <n v="394748.94496544963"/>
    <x v="4"/>
    <x v="13"/>
  </r>
  <r>
    <x v="1"/>
    <x v="16"/>
    <s v="Jun 2024"/>
    <n v="557344.21029639046"/>
    <x v="5"/>
    <x v="13"/>
  </r>
  <r>
    <x v="1"/>
    <x v="16"/>
    <s v="Jul 2024"/>
    <n v="443797.71562479949"/>
    <x v="6"/>
    <x v="13"/>
  </r>
  <r>
    <x v="1"/>
    <x v="16"/>
    <s v="Aug 2024"/>
    <n v="517042.48460189521"/>
    <x v="7"/>
    <x v="13"/>
  </r>
  <r>
    <x v="1"/>
    <x v="16"/>
    <s v="Sep 2024"/>
    <n v="451145.72210600768"/>
    <x v="8"/>
    <x v="13"/>
  </r>
  <r>
    <x v="1"/>
    <x v="16"/>
    <s v="Oct 2024"/>
    <n v="406200.0032066573"/>
    <x v="9"/>
    <x v="13"/>
  </r>
  <r>
    <x v="1"/>
    <x v="16"/>
    <s v="Nov 2024"/>
    <n v="421490.61650748347"/>
    <x v="10"/>
    <x v="13"/>
  </r>
  <r>
    <x v="1"/>
    <x v="16"/>
    <s v="Dec 2024"/>
    <n v="441047.10679533525"/>
    <x v="11"/>
    <x v="13"/>
  </r>
  <r>
    <x v="1"/>
    <x v="16"/>
    <s v="Jan 2025"/>
    <n v="428200.86585685163"/>
    <x v="0"/>
    <x v="14"/>
  </r>
  <r>
    <x v="1"/>
    <x v="16"/>
    <s v="Feb 2025"/>
    <n v="340653.91333245178"/>
    <x v="1"/>
    <x v="14"/>
  </r>
  <r>
    <x v="1"/>
    <x v="16"/>
    <s v="Mar 2025"/>
    <n v="385451.34416392492"/>
    <x v="2"/>
    <x v="14"/>
  </r>
  <r>
    <x v="1"/>
    <x v="16"/>
    <s v="Apr 2025"/>
    <n v="334503.99049301445"/>
    <x v="3"/>
    <x v="14"/>
  </r>
  <r>
    <x v="1"/>
    <x v="16"/>
    <s v="May 2025"/>
    <n v="350532.81937968696"/>
    <x v="4"/>
    <x v="14"/>
  </r>
  <r>
    <x v="1"/>
    <x v="16"/>
    <s v="Jun 2025"/>
    <n v="495767.41440228542"/>
    <x v="5"/>
    <x v="14"/>
  </r>
  <r>
    <x v="1"/>
    <x v="16"/>
    <s v="Jul 2025"/>
    <n v="394355.94248299499"/>
    <x v="6"/>
    <x v="14"/>
  </r>
  <r>
    <x v="1"/>
    <x v="16"/>
    <s v="Aug 2025"/>
    <n v="459805.90031148487"/>
    <x v="7"/>
    <x v="14"/>
  </r>
  <r>
    <x v="1"/>
    <x v="16"/>
    <s v="Sep 2025"/>
    <n v="400966.14995873981"/>
    <x v="8"/>
    <x v="14"/>
  </r>
  <r>
    <x v="1"/>
    <x v="16"/>
    <s v="Oct 2025"/>
    <n v="360851.09594512807"/>
    <x v="9"/>
    <x v="14"/>
  </r>
  <r>
    <x v="1"/>
    <x v="16"/>
    <s v="Nov 2025"/>
    <n v="374526.49668670702"/>
    <x v="10"/>
    <x v="14"/>
  </r>
  <r>
    <x v="1"/>
    <x v="16"/>
    <s v="Dec 2025"/>
    <n v="391973.21014226379"/>
    <x v="11"/>
    <x v="14"/>
  </r>
  <r>
    <x v="1"/>
    <x v="16"/>
    <s v="Jan 2026"/>
    <n v="380536.47879913339"/>
    <x v="0"/>
    <x v="15"/>
  </r>
  <r>
    <x v="1"/>
    <x v="16"/>
    <s v="Feb 2026"/>
    <n v="302403.34796876286"/>
    <x v="1"/>
    <x v="15"/>
  </r>
  <r>
    <x v="1"/>
    <x v="16"/>
    <s v="Mar 2026"/>
    <n v="342466.36649236066"/>
    <x v="2"/>
    <x v="15"/>
  </r>
  <r>
    <x v="1"/>
    <x v="16"/>
    <s v="Apr 2026"/>
    <n v="297001.09920120862"/>
    <x v="3"/>
    <x v="15"/>
  </r>
  <r>
    <x v="1"/>
    <x v="16"/>
    <s v="May 2026"/>
    <n v="311312.05890863604"/>
    <x v="4"/>
    <x v="15"/>
  </r>
  <r>
    <x v="1"/>
    <x v="16"/>
    <s v="Jun 2026"/>
    <n v="441018.99117864034"/>
    <x v="5"/>
    <x v="15"/>
  </r>
  <r>
    <x v="1"/>
    <x v="16"/>
    <s v="Jul 2026"/>
    <n v="350476.59620621969"/>
    <x v="6"/>
    <x v="15"/>
  </r>
  <r>
    <x v="1"/>
    <x v="16"/>
    <s v="Aug 2026"/>
    <n v="408900.5117040936"/>
    <x v="7"/>
    <x v="15"/>
  </r>
  <r>
    <x v="1"/>
    <x v="16"/>
    <s v="Sep 2026"/>
    <n v="356370.59487443551"/>
    <x v="8"/>
    <x v="15"/>
  </r>
  <r>
    <x v="1"/>
    <x v="16"/>
    <s v="Oct 2026"/>
    <n v="320572.16150985676"/>
    <x v="9"/>
    <x v="15"/>
  </r>
  <r>
    <x v="1"/>
    <x v="16"/>
    <s v="Nov 2026"/>
    <n v="332773.96429022"/>
    <x v="10"/>
    <x v="15"/>
  </r>
  <r>
    <x v="1"/>
    <x v="16"/>
    <s v="Dec 2026"/>
    <n v="348296.79283882392"/>
    <x v="11"/>
    <x v="15"/>
  </r>
  <r>
    <x v="1"/>
    <x v="16"/>
    <s v="Jan 2027"/>
    <n v="338149.37680681492"/>
    <x v="0"/>
    <x v="16"/>
  </r>
  <r>
    <x v="1"/>
    <x v="16"/>
    <s v="Feb 2027"/>
    <n v="323740.62932385446"/>
    <x v="1"/>
    <x v="16"/>
  </r>
  <r>
    <x v="1"/>
    <x v="16"/>
    <s v="Mar 2027"/>
    <n v="306438.8145652223"/>
    <x v="2"/>
    <x v="16"/>
  </r>
  <r>
    <x v="1"/>
    <x v="16"/>
    <s v="Apr 2027"/>
    <n v="250987.00027427357"/>
    <x v="3"/>
    <x v="16"/>
  </r>
  <r>
    <x v="1"/>
    <x v="17"/>
    <s v="Jun 2012"/>
    <n v="10299526.512758523"/>
    <x v="5"/>
    <x v="1"/>
  </r>
  <r>
    <x v="1"/>
    <x v="17"/>
    <s v="Jul 2012"/>
    <n v="18709855.63038215"/>
    <x v="6"/>
    <x v="1"/>
  </r>
  <r>
    <x v="1"/>
    <x v="17"/>
    <s v="Aug 2012"/>
    <n v="15693025.642810859"/>
    <x v="7"/>
    <x v="1"/>
  </r>
  <r>
    <x v="1"/>
    <x v="17"/>
    <s v="Sep 2012"/>
    <n v="12219061.264914893"/>
    <x v="8"/>
    <x v="1"/>
  </r>
  <r>
    <x v="1"/>
    <x v="17"/>
    <s v="Oct 2012"/>
    <n v="9991489.0113450289"/>
    <x v="9"/>
    <x v="1"/>
  </r>
  <r>
    <x v="1"/>
    <x v="17"/>
    <s v="Nov 2012"/>
    <n v="10038664.537825178"/>
    <x v="10"/>
    <x v="1"/>
  </r>
  <r>
    <x v="1"/>
    <x v="17"/>
    <s v="Dec 2012"/>
    <n v="10431406.009740764"/>
    <x v="11"/>
    <x v="1"/>
  </r>
  <r>
    <x v="1"/>
    <x v="17"/>
    <s v="Jan 2013"/>
    <n v="10652246.168349072"/>
    <x v="0"/>
    <x v="2"/>
  </r>
  <r>
    <x v="1"/>
    <x v="17"/>
    <s v="Feb 2013"/>
    <n v="10517412.14573019"/>
    <x v="1"/>
    <x v="2"/>
  </r>
  <r>
    <x v="1"/>
    <x v="17"/>
    <s v="Mar 2013"/>
    <n v="10417001.331338644"/>
    <x v="2"/>
    <x v="2"/>
  </r>
  <r>
    <x v="1"/>
    <x v="17"/>
    <s v="Apr 2013"/>
    <n v="10574482.389173802"/>
    <x v="3"/>
    <x v="2"/>
  </r>
  <r>
    <x v="1"/>
    <x v="17"/>
    <s v="May 2013"/>
    <n v="10812439.150799902"/>
    <x v="4"/>
    <x v="2"/>
  </r>
  <r>
    <x v="1"/>
    <x v="17"/>
    <s v="Jun 2013"/>
    <n v="11261237.592064381"/>
    <x v="5"/>
    <x v="2"/>
  </r>
  <r>
    <x v="1"/>
    <x v="17"/>
    <s v="Jul 2013"/>
    <n v="11607046.028117586"/>
    <x v="6"/>
    <x v="2"/>
  </r>
  <r>
    <x v="1"/>
    <x v="17"/>
    <s v="Aug 2013"/>
    <n v="11770863.148764933"/>
    <x v="7"/>
    <x v="2"/>
  </r>
  <r>
    <x v="1"/>
    <x v="17"/>
    <s v="Sep 2013"/>
    <n v="11704054.662540881"/>
    <x v="8"/>
    <x v="2"/>
  </r>
  <r>
    <x v="1"/>
    <x v="17"/>
    <s v="Oct 2013"/>
    <n v="11517004.846556779"/>
    <x v="9"/>
    <x v="2"/>
  </r>
  <r>
    <x v="1"/>
    <x v="17"/>
    <s v="Nov 2013"/>
    <n v="11529525.913111359"/>
    <x v="10"/>
    <x v="2"/>
  </r>
  <r>
    <x v="1"/>
    <x v="17"/>
    <s v="Dec 2013"/>
    <n v="11932623.671744844"/>
    <x v="11"/>
    <x v="2"/>
  </r>
  <r>
    <x v="1"/>
    <x v="17"/>
    <s v="Jan 2014"/>
    <n v="11894242.867635883"/>
    <x v="0"/>
    <x v="3"/>
  </r>
  <r>
    <x v="1"/>
    <x v="17"/>
    <s v="Feb 2014"/>
    <n v="11776283.202481166"/>
    <x v="1"/>
    <x v="3"/>
  </r>
  <r>
    <x v="1"/>
    <x v="17"/>
    <s v="Mar 2014"/>
    <n v="11507981.36408839"/>
    <x v="2"/>
    <x v="3"/>
  </r>
  <r>
    <x v="1"/>
    <x v="17"/>
    <s v="Apr 2014"/>
    <n v="11277980.832261514"/>
    <x v="3"/>
    <x v="3"/>
  </r>
  <r>
    <x v="1"/>
    <x v="17"/>
    <s v="May 2014"/>
    <n v="11206245.754966231"/>
    <x v="4"/>
    <x v="3"/>
  </r>
  <r>
    <x v="1"/>
    <x v="17"/>
    <s v="Jun 2014"/>
    <n v="11254526.735345986"/>
    <x v="5"/>
    <x v="3"/>
  </r>
  <r>
    <x v="1"/>
    <x v="17"/>
    <s v="Jul 2014"/>
    <n v="11306275.222506888"/>
    <x v="6"/>
    <x v="3"/>
  </r>
  <r>
    <x v="1"/>
    <x v="17"/>
    <s v="Aug 2014"/>
    <n v="11293657.598155553"/>
    <x v="7"/>
    <x v="3"/>
  </r>
  <r>
    <x v="1"/>
    <x v="17"/>
    <s v="Sep 2014"/>
    <n v="10963755.075311232"/>
    <x v="8"/>
    <x v="3"/>
  </r>
  <r>
    <x v="1"/>
    <x v="17"/>
    <s v="Oct 2014"/>
    <n v="10832988.029785097"/>
    <x v="9"/>
    <x v="3"/>
  </r>
  <r>
    <x v="1"/>
    <x v="17"/>
    <s v="Nov 2014"/>
    <n v="10924836.634241616"/>
    <x v="10"/>
    <x v="3"/>
  </r>
  <r>
    <x v="1"/>
    <x v="17"/>
    <s v="Dec 2014"/>
    <n v="11263867.367756482"/>
    <x v="11"/>
    <x v="3"/>
  </r>
  <r>
    <x v="1"/>
    <x v="17"/>
    <s v="Jan 2015"/>
    <n v="11200657.432541972"/>
    <x v="0"/>
    <x v="4"/>
  </r>
  <r>
    <x v="1"/>
    <x v="17"/>
    <s v="Feb 2015"/>
    <n v="11111222.351042286"/>
    <x v="1"/>
    <x v="4"/>
  </r>
  <r>
    <x v="1"/>
    <x v="17"/>
    <s v="Mar 2015"/>
    <n v="10983999.976845793"/>
    <x v="2"/>
    <x v="4"/>
  </r>
  <r>
    <x v="1"/>
    <x v="17"/>
    <s v="Apr 2015"/>
    <n v="10861615.771188023"/>
    <x v="3"/>
    <x v="4"/>
  </r>
  <r>
    <x v="1"/>
    <x v="17"/>
    <s v="May 2015"/>
    <n v="10817453.579845434"/>
    <x v="4"/>
    <x v="4"/>
  </r>
  <r>
    <x v="1"/>
    <x v="17"/>
    <s v="Jun 2015"/>
    <n v="10882310.142002361"/>
    <x v="5"/>
    <x v="4"/>
  </r>
  <r>
    <x v="1"/>
    <x v="17"/>
    <s v="Jul 2015"/>
    <n v="10973620.110566109"/>
    <x v="6"/>
    <x v="4"/>
  </r>
  <r>
    <x v="1"/>
    <x v="17"/>
    <s v="Aug 2015"/>
    <n v="10965261.405948101"/>
    <x v="7"/>
    <x v="4"/>
  </r>
  <r>
    <x v="1"/>
    <x v="17"/>
    <s v="Sep 2015"/>
    <n v="10862848.186360195"/>
    <x v="8"/>
    <x v="4"/>
  </r>
  <r>
    <x v="1"/>
    <x v="17"/>
    <s v="Oct 2015"/>
    <n v="10751312.948513877"/>
    <x v="9"/>
    <x v="4"/>
  </r>
  <r>
    <x v="1"/>
    <x v="17"/>
    <s v="Nov 2015"/>
    <n v="10758689.361782636"/>
    <x v="10"/>
    <x v="4"/>
  </r>
  <r>
    <x v="1"/>
    <x v="17"/>
    <s v="Dec 2015"/>
    <n v="10970094.45382322"/>
    <x v="11"/>
    <x v="4"/>
  </r>
  <r>
    <x v="1"/>
    <x v="17"/>
    <s v="Jan 2016"/>
    <n v="10859328.533085264"/>
    <x v="0"/>
    <x v="5"/>
  </r>
  <r>
    <x v="1"/>
    <x v="17"/>
    <s v="Feb 2016"/>
    <n v="10758192.673040977"/>
    <x v="1"/>
    <x v="5"/>
  </r>
  <r>
    <x v="1"/>
    <x v="17"/>
    <s v="Mar 2016"/>
    <n v="10642052.191217478"/>
    <x v="2"/>
    <x v="5"/>
  </r>
  <r>
    <x v="1"/>
    <x v="17"/>
    <s v="Apr 2016"/>
    <n v="10542161.985143129"/>
    <x v="3"/>
    <x v="5"/>
  </r>
  <r>
    <x v="1"/>
    <x v="17"/>
    <s v="May 2016"/>
    <n v="10558314.534007037"/>
    <x v="4"/>
    <x v="5"/>
  </r>
  <r>
    <x v="1"/>
    <x v="17"/>
    <s v="Jun 2016"/>
    <n v="10586258.552375445"/>
    <x v="5"/>
    <x v="5"/>
  </r>
  <r>
    <x v="1"/>
    <x v="17"/>
    <s v="Jul 2016"/>
    <n v="10580434.627881333"/>
    <x v="6"/>
    <x v="5"/>
  </r>
  <r>
    <x v="1"/>
    <x v="17"/>
    <s v="Aug 2016"/>
    <n v="10511051.745185487"/>
    <x v="7"/>
    <x v="5"/>
  </r>
  <r>
    <x v="1"/>
    <x v="17"/>
    <s v="Sep 2016"/>
    <n v="10393314.02786281"/>
    <x v="8"/>
    <x v="5"/>
  </r>
  <r>
    <x v="1"/>
    <x v="17"/>
    <s v="Oct 2016"/>
    <n v="10252432.528691553"/>
    <x v="9"/>
    <x v="5"/>
  </r>
  <r>
    <x v="1"/>
    <x v="17"/>
    <s v="Nov 2016"/>
    <n v="10122159.433782654"/>
    <x v="10"/>
    <x v="5"/>
  </r>
  <r>
    <x v="1"/>
    <x v="17"/>
    <s v="Dec 2016"/>
    <n v="10099280.945473908"/>
    <x v="11"/>
    <x v="5"/>
  </r>
  <r>
    <x v="1"/>
    <x v="17"/>
    <s v="Jan 2017"/>
    <n v="9787981.5412912536"/>
    <x v="0"/>
    <x v="6"/>
  </r>
  <r>
    <x v="1"/>
    <x v="17"/>
    <s v="Feb 2017"/>
    <n v="9494280.8060846236"/>
    <x v="1"/>
    <x v="6"/>
  </r>
  <r>
    <x v="1"/>
    <x v="17"/>
    <s v="Mar 2017"/>
    <n v="9180732.1064572837"/>
    <x v="2"/>
    <x v="6"/>
  </r>
  <r>
    <x v="1"/>
    <x v="17"/>
    <s v="Apr 2017"/>
    <n v="8900485.0671357401"/>
    <x v="3"/>
    <x v="6"/>
  </r>
  <r>
    <x v="1"/>
    <x v="17"/>
    <s v="May 2017"/>
    <n v="8679964.0273505878"/>
    <x v="4"/>
    <x v="6"/>
  </r>
  <r>
    <x v="1"/>
    <x v="17"/>
    <s v="Jun 2017"/>
    <n v="8491936.6977530047"/>
    <x v="5"/>
    <x v="6"/>
  </r>
  <r>
    <x v="1"/>
    <x v="17"/>
    <s v="Jul 2017"/>
    <n v="8361004.8748505972"/>
    <x v="6"/>
    <x v="6"/>
  </r>
  <r>
    <x v="1"/>
    <x v="17"/>
    <s v="Aug 2017"/>
    <n v="8188279.5852954611"/>
    <x v="7"/>
    <x v="6"/>
  </r>
  <r>
    <x v="1"/>
    <x v="17"/>
    <s v="Sep 2017"/>
    <n v="7976741.6190384729"/>
    <x v="8"/>
    <x v="6"/>
  </r>
  <r>
    <x v="1"/>
    <x v="17"/>
    <s v="Oct 2017"/>
    <n v="7769631.042430222"/>
    <x v="9"/>
    <x v="6"/>
  </r>
  <r>
    <x v="1"/>
    <x v="17"/>
    <s v="Nov 2017"/>
    <n v="7595681.1274226485"/>
    <x v="10"/>
    <x v="6"/>
  </r>
  <r>
    <x v="1"/>
    <x v="17"/>
    <s v="Dec 2017"/>
    <n v="7514794.6397989178"/>
    <x v="11"/>
    <x v="6"/>
  </r>
  <r>
    <x v="1"/>
    <x v="17"/>
    <s v="Jan 2018"/>
    <n v="7210517.6132508758"/>
    <x v="0"/>
    <x v="7"/>
  </r>
  <r>
    <x v="1"/>
    <x v="17"/>
    <s v="Feb 2018"/>
    <n v="6939465.3745402703"/>
    <x v="1"/>
    <x v="7"/>
  </r>
  <r>
    <x v="1"/>
    <x v="17"/>
    <s v="Mar 2018"/>
    <n v="6669046.2810389288"/>
    <x v="2"/>
    <x v="7"/>
  </r>
  <r>
    <x v="1"/>
    <x v="17"/>
    <s v="Apr 2018"/>
    <n v="6435013.1257623108"/>
    <x v="3"/>
    <x v="7"/>
  </r>
  <r>
    <x v="1"/>
    <x v="17"/>
    <s v="May 2018"/>
    <n v="6251741.9442287432"/>
    <x v="4"/>
    <x v="7"/>
  </r>
  <r>
    <x v="1"/>
    <x v="17"/>
    <s v="Jun 2018"/>
    <n v="6109535.016744595"/>
    <x v="5"/>
    <x v="7"/>
  </r>
  <r>
    <x v="1"/>
    <x v="17"/>
    <s v="Jul 2018"/>
    <n v="5982307.9276471511"/>
    <x v="6"/>
    <x v="7"/>
  </r>
  <r>
    <x v="1"/>
    <x v="17"/>
    <s v="Aug 2018"/>
    <n v="5854289.5592863727"/>
    <x v="7"/>
    <x v="7"/>
  </r>
  <r>
    <x v="1"/>
    <x v="17"/>
    <s v="Sep 2018"/>
    <n v="5685133.9790966855"/>
    <x v="8"/>
    <x v="7"/>
  </r>
  <r>
    <x v="1"/>
    <x v="17"/>
    <s v="Oct 2018"/>
    <n v="5506541.1650916329"/>
    <x v="9"/>
    <x v="7"/>
  </r>
  <r>
    <x v="1"/>
    <x v="17"/>
    <s v="Nov 2018"/>
    <n v="5369613.1598794078"/>
    <x v="10"/>
    <x v="7"/>
  </r>
  <r>
    <x v="1"/>
    <x v="17"/>
    <s v="Dec 2018"/>
    <n v="5331677.5654753409"/>
    <x v="11"/>
    <x v="7"/>
  </r>
  <r>
    <x v="1"/>
    <x v="17"/>
    <s v="Jan 2019"/>
    <n v="5095875.3827027725"/>
    <x v="0"/>
    <x v="8"/>
  </r>
  <r>
    <x v="1"/>
    <x v="17"/>
    <s v="Feb 2019"/>
    <n v="4902947.3983373111"/>
    <x v="1"/>
    <x v="8"/>
  </r>
  <r>
    <x v="1"/>
    <x v="17"/>
    <s v="Mar 2019"/>
    <n v="4710961.0125712128"/>
    <x v="2"/>
    <x v="8"/>
  </r>
  <r>
    <x v="1"/>
    <x v="17"/>
    <s v="Apr 2019"/>
    <n v="4544715.9900551066"/>
    <x v="3"/>
    <x v="8"/>
  </r>
  <r>
    <x v="1"/>
    <x v="17"/>
    <s v="May 2019"/>
    <n v="4405984.247032945"/>
    <x v="4"/>
    <x v="8"/>
  </r>
  <r>
    <x v="1"/>
    <x v="17"/>
    <s v="Jun 2019"/>
    <n v="4310249.7126002992"/>
    <x v="5"/>
    <x v="8"/>
  </r>
  <r>
    <x v="1"/>
    <x v="17"/>
    <s v="Jul 2019"/>
    <n v="4224223.4770872574"/>
    <x v="6"/>
    <x v="8"/>
  </r>
  <r>
    <x v="1"/>
    <x v="17"/>
    <s v="Aug 2019"/>
    <n v="4130405.5053913374"/>
    <x v="7"/>
    <x v="8"/>
  </r>
  <r>
    <x v="1"/>
    <x v="17"/>
    <s v="Sep 2019"/>
    <n v="4012230.6954997857"/>
    <x v="8"/>
    <x v="8"/>
  </r>
  <r>
    <x v="1"/>
    <x v="17"/>
    <s v="Oct 2019"/>
    <n v="3875986.1478781276"/>
    <x v="9"/>
    <x v="8"/>
  </r>
  <r>
    <x v="1"/>
    <x v="17"/>
    <s v="Nov 2019"/>
    <n v="3707169.2482917733"/>
    <x v="10"/>
    <x v="8"/>
  </r>
  <r>
    <x v="1"/>
    <x v="17"/>
    <s v="Dec 2019"/>
    <n v="3588036.9880952062"/>
    <x v="11"/>
    <x v="8"/>
  </r>
  <r>
    <x v="1"/>
    <x v="17"/>
    <s v="Jan 2020"/>
    <n v="3450190.7266054167"/>
    <x v="0"/>
    <x v="9"/>
  </r>
  <r>
    <x v="1"/>
    <x v="17"/>
    <s v="Feb 2020"/>
    <n v="3381762.0713788844"/>
    <x v="1"/>
    <x v="9"/>
  </r>
  <r>
    <x v="1"/>
    <x v="17"/>
    <s v="Mar 2020"/>
    <n v="3317050.8014684031"/>
    <x v="2"/>
    <x v="9"/>
  </r>
  <r>
    <x v="1"/>
    <x v="17"/>
    <s v="Apr 2020"/>
    <n v="3253282.7467038026"/>
    <x v="3"/>
    <x v="9"/>
  </r>
  <r>
    <x v="1"/>
    <x v="17"/>
    <s v="May 2020"/>
    <n v="3191628.3331341376"/>
    <x v="4"/>
    <x v="9"/>
  </r>
  <r>
    <x v="1"/>
    <x v="17"/>
    <s v="Jun 2020"/>
    <n v="3126360.7474031965"/>
    <x v="5"/>
    <x v="9"/>
  </r>
  <r>
    <x v="1"/>
    <x v="17"/>
    <s v="Jul 2020"/>
    <n v="3058170.4855500199"/>
    <x v="6"/>
    <x v="9"/>
  </r>
  <r>
    <x v="1"/>
    <x v="17"/>
    <s v="Aug 2020"/>
    <n v="3005161.4705850668"/>
    <x v="7"/>
    <x v="9"/>
  </r>
  <r>
    <x v="1"/>
    <x v="17"/>
    <s v="Sep 2020"/>
    <n v="2942986.619922149"/>
    <x v="8"/>
    <x v="9"/>
  </r>
  <r>
    <x v="1"/>
    <x v="17"/>
    <s v="Oct 2020"/>
    <n v="2883750.2759705004"/>
    <x v="9"/>
    <x v="9"/>
  </r>
  <r>
    <x v="1"/>
    <x v="17"/>
    <s v="Nov 2020"/>
    <n v="2824231.0590355215"/>
    <x v="10"/>
    <x v="9"/>
  </r>
  <r>
    <x v="1"/>
    <x v="17"/>
    <s v="Dec 2020"/>
    <n v="2819394.7924380437"/>
    <x v="11"/>
    <x v="9"/>
  </r>
  <r>
    <x v="1"/>
    <x v="17"/>
    <s v="Jan 2021"/>
    <n v="2712173.0646803793"/>
    <x v="0"/>
    <x v="10"/>
  </r>
  <r>
    <x v="1"/>
    <x v="17"/>
    <s v="Feb 2021"/>
    <n v="2659212.0985167651"/>
    <x v="1"/>
    <x v="10"/>
  </r>
  <r>
    <x v="1"/>
    <x v="17"/>
    <s v="Mar 2021"/>
    <n v="2603337.640847797"/>
    <x v="2"/>
    <x v="10"/>
  </r>
  <r>
    <x v="1"/>
    <x v="17"/>
    <s v="Apr 2021"/>
    <n v="2551341.2772652083"/>
    <x v="3"/>
    <x v="10"/>
  </r>
  <r>
    <x v="1"/>
    <x v="17"/>
    <s v="May 2021"/>
    <n v="2508610.9607052258"/>
    <x v="4"/>
    <x v="10"/>
  </r>
  <r>
    <x v="1"/>
    <x v="17"/>
    <s v="Jun 2021"/>
    <n v="2453273.0446352172"/>
    <x v="5"/>
    <x v="10"/>
  </r>
  <r>
    <x v="1"/>
    <x v="17"/>
    <s v="Jul 2021"/>
    <n v="2398735.2127118483"/>
    <x v="6"/>
    <x v="10"/>
  </r>
  <r>
    <x v="1"/>
    <x v="17"/>
    <s v="Aug 2021"/>
    <n v="2350532.3962202659"/>
    <x v="7"/>
    <x v="10"/>
  </r>
  <r>
    <x v="1"/>
    <x v="17"/>
    <s v="Sep 2021"/>
    <n v="2302314.4272220237"/>
    <x v="8"/>
    <x v="10"/>
  </r>
  <r>
    <x v="1"/>
    <x v="17"/>
    <s v="Oct 2021"/>
    <n v="2255257.8906228212"/>
    <x v="9"/>
    <x v="10"/>
  </r>
  <r>
    <x v="1"/>
    <x v="17"/>
    <s v="Nov 2021"/>
    <n v="2211917.1802062895"/>
    <x v="10"/>
    <x v="10"/>
  </r>
  <r>
    <x v="1"/>
    <x v="17"/>
    <s v="Dec 2021"/>
    <n v="2210126.3453977746"/>
    <x v="11"/>
    <x v="10"/>
  </r>
  <r>
    <x v="1"/>
    <x v="17"/>
    <s v="Jan 2022"/>
    <n v="2127145.114852177"/>
    <x v="0"/>
    <x v="11"/>
  </r>
  <r>
    <x v="1"/>
    <x v="17"/>
    <s v="Feb 2022"/>
    <n v="2086591.415663033"/>
    <x v="1"/>
    <x v="11"/>
  </r>
  <r>
    <x v="1"/>
    <x v="17"/>
    <s v="Mar 2022"/>
    <n v="2050449.5815958802"/>
    <x v="2"/>
    <x v="11"/>
  </r>
  <r>
    <x v="1"/>
    <x v="17"/>
    <s v="Apr 2022"/>
    <n v="2007745.6612385069"/>
    <x v="3"/>
    <x v="11"/>
  </r>
  <r>
    <x v="1"/>
    <x v="17"/>
    <s v="May 2022"/>
    <n v="1965715.6244974269"/>
    <x v="4"/>
    <x v="11"/>
  </r>
  <r>
    <x v="1"/>
    <x v="17"/>
    <s v="Jun 2022"/>
    <n v="1800650.7863503571"/>
    <x v="5"/>
    <x v="11"/>
  </r>
  <r>
    <x v="1"/>
    <x v="17"/>
    <s v="Jul 2022"/>
    <n v="1734835.5838650274"/>
    <x v="6"/>
    <x v="11"/>
  </r>
  <r>
    <x v="1"/>
    <x v="17"/>
    <s v="Aug 2022"/>
    <n v="1700254.1482542658"/>
    <x v="7"/>
    <x v="11"/>
  </r>
  <r>
    <x v="1"/>
    <x v="17"/>
    <s v="Sep 2022"/>
    <n v="1667593.0261293643"/>
    <x v="8"/>
    <x v="11"/>
  </r>
  <r>
    <x v="1"/>
    <x v="17"/>
    <s v="Oct 2022"/>
    <n v="1634896.3109706582"/>
    <x v="9"/>
    <x v="11"/>
  </r>
  <r>
    <x v="1"/>
    <x v="17"/>
    <s v="Nov 2022"/>
    <n v="1603174.4429261442"/>
    <x v="10"/>
    <x v="11"/>
  </r>
  <r>
    <x v="1"/>
    <x v="17"/>
    <s v="Dec 2022"/>
    <n v="1604598.2017297947"/>
    <x v="11"/>
    <x v="11"/>
  </r>
  <r>
    <x v="1"/>
    <x v="17"/>
    <s v="Jan 2023"/>
    <n v="1541689.0174649085"/>
    <x v="0"/>
    <x v="12"/>
  </r>
  <r>
    <x v="1"/>
    <x v="17"/>
    <s v="Feb 2023"/>
    <n v="1511899.0435087061"/>
    <x v="1"/>
    <x v="12"/>
  </r>
  <r>
    <x v="1"/>
    <x v="17"/>
    <s v="Mar 2023"/>
    <n v="1482662.2982660723"/>
    <x v="2"/>
    <x v="12"/>
  </r>
  <r>
    <x v="1"/>
    <x v="17"/>
    <s v="Apr 2023"/>
    <n v="1453345.380303558"/>
    <x v="3"/>
    <x v="12"/>
  </r>
  <r>
    <x v="1"/>
    <x v="17"/>
    <s v="May 2023"/>
    <n v="1425136.665188493"/>
    <x v="4"/>
    <x v="12"/>
  </r>
  <r>
    <x v="1"/>
    <x v="17"/>
    <s v="Jun 2023"/>
    <n v="1397457.4203833672"/>
    <x v="5"/>
    <x v="12"/>
  </r>
  <r>
    <x v="1"/>
    <x v="17"/>
    <s v="Jul 2023"/>
    <n v="1370341.3937584984"/>
    <x v="6"/>
    <x v="12"/>
  </r>
  <r>
    <x v="1"/>
    <x v="17"/>
    <s v="Aug 2023"/>
    <n v="1343703.153827515"/>
    <x v="7"/>
    <x v="12"/>
  </r>
  <r>
    <x v="1"/>
    <x v="17"/>
    <s v="Sep 2023"/>
    <n v="1317619.7552470043"/>
    <x v="8"/>
    <x v="12"/>
  </r>
  <r>
    <x v="1"/>
    <x v="17"/>
    <s v="Oct 2023"/>
    <n v="1292316.1428696546"/>
    <x v="9"/>
    <x v="12"/>
  </r>
  <r>
    <x v="1"/>
    <x v="17"/>
    <s v="Nov 2023"/>
    <n v="1266842.9011531402"/>
    <x v="10"/>
    <x v="12"/>
  </r>
  <r>
    <x v="1"/>
    <x v="17"/>
    <s v="Dec 2023"/>
    <n v="1266795.7552320196"/>
    <x v="11"/>
    <x v="12"/>
  </r>
  <r>
    <x v="1"/>
    <x v="17"/>
    <s v="Jan 2024"/>
    <n v="1218231.0398508108"/>
    <x v="0"/>
    <x v="13"/>
  </r>
  <r>
    <x v="1"/>
    <x v="17"/>
    <s v="Feb 2024"/>
    <n v="1194637.6562194182"/>
    <x v="1"/>
    <x v="13"/>
  </r>
  <r>
    <x v="1"/>
    <x v="17"/>
    <s v="Mar 2024"/>
    <n v="1171640.173148274"/>
    <x v="2"/>
    <x v="13"/>
  </r>
  <r>
    <x v="1"/>
    <x v="17"/>
    <s v="Apr 2024"/>
    <n v="1148748.3924856277"/>
    <x v="3"/>
    <x v="13"/>
  </r>
  <r>
    <x v="1"/>
    <x v="17"/>
    <s v="May 2024"/>
    <n v="1126598.2074878819"/>
    <x v="4"/>
    <x v="13"/>
  </r>
  <r>
    <x v="1"/>
    <x v="17"/>
    <s v="Jun 2024"/>
    <n v="1104986.4839017426"/>
    <x v="5"/>
    <x v="13"/>
  </r>
  <r>
    <x v="1"/>
    <x v="17"/>
    <s v="Jul 2024"/>
    <n v="1083470.6970715111"/>
    <x v="6"/>
    <x v="13"/>
  </r>
  <r>
    <x v="1"/>
    <x v="17"/>
    <s v="Aug 2024"/>
    <n v="1062365.36031623"/>
    <x v="7"/>
    <x v="13"/>
  </r>
  <r>
    <x v="1"/>
    <x v="17"/>
    <s v="Sep 2024"/>
    <n v="1042014.3154682228"/>
    <x v="8"/>
    <x v="13"/>
  </r>
  <r>
    <x v="1"/>
    <x v="17"/>
    <s v="Oct 2024"/>
    <n v="1022061.7071700681"/>
    <x v="9"/>
    <x v="13"/>
  </r>
  <r>
    <x v="1"/>
    <x v="17"/>
    <s v="Nov 2024"/>
    <n v="1001730.2592990937"/>
    <x v="10"/>
    <x v="13"/>
  </r>
  <r>
    <x v="1"/>
    <x v="17"/>
    <s v="Dec 2024"/>
    <n v="1000636.1505946934"/>
    <x v="11"/>
    <x v="13"/>
  </r>
  <r>
    <x v="1"/>
    <x v="17"/>
    <s v="Jan 2025"/>
    <n v="963697.45791809552"/>
    <x v="0"/>
    <x v="14"/>
  </r>
  <r>
    <x v="1"/>
    <x v="17"/>
    <s v="Feb 2025"/>
    <n v="944729.56885591615"/>
    <x v="1"/>
    <x v="14"/>
  </r>
  <r>
    <x v="1"/>
    <x v="17"/>
    <s v="Mar 2025"/>
    <n v="926679.5141050393"/>
    <x v="2"/>
    <x v="14"/>
  </r>
  <r>
    <x v="1"/>
    <x v="17"/>
    <s v="Apr 2025"/>
    <n v="908922.53404047701"/>
    <x v="3"/>
    <x v="14"/>
  </r>
  <r>
    <x v="1"/>
    <x v="17"/>
    <s v="May 2025"/>
    <n v="890670.8320085"/>
    <x v="4"/>
    <x v="14"/>
  </r>
  <r>
    <x v="1"/>
    <x v="17"/>
    <s v="Jun 2025"/>
    <n v="873632.76193113206"/>
    <x v="5"/>
    <x v="14"/>
  </r>
  <r>
    <x v="1"/>
    <x v="17"/>
    <s v="Jul 2025"/>
    <n v="856945.20186761208"/>
    <x v="6"/>
    <x v="14"/>
  </r>
  <r>
    <x v="1"/>
    <x v="17"/>
    <s v="Aug 2025"/>
    <n v="839503.57635469874"/>
    <x v="7"/>
    <x v="14"/>
  </r>
  <r>
    <x v="1"/>
    <x v="17"/>
    <s v="Sep 2025"/>
    <n v="823455.06113774201"/>
    <x v="8"/>
    <x v="14"/>
  </r>
  <r>
    <x v="1"/>
    <x v="17"/>
    <s v="Oct 2025"/>
    <n v="807691.2541741383"/>
    <x v="9"/>
    <x v="14"/>
  </r>
  <r>
    <x v="1"/>
    <x v="17"/>
    <s v="Nov 2025"/>
    <n v="791858.47212800675"/>
    <x v="10"/>
    <x v="14"/>
  </r>
  <r>
    <x v="1"/>
    <x v="17"/>
    <s v="Dec 2025"/>
    <n v="789109.36751233344"/>
    <x v="11"/>
    <x v="14"/>
  </r>
  <r>
    <x v="1"/>
    <x v="17"/>
    <s v="Jan 2026"/>
    <n v="761878.96250991197"/>
    <x v="0"/>
    <x v="15"/>
  </r>
  <r>
    <x v="1"/>
    <x v="17"/>
    <s v="Feb 2026"/>
    <n v="746984.67153161007"/>
    <x v="1"/>
    <x v="15"/>
  </r>
  <r>
    <x v="1"/>
    <x v="17"/>
    <s v="Mar 2026"/>
    <n v="732766.61105926288"/>
    <x v="2"/>
    <x v="15"/>
  </r>
  <r>
    <x v="1"/>
    <x v="17"/>
    <s v="Apr 2026"/>
    <n v="718767.19127430185"/>
    <x v="3"/>
    <x v="15"/>
  </r>
  <r>
    <x v="1"/>
    <x v="17"/>
    <s v="May 2026"/>
    <n v="704012.78784287104"/>
    <x v="4"/>
    <x v="15"/>
  </r>
  <r>
    <x v="1"/>
    <x v="17"/>
    <s v="Jun 2026"/>
    <n v="690445.85695620207"/>
    <x v="5"/>
    <x v="15"/>
  </r>
  <r>
    <x v="1"/>
    <x v="17"/>
    <s v="Jul 2026"/>
    <n v="677310.65706403076"/>
    <x v="6"/>
    <x v="15"/>
  </r>
  <r>
    <x v="1"/>
    <x v="17"/>
    <s v="Aug 2026"/>
    <n v="663963.85505255044"/>
    <x v="7"/>
    <x v="15"/>
  </r>
  <r>
    <x v="1"/>
    <x v="17"/>
    <s v="Sep 2026"/>
    <n v="651188.43060486636"/>
    <x v="8"/>
    <x v="15"/>
  </r>
  <r>
    <x v="1"/>
    <x v="17"/>
    <s v="Oct 2026"/>
    <n v="638831.57734664588"/>
    <x v="9"/>
    <x v="15"/>
  </r>
  <r>
    <x v="1"/>
    <x v="17"/>
    <s v="Nov 2026"/>
    <n v="625429.97792804195"/>
    <x v="10"/>
    <x v="15"/>
  </r>
  <r>
    <x v="1"/>
    <x v="17"/>
    <s v="Dec 2026"/>
    <n v="620873.01494586456"/>
    <x v="11"/>
    <x v="15"/>
  </r>
  <r>
    <x v="1"/>
    <x v="17"/>
    <s v="Jan 2027"/>
    <n v="601848.39180404099"/>
    <x v="0"/>
    <x v="16"/>
  </r>
  <r>
    <x v="1"/>
    <x v="17"/>
    <s v="Feb 2027"/>
    <n v="589827.76526654547"/>
    <x v="1"/>
    <x v="16"/>
  </r>
  <r>
    <x v="1"/>
    <x v="17"/>
    <s v="Mar 2027"/>
    <n v="578598.17041659751"/>
    <x v="2"/>
    <x v="16"/>
  </r>
  <r>
    <x v="1"/>
    <x v="17"/>
    <s v="Apr 2027"/>
    <n v="567577.34330961981"/>
    <x v="3"/>
    <x v="16"/>
  </r>
  <r>
    <x v="1"/>
    <x v="17"/>
    <s v="May 2027"/>
    <n v="555844.54290125507"/>
    <x v="4"/>
    <x v="16"/>
  </r>
  <r>
    <x v="1"/>
    <x v="17"/>
    <s v="Jun 2027"/>
    <n v="478512.47654690093"/>
    <x v="5"/>
    <x v="16"/>
  </r>
  <r>
    <x v="1"/>
    <x v="18"/>
    <s v="Jul 2012"/>
    <n v="8453069.8018075917"/>
    <x v="6"/>
    <x v="1"/>
  </r>
  <r>
    <x v="1"/>
    <x v="18"/>
    <s v="Aug 2012"/>
    <n v="9057376.4011999946"/>
    <x v="7"/>
    <x v="1"/>
  </r>
  <r>
    <x v="1"/>
    <x v="18"/>
    <s v="Sep 2012"/>
    <n v="7934720.6865585418"/>
    <x v="8"/>
    <x v="1"/>
  </r>
  <r>
    <x v="1"/>
    <x v="18"/>
    <s v="Oct 2012"/>
    <n v="6624921.4315654673"/>
    <x v="9"/>
    <x v="1"/>
  </r>
  <r>
    <x v="1"/>
    <x v="18"/>
    <s v="Nov 2012"/>
    <n v="5761981.8346929383"/>
    <x v="10"/>
    <x v="1"/>
  </r>
  <r>
    <x v="1"/>
    <x v="18"/>
    <s v="Dec 2012"/>
    <n v="5095836.1823385637"/>
    <x v="11"/>
    <x v="1"/>
  </r>
  <r>
    <x v="1"/>
    <x v="18"/>
    <s v="Jan 2013"/>
    <n v="4845466.5321151502"/>
    <x v="0"/>
    <x v="2"/>
  </r>
  <r>
    <x v="1"/>
    <x v="18"/>
    <s v="Feb 2013"/>
    <n v="4618444.4886242915"/>
    <x v="1"/>
    <x v="2"/>
  </r>
  <r>
    <x v="1"/>
    <x v="18"/>
    <s v="Mar 2013"/>
    <n v="4469410.783173183"/>
    <x v="2"/>
    <x v="2"/>
  </r>
  <r>
    <x v="1"/>
    <x v="18"/>
    <s v="Apr 2013"/>
    <n v="4590228.0176163055"/>
    <x v="3"/>
    <x v="2"/>
  </r>
  <r>
    <x v="1"/>
    <x v="18"/>
    <s v="May 2013"/>
    <n v="4726501.351520218"/>
    <x v="4"/>
    <x v="2"/>
  </r>
  <r>
    <x v="1"/>
    <x v="18"/>
    <s v="Jun 2013"/>
    <n v="4766162.724597076"/>
    <x v="5"/>
    <x v="2"/>
  </r>
  <r>
    <x v="1"/>
    <x v="18"/>
    <s v="Jul 2013"/>
    <n v="4789799.6014845446"/>
    <x v="6"/>
    <x v="2"/>
  </r>
  <r>
    <x v="1"/>
    <x v="18"/>
    <s v="Aug 2013"/>
    <n v="4771823.5901470659"/>
    <x v="7"/>
    <x v="2"/>
  </r>
  <r>
    <x v="1"/>
    <x v="18"/>
    <s v="Sep 2013"/>
    <n v="4630460.3301113285"/>
    <x v="8"/>
    <x v="2"/>
  </r>
  <r>
    <x v="1"/>
    <x v="18"/>
    <s v="Oct 2013"/>
    <n v="4513126.0417826455"/>
    <x v="9"/>
    <x v="2"/>
  </r>
  <r>
    <x v="1"/>
    <x v="18"/>
    <s v="Nov 2013"/>
    <n v="4356861.5377780255"/>
    <x v="10"/>
    <x v="2"/>
  </r>
  <r>
    <x v="1"/>
    <x v="18"/>
    <s v="Dec 2013"/>
    <n v="4143761.5223924518"/>
    <x v="11"/>
    <x v="2"/>
  </r>
  <r>
    <x v="1"/>
    <x v="18"/>
    <s v="Jan 2014"/>
    <n v="3924393.1483875774"/>
    <x v="0"/>
    <x v="3"/>
  </r>
  <r>
    <x v="1"/>
    <x v="18"/>
    <s v="Feb 2014"/>
    <n v="3735061.0122935427"/>
    <x v="1"/>
    <x v="3"/>
  </r>
  <r>
    <x v="1"/>
    <x v="18"/>
    <s v="Mar 2014"/>
    <n v="3578318.5424103234"/>
    <x v="2"/>
    <x v="3"/>
  </r>
  <r>
    <x v="1"/>
    <x v="18"/>
    <s v="Apr 2014"/>
    <n v="3330758.6454016482"/>
    <x v="3"/>
    <x v="3"/>
  </r>
  <r>
    <x v="1"/>
    <x v="18"/>
    <s v="May 2014"/>
    <n v="3071068.4500913667"/>
    <x v="4"/>
    <x v="3"/>
  </r>
  <r>
    <x v="1"/>
    <x v="18"/>
    <s v="Jun 2014"/>
    <n v="2913019.1837450787"/>
    <x v="5"/>
    <x v="3"/>
  </r>
  <r>
    <x v="1"/>
    <x v="18"/>
    <s v="Jul 2014"/>
    <n v="2797225.961901275"/>
    <x v="6"/>
    <x v="3"/>
  </r>
  <r>
    <x v="1"/>
    <x v="18"/>
    <s v="Aug 2014"/>
    <n v="2641279.7320509786"/>
    <x v="7"/>
    <x v="3"/>
  </r>
  <r>
    <x v="1"/>
    <x v="18"/>
    <s v="Sep 2014"/>
    <n v="2468822.9632381378"/>
    <x v="8"/>
    <x v="3"/>
  </r>
  <r>
    <x v="1"/>
    <x v="18"/>
    <s v="Oct 2014"/>
    <n v="2297641.430269442"/>
    <x v="9"/>
    <x v="3"/>
  </r>
  <r>
    <x v="1"/>
    <x v="18"/>
    <s v="Nov 2014"/>
    <n v="2192538.1247445382"/>
    <x v="10"/>
    <x v="3"/>
  </r>
  <r>
    <x v="1"/>
    <x v="18"/>
    <s v="Dec 2014"/>
    <n v="2180560.2377713718"/>
    <x v="11"/>
    <x v="3"/>
  </r>
  <r>
    <x v="1"/>
    <x v="18"/>
    <s v="Jan 2015"/>
    <n v="2177400.4364937642"/>
    <x v="0"/>
    <x v="4"/>
  </r>
  <r>
    <x v="1"/>
    <x v="18"/>
    <s v="Feb 2015"/>
    <n v="2163010.3367001414"/>
    <x v="1"/>
    <x v="4"/>
  </r>
  <r>
    <x v="1"/>
    <x v="18"/>
    <s v="Mar 2015"/>
    <n v="2123084.0065688756"/>
    <x v="2"/>
    <x v="4"/>
  </r>
  <r>
    <x v="1"/>
    <x v="18"/>
    <s v="Apr 2015"/>
    <n v="2076616.0366014354"/>
    <x v="3"/>
    <x v="4"/>
  </r>
  <r>
    <x v="1"/>
    <x v="18"/>
    <s v="May 2015"/>
    <n v="2026697.2852295912"/>
    <x v="4"/>
    <x v="4"/>
  </r>
  <r>
    <x v="1"/>
    <x v="18"/>
    <s v="Jun 2015"/>
    <n v="1984698.6111261556"/>
    <x v="5"/>
    <x v="4"/>
  </r>
  <r>
    <x v="1"/>
    <x v="18"/>
    <s v="Jul 2015"/>
    <n v="1948499.8611402847"/>
    <x v="6"/>
    <x v="4"/>
  </r>
  <r>
    <x v="1"/>
    <x v="18"/>
    <s v="Aug 2015"/>
    <n v="1966836.3306283499"/>
    <x v="7"/>
    <x v="4"/>
  </r>
  <r>
    <x v="1"/>
    <x v="18"/>
    <s v="Sep 2015"/>
    <n v="1916508.5885427804"/>
    <x v="8"/>
    <x v="4"/>
  </r>
  <r>
    <x v="1"/>
    <x v="18"/>
    <s v="Oct 2015"/>
    <n v="1871128.9878534358"/>
    <x v="9"/>
    <x v="4"/>
  </r>
  <r>
    <x v="1"/>
    <x v="18"/>
    <s v="Nov 2015"/>
    <n v="1829375.381728916"/>
    <x v="10"/>
    <x v="4"/>
  </r>
  <r>
    <x v="1"/>
    <x v="18"/>
    <s v="Dec 2015"/>
    <n v="1791425.4985807277"/>
    <x v="11"/>
    <x v="4"/>
  </r>
  <r>
    <x v="1"/>
    <x v="18"/>
    <s v="Jan 2016"/>
    <n v="1749434.5279270876"/>
    <x v="0"/>
    <x v="5"/>
  </r>
  <r>
    <x v="1"/>
    <x v="18"/>
    <s v="Feb 2016"/>
    <n v="1710819.7734765941"/>
    <x v="1"/>
    <x v="5"/>
  </r>
  <r>
    <x v="1"/>
    <x v="18"/>
    <s v="Mar 2016"/>
    <n v="1673956.4992032393"/>
    <x v="2"/>
    <x v="5"/>
  </r>
  <r>
    <x v="1"/>
    <x v="18"/>
    <s v="Apr 2016"/>
    <n v="1637337.5460106838"/>
    <x v="3"/>
    <x v="5"/>
  </r>
  <r>
    <x v="1"/>
    <x v="18"/>
    <s v="May 2016"/>
    <n v="1607474.0880401332"/>
    <x v="4"/>
    <x v="5"/>
  </r>
  <r>
    <x v="1"/>
    <x v="18"/>
    <s v="Jun 2016"/>
    <n v="1572629.319663608"/>
    <x v="5"/>
    <x v="5"/>
  </r>
  <r>
    <x v="1"/>
    <x v="18"/>
    <s v="Jul 2016"/>
    <n v="1540249.1816866982"/>
    <x v="6"/>
    <x v="5"/>
  </r>
  <r>
    <x v="1"/>
    <x v="18"/>
    <s v="Aug 2016"/>
    <n v="1504597.6063719811"/>
    <x v="7"/>
    <x v="5"/>
  </r>
  <r>
    <x v="1"/>
    <x v="18"/>
    <s v="Sep 2016"/>
    <n v="1459244.9743506801"/>
    <x v="8"/>
    <x v="5"/>
  </r>
  <r>
    <x v="1"/>
    <x v="18"/>
    <s v="Oct 2016"/>
    <n v="1422550.3052432276"/>
    <x v="9"/>
    <x v="5"/>
  </r>
  <r>
    <x v="1"/>
    <x v="18"/>
    <s v="Nov 2016"/>
    <n v="1386233.6325929607"/>
    <x v="10"/>
    <x v="5"/>
  </r>
  <r>
    <x v="1"/>
    <x v="18"/>
    <s v="Dec 2016"/>
    <n v="1353157.2788024945"/>
    <x v="11"/>
    <x v="5"/>
  </r>
  <r>
    <x v="1"/>
    <x v="18"/>
    <s v="Jan 2017"/>
    <n v="1320690.6542827622"/>
    <x v="0"/>
    <x v="6"/>
  </r>
  <r>
    <x v="1"/>
    <x v="18"/>
    <s v="Feb 2017"/>
    <n v="1292925.7569110463"/>
    <x v="1"/>
    <x v="6"/>
  </r>
  <r>
    <x v="1"/>
    <x v="18"/>
    <s v="Mar 2017"/>
    <n v="1271112.5139973692"/>
    <x v="2"/>
    <x v="6"/>
  </r>
  <r>
    <x v="1"/>
    <x v="18"/>
    <s v="Apr 2017"/>
    <n v="1240977.0333662326"/>
    <x v="3"/>
    <x v="6"/>
  </r>
  <r>
    <x v="1"/>
    <x v="18"/>
    <s v="May 2017"/>
    <n v="1209561.074551719"/>
    <x v="4"/>
    <x v="6"/>
  </r>
  <r>
    <x v="1"/>
    <x v="18"/>
    <s v="Jun 2017"/>
    <n v="1189494.736243641"/>
    <x v="5"/>
    <x v="6"/>
  </r>
  <r>
    <x v="1"/>
    <x v="18"/>
    <s v="Jul 2017"/>
    <n v="1155640.1000470766"/>
    <x v="6"/>
    <x v="6"/>
  </r>
  <r>
    <x v="1"/>
    <x v="18"/>
    <s v="Aug 2017"/>
    <n v="1133088.2231320976"/>
    <x v="7"/>
    <x v="6"/>
  </r>
  <r>
    <x v="1"/>
    <x v="18"/>
    <s v="Sep 2017"/>
    <n v="1107484.00715556"/>
    <x v="8"/>
    <x v="6"/>
  </r>
  <r>
    <x v="1"/>
    <x v="18"/>
    <s v="Oct 2017"/>
    <n v="1078439.0389223434"/>
    <x v="9"/>
    <x v="6"/>
  </r>
  <r>
    <x v="1"/>
    <x v="18"/>
    <s v="Nov 2017"/>
    <n v="1059465.4017773634"/>
    <x v="10"/>
    <x v="6"/>
  </r>
  <r>
    <x v="1"/>
    <x v="18"/>
    <s v="Dec 2017"/>
    <n v="1044514.7005346022"/>
    <x v="11"/>
    <x v="6"/>
  </r>
  <r>
    <x v="1"/>
    <x v="18"/>
    <s v="Jan 2018"/>
    <n v="1018141.7650986391"/>
    <x v="0"/>
    <x v="7"/>
  </r>
  <r>
    <x v="1"/>
    <x v="18"/>
    <s v="Feb 2018"/>
    <n v="995998.3411980368"/>
    <x v="1"/>
    <x v="7"/>
  </r>
  <r>
    <x v="1"/>
    <x v="18"/>
    <s v="Mar 2018"/>
    <n v="975617.48980875069"/>
    <x v="2"/>
    <x v="7"/>
  </r>
  <r>
    <x v="1"/>
    <x v="18"/>
    <s v="Apr 2018"/>
    <n v="948028.7332529386"/>
    <x v="3"/>
    <x v="7"/>
  </r>
  <r>
    <x v="1"/>
    <x v="18"/>
    <s v="May 2018"/>
    <n v="926501.57461934141"/>
    <x v="4"/>
    <x v="7"/>
  </r>
  <r>
    <x v="1"/>
    <x v="18"/>
    <s v="Jun 2018"/>
    <n v="913815.4660623821"/>
    <x v="5"/>
    <x v="7"/>
  </r>
  <r>
    <x v="1"/>
    <x v="18"/>
    <s v="Jul 2018"/>
    <n v="891388.61015444482"/>
    <x v="6"/>
    <x v="7"/>
  </r>
  <r>
    <x v="1"/>
    <x v="18"/>
    <s v="Aug 2018"/>
    <n v="873942.31643335801"/>
    <x v="7"/>
    <x v="7"/>
  </r>
  <r>
    <x v="1"/>
    <x v="18"/>
    <s v="Sep 2018"/>
    <n v="858640.90658059926"/>
    <x v="8"/>
    <x v="7"/>
  </r>
  <r>
    <x v="1"/>
    <x v="18"/>
    <s v="Oct 2018"/>
    <n v="845893.73949717951"/>
    <x v="9"/>
    <x v="7"/>
  </r>
  <r>
    <x v="1"/>
    <x v="18"/>
    <s v="Nov 2018"/>
    <n v="823915.7723599663"/>
    <x v="10"/>
    <x v="7"/>
  </r>
  <r>
    <x v="1"/>
    <x v="18"/>
    <s v="Dec 2018"/>
    <n v="802702.93982303166"/>
    <x v="11"/>
    <x v="7"/>
  </r>
  <r>
    <x v="1"/>
    <x v="18"/>
    <s v="Jan 2019"/>
    <n v="785838.85100858076"/>
    <x v="0"/>
    <x v="8"/>
  </r>
  <r>
    <x v="1"/>
    <x v="18"/>
    <s v="Feb 2019"/>
    <n v="771079.41033160849"/>
    <x v="1"/>
    <x v="8"/>
  </r>
  <r>
    <x v="1"/>
    <x v="18"/>
    <s v="Mar 2019"/>
    <n v="758306.69998352299"/>
    <x v="2"/>
    <x v="8"/>
  </r>
  <r>
    <x v="1"/>
    <x v="18"/>
    <s v="Apr 2019"/>
    <n v="741442.66211848939"/>
    <x v="3"/>
    <x v="8"/>
  </r>
  <r>
    <x v="1"/>
    <x v="18"/>
    <s v="May 2019"/>
    <n v="728321.47467323276"/>
    <x v="4"/>
    <x v="8"/>
  </r>
  <r>
    <x v="1"/>
    <x v="18"/>
    <s v="Jun 2019"/>
    <n v="719473.62638092553"/>
    <x v="5"/>
    <x v="8"/>
  </r>
  <r>
    <x v="1"/>
    <x v="18"/>
    <s v="Jul 2019"/>
    <n v="704921.81096799439"/>
    <x v="6"/>
    <x v="8"/>
  </r>
  <r>
    <x v="1"/>
    <x v="18"/>
    <s v="Aug 2019"/>
    <n v="694488.17239303933"/>
    <x v="7"/>
    <x v="8"/>
  </r>
  <r>
    <x v="1"/>
    <x v="18"/>
    <s v="Sep 2019"/>
    <n v="679618.07155250222"/>
    <x v="8"/>
    <x v="8"/>
  </r>
  <r>
    <x v="1"/>
    <x v="18"/>
    <s v="Oct 2019"/>
    <n v="666743.71818059485"/>
    <x v="9"/>
    <x v="8"/>
  </r>
  <r>
    <x v="1"/>
    <x v="18"/>
    <s v="Nov 2019"/>
    <n v="657125.71335959609"/>
    <x v="10"/>
    <x v="8"/>
  </r>
  <r>
    <x v="1"/>
    <x v="18"/>
    <s v="Dec 2019"/>
    <n v="644568.65062513459"/>
    <x v="11"/>
    <x v="8"/>
  </r>
  <r>
    <x v="1"/>
    <x v="18"/>
    <s v="Jan 2020"/>
    <n v="627620.47514721181"/>
    <x v="0"/>
    <x v="9"/>
  </r>
  <r>
    <x v="1"/>
    <x v="18"/>
    <s v="Feb 2020"/>
    <n v="615234.13597455528"/>
    <x v="1"/>
    <x v="9"/>
  </r>
  <r>
    <x v="1"/>
    <x v="18"/>
    <s v="Mar 2020"/>
    <n v="605201.70296665141"/>
    <x v="2"/>
    <x v="9"/>
  </r>
  <r>
    <x v="1"/>
    <x v="18"/>
    <s v="Apr 2020"/>
    <n v="593018.78990407637"/>
    <x v="3"/>
    <x v="9"/>
  </r>
  <r>
    <x v="1"/>
    <x v="18"/>
    <s v="May 2020"/>
    <n v="584284.99078437313"/>
    <x v="4"/>
    <x v="9"/>
  </r>
  <r>
    <x v="1"/>
    <x v="18"/>
    <s v="Jun 2020"/>
    <n v="577046.92301322496"/>
    <x v="5"/>
    <x v="9"/>
  </r>
  <r>
    <x v="1"/>
    <x v="18"/>
    <s v="Jul 2020"/>
    <n v="559049.8796037283"/>
    <x v="6"/>
    <x v="9"/>
  </r>
  <r>
    <x v="1"/>
    <x v="18"/>
    <s v="Aug 2020"/>
    <n v="545320.57745683088"/>
    <x v="7"/>
    <x v="9"/>
  </r>
  <r>
    <x v="1"/>
    <x v="18"/>
    <s v="Sep 2020"/>
    <n v="535657.09852669551"/>
    <x v="8"/>
    <x v="9"/>
  </r>
  <r>
    <x v="1"/>
    <x v="18"/>
    <s v="Oct 2020"/>
    <n v="524156.70554667263"/>
    <x v="9"/>
    <x v="9"/>
  </r>
  <r>
    <x v="1"/>
    <x v="18"/>
    <s v="Nov 2020"/>
    <n v="511016.62967985845"/>
    <x v="10"/>
    <x v="9"/>
  </r>
  <r>
    <x v="1"/>
    <x v="18"/>
    <s v="Dec 2020"/>
    <n v="498408.50723345194"/>
    <x v="11"/>
    <x v="9"/>
  </r>
  <r>
    <x v="1"/>
    <x v="18"/>
    <s v="Jan 2021"/>
    <n v="484825.87202186196"/>
    <x v="0"/>
    <x v="10"/>
  </r>
  <r>
    <x v="1"/>
    <x v="18"/>
    <s v="Feb 2021"/>
    <n v="476693.22673971299"/>
    <x v="1"/>
    <x v="10"/>
  </r>
  <r>
    <x v="1"/>
    <x v="18"/>
    <s v="Mar 2021"/>
    <n v="467618.94715158106"/>
    <x v="2"/>
    <x v="10"/>
  </r>
  <r>
    <x v="1"/>
    <x v="18"/>
    <s v="Apr 2021"/>
    <n v="453163.2727289258"/>
    <x v="3"/>
    <x v="10"/>
  </r>
  <r>
    <x v="1"/>
    <x v="18"/>
    <s v="May 2021"/>
    <n v="444073.96928051912"/>
    <x v="4"/>
    <x v="10"/>
  </r>
  <r>
    <x v="1"/>
    <x v="18"/>
    <s v="Jun 2021"/>
    <n v="441782.35134572501"/>
    <x v="5"/>
    <x v="10"/>
  </r>
  <r>
    <x v="1"/>
    <x v="18"/>
    <s v="Jul 2021"/>
    <n v="397752.60799827625"/>
    <x v="6"/>
    <x v="10"/>
  </r>
  <r>
    <x v="1"/>
    <x v="18"/>
    <s v="Aug 2021"/>
    <n v="387354.1915908996"/>
    <x v="7"/>
    <x v="10"/>
  </r>
  <r>
    <x v="1"/>
    <x v="18"/>
    <s v="Sep 2021"/>
    <n v="377287.70128841599"/>
    <x v="8"/>
    <x v="10"/>
  </r>
  <r>
    <x v="1"/>
    <x v="18"/>
    <s v="Oct 2021"/>
    <n v="369240.22340639291"/>
    <x v="9"/>
    <x v="10"/>
  </r>
  <r>
    <x v="1"/>
    <x v="18"/>
    <s v="Nov 2021"/>
    <n v="360406.43107748078"/>
    <x v="10"/>
    <x v="10"/>
  </r>
  <r>
    <x v="1"/>
    <x v="18"/>
    <s v="Dec 2021"/>
    <n v="354148.48541098431"/>
    <x v="11"/>
    <x v="10"/>
  </r>
  <r>
    <x v="1"/>
    <x v="18"/>
    <s v="Jan 2022"/>
    <n v="346965.77658914652"/>
    <x v="0"/>
    <x v="11"/>
  </r>
  <r>
    <x v="1"/>
    <x v="18"/>
    <s v="Feb 2022"/>
    <n v="339857.00681112224"/>
    <x v="1"/>
    <x v="11"/>
  </r>
  <r>
    <x v="1"/>
    <x v="18"/>
    <s v="Mar 2022"/>
    <n v="334158.00684368255"/>
    <x v="2"/>
    <x v="11"/>
  </r>
  <r>
    <x v="1"/>
    <x v="18"/>
    <s v="Apr 2022"/>
    <n v="330554.45495937741"/>
    <x v="3"/>
    <x v="11"/>
  </r>
  <r>
    <x v="1"/>
    <x v="18"/>
    <s v="May 2022"/>
    <n v="322487.04751696973"/>
    <x v="4"/>
    <x v="11"/>
  </r>
  <r>
    <x v="1"/>
    <x v="18"/>
    <s v="Jun 2022"/>
    <n v="310206.80890749808"/>
    <x v="5"/>
    <x v="11"/>
  </r>
  <r>
    <x v="1"/>
    <x v="18"/>
    <s v="Jul 2022"/>
    <n v="208765.18682419474"/>
    <x v="6"/>
    <x v="11"/>
  </r>
  <r>
    <x v="1"/>
    <x v="18"/>
    <s v="Aug 2022"/>
    <n v="143094.45999162237"/>
    <x v="7"/>
    <x v="11"/>
  </r>
  <r>
    <x v="1"/>
    <x v="18"/>
    <s v="Sep 2022"/>
    <n v="139201.3923697673"/>
    <x v="8"/>
    <x v="11"/>
  </r>
  <r>
    <x v="1"/>
    <x v="18"/>
    <s v="Oct 2022"/>
    <n v="137308.11713049025"/>
    <x v="9"/>
    <x v="11"/>
  </r>
  <r>
    <x v="1"/>
    <x v="18"/>
    <s v="Nov 2022"/>
    <n v="99115.386444247648"/>
    <x v="10"/>
    <x v="11"/>
  </r>
  <r>
    <x v="1"/>
    <x v="18"/>
    <s v="Dec 2022"/>
    <n v="97974.777922342633"/>
    <x v="11"/>
    <x v="11"/>
  </r>
  <r>
    <x v="1"/>
    <x v="18"/>
    <s v="Jan 2023"/>
    <n v="96789.797876229088"/>
    <x v="0"/>
    <x v="12"/>
  </r>
  <r>
    <x v="1"/>
    <x v="18"/>
    <s v="Feb 2023"/>
    <n v="95652.627038821374"/>
    <x v="1"/>
    <x v="12"/>
  </r>
  <r>
    <x v="1"/>
    <x v="18"/>
    <s v="Mar 2023"/>
    <n v="94529.930417574491"/>
    <x v="2"/>
    <x v="12"/>
  </r>
  <r>
    <x v="1"/>
    <x v="18"/>
    <s v="Apr 2023"/>
    <n v="93421.494487338379"/>
    <x v="3"/>
    <x v="12"/>
  </r>
  <r>
    <x v="1"/>
    <x v="18"/>
    <s v="May 2023"/>
    <n v="92327.108045868052"/>
    <x v="4"/>
    <x v="12"/>
  </r>
  <r>
    <x v="1"/>
    <x v="18"/>
    <s v="Jun 2023"/>
    <n v="91246.565959634056"/>
    <x v="5"/>
    <x v="12"/>
  </r>
  <r>
    <x v="1"/>
    <x v="18"/>
    <s v="Jul 2023"/>
    <n v="90179.662272201778"/>
    <x v="6"/>
    <x v="12"/>
  </r>
  <r>
    <x v="1"/>
    <x v="18"/>
    <s v="Aug 2023"/>
    <n v="89126.196795852098"/>
    <x v="7"/>
    <x v="12"/>
  </r>
  <r>
    <x v="1"/>
    <x v="18"/>
    <s v="Sep 2023"/>
    <n v="88085.975811581375"/>
    <x v="8"/>
    <x v="12"/>
  </r>
  <r>
    <x v="1"/>
    <x v="18"/>
    <s v="Oct 2023"/>
    <n v="87058.803877480779"/>
    <x v="9"/>
    <x v="12"/>
  </r>
  <r>
    <x v="1"/>
    <x v="18"/>
    <s v="Nov 2023"/>
    <n v="86044.490958904411"/>
    <x v="10"/>
    <x v="12"/>
  </r>
  <r>
    <x v="1"/>
    <x v="18"/>
    <s v="Dec 2023"/>
    <n v="85042.851005564124"/>
    <x v="11"/>
    <x v="12"/>
  </r>
  <r>
    <x v="1"/>
    <x v="18"/>
    <s v="Jan 2024"/>
    <n v="84053.697467171762"/>
    <x v="0"/>
    <x v="13"/>
  </r>
  <r>
    <x v="1"/>
    <x v="18"/>
    <s v="Feb 2024"/>
    <n v="83076.850100702082"/>
    <x v="1"/>
    <x v="13"/>
  </r>
  <r>
    <x v="1"/>
    <x v="18"/>
    <s v="Mar 2024"/>
    <n v="82112.135254750494"/>
    <x v="2"/>
    <x v="13"/>
  </r>
  <r>
    <x v="1"/>
    <x v="18"/>
    <s v="Apr 2024"/>
    <n v="81159.373424839112"/>
    <x v="3"/>
    <x v="13"/>
  </r>
  <r>
    <x v="1"/>
    <x v="18"/>
    <s v="May 2024"/>
    <n v="80218.390536658248"/>
    <x v="4"/>
    <x v="13"/>
  </r>
  <r>
    <x v="1"/>
    <x v="18"/>
    <s v="Jun 2024"/>
    <n v="79289.023791876505"/>
    <x v="5"/>
    <x v="13"/>
  </r>
  <r>
    <x v="1"/>
    <x v="18"/>
    <s v="Jul 2024"/>
    <n v="78371.101977636688"/>
    <x v="6"/>
    <x v="13"/>
  </r>
  <r>
    <x v="1"/>
    <x v="18"/>
    <s v="Aug 2024"/>
    <n v="77464.463957060041"/>
    <x v="7"/>
    <x v="13"/>
  </r>
  <r>
    <x v="1"/>
    <x v="18"/>
    <s v="Sep 2024"/>
    <n v="76568.946347457415"/>
    <x v="8"/>
    <x v="13"/>
  </r>
  <r>
    <x v="1"/>
    <x v="18"/>
    <s v="Oct 2024"/>
    <n v="75684.389511950081"/>
    <x v="9"/>
    <x v="13"/>
  </r>
  <r>
    <x v="1"/>
    <x v="18"/>
    <s v="Nov 2024"/>
    <n v="74810.641305279845"/>
    <x v="10"/>
    <x v="13"/>
  </r>
  <r>
    <x v="1"/>
    <x v="18"/>
    <s v="Dec 2024"/>
    <n v="73947.543029115375"/>
    <x v="11"/>
    <x v="13"/>
  </r>
  <r>
    <x v="1"/>
    <x v="18"/>
    <s v="Jan 2025"/>
    <n v="73094.951291271762"/>
    <x v="0"/>
    <x v="14"/>
  </r>
  <r>
    <x v="1"/>
    <x v="18"/>
    <s v="Feb 2025"/>
    <n v="72252.708131965046"/>
    <x v="1"/>
    <x v="14"/>
  </r>
  <r>
    <x v="1"/>
    <x v="18"/>
    <s v="Mar 2025"/>
    <n v="71420.674143368116"/>
    <x v="2"/>
    <x v="14"/>
  </r>
  <r>
    <x v="1"/>
    <x v="18"/>
    <s v="Apr 2025"/>
    <n v="70598.702603127924"/>
    <x v="3"/>
    <x v="14"/>
  </r>
  <r>
    <x v="1"/>
    <x v="18"/>
    <s v="May 2025"/>
    <n v="69786.65408051222"/>
    <x v="4"/>
    <x v="14"/>
  </r>
  <r>
    <x v="1"/>
    <x v="18"/>
    <s v="Jun 2025"/>
    <n v="68984.384676073154"/>
    <x v="5"/>
    <x v="14"/>
  </r>
  <r>
    <x v="1"/>
    <x v="18"/>
    <s v="Jul 2025"/>
    <n v="68191.7611277939"/>
    <x v="6"/>
    <x v="14"/>
  </r>
  <r>
    <x v="1"/>
    <x v="18"/>
    <s v="Aug 2025"/>
    <n v="67408.648027847317"/>
    <x v="7"/>
    <x v="14"/>
  </r>
  <r>
    <x v="1"/>
    <x v="18"/>
    <s v="Sep 2025"/>
    <n v="66634.914575669129"/>
    <x v="8"/>
    <x v="14"/>
  </r>
  <r>
    <x v="1"/>
    <x v="18"/>
    <s v="Oct 2025"/>
    <n v="65870.424040527025"/>
    <x v="9"/>
    <x v="14"/>
  </r>
  <r>
    <x v="1"/>
    <x v="18"/>
    <s v="Nov 2025"/>
    <n v="65115.049706214522"/>
    <x v="10"/>
    <x v="14"/>
  </r>
  <r>
    <x v="1"/>
    <x v="18"/>
    <s v="Dec 2025"/>
    <n v="64368.670225240567"/>
    <x v="11"/>
    <x v="14"/>
  </r>
  <r>
    <x v="1"/>
    <x v="18"/>
    <s v="Jan 2026"/>
    <n v="63631.155474135747"/>
    <x v="0"/>
    <x v="15"/>
  </r>
  <r>
    <x v="1"/>
    <x v="18"/>
    <s v="Feb 2026"/>
    <n v="62902.383182503894"/>
    <x v="1"/>
    <x v="15"/>
  </r>
  <r>
    <x v="1"/>
    <x v="18"/>
    <s v="Mar 2026"/>
    <n v="62182.234402853996"/>
    <x v="2"/>
    <x v="15"/>
  </r>
  <r>
    <x v="1"/>
    <x v="18"/>
    <s v="Apr 2026"/>
    <n v="61470.589787695011"/>
    <x v="3"/>
    <x v="15"/>
  </r>
  <r>
    <x v="1"/>
    <x v="18"/>
    <s v="May 2026"/>
    <n v="60767.331850988521"/>
    <x v="4"/>
    <x v="15"/>
  </r>
  <r>
    <x v="1"/>
    <x v="18"/>
    <s v="Jun 2026"/>
    <n v="60072.345629601237"/>
    <x v="5"/>
    <x v="15"/>
  </r>
  <r>
    <x v="1"/>
    <x v="18"/>
    <s v="Jul 2026"/>
    <n v="59385.520267662789"/>
    <x v="6"/>
    <x v="15"/>
  </r>
  <r>
    <x v="1"/>
    <x v="18"/>
    <s v="Aug 2026"/>
    <n v="58706.734810419272"/>
    <x v="7"/>
    <x v="15"/>
  </r>
  <r>
    <x v="1"/>
    <x v="18"/>
    <s v="Sep 2026"/>
    <n v="58035.89073943127"/>
    <x v="8"/>
    <x v="15"/>
  </r>
  <r>
    <x v="1"/>
    <x v="18"/>
    <s v="Oct 2026"/>
    <n v="57372.877075923258"/>
    <x v="9"/>
    <x v="15"/>
  </r>
  <r>
    <x v="1"/>
    <x v="18"/>
    <s v="Nov 2026"/>
    <n v="56717.582118214545"/>
    <x v="10"/>
    <x v="15"/>
  </r>
  <r>
    <x v="1"/>
    <x v="18"/>
    <s v="Dec 2026"/>
    <n v="56069.902717697682"/>
    <x v="11"/>
    <x v="15"/>
  </r>
  <r>
    <x v="1"/>
    <x v="18"/>
    <s v="Jan 2027"/>
    <n v="55429.736887217769"/>
    <x v="0"/>
    <x v="16"/>
  </r>
  <r>
    <x v="1"/>
    <x v="18"/>
    <s v="Feb 2027"/>
    <n v="54796.987446882835"/>
    <x v="1"/>
    <x v="16"/>
  </r>
  <r>
    <x v="1"/>
    <x v="18"/>
    <s v="Mar 2027"/>
    <n v="54171.545156464774"/>
    <x v="2"/>
    <x v="16"/>
  </r>
  <r>
    <x v="1"/>
    <x v="18"/>
    <s v="Apr 2027"/>
    <n v="53553.316458976769"/>
    <x v="3"/>
    <x v="16"/>
  </r>
  <r>
    <x v="1"/>
    <x v="18"/>
    <s v="May 2027"/>
    <n v="52942.203913074271"/>
    <x v="4"/>
    <x v="16"/>
  </r>
  <r>
    <x v="1"/>
    <x v="18"/>
    <s v="Jun 2027"/>
    <n v="52338.111115960128"/>
    <x v="5"/>
    <x v="16"/>
  </r>
  <r>
    <x v="1"/>
    <x v="18"/>
    <s v="Jul 2027"/>
    <n v="786.38560340446054"/>
    <x v="6"/>
    <x v="16"/>
  </r>
  <r>
    <x v="1"/>
    <x v="19"/>
    <s v="Aug 2012"/>
    <n v="6525130.7974509932"/>
    <x v="7"/>
    <x v="1"/>
  </r>
  <r>
    <x v="1"/>
    <x v="19"/>
    <s v="Sep 2012"/>
    <n v="9505929.5645874701"/>
    <x v="8"/>
    <x v="1"/>
  </r>
  <r>
    <x v="1"/>
    <x v="19"/>
    <s v="Oct 2012"/>
    <n v="9396380.8116032816"/>
    <x v="9"/>
    <x v="1"/>
  </r>
  <r>
    <x v="1"/>
    <x v="19"/>
    <s v="Nov 2012"/>
    <n v="7314569.9388744216"/>
    <x v="10"/>
    <x v="1"/>
  </r>
  <r>
    <x v="1"/>
    <x v="19"/>
    <s v="Dec 2012"/>
    <n v="6153391.3280370571"/>
    <x v="11"/>
    <x v="1"/>
  </r>
  <r>
    <x v="1"/>
    <x v="19"/>
    <s v="Jan 2013"/>
    <n v="5357281.1293913387"/>
    <x v="0"/>
    <x v="2"/>
  </r>
  <r>
    <x v="1"/>
    <x v="19"/>
    <s v="Feb 2013"/>
    <n v="4676009.1517453631"/>
    <x v="1"/>
    <x v="2"/>
  </r>
  <r>
    <x v="1"/>
    <x v="19"/>
    <s v="Mar 2013"/>
    <n v="4319429.9556873664"/>
    <x v="2"/>
    <x v="2"/>
  </r>
  <r>
    <x v="1"/>
    <x v="19"/>
    <s v="Apr 2013"/>
    <n v="4086393.2911396027"/>
    <x v="3"/>
    <x v="2"/>
  </r>
  <r>
    <x v="1"/>
    <x v="19"/>
    <s v="May 2013"/>
    <n v="4019938.3138032677"/>
    <x v="4"/>
    <x v="2"/>
  </r>
  <r>
    <x v="1"/>
    <x v="19"/>
    <s v="Jun 2013"/>
    <n v="4025186.4934898028"/>
    <x v="5"/>
    <x v="2"/>
  </r>
  <r>
    <x v="1"/>
    <x v="19"/>
    <s v="Jul 2013"/>
    <n v="3985006.4020283679"/>
    <x v="6"/>
    <x v="2"/>
  </r>
  <r>
    <x v="1"/>
    <x v="19"/>
    <s v="Aug 2013"/>
    <n v="3929956.4089618274"/>
    <x v="7"/>
    <x v="2"/>
  </r>
  <r>
    <x v="1"/>
    <x v="19"/>
    <s v="Sep 2013"/>
    <n v="3855281.7438953691"/>
    <x v="8"/>
    <x v="2"/>
  </r>
  <r>
    <x v="1"/>
    <x v="19"/>
    <s v="Oct 2013"/>
    <n v="3759810.2167814681"/>
    <x v="9"/>
    <x v="2"/>
  </r>
  <r>
    <x v="1"/>
    <x v="19"/>
    <s v="Nov 2013"/>
    <n v="3660920.3641322879"/>
    <x v="10"/>
    <x v="2"/>
  </r>
  <r>
    <x v="1"/>
    <x v="19"/>
    <s v="Dec 2013"/>
    <n v="3554030.4148208015"/>
    <x v="11"/>
    <x v="2"/>
  </r>
  <r>
    <x v="1"/>
    <x v="19"/>
    <s v="Jan 2014"/>
    <n v="3430854.5095141432"/>
    <x v="0"/>
    <x v="3"/>
  </r>
  <r>
    <x v="1"/>
    <x v="19"/>
    <s v="Feb 2014"/>
    <n v="3211026.4056529664"/>
    <x v="1"/>
    <x v="3"/>
  </r>
  <r>
    <x v="1"/>
    <x v="19"/>
    <s v="Mar 2014"/>
    <n v="3038882.0765221156"/>
    <x v="2"/>
    <x v="3"/>
  </r>
  <r>
    <x v="1"/>
    <x v="19"/>
    <s v="Apr 2014"/>
    <n v="2844603.7546038101"/>
    <x v="3"/>
    <x v="3"/>
  </r>
  <r>
    <x v="1"/>
    <x v="19"/>
    <s v="May 2014"/>
    <n v="2655105.3383756448"/>
    <x v="4"/>
    <x v="3"/>
  </r>
  <r>
    <x v="1"/>
    <x v="19"/>
    <s v="Jun 2014"/>
    <n v="2465721.1192113934"/>
    <x v="5"/>
    <x v="3"/>
  </r>
  <r>
    <x v="1"/>
    <x v="19"/>
    <s v="Jul 2014"/>
    <n v="2285589.7182248691"/>
    <x v="6"/>
    <x v="3"/>
  </r>
  <r>
    <x v="1"/>
    <x v="19"/>
    <s v="Aug 2014"/>
    <n v="2116373.3088681623"/>
    <x v="7"/>
    <x v="3"/>
  </r>
  <r>
    <x v="1"/>
    <x v="19"/>
    <s v="Sep 2014"/>
    <n v="1959180.5467825574"/>
    <x v="8"/>
    <x v="3"/>
  </r>
  <r>
    <x v="1"/>
    <x v="19"/>
    <s v="Oct 2014"/>
    <n v="1811781.1446026361"/>
    <x v="9"/>
    <x v="3"/>
  </r>
  <r>
    <x v="1"/>
    <x v="19"/>
    <s v="Nov 2014"/>
    <n v="1687180.5683369311"/>
    <x v="10"/>
    <x v="3"/>
  </r>
  <r>
    <x v="1"/>
    <x v="19"/>
    <s v="Dec 2014"/>
    <n v="1588114.3964283303"/>
    <x v="11"/>
    <x v="3"/>
  </r>
  <r>
    <x v="1"/>
    <x v="19"/>
    <s v="Jan 2015"/>
    <n v="1513603.4538153596"/>
    <x v="0"/>
    <x v="4"/>
  </r>
  <r>
    <x v="1"/>
    <x v="19"/>
    <s v="Feb 2015"/>
    <n v="1434276.9993132062"/>
    <x v="1"/>
    <x v="4"/>
  </r>
  <r>
    <x v="1"/>
    <x v="19"/>
    <s v="Mar 2015"/>
    <n v="1367401.4691083354"/>
    <x v="2"/>
    <x v="4"/>
  </r>
  <r>
    <x v="1"/>
    <x v="19"/>
    <s v="Apr 2015"/>
    <n v="1317010.8074066802"/>
    <x v="3"/>
    <x v="4"/>
  </r>
  <r>
    <x v="1"/>
    <x v="19"/>
    <s v="May 2015"/>
    <n v="1279718.0960969306"/>
    <x v="4"/>
    <x v="4"/>
  </r>
  <r>
    <x v="1"/>
    <x v="19"/>
    <s v="Jun 2015"/>
    <n v="1242963.2539926465"/>
    <x v="5"/>
    <x v="4"/>
  </r>
  <r>
    <x v="1"/>
    <x v="19"/>
    <s v="Jul 2015"/>
    <n v="1199859.6734631427"/>
    <x v="6"/>
    <x v="4"/>
  </r>
  <r>
    <x v="1"/>
    <x v="19"/>
    <s v="Aug 2015"/>
    <n v="1175816.3644833998"/>
    <x v="7"/>
    <x v="4"/>
  </r>
  <r>
    <x v="1"/>
    <x v="19"/>
    <s v="Sep 2015"/>
    <n v="1238653.5053163779"/>
    <x v="8"/>
    <x v="4"/>
  </r>
  <r>
    <x v="1"/>
    <x v="19"/>
    <s v="Oct 2015"/>
    <n v="1205215.1506219576"/>
    <x v="9"/>
    <x v="4"/>
  </r>
  <r>
    <x v="1"/>
    <x v="19"/>
    <s v="Nov 2015"/>
    <n v="1169826.7567836307"/>
    <x v="10"/>
    <x v="4"/>
  </r>
  <r>
    <x v="1"/>
    <x v="19"/>
    <s v="Dec 2015"/>
    <n v="1138063.3449182566"/>
    <x v="11"/>
    <x v="4"/>
  </r>
  <r>
    <x v="1"/>
    <x v="19"/>
    <s v="Jan 2016"/>
    <n v="1106391.5237324724"/>
    <x v="0"/>
    <x v="5"/>
  </r>
  <r>
    <x v="1"/>
    <x v="19"/>
    <s v="Feb 2016"/>
    <n v="1074079.4459539931"/>
    <x v="1"/>
    <x v="5"/>
  </r>
  <r>
    <x v="1"/>
    <x v="19"/>
    <s v="Mar 2016"/>
    <n v="1050681.6212493044"/>
    <x v="2"/>
    <x v="5"/>
  </r>
  <r>
    <x v="1"/>
    <x v="19"/>
    <s v="Apr 2016"/>
    <n v="1024636.3967027981"/>
    <x v="3"/>
    <x v="5"/>
  </r>
  <r>
    <x v="1"/>
    <x v="19"/>
    <s v="May 2016"/>
    <n v="996910.4553374938"/>
    <x v="4"/>
    <x v="5"/>
  </r>
  <r>
    <x v="1"/>
    <x v="19"/>
    <s v="Jun 2016"/>
    <n v="977474.94955568947"/>
    <x v="5"/>
    <x v="5"/>
  </r>
  <r>
    <x v="1"/>
    <x v="19"/>
    <s v="Jul 2016"/>
    <n v="952062.59414570953"/>
    <x v="6"/>
    <x v="5"/>
  </r>
  <r>
    <x v="1"/>
    <x v="19"/>
    <s v="Aug 2016"/>
    <n v="923983.42152429395"/>
    <x v="7"/>
    <x v="5"/>
  </r>
  <r>
    <x v="1"/>
    <x v="19"/>
    <s v="Sep 2016"/>
    <n v="907288.6875462255"/>
    <x v="8"/>
    <x v="5"/>
  </r>
  <r>
    <x v="1"/>
    <x v="19"/>
    <s v="Oct 2016"/>
    <n v="876577.2910461463"/>
    <x v="9"/>
    <x v="5"/>
  </r>
  <r>
    <x v="1"/>
    <x v="19"/>
    <s v="Nov 2016"/>
    <n v="851504.77859314624"/>
    <x v="10"/>
    <x v="5"/>
  </r>
  <r>
    <x v="1"/>
    <x v="19"/>
    <s v="Dec 2016"/>
    <n v="826243.039113865"/>
    <x v="11"/>
    <x v="5"/>
  </r>
  <r>
    <x v="1"/>
    <x v="19"/>
    <s v="Jan 2017"/>
    <n v="806815.21461261599"/>
    <x v="0"/>
    <x v="6"/>
  </r>
  <r>
    <x v="1"/>
    <x v="19"/>
    <s v="Feb 2017"/>
    <n v="785343.80786996637"/>
    <x v="1"/>
    <x v="6"/>
  </r>
  <r>
    <x v="1"/>
    <x v="19"/>
    <s v="Mar 2017"/>
    <n v="768258.16322671797"/>
    <x v="2"/>
    <x v="6"/>
  </r>
  <r>
    <x v="1"/>
    <x v="19"/>
    <s v="Apr 2017"/>
    <n v="752467.65757301485"/>
    <x v="3"/>
    <x v="6"/>
  </r>
  <r>
    <x v="1"/>
    <x v="19"/>
    <s v="May 2017"/>
    <n v="737678.93603025505"/>
    <x v="4"/>
    <x v="6"/>
  </r>
  <r>
    <x v="1"/>
    <x v="19"/>
    <s v="Jun 2017"/>
    <n v="716338.38512081513"/>
    <x v="5"/>
    <x v="6"/>
  </r>
  <r>
    <x v="1"/>
    <x v="19"/>
    <s v="Jul 2017"/>
    <n v="698715.10702853987"/>
    <x v="6"/>
    <x v="6"/>
  </r>
  <r>
    <x v="1"/>
    <x v="19"/>
    <s v="Aug 2017"/>
    <n v="675149.49124951963"/>
    <x v="7"/>
    <x v="6"/>
  </r>
  <r>
    <x v="1"/>
    <x v="19"/>
    <s v="Sep 2017"/>
    <n v="659333.31890833448"/>
    <x v="8"/>
    <x v="6"/>
  </r>
  <r>
    <x v="1"/>
    <x v="19"/>
    <s v="Oct 2017"/>
    <n v="645613.53966989391"/>
    <x v="9"/>
    <x v="6"/>
  </r>
  <r>
    <x v="1"/>
    <x v="19"/>
    <s v="Nov 2017"/>
    <n v="628371.56605713139"/>
    <x v="10"/>
    <x v="6"/>
  </r>
  <r>
    <x v="1"/>
    <x v="19"/>
    <s v="Dec 2017"/>
    <n v="617492.87387411424"/>
    <x v="11"/>
    <x v="6"/>
  </r>
  <r>
    <x v="1"/>
    <x v="19"/>
    <s v="Jan 2018"/>
    <n v="611980.74778746581"/>
    <x v="0"/>
    <x v="7"/>
  </r>
  <r>
    <x v="1"/>
    <x v="19"/>
    <s v="Feb 2018"/>
    <n v="598491.76800432953"/>
    <x v="1"/>
    <x v="7"/>
  </r>
  <r>
    <x v="1"/>
    <x v="19"/>
    <s v="Mar 2018"/>
    <n v="583792.03916669625"/>
    <x v="2"/>
    <x v="7"/>
  </r>
  <r>
    <x v="1"/>
    <x v="19"/>
    <s v="Apr 2018"/>
    <n v="572090.7346210574"/>
    <x v="3"/>
    <x v="7"/>
  </r>
  <r>
    <x v="1"/>
    <x v="19"/>
    <s v="May 2018"/>
    <n v="555351.22652765608"/>
    <x v="4"/>
    <x v="7"/>
  </r>
  <r>
    <x v="1"/>
    <x v="19"/>
    <s v="Jun 2018"/>
    <n v="543227.42605945305"/>
    <x v="5"/>
    <x v="7"/>
  </r>
  <r>
    <x v="1"/>
    <x v="19"/>
    <s v="Jul 2018"/>
    <n v="536730.26925975189"/>
    <x v="6"/>
    <x v="7"/>
  </r>
  <r>
    <x v="1"/>
    <x v="19"/>
    <s v="Aug 2018"/>
    <n v="529280.66677721892"/>
    <x v="7"/>
    <x v="7"/>
  </r>
  <r>
    <x v="1"/>
    <x v="19"/>
    <s v="Sep 2018"/>
    <n v="519784.250505478"/>
    <x v="8"/>
    <x v="7"/>
  </r>
  <r>
    <x v="1"/>
    <x v="19"/>
    <s v="Oct 2018"/>
    <n v="512054.48273505329"/>
    <x v="9"/>
    <x v="7"/>
  </r>
  <r>
    <x v="1"/>
    <x v="19"/>
    <s v="Nov 2018"/>
    <n v="506849.0703868483"/>
    <x v="10"/>
    <x v="7"/>
  </r>
  <r>
    <x v="1"/>
    <x v="19"/>
    <s v="Dec 2018"/>
    <n v="497075.05561858835"/>
    <x v="11"/>
    <x v="7"/>
  </r>
  <r>
    <x v="1"/>
    <x v="19"/>
    <s v="Jan 2019"/>
    <n v="486750.19075903873"/>
    <x v="0"/>
    <x v="8"/>
  </r>
  <r>
    <x v="1"/>
    <x v="19"/>
    <s v="Feb 2019"/>
    <n v="478136.93746176531"/>
    <x v="1"/>
    <x v="8"/>
  </r>
  <r>
    <x v="1"/>
    <x v="19"/>
    <s v="Mar 2019"/>
    <n v="470544.12158805953"/>
    <x v="2"/>
    <x v="8"/>
  </r>
  <r>
    <x v="1"/>
    <x v="19"/>
    <s v="Apr 2019"/>
    <n v="464412.76383273606"/>
    <x v="3"/>
    <x v="8"/>
  </r>
  <r>
    <x v="1"/>
    <x v="19"/>
    <s v="May 2019"/>
    <n v="457388.57595901465"/>
    <x v="4"/>
    <x v="8"/>
  </r>
  <r>
    <x v="1"/>
    <x v="19"/>
    <s v="Jun 2019"/>
    <n v="449635.19655621058"/>
    <x v="5"/>
    <x v="8"/>
  </r>
  <r>
    <x v="1"/>
    <x v="19"/>
    <s v="Jul 2019"/>
    <n v="446359.62988990895"/>
    <x v="6"/>
    <x v="8"/>
  </r>
  <r>
    <x v="1"/>
    <x v="19"/>
    <s v="Aug 2019"/>
    <n v="440288.36758197495"/>
    <x v="7"/>
    <x v="8"/>
  </r>
  <r>
    <x v="1"/>
    <x v="19"/>
    <s v="Sep 2019"/>
    <n v="434804.83231429226"/>
    <x v="8"/>
    <x v="8"/>
  </r>
  <r>
    <x v="1"/>
    <x v="19"/>
    <s v="Oct 2019"/>
    <n v="427374.14928036142"/>
    <x v="9"/>
    <x v="8"/>
  </r>
  <r>
    <x v="1"/>
    <x v="19"/>
    <s v="Nov 2019"/>
    <n v="420495.05900779011"/>
    <x v="10"/>
    <x v="8"/>
  </r>
  <r>
    <x v="1"/>
    <x v="19"/>
    <s v="Dec 2019"/>
    <n v="417436.72093003197"/>
    <x v="11"/>
    <x v="8"/>
  </r>
  <r>
    <x v="1"/>
    <x v="19"/>
    <s v="Jan 2020"/>
    <n v="410878.43468240567"/>
    <x v="0"/>
    <x v="9"/>
  </r>
  <r>
    <x v="1"/>
    <x v="19"/>
    <s v="Feb 2020"/>
    <n v="401613.76155068871"/>
    <x v="1"/>
    <x v="9"/>
  </r>
  <r>
    <x v="1"/>
    <x v="19"/>
    <s v="Mar 2020"/>
    <n v="395335.59170168242"/>
    <x v="2"/>
    <x v="9"/>
  </r>
  <r>
    <x v="1"/>
    <x v="19"/>
    <s v="Apr 2020"/>
    <n v="391021.52926330041"/>
    <x v="3"/>
    <x v="9"/>
  </r>
  <r>
    <x v="1"/>
    <x v="19"/>
    <s v="May 2020"/>
    <n v="385971.02928648295"/>
    <x v="4"/>
    <x v="9"/>
  </r>
  <r>
    <x v="1"/>
    <x v="19"/>
    <s v="Jun 2020"/>
    <n v="383710.8292862107"/>
    <x v="5"/>
    <x v="9"/>
  </r>
  <r>
    <x v="1"/>
    <x v="19"/>
    <s v="Jul 2020"/>
    <n v="381496.38099182479"/>
    <x v="6"/>
    <x v="9"/>
  </r>
  <r>
    <x v="1"/>
    <x v="19"/>
    <s v="Aug 2020"/>
    <n v="372755.84427560354"/>
    <x v="7"/>
    <x v="9"/>
  </r>
  <r>
    <x v="1"/>
    <x v="19"/>
    <s v="Sep 2020"/>
    <n v="365319.90945863217"/>
    <x v="8"/>
    <x v="9"/>
  </r>
  <r>
    <x v="1"/>
    <x v="19"/>
    <s v="Oct 2020"/>
    <n v="364334.78061180102"/>
    <x v="9"/>
    <x v="9"/>
  </r>
  <r>
    <x v="1"/>
    <x v="19"/>
    <s v="Nov 2020"/>
    <n v="359848.86044120416"/>
    <x v="10"/>
    <x v="9"/>
  </r>
  <r>
    <x v="1"/>
    <x v="19"/>
    <s v="Dec 2020"/>
    <n v="353745.03707455099"/>
    <x v="11"/>
    <x v="9"/>
  </r>
  <r>
    <x v="1"/>
    <x v="19"/>
    <s v="Jan 2021"/>
    <n v="347809.75702000642"/>
    <x v="0"/>
    <x v="10"/>
  </r>
  <r>
    <x v="1"/>
    <x v="19"/>
    <s v="Feb 2021"/>
    <n v="342410.45254702069"/>
    <x v="1"/>
    <x v="10"/>
  </r>
  <r>
    <x v="1"/>
    <x v="19"/>
    <s v="Mar 2021"/>
    <n v="340703.3659779976"/>
    <x v="2"/>
    <x v="10"/>
  </r>
  <r>
    <x v="1"/>
    <x v="19"/>
    <s v="Apr 2021"/>
    <n v="337325.96559793595"/>
    <x v="3"/>
    <x v="10"/>
  </r>
  <r>
    <x v="1"/>
    <x v="19"/>
    <s v="May 2021"/>
    <n v="328867.51336753793"/>
    <x v="4"/>
    <x v="10"/>
  </r>
  <r>
    <x v="1"/>
    <x v="19"/>
    <s v="Jun 2021"/>
    <n v="325131.11778002809"/>
    <x v="5"/>
    <x v="10"/>
  </r>
  <r>
    <x v="1"/>
    <x v="19"/>
    <s v="Jul 2021"/>
    <n v="327644.54658774321"/>
    <x v="6"/>
    <x v="10"/>
  </r>
  <r>
    <x v="1"/>
    <x v="19"/>
    <s v="Aug 2021"/>
    <n v="305682.0173647037"/>
    <x v="7"/>
    <x v="10"/>
  </r>
  <r>
    <x v="1"/>
    <x v="19"/>
    <s v="Sep 2021"/>
    <n v="298731.44884510391"/>
    <x v="8"/>
    <x v="10"/>
  </r>
  <r>
    <x v="1"/>
    <x v="19"/>
    <s v="Oct 2021"/>
    <n v="293832.30262811272"/>
    <x v="9"/>
    <x v="10"/>
  </r>
  <r>
    <x v="1"/>
    <x v="19"/>
    <s v="Nov 2021"/>
    <n v="289924.90385863039"/>
    <x v="10"/>
    <x v="10"/>
  </r>
  <r>
    <x v="1"/>
    <x v="19"/>
    <s v="Dec 2021"/>
    <n v="285198.94504655636"/>
    <x v="11"/>
    <x v="10"/>
  </r>
  <r>
    <x v="1"/>
    <x v="19"/>
    <s v="Jan 2022"/>
    <n v="282856.38992578839"/>
    <x v="0"/>
    <x v="11"/>
  </r>
  <r>
    <x v="1"/>
    <x v="19"/>
    <s v="Feb 2022"/>
    <n v="279839.10596001137"/>
    <x v="1"/>
    <x v="11"/>
  </r>
  <r>
    <x v="1"/>
    <x v="19"/>
    <s v="Mar 2022"/>
    <n v="278137.92120114749"/>
    <x v="2"/>
    <x v="11"/>
  </r>
  <r>
    <x v="1"/>
    <x v="19"/>
    <s v="Apr 2022"/>
    <n v="276102.93164966191"/>
    <x v="3"/>
    <x v="11"/>
  </r>
  <r>
    <x v="1"/>
    <x v="19"/>
    <s v="May 2022"/>
    <n v="276920.12666076946"/>
    <x v="4"/>
    <x v="11"/>
  </r>
  <r>
    <x v="1"/>
    <x v="19"/>
    <s v="Jun 2022"/>
    <n v="274198.11804290116"/>
    <x v="5"/>
    <x v="11"/>
  </r>
  <r>
    <x v="1"/>
    <x v="19"/>
    <s v="Jul 2022"/>
    <n v="266247.10362362186"/>
    <x v="6"/>
    <x v="11"/>
  </r>
  <r>
    <x v="1"/>
    <x v="19"/>
    <s v="Aug 2022"/>
    <n v="226976.75276454171"/>
    <x v="7"/>
    <x v="11"/>
  </r>
  <r>
    <x v="1"/>
    <x v="19"/>
    <s v="Sep 2022"/>
    <n v="99136.215386836993"/>
    <x v="8"/>
    <x v="11"/>
  </r>
  <r>
    <x v="1"/>
    <x v="19"/>
    <s v="Oct 2022"/>
    <n v="97169.156645016075"/>
    <x v="9"/>
    <x v="11"/>
  </r>
  <r>
    <x v="1"/>
    <x v="19"/>
    <s v="Nov 2022"/>
    <n v="96348.688685058107"/>
    <x v="10"/>
    <x v="11"/>
  </r>
  <r>
    <x v="1"/>
    <x v="19"/>
    <s v="Dec 2022"/>
    <n v="94925.189254484285"/>
    <x v="11"/>
    <x v="11"/>
  </r>
  <r>
    <x v="1"/>
    <x v="19"/>
    <s v="Jan 2023"/>
    <n v="93895.894452525361"/>
    <x v="0"/>
    <x v="12"/>
  </r>
  <r>
    <x v="1"/>
    <x v="19"/>
    <s v="Feb 2023"/>
    <n v="92815.828079021041"/>
    <x v="1"/>
    <x v="12"/>
  </r>
  <r>
    <x v="1"/>
    <x v="19"/>
    <s v="Mar 2023"/>
    <n v="91785.882876504736"/>
    <x v="2"/>
    <x v="12"/>
  </r>
  <r>
    <x v="1"/>
    <x v="19"/>
    <s v="Apr 2023"/>
    <n v="90769.611563918923"/>
    <x v="3"/>
    <x v="12"/>
  </r>
  <r>
    <x v="1"/>
    <x v="19"/>
    <s v="May 2023"/>
    <n v="89766.801155777328"/>
    <x v="4"/>
    <x v="12"/>
  </r>
  <r>
    <x v="1"/>
    <x v="19"/>
    <s v="Jun 2023"/>
    <n v="88777.251349835016"/>
    <x v="5"/>
    <x v="12"/>
  </r>
  <r>
    <x v="1"/>
    <x v="19"/>
    <s v="Jul 2023"/>
    <n v="87800.756690773851"/>
    <x v="6"/>
    <x v="12"/>
  </r>
  <r>
    <x v="1"/>
    <x v="19"/>
    <s v="Aug 2023"/>
    <n v="86837.118776348827"/>
    <x v="7"/>
    <x v="12"/>
  </r>
  <r>
    <x v="1"/>
    <x v="19"/>
    <s v="Sep 2023"/>
    <n v="85886.148557388253"/>
    <x v="8"/>
    <x v="12"/>
  </r>
  <r>
    <x v="1"/>
    <x v="19"/>
    <s v="Oct 2023"/>
    <n v="84947.652116004931"/>
    <x v="9"/>
    <x v="12"/>
  </r>
  <r>
    <x v="1"/>
    <x v="19"/>
    <s v="Nov 2023"/>
    <n v="84021.440241574557"/>
    <x v="10"/>
    <x v="12"/>
  </r>
  <r>
    <x v="1"/>
    <x v="19"/>
    <s v="Dec 2023"/>
    <n v="83107.32578492543"/>
    <x v="11"/>
    <x v="12"/>
  </r>
  <r>
    <x v="1"/>
    <x v="19"/>
    <s v="Jan 2024"/>
    <n v="82205.135018674569"/>
    <x v="0"/>
    <x v="13"/>
  </r>
  <r>
    <x v="1"/>
    <x v="19"/>
    <s v="Feb 2024"/>
    <n v="81314.680432197652"/>
    <x v="1"/>
    <x v="13"/>
  </r>
  <r>
    <x v="1"/>
    <x v="19"/>
    <s v="Mar 2024"/>
    <n v="80435.794305374598"/>
    <x v="2"/>
    <x v="13"/>
  </r>
  <r>
    <x v="1"/>
    <x v="19"/>
    <s v="Apr 2024"/>
    <n v="79568.298380654363"/>
    <x v="3"/>
    <x v="13"/>
  </r>
  <r>
    <x v="1"/>
    <x v="19"/>
    <s v="May 2024"/>
    <n v="78712.028422274569"/>
    <x v="4"/>
    <x v="13"/>
  </r>
  <r>
    <x v="1"/>
    <x v="19"/>
    <s v="Jun 2024"/>
    <n v="77866.811679947103"/>
    <x v="5"/>
    <x v="13"/>
  </r>
  <r>
    <x v="1"/>
    <x v="19"/>
    <s v="Jul 2024"/>
    <n v="77032.490686625097"/>
    <x v="6"/>
    <x v="13"/>
  </r>
  <r>
    <x v="1"/>
    <x v="19"/>
    <s v="Aug 2024"/>
    <n v="76208.898199283271"/>
    <x v="7"/>
    <x v="13"/>
  </r>
  <r>
    <x v="1"/>
    <x v="19"/>
    <s v="Sep 2024"/>
    <n v="75395.879373779957"/>
    <x v="8"/>
    <x v="13"/>
  </r>
  <r>
    <x v="1"/>
    <x v="19"/>
    <s v="Oct 2024"/>
    <n v="74593.276681615738"/>
    <x v="9"/>
    <x v="13"/>
  </r>
  <r>
    <x v="1"/>
    <x v="19"/>
    <s v="Nov 2024"/>
    <n v="73800.937840101469"/>
    <x v="10"/>
    <x v="13"/>
  </r>
  <r>
    <x v="1"/>
    <x v="19"/>
    <s v="Dec 2024"/>
    <n v="73018.713112358397"/>
    <x v="11"/>
    <x v="13"/>
  </r>
  <r>
    <x v="1"/>
    <x v="19"/>
    <s v="Jan 2025"/>
    <n v="72246.452538602549"/>
    <x v="0"/>
    <x v="14"/>
  </r>
  <r>
    <x v="1"/>
    <x v="19"/>
    <s v="Feb 2025"/>
    <n v="71484.011066312902"/>
    <x v="1"/>
    <x v="14"/>
  </r>
  <r>
    <x v="1"/>
    <x v="19"/>
    <s v="Mar 2025"/>
    <n v="70731.245465873566"/>
    <x v="2"/>
    <x v="14"/>
  </r>
  <r>
    <x v="1"/>
    <x v="19"/>
    <s v="Apr 2025"/>
    <n v="69988.015992026398"/>
    <x v="3"/>
    <x v="14"/>
  </r>
  <r>
    <x v="1"/>
    <x v="19"/>
    <s v="May 2025"/>
    <n v="69254.179092250371"/>
    <x v="4"/>
    <x v="14"/>
  </r>
  <r>
    <x v="1"/>
    <x v="19"/>
    <s v="Jun 2025"/>
    <n v="68529.60357436059"/>
    <x v="5"/>
    <x v="14"/>
  </r>
  <r>
    <x v="1"/>
    <x v="19"/>
    <s v="Jul 2025"/>
    <n v="67814.154638909225"/>
    <x v="6"/>
    <x v="14"/>
  </r>
  <r>
    <x v="1"/>
    <x v="19"/>
    <s v="Aug 2025"/>
    <n v="67107.698486448498"/>
    <x v="7"/>
    <x v="14"/>
  </r>
  <r>
    <x v="1"/>
    <x v="19"/>
    <s v="Sep 2025"/>
    <n v="66410.105324793461"/>
    <x v="8"/>
    <x v="14"/>
  </r>
  <r>
    <x v="1"/>
    <x v="19"/>
    <s v="Oct 2025"/>
    <n v="65721.249807569577"/>
    <x v="9"/>
    <x v="14"/>
  </r>
  <r>
    <x v="1"/>
    <x v="19"/>
    <s v="Nov 2025"/>
    <n v="65041.00582694968"/>
    <x v="10"/>
    <x v="14"/>
  </r>
  <r>
    <x v="1"/>
    <x v="19"/>
    <s v="Dec 2025"/>
    <n v="64369.245429296279"/>
    <x v="11"/>
    <x v="14"/>
  </r>
  <r>
    <x v="1"/>
    <x v="19"/>
    <s v="Jan 2026"/>
    <n v="63705.853744213193"/>
    <x v="0"/>
    <x v="15"/>
  </r>
  <r>
    <x v="1"/>
    <x v="19"/>
    <s v="Feb 2026"/>
    <n v="63050.706825325848"/>
    <x v="1"/>
    <x v="15"/>
  </r>
  <r>
    <x v="1"/>
    <x v="19"/>
    <s v="Mar 2026"/>
    <n v="62403.685510617404"/>
    <x v="2"/>
    <x v="15"/>
  </r>
  <r>
    <x v="1"/>
    <x v="19"/>
    <s v="Apr 2026"/>
    <n v="61764.676891144278"/>
    <x v="3"/>
    <x v="15"/>
  </r>
  <r>
    <x v="1"/>
    <x v="19"/>
    <s v="May 2026"/>
    <n v="61133.570719415409"/>
    <x v="4"/>
    <x v="15"/>
  </r>
  <r>
    <x v="1"/>
    <x v="19"/>
    <s v="Jun 2026"/>
    <n v="60510.251079224356"/>
    <x v="5"/>
    <x v="15"/>
  </r>
  <r>
    <x v="1"/>
    <x v="19"/>
    <s v="Jul 2026"/>
    <n v="59894.603754364551"/>
    <x v="6"/>
    <x v="15"/>
  </r>
  <r>
    <x v="1"/>
    <x v="19"/>
    <s v="Aug 2026"/>
    <n v="59286.52548896565"/>
    <x v="7"/>
    <x v="15"/>
  </r>
  <r>
    <x v="1"/>
    <x v="19"/>
    <s v="Sep 2026"/>
    <n v="58685.908996989223"/>
    <x v="8"/>
    <x v="15"/>
  </r>
  <r>
    <x v="1"/>
    <x v="19"/>
    <s v="Oct 2026"/>
    <n v="58092.648115301985"/>
    <x v="9"/>
    <x v="15"/>
  </r>
  <r>
    <x v="1"/>
    <x v="19"/>
    <s v="Nov 2026"/>
    <n v="57506.63758077065"/>
    <x v="10"/>
    <x v="15"/>
  </r>
  <r>
    <x v="1"/>
    <x v="19"/>
    <s v="Dec 2026"/>
    <n v="56927.779621882619"/>
    <x v="11"/>
    <x v="15"/>
  </r>
  <r>
    <x v="1"/>
    <x v="19"/>
    <s v="Jan 2027"/>
    <n v="56355.971498409766"/>
    <x v="0"/>
    <x v="16"/>
  </r>
  <r>
    <x v="1"/>
    <x v="19"/>
    <s v="Feb 2027"/>
    <n v="55791.115177386862"/>
    <x v="1"/>
    <x v="16"/>
  </r>
  <r>
    <x v="1"/>
    <x v="19"/>
    <s v="Mar 2027"/>
    <n v="55233.116671659067"/>
    <x v="2"/>
    <x v="16"/>
  </r>
  <r>
    <x v="1"/>
    <x v="19"/>
    <s v="Apr 2027"/>
    <n v="54681.874240998251"/>
    <x v="3"/>
    <x v="16"/>
  </r>
  <r>
    <x v="1"/>
    <x v="19"/>
    <s v="May 2027"/>
    <n v="54137.299205512434"/>
    <x v="4"/>
    <x v="16"/>
  </r>
  <r>
    <x v="1"/>
    <x v="19"/>
    <s v="Jun 2027"/>
    <n v="53599.29755514158"/>
    <x v="5"/>
    <x v="16"/>
  </r>
  <r>
    <x v="1"/>
    <x v="19"/>
    <s v="Jul 2027"/>
    <n v="53067.778025635969"/>
    <x v="6"/>
    <x v="16"/>
  </r>
  <r>
    <x v="1"/>
    <x v="19"/>
    <s v="Aug 2027"/>
    <n v="476.54609202036471"/>
    <x v="7"/>
    <x v="16"/>
  </r>
  <r>
    <x v="1"/>
    <x v="20"/>
    <s v="Sep 2012"/>
    <n v="7372461.7488740813"/>
    <x v="8"/>
    <x v="1"/>
  </r>
  <r>
    <x v="1"/>
    <x v="20"/>
    <s v="Oct 2012"/>
    <n v="8976759.2756966725"/>
    <x v="9"/>
    <x v="1"/>
  </r>
  <r>
    <x v="1"/>
    <x v="20"/>
    <s v="Nov 2012"/>
    <n v="7107099.3055145415"/>
    <x v="10"/>
    <x v="1"/>
  </r>
  <r>
    <x v="1"/>
    <x v="20"/>
    <s v="Dec 2012"/>
    <n v="5526844.1067656558"/>
    <x v="11"/>
    <x v="1"/>
  </r>
  <r>
    <x v="1"/>
    <x v="20"/>
    <s v="Jan 2013"/>
    <n v="4696203.6837956421"/>
    <x v="0"/>
    <x v="2"/>
  </r>
  <r>
    <x v="1"/>
    <x v="20"/>
    <s v="Feb 2013"/>
    <n v="4263937.7639072416"/>
    <x v="1"/>
    <x v="2"/>
  </r>
  <r>
    <x v="1"/>
    <x v="20"/>
    <s v="Mar 2013"/>
    <n v="3786298.5921442425"/>
    <x v="2"/>
    <x v="2"/>
  </r>
  <r>
    <x v="1"/>
    <x v="20"/>
    <s v="Apr 2013"/>
    <n v="3509567.5124562858"/>
    <x v="3"/>
    <x v="2"/>
  </r>
  <r>
    <x v="1"/>
    <x v="20"/>
    <s v="May 2013"/>
    <n v="3138011.3117004558"/>
    <x v="4"/>
    <x v="2"/>
  </r>
  <r>
    <x v="1"/>
    <x v="20"/>
    <s v="Jun 2013"/>
    <n v="3052422.3811014732"/>
    <x v="5"/>
    <x v="2"/>
  </r>
  <r>
    <x v="1"/>
    <x v="20"/>
    <s v="Jul 2013"/>
    <n v="2943723.2155576628"/>
    <x v="6"/>
    <x v="2"/>
  </r>
  <r>
    <x v="1"/>
    <x v="20"/>
    <s v="Aug 2013"/>
    <n v="2772589.2299685725"/>
    <x v="7"/>
    <x v="2"/>
  </r>
  <r>
    <x v="1"/>
    <x v="20"/>
    <s v="Sep 2013"/>
    <n v="2742443.1468220609"/>
    <x v="8"/>
    <x v="2"/>
  </r>
  <r>
    <x v="1"/>
    <x v="20"/>
    <s v="Oct 2013"/>
    <n v="2595210.1098596128"/>
    <x v="9"/>
    <x v="2"/>
  </r>
  <r>
    <x v="1"/>
    <x v="20"/>
    <s v="Nov 2013"/>
    <n v="2516259.6681367429"/>
    <x v="10"/>
    <x v="2"/>
  </r>
  <r>
    <x v="1"/>
    <x v="20"/>
    <s v="Dec 2013"/>
    <n v="2335374.7194406586"/>
    <x v="11"/>
    <x v="2"/>
  </r>
  <r>
    <x v="1"/>
    <x v="20"/>
    <s v="Jan 2014"/>
    <n v="2173270.9032240151"/>
    <x v="0"/>
    <x v="3"/>
  </r>
  <r>
    <x v="1"/>
    <x v="20"/>
    <s v="Feb 2014"/>
    <n v="2075528.7971387017"/>
    <x v="1"/>
    <x v="3"/>
  </r>
  <r>
    <x v="1"/>
    <x v="20"/>
    <s v="Mar 2014"/>
    <n v="1952381.973429258"/>
    <x v="2"/>
    <x v="3"/>
  </r>
  <r>
    <x v="1"/>
    <x v="20"/>
    <s v="Apr 2014"/>
    <n v="1839235.2017149935"/>
    <x v="3"/>
    <x v="3"/>
  </r>
  <r>
    <x v="1"/>
    <x v="20"/>
    <s v="May 2014"/>
    <n v="1732282.944628878"/>
    <x v="4"/>
    <x v="3"/>
  </r>
  <r>
    <x v="1"/>
    <x v="20"/>
    <s v="Jun 2014"/>
    <n v="1663260.1121981668"/>
    <x v="5"/>
    <x v="3"/>
  </r>
  <r>
    <x v="1"/>
    <x v="20"/>
    <s v="Jul 2014"/>
    <n v="1558974.5155415779"/>
    <x v="6"/>
    <x v="3"/>
  </r>
  <r>
    <x v="1"/>
    <x v="20"/>
    <s v="Aug 2014"/>
    <n v="1502412.4396904006"/>
    <x v="7"/>
    <x v="3"/>
  </r>
  <r>
    <x v="1"/>
    <x v="20"/>
    <s v="Sep 2014"/>
    <n v="1420958.4577481239"/>
    <x v="8"/>
    <x v="3"/>
  </r>
  <r>
    <x v="1"/>
    <x v="20"/>
    <s v="Oct 2014"/>
    <n v="1334780.1251790631"/>
    <x v="9"/>
    <x v="3"/>
  </r>
  <r>
    <x v="1"/>
    <x v="20"/>
    <s v="Nov 2014"/>
    <n v="1283309.1825711662"/>
    <x v="10"/>
    <x v="3"/>
  </r>
  <r>
    <x v="1"/>
    <x v="20"/>
    <s v="Dec 2014"/>
    <n v="1214798.6690260775"/>
    <x v="11"/>
    <x v="3"/>
  </r>
  <r>
    <x v="1"/>
    <x v="20"/>
    <s v="Jan 2015"/>
    <n v="1159150.042432993"/>
    <x v="0"/>
    <x v="4"/>
  </r>
  <r>
    <x v="1"/>
    <x v="20"/>
    <s v="Feb 2015"/>
    <n v="1132699.6430485426"/>
    <x v="1"/>
    <x v="4"/>
  </r>
  <r>
    <x v="1"/>
    <x v="20"/>
    <s v="Mar 2015"/>
    <n v="1102746.2327955926"/>
    <x v="2"/>
    <x v="4"/>
  </r>
  <r>
    <x v="1"/>
    <x v="20"/>
    <s v="Apr 2015"/>
    <n v="1071141.1385711448"/>
    <x v="3"/>
    <x v="4"/>
  </r>
  <r>
    <x v="1"/>
    <x v="20"/>
    <s v="May 2015"/>
    <n v="1030320.3399953394"/>
    <x v="4"/>
    <x v="4"/>
  </r>
  <r>
    <x v="1"/>
    <x v="20"/>
    <s v="Jun 2015"/>
    <n v="1025246.572435639"/>
    <x v="5"/>
    <x v="4"/>
  </r>
  <r>
    <x v="1"/>
    <x v="20"/>
    <s v="Jul 2015"/>
    <n v="972221.37247848685"/>
    <x v="6"/>
    <x v="4"/>
  </r>
  <r>
    <x v="1"/>
    <x v="20"/>
    <s v="Aug 2015"/>
    <n v="962014.5807718453"/>
    <x v="7"/>
    <x v="4"/>
  </r>
  <r>
    <x v="1"/>
    <x v="20"/>
    <s v="Sep 2015"/>
    <n v="930164.10448590841"/>
    <x v="8"/>
    <x v="4"/>
  </r>
  <r>
    <x v="1"/>
    <x v="20"/>
    <s v="Oct 2015"/>
    <n v="970356.26950458903"/>
    <x v="9"/>
    <x v="4"/>
  </r>
  <r>
    <x v="1"/>
    <x v="20"/>
    <s v="Nov 2015"/>
    <n v="949678.21670525405"/>
    <x v="10"/>
    <x v="4"/>
  </r>
  <r>
    <x v="1"/>
    <x v="20"/>
    <s v="Dec 2015"/>
    <n v="924820.48067118111"/>
    <x v="11"/>
    <x v="4"/>
  </r>
  <r>
    <x v="1"/>
    <x v="20"/>
    <s v="Jan 2016"/>
    <n v="900934.33504767204"/>
    <x v="0"/>
    <x v="5"/>
  </r>
  <r>
    <x v="1"/>
    <x v="20"/>
    <s v="Feb 2016"/>
    <n v="879447.06325361074"/>
    <x v="1"/>
    <x v="5"/>
  </r>
  <r>
    <x v="1"/>
    <x v="20"/>
    <s v="Mar 2016"/>
    <n v="855903.91928648553"/>
    <x v="2"/>
    <x v="5"/>
  </r>
  <r>
    <x v="1"/>
    <x v="20"/>
    <s v="Apr 2016"/>
    <n v="838381.28732001921"/>
    <x v="3"/>
    <x v="5"/>
  </r>
  <r>
    <x v="1"/>
    <x v="20"/>
    <s v="May 2016"/>
    <n v="819146.93992524152"/>
    <x v="4"/>
    <x v="5"/>
  </r>
  <r>
    <x v="1"/>
    <x v="20"/>
    <s v="Jun 2016"/>
    <n v="802046.56225474016"/>
    <x v="5"/>
    <x v="5"/>
  </r>
  <r>
    <x v="1"/>
    <x v="20"/>
    <s v="Jul 2016"/>
    <n v="783354.40641235071"/>
    <x v="6"/>
    <x v="5"/>
  </r>
  <r>
    <x v="1"/>
    <x v="20"/>
    <s v="Aug 2016"/>
    <n v="763789.833797339"/>
    <x v="7"/>
    <x v="5"/>
  </r>
  <r>
    <x v="1"/>
    <x v="20"/>
    <s v="Sep 2016"/>
    <n v="742173.02601068374"/>
    <x v="8"/>
    <x v="5"/>
  </r>
  <r>
    <x v="1"/>
    <x v="20"/>
    <s v="Oct 2016"/>
    <n v="722254.12485217478"/>
    <x v="9"/>
    <x v="5"/>
  </r>
  <r>
    <x v="1"/>
    <x v="20"/>
    <s v="Nov 2016"/>
    <n v="702919.26732131932"/>
    <x v="10"/>
    <x v="5"/>
  </r>
  <r>
    <x v="1"/>
    <x v="20"/>
    <s v="Dec 2016"/>
    <n v="683296.30310885236"/>
    <x v="11"/>
    <x v="5"/>
  </r>
  <r>
    <x v="1"/>
    <x v="20"/>
    <s v="Jan 2017"/>
    <n v="664358.67835889151"/>
    <x v="0"/>
    <x v="6"/>
  </r>
  <r>
    <x v="1"/>
    <x v="20"/>
    <s v="Feb 2017"/>
    <n v="646768.34212980536"/>
    <x v="1"/>
    <x v="6"/>
  </r>
  <r>
    <x v="1"/>
    <x v="20"/>
    <s v="Mar 2017"/>
    <n v="629767.9112036638"/>
    <x v="2"/>
    <x v="6"/>
  </r>
  <r>
    <x v="1"/>
    <x v="20"/>
    <s v="Apr 2017"/>
    <n v="613201.38913224416"/>
    <x v="3"/>
    <x v="6"/>
  </r>
  <r>
    <x v="1"/>
    <x v="20"/>
    <s v="May 2017"/>
    <n v="596943.11980170221"/>
    <x v="4"/>
    <x v="6"/>
  </r>
  <r>
    <x v="1"/>
    <x v="20"/>
    <s v="Jun 2017"/>
    <n v="583344.32597496198"/>
    <x v="5"/>
    <x v="6"/>
  </r>
  <r>
    <x v="1"/>
    <x v="20"/>
    <s v="Jul 2017"/>
    <n v="567599.28800025932"/>
    <x v="6"/>
    <x v="6"/>
  </r>
  <r>
    <x v="1"/>
    <x v="20"/>
    <s v="Aug 2017"/>
    <n v="554915.97362168704"/>
    <x v="7"/>
    <x v="6"/>
  </r>
  <r>
    <x v="1"/>
    <x v="20"/>
    <s v="Sep 2017"/>
    <n v="531129.94919121661"/>
    <x v="8"/>
    <x v="6"/>
  </r>
  <r>
    <x v="1"/>
    <x v="20"/>
    <s v="Oct 2017"/>
    <n v="507558.19761684391"/>
    <x v="9"/>
    <x v="6"/>
  </r>
  <r>
    <x v="1"/>
    <x v="20"/>
    <s v="Nov 2017"/>
    <n v="495536.38912058366"/>
    <x v="10"/>
    <x v="6"/>
  </r>
  <r>
    <x v="1"/>
    <x v="20"/>
    <s v="Dec 2017"/>
    <n v="483895.93166915828"/>
    <x v="11"/>
    <x v="6"/>
  </r>
  <r>
    <x v="1"/>
    <x v="20"/>
    <s v="Jan 2018"/>
    <n v="472352.98449072125"/>
    <x v="0"/>
    <x v="7"/>
  </r>
  <r>
    <x v="1"/>
    <x v="20"/>
    <s v="Feb 2018"/>
    <n v="461892.46457782877"/>
    <x v="1"/>
    <x v="7"/>
  </r>
  <r>
    <x v="1"/>
    <x v="20"/>
    <s v="Mar 2018"/>
    <n v="451903.23415637168"/>
    <x v="2"/>
    <x v="7"/>
  </r>
  <r>
    <x v="1"/>
    <x v="20"/>
    <s v="Apr 2018"/>
    <n v="441582.95497001201"/>
    <x v="3"/>
    <x v="7"/>
  </r>
  <r>
    <x v="1"/>
    <x v="20"/>
    <s v="May 2018"/>
    <n v="432038.74126012344"/>
    <x v="4"/>
    <x v="7"/>
  </r>
  <r>
    <x v="1"/>
    <x v="20"/>
    <s v="Jun 2018"/>
    <n v="423555.12728662329"/>
    <x v="5"/>
    <x v="7"/>
  </r>
  <r>
    <x v="1"/>
    <x v="20"/>
    <s v="Jul 2018"/>
    <n v="413922.85088687664"/>
    <x v="6"/>
    <x v="7"/>
  </r>
  <r>
    <x v="1"/>
    <x v="20"/>
    <s v="Aug 2018"/>
    <n v="406972.23086873785"/>
    <x v="7"/>
    <x v="7"/>
  </r>
  <r>
    <x v="1"/>
    <x v="20"/>
    <s v="Sep 2018"/>
    <n v="398757.16177865578"/>
    <x v="8"/>
    <x v="7"/>
  </r>
  <r>
    <x v="1"/>
    <x v="20"/>
    <s v="Oct 2018"/>
    <n v="391915.9183325147"/>
    <x v="9"/>
    <x v="7"/>
  </r>
  <r>
    <x v="1"/>
    <x v="20"/>
    <s v="Nov 2018"/>
    <n v="384966.33949142339"/>
    <x v="10"/>
    <x v="7"/>
  </r>
  <r>
    <x v="1"/>
    <x v="20"/>
    <s v="Dec 2018"/>
    <n v="377749.07116168004"/>
    <x v="11"/>
    <x v="7"/>
  </r>
  <r>
    <x v="1"/>
    <x v="20"/>
    <s v="Jan 2019"/>
    <n v="370681.76321388915"/>
    <x v="0"/>
    <x v="8"/>
  </r>
  <r>
    <x v="1"/>
    <x v="20"/>
    <s v="Feb 2019"/>
    <n v="364336.09380531346"/>
    <x v="1"/>
    <x v="8"/>
  </r>
  <r>
    <x v="1"/>
    <x v="20"/>
    <s v="Mar 2019"/>
    <n v="358449.30315037165"/>
    <x v="2"/>
    <x v="8"/>
  </r>
  <r>
    <x v="1"/>
    <x v="20"/>
    <s v="Apr 2019"/>
    <n v="351958.17717613775"/>
    <x v="3"/>
    <x v="8"/>
  </r>
  <r>
    <x v="1"/>
    <x v="20"/>
    <s v="May 2019"/>
    <n v="345996.75914875476"/>
    <x v="4"/>
    <x v="8"/>
  </r>
  <r>
    <x v="1"/>
    <x v="20"/>
    <s v="Jun 2019"/>
    <n v="340810.7233741323"/>
    <x v="5"/>
    <x v="8"/>
  </r>
  <r>
    <x v="1"/>
    <x v="20"/>
    <s v="Jul 2019"/>
    <n v="334498.71576577961"/>
    <x v="6"/>
    <x v="8"/>
  </r>
  <r>
    <x v="1"/>
    <x v="20"/>
    <s v="Aug 2019"/>
    <n v="329285.38100525911"/>
    <x v="7"/>
    <x v="8"/>
  </r>
  <r>
    <x v="1"/>
    <x v="20"/>
    <s v="Sep 2019"/>
    <n v="323518.99224294425"/>
    <x v="8"/>
    <x v="8"/>
  </r>
  <r>
    <x v="1"/>
    <x v="20"/>
    <s v="Oct 2019"/>
    <n v="318205.41521086893"/>
    <x v="9"/>
    <x v="8"/>
  </r>
  <r>
    <x v="1"/>
    <x v="20"/>
    <s v="Nov 2019"/>
    <n v="312918.95824938366"/>
    <x v="10"/>
    <x v="8"/>
  </r>
  <r>
    <x v="1"/>
    <x v="20"/>
    <s v="Dec 2019"/>
    <n v="307740.07093525317"/>
    <x v="11"/>
    <x v="8"/>
  </r>
  <r>
    <x v="1"/>
    <x v="20"/>
    <s v="Jan 2020"/>
    <n v="302217.49354068725"/>
    <x v="0"/>
    <x v="9"/>
  </r>
  <r>
    <x v="1"/>
    <x v="20"/>
    <s v="Feb 2020"/>
    <n v="297248.80276708043"/>
    <x v="1"/>
    <x v="9"/>
  </r>
  <r>
    <x v="1"/>
    <x v="20"/>
    <s v="Mar 2020"/>
    <n v="292496.02562971233"/>
    <x v="2"/>
    <x v="9"/>
  </r>
  <r>
    <x v="1"/>
    <x v="20"/>
    <s v="Apr 2020"/>
    <n v="287500.68705706688"/>
    <x v="3"/>
    <x v="9"/>
  </r>
  <r>
    <x v="1"/>
    <x v="20"/>
    <s v="May 2020"/>
    <n v="282918.32204798888"/>
    <x v="4"/>
    <x v="9"/>
  </r>
  <r>
    <x v="1"/>
    <x v="20"/>
    <s v="Jun 2020"/>
    <n v="278850.77472036041"/>
    <x v="5"/>
    <x v="9"/>
  </r>
  <r>
    <x v="1"/>
    <x v="20"/>
    <s v="Jul 2020"/>
    <n v="274074.99203052989"/>
    <x v="6"/>
    <x v="9"/>
  </r>
  <r>
    <x v="1"/>
    <x v="20"/>
    <s v="Aug 2020"/>
    <n v="270069.34291896055"/>
    <x v="7"/>
    <x v="9"/>
  </r>
  <r>
    <x v="1"/>
    <x v="20"/>
    <s v="Sep 2020"/>
    <n v="265411.14801146853"/>
    <x v="8"/>
    <x v="9"/>
  </r>
  <r>
    <x v="1"/>
    <x v="20"/>
    <s v="Oct 2020"/>
    <n v="261117.34698019689"/>
    <x v="9"/>
    <x v="9"/>
  </r>
  <r>
    <x v="1"/>
    <x v="20"/>
    <s v="Nov 2020"/>
    <n v="257191.11101651748"/>
    <x v="10"/>
    <x v="9"/>
  </r>
  <r>
    <x v="1"/>
    <x v="20"/>
    <s v="Dec 2020"/>
    <n v="253181.61984330436"/>
    <x v="11"/>
    <x v="9"/>
  </r>
  <r>
    <x v="1"/>
    <x v="20"/>
    <s v="Jan 2021"/>
    <n v="248566.20295420519"/>
    <x v="0"/>
    <x v="10"/>
  </r>
  <r>
    <x v="1"/>
    <x v="20"/>
    <s v="Feb 2021"/>
    <n v="244641.20047194674"/>
    <x v="1"/>
    <x v="10"/>
  </r>
  <r>
    <x v="1"/>
    <x v="20"/>
    <s v="Mar 2021"/>
    <n v="240967.63026977162"/>
    <x v="2"/>
    <x v="10"/>
  </r>
  <r>
    <x v="1"/>
    <x v="20"/>
    <s v="Apr 2021"/>
    <n v="237214.11876168434"/>
    <x v="3"/>
    <x v="10"/>
  </r>
  <r>
    <x v="1"/>
    <x v="20"/>
    <s v="May 2021"/>
    <n v="233609.58670003357"/>
    <x v="4"/>
    <x v="10"/>
  </r>
  <r>
    <x v="1"/>
    <x v="20"/>
    <s v="Jun 2021"/>
    <n v="230155.59296519819"/>
    <x v="5"/>
    <x v="10"/>
  </r>
  <r>
    <x v="1"/>
    <x v="20"/>
    <s v="Jul 2021"/>
    <n v="226360.80808640024"/>
    <x v="6"/>
    <x v="10"/>
  </r>
  <r>
    <x v="1"/>
    <x v="20"/>
    <s v="Aug 2021"/>
    <n v="223357.5619418149"/>
    <x v="7"/>
    <x v="10"/>
  </r>
  <r>
    <x v="1"/>
    <x v="20"/>
    <s v="Sep 2021"/>
    <n v="198443.77126174205"/>
    <x v="8"/>
    <x v="10"/>
  </r>
  <r>
    <x v="1"/>
    <x v="20"/>
    <s v="Oct 2021"/>
    <n v="195589.62364508066"/>
    <x v="9"/>
    <x v="10"/>
  </r>
  <r>
    <x v="1"/>
    <x v="20"/>
    <s v="Nov 2021"/>
    <n v="192862.06925786636"/>
    <x v="10"/>
    <x v="10"/>
  </r>
  <r>
    <x v="1"/>
    <x v="20"/>
    <s v="Dec 2021"/>
    <n v="190212.07760009216"/>
    <x v="11"/>
    <x v="10"/>
  </r>
  <r>
    <x v="1"/>
    <x v="20"/>
    <s v="Jan 2022"/>
    <n v="187527.65482639149"/>
    <x v="0"/>
    <x v="11"/>
  </r>
  <r>
    <x v="1"/>
    <x v="20"/>
    <s v="Feb 2022"/>
    <n v="184915.44574903045"/>
    <x v="1"/>
    <x v="11"/>
  </r>
  <r>
    <x v="1"/>
    <x v="20"/>
    <s v="Mar 2022"/>
    <n v="182380.50465937387"/>
    <x v="2"/>
    <x v="11"/>
  </r>
  <r>
    <x v="1"/>
    <x v="20"/>
    <s v="Apr 2022"/>
    <n v="179933.35078421561"/>
    <x v="3"/>
    <x v="11"/>
  </r>
  <r>
    <x v="1"/>
    <x v="20"/>
    <s v="May 2022"/>
    <n v="177858.08933586313"/>
    <x v="4"/>
    <x v="11"/>
  </r>
  <r>
    <x v="1"/>
    <x v="20"/>
    <s v="Jun 2022"/>
    <n v="175554.87717295298"/>
    <x v="5"/>
    <x v="11"/>
  </r>
  <r>
    <x v="1"/>
    <x v="20"/>
    <s v="Jul 2022"/>
    <n v="173255.09894027031"/>
    <x v="6"/>
    <x v="11"/>
  </r>
  <r>
    <x v="1"/>
    <x v="20"/>
    <s v="Aug 2022"/>
    <n v="170865.62943228119"/>
    <x v="7"/>
    <x v="11"/>
  </r>
  <r>
    <x v="1"/>
    <x v="20"/>
    <s v="Sep 2022"/>
    <n v="115134.34335333426"/>
    <x v="8"/>
    <x v="11"/>
  </r>
  <r>
    <x v="1"/>
    <x v="20"/>
    <s v="Oct 2022"/>
    <n v="93420.189361014098"/>
    <x v="9"/>
    <x v="11"/>
  </r>
  <r>
    <x v="1"/>
    <x v="20"/>
    <s v="Nov 2022"/>
    <n v="92334.424007515307"/>
    <x v="10"/>
    <x v="11"/>
  </r>
  <r>
    <x v="1"/>
    <x v="20"/>
    <s v="Dec 2022"/>
    <n v="91309.966746533071"/>
    <x v="11"/>
    <x v="11"/>
  </r>
  <r>
    <x v="1"/>
    <x v="20"/>
    <s v="Jan 2023"/>
    <n v="90270.434439696604"/>
    <x v="0"/>
    <x v="12"/>
  </r>
  <r>
    <x v="1"/>
    <x v="20"/>
    <s v="Feb 2023"/>
    <n v="89259.13715464453"/>
    <x v="1"/>
    <x v="12"/>
  </r>
  <r>
    <x v="1"/>
    <x v="20"/>
    <s v="Mar 2023"/>
    <n v="88256.545177564331"/>
    <x v="2"/>
    <x v="12"/>
  </r>
  <r>
    <x v="1"/>
    <x v="20"/>
    <s v="Apr 2023"/>
    <n v="87266.917746224673"/>
    <x v="3"/>
    <x v="12"/>
  </r>
  <r>
    <x v="1"/>
    <x v="20"/>
    <s v="May 2023"/>
    <n v="86288.527341501336"/>
    <x v="4"/>
    <x v="12"/>
  </r>
  <r>
    <x v="1"/>
    <x v="20"/>
    <s v="Jun 2023"/>
    <n v="85321.228932661965"/>
    <x v="5"/>
    <x v="12"/>
  </r>
  <r>
    <x v="1"/>
    <x v="20"/>
    <s v="Jul 2023"/>
    <n v="84364.883957689744"/>
    <x v="6"/>
    <x v="12"/>
  </r>
  <r>
    <x v="1"/>
    <x v="20"/>
    <s v="Aug 2023"/>
    <n v="83419.350008757523"/>
    <x v="7"/>
    <x v="12"/>
  </r>
  <r>
    <x v="1"/>
    <x v="20"/>
    <s v="Sep 2023"/>
    <n v="82484.487839490714"/>
    <x v="8"/>
    <x v="12"/>
  </r>
  <r>
    <x v="1"/>
    <x v="20"/>
    <s v="Oct 2023"/>
    <n v="81560.162672230217"/>
    <x v="9"/>
    <x v="12"/>
  </r>
  <r>
    <x v="1"/>
    <x v="20"/>
    <s v="Nov 2023"/>
    <n v="80646.238444959206"/>
    <x v="10"/>
    <x v="12"/>
  </r>
  <r>
    <x v="1"/>
    <x v="20"/>
    <s v="Dec 2023"/>
    <n v="79742.586848734092"/>
    <x v="11"/>
    <x v="12"/>
  </r>
  <r>
    <x v="1"/>
    <x v="20"/>
    <s v="Jan 2024"/>
    <n v="78849.073821538041"/>
    <x v="0"/>
    <x v="13"/>
  </r>
  <r>
    <x v="1"/>
    <x v="20"/>
    <s v="Feb 2024"/>
    <n v="77965.57119297485"/>
    <x v="1"/>
    <x v="13"/>
  </r>
  <r>
    <x v="1"/>
    <x v="20"/>
    <s v="Mar 2024"/>
    <n v="77091.953454100949"/>
    <x v="2"/>
    <x v="13"/>
  </r>
  <r>
    <x v="1"/>
    <x v="20"/>
    <s v="Apr 2024"/>
    <n v="76228.092311614964"/>
    <x v="3"/>
    <x v="13"/>
  </r>
  <r>
    <x v="1"/>
    <x v="20"/>
    <s v="May 2024"/>
    <n v="75373.867963836223"/>
    <x v="4"/>
    <x v="13"/>
  </r>
  <r>
    <x v="1"/>
    <x v="20"/>
    <s v="Jun 2024"/>
    <n v="74529.157824726266"/>
    <x v="5"/>
    <x v="13"/>
  </r>
  <r>
    <x v="1"/>
    <x v="20"/>
    <s v="Jul 2024"/>
    <n v="73693.839046794106"/>
    <x v="6"/>
    <x v="13"/>
  </r>
  <r>
    <x v="1"/>
    <x v="20"/>
    <s v="Aug 2024"/>
    <n v="72867.794189811597"/>
    <x v="7"/>
    <x v="13"/>
  </r>
  <r>
    <x v="1"/>
    <x v="20"/>
    <s v="Sep 2024"/>
    <n v="72050.912343718708"/>
    <x v="8"/>
    <x v="13"/>
  </r>
  <r>
    <x v="1"/>
    <x v="20"/>
    <s v="Oct 2024"/>
    <n v="71243.069015214103"/>
    <x v="9"/>
    <x v="13"/>
  </r>
  <r>
    <x v="1"/>
    <x v="20"/>
    <s v="Nov 2024"/>
    <n v="70444.156678595493"/>
    <x v="10"/>
    <x v="13"/>
  </r>
  <r>
    <x v="1"/>
    <x v="20"/>
    <s v="Dec 2024"/>
    <n v="69654.064600897633"/>
    <x v="11"/>
    <x v="13"/>
  </r>
  <r>
    <x v="1"/>
    <x v="20"/>
    <s v="Jan 2025"/>
    <n v="68872.673434629542"/>
    <x v="0"/>
    <x v="14"/>
  </r>
  <r>
    <x v="1"/>
    <x v="20"/>
    <s v="Feb 2025"/>
    <n v="68099.88484570953"/>
    <x v="1"/>
    <x v="14"/>
  </r>
  <r>
    <x v="1"/>
    <x v="20"/>
    <s v="Mar 2025"/>
    <n v="67335.585655362112"/>
    <x v="2"/>
    <x v="14"/>
  </r>
  <r>
    <x v="1"/>
    <x v="20"/>
    <s v="Apr 2025"/>
    <n v="66579.669614979794"/>
    <x v="3"/>
    <x v="14"/>
  </r>
  <r>
    <x v="1"/>
    <x v="20"/>
    <s v="May 2025"/>
    <n v="65832.036744670622"/>
    <x v="4"/>
    <x v="14"/>
  </r>
  <r>
    <x v="1"/>
    <x v="20"/>
    <s v="Jun 2025"/>
    <n v="65092.579372921959"/>
    <x v="5"/>
    <x v="14"/>
  </r>
  <r>
    <x v="1"/>
    <x v="20"/>
    <s v="Jul 2025"/>
    <n v="64361.195374031515"/>
    <x v="6"/>
    <x v="14"/>
  </r>
  <r>
    <x v="1"/>
    <x v="20"/>
    <s v="Aug 2025"/>
    <n v="63637.784206654716"/>
    <x v="7"/>
    <x v="14"/>
  </r>
  <r>
    <x v="1"/>
    <x v="20"/>
    <s v="Sep 2025"/>
    <n v="62922.25239816252"/>
    <x v="8"/>
    <x v="14"/>
  </r>
  <r>
    <x v="1"/>
    <x v="20"/>
    <s v="Oct 2025"/>
    <n v="62214.496599947452"/>
    <x v="9"/>
    <x v="14"/>
  </r>
  <r>
    <x v="1"/>
    <x v="20"/>
    <s v="Nov 2025"/>
    <n v="61514.423277927861"/>
    <x v="10"/>
    <x v="14"/>
  </r>
  <r>
    <x v="1"/>
    <x v="20"/>
    <s v="Dec 2025"/>
    <n v="60821.936475116949"/>
    <x v="11"/>
    <x v="14"/>
  </r>
  <r>
    <x v="1"/>
    <x v="20"/>
    <s v="Jan 2026"/>
    <n v="60136.941773075298"/>
    <x v="0"/>
    <x v="15"/>
  </r>
  <r>
    <x v="1"/>
    <x v="20"/>
    <s v="Feb 2026"/>
    <n v="59459.34746062645"/>
    <x v="1"/>
    <x v="15"/>
  </r>
  <r>
    <x v="1"/>
    <x v="20"/>
    <s v="Mar 2026"/>
    <n v="58789.062403688746"/>
    <x v="2"/>
    <x v="15"/>
  </r>
  <r>
    <x v="1"/>
    <x v="20"/>
    <s v="Apr 2026"/>
    <n v="58125.997352538267"/>
    <x v="3"/>
    <x v="15"/>
  </r>
  <r>
    <x v="1"/>
    <x v="20"/>
    <s v="May 2026"/>
    <n v="57470.059188735642"/>
    <x v="4"/>
    <x v="15"/>
  </r>
  <r>
    <x v="1"/>
    <x v="20"/>
    <s v="Jun 2026"/>
    <n v="56821.165492725035"/>
    <x v="5"/>
    <x v="15"/>
  </r>
  <r>
    <x v="1"/>
    <x v="20"/>
    <s v="Jul 2026"/>
    <n v="56179.226830424777"/>
    <x v="6"/>
    <x v="15"/>
  </r>
  <r>
    <x v="1"/>
    <x v="20"/>
    <s v="Aug 2026"/>
    <n v="55544.156213563576"/>
    <x v="7"/>
    <x v="15"/>
  </r>
  <r>
    <x v="1"/>
    <x v="20"/>
    <s v="Sep 2026"/>
    <n v="54915.875284038142"/>
    <x v="8"/>
    <x v="15"/>
  </r>
  <r>
    <x v="1"/>
    <x v="20"/>
    <s v="Oct 2026"/>
    <n v="54294.29546921944"/>
    <x v="9"/>
    <x v="15"/>
  </r>
  <r>
    <x v="1"/>
    <x v="20"/>
    <s v="Nov 2026"/>
    <n v="53679.337149551618"/>
    <x v="10"/>
    <x v="15"/>
  </r>
  <r>
    <x v="1"/>
    <x v="20"/>
    <s v="Dec 2026"/>
    <n v="53070.917298215936"/>
    <x v="11"/>
    <x v="15"/>
  </r>
  <r>
    <x v="1"/>
    <x v="20"/>
    <s v="Jan 2027"/>
    <n v="52468.959880014299"/>
    <x v="0"/>
    <x v="16"/>
  </r>
  <r>
    <x v="1"/>
    <x v="20"/>
    <s v="Feb 2027"/>
    <n v="51873.38389103314"/>
    <x v="1"/>
    <x v="16"/>
  </r>
  <r>
    <x v="1"/>
    <x v="20"/>
    <s v="Mar 2027"/>
    <n v="51284.109988811455"/>
    <x v="2"/>
    <x v="16"/>
  </r>
  <r>
    <x v="1"/>
    <x v="20"/>
    <s v="Apr 2027"/>
    <n v="50701.066022508894"/>
    <x v="3"/>
    <x v="16"/>
  </r>
  <r>
    <x v="1"/>
    <x v="20"/>
    <s v="May 2027"/>
    <n v="50124.170465306714"/>
    <x v="4"/>
    <x v="16"/>
  </r>
  <r>
    <x v="1"/>
    <x v="20"/>
    <s v="Jun 2027"/>
    <n v="49553.350543459419"/>
    <x v="5"/>
    <x v="16"/>
  </r>
  <r>
    <x v="1"/>
    <x v="20"/>
    <s v="Jul 2027"/>
    <n v="48988.537790484392"/>
    <x v="6"/>
    <x v="16"/>
  </r>
  <r>
    <x v="1"/>
    <x v="20"/>
    <s v="Aug 2027"/>
    <n v="48429.650456657735"/>
    <x v="7"/>
    <x v="16"/>
  </r>
  <r>
    <x v="1"/>
    <x v="20"/>
    <s v="Sep 2027"/>
    <n v="429.28421905016233"/>
    <x v="8"/>
    <x v="16"/>
  </r>
  <r>
    <x v="1"/>
    <x v="21"/>
    <s v="Oct 2012"/>
    <n v="10024995.775932794"/>
    <x v="9"/>
    <x v="1"/>
  </r>
  <r>
    <x v="1"/>
    <x v="21"/>
    <s v="Nov 2012"/>
    <n v="13367054.175995532"/>
    <x v="10"/>
    <x v="1"/>
  </r>
  <r>
    <x v="1"/>
    <x v="21"/>
    <s v="Dec 2012"/>
    <n v="11491053.210422825"/>
    <x v="11"/>
    <x v="1"/>
  </r>
  <r>
    <x v="1"/>
    <x v="21"/>
    <s v="Jan 2013"/>
    <n v="9461985.3249094635"/>
    <x v="0"/>
    <x v="2"/>
  </r>
  <r>
    <x v="1"/>
    <x v="21"/>
    <s v="Feb 2013"/>
    <n v="8048664.760478992"/>
    <x v="1"/>
    <x v="2"/>
  </r>
  <r>
    <x v="1"/>
    <x v="21"/>
    <s v="Mar 2013"/>
    <n v="7310546.774021605"/>
    <x v="2"/>
    <x v="2"/>
  </r>
  <r>
    <x v="1"/>
    <x v="21"/>
    <s v="Apr 2013"/>
    <n v="6681521.6171420664"/>
    <x v="3"/>
    <x v="2"/>
  </r>
  <r>
    <x v="1"/>
    <x v="21"/>
    <s v="May 2013"/>
    <n v="6217696.4135458712"/>
    <x v="4"/>
    <x v="2"/>
  </r>
  <r>
    <x v="1"/>
    <x v="21"/>
    <s v="Jun 2013"/>
    <n v="6116107.0771137411"/>
    <x v="5"/>
    <x v="2"/>
  </r>
  <r>
    <x v="1"/>
    <x v="21"/>
    <s v="Jul 2013"/>
    <n v="6128671.3688699715"/>
    <x v="6"/>
    <x v="2"/>
  </r>
  <r>
    <x v="1"/>
    <x v="21"/>
    <s v="Aug 2013"/>
    <n v="6181491.1135901595"/>
    <x v="7"/>
    <x v="2"/>
  </r>
  <r>
    <x v="1"/>
    <x v="21"/>
    <s v="Sep 2013"/>
    <n v="6161508.9721264336"/>
    <x v="8"/>
    <x v="2"/>
  </r>
  <r>
    <x v="1"/>
    <x v="21"/>
    <s v="Oct 2013"/>
    <n v="6094723.8532451587"/>
    <x v="9"/>
    <x v="2"/>
  </r>
  <r>
    <x v="1"/>
    <x v="21"/>
    <s v="Nov 2013"/>
    <n v="5933917.4459104575"/>
    <x v="10"/>
    <x v="2"/>
  </r>
  <r>
    <x v="1"/>
    <x v="21"/>
    <s v="Dec 2013"/>
    <n v="5709290.5214558188"/>
    <x v="11"/>
    <x v="2"/>
  </r>
  <r>
    <x v="1"/>
    <x v="21"/>
    <s v="Jan 2014"/>
    <n v="5500230.618436357"/>
    <x v="0"/>
    <x v="3"/>
  </r>
  <r>
    <x v="1"/>
    <x v="21"/>
    <s v="Feb 2014"/>
    <n v="5217797.0394145874"/>
    <x v="1"/>
    <x v="3"/>
  </r>
  <r>
    <x v="1"/>
    <x v="21"/>
    <s v="Mar 2014"/>
    <n v="4947368.8578921352"/>
    <x v="2"/>
    <x v="3"/>
  </r>
  <r>
    <x v="1"/>
    <x v="21"/>
    <s v="Apr 2014"/>
    <n v="4575837.00813781"/>
    <x v="3"/>
    <x v="3"/>
  </r>
  <r>
    <x v="1"/>
    <x v="21"/>
    <s v="May 2014"/>
    <n v="4287644.7695494834"/>
    <x v="4"/>
    <x v="3"/>
  </r>
  <r>
    <x v="1"/>
    <x v="21"/>
    <s v="Jun 2014"/>
    <n v="4051435.6583762406"/>
    <x v="5"/>
    <x v="3"/>
  </r>
  <r>
    <x v="1"/>
    <x v="21"/>
    <s v="Jul 2014"/>
    <n v="3875817.5991947642"/>
    <x v="6"/>
    <x v="3"/>
  </r>
  <r>
    <x v="1"/>
    <x v="21"/>
    <s v="Aug 2014"/>
    <n v="3698985.6745316493"/>
    <x v="7"/>
    <x v="3"/>
  </r>
  <r>
    <x v="1"/>
    <x v="21"/>
    <s v="Sep 2014"/>
    <n v="3515136.3017635033"/>
    <x v="8"/>
    <x v="3"/>
  </r>
  <r>
    <x v="1"/>
    <x v="21"/>
    <s v="Oct 2014"/>
    <n v="3306938.5600924138"/>
    <x v="9"/>
    <x v="3"/>
  </r>
  <r>
    <x v="1"/>
    <x v="21"/>
    <s v="Nov 2014"/>
    <n v="3114201.7253966155"/>
    <x v="10"/>
    <x v="3"/>
  </r>
  <r>
    <x v="1"/>
    <x v="21"/>
    <s v="Dec 2014"/>
    <n v="2959473.6592450039"/>
    <x v="11"/>
    <x v="3"/>
  </r>
  <r>
    <x v="1"/>
    <x v="21"/>
    <s v="Jan 2015"/>
    <n v="2830430.8682749788"/>
    <x v="0"/>
    <x v="4"/>
  </r>
  <r>
    <x v="1"/>
    <x v="21"/>
    <s v="Feb 2015"/>
    <n v="2743136.1723910687"/>
    <x v="1"/>
    <x v="4"/>
  </r>
  <r>
    <x v="1"/>
    <x v="21"/>
    <s v="Mar 2015"/>
    <n v="2642931.0513347331"/>
    <x v="2"/>
    <x v="4"/>
  </r>
  <r>
    <x v="1"/>
    <x v="21"/>
    <s v="Apr 2015"/>
    <n v="2509093.5077344165"/>
    <x v="3"/>
    <x v="4"/>
  </r>
  <r>
    <x v="1"/>
    <x v="21"/>
    <s v="May 2015"/>
    <n v="2445280.7685176311"/>
    <x v="4"/>
    <x v="4"/>
  </r>
  <r>
    <x v="1"/>
    <x v="21"/>
    <s v="Jun 2015"/>
    <n v="2398396.0336367115"/>
    <x v="5"/>
    <x v="4"/>
  </r>
  <r>
    <x v="1"/>
    <x v="21"/>
    <s v="Jul 2015"/>
    <n v="2345866.0585237038"/>
    <x v="6"/>
    <x v="4"/>
  </r>
  <r>
    <x v="1"/>
    <x v="21"/>
    <s v="Aug 2015"/>
    <n v="2279706.2217569994"/>
    <x v="7"/>
    <x v="4"/>
  </r>
  <r>
    <x v="1"/>
    <x v="21"/>
    <s v="Sep 2015"/>
    <n v="2231778.0382198961"/>
    <x v="8"/>
    <x v="4"/>
  </r>
  <r>
    <x v="1"/>
    <x v="21"/>
    <s v="Oct 2015"/>
    <n v="2193946.0291544255"/>
    <x v="9"/>
    <x v="4"/>
  </r>
  <r>
    <x v="1"/>
    <x v="21"/>
    <s v="Nov 2015"/>
    <n v="2196729.2547251796"/>
    <x v="10"/>
    <x v="4"/>
  </r>
  <r>
    <x v="1"/>
    <x v="21"/>
    <s v="Dec 2015"/>
    <n v="2161763.89948624"/>
    <x v="11"/>
    <x v="4"/>
  </r>
  <r>
    <x v="1"/>
    <x v="21"/>
    <s v="Jan 2016"/>
    <n v="2116300.6306564054"/>
    <x v="0"/>
    <x v="5"/>
  </r>
  <r>
    <x v="1"/>
    <x v="21"/>
    <s v="Feb 2016"/>
    <n v="2067996.0468691601"/>
    <x v="1"/>
    <x v="5"/>
  </r>
  <r>
    <x v="1"/>
    <x v="21"/>
    <s v="Mar 2016"/>
    <n v="2032233.1651398535"/>
    <x v="2"/>
    <x v="5"/>
  </r>
  <r>
    <x v="1"/>
    <x v="21"/>
    <s v="Apr 2016"/>
    <n v="1984112.2191811972"/>
    <x v="3"/>
    <x v="5"/>
  </r>
  <r>
    <x v="1"/>
    <x v="21"/>
    <s v="May 2016"/>
    <n v="1939367.7847925979"/>
    <x v="4"/>
    <x v="5"/>
  </r>
  <r>
    <x v="1"/>
    <x v="21"/>
    <s v="Jun 2016"/>
    <n v="1900353.6819250286"/>
    <x v="5"/>
    <x v="5"/>
  </r>
  <r>
    <x v="1"/>
    <x v="21"/>
    <s v="Jul 2016"/>
    <n v="1867364.2180909934"/>
    <x v="6"/>
    <x v="5"/>
  </r>
  <r>
    <x v="1"/>
    <x v="21"/>
    <s v="Aug 2016"/>
    <n v="1831436.5656838808"/>
    <x v="7"/>
    <x v="5"/>
  </r>
  <r>
    <x v="1"/>
    <x v="21"/>
    <s v="Sep 2016"/>
    <n v="1800391.6524322557"/>
    <x v="8"/>
    <x v="5"/>
  </r>
  <r>
    <x v="1"/>
    <x v="21"/>
    <s v="Oct 2016"/>
    <n v="1759650.2187839011"/>
    <x v="9"/>
    <x v="5"/>
  </r>
  <r>
    <x v="1"/>
    <x v="21"/>
    <s v="Nov 2016"/>
    <n v="1722979.4602382728"/>
    <x v="10"/>
    <x v="5"/>
  </r>
  <r>
    <x v="1"/>
    <x v="21"/>
    <s v="Dec 2016"/>
    <n v="1685606.2770333269"/>
    <x v="11"/>
    <x v="5"/>
  </r>
  <r>
    <x v="1"/>
    <x v="21"/>
    <s v="Jan 2017"/>
    <n v="1646209.9092543181"/>
    <x v="0"/>
    <x v="6"/>
  </r>
  <r>
    <x v="1"/>
    <x v="21"/>
    <s v="Feb 2017"/>
    <n v="1609938.5587593089"/>
    <x v="1"/>
    <x v="6"/>
  </r>
  <r>
    <x v="1"/>
    <x v="21"/>
    <s v="Mar 2017"/>
    <n v="1579923.9793944373"/>
    <x v="2"/>
    <x v="6"/>
  </r>
  <r>
    <x v="1"/>
    <x v="21"/>
    <s v="Apr 2017"/>
    <n v="1536339.0293001162"/>
    <x v="3"/>
    <x v="6"/>
  </r>
  <r>
    <x v="1"/>
    <x v="21"/>
    <s v="May 2017"/>
    <n v="1500739.385609726"/>
    <x v="4"/>
    <x v="6"/>
  </r>
  <r>
    <x v="1"/>
    <x v="21"/>
    <s v="Jun 2017"/>
    <n v="1465254.1062824596"/>
    <x v="5"/>
    <x v="6"/>
  </r>
  <r>
    <x v="1"/>
    <x v="21"/>
    <s v="Jul 2017"/>
    <n v="1421478.7280232585"/>
    <x v="6"/>
    <x v="6"/>
  </r>
  <r>
    <x v="1"/>
    <x v="21"/>
    <s v="Aug 2017"/>
    <n v="1388529.2362879913"/>
    <x v="7"/>
    <x v="6"/>
  </r>
  <r>
    <x v="1"/>
    <x v="21"/>
    <s v="Sep 2017"/>
    <n v="1352624.5785251141"/>
    <x v="8"/>
    <x v="6"/>
  </r>
  <r>
    <x v="1"/>
    <x v="21"/>
    <s v="Oct 2017"/>
    <n v="1309557.1928073326"/>
    <x v="9"/>
    <x v="6"/>
  </r>
  <r>
    <x v="1"/>
    <x v="21"/>
    <s v="Nov 2017"/>
    <n v="1276192.0440450632"/>
    <x v="10"/>
    <x v="6"/>
  </r>
  <r>
    <x v="1"/>
    <x v="21"/>
    <s v="Dec 2017"/>
    <n v="1244167.394059608"/>
    <x v="11"/>
    <x v="6"/>
  </r>
  <r>
    <x v="1"/>
    <x v="21"/>
    <s v="Jan 2018"/>
    <n v="1212003.5987375258"/>
    <x v="0"/>
    <x v="7"/>
  </r>
  <r>
    <x v="1"/>
    <x v="21"/>
    <s v="Feb 2018"/>
    <n v="1180296.7727135031"/>
    <x v="1"/>
    <x v="7"/>
  </r>
  <r>
    <x v="1"/>
    <x v="21"/>
    <s v="Mar 2018"/>
    <n v="1152791.8895674464"/>
    <x v="2"/>
    <x v="7"/>
  </r>
  <r>
    <x v="1"/>
    <x v="21"/>
    <s v="Apr 2018"/>
    <n v="1122199.9688207058"/>
    <x v="3"/>
    <x v="7"/>
  </r>
  <r>
    <x v="1"/>
    <x v="21"/>
    <s v="May 2018"/>
    <n v="1095012.0149702139"/>
    <x v="4"/>
    <x v="7"/>
  </r>
  <r>
    <x v="1"/>
    <x v="21"/>
    <s v="Jun 2018"/>
    <n v="1069089.6177930047"/>
    <x v="5"/>
    <x v="7"/>
  </r>
  <r>
    <x v="1"/>
    <x v="21"/>
    <s v="Jul 2018"/>
    <n v="1044372.3854004497"/>
    <x v="6"/>
    <x v="7"/>
  </r>
  <r>
    <x v="1"/>
    <x v="21"/>
    <s v="Aug 2018"/>
    <n v="1020988.0879661087"/>
    <x v="7"/>
    <x v="7"/>
  </r>
  <r>
    <x v="1"/>
    <x v="21"/>
    <s v="Sep 2018"/>
    <n v="999364.4191694418"/>
    <x v="8"/>
    <x v="7"/>
  </r>
  <r>
    <x v="1"/>
    <x v="21"/>
    <s v="Oct 2018"/>
    <n v="983386.00667459494"/>
    <x v="9"/>
    <x v="7"/>
  </r>
  <r>
    <x v="1"/>
    <x v="21"/>
    <s v="Nov 2018"/>
    <n v="967191.56065970566"/>
    <x v="10"/>
    <x v="7"/>
  </r>
  <r>
    <x v="1"/>
    <x v="21"/>
    <s v="Dec 2018"/>
    <n v="952998.28749901894"/>
    <x v="11"/>
    <x v="7"/>
  </r>
  <r>
    <x v="1"/>
    <x v="21"/>
    <s v="Jan 2019"/>
    <n v="938915.14778108755"/>
    <x v="0"/>
    <x v="8"/>
  </r>
  <r>
    <x v="1"/>
    <x v="21"/>
    <s v="Feb 2019"/>
    <n v="926591.08871200425"/>
    <x v="1"/>
    <x v="8"/>
  </r>
  <r>
    <x v="1"/>
    <x v="21"/>
    <s v="Mar 2019"/>
    <n v="905867.91251154011"/>
    <x v="2"/>
    <x v="8"/>
  </r>
  <r>
    <x v="1"/>
    <x v="21"/>
    <s v="Apr 2019"/>
    <n v="878619.55635330325"/>
    <x v="3"/>
    <x v="8"/>
  </r>
  <r>
    <x v="1"/>
    <x v="21"/>
    <s v="May 2019"/>
    <n v="861419.26107627724"/>
    <x v="4"/>
    <x v="8"/>
  </r>
  <r>
    <x v="1"/>
    <x v="21"/>
    <s v="Jun 2019"/>
    <n v="844722.62291127315"/>
    <x v="5"/>
    <x v="8"/>
  </r>
  <r>
    <x v="1"/>
    <x v="21"/>
    <s v="Jul 2019"/>
    <n v="828300.0000476134"/>
    <x v="6"/>
    <x v="8"/>
  </r>
  <r>
    <x v="1"/>
    <x v="21"/>
    <s v="Aug 2019"/>
    <n v="812266.56429140689"/>
    <x v="7"/>
    <x v="8"/>
  </r>
  <r>
    <x v="1"/>
    <x v="21"/>
    <s v="Sep 2019"/>
    <n v="796591.32204677863"/>
    <x v="8"/>
    <x v="8"/>
  </r>
  <r>
    <x v="1"/>
    <x v="21"/>
    <s v="Oct 2019"/>
    <n v="781257.09853344329"/>
    <x v="9"/>
    <x v="8"/>
  </r>
  <r>
    <x v="1"/>
    <x v="21"/>
    <s v="Nov 2019"/>
    <n v="766235.04372759839"/>
    <x v="10"/>
    <x v="8"/>
  </r>
  <r>
    <x v="1"/>
    <x v="21"/>
    <s v="Dec 2019"/>
    <n v="751898.55201897607"/>
    <x v="11"/>
    <x v="8"/>
  </r>
  <r>
    <x v="1"/>
    <x v="21"/>
    <s v="Jan 2020"/>
    <n v="737169.94477753411"/>
    <x v="0"/>
    <x v="9"/>
  </r>
  <r>
    <x v="1"/>
    <x v="21"/>
    <s v="Feb 2020"/>
    <n v="722728.95291149442"/>
    <x v="1"/>
    <x v="9"/>
  </r>
  <r>
    <x v="1"/>
    <x v="21"/>
    <s v="Mar 2020"/>
    <n v="710466.31470428989"/>
    <x v="2"/>
    <x v="9"/>
  </r>
  <r>
    <x v="1"/>
    <x v="21"/>
    <s v="Apr 2020"/>
    <n v="695517.21581225155"/>
    <x v="3"/>
    <x v="9"/>
  </r>
  <r>
    <x v="1"/>
    <x v="21"/>
    <s v="May 2020"/>
    <n v="682381.03613371123"/>
    <x v="4"/>
    <x v="9"/>
  </r>
  <r>
    <x v="1"/>
    <x v="21"/>
    <s v="Jun 2020"/>
    <n v="669582.37775974162"/>
    <x v="5"/>
    <x v="9"/>
  </r>
  <r>
    <x v="1"/>
    <x v="21"/>
    <s v="Jul 2020"/>
    <n v="656898.52765817801"/>
    <x v="6"/>
    <x v="9"/>
  </r>
  <r>
    <x v="1"/>
    <x v="21"/>
    <s v="Aug 2020"/>
    <n v="644684.10882732249"/>
    <x v="7"/>
    <x v="9"/>
  </r>
  <r>
    <x v="1"/>
    <x v="21"/>
    <s v="Sep 2020"/>
    <n v="632722.32901188894"/>
    <x v="8"/>
    <x v="9"/>
  </r>
  <r>
    <x v="1"/>
    <x v="21"/>
    <s v="Oct 2020"/>
    <n v="620844.43174309074"/>
    <x v="9"/>
    <x v="9"/>
  </r>
  <r>
    <x v="1"/>
    <x v="21"/>
    <s v="Nov 2020"/>
    <n v="609227.53759881202"/>
    <x v="10"/>
    <x v="9"/>
  </r>
  <r>
    <x v="1"/>
    <x v="21"/>
    <s v="Dec 2020"/>
    <n v="598556.54002030275"/>
    <x v="11"/>
    <x v="9"/>
  </r>
  <r>
    <x v="1"/>
    <x v="21"/>
    <s v="Jan 2021"/>
    <n v="587266.82814534847"/>
    <x v="0"/>
    <x v="10"/>
  </r>
  <r>
    <x v="1"/>
    <x v="21"/>
    <s v="Feb 2021"/>
    <n v="576108.36266918585"/>
    <x v="1"/>
    <x v="10"/>
  </r>
  <r>
    <x v="1"/>
    <x v="21"/>
    <s v="Mar 2021"/>
    <n v="564436.22349191271"/>
    <x v="2"/>
    <x v="10"/>
  </r>
  <r>
    <x v="1"/>
    <x v="21"/>
    <s v="Apr 2021"/>
    <n v="555088.74536604842"/>
    <x v="3"/>
    <x v="10"/>
  </r>
  <r>
    <x v="1"/>
    <x v="21"/>
    <s v="May 2021"/>
    <n v="545034.08762979158"/>
    <x v="4"/>
    <x v="10"/>
  </r>
  <r>
    <x v="1"/>
    <x v="21"/>
    <s v="Jun 2021"/>
    <n v="535093.37101417349"/>
    <x v="5"/>
    <x v="10"/>
  </r>
  <r>
    <x v="1"/>
    <x v="21"/>
    <s v="Jul 2021"/>
    <n v="525193.21361523995"/>
    <x v="6"/>
    <x v="10"/>
  </r>
  <r>
    <x v="1"/>
    <x v="21"/>
    <s v="Aug 2021"/>
    <n v="515639.06551471265"/>
    <x v="7"/>
    <x v="10"/>
  </r>
  <r>
    <x v="1"/>
    <x v="21"/>
    <s v="Sep 2021"/>
    <n v="506440.68835399585"/>
    <x v="8"/>
    <x v="10"/>
  </r>
  <r>
    <x v="1"/>
    <x v="21"/>
    <s v="Oct 2021"/>
    <n v="370927.97586346319"/>
    <x v="9"/>
    <x v="10"/>
  </r>
  <r>
    <x v="1"/>
    <x v="21"/>
    <s v="Nov 2021"/>
    <n v="364746.02150914515"/>
    <x v="10"/>
    <x v="10"/>
  </r>
  <r>
    <x v="1"/>
    <x v="21"/>
    <s v="Dec 2021"/>
    <n v="359124.87136689783"/>
    <x v="11"/>
    <x v="10"/>
  </r>
  <r>
    <x v="1"/>
    <x v="21"/>
    <s v="Jan 2022"/>
    <n v="352995.80211642018"/>
    <x v="0"/>
    <x v="11"/>
  </r>
  <r>
    <x v="1"/>
    <x v="21"/>
    <s v="Feb 2022"/>
    <n v="346997.33355905605"/>
    <x v="1"/>
    <x v="11"/>
  </r>
  <r>
    <x v="1"/>
    <x v="21"/>
    <s v="Mar 2022"/>
    <n v="342248.23032285518"/>
    <x v="2"/>
    <x v="11"/>
  </r>
  <r>
    <x v="1"/>
    <x v="21"/>
    <s v="Apr 2022"/>
    <n v="335749.07383464935"/>
    <x v="3"/>
    <x v="11"/>
  </r>
  <r>
    <x v="1"/>
    <x v="21"/>
    <s v="May 2022"/>
    <n v="330338.70885152346"/>
    <x v="4"/>
    <x v="11"/>
  </r>
  <r>
    <x v="1"/>
    <x v="21"/>
    <s v="Jun 2022"/>
    <n v="324984.73851186817"/>
    <x v="5"/>
    <x v="11"/>
  </r>
  <r>
    <x v="1"/>
    <x v="21"/>
    <s v="Jul 2022"/>
    <n v="319814.50136432814"/>
    <x v="6"/>
    <x v="11"/>
  </r>
  <r>
    <x v="1"/>
    <x v="21"/>
    <s v="Aug 2022"/>
    <n v="314621.41509515519"/>
    <x v="7"/>
    <x v="11"/>
  </r>
  <r>
    <x v="1"/>
    <x v="21"/>
    <s v="Sep 2022"/>
    <n v="309497.24867086223"/>
    <x v="8"/>
    <x v="11"/>
  </r>
  <r>
    <x v="1"/>
    <x v="21"/>
    <s v="Oct 2022"/>
    <n v="202783.18042667146"/>
    <x v="9"/>
    <x v="11"/>
  </r>
  <r>
    <x v="1"/>
    <x v="21"/>
    <s v="Nov 2022"/>
    <n v="106185.65229134326"/>
    <x v="10"/>
    <x v="11"/>
  </r>
  <r>
    <x v="1"/>
    <x v="21"/>
    <s v="Dec 2022"/>
    <n v="105358.877720388"/>
    <x v="11"/>
    <x v="11"/>
  </r>
  <r>
    <x v="1"/>
    <x v="21"/>
    <s v="Jan 2023"/>
    <n v="103886.18335924555"/>
    <x v="0"/>
    <x v="12"/>
  </r>
  <r>
    <x v="1"/>
    <x v="21"/>
    <s v="Feb 2023"/>
    <n v="102492.07653441935"/>
    <x v="1"/>
    <x v="12"/>
  </r>
  <r>
    <x v="1"/>
    <x v="21"/>
    <s v="Mar 2023"/>
    <n v="102073.70507697682"/>
    <x v="2"/>
    <x v="12"/>
  </r>
  <r>
    <x v="1"/>
    <x v="21"/>
    <s v="Apr 2023"/>
    <n v="100185.48764704565"/>
    <x v="3"/>
    <x v="12"/>
  </r>
  <r>
    <x v="1"/>
    <x v="21"/>
    <s v="May 2023"/>
    <n v="99023.454648790095"/>
    <x v="4"/>
    <x v="12"/>
  </r>
  <r>
    <x v="1"/>
    <x v="21"/>
    <s v="Jun 2023"/>
    <n v="97885.044199892305"/>
    <x v="5"/>
    <x v="12"/>
  </r>
  <r>
    <x v="1"/>
    <x v="21"/>
    <s v="Jul 2023"/>
    <n v="96778.982569755259"/>
    <x v="6"/>
    <x v="12"/>
  </r>
  <r>
    <x v="1"/>
    <x v="21"/>
    <s v="Aug 2023"/>
    <n v="95705.067171776231"/>
    <x v="7"/>
    <x v="12"/>
  </r>
  <r>
    <x v="1"/>
    <x v="21"/>
    <s v="Sep 2023"/>
    <n v="94603.023885045171"/>
    <x v="8"/>
    <x v="12"/>
  </r>
  <r>
    <x v="1"/>
    <x v="21"/>
    <s v="Oct 2023"/>
    <n v="93471.746236296443"/>
    <x v="9"/>
    <x v="12"/>
  </r>
  <r>
    <x v="1"/>
    <x v="21"/>
    <s v="Nov 2023"/>
    <n v="92383.676989301617"/>
    <x v="10"/>
    <x v="12"/>
  </r>
  <r>
    <x v="1"/>
    <x v="21"/>
    <s v="Dec 2023"/>
    <n v="91681.009300438483"/>
    <x v="11"/>
    <x v="12"/>
  </r>
  <r>
    <x v="1"/>
    <x v="21"/>
    <s v="Jan 2024"/>
    <n v="90392.508141794242"/>
    <x v="0"/>
    <x v="13"/>
  </r>
  <r>
    <x v="1"/>
    <x v="21"/>
    <s v="Feb 2024"/>
    <n v="89279.205253342865"/>
    <x v="1"/>
    <x v="13"/>
  </r>
  <r>
    <x v="1"/>
    <x v="21"/>
    <s v="Mar 2024"/>
    <n v="88826.738845139262"/>
    <x v="2"/>
    <x v="13"/>
  </r>
  <r>
    <x v="1"/>
    <x v="21"/>
    <s v="Apr 2024"/>
    <n v="87123.82006714333"/>
    <x v="3"/>
    <x v="13"/>
  </r>
  <r>
    <x v="1"/>
    <x v="21"/>
    <s v="May 2024"/>
    <n v="86130.554774898992"/>
    <x v="4"/>
    <x v="13"/>
  </r>
  <r>
    <x v="1"/>
    <x v="21"/>
    <s v="Jun 2024"/>
    <n v="85171.004263588984"/>
    <x v="5"/>
    <x v="13"/>
  </r>
  <r>
    <x v="1"/>
    <x v="21"/>
    <s v="Jul 2024"/>
    <n v="84171.872964915616"/>
    <x v="6"/>
    <x v="13"/>
  </r>
  <r>
    <x v="1"/>
    <x v="21"/>
    <s v="Aug 2024"/>
    <n v="83217.782329077483"/>
    <x v="7"/>
    <x v="13"/>
  </r>
  <r>
    <x v="1"/>
    <x v="21"/>
    <s v="Sep 2024"/>
    <n v="82270.185439097884"/>
    <x v="8"/>
    <x v="13"/>
  </r>
  <r>
    <x v="1"/>
    <x v="21"/>
    <s v="Oct 2024"/>
    <n v="81321.239509451843"/>
    <x v="9"/>
    <x v="13"/>
  </r>
  <r>
    <x v="1"/>
    <x v="21"/>
    <s v="Nov 2024"/>
    <n v="80400.004660293926"/>
    <x v="10"/>
    <x v="13"/>
  </r>
  <r>
    <x v="1"/>
    <x v="21"/>
    <s v="Dec 2024"/>
    <n v="79784.568639635429"/>
    <x v="11"/>
    <x v="13"/>
  </r>
  <r>
    <x v="1"/>
    <x v="21"/>
    <s v="Jan 2025"/>
    <n v="78612.046949266485"/>
    <x v="0"/>
    <x v="14"/>
  </r>
  <r>
    <x v="1"/>
    <x v="21"/>
    <s v="Feb 2025"/>
    <n v="77601.865039314114"/>
    <x v="1"/>
    <x v="14"/>
  </r>
  <r>
    <x v="1"/>
    <x v="21"/>
    <s v="Mar 2025"/>
    <n v="77078.004782608128"/>
    <x v="2"/>
    <x v="14"/>
  </r>
  <r>
    <x v="1"/>
    <x v="21"/>
    <s v="Apr 2025"/>
    <n v="75775.269357852565"/>
    <x v="3"/>
    <x v="14"/>
  </r>
  <r>
    <x v="1"/>
    <x v="21"/>
    <s v="May 2025"/>
    <n v="74905.704589457542"/>
    <x v="4"/>
    <x v="14"/>
  </r>
  <r>
    <x v="1"/>
    <x v="21"/>
    <s v="Jun 2025"/>
    <n v="74012.816188651224"/>
    <x v="5"/>
    <x v="14"/>
  </r>
  <r>
    <x v="1"/>
    <x v="21"/>
    <s v="Jul 2025"/>
    <n v="73151.450828442583"/>
    <x v="6"/>
    <x v="14"/>
  </r>
  <r>
    <x v="1"/>
    <x v="21"/>
    <s v="Aug 2025"/>
    <n v="72280.980030797786"/>
    <x v="7"/>
    <x v="14"/>
  </r>
  <r>
    <x v="1"/>
    <x v="21"/>
    <s v="Sep 2025"/>
    <n v="71459.223180131463"/>
    <x v="8"/>
    <x v="14"/>
  </r>
  <r>
    <x v="1"/>
    <x v="21"/>
    <s v="Oct 2025"/>
    <n v="70562.292544970405"/>
    <x v="9"/>
    <x v="14"/>
  </r>
  <r>
    <x v="1"/>
    <x v="21"/>
    <s v="Nov 2025"/>
    <n v="69700.312864658044"/>
    <x v="10"/>
    <x v="14"/>
  </r>
  <r>
    <x v="1"/>
    <x v="21"/>
    <s v="Dec 2025"/>
    <n v="69159.413316884456"/>
    <x v="11"/>
    <x v="14"/>
  </r>
  <r>
    <x v="1"/>
    <x v="21"/>
    <s v="Jan 2026"/>
    <n v="68153.56288095846"/>
    <x v="0"/>
    <x v="15"/>
  </r>
  <r>
    <x v="1"/>
    <x v="21"/>
    <s v="Feb 2026"/>
    <n v="67308.346924248166"/>
    <x v="1"/>
    <x v="15"/>
  </r>
  <r>
    <x v="1"/>
    <x v="21"/>
    <s v="Mar 2026"/>
    <n v="66755.322641963081"/>
    <x v="2"/>
    <x v="15"/>
  </r>
  <r>
    <x v="1"/>
    <x v="21"/>
    <s v="Apr 2026"/>
    <n v="65720.410283620338"/>
    <x v="3"/>
    <x v="15"/>
  </r>
  <r>
    <x v="1"/>
    <x v="21"/>
    <s v="May 2026"/>
    <n v="64958.739571412705"/>
    <x v="4"/>
    <x v="15"/>
  </r>
  <r>
    <x v="1"/>
    <x v="21"/>
    <s v="Jun 2026"/>
    <n v="64203.548371630648"/>
    <x v="5"/>
    <x v="15"/>
  </r>
  <r>
    <x v="1"/>
    <x v="21"/>
    <s v="Jul 2026"/>
    <n v="63463.096632968649"/>
    <x v="6"/>
    <x v="15"/>
  </r>
  <r>
    <x v="1"/>
    <x v="21"/>
    <s v="Aug 2026"/>
    <n v="62708.920419125963"/>
    <x v="7"/>
    <x v="15"/>
  </r>
  <r>
    <x v="1"/>
    <x v="21"/>
    <s v="Sep 2026"/>
    <n v="61976.228538446623"/>
    <x v="8"/>
    <x v="15"/>
  </r>
  <r>
    <x v="1"/>
    <x v="21"/>
    <s v="Oct 2026"/>
    <n v="61234.442827090097"/>
    <x v="9"/>
    <x v="15"/>
  </r>
  <r>
    <x v="1"/>
    <x v="21"/>
    <s v="Nov 2026"/>
    <n v="60511.304560972756"/>
    <x v="10"/>
    <x v="15"/>
  </r>
  <r>
    <x v="1"/>
    <x v="21"/>
    <s v="Dec 2026"/>
    <n v="60015.418985463853"/>
    <x v="11"/>
    <x v="15"/>
  </r>
  <r>
    <x v="1"/>
    <x v="21"/>
    <s v="Jan 2027"/>
    <n v="59092.814830423922"/>
    <x v="0"/>
    <x v="16"/>
  </r>
  <r>
    <x v="1"/>
    <x v="21"/>
    <s v="Feb 2027"/>
    <n v="58321.67514331211"/>
    <x v="1"/>
    <x v="16"/>
  </r>
  <r>
    <x v="1"/>
    <x v="21"/>
    <s v="Mar 2027"/>
    <n v="57838.204525846159"/>
    <x v="2"/>
    <x v="16"/>
  </r>
  <r>
    <x v="1"/>
    <x v="21"/>
    <s v="Apr 2027"/>
    <n v="56686.741876469423"/>
    <x v="3"/>
    <x v="16"/>
  </r>
  <r>
    <x v="1"/>
    <x v="21"/>
    <s v="May 2027"/>
    <n v="56005.714183106917"/>
    <x v="4"/>
    <x v="16"/>
  </r>
  <r>
    <x v="1"/>
    <x v="21"/>
    <s v="Jun 2027"/>
    <n v="55331.972475459806"/>
    <x v="5"/>
    <x v="16"/>
  </r>
  <r>
    <x v="1"/>
    <x v="21"/>
    <s v="Jul 2027"/>
    <n v="54639.646743686841"/>
    <x v="6"/>
    <x v="16"/>
  </r>
  <r>
    <x v="1"/>
    <x v="21"/>
    <s v="Aug 2027"/>
    <n v="53952.862678505029"/>
    <x v="7"/>
    <x v="16"/>
  </r>
  <r>
    <x v="1"/>
    <x v="21"/>
    <s v="Sep 2027"/>
    <n v="53237.840089566089"/>
    <x v="8"/>
    <x v="16"/>
  </r>
  <r>
    <x v="1"/>
    <x v="21"/>
    <s v="Oct 2027"/>
    <n v="562.2235814029616"/>
    <x v="9"/>
    <x v="16"/>
  </r>
  <r>
    <x v="2"/>
    <x v="0"/>
    <s v="Jan 2011"/>
    <n v="669682.46726187074"/>
    <x v="0"/>
    <x v="0"/>
  </r>
  <r>
    <x v="2"/>
    <x v="0"/>
    <s v="Feb 2011"/>
    <n v="1495167.0069027515"/>
    <x v="1"/>
    <x v="0"/>
  </r>
  <r>
    <x v="2"/>
    <x v="0"/>
    <s v="Mar 2011"/>
    <n v="1982407.9191729771"/>
    <x v="2"/>
    <x v="0"/>
  </r>
  <r>
    <x v="2"/>
    <x v="0"/>
    <s v="Apr 2011"/>
    <n v="1197207.2022521324"/>
    <x v="3"/>
    <x v="0"/>
  </r>
  <r>
    <x v="2"/>
    <x v="0"/>
    <s v="May 2011"/>
    <n v="1101302.9162795641"/>
    <x v="4"/>
    <x v="0"/>
  </r>
  <r>
    <x v="2"/>
    <x v="0"/>
    <s v="Jun 2011"/>
    <n v="1173764.6944743299"/>
    <x v="5"/>
    <x v="0"/>
  </r>
  <r>
    <x v="2"/>
    <x v="0"/>
    <s v="Jul 2011"/>
    <n v="1282596.2813668787"/>
    <x v="6"/>
    <x v="0"/>
  </r>
  <r>
    <x v="2"/>
    <x v="0"/>
    <s v="Aug 2011"/>
    <n v="1182884.7637674685"/>
    <x v="7"/>
    <x v="0"/>
  </r>
  <r>
    <x v="2"/>
    <x v="0"/>
    <s v="Sep 2011"/>
    <n v="1144166.72986685"/>
    <x v="8"/>
    <x v="0"/>
  </r>
  <r>
    <x v="2"/>
    <x v="0"/>
    <s v="Oct 2011"/>
    <n v="1125411.3899149387"/>
    <x v="9"/>
    <x v="0"/>
  </r>
  <r>
    <x v="2"/>
    <x v="0"/>
    <s v="Nov 2011"/>
    <n v="1142535.2416416863"/>
    <x v="10"/>
    <x v="0"/>
  </r>
  <r>
    <x v="2"/>
    <x v="0"/>
    <s v="Dec 2011"/>
    <n v="1092141.6246644694"/>
    <x v="11"/>
    <x v="0"/>
  </r>
  <r>
    <x v="2"/>
    <x v="0"/>
    <s v="Jan 2012"/>
    <n v="1096336.2758987895"/>
    <x v="0"/>
    <x v="1"/>
  </r>
  <r>
    <x v="2"/>
    <x v="0"/>
    <s v="Feb 2012"/>
    <n v="1069176.5227002082"/>
    <x v="1"/>
    <x v="1"/>
  </r>
  <r>
    <x v="2"/>
    <x v="0"/>
    <s v="Mar 2012"/>
    <n v="1066619.2926356699"/>
    <x v="2"/>
    <x v="1"/>
  </r>
  <r>
    <x v="2"/>
    <x v="0"/>
    <s v="Apr 2012"/>
    <n v="1059798.702520496"/>
    <x v="3"/>
    <x v="1"/>
  </r>
  <r>
    <x v="2"/>
    <x v="0"/>
    <s v="May 2012"/>
    <n v="1034911.6130601867"/>
    <x v="4"/>
    <x v="1"/>
  </r>
  <r>
    <x v="2"/>
    <x v="0"/>
    <s v="Jun 2012"/>
    <n v="976196.21220893005"/>
    <x v="5"/>
    <x v="1"/>
  </r>
  <r>
    <x v="2"/>
    <x v="0"/>
    <s v="Jul 2012"/>
    <n v="875827.39726001571"/>
    <x v="6"/>
    <x v="1"/>
  </r>
  <r>
    <x v="2"/>
    <x v="0"/>
    <s v="Aug 2012"/>
    <n v="767759.02768392244"/>
    <x v="7"/>
    <x v="1"/>
  </r>
  <r>
    <x v="2"/>
    <x v="0"/>
    <s v="Sep 2012"/>
    <n v="726712.20621130639"/>
    <x v="8"/>
    <x v="1"/>
  </r>
  <r>
    <x v="2"/>
    <x v="0"/>
    <s v="Oct 2012"/>
    <n v="706761.19015911291"/>
    <x v="9"/>
    <x v="1"/>
  </r>
  <r>
    <x v="2"/>
    <x v="0"/>
    <s v="Nov 2012"/>
    <n v="914398.05675889563"/>
    <x v="10"/>
    <x v="1"/>
  </r>
  <r>
    <x v="2"/>
    <x v="0"/>
    <s v="Dec 2012"/>
    <n v="864704.8204690289"/>
    <x v="11"/>
    <x v="1"/>
  </r>
  <r>
    <x v="2"/>
    <x v="0"/>
    <s v="Jan 2013"/>
    <n v="832759.55836557469"/>
    <x v="0"/>
    <x v="2"/>
  </r>
  <r>
    <x v="2"/>
    <x v="0"/>
    <s v="Feb 2013"/>
    <n v="782955.49779988127"/>
    <x v="1"/>
    <x v="2"/>
  </r>
  <r>
    <x v="2"/>
    <x v="0"/>
    <s v="Mar 2013"/>
    <n v="750112.94810406864"/>
    <x v="2"/>
    <x v="2"/>
  </r>
  <r>
    <x v="2"/>
    <x v="0"/>
    <s v="Apr 2013"/>
    <n v="725885.54108619434"/>
    <x v="3"/>
    <x v="2"/>
  </r>
  <r>
    <x v="2"/>
    <x v="0"/>
    <s v="May 2013"/>
    <n v="713138.60166283243"/>
    <x v="4"/>
    <x v="2"/>
  </r>
  <r>
    <x v="2"/>
    <x v="0"/>
    <s v="Jun 2013"/>
    <n v="679837.12918069132"/>
    <x v="5"/>
    <x v="2"/>
  </r>
  <r>
    <x v="2"/>
    <x v="0"/>
    <s v="Jul 2013"/>
    <n v="650355.21631106886"/>
    <x v="6"/>
    <x v="2"/>
  </r>
  <r>
    <x v="2"/>
    <x v="0"/>
    <s v="Aug 2013"/>
    <n v="622959.67733774625"/>
    <x v="7"/>
    <x v="2"/>
  </r>
  <r>
    <x v="2"/>
    <x v="0"/>
    <s v="Sep 2013"/>
    <n v="598303.27925392182"/>
    <x v="8"/>
    <x v="2"/>
  </r>
  <r>
    <x v="2"/>
    <x v="0"/>
    <s v="Oct 2013"/>
    <n v="573709.7526181112"/>
    <x v="9"/>
    <x v="2"/>
  </r>
  <r>
    <x v="2"/>
    <x v="0"/>
    <s v="Nov 2013"/>
    <n v="551147.47525001841"/>
    <x v="10"/>
    <x v="2"/>
  </r>
  <r>
    <x v="2"/>
    <x v="0"/>
    <s v="Dec 2013"/>
    <n v="528406.81811334728"/>
    <x v="11"/>
    <x v="2"/>
  </r>
  <r>
    <x v="2"/>
    <x v="0"/>
    <s v="Jan 2014"/>
    <n v="524818.40813814593"/>
    <x v="0"/>
    <x v="3"/>
  </r>
  <r>
    <x v="2"/>
    <x v="0"/>
    <s v="Feb 2014"/>
    <n v="468276.18933785905"/>
    <x v="1"/>
    <x v="3"/>
  </r>
  <r>
    <x v="2"/>
    <x v="0"/>
    <s v="Mar 2014"/>
    <n v="450305.13444586203"/>
    <x v="2"/>
    <x v="3"/>
  </r>
  <r>
    <x v="2"/>
    <x v="0"/>
    <s v="Apr 2014"/>
    <n v="443210.24992128735"/>
    <x v="3"/>
    <x v="3"/>
  </r>
  <r>
    <x v="2"/>
    <x v="0"/>
    <s v="May 2014"/>
    <n v="431115.03868564218"/>
    <x v="4"/>
    <x v="3"/>
  </r>
  <r>
    <x v="2"/>
    <x v="0"/>
    <s v="Jun 2014"/>
    <n v="416320.1634117192"/>
    <x v="5"/>
    <x v="3"/>
  </r>
  <r>
    <x v="2"/>
    <x v="0"/>
    <s v="Jul 2014"/>
    <n v="403276.66733291181"/>
    <x v="6"/>
    <x v="3"/>
  </r>
  <r>
    <x v="2"/>
    <x v="0"/>
    <s v="Aug 2014"/>
    <n v="391059.94806348305"/>
    <x v="7"/>
    <x v="3"/>
  </r>
  <r>
    <x v="2"/>
    <x v="0"/>
    <s v="Sep 2014"/>
    <n v="380209.0392902483"/>
    <x v="8"/>
    <x v="3"/>
  </r>
  <r>
    <x v="2"/>
    <x v="0"/>
    <s v="Oct 2014"/>
    <n v="370986.84324206127"/>
    <x v="9"/>
    <x v="3"/>
  </r>
  <r>
    <x v="2"/>
    <x v="0"/>
    <s v="Nov 2014"/>
    <n v="362312.30818130728"/>
    <x v="10"/>
    <x v="3"/>
  </r>
  <r>
    <x v="2"/>
    <x v="0"/>
    <s v="Dec 2014"/>
    <n v="354155.66608881491"/>
    <x v="11"/>
    <x v="3"/>
  </r>
  <r>
    <x v="2"/>
    <x v="0"/>
    <s v="Jan 2015"/>
    <n v="342718.32489219954"/>
    <x v="0"/>
    <x v="4"/>
  </r>
  <r>
    <x v="2"/>
    <x v="0"/>
    <s v="Feb 2015"/>
    <n v="330090.27990992478"/>
    <x v="1"/>
    <x v="4"/>
  </r>
  <r>
    <x v="2"/>
    <x v="0"/>
    <s v="Mar 2015"/>
    <n v="318080.39050266787"/>
    <x v="2"/>
    <x v="4"/>
  </r>
  <r>
    <x v="2"/>
    <x v="0"/>
    <s v="Apr 2015"/>
    <n v="306758.19225785771"/>
    <x v="3"/>
    <x v="4"/>
  </r>
  <r>
    <x v="2"/>
    <x v="0"/>
    <s v="May 2015"/>
    <n v="295952.95972001925"/>
    <x v="4"/>
    <x v="4"/>
  </r>
  <r>
    <x v="2"/>
    <x v="0"/>
    <s v="Jun 2015"/>
    <n v="285353.58415538445"/>
    <x v="5"/>
    <x v="4"/>
  </r>
  <r>
    <x v="2"/>
    <x v="0"/>
    <s v="Jul 2015"/>
    <n v="274845.5998462307"/>
    <x v="6"/>
    <x v="4"/>
  </r>
  <r>
    <x v="2"/>
    <x v="0"/>
    <s v="Aug 2015"/>
    <n v="265462.92292743555"/>
    <x v="7"/>
    <x v="4"/>
  </r>
  <r>
    <x v="2"/>
    <x v="0"/>
    <s v="Sep 2015"/>
    <n v="256114.48681586795"/>
    <x v="8"/>
    <x v="4"/>
  </r>
  <r>
    <x v="2"/>
    <x v="0"/>
    <s v="Oct 2015"/>
    <n v="246988.58244399351"/>
    <x v="9"/>
    <x v="4"/>
  </r>
  <r>
    <x v="2"/>
    <x v="0"/>
    <s v="Nov 2015"/>
    <n v="238977.22121663985"/>
    <x v="10"/>
    <x v="4"/>
  </r>
  <r>
    <x v="2"/>
    <x v="0"/>
    <s v="Dec 2015"/>
    <n v="231555.02467527281"/>
    <x v="11"/>
    <x v="4"/>
  </r>
  <r>
    <x v="2"/>
    <x v="0"/>
    <s v="Jan 2016"/>
    <n v="222834.46292898091"/>
    <x v="0"/>
    <x v="5"/>
  </r>
  <r>
    <x v="2"/>
    <x v="0"/>
    <s v="Feb 2016"/>
    <n v="214822.6881514132"/>
    <x v="1"/>
    <x v="5"/>
  </r>
  <r>
    <x v="2"/>
    <x v="0"/>
    <s v="Mar 2016"/>
    <n v="207416.98805597116"/>
    <x v="2"/>
    <x v="5"/>
  </r>
  <r>
    <x v="2"/>
    <x v="0"/>
    <s v="Apr 2016"/>
    <n v="201168.86508908795"/>
    <x v="3"/>
    <x v="5"/>
  </r>
  <r>
    <x v="2"/>
    <x v="0"/>
    <s v="May 2016"/>
    <n v="194390.28229227103"/>
    <x v="4"/>
    <x v="5"/>
  </r>
  <r>
    <x v="2"/>
    <x v="0"/>
    <s v="Jun 2016"/>
    <n v="187329.79739740014"/>
    <x v="5"/>
    <x v="5"/>
  </r>
  <r>
    <x v="2"/>
    <x v="0"/>
    <s v="Jul 2016"/>
    <n v="181238.97450918998"/>
    <x v="6"/>
    <x v="5"/>
  </r>
  <r>
    <x v="2"/>
    <x v="0"/>
    <s v="Aug 2016"/>
    <n v="175272.53309184892"/>
    <x v="7"/>
    <x v="5"/>
  </r>
  <r>
    <x v="2"/>
    <x v="0"/>
    <s v="Sep 2016"/>
    <n v="169367.64527933978"/>
    <x v="8"/>
    <x v="5"/>
  </r>
  <r>
    <x v="2"/>
    <x v="0"/>
    <s v="Oct 2016"/>
    <n v="163661.07661259788"/>
    <x v="9"/>
    <x v="5"/>
  </r>
  <r>
    <x v="2"/>
    <x v="0"/>
    <s v="Nov 2016"/>
    <n v="158243.98365982098"/>
    <x v="10"/>
    <x v="5"/>
  </r>
  <r>
    <x v="2"/>
    <x v="0"/>
    <s v="Dec 2016"/>
    <n v="154563.54225279842"/>
    <x v="11"/>
    <x v="5"/>
  </r>
  <r>
    <x v="2"/>
    <x v="0"/>
    <s v="Jan 2017"/>
    <n v="147871.60830946564"/>
    <x v="0"/>
    <x v="6"/>
  </r>
  <r>
    <x v="2"/>
    <x v="0"/>
    <s v="Feb 2017"/>
    <n v="143777.69990217773"/>
    <x v="1"/>
    <x v="6"/>
  </r>
  <r>
    <x v="2"/>
    <x v="0"/>
    <s v="Mar 2017"/>
    <n v="138467.27089112101"/>
    <x v="2"/>
    <x v="6"/>
  </r>
  <r>
    <x v="2"/>
    <x v="0"/>
    <s v="Apr 2017"/>
    <n v="134019.24817320364"/>
    <x v="3"/>
    <x v="6"/>
  </r>
  <r>
    <x v="2"/>
    <x v="0"/>
    <s v="May 2017"/>
    <n v="129681.93500851199"/>
    <x v="4"/>
    <x v="6"/>
  </r>
  <r>
    <x v="2"/>
    <x v="0"/>
    <s v="Jun 2017"/>
    <n v="125318.96914854975"/>
    <x v="5"/>
    <x v="6"/>
  </r>
  <r>
    <x v="2"/>
    <x v="0"/>
    <s v="Jul 2017"/>
    <n v="121555.51120785042"/>
    <x v="6"/>
    <x v="6"/>
  </r>
  <r>
    <x v="2"/>
    <x v="0"/>
    <s v="Aug 2017"/>
    <n v="118449.57666904799"/>
    <x v="7"/>
    <x v="6"/>
  </r>
  <r>
    <x v="2"/>
    <x v="0"/>
    <s v="Sep 2017"/>
    <n v="115121.4657122085"/>
    <x v="8"/>
    <x v="6"/>
  </r>
  <r>
    <x v="2"/>
    <x v="0"/>
    <s v="Oct 2017"/>
    <n v="110734.11603860254"/>
    <x v="9"/>
    <x v="6"/>
  </r>
  <r>
    <x v="2"/>
    <x v="0"/>
    <s v="Nov 2017"/>
    <n v="108448.98518758561"/>
    <x v="10"/>
    <x v="6"/>
  </r>
  <r>
    <x v="2"/>
    <x v="0"/>
    <s v="Dec 2017"/>
    <n v="106621.51123282651"/>
    <x v="11"/>
    <x v="6"/>
  </r>
  <r>
    <x v="2"/>
    <x v="0"/>
    <s v="Jan 2018"/>
    <n v="101372.12520437187"/>
    <x v="0"/>
    <x v="7"/>
  </r>
  <r>
    <x v="2"/>
    <x v="0"/>
    <s v="Feb 2018"/>
    <n v="97208.127722764752"/>
    <x v="1"/>
    <x v="7"/>
  </r>
  <r>
    <x v="2"/>
    <x v="0"/>
    <s v="Mar 2018"/>
    <n v="79349.041091528459"/>
    <x v="2"/>
    <x v="7"/>
  </r>
  <r>
    <x v="2"/>
    <x v="0"/>
    <s v="Apr 2018"/>
    <n v="77312.921324634954"/>
    <x v="3"/>
    <x v="7"/>
  </r>
  <r>
    <x v="2"/>
    <x v="0"/>
    <s v="May 2018"/>
    <n v="75445.911275974955"/>
    <x v="4"/>
    <x v="7"/>
  </r>
  <r>
    <x v="2"/>
    <x v="0"/>
    <s v="Jun 2018"/>
    <n v="73584.446650025406"/>
    <x v="5"/>
    <x v="7"/>
  </r>
  <r>
    <x v="2"/>
    <x v="0"/>
    <s v="Jul 2018"/>
    <n v="71630.957805202313"/>
    <x v="6"/>
    <x v="7"/>
  </r>
  <r>
    <x v="2"/>
    <x v="0"/>
    <s v="Aug 2018"/>
    <n v="69954.632076692535"/>
    <x v="7"/>
    <x v="7"/>
  </r>
  <r>
    <x v="2"/>
    <x v="0"/>
    <s v="Sep 2018"/>
    <n v="68131.24570582599"/>
    <x v="8"/>
    <x v="7"/>
  </r>
  <r>
    <x v="2"/>
    <x v="0"/>
    <s v="Oct 2018"/>
    <n v="66401.442630470425"/>
    <x v="9"/>
    <x v="7"/>
  </r>
  <r>
    <x v="2"/>
    <x v="0"/>
    <s v="Nov 2018"/>
    <n v="64814.590983398084"/>
    <x v="10"/>
    <x v="7"/>
  </r>
  <r>
    <x v="2"/>
    <x v="0"/>
    <s v="Dec 2018"/>
    <n v="64643.504919364597"/>
    <x v="11"/>
    <x v="7"/>
  </r>
  <r>
    <x v="2"/>
    <x v="0"/>
    <s v="Jan 2019"/>
    <n v="61633.144184612735"/>
    <x v="0"/>
    <x v="8"/>
  </r>
  <r>
    <x v="2"/>
    <x v="0"/>
    <s v="Feb 2019"/>
    <n v="60080.381292752594"/>
    <x v="1"/>
    <x v="8"/>
  </r>
  <r>
    <x v="2"/>
    <x v="0"/>
    <s v="Mar 2019"/>
    <n v="58655.334838654235"/>
    <x v="2"/>
    <x v="8"/>
  </r>
  <r>
    <x v="2"/>
    <x v="0"/>
    <s v="Apr 2019"/>
    <n v="57203.138500541849"/>
    <x v="3"/>
    <x v="8"/>
  </r>
  <r>
    <x v="2"/>
    <x v="0"/>
    <s v="May 2019"/>
    <n v="55880.098366974489"/>
    <x v="4"/>
    <x v="8"/>
  </r>
  <r>
    <x v="2"/>
    <x v="0"/>
    <s v="Jun 2019"/>
    <n v="54558.753861705845"/>
    <x v="5"/>
    <x v="8"/>
  </r>
  <r>
    <x v="2"/>
    <x v="0"/>
    <s v="Jul 2019"/>
    <n v="53151.432889771968"/>
    <x v="6"/>
    <x v="8"/>
  </r>
  <r>
    <x v="2"/>
    <x v="0"/>
    <s v="Aug 2019"/>
    <n v="51964.055530534184"/>
    <x v="7"/>
    <x v="8"/>
  </r>
  <r>
    <x v="2"/>
    <x v="0"/>
    <s v="Sep 2019"/>
    <n v="50650.208012228315"/>
    <x v="8"/>
    <x v="8"/>
  </r>
  <r>
    <x v="2"/>
    <x v="0"/>
    <s v="Oct 2019"/>
    <n v="49402.792133899879"/>
    <x v="9"/>
    <x v="8"/>
  </r>
  <r>
    <x v="2"/>
    <x v="0"/>
    <s v="Nov 2019"/>
    <n v="48268.126904750054"/>
    <x v="10"/>
    <x v="8"/>
  </r>
  <r>
    <x v="2"/>
    <x v="0"/>
    <s v="Dec 2019"/>
    <n v="48309.620831738495"/>
    <x v="11"/>
    <x v="8"/>
  </r>
  <r>
    <x v="2"/>
    <x v="0"/>
    <s v="Jan 2020"/>
    <n v="38830.225228308198"/>
    <x v="0"/>
    <x v="9"/>
  </r>
  <r>
    <x v="2"/>
    <x v="0"/>
    <s v="Feb 2020"/>
    <n v="37894.756481354721"/>
    <x v="1"/>
    <x v="9"/>
  </r>
  <r>
    <x v="2"/>
    <x v="0"/>
    <s v="Mar 2020"/>
    <n v="37029.37589896367"/>
    <x v="2"/>
    <x v="9"/>
  </r>
  <r>
    <x v="2"/>
    <x v="0"/>
    <s v="Apr 2020"/>
    <n v="36154.412144103786"/>
    <x v="3"/>
    <x v="9"/>
  </r>
  <r>
    <x v="2"/>
    <x v="0"/>
    <s v="May 2020"/>
    <n v="35348.925083072456"/>
    <x v="4"/>
    <x v="9"/>
  </r>
  <r>
    <x v="2"/>
    <x v="0"/>
    <s v="Jun 2020"/>
    <n v="34550.453535294575"/>
    <x v="5"/>
    <x v="9"/>
  </r>
  <r>
    <x v="2"/>
    <x v="0"/>
    <s v="Jul 2020"/>
    <n v="33711.66016441425"/>
    <x v="6"/>
    <x v="9"/>
  </r>
  <r>
    <x v="2"/>
    <x v="0"/>
    <s v="Aug 2020"/>
    <n v="32981.993778113931"/>
    <x v="7"/>
    <x v="9"/>
  </r>
  <r>
    <x v="2"/>
    <x v="0"/>
    <s v="Sep 2020"/>
    <n v="32193.628846757059"/>
    <x v="8"/>
    <x v="9"/>
  </r>
  <r>
    <x v="2"/>
    <x v="0"/>
    <s v="Oct 2020"/>
    <n v="31446.529640646779"/>
    <x v="9"/>
    <x v="9"/>
  </r>
  <r>
    <x v="2"/>
    <x v="0"/>
    <s v="Nov 2020"/>
    <n v="30762.179296467184"/>
    <x v="10"/>
    <x v="9"/>
  </r>
  <r>
    <x v="2"/>
    <x v="0"/>
    <s v="Dec 2020"/>
    <n v="30961.825070198043"/>
    <x v="11"/>
    <x v="9"/>
  </r>
  <r>
    <x v="2"/>
    <x v="0"/>
    <s v="Jan 2021"/>
    <n v="25997.184452544301"/>
    <x v="0"/>
    <x v="10"/>
  </r>
  <r>
    <x v="2"/>
    <x v="0"/>
    <s v="Feb 2021"/>
    <n v="7350.6582912062922"/>
    <x v="1"/>
    <x v="10"/>
  </r>
  <r>
    <x v="2"/>
    <x v="0"/>
    <s v="Mar 2021"/>
    <n v="7264.1033672010544"/>
    <x v="2"/>
    <x v="10"/>
  </r>
  <r>
    <x v="2"/>
    <x v="0"/>
    <s v="Apr 2021"/>
    <n v="7178.4411270134297"/>
    <x v="3"/>
    <x v="10"/>
  </r>
  <r>
    <x v="2"/>
    <x v="0"/>
    <s v="May 2021"/>
    <n v="7093.6766695269762"/>
    <x v="4"/>
    <x v="10"/>
  </r>
  <r>
    <x v="2"/>
    <x v="0"/>
    <s v="Jun 2021"/>
    <n v="7009.8127707200892"/>
    <x v="5"/>
    <x v="10"/>
  </r>
  <r>
    <x v="2"/>
    <x v="0"/>
    <s v="Jul 2021"/>
    <n v="6926.8533680237424"/>
    <x v="6"/>
    <x v="10"/>
  </r>
  <r>
    <x v="2"/>
    <x v="0"/>
    <s v="Aug 2021"/>
    <n v="6844.7923614379361"/>
    <x v="7"/>
    <x v="10"/>
  </r>
  <r>
    <x v="2"/>
    <x v="0"/>
    <s v="Sep 2021"/>
    <n v="6763.6394185617191"/>
    <x v="8"/>
    <x v="10"/>
  </r>
  <r>
    <x v="2"/>
    <x v="0"/>
    <s v="Oct 2021"/>
    <n v="6683.3903623002507"/>
    <x v="9"/>
    <x v="10"/>
  </r>
  <r>
    <x v="2"/>
    <x v="0"/>
    <s v="Nov 2021"/>
    <n v="6604.0492300845081"/>
    <x v="10"/>
    <x v="10"/>
  </r>
  <r>
    <x v="2"/>
    <x v="0"/>
    <s v="Dec 2021"/>
    <n v="7173.4672586184024"/>
    <x v="11"/>
    <x v="10"/>
  </r>
  <r>
    <x v="2"/>
    <x v="0"/>
    <s v="Jan 2022"/>
    <n v="6448.0856897469912"/>
    <x v="0"/>
    <x v="11"/>
  </r>
  <r>
    <x v="2"/>
    <x v="0"/>
    <s v="Feb 2022"/>
    <n v="6371.4606576036113"/>
    <x v="1"/>
    <x v="11"/>
  </r>
  <r>
    <x v="2"/>
    <x v="0"/>
    <s v="Mar 2022"/>
    <n v="6295.739562915328"/>
    <x v="2"/>
    <x v="11"/>
  </r>
  <r>
    <x v="2"/>
    <x v="0"/>
    <s v="Apr 2022"/>
    <n v="6220.9240587553732"/>
    <x v="3"/>
    <x v="11"/>
  </r>
  <r>
    <x v="2"/>
    <x v="0"/>
    <s v="May 2022"/>
    <n v="6147.0137138392365"/>
    <x v="4"/>
    <x v="11"/>
  </r>
  <r>
    <x v="2"/>
    <x v="0"/>
    <s v="Jun 2022"/>
    <n v="6073.9981209040088"/>
    <x v="5"/>
    <x v="11"/>
  </r>
  <r>
    <x v="2"/>
    <x v="0"/>
    <s v="Jul 2022"/>
    <n v="6001.8800330229233"/>
    <x v="6"/>
    <x v="11"/>
  </r>
  <r>
    <x v="2"/>
    <x v="0"/>
    <s v="Aug 2022"/>
    <n v="5930.6558345537251"/>
    <x v="7"/>
    <x v="11"/>
  </r>
  <r>
    <x v="2"/>
    <x v="0"/>
    <s v="Sep 2022"/>
    <n v="5860.3234713067377"/>
    <x v="8"/>
    <x v="11"/>
  </r>
  <r>
    <x v="2"/>
    <x v="0"/>
    <s v="Oct 2022"/>
    <n v="5790.8778432819618"/>
    <x v="9"/>
    <x v="11"/>
  </r>
  <r>
    <x v="2"/>
    <x v="0"/>
    <s v="Nov 2022"/>
    <n v="5722.3146733845606"/>
    <x v="10"/>
    <x v="11"/>
  </r>
  <r>
    <x v="2"/>
    <x v="0"/>
    <s v="Dec 2022"/>
    <n v="6091.2648169938748"/>
    <x v="11"/>
    <x v="11"/>
  </r>
  <r>
    <x v="2"/>
    <x v="0"/>
    <s v="Jan 2023"/>
    <n v="5587.8177923296262"/>
    <x v="0"/>
    <x v="12"/>
  </r>
  <r>
    <x v="2"/>
    <x v="0"/>
    <s v="Feb 2023"/>
    <n v="5521.8725197195108"/>
    <x v="1"/>
    <x v="12"/>
  </r>
  <r>
    <x v="2"/>
    <x v="0"/>
    <s v="Mar 2023"/>
    <n v="5456.7858208790258"/>
    <x v="2"/>
    <x v="12"/>
  </r>
  <r>
    <x v="2"/>
    <x v="0"/>
    <s v="Apr 2023"/>
    <n v="5392.5608488814041"/>
    <x v="3"/>
    <x v="12"/>
  </r>
  <r>
    <x v="2"/>
    <x v="0"/>
    <s v="May 2023"/>
    <n v="5329.1826277482487"/>
    <x v="4"/>
    <x v="12"/>
  </r>
  <r>
    <x v="2"/>
    <x v="0"/>
    <s v="Jun 2023"/>
    <n v="5266.6469189321433"/>
    <x v="5"/>
    <x v="12"/>
  </r>
  <r>
    <x v="2"/>
    <x v="0"/>
    <s v="Jul 2023"/>
    <n v="5204.9479609805057"/>
    <x v="6"/>
    <x v="12"/>
  </r>
  <r>
    <x v="2"/>
    <x v="0"/>
    <s v="Aug 2023"/>
    <n v="5144.07816953559"/>
    <x v="7"/>
    <x v="12"/>
  </r>
  <r>
    <x v="2"/>
    <x v="0"/>
    <s v="Sep 2023"/>
    <n v="5084.0272758819119"/>
    <x v="8"/>
    <x v="12"/>
  </r>
  <r>
    <x v="2"/>
    <x v="0"/>
    <s v="Oct 2023"/>
    <n v="5024.7933643772121"/>
    <x v="9"/>
    <x v="12"/>
  </r>
  <r>
    <x v="2"/>
    <x v="0"/>
    <s v="Nov 2023"/>
    <n v="4966.3617590430977"/>
    <x v="10"/>
    <x v="12"/>
  </r>
  <r>
    <x v="2"/>
    <x v="0"/>
    <s v="Dec 2023"/>
    <n v="5182.668919293953"/>
    <x v="11"/>
    <x v="12"/>
  </r>
  <r>
    <x v="2"/>
    <x v="0"/>
    <s v="Jan 2024"/>
    <n v="4851.8833210762987"/>
    <x v="0"/>
    <x v="13"/>
  </r>
  <r>
    <x v="2"/>
    <x v="0"/>
    <s v="Feb 2024"/>
    <n v="4795.8158895600563"/>
    <x v="1"/>
    <x v="13"/>
  </r>
  <r>
    <x v="2"/>
    <x v="0"/>
    <s v="Mar 2024"/>
    <n v="4740.5207653308407"/>
    <x v="2"/>
    <x v="13"/>
  </r>
  <r>
    <x v="2"/>
    <x v="0"/>
    <s v="Apr 2024"/>
    <n v="4685.989241125746"/>
    <x v="3"/>
    <x v="13"/>
  </r>
  <r>
    <x v="2"/>
    <x v="0"/>
    <s v="May 2024"/>
    <n v="4631.6522655039926"/>
    <x v="4"/>
    <x v="13"/>
  </r>
  <r>
    <x v="2"/>
    <x v="0"/>
    <s v="Jun 2024"/>
    <n v="4578.6372871574649"/>
    <x v="5"/>
    <x v="13"/>
  </r>
  <r>
    <x v="2"/>
    <x v="0"/>
    <s v="Jul 2024"/>
    <n v="4526.1924652455573"/>
    <x v="6"/>
    <x v="13"/>
  </r>
  <r>
    <x v="2"/>
    <x v="0"/>
    <s v="Aug 2024"/>
    <n v="4471.3134218800342"/>
    <x v="7"/>
    <x v="13"/>
  </r>
  <r>
    <x v="2"/>
    <x v="0"/>
    <s v="Sep 2024"/>
    <n v="4418.9682613604054"/>
    <x v="8"/>
    <x v="13"/>
  </r>
  <r>
    <x v="2"/>
    <x v="0"/>
    <s v="Oct 2024"/>
    <n v="4366.7974723292818"/>
    <x v="9"/>
    <x v="13"/>
  </r>
  <r>
    <x v="2"/>
    <x v="0"/>
    <s v="Nov 2024"/>
    <n v="4317.4146091813618"/>
    <x v="10"/>
    <x v="13"/>
  </r>
  <r>
    <x v="2"/>
    <x v="0"/>
    <s v="Dec 2024"/>
    <n v="4421.5740809145173"/>
    <x v="11"/>
    <x v="13"/>
  </r>
  <r>
    <x v="2"/>
    <x v="0"/>
    <s v="Jan 2025"/>
    <n v="4221.0829500167983"/>
    <x v="0"/>
    <x v="14"/>
  </r>
  <r>
    <x v="2"/>
    <x v="0"/>
    <s v="Feb 2025"/>
    <n v="4173.9198668332147"/>
    <x v="1"/>
    <x v="14"/>
  </r>
  <r>
    <x v="2"/>
    <x v="0"/>
    <s v="Mar 2025"/>
    <n v="4127.4571775272861"/>
    <x v="2"/>
    <x v="14"/>
  </r>
  <r>
    <x v="2"/>
    <x v="0"/>
    <s v="Apr 2025"/>
    <n v="4081.6260731554148"/>
    <x v="3"/>
    <x v="14"/>
  </r>
  <r>
    <x v="2"/>
    <x v="0"/>
    <s v="May 2025"/>
    <n v="4036.4130777392033"/>
    <x v="4"/>
    <x v="14"/>
  </r>
  <r>
    <x v="2"/>
    <x v="0"/>
    <s v="Jun 2025"/>
    <n v="3991.7883477012138"/>
    <x v="5"/>
    <x v="14"/>
  </r>
  <r>
    <x v="2"/>
    <x v="0"/>
    <s v="Jul 2025"/>
    <n v="3947.7895327653491"/>
    <x v="6"/>
    <x v="14"/>
  </r>
  <r>
    <x v="2"/>
    <x v="0"/>
    <s v="Aug 2025"/>
    <n v="3902.3079042753893"/>
    <x v="7"/>
    <x v="14"/>
  </r>
  <r>
    <x v="2"/>
    <x v="0"/>
    <s v="Sep 2025"/>
    <n v="3859.5003781992195"/>
    <x v="8"/>
    <x v="14"/>
  </r>
  <r>
    <x v="2"/>
    <x v="0"/>
    <s v="Oct 2025"/>
    <n v="3817.1019415108149"/>
    <x v="9"/>
    <x v="14"/>
  </r>
  <r>
    <x v="2"/>
    <x v="0"/>
    <s v="Nov 2025"/>
    <n v="3774.8866394441907"/>
    <x v="10"/>
    <x v="14"/>
  </r>
  <r>
    <x v="2"/>
    <x v="0"/>
    <s v="Dec 2025"/>
    <n v="3813.6218889311963"/>
    <x v="11"/>
    <x v="14"/>
  </r>
  <r>
    <x v="2"/>
    <x v="0"/>
    <s v="Jan 2026"/>
    <n v="23.37896160505845"/>
    <x v="0"/>
    <x v="15"/>
  </r>
  <r>
    <x v="2"/>
    <x v="1"/>
    <s v="Feb 2011"/>
    <n v="1074038.670077424"/>
    <x v="1"/>
    <x v="0"/>
  </r>
  <r>
    <x v="2"/>
    <x v="1"/>
    <s v="Mar 2011"/>
    <n v="1074371.349988366"/>
    <x v="2"/>
    <x v="0"/>
  </r>
  <r>
    <x v="2"/>
    <x v="1"/>
    <s v="Apr 2011"/>
    <n v="794457.17236157029"/>
    <x v="3"/>
    <x v="0"/>
  </r>
  <r>
    <x v="2"/>
    <x v="1"/>
    <s v="May 2011"/>
    <n v="665741.59986298275"/>
    <x v="4"/>
    <x v="0"/>
  </r>
  <r>
    <x v="2"/>
    <x v="1"/>
    <s v="Jun 2011"/>
    <n v="646480.55588855548"/>
    <x v="5"/>
    <x v="0"/>
  </r>
  <r>
    <x v="2"/>
    <x v="1"/>
    <s v="Jul 2011"/>
    <n v="623606.52587284218"/>
    <x v="6"/>
    <x v="0"/>
  </r>
  <r>
    <x v="2"/>
    <x v="1"/>
    <s v="Aug 2011"/>
    <n v="711765.34352761367"/>
    <x v="7"/>
    <x v="0"/>
  </r>
  <r>
    <x v="2"/>
    <x v="1"/>
    <s v="Sep 2011"/>
    <n v="673847.45351105859"/>
    <x v="8"/>
    <x v="0"/>
  </r>
  <r>
    <x v="2"/>
    <x v="1"/>
    <s v="Oct 2011"/>
    <n v="631925.59977201966"/>
    <x v="9"/>
    <x v="0"/>
  </r>
  <r>
    <x v="2"/>
    <x v="1"/>
    <s v="Nov 2011"/>
    <n v="615555.7321686761"/>
    <x v="10"/>
    <x v="0"/>
  </r>
  <r>
    <x v="2"/>
    <x v="1"/>
    <s v="Dec 2011"/>
    <n v="599497.68020240229"/>
    <x v="11"/>
    <x v="0"/>
  </r>
  <r>
    <x v="2"/>
    <x v="1"/>
    <s v="Jan 2012"/>
    <n v="587088.00002902339"/>
    <x v="0"/>
    <x v="1"/>
  </r>
  <r>
    <x v="2"/>
    <x v="1"/>
    <s v="Feb 2012"/>
    <n v="579764.16769443499"/>
    <x v="1"/>
    <x v="1"/>
  </r>
  <r>
    <x v="2"/>
    <x v="1"/>
    <s v="Mar 2012"/>
    <n v="574903.07132785325"/>
    <x v="2"/>
    <x v="1"/>
  </r>
  <r>
    <x v="2"/>
    <x v="1"/>
    <s v="Apr 2012"/>
    <n v="562879.80052152334"/>
    <x v="3"/>
    <x v="1"/>
  </r>
  <r>
    <x v="2"/>
    <x v="1"/>
    <s v="May 2012"/>
    <n v="542934.78756454028"/>
    <x v="4"/>
    <x v="1"/>
  </r>
  <r>
    <x v="2"/>
    <x v="1"/>
    <s v="Jun 2012"/>
    <n v="643192.35682831937"/>
    <x v="5"/>
    <x v="1"/>
  </r>
  <r>
    <x v="2"/>
    <x v="1"/>
    <s v="Jul 2012"/>
    <n v="576594.57899039949"/>
    <x v="6"/>
    <x v="1"/>
  </r>
  <r>
    <x v="2"/>
    <x v="1"/>
    <s v="Aug 2012"/>
    <n v="561680.36599764694"/>
    <x v="7"/>
    <x v="1"/>
  </r>
  <r>
    <x v="2"/>
    <x v="1"/>
    <s v="Sep 2012"/>
    <n v="497843.2797510302"/>
    <x v="8"/>
    <x v="1"/>
  </r>
  <r>
    <x v="2"/>
    <x v="1"/>
    <s v="Oct 2012"/>
    <n v="480122.36123117252"/>
    <x v="9"/>
    <x v="1"/>
  </r>
  <r>
    <x v="2"/>
    <x v="1"/>
    <s v="Nov 2012"/>
    <n v="474456.02460730169"/>
    <x v="10"/>
    <x v="1"/>
  </r>
  <r>
    <x v="2"/>
    <x v="1"/>
    <s v="Dec 2012"/>
    <n v="472307.01815490721"/>
    <x v="11"/>
    <x v="1"/>
  </r>
  <r>
    <x v="2"/>
    <x v="1"/>
    <s v="Jan 2013"/>
    <n v="456595.45150219492"/>
    <x v="0"/>
    <x v="2"/>
  </r>
  <r>
    <x v="2"/>
    <x v="1"/>
    <s v="Feb 2013"/>
    <n v="458211.02487338713"/>
    <x v="1"/>
    <x v="2"/>
  </r>
  <r>
    <x v="2"/>
    <x v="1"/>
    <s v="Mar 2013"/>
    <n v="453877.11504769698"/>
    <x v="2"/>
    <x v="2"/>
  </r>
  <r>
    <x v="2"/>
    <x v="1"/>
    <s v="Apr 2013"/>
    <n v="429187.90748388314"/>
    <x v="3"/>
    <x v="2"/>
  </r>
  <r>
    <x v="2"/>
    <x v="1"/>
    <s v="May 2013"/>
    <n v="428350.19101621676"/>
    <x v="4"/>
    <x v="2"/>
  </r>
  <r>
    <x v="2"/>
    <x v="1"/>
    <s v="Jun 2013"/>
    <n v="428033.03781845229"/>
    <x v="5"/>
    <x v="2"/>
  </r>
  <r>
    <x v="2"/>
    <x v="1"/>
    <s v="Jul 2013"/>
    <n v="410082.94761243771"/>
    <x v="6"/>
    <x v="2"/>
  </r>
  <r>
    <x v="2"/>
    <x v="1"/>
    <s v="Aug 2013"/>
    <n v="403541.71519730613"/>
    <x v="7"/>
    <x v="2"/>
  </r>
  <r>
    <x v="2"/>
    <x v="1"/>
    <s v="Sep 2013"/>
    <n v="397518.4011493224"/>
    <x v="8"/>
    <x v="2"/>
  </r>
  <r>
    <x v="2"/>
    <x v="1"/>
    <s v="Oct 2013"/>
    <n v="392042.32063517394"/>
    <x v="9"/>
    <x v="2"/>
  </r>
  <r>
    <x v="2"/>
    <x v="1"/>
    <s v="Nov 2013"/>
    <n v="386674.15882454708"/>
    <x v="10"/>
    <x v="2"/>
  </r>
  <r>
    <x v="2"/>
    <x v="1"/>
    <s v="Dec 2013"/>
    <n v="381802.1255160842"/>
    <x v="11"/>
    <x v="2"/>
  </r>
  <r>
    <x v="2"/>
    <x v="1"/>
    <s v="Jan 2014"/>
    <n v="376890.39573522995"/>
    <x v="0"/>
    <x v="3"/>
  </r>
  <r>
    <x v="2"/>
    <x v="1"/>
    <s v="Feb 2014"/>
    <n v="384182.4531301629"/>
    <x v="1"/>
    <x v="3"/>
  </r>
  <r>
    <x v="2"/>
    <x v="1"/>
    <s v="Mar 2014"/>
    <n v="355598.30368296907"/>
    <x v="2"/>
    <x v="3"/>
  </r>
  <r>
    <x v="2"/>
    <x v="1"/>
    <s v="Apr 2014"/>
    <n v="347852.90665445419"/>
    <x v="3"/>
    <x v="3"/>
  </r>
  <r>
    <x v="2"/>
    <x v="1"/>
    <s v="May 2014"/>
    <n v="351856.912213362"/>
    <x v="4"/>
    <x v="3"/>
  </r>
  <r>
    <x v="2"/>
    <x v="1"/>
    <s v="Jun 2014"/>
    <n v="354681.72617954307"/>
    <x v="5"/>
    <x v="3"/>
  </r>
  <r>
    <x v="2"/>
    <x v="1"/>
    <s v="Jul 2014"/>
    <n v="353580.73773832689"/>
    <x v="6"/>
    <x v="3"/>
  </r>
  <r>
    <x v="2"/>
    <x v="1"/>
    <s v="Aug 2014"/>
    <n v="353198.42413335026"/>
    <x v="7"/>
    <x v="3"/>
  </r>
  <r>
    <x v="2"/>
    <x v="1"/>
    <s v="Sep 2014"/>
    <n v="352776.73338411574"/>
    <x v="8"/>
    <x v="3"/>
  </r>
  <r>
    <x v="2"/>
    <x v="1"/>
    <s v="Oct 2014"/>
    <n v="354614.78078100155"/>
    <x v="9"/>
    <x v="3"/>
  </r>
  <r>
    <x v="2"/>
    <x v="1"/>
    <s v="Nov 2014"/>
    <n v="356880.78424082336"/>
    <x v="10"/>
    <x v="3"/>
  </r>
  <r>
    <x v="2"/>
    <x v="1"/>
    <s v="Dec 2014"/>
    <n v="358599.86963182635"/>
    <x v="11"/>
    <x v="3"/>
  </r>
  <r>
    <x v="2"/>
    <x v="1"/>
    <s v="Jan 2015"/>
    <n v="360011.07750090887"/>
    <x v="0"/>
    <x v="4"/>
  </r>
  <r>
    <x v="2"/>
    <x v="1"/>
    <s v="Feb 2015"/>
    <n v="357993.55091323453"/>
    <x v="1"/>
    <x v="4"/>
  </r>
  <r>
    <x v="2"/>
    <x v="1"/>
    <s v="Mar 2015"/>
    <n v="354276.03721738246"/>
    <x v="2"/>
    <x v="4"/>
  </r>
  <r>
    <x v="2"/>
    <x v="1"/>
    <s v="Apr 2015"/>
    <n v="346090.02992536547"/>
    <x v="3"/>
    <x v="4"/>
  </r>
  <r>
    <x v="2"/>
    <x v="1"/>
    <s v="May 2015"/>
    <n v="342630.98359701247"/>
    <x v="4"/>
    <x v="4"/>
  </r>
  <r>
    <x v="2"/>
    <x v="1"/>
    <s v="Jun 2015"/>
    <n v="339375.68923009397"/>
    <x v="5"/>
    <x v="4"/>
  </r>
  <r>
    <x v="2"/>
    <x v="1"/>
    <s v="Jul 2015"/>
    <n v="336261.73122769571"/>
    <x v="6"/>
    <x v="4"/>
  </r>
  <r>
    <x v="2"/>
    <x v="1"/>
    <s v="Aug 2015"/>
    <n v="333242.39502804371"/>
    <x v="7"/>
    <x v="4"/>
  </r>
  <r>
    <x v="2"/>
    <x v="1"/>
    <s v="Sep 2015"/>
    <n v="330410.76303729834"/>
    <x v="8"/>
    <x v="4"/>
  </r>
  <r>
    <x v="2"/>
    <x v="1"/>
    <s v="Oct 2015"/>
    <n v="327573.79381028056"/>
    <x v="9"/>
    <x v="4"/>
  </r>
  <r>
    <x v="2"/>
    <x v="1"/>
    <s v="Nov 2015"/>
    <n v="325037.93860591733"/>
    <x v="10"/>
    <x v="4"/>
  </r>
  <r>
    <x v="2"/>
    <x v="1"/>
    <s v="Dec 2015"/>
    <n v="322146.10715604533"/>
    <x v="11"/>
    <x v="4"/>
  </r>
  <r>
    <x v="2"/>
    <x v="1"/>
    <s v="Jan 2016"/>
    <n v="319723.96827497135"/>
    <x v="0"/>
    <x v="5"/>
  </r>
  <r>
    <x v="2"/>
    <x v="1"/>
    <s v="Feb 2016"/>
    <n v="316975.25317208032"/>
    <x v="1"/>
    <x v="5"/>
  </r>
  <r>
    <x v="2"/>
    <x v="1"/>
    <s v="Mar 2016"/>
    <n v="314726.64355180523"/>
    <x v="2"/>
    <x v="5"/>
  </r>
  <r>
    <x v="2"/>
    <x v="1"/>
    <s v="Apr 2016"/>
    <n v="307915.36233594583"/>
    <x v="3"/>
    <x v="5"/>
  </r>
  <r>
    <x v="2"/>
    <x v="1"/>
    <s v="May 2016"/>
    <n v="305840.82496337366"/>
    <x v="4"/>
    <x v="5"/>
  </r>
  <r>
    <x v="2"/>
    <x v="1"/>
    <s v="Jun 2016"/>
    <n v="303828.95040694246"/>
    <x v="5"/>
    <x v="5"/>
  </r>
  <r>
    <x v="2"/>
    <x v="1"/>
    <s v="Jul 2016"/>
    <n v="301850.72558183712"/>
    <x v="6"/>
    <x v="5"/>
  </r>
  <r>
    <x v="2"/>
    <x v="1"/>
    <s v="Aug 2016"/>
    <n v="300006.66846173175"/>
    <x v="7"/>
    <x v="5"/>
  </r>
  <r>
    <x v="2"/>
    <x v="1"/>
    <s v="Sep 2016"/>
    <n v="298131.92891324911"/>
    <x v="8"/>
    <x v="5"/>
  </r>
  <r>
    <x v="2"/>
    <x v="1"/>
    <s v="Oct 2016"/>
    <n v="296343.52202856488"/>
    <x v="9"/>
    <x v="5"/>
  </r>
  <r>
    <x v="2"/>
    <x v="1"/>
    <s v="Nov 2016"/>
    <n v="294625.63825414918"/>
    <x v="10"/>
    <x v="5"/>
  </r>
  <r>
    <x v="2"/>
    <x v="1"/>
    <s v="Dec 2016"/>
    <n v="292952.74508574296"/>
    <x v="11"/>
    <x v="5"/>
  </r>
  <r>
    <x v="2"/>
    <x v="1"/>
    <s v="Jan 2017"/>
    <n v="291304.4724219662"/>
    <x v="0"/>
    <x v="6"/>
  </r>
  <r>
    <x v="2"/>
    <x v="1"/>
    <s v="Feb 2017"/>
    <n v="289677.95015567821"/>
    <x v="1"/>
    <x v="6"/>
  </r>
  <r>
    <x v="2"/>
    <x v="1"/>
    <s v="Mar 2017"/>
    <n v="288116.28147005074"/>
    <x v="2"/>
    <x v="6"/>
  </r>
  <r>
    <x v="2"/>
    <x v="1"/>
    <s v="Apr 2017"/>
    <n v="281927.96804024617"/>
    <x v="3"/>
    <x v="6"/>
  </r>
  <r>
    <x v="2"/>
    <x v="1"/>
    <s v="May 2017"/>
    <n v="280428.88086604932"/>
    <x v="4"/>
    <x v="6"/>
  </r>
  <r>
    <x v="2"/>
    <x v="1"/>
    <s v="Jun 2017"/>
    <n v="278941.10338844795"/>
    <x v="5"/>
    <x v="6"/>
  </r>
  <r>
    <x v="2"/>
    <x v="1"/>
    <s v="Jul 2017"/>
    <n v="277447.73171953944"/>
    <x v="6"/>
    <x v="6"/>
  </r>
  <r>
    <x v="2"/>
    <x v="1"/>
    <s v="Aug 2017"/>
    <n v="276008.10430264467"/>
    <x v="7"/>
    <x v="6"/>
  </r>
  <r>
    <x v="2"/>
    <x v="1"/>
    <s v="Sep 2017"/>
    <n v="274542.05123241129"/>
    <x v="8"/>
    <x v="6"/>
  </r>
  <r>
    <x v="2"/>
    <x v="1"/>
    <s v="Oct 2017"/>
    <n v="273092.39759663172"/>
    <x v="9"/>
    <x v="6"/>
  </r>
  <r>
    <x v="2"/>
    <x v="1"/>
    <s v="Nov 2017"/>
    <n v="271663.84300902201"/>
    <x v="10"/>
    <x v="6"/>
  </r>
  <r>
    <x v="2"/>
    <x v="1"/>
    <s v="Dec 2017"/>
    <n v="270235.73279847269"/>
    <x v="11"/>
    <x v="6"/>
  </r>
  <r>
    <x v="2"/>
    <x v="1"/>
    <s v="Jan 2018"/>
    <n v="268793.32296928321"/>
    <x v="0"/>
    <x v="7"/>
  </r>
  <r>
    <x v="2"/>
    <x v="1"/>
    <s v="Feb 2018"/>
    <n v="267334.17708801723"/>
    <x v="1"/>
    <x v="7"/>
  </r>
  <r>
    <x v="2"/>
    <x v="1"/>
    <s v="Mar 2018"/>
    <n v="265892.58831301483"/>
    <x v="2"/>
    <x v="7"/>
  </r>
  <r>
    <x v="2"/>
    <x v="1"/>
    <s v="Apr 2018"/>
    <n v="259789.55933860852"/>
    <x v="3"/>
    <x v="7"/>
  </r>
  <r>
    <x v="2"/>
    <x v="1"/>
    <s v="May 2018"/>
    <n v="258330.64235537418"/>
    <x v="4"/>
    <x v="7"/>
  </r>
  <r>
    <x v="2"/>
    <x v="1"/>
    <s v="Jun 2018"/>
    <n v="256849.83127252309"/>
    <x v="5"/>
    <x v="7"/>
  </r>
  <r>
    <x v="2"/>
    <x v="1"/>
    <s v="Jul 2018"/>
    <n v="255332.95923177039"/>
    <x v="6"/>
    <x v="7"/>
  </r>
  <r>
    <x v="2"/>
    <x v="1"/>
    <s v="Aug 2018"/>
    <n v="253827.30196579258"/>
    <x v="7"/>
    <x v="7"/>
  </r>
  <r>
    <x v="2"/>
    <x v="1"/>
    <s v="Sep 2018"/>
    <n v="252284.16514470938"/>
    <x v="8"/>
    <x v="7"/>
  </r>
  <r>
    <x v="2"/>
    <x v="1"/>
    <s v="Oct 2018"/>
    <n v="250724.48298018827"/>
    <x v="9"/>
    <x v="7"/>
  </r>
  <r>
    <x v="2"/>
    <x v="1"/>
    <s v="Nov 2018"/>
    <n v="248058.43381432683"/>
    <x v="10"/>
    <x v="7"/>
  </r>
  <r>
    <x v="2"/>
    <x v="1"/>
    <s v="Dec 2018"/>
    <n v="245431.57269619757"/>
    <x v="11"/>
    <x v="7"/>
  </r>
  <r>
    <x v="2"/>
    <x v="1"/>
    <s v="Jan 2019"/>
    <n v="242834.22441484369"/>
    <x v="0"/>
    <x v="8"/>
  </r>
  <r>
    <x v="2"/>
    <x v="1"/>
    <s v="Feb 2019"/>
    <n v="240262.53143597851"/>
    <x v="1"/>
    <x v="8"/>
  </r>
  <r>
    <x v="2"/>
    <x v="1"/>
    <s v="Mar 2019"/>
    <n v="237744.82801531232"/>
    <x v="2"/>
    <x v="8"/>
  </r>
  <r>
    <x v="2"/>
    <x v="1"/>
    <s v="Apr 2019"/>
    <n v="230614.12805753728"/>
    <x v="3"/>
    <x v="8"/>
  </r>
  <r>
    <x v="2"/>
    <x v="1"/>
    <s v="May 2019"/>
    <n v="228166.06643527304"/>
    <x v="4"/>
    <x v="8"/>
  </r>
  <r>
    <x v="2"/>
    <x v="1"/>
    <s v="Jun 2019"/>
    <n v="225750.67781419755"/>
    <x v="5"/>
    <x v="8"/>
  </r>
  <r>
    <x v="2"/>
    <x v="1"/>
    <s v="Jul 2019"/>
    <n v="223358.47085799125"/>
    <x v="6"/>
    <x v="8"/>
  </r>
  <r>
    <x v="2"/>
    <x v="1"/>
    <s v="Aug 2019"/>
    <n v="221010.67547254637"/>
    <x v="7"/>
    <x v="8"/>
  </r>
  <r>
    <x v="2"/>
    <x v="1"/>
    <s v="Sep 2019"/>
    <n v="218686.90542933854"/>
    <x v="8"/>
    <x v="8"/>
  </r>
  <r>
    <x v="2"/>
    <x v="1"/>
    <s v="Oct 2019"/>
    <n v="216393.29369508973"/>
    <x v="9"/>
    <x v="8"/>
  </r>
  <r>
    <x v="2"/>
    <x v="1"/>
    <s v="Nov 2019"/>
    <n v="214133.10487928981"/>
    <x v="10"/>
    <x v="8"/>
  </r>
  <r>
    <x v="2"/>
    <x v="1"/>
    <s v="Dec 2019"/>
    <n v="211906.9932201115"/>
    <x v="11"/>
    <x v="8"/>
  </r>
  <r>
    <x v="2"/>
    <x v="1"/>
    <s v="Jan 2020"/>
    <n v="209704.85603976122"/>
    <x v="0"/>
    <x v="9"/>
  </r>
  <r>
    <x v="2"/>
    <x v="1"/>
    <s v="Feb 2020"/>
    <n v="204773.69159712188"/>
    <x v="1"/>
    <x v="9"/>
  </r>
  <r>
    <x v="2"/>
    <x v="1"/>
    <s v="Mar 2020"/>
    <n v="202684.40088604877"/>
    <x v="2"/>
    <x v="9"/>
  </r>
  <r>
    <x v="2"/>
    <x v="1"/>
    <s v="Apr 2020"/>
    <n v="193652.89560567698"/>
    <x v="3"/>
    <x v="9"/>
  </r>
  <r>
    <x v="2"/>
    <x v="1"/>
    <s v="May 2020"/>
    <n v="191617.89944203716"/>
    <x v="4"/>
    <x v="9"/>
  </r>
  <r>
    <x v="2"/>
    <x v="1"/>
    <s v="Jun 2020"/>
    <n v="189607.11964044088"/>
    <x v="5"/>
    <x v="9"/>
  </r>
  <r>
    <x v="2"/>
    <x v="1"/>
    <s v="Jul 2020"/>
    <n v="187619.33731789325"/>
    <x v="6"/>
    <x v="9"/>
  </r>
  <r>
    <x v="2"/>
    <x v="1"/>
    <s v="Aug 2020"/>
    <n v="185662.47856140346"/>
    <x v="7"/>
    <x v="9"/>
  </r>
  <r>
    <x v="2"/>
    <x v="1"/>
    <s v="Sep 2020"/>
    <n v="183722.8981862271"/>
    <x v="8"/>
    <x v="9"/>
  </r>
  <r>
    <x v="2"/>
    <x v="1"/>
    <s v="Oct 2020"/>
    <n v="181805.95778064663"/>
    <x v="9"/>
    <x v="9"/>
  </r>
  <r>
    <x v="2"/>
    <x v="1"/>
    <s v="Nov 2020"/>
    <n v="179920.00284211815"/>
    <x v="10"/>
    <x v="9"/>
  </r>
  <r>
    <x v="2"/>
    <x v="1"/>
    <s v="Dec 2020"/>
    <n v="178059.66573092097"/>
    <x v="11"/>
    <x v="9"/>
  </r>
  <r>
    <x v="2"/>
    <x v="1"/>
    <s v="Jan 2021"/>
    <n v="176213.31511789671"/>
    <x v="0"/>
    <x v="10"/>
  </r>
  <r>
    <x v="2"/>
    <x v="1"/>
    <s v="Feb 2021"/>
    <n v="172476.43744871084"/>
    <x v="1"/>
    <x v="10"/>
  </r>
  <r>
    <x v="2"/>
    <x v="1"/>
    <s v="Mar 2021"/>
    <n v="170485.7768634434"/>
    <x v="2"/>
    <x v="10"/>
  </r>
  <r>
    <x v="2"/>
    <x v="1"/>
    <s v="Apr 2021"/>
    <n v="168780.91911716358"/>
    <x v="3"/>
    <x v="10"/>
  </r>
  <r>
    <x v="2"/>
    <x v="1"/>
    <s v="May 2021"/>
    <n v="167093.11000397301"/>
    <x v="4"/>
    <x v="10"/>
  </r>
  <r>
    <x v="2"/>
    <x v="1"/>
    <s v="Jun 2021"/>
    <n v="165422.17896669457"/>
    <x v="5"/>
    <x v="10"/>
  </r>
  <r>
    <x v="2"/>
    <x v="1"/>
    <s v="Jul 2021"/>
    <n v="163767.95709590465"/>
    <x v="6"/>
    <x v="10"/>
  </r>
  <r>
    <x v="2"/>
    <x v="1"/>
    <s v="Aug 2021"/>
    <n v="162130.27751444915"/>
    <x v="7"/>
    <x v="10"/>
  </r>
  <r>
    <x v="2"/>
    <x v="1"/>
    <s v="Sep 2021"/>
    <n v="160508.97471550439"/>
    <x v="8"/>
    <x v="10"/>
  </r>
  <r>
    <x v="2"/>
    <x v="1"/>
    <s v="Oct 2021"/>
    <n v="158903.8850554853"/>
    <x v="9"/>
    <x v="10"/>
  </r>
  <r>
    <x v="2"/>
    <x v="1"/>
    <s v="Nov 2021"/>
    <n v="157314.84614565267"/>
    <x v="10"/>
    <x v="10"/>
  </r>
  <r>
    <x v="2"/>
    <x v="1"/>
    <s v="Dec 2021"/>
    <n v="155741.69756050585"/>
    <x v="11"/>
    <x v="10"/>
  </r>
  <r>
    <x v="2"/>
    <x v="1"/>
    <s v="Jan 2022"/>
    <n v="154184.28064487479"/>
    <x v="0"/>
    <x v="11"/>
  </r>
  <r>
    <x v="2"/>
    <x v="1"/>
    <s v="Feb 2022"/>
    <n v="152642.43787585865"/>
    <x v="1"/>
    <x v="11"/>
  </r>
  <r>
    <x v="2"/>
    <x v="1"/>
    <s v="Mar 2022"/>
    <n v="151116.01350088732"/>
    <x v="2"/>
    <x v="11"/>
  </r>
  <r>
    <x v="2"/>
    <x v="1"/>
    <s v="Apr 2022"/>
    <n v="149604.85338417511"/>
    <x v="3"/>
    <x v="11"/>
  </r>
  <r>
    <x v="2"/>
    <x v="1"/>
    <s v="May 2022"/>
    <n v="148108.80479123644"/>
    <x v="4"/>
    <x v="11"/>
  </r>
  <r>
    <x v="2"/>
    <x v="1"/>
    <s v="Jun 2022"/>
    <n v="146627.71688888554"/>
    <x v="5"/>
    <x v="11"/>
  </r>
  <r>
    <x v="2"/>
    <x v="1"/>
    <s v="Jul 2022"/>
    <n v="145161.43961426738"/>
    <x v="6"/>
    <x v="11"/>
  </r>
  <r>
    <x v="2"/>
    <x v="1"/>
    <s v="Aug 2022"/>
    <n v="143709.82523679608"/>
    <x v="7"/>
    <x v="11"/>
  </r>
  <r>
    <x v="2"/>
    <x v="1"/>
    <s v="Sep 2022"/>
    <n v="142272.7269652473"/>
    <x v="8"/>
    <x v="11"/>
  </r>
  <r>
    <x v="2"/>
    <x v="1"/>
    <s v="Oct 2022"/>
    <n v="140849.99974066572"/>
    <x v="9"/>
    <x v="11"/>
  </r>
  <r>
    <x v="2"/>
    <x v="1"/>
    <s v="Nov 2022"/>
    <n v="139441.49977442692"/>
    <x v="10"/>
    <x v="11"/>
  </r>
  <r>
    <x v="2"/>
    <x v="1"/>
    <s v="Dec 2022"/>
    <n v="138047.08486372163"/>
    <x v="11"/>
    <x v="11"/>
  </r>
  <r>
    <x v="2"/>
    <x v="1"/>
    <s v="Jan 2023"/>
    <n v="136666.61397607144"/>
    <x v="0"/>
    <x v="12"/>
  </r>
  <r>
    <x v="2"/>
    <x v="1"/>
    <s v="Feb 2023"/>
    <n v="135299.94778029772"/>
    <x v="1"/>
    <x v="12"/>
  </r>
  <r>
    <x v="2"/>
    <x v="1"/>
    <s v="Mar 2023"/>
    <n v="133946.94841555267"/>
    <x v="2"/>
    <x v="12"/>
  </r>
  <r>
    <x v="2"/>
    <x v="1"/>
    <s v="Apr 2023"/>
    <n v="132607.47890680376"/>
    <x v="3"/>
    <x v="12"/>
  </r>
  <r>
    <x v="2"/>
    <x v="1"/>
    <s v="May 2023"/>
    <n v="131281.40393386455"/>
    <x v="4"/>
    <x v="12"/>
  </r>
  <r>
    <x v="2"/>
    <x v="1"/>
    <s v="Jun 2023"/>
    <n v="129968.58997784861"/>
    <x v="5"/>
    <x v="12"/>
  </r>
  <r>
    <x v="2"/>
    <x v="1"/>
    <s v="Jul 2023"/>
    <n v="128668.90407471552"/>
    <x v="6"/>
    <x v="12"/>
  </r>
  <r>
    <x v="2"/>
    <x v="1"/>
    <s v="Aug 2023"/>
    <n v="127382.21491527098"/>
    <x v="7"/>
    <x v="12"/>
  </r>
  <r>
    <x v="2"/>
    <x v="1"/>
    <s v="Sep 2023"/>
    <n v="126108.39302258987"/>
    <x v="8"/>
    <x v="12"/>
  </r>
  <r>
    <x v="2"/>
    <x v="1"/>
    <s v="Oct 2023"/>
    <n v="124847.30899717013"/>
    <x v="9"/>
    <x v="12"/>
  </r>
  <r>
    <x v="2"/>
    <x v="1"/>
    <s v="Nov 2023"/>
    <n v="123598.8357717788"/>
    <x v="10"/>
    <x v="12"/>
  </r>
  <r>
    <x v="2"/>
    <x v="1"/>
    <s v="Dec 2023"/>
    <n v="122362.84753402909"/>
    <x v="11"/>
    <x v="12"/>
  </r>
  <r>
    <x v="2"/>
    <x v="1"/>
    <s v="Jan 2024"/>
    <n v="121139.21909541106"/>
    <x v="0"/>
    <x v="13"/>
  </r>
  <r>
    <x v="2"/>
    <x v="1"/>
    <s v="Feb 2024"/>
    <n v="119927.82688419925"/>
    <x v="1"/>
    <x v="13"/>
  </r>
  <r>
    <x v="2"/>
    <x v="1"/>
    <s v="Mar 2024"/>
    <n v="118728.54863706056"/>
    <x v="2"/>
    <x v="13"/>
  </r>
  <r>
    <x v="2"/>
    <x v="1"/>
    <s v="Apr 2024"/>
    <n v="117541.26296099256"/>
    <x v="3"/>
    <x v="13"/>
  </r>
  <r>
    <x v="2"/>
    <x v="1"/>
    <s v="May 2024"/>
    <n v="116365.85046429279"/>
    <x v="4"/>
    <x v="13"/>
  </r>
  <r>
    <x v="2"/>
    <x v="1"/>
    <s v="Jun 2024"/>
    <n v="115202.19193268179"/>
    <x v="5"/>
    <x v="13"/>
  </r>
  <r>
    <x v="2"/>
    <x v="1"/>
    <s v="Jul 2024"/>
    <n v="114050.16996866466"/>
    <x v="6"/>
    <x v="13"/>
  </r>
  <r>
    <x v="2"/>
    <x v="1"/>
    <s v="Aug 2024"/>
    <n v="112909.66839862341"/>
    <x v="7"/>
    <x v="13"/>
  </r>
  <r>
    <x v="2"/>
    <x v="1"/>
    <s v="Sep 2024"/>
    <n v="111780.57168830147"/>
    <x v="8"/>
    <x v="13"/>
  </r>
  <r>
    <x v="2"/>
    <x v="1"/>
    <s v="Oct 2024"/>
    <n v="110662.76577377306"/>
    <x v="9"/>
    <x v="13"/>
  </r>
  <r>
    <x v="2"/>
    <x v="1"/>
    <s v="Nov 2024"/>
    <n v="109556.1383459585"/>
    <x v="10"/>
    <x v="13"/>
  </r>
  <r>
    <x v="2"/>
    <x v="1"/>
    <s v="Dec 2024"/>
    <n v="108460.57678868568"/>
    <x v="11"/>
    <x v="13"/>
  </r>
  <r>
    <x v="2"/>
    <x v="1"/>
    <s v="Jan 2025"/>
    <n v="107375.97108708252"/>
    <x v="0"/>
    <x v="14"/>
  </r>
  <r>
    <x v="2"/>
    <x v="1"/>
    <s v="Feb 2025"/>
    <n v="106302.21135015377"/>
    <x v="1"/>
    <x v="14"/>
  </r>
  <r>
    <x v="2"/>
    <x v="1"/>
    <s v="Mar 2025"/>
    <n v="105239.18922626569"/>
    <x v="2"/>
    <x v="14"/>
  </r>
  <r>
    <x v="2"/>
    <x v="1"/>
    <s v="Apr 2025"/>
    <n v="104186.79737217679"/>
    <x v="3"/>
    <x v="14"/>
  </r>
  <r>
    <x v="2"/>
    <x v="1"/>
    <s v="May 2025"/>
    <n v="103144.92944594557"/>
    <x v="4"/>
    <x v="14"/>
  </r>
  <r>
    <x v="2"/>
    <x v="1"/>
    <s v="Jun 2025"/>
    <n v="102113.48008305351"/>
    <x v="5"/>
    <x v="14"/>
  </r>
  <r>
    <x v="2"/>
    <x v="1"/>
    <s v="Jul 2025"/>
    <n v="101092.34530479742"/>
    <x v="6"/>
    <x v="14"/>
  </r>
  <r>
    <x v="2"/>
    <x v="1"/>
    <s v="Aug 2025"/>
    <n v="100081.42192538183"/>
    <x v="7"/>
    <x v="14"/>
  </r>
  <r>
    <x v="2"/>
    <x v="1"/>
    <s v="Sep 2025"/>
    <n v="99080.607598372706"/>
    <x v="8"/>
    <x v="14"/>
  </r>
  <r>
    <x v="2"/>
    <x v="1"/>
    <s v="Oct 2025"/>
    <n v="98089.80154766675"/>
    <x v="9"/>
    <x v="14"/>
  </r>
  <r>
    <x v="2"/>
    <x v="1"/>
    <s v="Nov 2025"/>
    <n v="97108.903574583703"/>
    <x v="10"/>
    <x v="14"/>
  </r>
  <r>
    <x v="2"/>
    <x v="1"/>
    <s v="Dec 2025"/>
    <n v="96137.814535289406"/>
    <x v="11"/>
    <x v="14"/>
  </r>
  <r>
    <x v="2"/>
    <x v="1"/>
    <s v="Jan 2026"/>
    <n v="95176.436309826589"/>
    <x v="0"/>
    <x v="15"/>
  </r>
  <r>
    <x v="2"/>
    <x v="1"/>
    <s v="Feb 2026"/>
    <n v="90407.029817599483"/>
    <x v="1"/>
    <x v="15"/>
  </r>
  <r>
    <x v="2"/>
    <x v="2"/>
    <s v="Mar 2011"/>
    <n v="471221.10106288176"/>
    <x v="2"/>
    <x v="0"/>
  </r>
  <r>
    <x v="2"/>
    <x v="2"/>
    <s v="Apr 2011"/>
    <n v="943863.00374125259"/>
    <x v="3"/>
    <x v="0"/>
  </r>
  <r>
    <x v="2"/>
    <x v="2"/>
    <s v="May 2011"/>
    <n v="726384.29806636379"/>
    <x v="4"/>
    <x v="0"/>
  </r>
  <r>
    <x v="2"/>
    <x v="2"/>
    <s v="Jun 2011"/>
    <n v="614664.56067881535"/>
    <x v="5"/>
    <x v="0"/>
  </r>
  <r>
    <x v="2"/>
    <x v="2"/>
    <s v="Jul 2011"/>
    <n v="547154.84469182487"/>
    <x v="6"/>
    <x v="0"/>
  </r>
  <r>
    <x v="2"/>
    <x v="2"/>
    <s v="Aug 2011"/>
    <n v="496300.45936541841"/>
    <x v="7"/>
    <x v="0"/>
  </r>
  <r>
    <x v="2"/>
    <x v="2"/>
    <s v="Sep 2011"/>
    <n v="437892.76073948108"/>
    <x v="8"/>
    <x v="0"/>
  </r>
  <r>
    <x v="2"/>
    <x v="2"/>
    <s v="Oct 2011"/>
    <n v="399143.00737178139"/>
    <x v="9"/>
    <x v="0"/>
  </r>
  <r>
    <x v="2"/>
    <x v="2"/>
    <s v="Nov 2011"/>
    <n v="357515.23958241078"/>
    <x v="10"/>
    <x v="0"/>
  </r>
  <r>
    <x v="2"/>
    <x v="2"/>
    <s v="Dec 2011"/>
    <n v="331119.53410549148"/>
    <x v="11"/>
    <x v="0"/>
  </r>
  <r>
    <x v="2"/>
    <x v="2"/>
    <s v="Jan 2012"/>
    <n v="302885.3771182964"/>
    <x v="0"/>
    <x v="1"/>
  </r>
  <r>
    <x v="2"/>
    <x v="2"/>
    <s v="Feb 2012"/>
    <n v="284666.73232637485"/>
    <x v="1"/>
    <x v="1"/>
  </r>
  <r>
    <x v="2"/>
    <x v="2"/>
    <s v="Mar 2012"/>
    <n v="284346.71840821928"/>
    <x v="2"/>
    <x v="1"/>
  </r>
  <r>
    <x v="2"/>
    <x v="2"/>
    <s v="Apr 2012"/>
    <n v="282617.62019513227"/>
    <x v="3"/>
    <x v="1"/>
  </r>
  <r>
    <x v="2"/>
    <x v="2"/>
    <s v="May 2012"/>
    <n v="274128.83848084841"/>
    <x v="4"/>
    <x v="1"/>
  </r>
  <r>
    <x v="2"/>
    <x v="2"/>
    <s v="Jun 2012"/>
    <n v="260723.7323652014"/>
    <x v="5"/>
    <x v="1"/>
  </r>
  <r>
    <x v="2"/>
    <x v="2"/>
    <s v="Jul 2012"/>
    <n v="235560.6054507824"/>
    <x v="6"/>
    <x v="1"/>
  </r>
  <r>
    <x v="2"/>
    <x v="2"/>
    <s v="Aug 2012"/>
    <n v="230751.52038202205"/>
    <x v="7"/>
    <x v="1"/>
  </r>
  <r>
    <x v="2"/>
    <x v="2"/>
    <s v="Sep 2012"/>
    <n v="206985.19429166493"/>
    <x v="8"/>
    <x v="1"/>
  </r>
  <r>
    <x v="2"/>
    <x v="2"/>
    <s v="Oct 2012"/>
    <n v="212553.11088508484"/>
    <x v="9"/>
    <x v="1"/>
  </r>
  <r>
    <x v="2"/>
    <x v="2"/>
    <s v="Nov 2012"/>
    <n v="196694.75782149841"/>
    <x v="10"/>
    <x v="1"/>
  </r>
  <r>
    <x v="2"/>
    <x v="2"/>
    <s v="Dec 2012"/>
    <n v="187057.59322787146"/>
    <x v="11"/>
    <x v="1"/>
  </r>
  <r>
    <x v="2"/>
    <x v="2"/>
    <s v="Jan 2013"/>
    <n v="172302.00992071707"/>
    <x v="0"/>
    <x v="2"/>
  </r>
  <r>
    <x v="2"/>
    <x v="2"/>
    <s v="Feb 2013"/>
    <n v="163933.71670279541"/>
    <x v="1"/>
    <x v="2"/>
  </r>
  <r>
    <x v="2"/>
    <x v="2"/>
    <s v="Mar 2013"/>
    <n v="178612.14958532428"/>
    <x v="2"/>
    <x v="2"/>
  </r>
  <r>
    <x v="2"/>
    <x v="2"/>
    <s v="Apr 2013"/>
    <n v="167375.90068507189"/>
    <x v="3"/>
    <x v="2"/>
  </r>
  <r>
    <x v="2"/>
    <x v="2"/>
    <s v="May 2013"/>
    <n v="165105.20652988553"/>
    <x v="4"/>
    <x v="2"/>
  </r>
  <r>
    <x v="2"/>
    <x v="2"/>
    <s v="Jun 2013"/>
    <n v="149794.09435414404"/>
    <x v="5"/>
    <x v="2"/>
  </r>
  <r>
    <x v="2"/>
    <x v="2"/>
    <s v="Jul 2013"/>
    <n v="138428.27538297337"/>
    <x v="6"/>
    <x v="2"/>
  </r>
  <r>
    <x v="2"/>
    <x v="2"/>
    <s v="Aug 2013"/>
    <n v="132435.64885812651"/>
    <x v="7"/>
    <x v="2"/>
  </r>
  <r>
    <x v="2"/>
    <x v="2"/>
    <s v="Sep 2013"/>
    <n v="129642.43947935011"/>
    <x v="8"/>
    <x v="2"/>
  </r>
  <r>
    <x v="2"/>
    <x v="2"/>
    <s v="Oct 2013"/>
    <n v="127115.43219616136"/>
    <x v="9"/>
    <x v="2"/>
  </r>
  <r>
    <x v="2"/>
    <x v="2"/>
    <s v="Nov 2013"/>
    <n v="121753.54936692709"/>
    <x v="10"/>
    <x v="2"/>
  </r>
  <r>
    <x v="2"/>
    <x v="2"/>
    <s v="Dec 2013"/>
    <n v="117275.65847693547"/>
    <x v="11"/>
    <x v="2"/>
  </r>
  <r>
    <x v="2"/>
    <x v="2"/>
    <s v="Jan 2014"/>
    <n v="112238.84686799531"/>
    <x v="0"/>
    <x v="3"/>
  </r>
  <r>
    <x v="2"/>
    <x v="2"/>
    <s v="Feb 2014"/>
    <n v="108081.721773873"/>
    <x v="1"/>
    <x v="3"/>
  </r>
  <r>
    <x v="2"/>
    <x v="2"/>
    <s v="Mar 2014"/>
    <n v="118473.96260066418"/>
    <x v="2"/>
    <x v="3"/>
  </r>
  <r>
    <x v="2"/>
    <x v="2"/>
    <s v="Apr 2014"/>
    <n v="113959.20064168138"/>
    <x v="3"/>
    <x v="3"/>
  </r>
  <r>
    <x v="2"/>
    <x v="2"/>
    <s v="May 2014"/>
    <n v="109744.96658218687"/>
    <x v="4"/>
    <x v="3"/>
  </r>
  <r>
    <x v="2"/>
    <x v="2"/>
    <s v="Jun 2014"/>
    <n v="111270.45202731667"/>
    <x v="5"/>
    <x v="3"/>
  </r>
  <r>
    <x v="2"/>
    <x v="2"/>
    <s v="Jul 2014"/>
    <n v="114587.58031896659"/>
    <x v="6"/>
    <x v="3"/>
  </r>
  <r>
    <x v="2"/>
    <x v="2"/>
    <s v="Aug 2014"/>
    <n v="113314.6563672269"/>
    <x v="7"/>
    <x v="3"/>
  </r>
  <r>
    <x v="2"/>
    <x v="2"/>
    <s v="Sep 2014"/>
    <n v="111457.67547168321"/>
    <x v="8"/>
    <x v="3"/>
  </r>
  <r>
    <x v="2"/>
    <x v="2"/>
    <s v="Oct 2014"/>
    <n v="110216.56063489401"/>
    <x v="9"/>
    <x v="3"/>
  </r>
  <r>
    <x v="2"/>
    <x v="2"/>
    <s v="Nov 2014"/>
    <n v="111312.54641802073"/>
    <x v="10"/>
    <x v="3"/>
  </r>
  <r>
    <x v="2"/>
    <x v="2"/>
    <s v="Dec 2014"/>
    <n v="113149.16587401686"/>
    <x v="11"/>
    <x v="3"/>
  </r>
  <r>
    <x v="2"/>
    <x v="2"/>
    <s v="Jan 2015"/>
    <n v="114025.06306933746"/>
    <x v="0"/>
    <x v="4"/>
  </r>
  <r>
    <x v="2"/>
    <x v="2"/>
    <s v="Feb 2015"/>
    <n v="115206.26612084199"/>
    <x v="1"/>
    <x v="4"/>
  </r>
  <r>
    <x v="2"/>
    <x v="2"/>
    <s v="Mar 2015"/>
    <n v="113753.68343823472"/>
    <x v="2"/>
    <x v="4"/>
  </r>
  <r>
    <x v="2"/>
    <x v="2"/>
    <s v="Apr 2015"/>
    <n v="108791.57728219549"/>
    <x v="3"/>
    <x v="4"/>
  </r>
  <r>
    <x v="2"/>
    <x v="2"/>
    <s v="May 2015"/>
    <n v="104756.53320422886"/>
    <x v="4"/>
    <x v="4"/>
  </r>
  <r>
    <x v="2"/>
    <x v="2"/>
    <s v="Jun 2015"/>
    <n v="100777.38361408301"/>
    <x v="5"/>
    <x v="4"/>
  </r>
  <r>
    <x v="2"/>
    <x v="2"/>
    <s v="Jul 2015"/>
    <n v="96846.233933394207"/>
    <x v="6"/>
    <x v="4"/>
  </r>
  <r>
    <x v="2"/>
    <x v="2"/>
    <s v="Aug 2015"/>
    <n v="92955.614712758106"/>
    <x v="7"/>
    <x v="4"/>
  </r>
  <r>
    <x v="2"/>
    <x v="2"/>
    <s v="Sep 2015"/>
    <n v="89389.515297759353"/>
    <x v="8"/>
    <x v="4"/>
  </r>
  <r>
    <x v="2"/>
    <x v="2"/>
    <s v="Oct 2015"/>
    <n v="86169.046572508465"/>
    <x v="9"/>
    <x v="4"/>
  </r>
  <r>
    <x v="2"/>
    <x v="2"/>
    <s v="Nov 2015"/>
    <n v="83111.859564663202"/>
    <x v="10"/>
    <x v="4"/>
  </r>
  <r>
    <x v="2"/>
    <x v="2"/>
    <s v="Dec 2015"/>
    <n v="80360.631621232227"/>
    <x v="11"/>
    <x v="4"/>
  </r>
  <r>
    <x v="2"/>
    <x v="2"/>
    <s v="Jan 2016"/>
    <n v="76884.417277183573"/>
    <x v="0"/>
    <x v="5"/>
  </r>
  <r>
    <x v="2"/>
    <x v="2"/>
    <s v="Feb 2016"/>
    <n v="74191.908744649088"/>
    <x v="1"/>
    <x v="5"/>
  </r>
  <r>
    <x v="2"/>
    <x v="2"/>
    <s v="Mar 2016"/>
    <n v="71657.689980757728"/>
    <x v="2"/>
    <x v="5"/>
  </r>
  <r>
    <x v="2"/>
    <x v="2"/>
    <s v="Apr 2016"/>
    <n v="69203.285398111693"/>
    <x v="3"/>
    <x v="5"/>
  </r>
  <r>
    <x v="2"/>
    <x v="2"/>
    <s v="May 2016"/>
    <n v="67019.010924445436"/>
    <x v="4"/>
    <x v="5"/>
  </r>
  <r>
    <x v="2"/>
    <x v="2"/>
    <s v="Jun 2016"/>
    <n v="64374.225045988642"/>
    <x v="5"/>
    <x v="5"/>
  </r>
  <r>
    <x v="2"/>
    <x v="2"/>
    <s v="Jul 2016"/>
    <n v="62145.967598069488"/>
    <x v="6"/>
    <x v="5"/>
  </r>
  <r>
    <x v="2"/>
    <x v="2"/>
    <s v="Aug 2016"/>
    <n v="60291.973237661841"/>
    <x v="7"/>
    <x v="5"/>
  </r>
  <r>
    <x v="2"/>
    <x v="2"/>
    <s v="Sep 2016"/>
    <n v="58278.918327259802"/>
    <x v="8"/>
    <x v="5"/>
  </r>
  <r>
    <x v="2"/>
    <x v="2"/>
    <s v="Oct 2016"/>
    <n v="56407.092283018181"/>
    <x v="9"/>
    <x v="5"/>
  </r>
  <r>
    <x v="2"/>
    <x v="2"/>
    <s v="Nov 2016"/>
    <n v="54730.479089449786"/>
    <x v="10"/>
    <x v="5"/>
  </r>
  <r>
    <x v="2"/>
    <x v="2"/>
    <s v="Dec 2016"/>
    <n v="52611.750707284446"/>
    <x v="11"/>
    <x v="5"/>
  </r>
  <r>
    <x v="2"/>
    <x v="2"/>
    <s v="Jan 2017"/>
    <n v="50929.827990821228"/>
    <x v="0"/>
    <x v="6"/>
  </r>
  <r>
    <x v="2"/>
    <x v="2"/>
    <s v="Feb 2017"/>
    <n v="49338.288348382623"/>
    <x v="1"/>
    <x v="6"/>
  </r>
  <r>
    <x v="2"/>
    <x v="2"/>
    <s v="Mar 2017"/>
    <n v="47931.149093617496"/>
    <x v="2"/>
    <x v="6"/>
  </r>
  <r>
    <x v="2"/>
    <x v="2"/>
    <s v="Apr 2017"/>
    <n v="46069.925665764153"/>
    <x v="3"/>
    <x v="6"/>
  </r>
  <r>
    <x v="2"/>
    <x v="2"/>
    <s v="May 2017"/>
    <n v="44808.400068152099"/>
    <x v="4"/>
    <x v="6"/>
  </r>
  <r>
    <x v="2"/>
    <x v="2"/>
    <s v="Jun 2017"/>
    <n v="43555.861659294642"/>
    <x v="5"/>
    <x v="6"/>
  </r>
  <r>
    <x v="2"/>
    <x v="2"/>
    <s v="Jul 2017"/>
    <n v="41773.967914023582"/>
    <x v="6"/>
    <x v="6"/>
  </r>
  <r>
    <x v="2"/>
    <x v="2"/>
    <s v="Aug 2017"/>
    <n v="40699.739504438206"/>
    <x v="7"/>
    <x v="6"/>
  </r>
  <r>
    <x v="2"/>
    <x v="2"/>
    <s v="Sep 2017"/>
    <n v="39468.50661095509"/>
    <x v="8"/>
    <x v="6"/>
  </r>
  <r>
    <x v="2"/>
    <x v="2"/>
    <s v="Oct 2017"/>
    <n v="38324.388108786814"/>
    <x v="9"/>
    <x v="6"/>
  </r>
  <r>
    <x v="2"/>
    <x v="2"/>
    <s v="Nov 2017"/>
    <n v="37322.641049917729"/>
    <x v="10"/>
    <x v="6"/>
  </r>
  <r>
    <x v="2"/>
    <x v="2"/>
    <s v="Dec 2017"/>
    <n v="36359.222507038932"/>
    <x v="11"/>
    <x v="6"/>
  </r>
  <r>
    <x v="2"/>
    <x v="2"/>
    <s v="Jan 2018"/>
    <n v="35304.919758996577"/>
    <x v="0"/>
    <x v="7"/>
  </r>
  <r>
    <x v="2"/>
    <x v="2"/>
    <s v="Feb 2018"/>
    <n v="34316.686191494024"/>
    <x v="1"/>
    <x v="7"/>
  </r>
  <r>
    <x v="2"/>
    <x v="2"/>
    <s v="Mar 2018"/>
    <n v="33465.112673464675"/>
    <x v="2"/>
    <x v="7"/>
  </r>
  <r>
    <x v="2"/>
    <x v="2"/>
    <s v="Apr 2018"/>
    <n v="32570.663523438401"/>
    <x v="3"/>
    <x v="7"/>
  </r>
  <r>
    <x v="2"/>
    <x v="2"/>
    <s v="May 2018"/>
    <n v="31390.734973647301"/>
    <x v="4"/>
    <x v="7"/>
  </r>
  <r>
    <x v="2"/>
    <x v="2"/>
    <s v="Jun 2018"/>
    <n v="30623.340046119585"/>
    <x v="5"/>
    <x v="7"/>
  </r>
  <r>
    <x v="2"/>
    <x v="2"/>
    <s v="Jul 2018"/>
    <n v="29743.799212484169"/>
    <x v="6"/>
    <x v="7"/>
  </r>
  <r>
    <x v="2"/>
    <x v="2"/>
    <s v="Aug 2018"/>
    <n v="29086.523297650816"/>
    <x v="7"/>
    <x v="7"/>
  </r>
  <r>
    <x v="2"/>
    <x v="2"/>
    <s v="Sep 2018"/>
    <n v="28284.921842978729"/>
    <x v="8"/>
    <x v="7"/>
  </r>
  <r>
    <x v="2"/>
    <x v="2"/>
    <s v="Oct 2018"/>
    <n v="27552.576557395139"/>
    <x v="9"/>
    <x v="7"/>
  </r>
  <r>
    <x v="2"/>
    <x v="2"/>
    <s v="Nov 2018"/>
    <n v="26925.332004767282"/>
    <x v="10"/>
    <x v="7"/>
  </r>
  <r>
    <x v="2"/>
    <x v="2"/>
    <s v="Dec 2018"/>
    <n v="26314.220143884973"/>
    <x v="11"/>
    <x v="7"/>
  </r>
  <r>
    <x v="2"/>
    <x v="2"/>
    <s v="Jan 2019"/>
    <n v="25613.490926401799"/>
    <x v="0"/>
    <x v="8"/>
  </r>
  <r>
    <x v="2"/>
    <x v="2"/>
    <s v="Feb 2019"/>
    <n v="24965.134053764119"/>
    <x v="1"/>
    <x v="8"/>
  </r>
  <r>
    <x v="2"/>
    <x v="2"/>
    <s v="Mar 2019"/>
    <n v="24418.866206284296"/>
    <x v="2"/>
    <x v="8"/>
  </r>
  <r>
    <x v="2"/>
    <x v="2"/>
    <s v="Apr 2019"/>
    <n v="23827.292708651566"/>
    <x v="3"/>
    <x v="8"/>
  </r>
  <r>
    <x v="2"/>
    <x v="2"/>
    <s v="May 2019"/>
    <n v="23334.168492816345"/>
    <x v="4"/>
    <x v="8"/>
  </r>
  <r>
    <x v="2"/>
    <x v="2"/>
    <s v="Jun 2019"/>
    <n v="22408.362388801976"/>
    <x v="5"/>
    <x v="8"/>
  </r>
  <r>
    <x v="2"/>
    <x v="2"/>
    <s v="Jul 2019"/>
    <n v="21809.789660580791"/>
    <x v="6"/>
    <x v="8"/>
  </r>
  <r>
    <x v="2"/>
    <x v="2"/>
    <s v="Aug 2019"/>
    <n v="21385.768460599742"/>
    <x v="7"/>
    <x v="8"/>
  </r>
  <r>
    <x v="2"/>
    <x v="2"/>
    <s v="Sep 2019"/>
    <n v="20836.689511417691"/>
    <x v="8"/>
    <x v="8"/>
  </r>
  <r>
    <x v="2"/>
    <x v="2"/>
    <s v="Oct 2019"/>
    <n v="20337.507153654715"/>
    <x v="9"/>
    <x v="8"/>
  </r>
  <r>
    <x v="2"/>
    <x v="2"/>
    <s v="Nov 2019"/>
    <n v="19918.219929901017"/>
    <x v="10"/>
    <x v="8"/>
  </r>
  <r>
    <x v="2"/>
    <x v="2"/>
    <s v="Dec 2019"/>
    <n v="19504.502812291204"/>
    <x v="11"/>
    <x v="8"/>
  </r>
  <r>
    <x v="2"/>
    <x v="2"/>
    <s v="Jan 2020"/>
    <n v="19009.359519064805"/>
    <x v="0"/>
    <x v="9"/>
  </r>
  <r>
    <x v="2"/>
    <x v="2"/>
    <s v="Feb 2020"/>
    <n v="18565.476264040386"/>
    <x v="1"/>
    <x v="9"/>
  </r>
  <r>
    <x v="2"/>
    <x v="2"/>
    <s v="Mar 2020"/>
    <n v="16543.067402300938"/>
    <x v="2"/>
    <x v="9"/>
  </r>
  <r>
    <x v="2"/>
    <x v="2"/>
    <s v="Apr 2020"/>
    <n v="16181.906652431449"/>
    <x v="3"/>
    <x v="9"/>
  </r>
  <r>
    <x v="2"/>
    <x v="2"/>
    <s v="May 2020"/>
    <n v="15889.293121816287"/>
    <x v="4"/>
    <x v="9"/>
  </r>
  <r>
    <x v="2"/>
    <x v="2"/>
    <s v="Jun 2020"/>
    <n v="15589.430268759421"/>
    <x v="5"/>
    <x v="9"/>
  </r>
  <r>
    <x v="2"/>
    <x v="2"/>
    <s v="Jul 2020"/>
    <n v="15224.839660412808"/>
    <x v="6"/>
    <x v="9"/>
  </r>
  <r>
    <x v="2"/>
    <x v="2"/>
    <s v="Aug 2020"/>
    <n v="14994.525262392426"/>
    <x v="7"/>
    <x v="9"/>
  </r>
  <r>
    <x v="2"/>
    <x v="2"/>
    <s v="Sep 2020"/>
    <n v="14676.465708614525"/>
    <x v="8"/>
    <x v="9"/>
  </r>
  <r>
    <x v="2"/>
    <x v="2"/>
    <s v="Oct 2020"/>
    <n v="14396.326910601896"/>
    <x v="9"/>
    <x v="9"/>
  </r>
  <r>
    <x v="2"/>
    <x v="2"/>
    <s v="Nov 2020"/>
    <n v="14179.530927393331"/>
    <x v="10"/>
    <x v="9"/>
  </r>
  <r>
    <x v="2"/>
    <x v="2"/>
    <s v="Dec 2020"/>
    <n v="13981.210181694993"/>
    <x v="11"/>
    <x v="9"/>
  </r>
  <r>
    <x v="2"/>
    <x v="2"/>
    <s v="Jan 2021"/>
    <n v="13639.108025641137"/>
    <x v="0"/>
    <x v="10"/>
  </r>
  <r>
    <x v="2"/>
    <x v="2"/>
    <s v="Feb 2021"/>
    <n v="13457.44600501107"/>
    <x v="1"/>
    <x v="10"/>
  </r>
  <r>
    <x v="2"/>
    <x v="2"/>
    <s v="Mar 2021"/>
    <n v="11448.22073910047"/>
    <x v="2"/>
    <x v="10"/>
  </r>
  <r>
    <x v="2"/>
    <x v="2"/>
    <s v="Apr 2021"/>
    <n v="8432.3476871195617"/>
    <x v="3"/>
    <x v="10"/>
  </r>
  <r>
    <x v="2"/>
    <x v="2"/>
    <s v="May 2021"/>
    <n v="8335.5990216396895"/>
    <x v="4"/>
    <x v="10"/>
  </r>
  <r>
    <x v="2"/>
    <x v="2"/>
    <s v="Jun 2021"/>
    <n v="8240.3430880568212"/>
    <x v="5"/>
    <x v="10"/>
  </r>
  <r>
    <x v="2"/>
    <x v="2"/>
    <s v="Jul 2021"/>
    <n v="8146.5470042461011"/>
    <x v="6"/>
    <x v="10"/>
  </r>
  <r>
    <x v="2"/>
    <x v="2"/>
    <s v="Aug 2021"/>
    <n v="8054.1793109878281"/>
    <x v="7"/>
    <x v="10"/>
  </r>
  <r>
    <x v="2"/>
    <x v="2"/>
    <s v="Sep 2021"/>
    <n v="7963.2073261571477"/>
    <x v="8"/>
    <x v="10"/>
  </r>
  <r>
    <x v="2"/>
    <x v="2"/>
    <s v="Oct 2021"/>
    <n v="7873.6005519869395"/>
    <x v="9"/>
    <x v="10"/>
  </r>
  <r>
    <x v="2"/>
    <x v="2"/>
    <s v="Nov 2021"/>
    <n v="7785.3297521626764"/>
    <x v="10"/>
    <x v="10"/>
  </r>
  <r>
    <x v="2"/>
    <x v="2"/>
    <s v="Dec 2021"/>
    <n v="7698.3639674646583"/>
    <x v="11"/>
    <x v="10"/>
  </r>
  <r>
    <x v="2"/>
    <x v="2"/>
    <s v="Jan 2022"/>
    <n v="7612.6724386731912"/>
    <x v="0"/>
    <x v="11"/>
  </r>
  <r>
    <x v="2"/>
    <x v="2"/>
    <s v="Feb 2022"/>
    <n v="7528.2285138314828"/>
    <x v="1"/>
    <x v="11"/>
  </r>
  <r>
    <x v="2"/>
    <x v="2"/>
    <s v="Mar 2022"/>
    <n v="7445.0050795301631"/>
    <x v="2"/>
    <x v="11"/>
  </r>
  <r>
    <x v="2"/>
    <x v="2"/>
    <s v="Apr 2022"/>
    <n v="7362.9719380021188"/>
    <x v="3"/>
    <x v="11"/>
  </r>
  <r>
    <x v="2"/>
    <x v="2"/>
    <s v="May 2022"/>
    <n v="7282.1041987431408"/>
    <x v="4"/>
    <x v="11"/>
  </r>
  <r>
    <x v="2"/>
    <x v="2"/>
    <s v="Jun 2022"/>
    <n v="7202.3761712490204"/>
    <x v="5"/>
    <x v="11"/>
  </r>
  <r>
    <x v="2"/>
    <x v="2"/>
    <s v="Jul 2022"/>
    <n v="7123.7626650155498"/>
    <x v="6"/>
    <x v="11"/>
  </r>
  <r>
    <x v="2"/>
    <x v="2"/>
    <s v="Aug 2022"/>
    <n v="7046.2378280859393"/>
    <x v="7"/>
    <x v="11"/>
  </r>
  <r>
    <x v="2"/>
    <x v="2"/>
    <s v="Sep 2022"/>
    <n v="6969.778854313724"/>
    <x v="8"/>
    <x v="11"/>
  </r>
  <r>
    <x v="2"/>
    <x v="2"/>
    <s v="Oct 2022"/>
    <n v="6894.3616146472777"/>
    <x v="9"/>
    <x v="11"/>
  </r>
  <r>
    <x v="2"/>
    <x v="2"/>
    <s v="Nov 2022"/>
    <n v="6819.964664392719"/>
    <x v="10"/>
    <x v="11"/>
  </r>
  <r>
    <x v="2"/>
    <x v="2"/>
    <s v="Dec 2022"/>
    <n v="6746.5645359510008"/>
    <x v="11"/>
    <x v="11"/>
  </r>
  <r>
    <x v="2"/>
    <x v="2"/>
    <s v="Jan 2023"/>
    <n v="6674.1420075334026"/>
    <x v="0"/>
    <x v="12"/>
  </r>
  <r>
    <x v="2"/>
    <x v="2"/>
    <s v="Feb 2023"/>
    <n v="6602.6728500882991"/>
    <x v="1"/>
    <x v="12"/>
  </r>
  <r>
    <x v="2"/>
    <x v="2"/>
    <s v="Mar 2023"/>
    <n v="6532.1409876372936"/>
    <x v="2"/>
    <x v="12"/>
  </r>
  <r>
    <x v="2"/>
    <x v="2"/>
    <s v="Apr 2023"/>
    <n v="6462.5251754865058"/>
    <x v="3"/>
    <x v="12"/>
  </r>
  <r>
    <x v="2"/>
    <x v="2"/>
    <s v="May 2023"/>
    <n v="6393.8070532997954"/>
    <x v="4"/>
    <x v="12"/>
  </r>
  <r>
    <x v="2"/>
    <x v="2"/>
    <s v="Jun 2023"/>
    <n v="6325.9697836461837"/>
    <x v="5"/>
    <x v="12"/>
  </r>
  <r>
    <x v="2"/>
    <x v="2"/>
    <s v="Jul 2023"/>
    <n v="6258.9922218317924"/>
    <x v="6"/>
    <x v="12"/>
  </r>
  <r>
    <x v="2"/>
    <x v="2"/>
    <s v="Aug 2023"/>
    <n v="6192.8586918782257"/>
    <x v="7"/>
    <x v="12"/>
  </r>
  <r>
    <x v="2"/>
    <x v="2"/>
    <s v="Sep 2023"/>
    <n v="6127.5553407122488"/>
    <x v="8"/>
    <x v="12"/>
  </r>
  <r>
    <x v="2"/>
    <x v="2"/>
    <s v="Oct 2023"/>
    <n v="6063.0645694503082"/>
    <x v="9"/>
    <x v="12"/>
  </r>
  <r>
    <x v="2"/>
    <x v="2"/>
    <s v="Nov 2023"/>
    <n v="5999.3700406614244"/>
    <x v="10"/>
    <x v="12"/>
  </r>
  <r>
    <x v="2"/>
    <x v="2"/>
    <s v="Dec 2023"/>
    <n v="5936.4562783672018"/>
    <x v="11"/>
    <x v="12"/>
  </r>
  <r>
    <x v="2"/>
    <x v="2"/>
    <s v="Jan 2024"/>
    <n v="5874.3110523995756"/>
    <x v="0"/>
    <x v="13"/>
  </r>
  <r>
    <x v="2"/>
    <x v="2"/>
    <s v="Feb 2024"/>
    <n v="5812.9183253275669"/>
    <x v="1"/>
    <x v="13"/>
  </r>
  <r>
    <x v="2"/>
    <x v="2"/>
    <s v="Mar 2024"/>
    <n v="5752.266266983107"/>
    <x v="2"/>
    <x v="13"/>
  </r>
  <r>
    <x v="2"/>
    <x v="2"/>
    <s v="Apr 2024"/>
    <n v="5692.3400628403815"/>
    <x v="3"/>
    <x v="13"/>
  </r>
  <r>
    <x v="2"/>
    <x v="2"/>
    <s v="May 2024"/>
    <n v="5633.1275212787405"/>
    <x v="4"/>
    <x v="13"/>
  </r>
  <r>
    <x v="2"/>
    <x v="2"/>
    <s v="Jun 2024"/>
    <n v="5574.6156506775324"/>
    <x v="5"/>
    <x v="13"/>
  </r>
  <r>
    <x v="2"/>
    <x v="2"/>
    <s v="Jul 2024"/>
    <n v="5516.7948437738514"/>
    <x v="6"/>
    <x v="13"/>
  </r>
  <r>
    <x v="2"/>
    <x v="2"/>
    <s v="Aug 2024"/>
    <n v="5459.6515474944654"/>
    <x v="7"/>
    <x v="13"/>
  </r>
  <r>
    <x v="2"/>
    <x v="2"/>
    <s v="Sep 2024"/>
    <n v="5403.1742316713053"/>
    <x v="8"/>
    <x v="13"/>
  </r>
  <r>
    <x v="2"/>
    <x v="2"/>
    <s v="Oct 2024"/>
    <n v="5347.3514661362997"/>
    <x v="9"/>
    <x v="13"/>
  </r>
  <r>
    <x v="2"/>
    <x v="2"/>
    <s v="Nov 2024"/>
    <n v="5292.174405079124"/>
    <x v="10"/>
    <x v="13"/>
  </r>
  <r>
    <x v="2"/>
    <x v="2"/>
    <s v="Dec 2024"/>
    <n v="5237.6316183317103"/>
    <x v="11"/>
    <x v="13"/>
  </r>
  <r>
    <x v="2"/>
    <x v="2"/>
    <s v="Jan 2025"/>
    <n v="5183.711575725989"/>
    <x v="0"/>
    <x v="14"/>
  </r>
  <r>
    <x v="2"/>
    <x v="2"/>
    <s v="Feb 2025"/>
    <n v="5130.407554356796"/>
    <x v="1"/>
    <x v="14"/>
  </r>
  <r>
    <x v="2"/>
    <x v="2"/>
    <s v="Mar 2025"/>
    <n v="5077.7084240560634"/>
    <x v="2"/>
    <x v="14"/>
  </r>
  <r>
    <x v="2"/>
    <x v="2"/>
    <s v="Apr 2025"/>
    <n v="5025.6043775608841"/>
    <x v="3"/>
    <x v="14"/>
  </r>
  <r>
    <x v="2"/>
    <x v="2"/>
    <s v="May 2025"/>
    <n v="4974.0871690609301"/>
    <x v="4"/>
    <x v="14"/>
  </r>
  <r>
    <x v="2"/>
    <x v="2"/>
    <s v="Jun 2025"/>
    <n v="4923.1479527458805"/>
    <x v="5"/>
    <x v="14"/>
  </r>
  <r>
    <x v="2"/>
    <x v="2"/>
    <s v="Jul 2025"/>
    <n v="4872.776959900244"/>
    <x v="6"/>
    <x v="14"/>
  </r>
  <r>
    <x v="2"/>
    <x v="2"/>
    <s v="Aug 2025"/>
    <n v="4822.9672676188593"/>
    <x v="7"/>
    <x v="14"/>
  </r>
  <r>
    <x v="2"/>
    <x v="2"/>
    <s v="Sep 2025"/>
    <n v="4773.7097686388179"/>
    <x v="8"/>
    <x v="14"/>
  </r>
  <r>
    <x v="2"/>
    <x v="2"/>
    <s v="Oct 2025"/>
    <n v="4724.9978400549608"/>
    <x v="9"/>
    <x v="14"/>
  </r>
  <r>
    <x v="2"/>
    <x v="2"/>
    <s v="Nov 2025"/>
    <n v="4676.8225746043772"/>
    <x v="10"/>
    <x v="14"/>
  </r>
  <r>
    <x v="2"/>
    <x v="2"/>
    <s v="Dec 2025"/>
    <n v="4629.1745650241637"/>
    <x v="11"/>
    <x v="14"/>
  </r>
  <r>
    <x v="2"/>
    <x v="2"/>
    <s v="Jan 2026"/>
    <n v="4582.0501727668998"/>
    <x v="0"/>
    <x v="15"/>
  </r>
  <r>
    <x v="2"/>
    <x v="2"/>
    <s v="Feb 2026"/>
    <n v="4535.4395291170977"/>
    <x v="1"/>
    <x v="15"/>
  </r>
  <r>
    <x v="2"/>
    <x v="2"/>
    <s v="Mar 2026"/>
    <n v="14.240672622175511"/>
    <x v="2"/>
    <x v="15"/>
  </r>
  <r>
    <x v="2"/>
    <x v="2"/>
    <s v="Apr 2026"/>
    <n v="13.363713894368685"/>
    <x v="3"/>
    <x v="15"/>
  </r>
  <r>
    <x v="2"/>
    <x v="2"/>
    <s v="May 2026"/>
    <n v="12.558255730813295"/>
    <x v="4"/>
    <x v="15"/>
  </r>
  <r>
    <x v="2"/>
    <x v="2"/>
    <s v="Jun 2026"/>
    <n v="11.797593101487728"/>
    <x v="5"/>
    <x v="15"/>
  </r>
  <r>
    <x v="2"/>
    <x v="2"/>
    <s v="Jul 2026"/>
    <n v="3.2399231584297437"/>
    <x v="6"/>
    <x v="15"/>
  </r>
  <r>
    <x v="2"/>
    <x v="2"/>
    <s v="Aug 2026"/>
    <n v="3.100367840252233"/>
    <x v="7"/>
    <x v="15"/>
  </r>
  <r>
    <x v="2"/>
    <x v="2"/>
    <s v="Sep 2026"/>
    <n v="2.9677041427254638"/>
    <x v="8"/>
    <x v="15"/>
  </r>
  <r>
    <x v="2"/>
    <x v="2"/>
    <s v="Oct 2026"/>
    <n v="3.4802684286243464"/>
    <x v="9"/>
    <x v="15"/>
  </r>
  <r>
    <x v="2"/>
    <x v="2"/>
    <s v="Nov 2026"/>
    <n v="3.9687120422456341"/>
    <x v="10"/>
    <x v="15"/>
  </r>
  <r>
    <x v="2"/>
    <x v="2"/>
    <s v="Dec 2026"/>
    <n v="3.8058975043718717"/>
    <x v="11"/>
    <x v="15"/>
  </r>
  <r>
    <x v="2"/>
    <x v="2"/>
    <s v="Jan 2027"/>
    <n v="3.6508360397301929"/>
    <x v="0"/>
    <x v="16"/>
  </r>
  <r>
    <x v="2"/>
    <x v="2"/>
    <s v="Feb 2027"/>
    <n v="3.5026661957392555"/>
    <x v="1"/>
    <x v="16"/>
  </r>
  <r>
    <x v="2"/>
    <x v="2"/>
    <s v="Mar 2027"/>
    <n v="3.3596650672363739"/>
    <x v="2"/>
    <x v="16"/>
  </r>
  <r>
    <x v="2"/>
    <x v="2"/>
    <s v="Apr 2027"/>
    <n v="3.2226941068028907"/>
    <x v="3"/>
    <x v="16"/>
  </r>
  <r>
    <x v="2"/>
    <x v="2"/>
    <s v="May 2027"/>
    <n v="3.0917533144388067"/>
    <x v="4"/>
    <x v="16"/>
  </r>
  <r>
    <x v="2"/>
    <x v="2"/>
    <s v="Jun 2027"/>
    <n v="2.9659812375627781"/>
    <x v="5"/>
    <x v="16"/>
  </r>
  <r>
    <x v="2"/>
    <x v="2"/>
    <s v="Jul 2027"/>
    <n v="2.8453778761748056"/>
    <x v="6"/>
    <x v="16"/>
  </r>
  <r>
    <x v="2"/>
    <x v="2"/>
    <s v="Aug 2027"/>
    <n v="2.7290817776935468"/>
    <x v="7"/>
    <x v="16"/>
  </r>
  <r>
    <x v="2"/>
    <x v="2"/>
    <s v="Sep 2027"/>
    <n v="2.6179543947003436"/>
    <x v="8"/>
    <x v="16"/>
  </r>
  <r>
    <x v="2"/>
    <x v="2"/>
    <s v="Oct 2027"/>
    <n v="2.5119957271951963"/>
    <x v="9"/>
    <x v="16"/>
  </r>
  <r>
    <x v="2"/>
    <x v="2"/>
    <s v="Nov 2027"/>
    <n v="2.4103443225967625"/>
    <x v="10"/>
    <x v="16"/>
  </r>
  <r>
    <x v="2"/>
    <x v="2"/>
    <s v="Dec 2027"/>
    <n v="2.3121387283236992"/>
    <x v="11"/>
    <x v="16"/>
  </r>
  <r>
    <x v="2"/>
    <x v="2"/>
    <s v="Jan 2028"/>
    <n v="2.2191018495386921"/>
    <x v="0"/>
    <x v="17"/>
  </r>
  <r>
    <x v="2"/>
    <x v="2"/>
    <s v="Feb 2028"/>
    <n v="2.1277878759163702"/>
    <x v="1"/>
    <x v="17"/>
  </r>
  <r>
    <x v="2"/>
    <x v="2"/>
    <s v="Mar 2028"/>
    <n v="2.0416426177821037"/>
    <x v="2"/>
    <x v="17"/>
  </r>
  <r>
    <x v="2"/>
    <x v="2"/>
    <s v="Apr 2028"/>
    <n v="1.9598046225545511"/>
    <x v="3"/>
    <x v="17"/>
  </r>
  <r>
    <x v="2"/>
    <x v="2"/>
    <s v="May 2028"/>
    <n v="1.8805509850710267"/>
    <x v="4"/>
    <x v="17"/>
  </r>
  <r>
    <x v="2"/>
    <x v="2"/>
    <s v="Jun 2028"/>
    <n v="1.8038817053315299"/>
    <x v="5"/>
    <x v="17"/>
  </r>
  <r>
    <x v="2"/>
    <x v="2"/>
    <s v="Jul 2028"/>
    <n v="1.7306582359174039"/>
    <x v="6"/>
    <x v="17"/>
  </r>
  <r>
    <x v="2"/>
    <x v="2"/>
    <s v="Aug 2028"/>
    <n v="1.6608805768286485"/>
    <x v="7"/>
    <x v="17"/>
  </r>
  <r>
    <x v="2"/>
    <x v="2"/>
    <s v="Sep 2028"/>
    <n v="1.5936872754839211"/>
    <x v="8"/>
    <x v="17"/>
  </r>
  <r>
    <x v="2"/>
    <x v="2"/>
    <s v="Oct 2028"/>
    <n v="1.5290783318832215"/>
    <x v="9"/>
    <x v="17"/>
  </r>
  <r>
    <x v="2"/>
    <x v="2"/>
    <s v="Nov 2028"/>
    <n v="1.46705374602655"/>
    <x v="10"/>
    <x v="17"/>
  </r>
  <r>
    <x v="2"/>
    <x v="2"/>
    <s v="Dec 2028"/>
    <n v="1.9813409370881177E-2"/>
    <x v="11"/>
    <x v="17"/>
  </r>
  <r>
    <x v="2"/>
    <x v="2"/>
    <s v="Jan 2029"/>
    <n v="1.895195678953852E-2"/>
    <x v="0"/>
    <x v="18"/>
  </r>
  <r>
    <x v="2"/>
    <x v="2"/>
    <s v="Feb 2029"/>
    <n v="1.8090504208195857E-2"/>
    <x v="1"/>
    <x v="18"/>
  </r>
  <r>
    <x v="2"/>
    <x v="2"/>
    <s v="Mar 2029"/>
    <n v="1.636759904551054E-2"/>
    <x v="2"/>
    <x v="18"/>
  </r>
  <r>
    <x v="2"/>
    <x v="2"/>
    <s v="Apr 2029"/>
    <n v="1.5506146464167878E-2"/>
    <x v="3"/>
    <x v="18"/>
  </r>
  <r>
    <x v="2"/>
    <x v="2"/>
    <s v="May 2029"/>
    <n v="1.4644693882825218E-2"/>
    <x v="4"/>
    <x v="18"/>
  </r>
  <r>
    <x v="2"/>
    <x v="2"/>
    <s v="Jun 2029"/>
    <n v="1.3783241301482559E-2"/>
    <x v="5"/>
    <x v="18"/>
  </r>
  <r>
    <x v="2"/>
    <x v="3"/>
    <s v="Apr 2011"/>
    <n v="646509.28136991593"/>
    <x v="3"/>
    <x v="0"/>
  </r>
  <r>
    <x v="2"/>
    <x v="3"/>
    <s v="May 2011"/>
    <n v="1033357.4334209909"/>
    <x v="4"/>
    <x v="0"/>
  </r>
  <r>
    <x v="2"/>
    <x v="3"/>
    <s v="Jun 2011"/>
    <n v="763656.41313767631"/>
    <x v="5"/>
    <x v="0"/>
  </r>
  <r>
    <x v="2"/>
    <x v="3"/>
    <s v="Jul 2011"/>
    <n v="636668.34401536384"/>
    <x v="6"/>
    <x v="0"/>
  </r>
  <r>
    <x v="2"/>
    <x v="3"/>
    <s v="Aug 2011"/>
    <n v="550750.53732849914"/>
    <x v="7"/>
    <x v="0"/>
  </r>
  <r>
    <x v="2"/>
    <x v="3"/>
    <s v="Sep 2011"/>
    <n v="498226.68038508063"/>
    <x v="8"/>
    <x v="0"/>
  </r>
  <r>
    <x v="2"/>
    <x v="3"/>
    <s v="Oct 2011"/>
    <n v="442528.96889078157"/>
    <x v="9"/>
    <x v="0"/>
  </r>
  <r>
    <x v="2"/>
    <x v="3"/>
    <s v="Nov 2011"/>
    <n v="411656.18520990503"/>
    <x v="10"/>
    <x v="0"/>
  </r>
  <r>
    <x v="2"/>
    <x v="3"/>
    <s v="Dec 2011"/>
    <n v="344638.70553423767"/>
    <x v="11"/>
    <x v="0"/>
  </r>
  <r>
    <x v="2"/>
    <x v="3"/>
    <s v="Jan 2012"/>
    <n v="324760.9121089002"/>
    <x v="0"/>
    <x v="1"/>
  </r>
  <r>
    <x v="2"/>
    <x v="3"/>
    <s v="Feb 2012"/>
    <n v="291989.52796874929"/>
    <x v="1"/>
    <x v="1"/>
  </r>
  <r>
    <x v="2"/>
    <x v="3"/>
    <s v="Mar 2012"/>
    <n v="268036.41560651636"/>
    <x v="2"/>
    <x v="1"/>
  </r>
  <r>
    <x v="2"/>
    <x v="3"/>
    <s v="Apr 2012"/>
    <n v="267032.82318684174"/>
    <x v="3"/>
    <x v="1"/>
  </r>
  <r>
    <x v="2"/>
    <x v="3"/>
    <s v="May 2012"/>
    <n v="252592.50027530617"/>
    <x v="4"/>
    <x v="1"/>
  </r>
  <r>
    <x v="2"/>
    <x v="3"/>
    <s v="Jun 2012"/>
    <n v="235090.78018997953"/>
    <x v="5"/>
    <x v="1"/>
  </r>
  <r>
    <x v="2"/>
    <x v="3"/>
    <s v="Jul 2012"/>
    <n v="213576.95888041591"/>
    <x v="6"/>
    <x v="1"/>
  </r>
  <r>
    <x v="2"/>
    <x v="3"/>
    <s v="Aug 2012"/>
    <n v="204336.99999598836"/>
    <x v="7"/>
    <x v="1"/>
  </r>
  <r>
    <x v="2"/>
    <x v="3"/>
    <s v="Sep 2012"/>
    <n v="195488.37436174694"/>
    <x v="8"/>
    <x v="1"/>
  </r>
  <r>
    <x v="2"/>
    <x v="3"/>
    <s v="Oct 2012"/>
    <n v="173512.93272748031"/>
    <x v="9"/>
    <x v="1"/>
  </r>
  <r>
    <x v="2"/>
    <x v="3"/>
    <s v="Nov 2012"/>
    <n v="165353.88481700336"/>
    <x v="10"/>
    <x v="1"/>
  </r>
  <r>
    <x v="2"/>
    <x v="3"/>
    <s v="Dec 2012"/>
    <n v="154171.76695661983"/>
    <x v="11"/>
    <x v="1"/>
  </r>
  <r>
    <x v="2"/>
    <x v="3"/>
    <s v="Jan 2013"/>
    <n v="144047.49046252854"/>
    <x v="0"/>
    <x v="2"/>
  </r>
  <r>
    <x v="2"/>
    <x v="3"/>
    <s v="Feb 2013"/>
    <n v="135596.96782169223"/>
    <x v="1"/>
    <x v="2"/>
  </r>
  <r>
    <x v="2"/>
    <x v="3"/>
    <s v="Mar 2013"/>
    <n v="124711.97752137179"/>
    <x v="2"/>
    <x v="2"/>
  </r>
  <r>
    <x v="2"/>
    <x v="3"/>
    <s v="Apr 2013"/>
    <n v="134396.81199959081"/>
    <x v="3"/>
    <x v="2"/>
  </r>
  <r>
    <x v="2"/>
    <x v="3"/>
    <s v="May 2013"/>
    <n v="126111.64579065581"/>
    <x v="4"/>
    <x v="2"/>
  </r>
  <r>
    <x v="2"/>
    <x v="3"/>
    <s v="Jun 2013"/>
    <n v="117421.64646454518"/>
    <x v="5"/>
    <x v="2"/>
  </r>
  <r>
    <x v="2"/>
    <x v="3"/>
    <s v="Jul 2013"/>
    <n v="110798.50690594401"/>
    <x v="6"/>
    <x v="2"/>
  </r>
  <r>
    <x v="2"/>
    <x v="3"/>
    <s v="Aug 2013"/>
    <n v="103568.78353642995"/>
    <x v="7"/>
    <x v="2"/>
  </r>
  <r>
    <x v="2"/>
    <x v="3"/>
    <s v="Sep 2013"/>
    <n v="97850.031556384653"/>
    <x v="8"/>
    <x v="2"/>
  </r>
  <r>
    <x v="2"/>
    <x v="3"/>
    <s v="Oct 2013"/>
    <n v="93772.48497800366"/>
    <x v="9"/>
    <x v="2"/>
  </r>
  <r>
    <x v="2"/>
    <x v="3"/>
    <s v="Nov 2013"/>
    <n v="90183.549810034179"/>
    <x v="10"/>
    <x v="2"/>
  </r>
  <r>
    <x v="2"/>
    <x v="3"/>
    <s v="Dec 2013"/>
    <n v="85485.106901995983"/>
    <x v="11"/>
    <x v="2"/>
  </r>
  <r>
    <x v="2"/>
    <x v="3"/>
    <s v="Jan 2014"/>
    <n v="82124.403516095364"/>
    <x v="0"/>
    <x v="3"/>
  </r>
  <r>
    <x v="2"/>
    <x v="3"/>
    <s v="Feb 2014"/>
    <n v="80579.788447342842"/>
    <x v="1"/>
    <x v="3"/>
  </r>
  <r>
    <x v="2"/>
    <x v="3"/>
    <s v="Mar 2014"/>
    <n v="75857.341850177036"/>
    <x v="2"/>
    <x v="3"/>
  </r>
  <r>
    <x v="2"/>
    <x v="3"/>
    <s v="Apr 2014"/>
    <n v="87135.864928334893"/>
    <x v="3"/>
    <x v="3"/>
  </r>
  <r>
    <x v="2"/>
    <x v="3"/>
    <s v="May 2014"/>
    <n v="84519.869194155035"/>
    <x v="4"/>
    <x v="3"/>
  </r>
  <r>
    <x v="2"/>
    <x v="3"/>
    <s v="Jun 2014"/>
    <n v="80678.942245957631"/>
    <x v="5"/>
    <x v="3"/>
  </r>
  <r>
    <x v="2"/>
    <x v="3"/>
    <s v="Jul 2014"/>
    <n v="84245.461604899945"/>
    <x v="6"/>
    <x v="3"/>
  </r>
  <r>
    <x v="2"/>
    <x v="3"/>
    <s v="Aug 2014"/>
    <n v="86024.229030405811"/>
    <x v="7"/>
    <x v="3"/>
  </r>
  <r>
    <x v="2"/>
    <x v="3"/>
    <s v="Sep 2014"/>
    <n v="84751.198502163112"/>
    <x v="8"/>
    <x v="3"/>
  </r>
  <r>
    <x v="2"/>
    <x v="3"/>
    <s v="Oct 2014"/>
    <n v="83605.464918218859"/>
    <x v="9"/>
    <x v="3"/>
  </r>
  <r>
    <x v="2"/>
    <x v="3"/>
    <s v="Nov 2014"/>
    <n v="83149.402129849332"/>
    <x v="10"/>
    <x v="3"/>
  </r>
  <r>
    <x v="2"/>
    <x v="3"/>
    <s v="Dec 2014"/>
    <n v="83834.943295986493"/>
    <x v="11"/>
    <x v="3"/>
  </r>
  <r>
    <x v="2"/>
    <x v="3"/>
    <s v="Jan 2015"/>
    <n v="85621.886359702097"/>
    <x v="0"/>
    <x v="4"/>
  </r>
  <r>
    <x v="2"/>
    <x v="3"/>
    <s v="Feb 2015"/>
    <n v="88444.701419892663"/>
    <x v="1"/>
    <x v="4"/>
  </r>
  <r>
    <x v="2"/>
    <x v="3"/>
    <s v="Mar 2015"/>
    <n v="88230.176793589068"/>
    <x v="2"/>
    <x v="4"/>
  </r>
  <r>
    <x v="2"/>
    <x v="3"/>
    <s v="Apr 2015"/>
    <n v="86934.925716551094"/>
    <x v="3"/>
    <x v="4"/>
  </r>
  <r>
    <x v="2"/>
    <x v="3"/>
    <s v="May 2015"/>
    <n v="83888.714513478291"/>
    <x v="4"/>
    <x v="4"/>
  </r>
  <r>
    <x v="2"/>
    <x v="3"/>
    <s v="Jun 2015"/>
    <n v="80203.153051573448"/>
    <x v="5"/>
    <x v="4"/>
  </r>
  <r>
    <x v="2"/>
    <x v="3"/>
    <s v="Jul 2015"/>
    <n v="77192.022642174124"/>
    <x v="6"/>
    <x v="4"/>
  </r>
  <r>
    <x v="2"/>
    <x v="3"/>
    <s v="Aug 2015"/>
    <n v="74139.677199152327"/>
    <x v="7"/>
    <x v="4"/>
  </r>
  <r>
    <x v="2"/>
    <x v="3"/>
    <s v="Sep 2015"/>
    <n v="71228.040553728802"/>
    <x v="8"/>
    <x v="4"/>
  </r>
  <r>
    <x v="2"/>
    <x v="3"/>
    <s v="Oct 2015"/>
    <n v="68498.123131349115"/>
    <x v="9"/>
    <x v="4"/>
  </r>
  <r>
    <x v="2"/>
    <x v="3"/>
    <s v="Nov 2015"/>
    <n v="66267.912827790453"/>
    <x v="10"/>
    <x v="4"/>
  </r>
  <r>
    <x v="2"/>
    <x v="3"/>
    <s v="Dec 2015"/>
    <n v="63086.876588446205"/>
    <x v="11"/>
    <x v="4"/>
  </r>
  <r>
    <x v="2"/>
    <x v="3"/>
    <s v="Jan 2016"/>
    <n v="60862.122559113734"/>
    <x v="0"/>
    <x v="5"/>
  </r>
  <r>
    <x v="2"/>
    <x v="3"/>
    <s v="Feb 2016"/>
    <n v="59693.799498782762"/>
    <x v="1"/>
    <x v="5"/>
  </r>
  <r>
    <x v="2"/>
    <x v="3"/>
    <s v="Mar 2016"/>
    <n v="56394.110660961553"/>
    <x v="2"/>
    <x v="5"/>
  </r>
  <r>
    <x v="2"/>
    <x v="3"/>
    <s v="Apr 2016"/>
    <n v="54720.231948133667"/>
    <x v="3"/>
    <x v="5"/>
  </r>
  <r>
    <x v="2"/>
    <x v="3"/>
    <s v="May 2016"/>
    <n v="53295.537314870395"/>
    <x v="4"/>
    <x v="5"/>
  </r>
  <r>
    <x v="2"/>
    <x v="3"/>
    <s v="Jun 2016"/>
    <n v="51158.883470793313"/>
    <x v="5"/>
    <x v="5"/>
  </r>
  <r>
    <x v="2"/>
    <x v="3"/>
    <s v="Jul 2016"/>
    <n v="49665.627675161733"/>
    <x v="6"/>
    <x v="5"/>
  </r>
  <r>
    <x v="2"/>
    <x v="3"/>
    <s v="Aug 2016"/>
    <n v="47978.798374016005"/>
    <x v="7"/>
    <x v="5"/>
  </r>
  <r>
    <x v="2"/>
    <x v="3"/>
    <s v="Sep 2016"/>
    <n v="46337.519560535991"/>
    <x v="8"/>
    <x v="5"/>
  </r>
  <r>
    <x v="2"/>
    <x v="3"/>
    <s v="Oct 2016"/>
    <n v="44860.416196375867"/>
    <x v="9"/>
    <x v="5"/>
  </r>
  <r>
    <x v="2"/>
    <x v="3"/>
    <s v="Nov 2016"/>
    <n v="43715.859272722962"/>
    <x v="10"/>
    <x v="5"/>
  </r>
  <r>
    <x v="2"/>
    <x v="3"/>
    <s v="Dec 2016"/>
    <n v="41678.115399732946"/>
    <x v="11"/>
    <x v="5"/>
  </r>
  <r>
    <x v="2"/>
    <x v="3"/>
    <s v="Jan 2017"/>
    <n v="40423.652935910519"/>
    <x v="0"/>
    <x v="6"/>
  </r>
  <r>
    <x v="2"/>
    <x v="3"/>
    <s v="Feb 2017"/>
    <n v="40004.424904699226"/>
    <x v="1"/>
    <x v="6"/>
  </r>
  <r>
    <x v="2"/>
    <x v="3"/>
    <s v="Mar 2017"/>
    <n v="37894.008807249127"/>
    <x v="2"/>
    <x v="6"/>
  </r>
  <r>
    <x v="2"/>
    <x v="3"/>
    <s v="Apr 2017"/>
    <n v="37185.694089218057"/>
    <x v="3"/>
    <x v="6"/>
  </r>
  <r>
    <x v="2"/>
    <x v="3"/>
    <s v="May 2017"/>
    <n v="36554.984868347645"/>
    <x v="4"/>
    <x v="6"/>
  </r>
  <r>
    <x v="2"/>
    <x v="3"/>
    <s v="Jun 2017"/>
    <n v="35178.606671880465"/>
    <x v="5"/>
    <x v="6"/>
  </r>
  <r>
    <x v="2"/>
    <x v="3"/>
    <s v="Jul 2017"/>
    <n v="34399.322226072727"/>
    <x v="6"/>
    <x v="6"/>
  </r>
  <r>
    <x v="2"/>
    <x v="3"/>
    <s v="Aug 2017"/>
    <n v="33382.259086383019"/>
    <x v="7"/>
    <x v="6"/>
  </r>
  <r>
    <x v="2"/>
    <x v="3"/>
    <s v="Sep 2017"/>
    <n v="32393.849343272479"/>
    <x v="8"/>
    <x v="6"/>
  </r>
  <r>
    <x v="2"/>
    <x v="3"/>
    <s v="Oct 2017"/>
    <n v="31541.234075065258"/>
    <x v="9"/>
    <x v="6"/>
  </r>
  <r>
    <x v="2"/>
    <x v="3"/>
    <s v="Nov 2017"/>
    <n v="30957.421069953398"/>
    <x v="10"/>
    <x v="6"/>
  </r>
  <r>
    <x v="2"/>
    <x v="3"/>
    <s v="Dec 2017"/>
    <n v="29505.897878820324"/>
    <x v="11"/>
    <x v="6"/>
  </r>
  <r>
    <x v="2"/>
    <x v="3"/>
    <s v="Jan 2018"/>
    <n v="28791.298039886118"/>
    <x v="0"/>
    <x v="7"/>
  </r>
  <r>
    <x v="2"/>
    <x v="3"/>
    <s v="Feb 2018"/>
    <n v="28641.887116559701"/>
    <x v="1"/>
    <x v="7"/>
  </r>
  <r>
    <x v="2"/>
    <x v="3"/>
    <s v="Mar 2018"/>
    <n v="27195.657837917694"/>
    <x v="2"/>
    <x v="7"/>
  </r>
  <r>
    <x v="2"/>
    <x v="3"/>
    <s v="Apr 2018"/>
    <n v="26904.809726211417"/>
    <x v="3"/>
    <x v="7"/>
  </r>
  <r>
    <x v="2"/>
    <x v="3"/>
    <s v="May 2018"/>
    <n v="26671.99695970297"/>
    <x v="4"/>
    <x v="7"/>
  </r>
  <r>
    <x v="2"/>
    <x v="3"/>
    <s v="Jun 2018"/>
    <n v="25699.202251047096"/>
    <x v="5"/>
    <x v="7"/>
  </r>
  <r>
    <x v="2"/>
    <x v="3"/>
    <s v="Jul 2018"/>
    <n v="25323.284527587155"/>
    <x v="6"/>
    <x v="7"/>
  </r>
  <r>
    <x v="2"/>
    <x v="3"/>
    <s v="Aug 2018"/>
    <n v="24653.114285595657"/>
    <x v="7"/>
    <x v="7"/>
  </r>
  <r>
    <x v="2"/>
    <x v="3"/>
    <s v="Sep 2018"/>
    <n v="24002.997994949303"/>
    <x v="8"/>
    <x v="7"/>
  </r>
  <r>
    <x v="2"/>
    <x v="3"/>
    <s v="Oct 2018"/>
    <n v="23467.302435000816"/>
    <x v="9"/>
    <x v="7"/>
  </r>
  <r>
    <x v="2"/>
    <x v="3"/>
    <s v="Nov 2018"/>
    <n v="23177.867786676776"/>
    <x v="10"/>
    <x v="7"/>
  </r>
  <r>
    <x v="2"/>
    <x v="3"/>
    <s v="Dec 2018"/>
    <n v="22052.290178426643"/>
    <x v="11"/>
    <x v="7"/>
  </r>
  <r>
    <x v="2"/>
    <x v="3"/>
    <s v="Jan 2019"/>
    <n v="21594.204657348622"/>
    <x v="0"/>
    <x v="8"/>
  </r>
  <r>
    <x v="2"/>
    <x v="3"/>
    <s v="Feb 2019"/>
    <n v="21599.3394169241"/>
    <x v="1"/>
    <x v="8"/>
  </r>
  <r>
    <x v="2"/>
    <x v="3"/>
    <s v="Mar 2019"/>
    <n v="20283.644591532782"/>
    <x v="2"/>
    <x v="8"/>
  </r>
  <r>
    <x v="2"/>
    <x v="3"/>
    <s v="Apr 2019"/>
    <n v="20216.898823573647"/>
    <x v="3"/>
    <x v="8"/>
  </r>
  <r>
    <x v="2"/>
    <x v="3"/>
    <s v="May 2019"/>
    <n v="20197.996172393032"/>
    <x v="4"/>
    <x v="8"/>
  </r>
  <r>
    <x v="2"/>
    <x v="3"/>
    <s v="Jun 2019"/>
    <n v="19264.544115383818"/>
    <x v="5"/>
    <x v="8"/>
  </r>
  <r>
    <x v="2"/>
    <x v="3"/>
    <s v="Jul 2019"/>
    <n v="19121.998875189303"/>
    <x v="6"/>
    <x v="8"/>
  </r>
  <r>
    <x v="2"/>
    <x v="3"/>
    <s v="Aug 2019"/>
    <n v="18639.52371430528"/>
    <x v="7"/>
    <x v="8"/>
  </r>
  <r>
    <x v="2"/>
    <x v="3"/>
    <s v="Sep 2019"/>
    <n v="18197.750548417942"/>
    <x v="8"/>
    <x v="8"/>
  </r>
  <r>
    <x v="2"/>
    <x v="3"/>
    <s v="Oct 2019"/>
    <n v="17876.902598398559"/>
    <x v="9"/>
    <x v="8"/>
  </r>
  <r>
    <x v="2"/>
    <x v="3"/>
    <s v="Nov 2019"/>
    <n v="17502.103295017358"/>
    <x v="10"/>
    <x v="8"/>
  </r>
  <r>
    <x v="2"/>
    <x v="3"/>
    <s v="Dec 2019"/>
    <n v="16603.839462554381"/>
    <x v="11"/>
    <x v="8"/>
  </r>
  <r>
    <x v="2"/>
    <x v="3"/>
    <s v="Jan 2020"/>
    <n v="16364.836070714056"/>
    <x v="0"/>
    <x v="9"/>
  </r>
  <r>
    <x v="2"/>
    <x v="3"/>
    <s v="Feb 2020"/>
    <n v="16467.312666323232"/>
    <x v="1"/>
    <x v="9"/>
  </r>
  <r>
    <x v="2"/>
    <x v="3"/>
    <s v="Mar 2020"/>
    <n v="15606.403845775869"/>
    <x v="2"/>
    <x v="9"/>
  </r>
  <r>
    <x v="2"/>
    <x v="3"/>
    <s v="Apr 2020"/>
    <n v="15633.687232119259"/>
    <x v="3"/>
    <x v="9"/>
  </r>
  <r>
    <x v="2"/>
    <x v="3"/>
    <s v="May 2020"/>
    <n v="14246.409870846723"/>
    <x v="4"/>
    <x v="9"/>
  </r>
  <r>
    <x v="2"/>
    <x v="3"/>
    <s v="Jun 2020"/>
    <n v="13669.102240407296"/>
    <x v="5"/>
    <x v="9"/>
  </r>
  <r>
    <x v="2"/>
    <x v="3"/>
    <s v="Jul 2020"/>
    <n v="13684.764202299215"/>
    <x v="6"/>
    <x v="9"/>
  </r>
  <r>
    <x v="2"/>
    <x v="3"/>
    <s v="Aug 2020"/>
    <n v="13355.204493072197"/>
    <x v="7"/>
    <x v="9"/>
  </r>
  <r>
    <x v="2"/>
    <x v="3"/>
    <s v="Sep 2020"/>
    <n v="13058.92196069967"/>
    <x v="8"/>
    <x v="9"/>
  </r>
  <r>
    <x v="2"/>
    <x v="3"/>
    <s v="Oct 2020"/>
    <n v="12883.742727301154"/>
    <x v="9"/>
    <x v="9"/>
  </r>
  <r>
    <x v="2"/>
    <x v="3"/>
    <s v="Nov 2020"/>
    <n v="12862.196938411307"/>
    <x v="10"/>
    <x v="9"/>
  </r>
  <r>
    <x v="2"/>
    <x v="3"/>
    <s v="Dec 2020"/>
    <n v="12437.891786649208"/>
    <x v="11"/>
    <x v="9"/>
  </r>
  <r>
    <x v="2"/>
    <x v="3"/>
    <s v="Jan 2021"/>
    <n v="12475.350765734862"/>
    <x v="0"/>
    <x v="10"/>
  </r>
  <r>
    <x v="2"/>
    <x v="3"/>
    <s v="Feb 2021"/>
    <n v="10247.229509250279"/>
    <x v="1"/>
    <x v="10"/>
  </r>
  <r>
    <x v="2"/>
    <x v="3"/>
    <s v="Mar 2021"/>
    <n v="9719.3720839244343"/>
    <x v="2"/>
    <x v="10"/>
  </r>
  <r>
    <x v="2"/>
    <x v="3"/>
    <s v="Apr 2021"/>
    <n v="6461.5799183153431"/>
    <x v="3"/>
    <x v="10"/>
  </r>
  <r>
    <x v="2"/>
    <x v="3"/>
    <s v="May 2021"/>
    <n v="6294.6770783499733"/>
    <x v="4"/>
    <x v="10"/>
  </r>
  <r>
    <x v="2"/>
    <x v="3"/>
    <s v="Jun 2021"/>
    <n v="6230.9617296460283"/>
    <x v="5"/>
    <x v="10"/>
  </r>
  <r>
    <x v="2"/>
    <x v="3"/>
    <s v="Jul 2021"/>
    <n v="6167.9190222866391"/>
    <x v="6"/>
    <x v="10"/>
  </r>
  <r>
    <x v="2"/>
    <x v="3"/>
    <s v="Aug 2021"/>
    <n v="6105.5089596211328"/>
    <x v="7"/>
    <x v="10"/>
  </r>
  <r>
    <x v="2"/>
    <x v="3"/>
    <s v="Sep 2021"/>
    <n v="6043.7779902569719"/>
    <x v="8"/>
    <x v="10"/>
  </r>
  <r>
    <x v="2"/>
    <x v="3"/>
    <s v="Oct 2021"/>
    <n v="5982.7060309528524"/>
    <x v="9"/>
    <x v="10"/>
  </r>
  <r>
    <x v="2"/>
    <x v="3"/>
    <s v="Nov 2021"/>
    <n v="5922.2778057303831"/>
    <x v="10"/>
    <x v="10"/>
  </r>
  <r>
    <x v="2"/>
    <x v="3"/>
    <s v="Dec 2021"/>
    <n v="5862.4811844214919"/>
    <x v="11"/>
    <x v="10"/>
  </r>
  <r>
    <x v="2"/>
    <x v="3"/>
    <s v="Jan 2022"/>
    <n v="5803.3058597632726"/>
    <x v="0"/>
    <x v="11"/>
  </r>
  <r>
    <x v="2"/>
    <x v="3"/>
    <s v="Feb 2022"/>
    <n v="5745.9865234728595"/>
    <x v="1"/>
    <x v="11"/>
  </r>
  <r>
    <x v="2"/>
    <x v="3"/>
    <s v="Mar 2022"/>
    <n v="5686.7934160411078"/>
    <x v="2"/>
    <x v="11"/>
  </r>
  <r>
    <x v="2"/>
    <x v="3"/>
    <s v="Apr 2022"/>
    <n v="5629.3953941800264"/>
    <x v="3"/>
    <x v="11"/>
  </r>
  <r>
    <x v="2"/>
    <x v="3"/>
    <s v="May 2022"/>
    <n v="5572.6403645038463"/>
    <x v="4"/>
    <x v="11"/>
  </r>
  <r>
    <x v="2"/>
    <x v="3"/>
    <s v="Jun 2022"/>
    <n v="5516.4668325947805"/>
    <x v="5"/>
    <x v="11"/>
  </r>
  <r>
    <x v="2"/>
    <x v="3"/>
    <s v="Jul 2022"/>
    <n v="5460.8741671683183"/>
    <x v="6"/>
    <x v="11"/>
  </r>
  <r>
    <x v="2"/>
    <x v="3"/>
    <s v="Aug 2022"/>
    <n v="5405.8542838667154"/>
    <x v="7"/>
    <x v="11"/>
  </r>
  <r>
    <x v="2"/>
    <x v="3"/>
    <s v="Sep 2022"/>
    <n v="5351.3966139744834"/>
    <x v="8"/>
    <x v="11"/>
  </r>
  <r>
    <x v="2"/>
    <x v="3"/>
    <s v="Oct 2022"/>
    <n v="5297.4965189442037"/>
    <x v="9"/>
    <x v="11"/>
  </r>
  <r>
    <x v="2"/>
    <x v="3"/>
    <s v="Nov 2022"/>
    <n v="5244.1485987758761"/>
    <x v="10"/>
    <x v="11"/>
  </r>
  <r>
    <x v="2"/>
    <x v="3"/>
    <s v="Dec 2022"/>
    <n v="5191.3451691117552"/>
    <x v="11"/>
    <x v="11"/>
  </r>
  <r>
    <x v="2"/>
    <x v="3"/>
    <s v="Jan 2023"/>
    <n v="5139.0789070466817"/>
    <x v="0"/>
    <x v="12"/>
  </r>
  <r>
    <x v="2"/>
    <x v="3"/>
    <s v="Feb 2023"/>
    <n v="5087.5240947175726"/>
    <x v="1"/>
    <x v="12"/>
  </r>
  <r>
    <x v="2"/>
    <x v="3"/>
    <s v="Mar 2023"/>
    <n v="5036.1412315239959"/>
    <x v="2"/>
    <x v="12"/>
  </r>
  <r>
    <x v="2"/>
    <x v="3"/>
    <s v="Apr 2023"/>
    <n v="4985.4561722560584"/>
    <x v="3"/>
    <x v="12"/>
  </r>
  <r>
    <x v="2"/>
    <x v="3"/>
    <s v="May 2023"/>
    <n v="4935.286057682003"/>
    <x v="4"/>
    <x v="12"/>
  </r>
  <r>
    <x v="2"/>
    <x v="3"/>
    <s v="Jun 2023"/>
    <n v="4885.6251263492495"/>
    <x v="5"/>
    <x v="12"/>
  </r>
  <r>
    <x v="2"/>
    <x v="3"/>
    <s v="Jul 2023"/>
    <n v="4836.4693397103792"/>
    <x v="6"/>
    <x v="12"/>
  </r>
  <r>
    <x v="2"/>
    <x v="3"/>
    <s v="Aug 2023"/>
    <n v="4787.8121748602298"/>
    <x v="7"/>
    <x v="12"/>
  </r>
  <r>
    <x v="2"/>
    <x v="3"/>
    <s v="Sep 2023"/>
    <n v="4739.6486317987992"/>
    <x v="8"/>
    <x v="12"/>
  </r>
  <r>
    <x v="2"/>
    <x v="3"/>
    <s v="Oct 2023"/>
    <n v="4691.9722876209262"/>
    <x v="9"/>
    <x v="12"/>
  </r>
  <r>
    <x v="2"/>
    <x v="3"/>
    <s v="Nov 2023"/>
    <n v="4644.779003779192"/>
    <x v="10"/>
    <x v="12"/>
  </r>
  <r>
    <x v="2"/>
    <x v="3"/>
    <s v="Dec 2023"/>
    <n v="4598.0641802735972"/>
    <x v="11"/>
    <x v="12"/>
  </r>
  <r>
    <x v="2"/>
    <x v="3"/>
    <s v="Jan 2024"/>
    <n v="4551.8233171041411"/>
    <x v="0"/>
    <x v="13"/>
  </r>
  <r>
    <x v="2"/>
    <x v="3"/>
    <s v="Feb 2024"/>
    <n v="4506.0680818698684"/>
    <x v="1"/>
    <x v="13"/>
  </r>
  <r>
    <x v="2"/>
    <x v="3"/>
    <s v="Mar 2024"/>
    <n v="4460.7396030581558"/>
    <x v="2"/>
    <x v="13"/>
  </r>
  <r>
    <x v="2"/>
    <x v="3"/>
    <s v="Apr 2024"/>
    <n v="4415.8876521816283"/>
    <x v="3"/>
    <x v="13"/>
  </r>
  <r>
    <x v="2"/>
    <x v="3"/>
    <s v="May 2024"/>
    <n v="4371.4896387360768"/>
    <x v="4"/>
    <x v="13"/>
  </r>
  <r>
    <x v="2"/>
    <x v="3"/>
    <s v="Jun 2024"/>
    <n v="4327.5393398163387"/>
    <x v="5"/>
    <x v="13"/>
  </r>
  <r>
    <x v="2"/>
    <x v="3"/>
    <s v="Jul 2024"/>
    <n v="4284.0341783275762"/>
    <x v="6"/>
    <x v="13"/>
  </r>
  <r>
    <x v="2"/>
    <x v="3"/>
    <s v="Aug 2024"/>
    <n v="4240.9688928172081"/>
    <x v="7"/>
    <x v="13"/>
  </r>
  <r>
    <x v="2"/>
    <x v="3"/>
    <s v="Sep 2024"/>
    <n v="4198.3382218326542"/>
    <x v="8"/>
    <x v="13"/>
  </r>
  <r>
    <x v="2"/>
    <x v="3"/>
    <s v="Oct 2024"/>
    <n v="4156.1398882790763"/>
    <x v="9"/>
    <x v="13"/>
  </r>
  <r>
    <x v="2"/>
    <x v="3"/>
    <s v="Nov 2024"/>
    <n v="4114.3659463461481"/>
    <x v="10"/>
    <x v="13"/>
  </r>
  <r>
    <x v="2"/>
    <x v="3"/>
    <s v="Dec 2024"/>
    <n v="4073.0142189390353"/>
    <x v="11"/>
    <x v="13"/>
  </r>
  <r>
    <x v="2"/>
    <x v="3"/>
    <s v="Jan 2025"/>
    <n v="4032.0795446051534"/>
    <x v="0"/>
    <x v="14"/>
  </r>
  <r>
    <x v="2"/>
    <x v="3"/>
    <s v="Feb 2025"/>
    <n v="3991.5610691548291"/>
    <x v="1"/>
    <x v="14"/>
  </r>
  <r>
    <x v="2"/>
    <x v="3"/>
    <s v="Mar 2025"/>
    <n v="3951.4493624199922"/>
    <x v="2"/>
    <x v="14"/>
  </r>
  <r>
    <x v="2"/>
    <x v="3"/>
    <s v="Apr 2025"/>
    <n v="3911.7429702109698"/>
    <x v="3"/>
    <x v="14"/>
  </r>
  <r>
    <x v="2"/>
    <x v="3"/>
    <s v="May 2025"/>
    <n v="3872.4369696225972"/>
    <x v="4"/>
    <x v="14"/>
  </r>
  <r>
    <x v="2"/>
    <x v="3"/>
    <s v="Jun 2025"/>
    <n v="3833.5280221074577"/>
    <x v="5"/>
    <x v="14"/>
  </r>
  <r>
    <x v="2"/>
    <x v="3"/>
    <s v="Jul 2025"/>
    <n v="3795.0127891181314"/>
    <x v="6"/>
    <x v="14"/>
  </r>
  <r>
    <x v="2"/>
    <x v="3"/>
    <s v="Aug 2025"/>
    <n v="3756.8852862968743"/>
    <x v="7"/>
    <x v="14"/>
  </r>
  <r>
    <x v="2"/>
    <x v="3"/>
    <s v="Sep 2025"/>
    <n v="3719.1432365488486"/>
    <x v="8"/>
    <x v="14"/>
  </r>
  <r>
    <x v="2"/>
    <x v="3"/>
    <s v="Oct 2025"/>
    <n v="3681.7818784214746"/>
    <x v="9"/>
    <x v="14"/>
  </r>
  <r>
    <x v="2"/>
    <x v="3"/>
    <s v="Nov 2025"/>
    <n v="3644.7969504621692"/>
    <x v="10"/>
    <x v="14"/>
  </r>
  <r>
    <x v="2"/>
    <x v="3"/>
    <s v="Dec 2025"/>
    <n v="3608.1854141235153"/>
    <x v="11"/>
    <x v="14"/>
  </r>
  <r>
    <x v="2"/>
    <x v="3"/>
    <s v="Jan 2026"/>
    <n v="3555.9729000000002"/>
    <x v="0"/>
    <x v="15"/>
  </r>
  <r>
    <x v="2"/>
    <x v="3"/>
    <s v="Feb 2026"/>
    <n v="3520.4132"/>
    <x v="1"/>
    <x v="15"/>
  </r>
  <r>
    <x v="2"/>
    <x v="3"/>
    <s v="Mar 2026"/>
    <n v="3485.2090000000003"/>
    <x v="2"/>
    <x v="15"/>
  </r>
  <r>
    <x v="2"/>
    <x v="4"/>
    <s v="May 2011"/>
    <n v="706777.83133074571"/>
    <x v="4"/>
    <x v="0"/>
  </r>
  <r>
    <x v="2"/>
    <x v="4"/>
    <s v="Jun 2011"/>
    <n v="1153713.0830653622"/>
    <x v="5"/>
    <x v="0"/>
  </r>
  <r>
    <x v="2"/>
    <x v="4"/>
    <s v="Jul 2011"/>
    <n v="806215.10013189167"/>
    <x v="6"/>
    <x v="0"/>
  </r>
  <r>
    <x v="2"/>
    <x v="4"/>
    <s v="Aug 2011"/>
    <n v="618482.8234610497"/>
    <x v="7"/>
    <x v="0"/>
  </r>
  <r>
    <x v="2"/>
    <x v="4"/>
    <s v="Sep 2011"/>
    <n v="533587.68426987214"/>
    <x v="8"/>
    <x v="0"/>
  </r>
  <r>
    <x v="2"/>
    <x v="4"/>
    <s v="Oct 2011"/>
    <n v="491058.89185457089"/>
    <x v="9"/>
    <x v="0"/>
  </r>
  <r>
    <x v="2"/>
    <x v="4"/>
    <s v="Nov 2011"/>
    <n v="460965.94208310056"/>
    <x v="10"/>
    <x v="0"/>
  </r>
  <r>
    <x v="2"/>
    <x v="4"/>
    <s v="Dec 2011"/>
    <n v="431361.03682397271"/>
    <x v="11"/>
    <x v="0"/>
  </r>
  <r>
    <x v="2"/>
    <x v="4"/>
    <s v="Jan 2012"/>
    <n v="407483.88025607693"/>
    <x v="0"/>
    <x v="1"/>
  </r>
  <r>
    <x v="2"/>
    <x v="4"/>
    <s v="Feb 2012"/>
    <n v="396028.75339947856"/>
    <x v="1"/>
    <x v="1"/>
  </r>
  <r>
    <x v="2"/>
    <x v="4"/>
    <s v="Mar 2012"/>
    <n v="374735.68141809112"/>
    <x v="2"/>
    <x v="1"/>
  </r>
  <r>
    <x v="2"/>
    <x v="4"/>
    <s v="Apr 2012"/>
    <n v="360727.60989577346"/>
    <x v="3"/>
    <x v="1"/>
  </r>
  <r>
    <x v="2"/>
    <x v="4"/>
    <s v="May 2012"/>
    <n v="372871.20178781817"/>
    <x v="4"/>
    <x v="1"/>
  </r>
  <r>
    <x v="2"/>
    <x v="4"/>
    <s v="Jun 2012"/>
    <n v="362988.96773354505"/>
    <x v="5"/>
    <x v="1"/>
  </r>
  <r>
    <x v="2"/>
    <x v="4"/>
    <s v="Jul 2012"/>
    <n v="343619.53334815492"/>
    <x v="6"/>
    <x v="1"/>
  </r>
  <r>
    <x v="2"/>
    <x v="4"/>
    <s v="Aug 2012"/>
    <n v="334552.89741807838"/>
    <x v="7"/>
    <x v="1"/>
  </r>
  <r>
    <x v="2"/>
    <x v="4"/>
    <s v="Sep 2012"/>
    <n v="332130.79559677577"/>
    <x v="8"/>
    <x v="1"/>
  </r>
  <r>
    <x v="2"/>
    <x v="4"/>
    <s v="Oct 2012"/>
    <n v="329760.63907041424"/>
    <x v="9"/>
    <x v="1"/>
  </r>
  <r>
    <x v="2"/>
    <x v="4"/>
    <s v="Nov 2012"/>
    <n v="295649.34919735277"/>
    <x v="10"/>
    <x v="1"/>
  </r>
  <r>
    <x v="2"/>
    <x v="4"/>
    <s v="Dec 2012"/>
    <n v="288313.98588880367"/>
    <x v="11"/>
    <x v="1"/>
  </r>
  <r>
    <x v="2"/>
    <x v="4"/>
    <s v="Jan 2013"/>
    <n v="275497.20167866262"/>
    <x v="0"/>
    <x v="2"/>
  </r>
  <r>
    <x v="2"/>
    <x v="4"/>
    <s v="Feb 2013"/>
    <n v="261849.56896524635"/>
    <x v="1"/>
    <x v="2"/>
  </r>
  <r>
    <x v="2"/>
    <x v="4"/>
    <s v="Mar 2013"/>
    <n v="249873.12186373799"/>
    <x v="2"/>
    <x v="2"/>
  </r>
  <r>
    <x v="2"/>
    <x v="4"/>
    <s v="Apr 2013"/>
    <n v="234464.20373540482"/>
    <x v="3"/>
    <x v="2"/>
  </r>
  <r>
    <x v="2"/>
    <x v="4"/>
    <s v="May 2013"/>
    <n v="245082.60294905538"/>
    <x v="4"/>
    <x v="2"/>
  </r>
  <r>
    <x v="2"/>
    <x v="4"/>
    <s v="Jun 2013"/>
    <n v="266281.89714512031"/>
    <x v="5"/>
    <x v="2"/>
  </r>
  <r>
    <x v="2"/>
    <x v="4"/>
    <s v="Jul 2013"/>
    <n v="249509.56455456783"/>
    <x v="6"/>
    <x v="2"/>
  </r>
  <r>
    <x v="2"/>
    <x v="4"/>
    <s v="Aug 2013"/>
    <n v="235949.00430291775"/>
    <x v="7"/>
    <x v="2"/>
  </r>
  <r>
    <x v="2"/>
    <x v="4"/>
    <s v="Sep 2013"/>
    <n v="218693.6581826107"/>
    <x v="8"/>
    <x v="2"/>
  </r>
  <r>
    <x v="2"/>
    <x v="4"/>
    <s v="Oct 2013"/>
    <n v="208733.67422900681"/>
    <x v="9"/>
    <x v="2"/>
  </r>
  <r>
    <x v="2"/>
    <x v="4"/>
    <s v="Nov 2013"/>
    <n v="201047.96470963617"/>
    <x v="10"/>
    <x v="2"/>
  </r>
  <r>
    <x v="2"/>
    <x v="4"/>
    <s v="Dec 2013"/>
    <n v="192175.1030733544"/>
    <x v="11"/>
    <x v="2"/>
  </r>
  <r>
    <x v="2"/>
    <x v="4"/>
    <s v="Jan 2014"/>
    <n v="185727.2288142484"/>
    <x v="0"/>
    <x v="3"/>
  </r>
  <r>
    <x v="2"/>
    <x v="4"/>
    <s v="Feb 2014"/>
    <n v="180407.1850937467"/>
    <x v="1"/>
    <x v="3"/>
  </r>
  <r>
    <x v="2"/>
    <x v="4"/>
    <s v="Mar 2014"/>
    <n v="172044.31932707544"/>
    <x v="2"/>
    <x v="3"/>
  </r>
  <r>
    <x v="2"/>
    <x v="4"/>
    <s v="Apr 2014"/>
    <n v="166210.73651359114"/>
    <x v="3"/>
    <x v="3"/>
  </r>
  <r>
    <x v="2"/>
    <x v="4"/>
    <s v="May 2014"/>
    <n v="171383.35965810239"/>
    <x v="4"/>
    <x v="3"/>
  </r>
  <r>
    <x v="2"/>
    <x v="4"/>
    <s v="Jun 2014"/>
    <n v="163435.20487716806"/>
    <x v="5"/>
    <x v="3"/>
  </r>
  <r>
    <x v="2"/>
    <x v="4"/>
    <s v="Jul 2014"/>
    <n v="157387.37217495326"/>
    <x v="6"/>
    <x v="3"/>
  </r>
  <r>
    <x v="2"/>
    <x v="4"/>
    <s v="Aug 2014"/>
    <n v="157837.48589109862"/>
    <x v="7"/>
    <x v="3"/>
  </r>
  <r>
    <x v="2"/>
    <x v="4"/>
    <s v="Sep 2014"/>
    <n v="160124.61827541501"/>
    <x v="8"/>
    <x v="3"/>
  </r>
  <r>
    <x v="2"/>
    <x v="4"/>
    <s v="Oct 2014"/>
    <n v="157297.14742201788"/>
    <x v="9"/>
    <x v="3"/>
  </r>
  <r>
    <x v="2"/>
    <x v="4"/>
    <s v="Nov 2014"/>
    <n v="155152.39476241049"/>
    <x v="10"/>
    <x v="3"/>
  </r>
  <r>
    <x v="2"/>
    <x v="4"/>
    <s v="Dec 2014"/>
    <n v="150332.63555248143"/>
    <x v="11"/>
    <x v="3"/>
  </r>
  <r>
    <x v="2"/>
    <x v="4"/>
    <s v="Jan 2015"/>
    <n v="150640.97935327049"/>
    <x v="0"/>
    <x v="4"/>
  </r>
  <r>
    <x v="2"/>
    <x v="4"/>
    <s v="Feb 2015"/>
    <n v="152707.84153502149"/>
    <x v="1"/>
    <x v="4"/>
  </r>
  <r>
    <x v="2"/>
    <x v="4"/>
    <s v="Mar 2015"/>
    <n v="151846.26580861452"/>
    <x v="2"/>
    <x v="4"/>
  </r>
  <r>
    <x v="2"/>
    <x v="4"/>
    <s v="Apr 2015"/>
    <n v="152761.38135464364"/>
    <x v="3"/>
    <x v="4"/>
  </r>
  <r>
    <x v="2"/>
    <x v="4"/>
    <s v="May 2015"/>
    <n v="152316.80585383472"/>
    <x v="4"/>
    <x v="4"/>
  </r>
  <r>
    <x v="2"/>
    <x v="4"/>
    <s v="Jun 2015"/>
    <n v="145366.92527487056"/>
    <x v="5"/>
    <x v="4"/>
  </r>
  <r>
    <x v="2"/>
    <x v="4"/>
    <s v="Jul 2015"/>
    <n v="140249.35176322545"/>
    <x v="6"/>
    <x v="4"/>
  </r>
  <r>
    <x v="2"/>
    <x v="4"/>
    <s v="Aug 2015"/>
    <n v="135443.9032581127"/>
    <x v="7"/>
    <x v="4"/>
  </r>
  <r>
    <x v="2"/>
    <x v="4"/>
    <s v="Sep 2015"/>
    <n v="130023.08834894773"/>
    <x v="8"/>
    <x v="4"/>
  </r>
  <r>
    <x v="2"/>
    <x v="4"/>
    <s v="Oct 2015"/>
    <n v="125689.83919487262"/>
    <x v="9"/>
    <x v="4"/>
  </r>
  <r>
    <x v="2"/>
    <x v="4"/>
    <s v="Nov 2015"/>
    <n v="121873.22336314447"/>
    <x v="10"/>
    <x v="4"/>
  </r>
  <r>
    <x v="2"/>
    <x v="4"/>
    <s v="Dec 2015"/>
    <n v="116241.25298321804"/>
    <x v="11"/>
    <x v="4"/>
  </r>
  <r>
    <x v="2"/>
    <x v="4"/>
    <s v="Jan 2016"/>
    <n v="112768.72376876115"/>
    <x v="0"/>
    <x v="5"/>
  </r>
  <r>
    <x v="2"/>
    <x v="4"/>
    <s v="Feb 2016"/>
    <n v="110085.56365228843"/>
    <x v="1"/>
    <x v="5"/>
  </r>
  <r>
    <x v="2"/>
    <x v="4"/>
    <s v="Mar 2016"/>
    <n v="104882.90495619773"/>
    <x v="2"/>
    <x v="5"/>
  </r>
  <r>
    <x v="2"/>
    <x v="4"/>
    <s v="Apr 2016"/>
    <n v="101420.26926016901"/>
    <x v="3"/>
    <x v="5"/>
  </r>
  <r>
    <x v="2"/>
    <x v="4"/>
    <s v="May 2016"/>
    <n v="99547.010422009247"/>
    <x v="4"/>
    <x v="5"/>
  </r>
  <r>
    <x v="2"/>
    <x v="4"/>
    <s v="Jun 2016"/>
    <n v="94825.459578139766"/>
    <x v="5"/>
    <x v="5"/>
  </r>
  <r>
    <x v="2"/>
    <x v="4"/>
    <s v="Jul 2016"/>
    <n v="91807.452884882368"/>
    <x v="6"/>
    <x v="5"/>
  </r>
  <r>
    <x v="2"/>
    <x v="4"/>
    <s v="Aug 2016"/>
    <n v="89019.660684306058"/>
    <x v="7"/>
    <x v="5"/>
  </r>
  <r>
    <x v="2"/>
    <x v="4"/>
    <s v="Sep 2016"/>
    <n v="85759.90961998915"/>
    <x v="8"/>
    <x v="5"/>
  </r>
  <r>
    <x v="2"/>
    <x v="4"/>
    <s v="Oct 2016"/>
    <n v="83178.027539546703"/>
    <x v="9"/>
    <x v="5"/>
  </r>
  <r>
    <x v="2"/>
    <x v="4"/>
    <s v="Nov 2016"/>
    <n v="81197.071483145686"/>
    <x v="10"/>
    <x v="5"/>
  </r>
  <r>
    <x v="2"/>
    <x v="4"/>
    <s v="Dec 2016"/>
    <n v="77181.534109425149"/>
    <x v="11"/>
    <x v="5"/>
  </r>
  <r>
    <x v="2"/>
    <x v="4"/>
    <s v="Jan 2017"/>
    <n v="75249.873006957088"/>
    <x v="0"/>
    <x v="6"/>
  </r>
  <r>
    <x v="2"/>
    <x v="4"/>
    <s v="Feb 2017"/>
    <n v="74080.746281032538"/>
    <x v="1"/>
    <x v="6"/>
  </r>
  <r>
    <x v="2"/>
    <x v="4"/>
    <s v="Mar 2017"/>
    <n v="70458.66661408561"/>
    <x v="2"/>
    <x v="6"/>
  </r>
  <r>
    <x v="2"/>
    <x v="4"/>
    <s v="Apr 2017"/>
    <n v="68715.511835304904"/>
    <x v="3"/>
    <x v="6"/>
  </r>
  <r>
    <x v="2"/>
    <x v="4"/>
    <s v="May 2017"/>
    <n v="68497.335850633594"/>
    <x v="4"/>
    <x v="6"/>
  </r>
  <r>
    <x v="2"/>
    <x v="4"/>
    <s v="Jun 2017"/>
    <n v="65389.369789367949"/>
    <x v="5"/>
    <x v="6"/>
  </r>
  <r>
    <x v="2"/>
    <x v="4"/>
    <s v="Jul 2017"/>
    <n v="63623.557129407403"/>
    <x v="6"/>
    <x v="6"/>
  </r>
  <r>
    <x v="2"/>
    <x v="4"/>
    <s v="Aug 2017"/>
    <n v="62030.751118742621"/>
    <x v="7"/>
    <x v="6"/>
  </r>
  <r>
    <x v="2"/>
    <x v="4"/>
    <s v="Sep 2017"/>
    <n v="59931.807612947625"/>
    <x v="8"/>
    <x v="6"/>
  </r>
  <r>
    <x v="2"/>
    <x v="4"/>
    <s v="Oct 2017"/>
    <n v="58581.795511756238"/>
    <x v="9"/>
    <x v="6"/>
  </r>
  <r>
    <x v="2"/>
    <x v="4"/>
    <s v="Nov 2017"/>
    <n v="57620.634593717419"/>
    <x v="10"/>
    <x v="6"/>
  </r>
  <r>
    <x v="2"/>
    <x v="4"/>
    <s v="Dec 2017"/>
    <n v="54661.225589585898"/>
    <x v="11"/>
    <x v="6"/>
  </r>
  <r>
    <x v="2"/>
    <x v="4"/>
    <s v="Jan 2018"/>
    <n v="53646.20365529578"/>
    <x v="0"/>
    <x v="7"/>
  </r>
  <r>
    <x v="2"/>
    <x v="4"/>
    <s v="Feb 2018"/>
    <n v="53395.661834192782"/>
    <x v="1"/>
    <x v="7"/>
  </r>
  <r>
    <x v="2"/>
    <x v="4"/>
    <s v="Mar 2018"/>
    <n v="50656.011366493804"/>
    <x v="2"/>
    <x v="7"/>
  </r>
  <r>
    <x v="2"/>
    <x v="4"/>
    <s v="Apr 2018"/>
    <n v="49669.643724914065"/>
    <x v="3"/>
    <x v="7"/>
  </r>
  <r>
    <x v="2"/>
    <x v="4"/>
    <s v="May 2018"/>
    <n v="50106.187875131596"/>
    <x v="4"/>
    <x v="7"/>
  </r>
  <r>
    <x v="2"/>
    <x v="4"/>
    <s v="Jun 2018"/>
    <n v="47834.811583907205"/>
    <x v="5"/>
    <x v="7"/>
  </r>
  <r>
    <x v="2"/>
    <x v="4"/>
    <s v="Jul 2018"/>
    <n v="46736.733045936096"/>
    <x v="6"/>
    <x v="7"/>
  </r>
  <r>
    <x v="2"/>
    <x v="4"/>
    <s v="Aug 2018"/>
    <n v="45726.431450388947"/>
    <x v="7"/>
    <x v="7"/>
  </r>
  <r>
    <x v="2"/>
    <x v="4"/>
    <s v="Sep 2018"/>
    <n v="44386.171683421344"/>
    <x v="8"/>
    <x v="7"/>
  </r>
  <r>
    <x v="2"/>
    <x v="4"/>
    <s v="Oct 2018"/>
    <n v="43484.324719825468"/>
    <x v="9"/>
    <x v="7"/>
  </r>
  <r>
    <x v="2"/>
    <x v="4"/>
    <s v="Nov 2018"/>
    <n v="43204.31158613837"/>
    <x v="10"/>
    <x v="7"/>
  </r>
  <r>
    <x v="2"/>
    <x v="4"/>
    <s v="Dec 2018"/>
    <n v="40757.779493287555"/>
    <x v="11"/>
    <x v="7"/>
  </r>
  <r>
    <x v="2"/>
    <x v="4"/>
    <s v="Jan 2019"/>
    <n v="40114.503880264121"/>
    <x v="0"/>
    <x v="8"/>
  </r>
  <r>
    <x v="2"/>
    <x v="4"/>
    <s v="Feb 2019"/>
    <n v="40536.0689461437"/>
    <x v="1"/>
    <x v="8"/>
  </r>
  <r>
    <x v="2"/>
    <x v="4"/>
    <s v="Mar 2019"/>
    <n v="38605.994831035554"/>
    <x v="2"/>
    <x v="8"/>
  </r>
  <r>
    <x v="2"/>
    <x v="4"/>
    <s v="Apr 2019"/>
    <n v="37935.021577065549"/>
    <x v="3"/>
    <x v="8"/>
  </r>
  <r>
    <x v="2"/>
    <x v="4"/>
    <s v="May 2019"/>
    <n v="38592.867692594096"/>
    <x v="4"/>
    <x v="8"/>
  </r>
  <r>
    <x v="2"/>
    <x v="4"/>
    <s v="Jun 2019"/>
    <n v="36667.303241541827"/>
    <x v="5"/>
    <x v="8"/>
  </r>
  <r>
    <x v="2"/>
    <x v="4"/>
    <s v="Jul 2019"/>
    <n v="36043.003125149247"/>
    <x v="6"/>
    <x v="8"/>
  </r>
  <r>
    <x v="2"/>
    <x v="4"/>
    <s v="Aug 2019"/>
    <n v="35512.731585517256"/>
    <x v="7"/>
    <x v="8"/>
  </r>
  <r>
    <x v="2"/>
    <x v="4"/>
    <s v="Sep 2019"/>
    <n v="34504.877257534696"/>
    <x v="8"/>
    <x v="8"/>
  </r>
  <r>
    <x v="2"/>
    <x v="4"/>
    <s v="Oct 2019"/>
    <n v="33863.09415918868"/>
    <x v="9"/>
    <x v="8"/>
  </r>
  <r>
    <x v="2"/>
    <x v="4"/>
    <s v="Nov 2019"/>
    <n v="33616.124193727766"/>
    <x v="10"/>
    <x v="8"/>
  </r>
  <r>
    <x v="2"/>
    <x v="4"/>
    <s v="Dec 2019"/>
    <n v="31548.124615774061"/>
    <x v="11"/>
    <x v="8"/>
  </r>
  <r>
    <x v="2"/>
    <x v="4"/>
    <s v="Jan 2020"/>
    <n v="31139.384238589631"/>
    <x v="0"/>
    <x v="9"/>
  </r>
  <r>
    <x v="2"/>
    <x v="4"/>
    <s v="Feb 2020"/>
    <n v="31676.215742643624"/>
    <x v="1"/>
    <x v="9"/>
  </r>
  <r>
    <x v="2"/>
    <x v="4"/>
    <s v="Mar 2020"/>
    <n v="29865.958743411175"/>
    <x v="2"/>
    <x v="9"/>
  </r>
  <r>
    <x v="2"/>
    <x v="4"/>
    <s v="Apr 2020"/>
    <n v="29533.303357894783"/>
    <x v="3"/>
    <x v="9"/>
  </r>
  <r>
    <x v="2"/>
    <x v="4"/>
    <s v="May 2020"/>
    <n v="28460.48002393718"/>
    <x v="4"/>
    <x v="9"/>
  </r>
  <r>
    <x v="2"/>
    <x v="4"/>
    <s v="Jun 2020"/>
    <n v="26985.803128838845"/>
    <x v="5"/>
    <x v="9"/>
  </r>
  <r>
    <x v="2"/>
    <x v="4"/>
    <s v="Jul 2020"/>
    <n v="26575.353682084366"/>
    <x v="6"/>
    <x v="9"/>
  </r>
  <r>
    <x v="2"/>
    <x v="4"/>
    <s v="Aug 2020"/>
    <n v="26348.851993479664"/>
    <x v="7"/>
    <x v="9"/>
  </r>
  <r>
    <x v="2"/>
    <x v="4"/>
    <s v="Sep 2020"/>
    <n v="25505.109070769191"/>
    <x v="8"/>
    <x v="9"/>
  </r>
  <r>
    <x v="2"/>
    <x v="4"/>
    <s v="Oct 2020"/>
    <n v="25217.279935138653"/>
    <x v="9"/>
    <x v="9"/>
  </r>
  <r>
    <x v="2"/>
    <x v="4"/>
    <s v="Nov 2020"/>
    <n v="25409.316157415815"/>
    <x v="10"/>
    <x v="9"/>
  </r>
  <r>
    <x v="2"/>
    <x v="4"/>
    <s v="Dec 2020"/>
    <n v="23820.174252086006"/>
    <x v="11"/>
    <x v="9"/>
  </r>
  <r>
    <x v="2"/>
    <x v="4"/>
    <s v="Jan 2021"/>
    <n v="23251.818561666219"/>
    <x v="0"/>
    <x v="10"/>
  </r>
  <r>
    <x v="2"/>
    <x v="4"/>
    <s v="Feb 2021"/>
    <n v="23779.613608568012"/>
    <x v="1"/>
    <x v="10"/>
  </r>
  <r>
    <x v="2"/>
    <x v="4"/>
    <s v="Mar 2021"/>
    <n v="22565.134795926191"/>
    <x v="2"/>
    <x v="10"/>
  </r>
  <r>
    <x v="2"/>
    <x v="4"/>
    <s v="Apr 2021"/>
    <n v="22316.586254936552"/>
    <x v="3"/>
    <x v="10"/>
  </r>
  <r>
    <x v="2"/>
    <x v="4"/>
    <s v="May 2021"/>
    <n v="12441.211451028143"/>
    <x v="4"/>
    <x v="10"/>
  </r>
  <r>
    <x v="2"/>
    <x v="4"/>
    <s v="Jun 2021"/>
    <n v="12285.987045515709"/>
    <x v="5"/>
    <x v="10"/>
  </r>
  <r>
    <x v="2"/>
    <x v="4"/>
    <s v="Jul 2021"/>
    <n v="12132.574232176114"/>
    <x v="6"/>
    <x v="10"/>
  </r>
  <r>
    <x v="2"/>
    <x v="4"/>
    <s v="Aug 2021"/>
    <n v="11981.238359076693"/>
    <x v="7"/>
    <x v="10"/>
  </r>
  <r>
    <x v="2"/>
    <x v="4"/>
    <s v="Sep 2021"/>
    <n v="11832.088812820139"/>
    <x v="8"/>
    <x v="10"/>
  </r>
  <r>
    <x v="2"/>
    <x v="4"/>
    <s v="Oct 2021"/>
    <n v="11684.947393394381"/>
    <x v="9"/>
    <x v="10"/>
  </r>
  <r>
    <x v="2"/>
    <x v="4"/>
    <s v="Nov 2021"/>
    <n v="11539.590243800556"/>
    <x v="10"/>
    <x v="10"/>
  </r>
  <r>
    <x v="2"/>
    <x v="4"/>
    <s v="Dec 2021"/>
    <n v="11396.189713774627"/>
    <x v="11"/>
    <x v="10"/>
  </r>
  <r>
    <x v="2"/>
    <x v="4"/>
    <s v="Jan 2022"/>
    <n v="11256.08005258479"/>
    <x v="0"/>
    <x v="11"/>
  </r>
  <r>
    <x v="2"/>
    <x v="4"/>
    <s v="Feb 2022"/>
    <n v="11093.135585563779"/>
    <x v="1"/>
    <x v="11"/>
  </r>
  <r>
    <x v="2"/>
    <x v="4"/>
    <s v="Mar 2022"/>
    <n v="10956.535376894979"/>
    <x v="2"/>
    <x v="11"/>
  </r>
  <r>
    <x v="2"/>
    <x v="4"/>
    <s v="Apr 2022"/>
    <n v="10821.71961125143"/>
    <x v="3"/>
    <x v="11"/>
  </r>
  <r>
    <x v="2"/>
    <x v="4"/>
    <s v="May 2022"/>
    <n v="10688.644390866019"/>
    <x v="4"/>
    <x v="11"/>
  </r>
  <r>
    <x v="2"/>
    <x v="4"/>
    <s v="Jun 2022"/>
    <n v="10557.277939760343"/>
    <x v="5"/>
    <x v="11"/>
  </r>
  <r>
    <x v="2"/>
    <x v="4"/>
    <s v="Jul 2022"/>
    <n v="10427.598296481829"/>
    <x v="6"/>
    <x v="11"/>
  </r>
  <r>
    <x v="2"/>
    <x v="4"/>
    <s v="Aug 2022"/>
    <n v="10299.625810754374"/>
    <x v="7"/>
    <x v="11"/>
  </r>
  <r>
    <x v="2"/>
    <x v="4"/>
    <s v="Sep 2022"/>
    <n v="10173.225970837246"/>
    <x v="8"/>
    <x v="11"/>
  </r>
  <r>
    <x v="2"/>
    <x v="4"/>
    <s v="Oct 2022"/>
    <n v="10048.504610259901"/>
    <x v="9"/>
    <x v="11"/>
  </r>
  <r>
    <x v="2"/>
    <x v="4"/>
    <s v="Nov 2022"/>
    <n v="9925.3910033200391"/>
    <x v="10"/>
    <x v="11"/>
  </r>
  <r>
    <x v="2"/>
    <x v="4"/>
    <s v="Dec 2022"/>
    <n v="9803.8821790692873"/>
    <x v="11"/>
    <x v="11"/>
  </r>
  <r>
    <x v="2"/>
    <x v="4"/>
    <s v="Jan 2023"/>
    <n v="9699.4388403943722"/>
    <x v="0"/>
    <x v="12"/>
  </r>
  <r>
    <x v="2"/>
    <x v="4"/>
    <s v="Feb 2023"/>
    <n v="9565.4352797394968"/>
    <x v="1"/>
    <x v="12"/>
  </r>
  <r>
    <x v="2"/>
    <x v="4"/>
    <s v="Mar 2023"/>
    <n v="9448.5533644444058"/>
    <x v="2"/>
    <x v="12"/>
  </r>
  <r>
    <x v="2"/>
    <x v="4"/>
    <s v="Apr 2023"/>
    <n v="9333.175872618729"/>
    <x v="3"/>
    <x v="12"/>
  </r>
  <r>
    <x v="2"/>
    <x v="4"/>
    <s v="May 2023"/>
    <n v="9219.2652523056768"/>
    <x v="4"/>
    <x v="12"/>
  </r>
  <r>
    <x v="2"/>
    <x v="4"/>
    <s v="Jun 2023"/>
    <n v="9106.8676124488502"/>
    <x v="5"/>
    <x v="12"/>
  </r>
  <r>
    <x v="2"/>
    <x v="4"/>
    <s v="Jul 2023"/>
    <n v="8995.9018670098103"/>
    <x v="6"/>
    <x v="12"/>
  </r>
  <r>
    <x v="2"/>
    <x v="4"/>
    <s v="Aug 2023"/>
    <n v="8886.3382556524211"/>
    <x v="7"/>
    <x v="12"/>
  </r>
  <r>
    <x v="2"/>
    <x v="4"/>
    <s v="Sep 2023"/>
    <n v="8778.2003281005836"/>
    <x v="8"/>
    <x v="12"/>
  </r>
  <r>
    <x v="2"/>
    <x v="4"/>
    <s v="Oct 2023"/>
    <n v="8671.4491480397646"/>
    <x v="9"/>
    <x v="12"/>
  </r>
  <r>
    <x v="2"/>
    <x v="4"/>
    <s v="Nov 2023"/>
    <n v="8566.0597623967333"/>
    <x v="10"/>
    <x v="12"/>
  </r>
  <r>
    <x v="2"/>
    <x v="4"/>
    <s v="Dec 2023"/>
    <n v="8462.0193784343955"/>
    <x v="11"/>
    <x v="12"/>
  </r>
  <r>
    <x v="2"/>
    <x v="4"/>
    <s v="Jan 2024"/>
    <n v="8368.9614879689525"/>
    <x v="0"/>
    <x v="13"/>
  </r>
  <r>
    <x v="2"/>
    <x v="4"/>
    <s v="Feb 2024"/>
    <n v="8257.9554965602201"/>
    <x v="1"/>
    <x v="13"/>
  </r>
  <r>
    <x v="2"/>
    <x v="4"/>
    <s v="Mar 2024"/>
    <n v="8157.8856154070809"/>
    <x v="2"/>
    <x v="13"/>
  </r>
  <r>
    <x v="2"/>
    <x v="4"/>
    <s v="Apr 2024"/>
    <n v="8059.1084119130273"/>
    <x v="3"/>
    <x v="13"/>
  </r>
  <r>
    <x v="2"/>
    <x v="4"/>
    <s v="May 2024"/>
    <n v="7961.5122033889538"/>
    <x v="4"/>
    <x v="13"/>
  </r>
  <r>
    <x v="2"/>
    <x v="4"/>
    <s v="Jun 2024"/>
    <n v="7865.1582205671803"/>
    <x v="5"/>
    <x v="13"/>
  </r>
  <r>
    <x v="2"/>
    <x v="4"/>
    <s v="Jul 2024"/>
    <n v="7770.1409679255357"/>
    <x v="6"/>
    <x v="13"/>
  </r>
  <r>
    <x v="2"/>
    <x v="4"/>
    <s v="Aug 2024"/>
    <n v="7676.2330281290115"/>
    <x v="7"/>
    <x v="13"/>
  </r>
  <r>
    <x v="2"/>
    <x v="4"/>
    <s v="Sep 2024"/>
    <n v="7583.6194581764776"/>
    <x v="8"/>
    <x v="13"/>
  </r>
  <r>
    <x v="2"/>
    <x v="4"/>
    <s v="Oct 2024"/>
    <n v="7492.1921211891486"/>
    <x v="9"/>
    <x v="13"/>
  </r>
  <r>
    <x v="2"/>
    <x v="4"/>
    <s v="Nov 2024"/>
    <n v="7401.4939305402158"/>
    <x v="10"/>
    <x v="13"/>
  </r>
  <r>
    <x v="2"/>
    <x v="4"/>
    <s v="Dec 2024"/>
    <n v="7312.3697159058602"/>
    <x v="11"/>
    <x v="13"/>
  </r>
  <r>
    <x v="2"/>
    <x v="4"/>
    <s v="Jan 2025"/>
    <n v="7229.9985134464132"/>
    <x v="0"/>
    <x v="14"/>
  </r>
  <r>
    <x v="2"/>
    <x v="4"/>
    <s v="Feb 2025"/>
    <n v="7137.1449246082539"/>
    <x v="1"/>
    <x v="14"/>
  </r>
  <r>
    <x v="2"/>
    <x v="4"/>
    <s v="Mar 2025"/>
    <n v="7051.4307066366309"/>
    <x v="2"/>
    <x v="14"/>
  </r>
  <r>
    <x v="2"/>
    <x v="4"/>
    <s v="Apr 2025"/>
    <n v="6966.8118914621436"/>
    <x v="3"/>
    <x v="14"/>
  </r>
  <r>
    <x v="2"/>
    <x v="4"/>
    <s v="May 2025"/>
    <n v="6882.8719192767248"/>
    <x v="4"/>
    <x v="14"/>
  </r>
  <r>
    <x v="2"/>
    <x v="4"/>
    <s v="Jun 2025"/>
    <n v="6800.3548068993732"/>
    <x v="5"/>
    <x v="14"/>
  </r>
  <r>
    <x v="2"/>
    <x v="4"/>
    <s v="Jul 2025"/>
    <n v="6718.0507966946061"/>
    <x v="6"/>
    <x v="14"/>
  </r>
  <r>
    <x v="2"/>
    <x v="4"/>
    <s v="Aug 2025"/>
    <n v="6402.4847368141773"/>
    <x v="7"/>
    <x v="14"/>
  </r>
  <r>
    <x v="2"/>
    <x v="4"/>
    <s v="Sep 2025"/>
    <n v="6125.2094657934404"/>
    <x v="8"/>
    <x v="14"/>
  </r>
  <r>
    <x v="2"/>
    <x v="4"/>
    <s v="Oct 2025"/>
    <n v="5804.4161830440289"/>
    <x v="9"/>
    <x v="14"/>
  </r>
  <r>
    <x v="2"/>
    <x v="4"/>
    <s v="Nov 2025"/>
    <n v="5522.830530426505"/>
    <x v="10"/>
    <x v="14"/>
  </r>
  <r>
    <x v="2"/>
    <x v="4"/>
    <s v="Dec 2025"/>
    <n v="5164.8729677971796"/>
    <x v="11"/>
    <x v="14"/>
  </r>
  <r>
    <x v="2"/>
    <x v="4"/>
    <s v="Jan 2026"/>
    <n v="4821.7366523237688"/>
    <x v="0"/>
    <x v="15"/>
  </r>
  <r>
    <x v="2"/>
    <x v="4"/>
    <s v="Feb 2026"/>
    <n v="4548.4195670976796"/>
    <x v="1"/>
    <x v="15"/>
  </r>
  <r>
    <x v="2"/>
    <x v="4"/>
    <s v="Mar 2026"/>
    <n v="4290.3343508670523"/>
    <x v="2"/>
    <x v="15"/>
  </r>
  <r>
    <x v="2"/>
    <x v="4"/>
    <s v="Apr 2026"/>
    <n v="4107.6764793303064"/>
    <x v="3"/>
    <x v="15"/>
  </r>
  <r>
    <x v="2"/>
    <x v="5"/>
    <s v="Jun 2011"/>
    <n v="1463761.3760381709"/>
    <x v="5"/>
    <x v="0"/>
  </r>
  <r>
    <x v="2"/>
    <x v="5"/>
    <s v="Jul 2011"/>
    <n v="1407275.2468691014"/>
    <x v="6"/>
    <x v="0"/>
  </r>
  <r>
    <x v="2"/>
    <x v="5"/>
    <s v="Aug 2011"/>
    <n v="1080161.490936284"/>
    <x v="7"/>
    <x v="0"/>
  </r>
  <r>
    <x v="2"/>
    <x v="5"/>
    <s v="Sep 2011"/>
    <n v="759216.00934030884"/>
    <x v="8"/>
    <x v="0"/>
  </r>
  <r>
    <x v="2"/>
    <x v="5"/>
    <s v="Oct 2011"/>
    <n v="677021.96296920092"/>
    <x v="9"/>
    <x v="0"/>
  </r>
  <r>
    <x v="2"/>
    <x v="5"/>
    <s v="Nov 2011"/>
    <n v="658090.82132035436"/>
    <x v="10"/>
    <x v="0"/>
  </r>
  <r>
    <x v="2"/>
    <x v="5"/>
    <s v="Dec 2011"/>
    <n v="626998.80571980099"/>
    <x v="11"/>
    <x v="0"/>
  </r>
  <r>
    <x v="2"/>
    <x v="5"/>
    <s v="Jan 2012"/>
    <n v="597978.04766006034"/>
    <x v="0"/>
    <x v="1"/>
  </r>
  <r>
    <x v="2"/>
    <x v="5"/>
    <s v="Feb 2012"/>
    <n v="525641.84158154938"/>
    <x v="1"/>
    <x v="1"/>
  </r>
  <r>
    <x v="2"/>
    <x v="5"/>
    <s v="Mar 2012"/>
    <n v="554149.44435438747"/>
    <x v="2"/>
    <x v="1"/>
  </r>
  <r>
    <x v="2"/>
    <x v="5"/>
    <s v="Apr 2012"/>
    <n v="505081.1362564704"/>
    <x v="3"/>
    <x v="1"/>
  </r>
  <r>
    <x v="2"/>
    <x v="5"/>
    <s v="May 2012"/>
    <n v="495683.09257498139"/>
    <x v="4"/>
    <x v="1"/>
  </r>
  <r>
    <x v="2"/>
    <x v="5"/>
    <s v="Jun 2012"/>
    <n v="548841.15934610076"/>
    <x v="5"/>
    <x v="1"/>
  </r>
  <r>
    <x v="2"/>
    <x v="5"/>
    <s v="Jul 2012"/>
    <n v="517079.89616127481"/>
    <x v="6"/>
    <x v="1"/>
  </r>
  <r>
    <x v="2"/>
    <x v="5"/>
    <s v="Aug 2012"/>
    <n v="520776.18087581475"/>
    <x v="7"/>
    <x v="1"/>
  </r>
  <r>
    <x v="2"/>
    <x v="5"/>
    <s v="Sep 2012"/>
    <n v="503498.95636024745"/>
    <x v="8"/>
    <x v="1"/>
  </r>
  <r>
    <x v="2"/>
    <x v="5"/>
    <s v="Oct 2012"/>
    <n v="508270.03020368266"/>
    <x v="9"/>
    <x v="1"/>
  </r>
  <r>
    <x v="2"/>
    <x v="5"/>
    <s v="Nov 2012"/>
    <n v="506941.14347764873"/>
    <x v="10"/>
    <x v="1"/>
  </r>
  <r>
    <x v="2"/>
    <x v="5"/>
    <s v="Dec 2012"/>
    <n v="480921.49032390787"/>
    <x v="11"/>
    <x v="1"/>
  </r>
  <r>
    <x v="2"/>
    <x v="5"/>
    <s v="Jan 2013"/>
    <n v="458626.94471591013"/>
    <x v="0"/>
    <x v="2"/>
  </r>
  <r>
    <x v="2"/>
    <x v="5"/>
    <s v="Feb 2013"/>
    <n v="451945.48449540336"/>
    <x v="1"/>
    <x v="2"/>
  </r>
  <r>
    <x v="2"/>
    <x v="5"/>
    <s v="Mar 2013"/>
    <n v="471764.2774994573"/>
    <x v="2"/>
    <x v="2"/>
  </r>
  <r>
    <x v="2"/>
    <x v="5"/>
    <s v="Apr 2013"/>
    <n v="425129.35207040561"/>
    <x v="3"/>
    <x v="2"/>
  </r>
  <r>
    <x v="2"/>
    <x v="5"/>
    <s v="May 2013"/>
    <n v="416906.85078026837"/>
    <x v="4"/>
    <x v="2"/>
  </r>
  <r>
    <x v="2"/>
    <x v="5"/>
    <s v="Jun 2013"/>
    <n v="409926.05613777548"/>
    <x v="5"/>
    <x v="2"/>
  </r>
  <r>
    <x v="2"/>
    <x v="5"/>
    <s v="Jul 2013"/>
    <n v="398262.59890940873"/>
    <x v="6"/>
    <x v="2"/>
  </r>
  <r>
    <x v="2"/>
    <x v="5"/>
    <s v="Aug 2013"/>
    <n v="384222.35330859217"/>
    <x v="7"/>
    <x v="2"/>
  </r>
  <r>
    <x v="2"/>
    <x v="5"/>
    <s v="Sep 2013"/>
    <n v="379227.93840071838"/>
    <x v="8"/>
    <x v="2"/>
  </r>
  <r>
    <x v="2"/>
    <x v="5"/>
    <s v="Oct 2013"/>
    <n v="370097.3755357787"/>
    <x v="9"/>
    <x v="2"/>
  </r>
  <r>
    <x v="2"/>
    <x v="5"/>
    <s v="Nov 2013"/>
    <n v="358085.02169432212"/>
    <x v="10"/>
    <x v="2"/>
  </r>
  <r>
    <x v="2"/>
    <x v="5"/>
    <s v="Dec 2013"/>
    <n v="349002.49969905149"/>
    <x v="11"/>
    <x v="2"/>
  </r>
  <r>
    <x v="2"/>
    <x v="5"/>
    <s v="Jan 2014"/>
    <n v="340421.18067915458"/>
    <x v="0"/>
    <x v="3"/>
  </r>
  <r>
    <x v="2"/>
    <x v="5"/>
    <s v="Feb 2014"/>
    <n v="331989.06708700844"/>
    <x v="1"/>
    <x v="3"/>
  </r>
  <r>
    <x v="2"/>
    <x v="5"/>
    <s v="Mar 2014"/>
    <n v="389093.05806039902"/>
    <x v="2"/>
    <x v="3"/>
  </r>
  <r>
    <x v="2"/>
    <x v="5"/>
    <s v="Apr 2014"/>
    <n v="373108.39622955903"/>
    <x v="3"/>
    <x v="3"/>
  </r>
  <r>
    <x v="2"/>
    <x v="5"/>
    <s v="May 2014"/>
    <n v="363575.95974792942"/>
    <x v="4"/>
    <x v="3"/>
  </r>
  <r>
    <x v="2"/>
    <x v="5"/>
    <s v="Jun 2014"/>
    <n v="368361.72691811202"/>
    <x v="5"/>
    <x v="3"/>
  </r>
  <r>
    <x v="2"/>
    <x v="5"/>
    <s v="Jul 2014"/>
    <n v="359106.89918018488"/>
    <x v="6"/>
    <x v="3"/>
  </r>
  <r>
    <x v="2"/>
    <x v="5"/>
    <s v="Aug 2014"/>
    <n v="350333.67487376183"/>
    <x v="7"/>
    <x v="3"/>
  </r>
  <r>
    <x v="2"/>
    <x v="5"/>
    <s v="Sep 2014"/>
    <n v="343539.95798693522"/>
    <x v="8"/>
    <x v="3"/>
  </r>
  <r>
    <x v="2"/>
    <x v="5"/>
    <s v="Oct 2014"/>
    <n v="342433.13707010157"/>
    <x v="9"/>
    <x v="3"/>
  </r>
  <r>
    <x v="2"/>
    <x v="5"/>
    <s v="Nov 2014"/>
    <n v="334515.32356842083"/>
    <x v="10"/>
    <x v="3"/>
  </r>
  <r>
    <x v="2"/>
    <x v="5"/>
    <s v="Dec 2014"/>
    <n v="327485.14960276528"/>
    <x v="11"/>
    <x v="3"/>
  </r>
  <r>
    <x v="2"/>
    <x v="5"/>
    <s v="Jan 2015"/>
    <n v="320947.47296586662"/>
    <x v="0"/>
    <x v="4"/>
  </r>
  <r>
    <x v="2"/>
    <x v="5"/>
    <s v="Feb 2015"/>
    <n v="316770.21652320412"/>
    <x v="1"/>
    <x v="4"/>
  </r>
  <r>
    <x v="2"/>
    <x v="5"/>
    <s v="Mar 2015"/>
    <n v="315614.56737673475"/>
    <x v="2"/>
    <x v="4"/>
  </r>
  <r>
    <x v="2"/>
    <x v="5"/>
    <s v="Apr 2015"/>
    <n v="307938.31196904019"/>
    <x v="3"/>
    <x v="4"/>
  </r>
  <r>
    <x v="2"/>
    <x v="5"/>
    <s v="May 2015"/>
    <n v="303494.32520213211"/>
    <x v="4"/>
    <x v="4"/>
  </r>
  <r>
    <x v="2"/>
    <x v="5"/>
    <s v="Jun 2015"/>
    <n v="294658.17543763772"/>
    <x v="5"/>
    <x v="4"/>
  </r>
  <r>
    <x v="2"/>
    <x v="5"/>
    <s v="Jul 2015"/>
    <n v="286407.45953838376"/>
    <x v="6"/>
    <x v="4"/>
  </r>
  <r>
    <x v="2"/>
    <x v="5"/>
    <s v="Aug 2015"/>
    <n v="279007.03518613923"/>
    <x v="7"/>
    <x v="4"/>
  </r>
  <r>
    <x v="2"/>
    <x v="5"/>
    <s v="Sep 2015"/>
    <n v="270881.65056981641"/>
    <x v="8"/>
    <x v="4"/>
  </r>
  <r>
    <x v="2"/>
    <x v="5"/>
    <s v="Oct 2015"/>
    <n v="264388.34247203293"/>
    <x v="9"/>
    <x v="4"/>
  </r>
  <r>
    <x v="2"/>
    <x v="5"/>
    <s v="Nov 2015"/>
    <n v="256626.94645016841"/>
    <x v="10"/>
    <x v="4"/>
  </r>
  <r>
    <x v="2"/>
    <x v="5"/>
    <s v="Dec 2015"/>
    <n v="249885.96842723826"/>
    <x v="11"/>
    <x v="4"/>
  </r>
  <r>
    <x v="2"/>
    <x v="5"/>
    <s v="Jan 2016"/>
    <n v="243359.90520748089"/>
    <x v="0"/>
    <x v="5"/>
  </r>
  <r>
    <x v="2"/>
    <x v="5"/>
    <s v="Feb 2016"/>
    <n v="237179.52877168666"/>
    <x v="1"/>
    <x v="5"/>
  </r>
  <r>
    <x v="2"/>
    <x v="5"/>
    <s v="Mar 2016"/>
    <n v="232856.89045071974"/>
    <x v="2"/>
    <x v="5"/>
  </r>
  <r>
    <x v="2"/>
    <x v="5"/>
    <s v="Apr 2016"/>
    <n v="224831.50946960965"/>
    <x v="3"/>
    <x v="5"/>
  </r>
  <r>
    <x v="2"/>
    <x v="5"/>
    <s v="May 2016"/>
    <n v="218804.93875606329"/>
    <x v="4"/>
    <x v="5"/>
  </r>
  <r>
    <x v="2"/>
    <x v="5"/>
    <s v="Jun 2016"/>
    <n v="209502.04995012272"/>
    <x v="5"/>
    <x v="5"/>
  </r>
  <r>
    <x v="2"/>
    <x v="5"/>
    <s v="Jul 2016"/>
    <n v="204249.13499889823"/>
    <x v="6"/>
    <x v="5"/>
  </r>
  <r>
    <x v="2"/>
    <x v="5"/>
    <s v="Aug 2016"/>
    <n v="199583.84765308443"/>
    <x v="7"/>
    <x v="5"/>
  </r>
  <r>
    <x v="2"/>
    <x v="5"/>
    <s v="Sep 2016"/>
    <n v="194001.34427383941"/>
    <x v="8"/>
    <x v="5"/>
  </r>
  <r>
    <x v="2"/>
    <x v="5"/>
    <s v="Oct 2016"/>
    <n v="190032.68908615989"/>
    <x v="9"/>
    <x v="5"/>
  </r>
  <r>
    <x v="2"/>
    <x v="5"/>
    <s v="Nov 2016"/>
    <n v="184985.8326482439"/>
    <x v="10"/>
    <x v="5"/>
  </r>
  <r>
    <x v="2"/>
    <x v="5"/>
    <s v="Dec 2016"/>
    <n v="180609.69110313311"/>
    <x v="11"/>
    <x v="5"/>
  </r>
  <r>
    <x v="2"/>
    <x v="5"/>
    <s v="Jan 2017"/>
    <n v="176384.21609034482"/>
    <x v="0"/>
    <x v="6"/>
  </r>
  <r>
    <x v="2"/>
    <x v="5"/>
    <s v="Feb 2017"/>
    <n v="172358.1849197979"/>
    <x v="1"/>
    <x v="6"/>
  </r>
  <r>
    <x v="2"/>
    <x v="5"/>
    <s v="Mar 2017"/>
    <n v="169363.63931132291"/>
    <x v="2"/>
    <x v="6"/>
  </r>
  <r>
    <x v="2"/>
    <x v="5"/>
    <s v="Apr 2017"/>
    <n v="164693.88093252241"/>
    <x v="3"/>
    <x v="6"/>
  </r>
  <r>
    <x v="2"/>
    <x v="5"/>
    <s v="May 2017"/>
    <n v="161014.69651184755"/>
    <x v="4"/>
    <x v="6"/>
  </r>
  <r>
    <x v="2"/>
    <x v="5"/>
    <s v="Jun 2017"/>
    <n v="152991.89588763556"/>
    <x v="5"/>
    <x v="6"/>
  </r>
  <r>
    <x v="2"/>
    <x v="5"/>
    <s v="Jul 2017"/>
    <n v="149961.97739121492"/>
    <x v="6"/>
    <x v="6"/>
  </r>
  <r>
    <x v="2"/>
    <x v="5"/>
    <s v="Aug 2017"/>
    <n v="147326.17155699286"/>
    <x v="7"/>
    <x v="6"/>
  </r>
  <r>
    <x v="2"/>
    <x v="5"/>
    <s v="Sep 2017"/>
    <n v="143682.95984701379"/>
    <x v="8"/>
    <x v="6"/>
  </r>
  <r>
    <x v="2"/>
    <x v="5"/>
    <s v="Oct 2017"/>
    <n v="141447.64003840182"/>
    <x v="9"/>
    <x v="6"/>
  </r>
  <r>
    <x v="2"/>
    <x v="5"/>
    <s v="Nov 2017"/>
    <n v="138359.49631301998"/>
    <x v="10"/>
    <x v="6"/>
  </r>
  <r>
    <x v="2"/>
    <x v="5"/>
    <s v="Dec 2017"/>
    <n v="135921.36455220316"/>
    <x v="11"/>
    <x v="6"/>
  </r>
  <r>
    <x v="2"/>
    <x v="5"/>
    <s v="Jan 2018"/>
    <n v="133377.78361539071"/>
    <x v="0"/>
    <x v="7"/>
  </r>
  <r>
    <x v="2"/>
    <x v="5"/>
    <s v="Feb 2018"/>
    <n v="131026.10805166734"/>
    <x v="1"/>
    <x v="7"/>
  </r>
  <r>
    <x v="2"/>
    <x v="5"/>
    <s v="Mar 2018"/>
    <n v="129195.50645807051"/>
    <x v="2"/>
    <x v="7"/>
  </r>
  <r>
    <x v="2"/>
    <x v="5"/>
    <s v="Apr 2018"/>
    <n v="126444.99889709261"/>
    <x v="3"/>
    <x v="7"/>
  </r>
  <r>
    <x v="2"/>
    <x v="5"/>
    <s v="May 2018"/>
    <n v="123970.54313910822"/>
    <x v="4"/>
    <x v="7"/>
  </r>
  <r>
    <x v="2"/>
    <x v="5"/>
    <s v="Jun 2018"/>
    <n v="118785.99978646141"/>
    <x v="5"/>
    <x v="7"/>
  </r>
  <r>
    <x v="2"/>
    <x v="5"/>
    <s v="Jul 2018"/>
    <n v="117041.98523853192"/>
    <x v="6"/>
    <x v="7"/>
  </r>
  <r>
    <x v="2"/>
    <x v="5"/>
    <s v="Aug 2018"/>
    <n v="115559.54218110919"/>
    <x v="7"/>
    <x v="7"/>
  </r>
  <r>
    <x v="2"/>
    <x v="5"/>
    <s v="Sep 2018"/>
    <n v="113054.20526843378"/>
    <x v="8"/>
    <x v="7"/>
  </r>
  <r>
    <x v="2"/>
    <x v="5"/>
    <s v="Oct 2018"/>
    <n v="111827.10972694881"/>
    <x v="9"/>
    <x v="7"/>
  </r>
  <r>
    <x v="2"/>
    <x v="5"/>
    <s v="Nov 2018"/>
    <n v="109692.9573458939"/>
    <x v="10"/>
    <x v="7"/>
  </r>
  <r>
    <x v="2"/>
    <x v="5"/>
    <s v="Dec 2018"/>
    <n v="108223.98959279998"/>
    <x v="11"/>
    <x v="7"/>
  </r>
  <r>
    <x v="2"/>
    <x v="5"/>
    <s v="Jan 2019"/>
    <n v="106616.1957496033"/>
    <x v="0"/>
    <x v="8"/>
  </r>
  <r>
    <x v="2"/>
    <x v="5"/>
    <s v="Feb 2019"/>
    <n v="104964.44850069692"/>
    <x v="1"/>
    <x v="8"/>
  </r>
  <r>
    <x v="2"/>
    <x v="5"/>
    <s v="Mar 2019"/>
    <n v="103926.71759606575"/>
    <x v="2"/>
    <x v="8"/>
  </r>
  <r>
    <x v="2"/>
    <x v="5"/>
    <s v="Apr 2019"/>
    <n v="102587.64264412705"/>
    <x v="3"/>
    <x v="8"/>
  </r>
  <r>
    <x v="2"/>
    <x v="5"/>
    <s v="May 2019"/>
    <n v="101024.18565589879"/>
    <x v="4"/>
    <x v="8"/>
  </r>
  <r>
    <x v="2"/>
    <x v="5"/>
    <s v="Jun 2019"/>
    <n v="96135.835563416709"/>
    <x v="5"/>
    <x v="8"/>
  </r>
  <r>
    <x v="2"/>
    <x v="5"/>
    <s v="Jul 2019"/>
    <n v="94616.18599914285"/>
    <x v="6"/>
    <x v="8"/>
  </r>
  <r>
    <x v="2"/>
    <x v="5"/>
    <s v="Aug 2019"/>
    <n v="93630.335268750816"/>
    <x v="7"/>
    <x v="8"/>
  </r>
  <r>
    <x v="2"/>
    <x v="5"/>
    <s v="Sep 2019"/>
    <n v="91826.204836305056"/>
    <x v="8"/>
    <x v="8"/>
  </r>
  <r>
    <x v="2"/>
    <x v="5"/>
    <s v="Oct 2019"/>
    <n v="91118.033776847587"/>
    <x v="9"/>
    <x v="8"/>
  </r>
  <r>
    <x v="2"/>
    <x v="5"/>
    <s v="Nov 2019"/>
    <n v="89443.265254319762"/>
    <x v="10"/>
    <x v="8"/>
  </r>
  <r>
    <x v="2"/>
    <x v="5"/>
    <s v="Dec 2019"/>
    <n v="87454.639387741539"/>
    <x v="11"/>
    <x v="8"/>
  </r>
  <r>
    <x v="2"/>
    <x v="5"/>
    <s v="Jan 2020"/>
    <n v="85524.766213591152"/>
    <x v="0"/>
    <x v="9"/>
  </r>
  <r>
    <x v="2"/>
    <x v="5"/>
    <s v="Feb 2020"/>
    <n v="83980.733323597786"/>
    <x v="1"/>
    <x v="9"/>
  </r>
  <r>
    <x v="2"/>
    <x v="5"/>
    <s v="Mar 2020"/>
    <n v="82114.689340880228"/>
    <x v="2"/>
    <x v="9"/>
  </r>
  <r>
    <x v="2"/>
    <x v="5"/>
    <s v="Apr 2020"/>
    <n v="80418.771192624234"/>
    <x v="3"/>
    <x v="9"/>
  </r>
  <r>
    <x v="2"/>
    <x v="5"/>
    <s v="May 2020"/>
    <n v="78342.424668031497"/>
    <x v="4"/>
    <x v="9"/>
  </r>
  <r>
    <x v="2"/>
    <x v="5"/>
    <s v="Jun 2020"/>
    <n v="73185.919443031278"/>
    <x v="5"/>
    <x v="9"/>
  </r>
  <r>
    <x v="2"/>
    <x v="5"/>
    <s v="Jul 2020"/>
    <n v="70812.13095066807"/>
    <x v="6"/>
    <x v="9"/>
  </r>
  <r>
    <x v="2"/>
    <x v="5"/>
    <s v="Aug 2020"/>
    <n v="69349.825786539805"/>
    <x v="7"/>
    <x v="9"/>
  </r>
  <r>
    <x v="2"/>
    <x v="5"/>
    <s v="Sep 2020"/>
    <n v="67618.36039783775"/>
    <x v="8"/>
    <x v="9"/>
  </r>
  <r>
    <x v="2"/>
    <x v="5"/>
    <s v="Oct 2020"/>
    <n v="66620.369232360463"/>
    <x v="9"/>
    <x v="9"/>
  </r>
  <r>
    <x v="2"/>
    <x v="5"/>
    <s v="Nov 2020"/>
    <n v="64167.063591006437"/>
    <x v="10"/>
    <x v="9"/>
  </r>
  <r>
    <x v="2"/>
    <x v="5"/>
    <s v="Dec 2020"/>
    <n v="63059.379818253321"/>
    <x v="11"/>
    <x v="9"/>
  </r>
  <r>
    <x v="2"/>
    <x v="5"/>
    <s v="Jan 2021"/>
    <n v="62371.238987526172"/>
    <x v="0"/>
    <x v="10"/>
  </r>
  <r>
    <x v="2"/>
    <x v="5"/>
    <s v="Feb 2021"/>
    <n v="61220.911994677088"/>
    <x v="1"/>
    <x v="10"/>
  </r>
  <r>
    <x v="2"/>
    <x v="5"/>
    <s v="Mar 2021"/>
    <n v="60145.65605700748"/>
    <x v="2"/>
    <x v="10"/>
  </r>
  <r>
    <x v="2"/>
    <x v="5"/>
    <s v="Apr 2021"/>
    <n v="59774.647700549605"/>
    <x v="3"/>
    <x v="10"/>
  </r>
  <r>
    <x v="2"/>
    <x v="5"/>
    <s v="May 2021"/>
    <n v="59635.777360262058"/>
    <x v="4"/>
    <x v="10"/>
  </r>
  <r>
    <x v="2"/>
    <x v="5"/>
    <s v="Jun 2021"/>
    <n v="37234.310831175113"/>
    <x v="5"/>
    <x v="10"/>
  </r>
  <r>
    <x v="2"/>
    <x v="5"/>
    <s v="Jul 2021"/>
    <n v="32713.868450553487"/>
    <x v="6"/>
    <x v="10"/>
  </r>
  <r>
    <x v="2"/>
    <x v="5"/>
    <s v="Aug 2021"/>
    <n v="32258.36843152572"/>
    <x v="7"/>
    <x v="10"/>
  </r>
  <r>
    <x v="2"/>
    <x v="5"/>
    <s v="Sep 2021"/>
    <n v="31809.387715295095"/>
    <x v="8"/>
    <x v="10"/>
  </r>
  <r>
    <x v="2"/>
    <x v="5"/>
    <s v="Oct 2021"/>
    <n v="31366.826971693528"/>
    <x v="9"/>
    <x v="10"/>
  </r>
  <r>
    <x v="2"/>
    <x v="5"/>
    <s v="Nov 2021"/>
    <n v="30930.591516363289"/>
    <x v="10"/>
    <x v="10"/>
  </r>
  <r>
    <x v="2"/>
    <x v="5"/>
    <s v="Dec 2021"/>
    <n v="30500.584119136311"/>
    <x v="11"/>
    <x v="10"/>
  </r>
  <r>
    <x v="2"/>
    <x v="5"/>
    <s v="Jan 2022"/>
    <n v="30076.711272749668"/>
    <x v="0"/>
    <x v="11"/>
  </r>
  <r>
    <x v="2"/>
    <x v="5"/>
    <s v="Feb 2022"/>
    <n v="29658.882592845643"/>
    <x v="1"/>
    <x v="11"/>
  </r>
  <r>
    <x v="2"/>
    <x v="5"/>
    <s v="Mar 2022"/>
    <n v="29248.118407443813"/>
    <x v="2"/>
    <x v="11"/>
  </r>
  <r>
    <x v="2"/>
    <x v="5"/>
    <s v="Apr 2022"/>
    <n v="28840.998833601818"/>
    <x v="3"/>
    <x v="11"/>
  </r>
  <r>
    <x v="2"/>
    <x v="5"/>
    <s v="May 2022"/>
    <n v="28440.767462641383"/>
    <x v="4"/>
    <x v="11"/>
  </r>
  <r>
    <x v="2"/>
    <x v="5"/>
    <s v="Jun 2022"/>
    <n v="28045.434299999997"/>
    <x v="5"/>
    <x v="11"/>
  </r>
  <r>
    <x v="2"/>
    <x v="5"/>
    <s v="Jul 2022"/>
    <n v="27656.610400000001"/>
    <x v="6"/>
    <x v="11"/>
  </r>
  <r>
    <x v="2"/>
    <x v="5"/>
    <s v="Aug 2022"/>
    <n v="27273.300599999995"/>
    <x v="7"/>
    <x v="11"/>
  </r>
  <r>
    <x v="2"/>
    <x v="5"/>
    <s v="Sep 2022"/>
    <n v="26895.424900000005"/>
    <x v="8"/>
    <x v="11"/>
  </r>
  <r>
    <x v="2"/>
    <x v="5"/>
    <s v="Oct 2022"/>
    <n v="26522.905000000002"/>
    <x v="9"/>
    <x v="11"/>
  </r>
  <r>
    <x v="2"/>
    <x v="5"/>
    <s v="Nov 2022"/>
    <n v="26155.663899999996"/>
    <x v="10"/>
    <x v="11"/>
  </r>
  <r>
    <x v="2"/>
    <x v="5"/>
    <s v="Dec 2022"/>
    <n v="25793.625400000001"/>
    <x v="11"/>
    <x v="11"/>
  </r>
  <r>
    <x v="2"/>
    <x v="5"/>
    <s v="Jan 2023"/>
    <n v="25436.714500000002"/>
    <x v="0"/>
    <x v="12"/>
  </r>
  <r>
    <x v="2"/>
    <x v="5"/>
    <s v="Feb 2023"/>
    <n v="25084.8573"/>
    <x v="1"/>
    <x v="12"/>
  </r>
  <r>
    <x v="2"/>
    <x v="5"/>
    <s v="Mar 2023"/>
    <n v="24737.981000000003"/>
    <x v="2"/>
    <x v="12"/>
  </r>
  <r>
    <x v="2"/>
    <x v="5"/>
    <s v="Apr 2023"/>
    <n v="24396.013900000002"/>
    <x v="3"/>
    <x v="12"/>
  </r>
  <r>
    <x v="2"/>
    <x v="5"/>
    <s v="May 2023"/>
    <n v="24058.885299999994"/>
    <x v="4"/>
    <x v="12"/>
  </r>
  <r>
    <x v="2"/>
    <x v="5"/>
    <s v="Jun 2023"/>
    <n v="23726.525399999999"/>
    <x v="5"/>
    <x v="12"/>
  </r>
  <r>
    <x v="2"/>
    <x v="5"/>
    <s v="Jul 2023"/>
    <n v="23398.865899999997"/>
    <x v="6"/>
    <x v="12"/>
  </r>
  <r>
    <x v="2"/>
    <x v="5"/>
    <s v="Aug 2023"/>
    <n v="23075.838800000001"/>
    <x v="7"/>
    <x v="12"/>
  </r>
  <r>
    <x v="2"/>
    <x v="5"/>
    <s v="Sep 2023"/>
    <n v="22757.377499999999"/>
    <x v="8"/>
    <x v="12"/>
  </r>
  <r>
    <x v="2"/>
    <x v="5"/>
    <s v="Oct 2023"/>
    <n v="22443.416399999998"/>
    <x v="9"/>
    <x v="12"/>
  </r>
  <r>
    <x v="2"/>
    <x v="5"/>
    <s v="Nov 2023"/>
    <n v="22133.890700000004"/>
    <x v="10"/>
    <x v="12"/>
  </r>
  <r>
    <x v="2"/>
    <x v="5"/>
    <s v="Dec 2023"/>
    <n v="21828.736700000001"/>
    <x v="11"/>
    <x v="12"/>
  </r>
  <r>
    <x v="2"/>
    <x v="5"/>
    <s v="Jan 2024"/>
    <n v="21527.891299999996"/>
    <x v="0"/>
    <x v="13"/>
  </r>
  <r>
    <x v="2"/>
    <x v="5"/>
    <s v="Feb 2024"/>
    <n v="21231.292799999999"/>
    <x v="1"/>
    <x v="13"/>
  </r>
  <r>
    <x v="2"/>
    <x v="5"/>
    <s v="Mar 2024"/>
    <n v="20938.880200000003"/>
    <x v="2"/>
    <x v="13"/>
  </r>
  <r>
    <x v="2"/>
    <x v="5"/>
    <s v="Apr 2024"/>
    <n v="20650.593000000001"/>
    <x v="3"/>
    <x v="13"/>
  </r>
  <r>
    <x v="2"/>
    <x v="5"/>
    <s v="May 2024"/>
    <n v="20366.372499999998"/>
    <x v="4"/>
    <x v="13"/>
  </r>
  <r>
    <x v="2"/>
    <x v="5"/>
    <s v="Jun 2024"/>
    <n v="20086.159499999998"/>
    <x v="5"/>
    <x v="13"/>
  </r>
  <r>
    <x v="2"/>
    <x v="5"/>
    <s v="Jul 2024"/>
    <n v="19809.897200000003"/>
    <x v="6"/>
    <x v="13"/>
  </r>
  <r>
    <x v="2"/>
    <x v="5"/>
    <s v="Aug 2024"/>
    <n v="19537.528400000003"/>
    <x v="7"/>
    <x v="13"/>
  </r>
  <r>
    <x v="2"/>
    <x v="5"/>
    <s v="Sep 2024"/>
    <n v="19268.9974"/>
    <x v="8"/>
    <x v="13"/>
  </r>
  <r>
    <x v="2"/>
    <x v="5"/>
    <s v="Oct 2024"/>
    <n v="19004.248799999998"/>
    <x v="9"/>
    <x v="13"/>
  </r>
  <r>
    <x v="2"/>
    <x v="5"/>
    <s v="Nov 2024"/>
    <n v="18743.228899999998"/>
    <x v="10"/>
    <x v="13"/>
  </r>
  <r>
    <x v="2"/>
    <x v="5"/>
    <s v="Dec 2024"/>
    <n v="18485.883600000001"/>
    <x v="11"/>
    <x v="13"/>
  </r>
  <r>
    <x v="2"/>
    <x v="5"/>
    <s v="Jan 2025"/>
    <n v="18232.1607"/>
    <x v="0"/>
    <x v="14"/>
  </r>
  <r>
    <x v="2"/>
    <x v="5"/>
    <s v="Feb 2025"/>
    <n v="17982.007699999998"/>
    <x v="1"/>
    <x v="14"/>
  </r>
  <r>
    <x v="2"/>
    <x v="5"/>
    <s v="Mar 2025"/>
    <n v="17735.374"/>
    <x v="2"/>
    <x v="14"/>
  </r>
  <r>
    <x v="2"/>
    <x v="5"/>
    <s v="Apr 2025"/>
    <n v="17492.208699999999"/>
    <x v="3"/>
    <x v="14"/>
  </r>
  <r>
    <x v="2"/>
    <x v="5"/>
    <s v="May 2025"/>
    <n v="17252.462100000001"/>
    <x v="4"/>
    <x v="14"/>
  </r>
  <r>
    <x v="2"/>
    <x v="5"/>
    <s v="Jun 2025"/>
    <n v="17016.085500000001"/>
    <x v="5"/>
    <x v="14"/>
  </r>
  <r>
    <x v="2"/>
    <x v="5"/>
    <s v="Jul 2025"/>
    <n v="16783.030300000002"/>
    <x v="6"/>
    <x v="14"/>
  </r>
  <r>
    <x v="2"/>
    <x v="5"/>
    <s v="Aug 2025"/>
    <n v="16553.249299999999"/>
    <x v="7"/>
    <x v="14"/>
  </r>
  <r>
    <x v="2"/>
    <x v="5"/>
    <s v="Sep 2025"/>
    <n v="16326.695299999999"/>
    <x v="8"/>
    <x v="14"/>
  </r>
  <r>
    <x v="2"/>
    <x v="5"/>
    <s v="Oct 2025"/>
    <n v="16103.322"/>
    <x v="9"/>
    <x v="14"/>
  </r>
  <r>
    <x v="2"/>
    <x v="5"/>
    <s v="Nov 2025"/>
    <n v="15883.0841"/>
    <x v="10"/>
    <x v="14"/>
  </r>
  <r>
    <x v="2"/>
    <x v="5"/>
    <s v="Dec 2025"/>
    <n v="15665.936699999998"/>
    <x v="11"/>
    <x v="14"/>
  </r>
  <r>
    <x v="2"/>
    <x v="5"/>
    <s v="Jan 2026"/>
    <n v="15451.835500000001"/>
    <x v="0"/>
    <x v="15"/>
  </r>
  <r>
    <x v="2"/>
    <x v="5"/>
    <s v="Feb 2026"/>
    <n v="15240.736999999999"/>
    <x v="1"/>
    <x v="15"/>
  </r>
  <r>
    <x v="2"/>
    <x v="5"/>
    <s v="Mar 2026"/>
    <n v="15032.598"/>
    <x v="2"/>
    <x v="15"/>
  </r>
  <r>
    <x v="2"/>
    <x v="5"/>
    <s v="Apr 2026"/>
    <n v="14992.063100000001"/>
    <x v="3"/>
    <x v="15"/>
  </r>
  <r>
    <x v="2"/>
    <x v="5"/>
    <s v="May 2026"/>
    <n v="14951.9336"/>
    <x v="4"/>
    <x v="15"/>
  </r>
  <r>
    <x v="2"/>
    <x v="6"/>
    <s v="Jul 2011"/>
    <n v="743218.03054930689"/>
    <x v="6"/>
    <x v="0"/>
  </r>
  <r>
    <x v="2"/>
    <x v="6"/>
    <s v="Aug 2011"/>
    <n v="1797689.8181924536"/>
    <x v="7"/>
    <x v="0"/>
  </r>
  <r>
    <x v="2"/>
    <x v="6"/>
    <s v="Sep 2011"/>
    <n v="1105213.1226157807"/>
    <x v="8"/>
    <x v="0"/>
  </r>
  <r>
    <x v="2"/>
    <x v="6"/>
    <s v="Oct 2011"/>
    <n v="735241.29458245484"/>
    <x v="9"/>
    <x v="0"/>
  </r>
  <r>
    <x v="2"/>
    <x v="6"/>
    <s v="Nov 2011"/>
    <n v="651865.65911594185"/>
    <x v="10"/>
    <x v="0"/>
  </r>
  <r>
    <x v="2"/>
    <x v="6"/>
    <s v="Dec 2011"/>
    <n v="605316.39133177348"/>
    <x v="11"/>
    <x v="0"/>
  </r>
  <r>
    <x v="2"/>
    <x v="6"/>
    <s v="Jan 2012"/>
    <n v="593645.83313013194"/>
    <x v="0"/>
    <x v="1"/>
  </r>
  <r>
    <x v="2"/>
    <x v="6"/>
    <s v="Feb 2012"/>
    <n v="620512.58920280135"/>
    <x v="1"/>
    <x v="1"/>
  </r>
  <r>
    <x v="2"/>
    <x v="6"/>
    <s v="Mar 2012"/>
    <n v="708312.34033474303"/>
    <x v="2"/>
    <x v="1"/>
  </r>
  <r>
    <x v="2"/>
    <x v="6"/>
    <s v="Apr 2012"/>
    <n v="831860.83404639992"/>
    <x v="3"/>
    <x v="1"/>
  </r>
  <r>
    <x v="2"/>
    <x v="6"/>
    <s v="May 2012"/>
    <n v="922817.8154518354"/>
    <x v="4"/>
    <x v="1"/>
  </r>
  <r>
    <x v="2"/>
    <x v="6"/>
    <s v="Jun 2012"/>
    <n v="1062559.3997025851"/>
    <x v="5"/>
    <x v="1"/>
  </r>
  <r>
    <x v="2"/>
    <x v="6"/>
    <s v="Jul 2012"/>
    <n v="1198654.4372708946"/>
    <x v="6"/>
    <x v="1"/>
  </r>
  <r>
    <x v="2"/>
    <x v="6"/>
    <s v="Aug 2012"/>
    <n v="1243413.1224913248"/>
    <x v="7"/>
    <x v="1"/>
  </r>
  <r>
    <x v="2"/>
    <x v="6"/>
    <s v="Sep 2012"/>
    <n v="1413487.2241187785"/>
    <x v="8"/>
    <x v="1"/>
  </r>
  <r>
    <x v="2"/>
    <x v="6"/>
    <s v="Oct 2012"/>
    <n v="1335169.1852402522"/>
    <x v="9"/>
    <x v="1"/>
  </r>
  <r>
    <x v="2"/>
    <x v="6"/>
    <s v="Nov 2012"/>
    <n v="1255627.5923832837"/>
    <x v="10"/>
    <x v="1"/>
  </r>
  <r>
    <x v="2"/>
    <x v="6"/>
    <s v="Dec 2012"/>
    <n v="1016436.1304321976"/>
    <x v="11"/>
    <x v="1"/>
  </r>
  <r>
    <x v="2"/>
    <x v="6"/>
    <s v="Jan 2013"/>
    <n v="886764.67088981927"/>
    <x v="0"/>
    <x v="2"/>
  </r>
  <r>
    <x v="2"/>
    <x v="6"/>
    <s v="Feb 2013"/>
    <n v="846646.27169959084"/>
    <x v="1"/>
    <x v="2"/>
  </r>
  <r>
    <x v="2"/>
    <x v="6"/>
    <s v="Mar 2013"/>
    <n v="763324.1412380659"/>
    <x v="2"/>
    <x v="2"/>
  </r>
  <r>
    <x v="2"/>
    <x v="6"/>
    <s v="Apr 2013"/>
    <n v="764417.74718722212"/>
    <x v="3"/>
    <x v="2"/>
  </r>
  <r>
    <x v="2"/>
    <x v="6"/>
    <s v="May 2013"/>
    <n v="710329.37512078939"/>
    <x v="4"/>
    <x v="2"/>
  </r>
  <r>
    <x v="2"/>
    <x v="6"/>
    <s v="Jun 2013"/>
    <n v="640329.71089040861"/>
    <x v="5"/>
    <x v="2"/>
  </r>
  <r>
    <x v="2"/>
    <x v="6"/>
    <s v="Jul 2013"/>
    <n v="544157.25824523135"/>
    <x v="6"/>
    <x v="2"/>
  </r>
  <r>
    <x v="2"/>
    <x v="6"/>
    <s v="Aug 2013"/>
    <n v="384479.39043001807"/>
    <x v="7"/>
    <x v="2"/>
  </r>
  <r>
    <x v="2"/>
    <x v="6"/>
    <s v="Sep 2013"/>
    <n v="327982.02630298579"/>
    <x v="8"/>
    <x v="2"/>
  </r>
  <r>
    <x v="2"/>
    <x v="6"/>
    <s v="Oct 2013"/>
    <n v="327752.16800690966"/>
    <x v="9"/>
    <x v="2"/>
  </r>
  <r>
    <x v="2"/>
    <x v="6"/>
    <s v="Nov 2013"/>
    <n v="326705.56223639374"/>
    <x v="10"/>
    <x v="2"/>
  </r>
  <r>
    <x v="2"/>
    <x v="6"/>
    <s v="Dec 2013"/>
    <n v="318518.61383778241"/>
    <x v="11"/>
    <x v="2"/>
  </r>
  <r>
    <x v="2"/>
    <x v="6"/>
    <s v="Jan 2014"/>
    <n v="316789.26732206001"/>
    <x v="0"/>
    <x v="3"/>
  </r>
  <r>
    <x v="2"/>
    <x v="6"/>
    <s v="Feb 2014"/>
    <n v="253440.30657759192"/>
    <x v="1"/>
    <x v="3"/>
  </r>
  <r>
    <x v="2"/>
    <x v="6"/>
    <s v="Mar 2014"/>
    <n v="245174.94857047027"/>
    <x v="2"/>
    <x v="3"/>
  </r>
  <r>
    <x v="2"/>
    <x v="6"/>
    <s v="Apr 2014"/>
    <n v="236249.95189902483"/>
    <x v="3"/>
    <x v="3"/>
  </r>
  <r>
    <x v="2"/>
    <x v="6"/>
    <s v="May 2014"/>
    <n v="230130.74236466322"/>
    <x v="4"/>
    <x v="3"/>
  </r>
  <r>
    <x v="2"/>
    <x v="6"/>
    <s v="Jun 2014"/>
    <n v="222973.33389036637"/>
    <x v="5"/>
    <x v="3"/>
  </r>
  <r>
    <x v="2"/>
    <x v="6"/>
    <s v="Jul 2014"/>
    <n v="227468.77000401699"/>
    <x v="6"/>
    <x v="3"/>
  </r>
  <r>
    <x v="2"/>
    <x v="6"/>
    <s v="Aug 2014"/>
    <n v="220017.06157601112"/>
    <x v="7"/>
    <x v="3"/>
  </r>
  <r>
    <x v="2"/>
    <x v="6"/>
    <s v="Sep 2014"/>
    <n v="212298.61869775073"/>
    <x v="8"/>
    <x v="3"/>
  </r>
  <r>
    <x v="2"/>
    <x v="6"/>
    <s v="Oct 2014"/>
    <n v="209890.41072987774"/>
    <x v="9"/>
    <x v="3"/>
  </r>
  <r>
    <x v="2"/>
    <x v="6"/>
    <s v="Nov 2014"/>
    <n v="211032.7634234358"/>
    <x v="10"/>
    <x v="3"/>
  </r>
  <r>
    <x v="2"/>
    <x v="6"/>
    <s v="Dec 2014"/>
    <n v="206563.80143358887"/>
    <x v="11"/>
    <x v="3"/>
  </r>
  <r>
    <x v="2"/>
    <x v="6"/>
    <s v="Jan 2015"/>
    <n v="202179.03869775418"/>
    <x v="0"/>
    <x v="4"/>
  </r>
  <r>
    <x v="2"/>
    <x v="6"/>
    <s v="Feb 2015"/>
    <n v="198375.41554532186"/>
    <x v="1"/>
    <x v="4"/>
  </r>
  <r>
    <x v="2"/>
    <x v="6"/>
    <s v="Mar 2015"/>
    <n v="196373.62449210219"/>
    <x v="2"/>
    <x v="4"/>
  </r>
  <r>
    <x v="2"/>
    <x v="6"/>
    <s v="Apr 2015"/>
    <n v="195501.86571630987"/>
    <x v="3"/>
    <x v="4"/>
  </r>
  <r>
    <x v="2"/>
    <x v="6"/>
    <s v="May 2015"/>
    <n v="194576.93027775208"/>
    <x v="4"/>
    <x v="4"/>
  </r>
  <r>
    <x v="2"/>
    <x v="6"/>
    <s v="Jun 2015"/>
    <n v="193466.7253457483"/>
    <x v="5"/>
    <x v="4"/>
  </r>
  <r>
    <x v="2"/>
    <x v="6"/>
    <s v="Jul 2015"/>
    <n v="190499.70363984653"/>
    <x v="6"/>
    <x v="4"/>
  </r>
  <r>
    <x v="2"/>
    <x v="6"/>
    <s v="Aug 2015"/>
    <n v="184347.47228907162"/>
    <x v="7"/>
    <x v="4"/>
  </r>
  <r>
    <x v="2"/>
    <x v="6"/>
    <s v="Sep 2015"/>
    <n v="178546.8556709656"/>
    <x v="8"/>
    <x v="4"/>
  </r>
  <r>
    <x v="2"/>
    <x v="6"/>
    <s v="Oct 2015"/>
    <n v="172873.58875372534"/>
    <x v="9"/>
    <x v="4"/>
  </r>
  <r>
    <x v="2"/>
    <x v="6"/>
    <s v="Nov 2015"/>
    <n v="167563.53283525235"/>
    <x v="10"/>
    <x v="4"/>
  </r>
  <r>
    <x v="2"/>
    <x v="6"/>
    <s v="Dec 2015"/>
    <n v="162544.42326946495"/>
    <x v="11"/>
    <x v="4"/>
  </r>
  <r>
    <x v="2"/>
    <x v="6"/>
    <s v="Jan 2016"/>
    <n v="157668.47665990022"/>
    <x v="0"/>
    <x v="5"/>
  </r>
  <r>
    <x v="2"/>
    <x v="6"/>
    <s v="Feb 2016"/>
    <n v="152923.01974515736"/>
    <x v="1"/>
    <x v="5"/>
  </r>
  <r>
    <x v="2"/>
    <x v="6"/>
    <s v="Mar 2016"/>
    <n v="148241.29534401849"/>
    <x v="2"/>
    <x v="5"/>
  </r>
  <r>
    <x v="2"/>
    <x v="6"/>
    <s v="Apr 2016"/>
    <n v="143970.7824940189"/>
    <x v="3"/>
    <x v="5"/>
  </r>
  <r>
    <x v="2"/>
    <x v="6"/>
    <s v="May 2016"/>
    <n v="139646.32328616854"/>
    <x v="4"/>
    <x v="5"/>
  </r>
  <r>
    <x v="2"/>
    <x v="6"/>
    <s v="Jun 2016"/>
    <n v="135643.29117109568"/>
    <x v="5"/>
    <x v="5"/>
  </r>
  <r>
    <x v="2"/>
    <x v="6"/>
    <s v="Jul 2016"/>
    <n v="130932.94458707908"/>
    <x v="6"/>
    <x v="5"/>
  </r>
  <r>
    <x v="2"/>
    <x v="6"/>
    <s v="Aug 2016"/>
    <n v="127134.40659385784"/>
    <x v="7"/>
    <x v="5"/>
  </r>
  <r>
    <x v="2"/>
    <x v="6"/>
    <s v="Sep 2016"/>
    <n v="123556.82984067002"/>
    <x v="8"/>
    <x v="5"/>
  </r>
  <r>
    <x v="2"/>
    <x v="6"/>
    <s v="Oct 2016"/>
    <n v="120113.06602310587"/>
    <x v="9"/>
    <x v="5"/>
  </r>
  <r>
    <x v="2"/>
    <x v="6"/>
    <s v="Nov 2016"/>
    <n v="116798.49958411136"/>
    <x v="10"/>
    <x v="5"/>
  </r>
  <r>
    <x v="2"/>
    <x v="6"/>
    <s v="Dec 2016"/>
    <n v="113608.71005747007"/>
    <x v="11"/>
    <x v="5"/>
  </r>
  <r>
    <x v="2"/>
    <x v="6"/>
    <s v="Jan 2017"/>
    <n v="110534.97444034182"/>
    <x v="0"/>
    <x v="6"/>
  </r>
  <r>
    <x v="2"/>
    <x v="6"/>
    <s v="Feb 2017"/>
    <n v="107576.68905776901"/>
    <x v="1"/>
    <x v="6"/>
  </r>
  <r>
    <x v="2"/>
    <x v="6"/>
    <s v="Mar 2017"/>
    <n v="104720.87236499315"/>
    <x v="2"/>
    <x v="6"/>
  </r>
  <r>
    <x v="2"/>
    <x v="6"/>
    <s v="Apr 2017"/>
    <n v="101971.09054282797"/>
    <x v="3"/>
    <x v="6"/>
  </r>
  <r>
    <x v="2"/>
    <x v="6"/>
    <s v="May 2017"/>
    <n v="99321.859159957094"/>
    <x v="4"/>
    <x v="6"/>
  </r>
  <r>
    <x v="2"/>
    <x v="6"/>
    <s v="Jun 2017"/>
    <n v="96758.807703902377"/>
    <x v="5"/>
    <x v="6"/>
  </r>
  <r>
    <x v="2"/>
    <x v="6"/>
    <s v="Jul 2017"/>
    <n v="94289.81516890155"/>
    <x v="6"/>
    <x v="6"/>
  </r>
  <r>
    <x v="2"/>
    <x v="6"/>
    <s v="Aug 2017"/>
    <n v="91907.13741873228"/>
    <x v="7"/>
    <x v="6"/>
  </r>
  <r>
    <x v="2"/>
    <x v="6"/>
    <s v="Sep 2017"/>
    <n v="89603.011525051916"/>
    <x v="8"/>
    <x v="6"/>
  </r>
  <r>
    <x v="2"/>
    <x v="6"/>
    <s v="Oct 2017"/>
    <n v="87374.052204563981"/>
    <x v="9"/>
    <x v="6"/>
  </r>
  <r>
    <x v="2"/>
    <x v="6"/>
    <s v="Nov 2017"/>
    <n v="85224.226888381585"/>
    <x v="10"/>
    <x v="6"/>
  </r>
  <r>
    <x v="2"/>
    <x v="6"/>
    <s v="Dec 2017"/>
    <n v="83133.842253348907"/>
    <x v="11"/>
    <x v="6"/>
  </r>
  <r>
    <x v="2"/>
    <x v="6"/>
    <s v="Jan 2018"/>
    <n v="81113.390097954907"/>
    <x v="0"/>
    <x v="7"/>
  </r>
  <r>
    <x v="2"/>
    <x v="6"/>
    <s v="Feb 2018"/>
    <n v="79144.748645756918"/>
    <x v="1"/>
    <x v="7"/>
  </r>
  <r>
    <x v="2"/>
    <x v="6"/>
    <s v="Mar 2018"/>
    <n v="77251.157475769913"/>
    <x v="2"/>
    <x v="7"/>
  </r>
  <r>
    <x v="2"/>
    <x v="6"/>
    <s v="Apr 2018"/>
    <n v="75421.621554783225"/>
    <x v="3"/>
    <x v="7"/>
  </r>
  <r>
    <x v="2"/>
    <x v="6"/>
    <s v="May 2018"/>
    <n v="73647.023098004865"/>
    <x v="4"/>
    <x v="7"/>
  </r>
  <r>
    <x v="2"/>
    <x v="6"/>
    <s v="Jun 2018"/>
    <n v="71925.600642877936"/>
    <x v="5"/>
    <x v="7"/>
  </r>
  <r>
    <x v="2"/>
    <x v="6"/>
    <s v="Jul 2018"/>
    <n v="70253.527489985616"/>
    <x v="6"/>
    <x v="7"/>
  </r>
  <r>
    <x v="2"/>
    <x v="6"/>
    <s v="Aug 2018"/>
    <n v="68635.461741341976"/>
    <x v="7"/>
    <x v="7"/>
  </r>
  <r>
    <x v="2"/>
    <x v="6"/>
    <s v="Sep 2018"/>
    <n v="67054.899206484159"/>
    <x v="8"/>
    <x v="7"/>
  </r>
  <r>
    <x v="2"/>
    <x v="6"/>
    <s v="Oct 2018"/>
    <n v="65533.190036874468"/>
    <x v="9"/>
    <x v="7"/>
  </r>
  <r>
    <x v="2"/>
    <x v="6"/>
    <s v="Nov 2018"/>
    <n v="64057.222207336985"/>
    <x v="10"/>
    <x v="7"/>
  </r>
  <r>
    <x v="2"/>
    <x v="6"/>
    <s v="Dec 2018"/>
    <n v="62617.873227728436"/>
    <x v="11"/>
    <x v="7"/>
  </r>
  <r>
    <x v="2"/>
    <x v="6"/>
    <s v="Jan 2019"/>
    <n v="61221.800909365702"/>
    <x v="0"/>
    <x v="8"/>
  </r>
  <r>
    <x v="2"/>
    <x v="6"/>
    <s v="Feb 2019"/>
    <n v="59867.942208481865"/>
    <x v="1"/>
    <x v="8"/>
  </r>
  <r>
    <x v="2"/>
    <x v="6"/>
    <s v="Mar 2019"/>
    <n v="58541.940427556146"/>
    <x v="2"/>
    <x v="8"/>
  </r>
  <r>
    <x v="2"/>
    <x v="6"/>
    <s v="Apr 2019"/>
    <n v="57258.96204399869"/>
    <x v="3"/>
    <x v="8"/>
  </r>
  <r>
    <x v="2"/>
    <x v="6"/>
    <s v="May 2019"/>
    <n v="56008.490910915454"/>
    <x v="4"/>
    <x v="8"/>
  </r>
  <r>
    <x v="2"/>
    <x v="6"/>
    <s v="Jun 2019"/>
    <n v="54791.337118608237"/>
    <x v="5"/>
    <x v="8"/>
  </r>
  <r>
    <x v="2"/>
    <x v="6"/>
    <s v="Jul 2019"/>
    <n v="53617.790776216149"/>
    <x v="6"/>
    <x v="8"/>
  </r>
  <r>
    <x v="2"/>
    <x v="6"/>
    <s v="Aug 2019"/>
    <n v="52474.314099681258"/>
    <x v="7"/>
    <x v="8"/>
  </r>
  <r>
    <x v="2"/>
    <x v="6"/>
    <s v="Sep 2019"/>
    <n v="51361.163870131713"/>
    <x v="8"/>
    <x v="8"/>
  </r>
  <r>
    <x v="2"/>
    <x v="6"/>
    <s v="Oct 2019"/>
    <n v="50276.864828112637"/>
    <x v="9"/>
    <x v="8"/>
  </r>
  <r>
    <x v="2"/>
    <x v="6"/>
    <s v="Nov 2019"/>
    <n v="49223.175308669663"/>
    <x v="10"/>
    <x v="8"/>
  </r>
  <r>
    <x v="2"/>
    <x v="6"/>
    <s v="Dec 2019"/>
    <n v="48196.547663052297"/>
    <x v="11"/>
    <x v="8"/>
  </r>
  <r>
    <x v="2"/>
    <x v="6"/>
    <s v="Jan 2020"/>
    <n v="47195.172231881501"/>
    <x v="0"/>
    <x v="9"/>
  </r>
  <r>
    <x v="2"/>
    <x v="6"/>
    <s v="Feb 2020"/>
    <n v="46210.03902850546"/>
    <x v="1"/>
    <x v="9"/>
  </r>
  <r>
    <x v="2"/>
    <x v="6"/>
    <s v="Mar 2020"/>
    <n v="45259.620611151498"/>
    <x v="2"/>
    <x v="9"/>
  </r>
  <r>
    <x v="2"/>
    <x v="6"/>
    <s v="Apr 2020"/>
    <n v="44331.161612097378"/>
    <x v="3"/>
    <x v="9"/>
  </r>
  <r>
    <x v="2"/>
    <x v="6"/>
    <s v="May 2020"/>
    <n v="43428.686192528621"/>
    <x v="4"/>
    <x v="9"/>
  </r>
  <r>
    <x v="2"/>
    <x v="6"/>
    <s v="Jun 2020"/>
    <n v="42550.748962912745"/>
    <x v="5"/>
    <x v="9"/>
  </r>
  <r>
    <x v="2"/>
    <x v="6"/>
    <s v="Jul 2020"/>
    <n v="38655.481459995863"/>
    <x v="6"/>
    <x v="9"/>
  </r>
  <r>
    <x v="2"/>
    <x v="6"/>
    <s v="Aug 2020"/>
    <n v="37875.749799427991"/>
    <x v="7"/>
    <x v="9"/>
  </r>
  <r>
    <x v="2"/>
    <x v="6"/>
    <s v="Sep 2020"/>
    <n v="37111.788666880595"/>
    <x v="8"/>
    <x v="9"/>
  </r>
  <r>
    <x v="2"/>
    <x v="6"/>
    <s v="Oct 2020"/>
    <n v="36367.388629442721"/>
    <x v="9"/>
    <x v="9"/>
  </r>
  <r>
    <x v="2"/>
    <x v="6"/>
    <s v="Nov 2020"/>
    <n v="35627.849644475937"/>
    <x v="10"/>
    <x v="9"/>
  </r>
  <r>
    <x v="2"/>
    <x v="6"/>
    <s v="Dec 2020"/>
    <n v="34915.04927032382"/>
    <x v="11"/>
    <x v="9"/>
  </r>
  <r>
    <x v="2"/>
    <x v="6"/>
    <s v="Jan 2021"/>
    <n v="34219.196573424182"/>
    <x v="0"/>
    <x v="10"/>
  </r>
  <r>
    <x v="2"/>
    <x v="6"/>
    <s v="Feb 2021"/>
    <n v="33526.999585239006"/>
    <x v="1"/>
    <x v="10"/>
  </r>
  <r>
    <x v="2"/>
    <x v="6"/>
    <s v="Mar 2021"/>
    <n v="32849.39079576252"/>
    <x v="2"/>
    <x v="10"/>
  </r>
  <r>
    <x v="2"/>
    <x v="6"/>
    <s v="Apr 2021"/>
    <n v="31797.915697489731"/>
    <x v="3"/>
    <x v="10"/>
  </r>
  <r>
    <x v="2"/>
    <x v="6"/>
    <s v="May 2021"/>
    <n v="31163.696083286093"/>
    <x v="4"/>
    <x v="10"/>
  </r>
  <r>
    <x v="2"/>
    <x v="6"/>
    <s v="Jun 2021"/>
    <n v="24990.182154953785"/>
    <x v="5"/>
    <x v="10"/>
  </r>
  <r>
    <x v="2"/>
    <x v="6"/>
    <s v="Jul 2021"/>
    <n v="7842.2539581101446"/>
    <x v="6"/>
    <x v="10"/>
  </r>
  <r>
    <x v="2"/>
    <x v="6"/>
    <s v="Aug 2021"/>
    <n v="7370.7921999999999"/>
    <x v="7"/>
    <x v="10"/>
  </r>
  <r>
    <x v="2"/>
    <x v="6"/>
    <s v="Sep 2021"/>
    <n v="7286.2185999999983"/>
    <x v="8"/>
    <x v="10"/>
  </r>
  <r>
    <x v="2"/>
    <x v="6"/>
    <s v="Oct 2021"/>
    <n v="7202.6819999999998"/>
    <x v="9"/>
    <x v="10"/>
  </r>
  <r>
    <x v="2"/>
    <x v="6"/>
    <s v="Nov 2021"/>
    <n v="7120.1689999999999"/>
    <x v="10"/>
    <x v="10"/>
  </r>
  <r>
    <x v="2"/>
    <x v="6"/>
    <s v="Dec 2021"/>
    <n v="7038.6654999999992"/>
    <x v="11"/>
    <x v="10"/>
  </r>
  <r>
    <x v="2"/>
    <x v="6"/>
    <s v="Jan 2022"/>
    <n v="6958.1580000000004"/>
    <x v="0"/>
    <x v="11"/>
  </r>
  <r>
    <x v="2"/>
    <x v="6"/>
    <s v="Feb 2022"/>
    <n v="6878.6334999999999"/>
    <x v="1"/>
    <x v="11"/>
  </r>
  <r>
    <x v="2"/>
    <x v="6"/>
    <s v="Mar 2022"/>
    <n v="6800.079099999999"/>
    <x v="2"/>
    <x v="11"/>
  </r>
  <r>
    <x v="2"/>
    <x v="6"/>
    <s v="Apr 2022"/>
    <n v="6722.4814000000006"/>
    <x v="3"/>
    <x v="11"/>
  </r>
  <r>
    <x v="2"/>
    <x v="6"/>
    <s v="May 2022"/>
    <n v="6645.8280999999997"/>
    <x v="4"/>
    <x v="11"/>
  </r>
  <r>
    <x v="2"/>
    <x v="6"/>
    <s v="Jun 2022"/>
    <n v="6570.1064999999999"/>
    <x v="5"/>
    <x v="11"/>
  </r>
  <r>
    <x v="2"/>
    <x v="6"/>
    <s v="Jul 2022"/>
    <n v="6495.3046000000004"/>
    <x v="6"/>
    <x v="11"/>
  </r>
  <r>
    <x v="2"/>
    <x v="6"/>
    <s v="Aug 2022"/>
    <n v="6421.4097000000002"/>
    <x v="7"/>
    <x v="11"/>
  </r>
  <r>
    <x v="2"/>
    <x v="6"/>
    <s v="Sep 2022"/>
    <n v="6348.4103999999998"/>
    <x v="8"/>
    <x v="11"/>
  </r>
  <r>
    <x v="2"/>
    <x v="6"/>
    <s v="Oct 2022"/>
    <n v="6276.2947000000004"/>
    <x v="9"/>
    <x v="11"/>
  </r>
  <r>
    <x v="2"/>
    <x v="6"/>
    <s v="Nov 2022"/>
    <n v="6205.0506999999998"/>
    <x v="10"/>
    <x v="11"/>
  </r>
  <r>
    <x v="2"/>
    <x v="6"/>
    <s v="Dec 2022"/>
    <n v="6134.6673999999994"/>
    <x v="11"/>
    <x v="11"/>
  </r>
  <r>
    <x v="2"/>
    <x v="6"/>
    <s v="Jan 2023"/>
    <n v="6065.1330000000007"/>
    <x v="0"/>
    <x v="12"/>
  </r>
  <r>
    <x v="2"/>
    <x v="6"/>
    <s v="Feb 2023"/>
    <n v="5996.4370000000008"/>
    <x v="1"/>
    <x v="12"/>
  </r>
  <r>
    <x v="2"/>
    <x v="6"/>
    <s v="Mar 2023"/>
    <n v="5928.5679999999993"/>
    <x v="2"/>
    <x v="12"/>
  </r>
  <r>
    <x v="2"/>
    <x v="6"/>
    <s v="Apr 2023"/>
    <n v="5861.5149999999994"/>
    <x v="3"/>
    <x v="12"/>
  </r>
  <r>
    <x v="2"/>
    <x v="6"/>
    <s v="May 2023"/>
    <n v="5795.2681000000002"/>
    <x v="4"/>
    <x v="12"/>
  </r>
  <r>
    <x v="2"/>
    <x v="6"/>
    <s v="Jun 2023"/>
    <n v="5729.8159999999998"/>
    <x v="5"/>
    <x v="12"/>
  </r>
  <r>
    <x v="2"/>
    <x v="6"/>
    <s v="Jul 2023"/>
    <n v="5665.1485999999995"/>
    <x v="6"/>
    <x v="12"/>
  </r>
  <r>
    <x v="2"/>
    <x v="6"/>
    <s v="Aug 2023"/>
    <n v="5601.255799999999"/>
    <x v="7"/>
    <x v="12"/>
  </r>
  <r>
    <x v="2"/>
    <x v="6"/>
    <s v="Sep 2023"/>
    <n v="5538.1275000000005"/>
    <x v="8"/>
    <x v="12"/>
  </r>
  <r>
    <x v="2"/>
    <x v="6"/>
    <s v="Oct 2023"/>
    <n v="5475.7538999999997"/>
    <x v="9"/>
    <x v="12"/>
  </r>
  <r>
    <x v="2"/>
    <x v="6"/>
    <s v="Nov 2023"/>
    <n v="5414.125"/>
    <x v="10"/>
    <x v="12"/>
  </r>
  <r>
    <x v="2"/>
    <x v="6"/>
    <s v="Dec 2023"/>
    <n v="5353.2313000000004"/>
    <x v="11"/>
    <x v="12"/>
  </r>
  <r>
    <x v="2"/>
    <x v="6"/>
    <s v="Jan 2024"/>
    <n v="5293.0632000000005"/>
    <x v="0"/>
    <x v="13"/>
  </r>
  <r>
    <x v="2"/>
    <x v="6"/>
    <s v="Feb 2024"/>
    <n v="5233.6114000000007"/>
    <x v="1"/>
    <x v="13"/>
  </r>
  <r>
    <x v="2"/>
    <x v="6"/>
    <s v="Mar 2024"/>
    <n v="5174.866500000001"/>
    <x v="2"/>
    <x v="13"/>
  </r>
  <r>
    <x v="2"/>
    <x v="6"/>
    <s v="Apr 2024"/>
    <n v="5116.8197999999993"/>
    <x v="3"/>
    <x v="13"/>
  </r>
  <r>
    <x v="2"/>
    <x v="6"/>
    <s v="May 2024"/>
    <n v="5059.4620999999997"/>
    <x v="4"/>
    <x v="13"/>
  </r>
  <r>
    <x v="2"/>
    <x v="6"/>
    <s v="Jun 2024"/>
    <n v="5002.7844000000005"/>
    <x v="5"/>
    <x v="13"/>
  </r>
  <r>
    <x v="2"/>
    <x v="6"/>
    <s v="Jul 2024"/>
    <n v="4946.7780999999995"/>
    <x v="6"/>
    <x v="13"/>
  </r>
  <r>
    <x v="2"/>
    <x v="6"/>
    <s v="Aug 2024"/>
    <n v="4891.4347000000007"/>
    <x v="7"/>
    <x v="13"/>
  </r>
  <r>
    <x v="2"/>
    <x v="6"/>
    <s v="Sep 2024"/>
    <n v="4836.7455"/>
    <x v="8"/>
    <x v="13"/>
  </r>
  <r>
    <x v="2"/>
    <x v="6"/>
    <s v="Oct 2024"/>
    <n v="4782.7025000000003"/>
    <x v="9"/>
    <x v="13"/>
  </r>
  <r>
    <x v="2"/>
    <x v="6"/>
    <s v="Nov 2024"/>
    <n v="4729.2970000000005"/>
    <x v="10"/>
    <x v="13"/>
  </r>
  <r>
    <x v="2"/>
    <x v="6"/>
    <s v="Dec 2024"/>
    <n v="4676.5211999999992"/>
    <x v="11"/>
    <x v="13"/>
  </r>
  <r>
    <x v="2"/>
    <x v="6"/>
    <s v="Jan 2025"/>
    <n v="4624.3670000000002"/>
    <x v="0"/>
    <x v="14"/>
  </r>
  <r>
    <x v="2"/>
    <x v="6"/>
    <s v="Feb 2025"/>
    <n v="4572.8263999999999"/>
    <x v="1"/>
    <x v="14"/>
  </r>
  <r>
    <x v="2"/>
    <x v="6"/>
    <s v="Mar 2025"/>
    <n v="4521.8918999999996"/>
    <x v="2"/>
    <x v="14"/>
  </r>
  <r>
    <x v="2"/>
    <x v="6"/>
    <s v="Apr 2025"/>
    <n v="4471.5553999999993"/>
    <x v="3"/>
    <x v="14"/>
  </r>
  <r>
    <x v="2"/>
    <x v="6"/>
    <s v="May 2025"/>
    <n v="4421.8098"/>
    <x v="4"/>
    <x v="14"/>
  </r>
  <r>
    <x v="2"/>
    <x v="6"/>
    <s v="Jun 2025"/>
    <n v="4372.6471000000001"/>
    <x v="5"/>
    <x v="14"/>
  </r>
  <r>
    <x v="2"/>
    <x v="6"/>
    <s v="Jul 2025"/>
    <n v="4324.0604000000003"/>
    <x v="6"/>
    <x v="14"/>
  </r>
  <r>
    <x v="2"/>
    <x v="6"/>
    <s v="Aug 2025"/>
    <n v="4276.0420999999997"/>
    <x v="7"/>
    <x v="14"/>
  </r>
  <r>
    <x v="2"/>
    <x v="6"/>
    <s v="Sep 2025"/>
    <n v="4228.5851999999995"/>
    <x v="8"/>
    <x v="14"/>
  </r>
  <r>
    <x v="2"/>
    <x v="6"/>
    <s v="Oct 2025"/>
    <n v="4181.6827999999996"/>
    <x v="9"/>
    <x v="14"/>
  </r>
  <r>
    <x v="2"/>
    <x v="6"/>
    <s v="Nov 2025"/>
    <n v="4135.3275000000003"/>
    <x v="10"/>
    <x v="14"/>
  </r>
  <r>
    <x v="2"/>
    <x v="6"/>
    <s v="Dec 2025"/>
    <n v="4089.5128999999997"/>
    <x v="11"/>
    <x v="14"/>
  </r>
  <r>
    <x v="2"/>
    <x v="6"/>
    <s v="Jan 2026"/>
    <n v="4044.2318"/>
    <x v="0"/>
    <x v="15"/>
  </r>
  <r>
    <x v="2"/>
    <x v="6"/>
    <s v="Feb 2026"/>
    <n v="3999.4778999999999"/>
    <x v="1"/>
    <x v="15"/>
  </r>
  <r>
    <x v="2"/>
    <x v="6"/>
    <s v="Mar 2026"/>
    <n v="3955.2444000000005"/>
    <x v="2"/>
    <x v="15"/>
  </r>
  <r>
    <x v="2"/>
    <x v="6"/>
    <s v="Apr 2026"/>
    <n v="3911.5246999999999"/>
    <x v="3"/>
    <x v="15"/>
  </r>
  <r>
    <x v="2"/>
    <x v="6"/>
    <s v="May 2026"/>
    <n v="3868.3127000000004"/>
    <x v="4"/>
    <x v="15"/>
  </r>
  <r>
    <x v="2"/>
    <x v="6"/>
    <s v="Jun 2026"/>
    <n v="3825.6017000000002"/>
    <x v="5"/>
    <x v="15"/>
  </r>
  <r>
    <x v="2"/>
    <x v="7"/>
    <s v="Aug 2011"/>
    <n v="789169.08835798898"/>
    <x v="7"/>
    <x v="0"/>
  </r>
  <r>
    <x v="2"/>
    <x v="7"/>
    <s v="Sep 2011"/>
    <n v="1274694.4200985776"/>
    <x v="8"/>
    <x v="0"/>
  </r>
  <r>
    <x v="2"/>
    <x v="7"/>
    <s v="Oct 2011"/>
    <n v="997666.52408289793"/>
    <x v="9"/>
    <x v="0"/>
  </r>
  <r>
    <x v="2"/>
    <x v="7"/>
    <s v="Nov 2011"/>
    <n v="784558.71519006824"/>
    <x v="10"/>
    <x v="0"/>
  </r>
  <r>
    <x v="2"/>
    <x v="7"/>
    <s v="Dec 2011"/>
    <n v="702505.52230476704"/>
    <x v="11"/>
    <x v="0"/>
  </r>
  <r>
    <x v="2"/>
    <x v="7"/>
    <s v="Jan 2012"/>
    <n v="667516.61310835625"/>
    <x v="0"/>
    <x v="1"/>
  </r>
  <r>
    <x v="2"/>
    <x v="7"/>
    <s v="Feb 2012"/>
    <n v="605153.78614455368"/>
    <x v="1"/>
    <x v="1"/>
  </r>
  <r>
    <x v="2"/>
    <x v="7"/>
    <s v="Mar 2012"/>
    <n v="636342.36797544663"/>
    <x v="2"/>
    <x v="1"/>
  </r>
  <r>
    <x v="2"/>
    <x v="7"/>
    <s v="Apr 2012"/>
    <n v="715404.40292435442"/>
    <x v="3"/>
    <x v="1"/>
  </r>
  <r>
    <x v="2"/>
    <x v="7"/>
    <s v="May 2012"/>
    <n v="754901.80955752649"/>
    <x v="4"/>
    <x v="1"/>
  </r>
  <r>
    <x v="2"/>
    <x v="7"/>
    <s v="Jun 2012"/>
    <n v="802716.53302023315"/>
    <x v="5"/>
    <x v="1"/>
  </r>
  <r>
    <x v="2"/>
    <x v="7"/>
    <s v="Jul 2012"/>
    <n v="882537.29074945743"/>
    <x v="6"/>
    <x v="1"/>
  </r>
  <r>
    <x v="2"/>
    <x v="7"/>
    <s v="Aug 2012"/>
    <n v="995848.14635861118"/>
    <x v="7"/>
    <x v="1"/>
  </r>
  <r>
    <x v="2"/>
    <x v="7"/>
    <s v="Sep 2012"/>
    <n v="1084740.4687158647"/>
    <x v="8"/>
    <x v="1"/>
  </r>
  <r>
    <x v="2"/>
    <x v="7"/>
    <s v="Oct 2012"/>
    <n v="1163215.3431019124"/>
    <x v="9"/>
    <x v="1"/>
  </r>
  <r>
    <x v="2"/>
    <x v="7"/>
    <s v="Nov 2012"/>
    <n v="1197312.629226059"/>
    <x v="10"/>
    <x v="1"/>
  </r>
  <r>
    <x v="2"/>
    <x v="7"/>
    <s v="Dec 2012"/>
    <n v="1149507.9297990352"/>
    <x v="11"/>
    <x v="1"/>
  </r>
  <r>
    <x v="2"/>
    <x v="7"/>
    <s v="Jan 2013"/>
    <n v="1061715.3419633426"/>
    <x v="0"/>
    <x v="2"/>
  </r>
  <r>
    <x v="2"/>
    <x v="7"/>
    <s v="Feb 2013"/>
    <n v="1035817.0926076203"/>
    <x v="1"/>
    <x v="2"/>
  </r>
  <r>
    <x v="2"/>
    <x v="7"/>
    <s v="Mar 2013"/>
    <n v="961803.16915054061"/>
    <x v="2"/>
    <x v="2"/>
  </r>
  <r>
    <x v="2"/>
    <x v="7"/>
    <s v="Apr 2013"/>
    <n v="850392.90787610412"/>
    <x v="3"/>
    <x v="2"/>
  </r>
  <r>
    <x v="2"/>
    <x v="7"/>
    <s v="May 2013"/>
    <n v="731147.73449386377"/>
    <x v="4"/>
    <x v="2"/>
  </r>
  <r>
    <x v="2"/>
    <x v="7"/>
    <s v="Jun 2013"/>
    <n v="670478.26170020923"/>
    <x v="5"/>
    <x v="2"/>
  </r>
  <r>
    <x v="2"/>
    <x v="7"/>
    <s v="Jul 2013"/>
    <n v="641185.92627156258"/>
    <x v="6"/>
    <x v="2"/>
  </r>
  <r>
    <x v="2"/>
    <x v="7"/>
    <s v="Aug 2013"/>
    <n v="624915.21899664553"/>
    <x v="7"/>
    <x v="2"/>
  </r>
  <r>
    <x v="2"/>
    <x v="7"/>
    <s v="Sep 2013"/>
    <n v="598194.41190252837"/>
    <x v="8"/>
    <x v="2"/>
  </r>
  <r>
    <x v="2"/>
    <x v="7"/>
    <s v="Oct 2013"/>
    <n v="579205.83851193637"/>
    <x v="9"/>
    <x v="2"/>
  </r>
  <r>
    <x v="2"/>
    <x v="7"/>
    <s v="Nov 2013"/>
    <n v="562547.75036848802"/>
    <x v="10"/>
    <x v="2"/>
  </r>
  <r>
    <x v="2"/>
    <x v="7"/>
    <s v="Dec 2013"/>
    <n v="529566.16158255551"/>
    <x v="11"/>
    <x v="2"/>
  </r>
  <r>
    <x v="2"/>
    <x v="7"/>
    <s v="Jan 2014"/>
    <n v="499313.06633737416"/>
    <x v="0"/>
    <x v="3"/>
  </r>
  <r>
    <x v="2"/>
    <x v="7"/>
    <s v="Feb 2014"/>
    <n v="481646.06738622702"/>
    <x v="1"/>
    <x v="3"/>
  </r>
  <r>
    <x v="2"/>
    <x v="7"/>
    <s v="Mar 2014"/>
    <n v="465190.6691910504"/>
    <x v="2"/>
    <x v="3"/>
  </r>
  <r>
    <x v="2"/>
    <x v="7"/>
    <s v="Apr 2014"/>
    <n v="444972.45523304271"/>
    <x v="3"/>
    <x v="3"/>
  </r>
  <r>
    <x v="2"/>
    <x v="7"/>
    <s v="May 2014"/>
    <n v="487438.64029185066"/>
    <x v="4"/>
    <x v="3"/>
  </r>
  <r>
    <x v="2"/>
    <x v="7"/>
    <s v="Jun 2014"/>
    <n v="468810.42478250474"/>
    <x v="5"/>
    <x v="3"/>
  </r>
  <r>
    <x v="2"/>
    <x v="7"/>
    <s v="Jul 2014"/>
    <n v="451118.42483294453"/>
    <x v="6"/>
    <x v="3"/>
  </r>
  <r>
    <x v="2"/>
    <x v="7"/>
    <s v="Aug 2014"/>
    <n v="438418.19538761402"/>
    <x v="7"/>
    <x v="3"/>
  </r>
  <r>
    <x v="2"/>
    <x v="7"/>
    <s v="Sep 2014"/>
    <n v="398535.02753445378"/>
    <x v="8"/>
    <x v="3"/>
  </r>
  <r>
    <x v="2"/>
    <x v="7"/>
    <s v="Oct 2014"/>
    <n v="383710.2733675706"/>
    <x v="9"/>
    <x v="3"/>
  </r>
  <r>
    <x v="2"/>
    <x v="7"/>
    <s v="Nov 2014"/>
    <n v="375222.35541942832"/>
    <x v="10"/>
    <x v="3"/>
  </r>
  <r>
    <x v="2"/>
    <x v="7"/>
    <s v="Dec 2014"/>
    <n v="369300.31926528946"/>
    <x v="11"/>
    <x v="3"/>
  </r>
  <r>
    <x v="2"/>
    <x v="7"/>
    <s v="Jan 2015"/>
    <n v="358697.17237920791"/>
    <x v="0"/>
    <x v="4"/>
  </r>
  <r>
    <x v="2"/>
    <x v="7"/>
    <s v="Feb 2015"/>
    <n v="348901.7116583212"/>
    <x v="1"/>
    <x v="4"/>
  </r>
  <r>
    <x v="2"/>
    <x v="7"/>
    <s v="Mar 2015"/>
    <n v="339588.05896619055"/>
    <x v="2"/>
    <x v="4"/>
  </r>
  <r>
    <x v="2"/>
    <x v="7"/>
    <s v="Apr 2015"/>
    <n v="332035.56816187035"/>
    <x v="3"/>
    <x v="4"/>
  </r>
  <r>
    <x v="2"/>
    <x v="7"/>
    <s v="May 2015"/>
    <n v="326364.90843061946"/>
    <x v="4"/>
    <x v="4"/>
  </r>
  <r>
    <x v="2"/>
    <x v="7"/>
    <s v="Jun 2015"/>
    <n v="320771.09551759687"/>
    <x v="5"/>
    <x v="4"/>
  </r>
  <r>
    <x v="2"/>
    <x v="7"/>
    <s v="Jul 2015"/>
    <n v="315253.08191374358"/>
    <x v="6"/>
    <x v="4"/>
  </r>
  <r>
    <x v="2"/>
    <x v="7"/>
    <s v="Aug 2015"/>
    <n v="308150.4399246918"/>
    <x v="7"/>
    <x v="4"/>
  </r>
  <r>
    <x v="2"/>
    <x v="7"/>
    <s v="Sep 2015"/>
    <n v="297694.05536917463"/>
    <x v="8"/>
    <x v="4"/>
  </r>
  <r>
    <x v="2"/>
    <x v="7"/>
    <s v="Oct 2015"/>
    <n v="287751.44044182095"/>
    <x v="9"/>
    <x v="4"/>
  </r>
  <r>
    <x v="2"/>
    <x v="7"/>
    <s v="Nov 2015"/>
    <n v="278252.19129846059"/>
    <x v="10"/>
    <x v="4"/>
  </r>
  <r>
    <x v="2"/>
    <x v="7"/>
    <s v="Dec 2015"/>
    <n v="269246.85035358666"/>
    <x v="11"/>
    <x v="4"/>
  </r>
  <r>
    <x v="2"/>
    <x v="7"/>
    <s v="Jan 2016"/>
    <n v="260707.31829327121"/>
    <x v="0"/>
    <x v="5"/>
  </r>
  <r>
    <x v="2"/>
    <x v="7"/>
    <s v="Feb 2016"/>
    <n v="252676.88494561391"/>
    <x v="1"/>
    <x v="5"/>
  </r>
  <r>
    <x v="2"/>
    <x v="7"/>
    <s v="Mar 2016"/>
    <n v="244867.53901688533"/>
    <x v="2"/>
    <x v="5"/>
  </r>
  <r>
    <x v="2"/>
    <x v="7"/>
    <s v="Apr 2016"/>
    <n v="237524.47682007874"/>
    <x v="3"/>
    <x v="5"/>
  </r>
  <r>
    <x v="2"/>
    <x v="7"/>
    <s v="May 2016"/>
    <n v="230613.39902656979"/>
    <x v="4"/>
    <x v="5"/>
  </r>
  <r>
    <x v="2"/>
    <x v="7"/>
    <s v="Jun 2016"/>
    <n v="223955.56912504931"/>
    <x v="5"/>
    <x v="5"/>
  </r>
  <r>
    <x v="2"/>
    <x v="7"/>
    <s v="Jul 2016"/>
    <n v="217460.24510752049"/>
    <x v="6"/>
    <x v="5"/>
  </r>
  <r>
    <x v="2"/>
    <x v="7"/>
    <s v="Aug 2016"/>
    <n v="207524.59347260324"/>
    <x v="7"/>
    <x v="5"/>
  </r>
  <r>
    <x v="2"/>
    <x v="7"/>
    <s v="Sep 2016"/>
    <n v="201678.93666214606"/>
    <x v="8"/>
    <x v="5"/>
  </r>
  <r>
    <x v="2"/>
    <x v="7"/>
    <s v="Oct 2016"/>
    <n v="196076.14956132334"/>
    <x v="9"/>
    <x v="5"/>
  </r>
  <r>
    <x v="2"/>
    <x v="7"/>
    <s v="Nov 2016"/>
    <n v="190684.20813516446"/>
    <x v="10"/>
    <x v="5"/>
  </r>
  <r>
    <x v="2"/>
    <x v="7"/>
    <s v="Dec 2016"/>
    <n v="185488.61068252628"/>
    <x v="11"/>
    <x v="5"/>
  </r>
  <r>
    <x v="2"/>
    <x v="7"/>
    <s v="Jan 2017"/>
    <n v="180480.37006009839"/>
    <x v="0"/>
    <x v="6"/>
  </r>
  <r>
    <x v="2"/>
    <x v="7"/>
    <s v="Feb 2017"/>
    <n v="175751.36494251527"/>
    <x v="1"/>
    <x v="6"/>
  </r>
  <r>
    <x v="2"/>
    <x v="7"/>
    <s v="Mar 2017"/>
    <n v="170981.04684751513"/>
    <x v="2"/>
    <x v="6"/>
  </r>
  <r>
    <x v="2"/>
    <x v="7"/>
    <s v="Apr 2017"/>
    <n v="166468.93359987333"/>
    <x v="3"/>
    <x v="6"/>
  </r>
  <r>
    <x v="2"/>
    <x v="7"/>
    <s v="May 2017"/>
    <n v="162100.81309965369"/>
    <x v="4"/>
    <x v="6"/>
  </r>
  <r>
    <x v="2"/>
    <x v="7"/>
    <s v="Jun 2017"/>
    <n v="157873.98255091527"/>
    <x v="5"/>
    <x v="6"/>
  </r>
  <r>
    <x v="2"/>
    <x v="7"/>
    <s v="Jul 2017"/>
    <n v="153777.89898582737"/>
    <x v="6"/>
    <x v="6"/>
  </r>
  <r>
    <x v="2"/>
    <x v="7"/>
    <s v="Aug 2017"/>
    <n v="149806.24635449378"/>
    <x v="7"/>
    <x v="6"/>
  </r>
  <r>
    <x v="2"/>
    <x v="7"/>
    <s v="Sep 2017"/>
    <n v="145952.53817771596"/>
    <x v="8"/>
    <x v="6"/>
  </r>
  <r>
    <x v="2"/>
    <x v="7"/>
    <s v="Oct 2017"/>
    <n v="142211.58054245927"/>
    <x v="9"/>
    <x v="6"/>
  </r>
  <r>
    <x v="2"/>
    <x v="7"/>
    <s v="Nov 2017"/>
    <n v="138583.07330047636"/>
    <x v="10"/>
    <x v="6"/>
  </r>
  <r>
    <x v="2"/>
    <x v="7"/>
    <s v="Dec 2017"/>
    <n v="135055.49066088401"/>
    <x v="11"/>
    <x v="6"/>
  </r>
  <r>
    <x v="2"/>
    <x v="7"/>
    <s v="Jan 2018"/>
    <n v="131627.68020505414"/>
    <x v="0"/>
    <x v="7"/>
  </r>
  <r>
    <x v="2"/>
    <x v="7"/>
    <s v="Feb 2018"/>
    <n v="128393.60174109385"/>
    <x v="1"/>
    <x v="7"/>
  </r>
  <r>
    <x v="2"/>
    <x v="7"/>
    <s v="Mar 2018"/>
    <n v="125057.62639175588"/>
    <x v="2"/>
    <x v="7"/>
  </r>
  <r>
    <x v="2"/>
    <x v="7"/>
    <s v="Apr 2018"/>
    <n v="121906.85105855897"/>
    <x v="3"/>
    <x v="7"/>
  </r>
  <r>
    <x v="2"/>
    <x v="7"/>
    <s v="May 2018"/>
    <n v="118847.79958733835"/>
    <x v="4"/>
    <x v="7"/>
  </r>
  <r>
    <x v="2"/>
    <x v="7"/>
    <s v="Jun 2018"/>
    <n v="115872.98620850427"/>
    <x v="5"/>
    <x v="7"/>
  </r>
  <r>
    <x v="2"/>
    <x v="7"/>
    <s v="Jul 2018"/>
    <n v="112983.97060305557"/>
    <x v="6"/>
    <x v="7"/>
  </r>
  <r>
    <x v="2"/>
    <x v="7"/>
    <s v="Aug 2018"/>
    <n v="110177.12654241105"/>
    <x v="7"/>
    <x v="7"/>
  </r>
  <r>
    <x v="2"/>
    <x v="7"/>
    <s v="Sep 2018"/>
    <n v="107455.47757587157"/>
    <x v="8"/>
    <x v="7"/>
  </r>
  <r>
    <x v="2"/>
    <x v="7"/>
    <s v="Oct 2018"/>
    <n v="104810.06017979892"/>
    <x v="9"/>
    <x v="7"/>
  </r>
  <r>
    <x v="2"/>
    <x v="7"/>
    <s v="Nov 2018"/>
    <n v="102249.45826846999"/>
    <x v="10"/>
    <x v="7"/>
  </r>
  <r>
    <x v="2"/>
    <x v="7"/>
    <s v="Dec 2018"/>
    <n v="99764.308355176036"/>
    <x v="11"/>
    <x v="7"/>
  </r>
  <r>
    <x v="2"/>
    <x v="7"/>
    <s v="Jan 2019"/>
    <n v="97352.340996918589"/>
    <x v="0"/>
    <x v="8"/>
  </r>
  <r>
    <x v="2"/>
    <x v="7"/>
    <s v="Feb 2019"/>
    <n v="95106.895119525667"/>
    <x v="1"/>
    <x v="8"/>
  </r>
  <r>
    <x v="2"/>
    <x v="7"/>
    <s v="Mar 2019"/>
    <n v="92774.386047592678"/>
    <x v="2"/>
    <x v="8"/>
  </r>
  <r>
    <x v="2"/>
    <x v="7"/>
    <s v="Apr 2019"/>
    <n v="90597.44026118725"/>
    <x v="3"/>
    <x v="8"/>
  </r>
  <r>
    <x v="2"/>
    <x v="7"/>
    <s v="May 2019"/>
    <n v="88499.082990014023"/>
    <x v="4"/>
    <x v="8"/>
  </r>
  <r>
    <x v="2"/>
    <x v="7"/>
    <s v="Jun 2019"/>
    <n v="86477.333914926392"/>
    <x v="5"/>
    <x v="8"/>
  </r>
  <r>
    <x v="2"/>
    <x v="7"/>
    <s v="Jul 2019"/>
    <n v="84529.799887514964"/>
    <x v="6"/>
    <x v="8"/>
  </r>
  <r>
    <x v="2"/>
    <x v="7"/>
    <s v="Aug 2019"/>
    <n v="82656.980156643956"/>
    <x v="7"/>
    <x v="8"/>
  </r>
  <r>
    <x v="2"/>
    <x v="7"/>
    <s v="Sep 2019"/>
    <n v="80854.392401891746"/>
    <x v="8"/>
    <x v="8"/>
  </r>
  <r>
    <x v="2"/>
    <x v="7"/>
    <s v="Oct 2019"/>
    <n v="79121.251203629305"/>
    <x v="9"/>
    <x v="8"/>
  </r>
  <r>
    <x v="2"/>
    <x v="7"/>
    <s v="Nov 2019"/>
    <n v="77455.833720206225"/>
    <x v="10"/>
    <x v="8"/>
  </r>
  <r>
    <x v="2"/>
    <x v="7"/>
    <s v="Dec 2019"/>
    <n v="75858.94476664628"/>
    <x v="11"/>
    <x v="8"/>
  </r>
  <r>
    <x v="2"/>
    <x v="7"/>
    <s v="Jan 2020"/>
    <n v="74323.523344929912"/>
    <x v="0"/>
    <x v="9"/>
  </r>
  <r>
    <x v="2"/>
    <x v="7"/>
    <s v="Feb 2020"/>
    <n v="72921.349688410875"/>
    <x v="1"/>
    <x v="9"/>
  </r>
  <r>
    <x v="2"/>
    <x v="7"/>
    <s v="Mar 2020"/>
    <n v="71433.235673012401"/>
    <x v="2"/>
    <x v="9"/>
  </r>
  <r>
    <x v="2"/>
    <x v="7"/>
    <s v="Apr 2020"/>
    <n v="70065.612127453642"/>
    <x v="3"/>
    <x v="9"/>
  </r>
  <r>
    <x v="2"/>
    <x v="7"/>
    <s v="May 2020"/>
    <n v="68742.955865316195"/>
    <x v="4"/>
    <x v="9"/>
  </r>
  <r>
    <x v="2"/>
    <x v="7"/>
    <s v="Jun 2020"/>
    <n v="67467.209537847055"/>
    <x v="5"/>
    <x v="9"/>
  </r>
  <r>
    <x v="2"/>
    <x v="7"/>
    <s v="Jul 2020"/>
    <n v="66223.266861711876"/>
    <x v="6"/>
    <x v="9"/>
  </r>
  <r>
    <x v="2"/>
    <x v="7"/>
    <s v="Aug 2020"/>
    <n v="59258.216904344314"/>
    <x v="7"/>
    <x v="9"/>
  </r>
  <r>
    <x v="2"/>
    <x v="7"/>
    <s v="Sep 2020"/>
    <n v="58230.80831274778"/>
    <x v="8"/>
    <x v="9"/>
  </r>
  <r>
    <x v="2"/>
    <x v="7"/>
    <s v="Oct 2020"/>
    <n v="57204.918815564713"/>
    <x v="9"/>
    <x v="9"/>
  </r>
  <r>
    <x v="2"/>
    <x v="7"/>
    <s v="Nov 2020"/>
    <n v="56178.614221582837"/>
    <x v="10"/>
    <x v="9"/>
  </r>
  <r>
    <x v="2"/>
    <x v="7"/>
    <s v="Dec 2020"/>
    <n v="55136.579487195377"/>
    <x v="11"/>
    <x v="9"/>
  </r>
  <r>
    <x v="2"/>
    <x v="7"/>
    <s v="Jan 2021"/>
    <n v="54068.055919015707"/>
    <x v="0"/>
    <x v="10"/>
  </r>
  <r>
    <x v="2"/>
    <x v="7"/>
    <s v="Feb 2021"/>
    <n v="53021.516951676815"/>
    <x v="1"/>
    <x v="10"/>
  </r>
  <r>
    <x v="2"/>
    <x v="7"/>
    <s v="Mar 2021"/>
    <n v="51787.294158427154"/>
    <x v="2"/>
    <x v="10"/>
  </r>
  <r>
    <x v="2"/>
    <x v="7"/>
    <s v="Apr 2021"/>
    <n v="50542.138915438089"/>
    <x v="3"/>
    <x v="10"/>
  </r>
  <r>
    <x v="2"/>
    <x v="7"/>
    <s v="May 2021"/>
    <n v="49212.914538214027"/>
    <x v="4"/>
    <x v="10"/>
  </r>
  <r>
    <x v="2"/>
    <x v="7"/>
    <s v="Jun 2021"/>
    <n v="47778.202516878446"/>
    <x v="5"/>
    <x v="10"/>
  </r>
  <r>
    <x v="2"/>
    <x v="7"/>
    <s v="Jul 2021"/>
    <n v="46208.443505996569"/>
    <x v="6"/>
    <x v="10"/>
  </r>
  <r>
    <x v="2"/>
    <x v="7"/>
    <s v="Aug 2021"/>
    <n v="27382.99293075041"/>
    <x v="7"/>
    <x v="10"/>
  </r>
  <r>
    <x v="2"/>
    <x v="7"/>
    <s v="Sep 2021"/>
    <n v="6107.6160283193922"/>
    <x v="8"/>
    <x v="10"/>
  </r>
  <r>
    <x v="2"/>
    <x v="7"/>
    <s v="Oct 2021"/>
    <n v="5714.0873188347996"/>
    <x v="9"/>
    <x v="10"/>
  </r>
  <r>
    <x v="2"/>
    <x v="7"/>
    <s v="Nov 2021"/>
    <n v="5655.1782561451719"/>
    <x v="10"/>
    <x v="10"/>
  </r>
  <r>
    <x v="2"/>
    <x v="7"/>
    <s v="Dec 2021"/>
    <n v="5597.1129376092968"/>
    <x v="11"/>
    <x v="10"/>
  </r>
  <r>
    <x v="2"/>
    <x v="7"/>
    <s v="Jan 2022"/>
    <n v="5539.7520995296472"/>
    <x v="0"/>
    <x v="11"/>
  </r>
  <r>
    <x v="2"/>
    <x v="7"/>
    <s v="Feb 2022"/>
    <n v="5537.8938322260792"/>
    <x v="1"/>
    <x v="11"/>
  </r>
  <r>
    <x v="2"/>
    <x v="7"/>
    <s v="Mar 2022"/>
    <n v="5426.9436669598481"/>
    <x v="2"/>
    <x v="11"/>
  </r>
  <r>
    <x v="2"/>
    <x v="7"/>
    <s v="Apr 2022"/>
    <n v="5371.2952143543853"/>
    <x v="3"/>
    <x v="11"/>
  </r>
  <r>
    <x v="2"/>
    <x v="7"/>
    <s v="May 2022"/>
    <n v="5316.0552231894417"/>
    <x v="4"/>
    <x v="11"/>
  </r>
  <r>
    <x v="2"/>
    <x v="7"/>
    <s v="Jun 2022"/>
    <n v="5259.2354910753511"/>
    <x v="5"/>
    <x v="11"/>
  </r>
  <r>
    <x v="2"/>
    <x v="7"/>
    <s v="Jul 2022"/>
    <n v="5202.7521187210868"/>
    <x v="6"/>
    <x v="11"/>
  </r>
  <r>
    <x v="2"/>
    <x v="7"/>
    <s v="Aug 2022"/>
    <n v="5143.057974564751"/>
    <x v="7"/>
    <x v="11"/>
  </r>
  <r>
    <x v="2"/>
    <x v="7"/>
    <s v="Sep 2022"/>
    <n v="5083.9073991239029"/>
    <x v="8"/>
    <x v="11"/>
  </r>
  <r>
    <x v="2"/>
    <x v="7"/>
    <s v="Oct 2022"/>
    <n v="5027.8657669012682"/>
    <x v="9"/>
    <x v="11"/>
  </r>
  <r>
    <x v="2"/>
    <x v="7"/>
    <s v="Nov 2022"/>
    <n v="4974.2792655556805"/>
    <x v="10"/>
    <x v="11"/>
  </r>
  <r>
    <x v="2"/>
    <x v="7"/>
    <s v="Dec 2022"/>
    <n v="4920.3628876071434"/>
    <x v="11"/>
    <x v="11"/>
  </r>
  <r>
    <x v="2"/>
    <x v="7"/>
    <s v="Jan 2023"/>
    <n v="4867.5623806552212"/>
    <x v="0"/>
    <x v="12"/>
  </r>
  <r>
    <x v="2"/>
    <x v="7"/>
    <s v="Feb 2023"/>
    <n v="4845.5513090323302"/>
    <x v="1"/>
    <x v="12"/>
  </r>
  <r>
    <x v="2"/>
    <x v="7"/>
    <s v="Mar 2023"/>
    <n v="4765.4681233307201"/>
    <x v="2"/>
    <x v="12"/>
  </r>
  <r>
    <x v="2"/>
    <x v="7"/>
    <s v="Apr 2023"/>
    <n v="4713.6205649380181"/>
    <x v="3"/>
    <x v="12"/>
  </r>
  <r>
    <x v="2"/>
    <x v="7"/>
    <s v="May 2023"/>
    <n v="4658.5598531826372"/>
    <x v="4"/>
    <x v="12"/>
  </r>
  <r>
    <x v="2"/>
    <x v="7"/>
    <s v="Jun 2023"/>
    <n v="4607.4488349939274"/>
    <x v="5"/>
    <x v="12"/>
  </r>
  <r>
    <x v="2"/>
    <x v="7"/>
    <s v="Jul 2023"/>
    <n v="4556.8510447404014"/>
    <x v="6"/>
    <x v="12"/>
  </r>
  <r>
    <x v="2"/>
    <x v="7"/>
    <s v="Aug 2023"/>
    <n v="4507.4945785687823"/>
    <x v="7"/>
    <x v="12"/>
  </r>
  <r>
    <x v="2"/>
    <x v="7"/>
    <s v="Sep 2023"/>
    <n v="4456.5645781587309"/>
    <x v="8"/>
    <x v="12"/>
  </r>
  <r>
    <x v="2"/>
    <x v="7"/>
    <s v="Oct 2023"/>
    <n v="4409.0042271374796"/>
    <x v="9"/>
    <x v="12"/>
  </r>
  <r>
    <x v="2"/>
    <x v="7"/>
    <s v="Nov 2023"/>
    <n v="4361.5824855878982"/>
    <x v="10"/>
    <x v="12"/>
  </r>
  <r>
    <x v="2"/>
    <x v="7"/>
    <s v="Dec 2023"/>
    <n v="4315.8553055873817"/>
    <x v="11"/>
    <x v="12"/>
  </r>
  <r>
    <x v="2"/>
    <x v="7"/>
    <s v="Jan 2024"/>
    <n v="4271.4976267756692"/>
    <x v="0"/>
    <x v="13"/>
  </r>
  <r>
    <x v="2"/>
    <x v="7"/>
    <s v="Feb 2024"/>
    <n v="4232.2458377135326"/>
    <x v="1"/>
    <x v="13"/>
  </r>
  <r>
    <x v="2"/>
    <x v="7"/>
    <s v="Mar 2024"/>
    <n v="4180.7467448653115"/>
    <x v="2"/>
    <x v="13"/>
  </r>
  <r>
    <x v="2"/>
    <x v="7"/>
    <s v="Apr 2024"/>
    <n v="4136.8310553690044"/>
    <x v="3"/>
    <x v="13"/>
  </r>
  <r>
    <x v="2"/>
    <x v="7"/>
    <s v="May 2024"/>
    <n v="4093.4807223073144"/>
    <x v="4"/>
    <x v="13"/>
  </r>
  <r>
    <x v="2"/>
    <x v="7"/>
    <s v="Jun 2024"/>
    <n v="4051.6883077694406"/>
    <x v="5"/>
    <x v="13"/>
  </r>
  <r>
    <x v="2"/>
    <x v="7"/>
    <s v="Jul 2024"/>
    <n v="4009.6835339636295"/>
    <x v="6"/>
    <x v="13"/>
  </r>
  <r>
    <x v="2"/>
    <x v="7"/>
    <s v="Aug 2024"/>
    <n v="3967.6335299535676"/>
    <x v="7"/>
    <x v="13"/>
  </r>
  <r>
    <x v="2"/>
    <x v="7"/>
    <s v="Sep 2024"/>
    <n v="3923.0949234814748"/>
    <x v="8"/>
    <x v="13"/>
  </r>
  <r>
    <x v="2"/>
    <x v="7"/>
    <s v="Oct 2024"/>
    <n v="3883.1186111885463"/>
    <x v="9"/>
    <x v="13"/>
  </r>
  <r>
    <x v="2"/>
    <x v="7"/>
    <s v="Nov 2024"/>
    <n v="3843.407974861952"/>
    <x v="10"/>
    <x v="13"/>
  </r>
  <r>
    <x v="2"/>
    <x v="7"/>
    <s v="Dec 2024"/>
    <n v="3804.2581000000005"/>
    <x v="11"/>
    <x v="13"/>
  </r>
  <r>
    <x v="2"/>
    <x v="7"/>
    <s v="Jan 2025"/>
    <n v="3765.5308999999997"/>
    <x v="0"/>
    <x v="14"/>
  </r>
  <r>
    <x v="2"/>
    <x v="7"/>
    <s v="Feb 2025"/>
    <n v="3727.2011000000002"/>
    <x v="1"/>
    <x v="14"/>
  </r>
  <r>
    <x v="2"/>
    <x v="7"/>
    <s v="Mar 2025"/>
    <n v="3689.2647999999999"/>
    <x v="2"/>
    <x v="14"/>
  </r>
  <r>
    <x v="2"/>
    <x v="7"/>
    <s v="Apr 2025"/>
    <n v="3651.7177999999999"/>
    <x v="3"/>
    <x v="14"/>
  </r>
  <r>
    <x v="2"/>
    <x v="7"/>
    <s v="May 2025"/>
    <n v="3614.5559000000003"/>
    <x v="4"/>
    <x v="14"/>
  </r>
  <r>
    <x v="2"/>
    <x v="7"/>
    <s v="Jun 2025"/>
    <n v="3577.7754"/>
    <x v="5"/>
    <x v="14"/>
  </r>
  <r>
    <x v="2"/>
    <x v="7"/>
    <s v="Jul 2025"/>
    <n v="3541.3721999999998"/>
    <x v="6"/>
    <x v="14"/>
  </r>
  <r>
    <x v="2"/>
    <x v="7"/>
    <s v="Aug 2025"/>
    <n v="3505.3424999999997"/>
    <x v="7"/>
    <x v="14"/>
  </r>
  <r>
    <x v="2"/>
    <x v="7"/>
    <s v="Sep 2025"/>
    <n v="3469.6824000000001"/>
    <x v="8"/>
    <x v="14"/>
  </r>
  <r>
    <x v="2"/>
    <x v="7"/>
    <s v="Oct 2025"/>
    <n v="3434.3878"/>
    <x v="9"/>
    <x v="14"/>
  </r>
  <r>
    <x v="2"/>
    <x v="7"/>
    <s v="Nov 2025"/>
    <n v="3399.4553999999998"/>
    <x v="10"/>
    <x v="14"/>
  </r>
  <r>
    <x v="2"/>
    <x v="7"/>
    <s v="Dec 2025"/>
    <n v="3364.8807999999999"/>
    <x v="11"/>
    <x v="14"/>
  </r>
  <r>
    <x v="2"/>
    <x v="7"/>
    <s v="Jan 2026"/>
    <n v="3330.6607999999997"/>
    <x v="0"/>
    <x v="15"/>
  </r>
  <r>
    <x v="2"/>
    <x v="7"/>
    <s v="Feb 2026"/>
    <n v="3296.7916"/>
    <x v="1"/>
    <x v="15"/>
  </r>
  <r>
    <x v="2"/>
    <x v="7"/>
    <s v="Mar 2026"/>
    <n v="3263.2696000000001"/>
    <x v="2"/>
    <x v="15"/>
  </r>
  <r>
    <x v="2"/>
    <x v="7"/>
    <s v="Apr 2026"/>
    <n v="3230.0910000000003"/>
    <x v="3"/>
    <x v="15"/>
  </r>
  <r>
    <x v="2"/>
    <x v="7"/>
    <s v="May 2026"/>
    <n v="3197.2524999999996"/>
    <x v="4"/>
    <x v="15"/>
  </r>
  <r>
    <x v="2"/>
    <x v="7"/>
    <s v="Jun 2026"/>
    <n v="3164.7503000000002"/>
    <x v="5"/>
    <x v="15"/>
  </r>
  <r>
    <x v="2"/>
    <x v="7"/>
    <s v="Jul 2026"/>
    <n v="3132.5812000000001"/>
    <x v="6"/>
    <x v="15"/>
  </r>
  <r>
    <x v="2"/>
    <x v="8"/>
    <s v="Sep 2011"/>
    <n v="10860266.057747632"/>
    <x v="8"/>
    <x v="0"/>
  </r>
  <r>
    <x v="2"/>
    <x v="8"/>
    <s v="Oct 2011"/>
    <n v="3684243.7653449196"/>
    <x v="9"/>
    <x v="0"/>
  </r>
  <r>
    <x v="2"/>
    <x v="8"/>
    <s v="Nov 2011"/>
    <n v="3739350.7894018041"/>
    <x v="10"/>
    <x v="0"/>
  </r>
  <r>
    <x v="2"/>
    <x v="8"/>
    <s v="Dec 2011"/>
    <n v="3399008.3855371652"/>
    <x v="11"/>
    <x v="0"/>
  </r>
  <r>
    <x v="2"/>
    <x v="8"/>
    <s v="Jan 2012"/>
    <n v="3352004.9718845203"/>
    <x v="0"/>
    <x v="1"/>
  </r>
  <r>
    <x v="2"/>
    <x v="8"/>
    <s v="Feb 2012"/>
    <n v="3375425.294055555"/>
    <x v="1"/>
    <x v="1"/>
  </r>
  <r>
    <x v="2"/>
    <x v="8"/>
    <s v="Mar 2012"/>
    <n v="3446717.1847412223"/>
    <x v="2"/>
    <x v="1"/>
  </r>
  <r>
    <x v="2"/>
    <x v="8"/>
    <s v="Apr 2012"/>
    <n v="3604344.5913913036"/>
    <x v="3"/>
    <x v="1"/>
  </r>
  <r>
    <x v="2"/>
    <x v="8"/>
    <s v="May 2012"/>
    <n v="3544253.5595131917"/>
    <x v="4"/>
    <x v="1"/>
  </r>
  <r>
    <x v="2"/>
    <x v="8"/>
    <s v="Jun 2012"/>
    <n v="3350076.5157515281"/>
    <x v="5"/>
    <x v="1"/>
  </r>
  <r>
    <x v="2"/>
    <x v="8"/>
    <s v="Jul 2012"/>
    <n v="3129769.7705013519"/>
    <x v="6"/>
    <x v="1"/>
  </r>
  <r>
    <x v="2"/>
    <x v="8"/>
    <s v="Aug 2012"/>
    <n v="3033846.6431990042"/>
    <x v="7"/>
    <x v="1"/>
  </r>
  <r>
    <x v="2"/>
    <x v="8"/>
    <s v="Sep 2012"/>
    <n v="2939566.1094152322"/>
    <x v="8"/>
    <x v="1"/>
  </r>
  <r>
    <x v="2"/>
    <x v="8"/>
    <s v="Oct 2012"/>
    <n v="2887566.4599565603"/>
    <x v="9"/>
    <x v="1"/>
  </r>
  <r>
    <x v="2"/>
    <x v="8"/>
    <s v="Nov 2012"/>
    <n v="2804386.2450238988"/>
    <x v="10"/>
    <x v="1"/>
  </r>
  <r>
    <x v="2"/>
    <x v="8"/>
    <s v="Dec 2012"/>
    <n v="2734776.9371525655"/>
    <x v="11"/>
    <x v="1"/>
  </r>
  <r>
    <x v="2"/>
    <x v="8"/>
    <s v="Jan 2013"/>
    <n v="2650181.0662011309"/>
    <x v="0"/>
    <x v="2"/>
  </r>
  <r>
    <x v="2"/>
    <x v="8"/>
    <s v="Feb 2013"/>
    <n v="2580872.4155723429"/>
    <x v="1"/>
    <x v="2"/>
  </r>
  <r>
    <x v="2"/>
    <x v="8"/>
    <s v="Mar 2013"/>
    <n v="2461212.0594592113"/>
    <x v="2"/>
    <x v="2"/>
  </r>
  <r>
    <x v="2"/>
    <x v="8"/>
    <s v="Apr 2013"/>
    <n v="2370455.6380805136"/>
    <x v="3"/>
    <x v="2"/>
  </r>
  <r>
    <x v="2"/>
    <x v="8"/>
    <s v="May 2013"/>
    <n v="2313201.1181414556"/>
    <x v="4"/>
    <x v="2"/>
  </r>
  <r>
    <x v="2"/>
    <x v="8"/>
    <s v="Jun 2013"/>
    <n v="2255491.7766565951"/>
    <x v="5"/>
    <x v="2"/>
  </r>
  <r>
    <x v="2"/>
    <x v="8"/>
    <s v="Jul 2013"/>
    <n v="2199459.0936333979"/>
    <x v="6"/>
    <x v="2"/>
  </r>
  <r>
    <x v="2"/>
    <x v="8"/>
    <s v="Aug 2013"/>
    <n v="2145460.6511373622"/>
    <x v="7"/>
    <x v="2"/>
  </r>
  <r>
    <x v="2"/>
    <x v="8"/>
    <s v="Sep 2013"/>
    <n v="2085984.6647926413"/>
    <x v="8"/>
    <x v="2"/>
  </r>
  <r>
    <x v="2"/>
    <x v="8"/>
    <s v="Oct 2013"/>
    <n v="2038932.8108694749"/>
    <x v="9"/>
    <x v="2"/>
  </r>
  <r>
    <x v="2"/>
    <x v="8"/>
    <s v="Nov 2013"/>
    <n v="1994383.785622221"/>
    <x v="10"/>
    <x v="2"/>
  </r>
  <r>
    <x v="2"/>
    <x v="8"/>
    <s v="Dec 2013"/>
    <n v="1969202.2471353004"/>
    <x v="11"/>
    <x v="2"/>
  </r>
  <r>
    <x v="2"/>
    <x v="8"/>
    <s v="Jan 2014"/>
    <n v="1996038.9057325202"/>
    <x v="0"/>
    <x v="3"/>
  </r>
  <r>
    <x v="2"/>
    <x v="8"/>
    <s v="Feb 2014"/>
    <n v="1971277.7206135325"/>
    <x v="1"/>
    <x v="3"/>
  </r>
  <r>
    <x v="2"/>
    <x v="8"/>
    <s v="Mar 2014"/>
    <n v="1943746.7322501908"/>
    <x v="2"/>
    <x v="3"/>
  </r>
  <r>
    <x v="2"/>
    <x v="8"/>
    <s v="Apr 2014"/>
    <n v="1917013.0598287201"/>
    <x v="3"/>
    <x v="3"/>
  </r>
  <r>
    <x v="2"/>
    <x v="8"/>
    <s v="May 2014"/>
    <n v="1892531.876318296"/>
    <x v="4"/>
    <x v="3"/>
  </r>
  <r>
    <x v="2"/>
    <x v="8"/>
    <s v="Jun 2014"/>
    <n v="1866820.9292809905"/>
    <x v="5"/>
    <x v="3"/>
  </r>
  <r>
    <x v="2"/>
    <x v="8"/>
    <s v="Jul 2014"/>
    <n v="1841365.5159390976"/>
    <x v="6"/>
    <x v="3"/>
  </r>
  <r>
    <x v="2"/>
    <x v="8"/>
    <s v="Aug 2014"/>
    <n v="1810407.6093856886"/>
    <x v="7"/>
    <x v="3"/>
  </r>
  <r>
    <x v="2"/>
    <x v="8"/>
    <s v="Sep 2014"/>
    <n v="1772020.9963872524"/>
    <x v="8"/>
    <x v="3"/>
  </r>
  <r>
    <x v="2"/>
    <x v="8"/>
    <s v="Oct 2014"/>
    <n v="1751681.0753123711"/>
    <x v="9"/>
    <x v="3"/>
  </r>
  <r>
    <x v="2"/>
    <x v="8"/>
    <s v="Nov 2014"/>
    <n v="1729938.4231917674"/>
    <x v="10"/>
    <x v="3"/>
  </r>
  <r>
    <x v="2"/>
    <x v="8"/>
    <s v="Dec 2014"/>
    <n v="1716057.0378521841"/>
    <x v="11"/>
    <x v="3"/>
  </r>
  <r>
    <x v="2"/>
    <x v="8"/>
    <s v="Jan 2015"/>
    <n v="1751256.0652586157"/>
    <x v="0"/>
    <x v="4"/>
  </r>
  <r>
    <x v="2"/>
    <x v="8"/>
    <s v="Feb 2015"/>
    <n v="1731189.1459906031"/>
    <x v="1"/>
    <x v="4"/>
  </r>
  <r>
    <x v="2"/>
    <x v="8"/>
    <s v="Mar 2015"/>
    <n v="1711143.7517594504"/>
    <x v="2"/>
    <x v="4"/>
  </r>
  <r>
    <x v="2"/>
    <x v="8"/>
    <s v="Apr 2015"/>
    <n v="1692734.396485074"/>
    <x v="3"/>
    <x v="4"/>
  </r>
  <r>
    <x v="2"/>
    <x v="8"/>
    <s v="May 2015"/>
    <n v="1673273.0310966801"/>
    <x v="4"/>
    <x v="4"/>
  </r>
  <r>
    <x v="2"/>
    <x v="8"/>
    <s v="Jun 2015"/>
    <n v="1654171.1920770714"/>
    <x v="5"/>
    <x v="4"/>
  </r>
  <r>
    <x v="2"/>
    <x v="8"/>
    <s v="Jul 2015"/>
    <n v="1635255.3349262734"/>
    <x v="6"/>
    <x v="4"/>
  </r>
  <r>
    <x v="2"/>
    <x v="8"/>
    <s v="Aug 2015"/>
    <n v="1616583.0401688379"/>
    <x v="7"/>
    <x v="4"/>
  </r>
  <r>
    <x v="2"/>
    <x v="8"/>
    <s v="Sep 2015"/>
    <n v="1598808.4332961394"/>
    <x v="8"/>
    <x v="4"/>
  </r>
  <r>
    <x v="2"/>
    <x v="8"/>
    <s v="Oct 2015"/>
    <n v="1580787.7763837385"/>
    <x v="9"/>
    <x v="4"/>
  </r>
  <r>
    <x v="2"/>
    <x v="8"/>
    <s v="Nov 2015"/>
    <n v="1563165.1761788419"/>
    <x v="10"/>
    <x v="4"/>
  </r>
  <r>
    <x v="2"/>
    <x v="8"/>
    <s v="Dec 2015"/>
    <n v="1549523.092431332"/>
    <x v="11"/>
    <x v="4"/>
  </r>
  <r>
    <x v="2"/>
    <x v="8"/>
    <s v="Jan 2016"/>
    <n v="1581560.6175690393"/>
    <x v="0"/>
    <x v="5"/>
  </r>
  <r>
    <x v="2"/>
    <x v="8"/>
    <s v="Feb 2016"/>
    <n v="1564122.1311540124"/>
    <x v="1"/>
    <x v="5"/>
  </r>
  <r>
    <x v="2"/>
    <x v="8"/>
    <s v="Mar 2016"/>
    <n v="1546730.3331758061"/>
    <x v="2"/>
    <x v="5"/>
  </r>
  <r>
    <x v="2"/>
    <x v="8"/>
    <s v="Apr 2016"/>
    <n v="1529691.598247515"/>
    <x v="3"/>
    <x v="5"/>
  </r>
  <r>
    <x v="2"/>
    <x v="8"/>
    <s v="May 2016"/>
    <n v="1512753.8107504959"/>
    <x v="4"/>
    <x v="5"/>
  </r>
  <r>
    <x v="2"/>
    <x v="8"/>
    <s v="Jun 2016"/>
    <n v="1496099.9340334106"/>
    <x v="5"/>
    <x v="5"/>
  </r>
  <r>
    <x v="2"/>
    <x v="8"/>
    <s v="Jul 2016"/>
    <n v="1479529.0206127323"/>
    <x v="6"/>
    <x v="5"/>
  </r>
  <r>
    <x v="2"/>
    <x v="8"/>
    <s v="Aug 2016"/>
    <n v="1463307.1080674231"/>
    <x v="7"/>
    <x v="5"/>
  </r>
  <r>
    <x v="2"/>
    <x v="8"/>
    <s v="Sep 2016"/>
    <n v="1446216.1076866116"/>
    <x v="8"/>
    <x v="5"/>
  </r>
  <r>
    <x v="2"/>
    <x v="8"/>
    <s v="Oct 2016"/>
    <n v="1430339.9281828853"/>
    <x v="9"/>
    <x v="5"/>
  </r>
  <r>
    <x v="2"/>
    <x v="8"/>
    <s v="Nov 2016"/>
    <n v="1414911.7915040783"/>
    <x v="10"/>
    <x v="5"/>
  </r>
  <r>
    <x v="2"/>
    <x v="8"/>
    <s v="Dec 2016"/>
    <n v="1401844.8653535414"/>
    <x v="11"/>
    <x v="5"/>
  </r>
  <r>
    <x v="2"/>
    <x v="8"/>
    <s v="Jan 2017"/>
    <n v="1431426.3676280065"/>
    <x v="0"/>
    <x v="6"/>
  </r>
  <r>
    <x v="2"/>
    <x v="8"/>
    <s v="Feb 2017"/>
    <n v="1415884.9955721921"/>
    <x v="1"/>
    <x v="6"/>
  </r>
  <r>
    <x v="2"/>
    <x v="8"/>
    <s v="Mar 2017"/>
    <n v="1400545.0978247467"/>
    <x v="2"/>
    <x v="6"/>
  </r>
  <r>
    <x v="2"/>
    <x v="8"/>
    <s v="Apr 2017"/>
    <n v="1385393.0268738056"/>
    <x v="3"/>
    <x v="6"/>
  </r>
  <r>
    <x v="2"/>
    <x v="8"/>
    <s v="May 2017"/>
    <n v="1370420.5351588468"/>
    <x v="4"/>
    <x v="6"/>
  </r>
  <r>
    <x v="2"/>
    <x v="8"/>
    <s v="Jun 2017"/>
    <n v="1355622.9193541785"/>
    <x v="5"/>
    <x v="6"/>
  </r>
  <r>
    <x v="2"/>
    <x v="8"/>
    <s v="Jul 2017"/>
    <n v="1341009.0156237418"/>
    <x v="6"/>
    <x v="6"/>
  </r>
  <r>
    <x v="2"/>
    <x v="8"/>
    <s v="Aug 2017"/>
    <n v="1326565.6588252233"/>
    <x v="7"/>
    <x v="6"/>
  </r>
  <r>
    <x v="2"/>
    <x v="8"/>
    <s v="Sep 2017"/>
    <n v="1312301.220000999"/>
    <x v="8"/>
    <x v="6"/>
  </r>
  <r>
    <x v="2"/>
    <x v="8"/>
    <s v="Oct 2017"/>
    <n v="1298198.4798015957"/>
    <x v="9"/>
    <x v="6"/>
  </r>
  <r>
    <x v="2"/>
    <x v="8"/>
    <s v="Nov 2017"/>
    <n v="1284520.169039675"/>
    <x v="10"/>
    <x v="6"/>
  </r>
  <r>
    <x v="2"/>
    <x v="8"/>
    <s v="Dec 2017"/>
    <n v="1272041.0312864918"/>
    <x v="11"/>
    <x v="6"/>
  </r>
  <r>
    <x v="2"/>
    <x v="8"/>
    <s v="Jan 2018"/>
    <n v="1298863.0335133413"/>
    <x v="0"/>
    <x v="7"/>
  </r>
  <r>
    <x v="2"/>
    <x v="8"/>
    <s v="Feb 2018"/>
    <n v="1284987.9683125513"/>
    <x v="1"/>
    <x v="7"/>
  </r>
  <r>
    <x v="2"/>
    <x v="8"/>
    <s v="Mar 2018"/>
    <n v="1271272.1988520152"/>
    <x v="2"/>
    <x v="7"/>
  </r>
  <r>
    <x v="2"/>
    <x v="8"/>
    <s v="Apr 2018"/>
    <n v="1257711.91898807"/>
    <x v="3"/>
    <x v="7"/>
  </r>
  <r>
    <x v="2"/>
    <x v="8"/>
    <s v="May 2018"/>
    <n v="1244307.592993249"/>
    <x v="4"/>
    <x v="7"/>
  </r>
  <r>
    <x v="2"/>
    <x v="8"/>
    <s v="Jun 2018"/>
    <n v="1231048.7326946736"/>
    <x v="5"/>
    <x v="7"/>
  </r>
  <r>
    <x v="2"/>
    <x v="8"/>
    <s v="Jul 2018"/>
    <n v="1217939.0759655836"/>
    <x v="6"/>
    <x v="7"/>
  </r>
  <r>
    <x v="2"/>
    <x v="8"/>
    <s v="Aug 2018"/>
    <n v="1204988.3143532861"/>
    <x v="7"/>
    <x v="7"/>
  </r>
  <r>
    <x v="2"/>
    <x v="8"/>
    <s v="Sep 2018"/>
    <n v="1192185.9587444703"/>
    <x v="8"/>
    <x v="7"/>
  </r>
  <r>
    <x v="2"/>
    <x v="8"/>
    <s v="Oct 2018"/>
    <n v="1179527.3092366625"/>
    <x v="9"/>
    <x v="7"/>
  </r>
  <r>
    <x v="2"/>
    <x v="8"/>
    <s v="Nov 2018"/>
    <n v="1167191.6938423989"/>
    <x v="10"/>
    <x v="7"/>
  </r>
  <r>
    <x v="2"/>
    <x v="8"/>
    <s v="Dec 2018"/>
    <n v="1155528.8992129003"/>
    <x v="11"/>
    <x v="7"/>
  </r>
  <r>
    <x v="2"/>
    <x v="8"/>
    <s v="Jan 2019"/>
    <n v="1216843.0903746155"/>
    <x v="0"/>
    <x v="8"/>
  </r>
  <r>
    <x v="2"/>
    <x v="8"/>
    <s v="Feb 2019"/>
    <n v="1204000.5387283065"/>
    <x v="1"/>
    <x v="8"/>
  </r>
  <r>
    <x v="2"/>
    <x v="8"/>
    <s v="Mar 2019"/>
    <n v="1191309.465709151"/>
    <x v="2"/>
    <x v="8"/>
  </r>
  <r>
    <x v="2"/>
    <x v="8"/>
    <s v="Apr 2019"/>
    <n v="1178756.8903188785"/>
    <x v="3"/>
    <x v="8"/>
  </r>
  <r>
    <x v="2"/>
    <x v="8"/>
    <s v="May 2019"/>
    <n v="1166345.827740663"/>
    <x v="4"/>
    <x v="8"/>
  </r>
  <r>
    <x v="2"/>
    <x v="8"/>
    <s v="Jun 2019"/>
    <n v="1154071.894674378"/>
    <x v="5"/>
    <x v="8"/>
  </r>
  <r>
    <x v="2"/>
    <x v="8"/>
    <s v="Jul 2019"/>
    <n v="1141939.7454753367"/>
    <x v="6"/>
    <x v="8"/>
  </r>
  <r>
    <x v="2"/>
    <x v="8"/>
    <s v="Aug 2019"/>
    <n v="1129939.0686909743"/>
    <x v="7"/>
    <x v="8"/>
  </r>
  <r>
    <x v="2"/>
    <x v="8"/>
    <s v="Sep 2019"/>
    <n v="1118065.2998814606"/>
    <x v="8"/>
    <x v="8"/>
  </r>
  <r>
    <x v="2"/>
    <x v="8"/>
    <s v="Oct 2019"/>
    <n v="1106327.9386334184"/>
    <x v="9"/>
    <x v="8"/>
  </r>
  <r>
    <x v="2"/>
    <x v="8"/>
    <s v="Nov 2019"/>
    <n v="1094799.1887556808"/>
    <x v="10"/>
    <x v="8"/>
  </r>
  <r>
    <x v="2"/>
    <x v="8"/>
    <s v="Dec 2019"/>
    <n v="1083759.178211926"/>
    <x v="11"/>
    <x v="8"/>
  </r>
  <r>
    <x v="2"/>
    <x v="8"/>
    <s v="Jan 2020"/>
    <n v="1104846.1182348162"/>
    <x v="0"/>
    <x v="9"/>
  </r>
  <r>
    <x v="2"/>
    <x v="8"/>
    <s v="Feb 2020"/>
    <n v="1093291.8693315682"/>
    <x v="1"/>
    <x v="9"/>
  </r>
  <r>
    <x v="2"/>
    <x v="8"/>
    <s v="Mar 2020"/>
    <n v="1081869.8171535216"/>
    <x v="2"/>
    <x v="9"/>
  </r>
  <r>
    <x v="2"/>
    <x v="8"/>
    <s v="Apr 2020"/>
    <n v="1070567.9902613619"/>
    <x v="3"/>
    <x v="9"/>
  </r>
  <r>
    <x v="2"/>
    <x v="8"/>
    <s v="May 2020"/>
    <n v="1059370.910982345"/>
    <x v="4"/>
    <x v="9"/>
  </r>
  <r>
    <x v="2"/>
    <x v="8"/>
    <s v="Jun 2020"/>
    <n v="1048311.8026374422"/>
    <x v="5"/>
    <x v="9"/>
  </r>
  <r>
    <x v="2"/>
    <x v="8"/>
    <s v="Jul 2020"/>
    <n v="1037368.0800800229"/>
    <x v="6"/>
    <x v="9"/>
  </r>
  <r>
    <x v="2"/>
    <x v="8"/>
    <s v="Aug 2020"/>
    <n v="1026557.0043209927"/>
    <x v="7"/>
    <x v="9"/>
  </r>
  <r>
    <x v="2"/>
    <x v="8"/>
    <s v="Sep 2020"/>
    <n v="1015696.0272283659"/>
    <x v="8"/>
    <x v="9"/>
  </r>
  <r>
    <x v="2"/>
    <x v="8"/>
    <s v="Oct 2020"/>
    <n v="1005115.0210131812"/>
    <x v="9"/>
    <x v="9"/>
  </r>
  <r>
    <x v="2"/>
    <x v="8"/>
    <s v="Nov 2020"/>
    <n v="994679.98333355447"/>
    <x v="10"/>
    <x v="9"/>
  </r>
  <r>
    <x v="2"/>
    <x v="8"/>
    <s v="Dec 2020"/>
    <n v="984633.37131078553"/>
    <x v="11"/>
    <x v="9"/>
  </r>
  <r>
    <x v="2"/>
    <x v="8"/>
    <s v="Jan 2021"/>
    <n v="38025.575109891201"/>
    <x v="0"/>
    <x v="10"/>
  </r>
  <r>
    <x v="2"/>
    <x v="8"/>
    <s v="Feb 2021"/>
    <n v="37265.549071210255"/>
    <x v="1"/>
    <x v="10"/>
  </r>
  <r>
    <x v="2"/>
    <x v="8"/>
    <s v="Mar 2021"/>
    <n v="36517.64389341075"/>
    <x v="2"/>
    <x v="10"/>
  </r>
  <r>
    <x v="2"/>
    <x v="8"/>
    <s v="Apr 2021"/>
    <n v="35792.453413654017"/>
    <x v="3"/>
    <x v="10"/>
  </r>
  <r>
    <x v="2"/>
    <x v="8"/>
    <s v="May 2021"/>
    <n v="35083.790174407965"/>
    <x v="4"/>
    <x v="10"/>
  </r>
  <r>
    <x v="2"/>
    <x v="8"/>
    <s v="Jun 2021"/>
    <n v="34360.469706867501"/>
    <x v="5"/>
    <x v="10"/>
  </r>
  <r>
    <x v="2"/>
    <x v="8"/>
    <s v="Jul 2021"/>
    <n v="33685.056916023015"/>
    <x v="6"/>
    <x v="10"/>
  </r>
  <r>
    <x v="2"/>
    <x v="8"/>
    <s v="Aug 2021"/>
    <n v="33034.938751826703"/>
    <x v="7"/>
    <x v="10"/>
  </r>
  <r>
    <x v="2"/>
    <x v="8"/>
    <s v="Sep 2021"/>
    <n v="6982.5754112367867"/>
    <x v="8"/>
    <x v="10"/>
  </r>
  <r>
    <x v="2"/>
    <x v="8"/>
    <s v="Oct 2021"/>
    <n v="6898.9598636923583"/>
    <x v="9"/>
    <x v="10"/>
  </r>
  <r>
    <x v="2"/>
    <x v="8"/>
    <s v="Nov 2021"/>
    <n v="6830.2794535720132"/>
    <x v="10"/>
    <x v="10"/>
  </r>
  <r>
    <x v="2"/>
    <x v="8"/>
    <s v="Dec 2021"/>
    <n v="6926.4841389729763"/>
    <x v="11"/>
    <x v="10"/>
  </r>
  <r>
    <x v="2"/>
    <x v="8"/>
    <s v="Jan 2022"/>
    <n v="6655.9905984312954"/>
    <x v="0"/>
    <x v="11"/>
  </r>
  <r>
    <x v="2"/>
    <x v="8"/>
    <s v="Feb 2022"/>
    <n v="6577.2522884746259"/>
    <x v="1"/>
    <x v="11"/>
  </r>
  <r>
    <x v="2"/>
    <x v="8"/>
    <s v="Mar 2022"/>
    <n v="6498.0774683734917"/>
    <x v="2"/>
    <x v="11"/>
  </r>
  <r>
    <x v="2"/>
    <x v="8"/>
    <s v="Apr 2022"/>
    <n v="6420.4000522462384"/>
    <x v="3"/>
    <x v="11"/>
  </r>
  <r>
    <x v="2"/>
    <x v="8"/>
    <s v="May 2022"/>
    <n v="6344.6627183403252"/>
    <x v="4"/>
    <x v="11"/>
  </r>
  <r>
    <x v="2"/>
    <x v="8"/>
    <s v="Jun 2022"/>
    <n v="6270.1426610132403"/>
    <x v="5"/>
    <x v="11"/>
  </r>
  <r>
    <x v="2"/>
    <x v="8"/>
    <s v="Jul 2022"/>
    <n v="6197.0913160393866"/>
    <x v="6"/>
    <x v="11"/>
  </r>
  <r>
    <x v="2"/>
    <x v="8"/>
    <s v="Aug 2022"/>
    <n v="6124.9653599131652"/>
    <x v="7"/>
    <x v="11"/>
  </r>
  <r>
    <x v="2"/>
    <x v="8"/>
    <s v="Sep 2022"/>
    <n v="6053.9438663921501"/>
    <x v="8"/>
    <x v="11"/>
  </r>
  <r>
    <x v="2"/>
    <x v="8"/>
    <s v="Oct 2022"/>
    <n v="5984.0451176011984"/>
    <x v="9"/>
    <x v="11"/>
  </r>
  <r>
    <x v="2"/>
    <x v="8"/>
    <s v="Nov 2022"/>
    <n v="5920.529196075222"/>
    <x v="10"/>
    <x v="11"/>
  </r>
  <r>
    <x v="2"/>
    <x v="8"/>
    <s v="Dec 2022"/>
    <n v="5948.4900179673168"/>
    <x v="11"/>
    <x v="11"/>
  </r>
  <r>
    <x v="2"/>
    <x v="8"/>
    <s v="Jan 2023"/>
    <n v="5778.9213327412281"/>
    <x v="0"/>
    <x v="12"/>
  </r>
  <r>
    <x v="2"/>
    <x v="8"/>
    <s v="Feb 2023"/>
    <n v="5712.5315460394722"/>
    <x v="1"/>
    <x v="12"/>
  </r>
  <r>
    <x v="2"/>
    <x v="8"/>
    <s v="Mar 2023"/>
    <n v="5647.2031990377573"/>
    <x v="2"/>
    <x v="12"/>
  </r>
  <r>
    <x v="2"/>
    <x v="8"/>
    <s v="Apr 2023"/>
    <n v="5582.7507095991659"/>
    <x v="3"/>
    <x v="12"/>
  </r>
  <r>
    <x v="2"/>
    <x v="8"/>
    <s v="May 2023"/>
    <n v="5519.0116548064752"/>
    <x v="4"/>
    <x v="12"/>
  </r>
  <r>
    <x v="2"/>
    <x v="8"/>
    <s v="Jun 2023"/>
    <n v="5456.2705056321774"/>
    <x v="5"/>
    <x v="12"/>
  </r>
  <r>
    <x v="2"/>
    <x v="8"/>
    <s v="Jul 2023"/>
    <n v="5394.3470486548422"/>
    <x v="6"/>
    <x v="12"/>
  </r>
  <r>
    <x v="2"/>
    <x v="8"/>
    <s v="Aug 2023"/>
    <n v="5333.1705749308685"/>
    <x v="7"/>
    <x v="12"/>
  </r>
  <r>
    <x v="2"/>
    <x v="8"/>
    <s v="Sep 2023"/>
    <n v="5272.8816928516671"/>
    <x v="8"/>
    <x v="12"/>
  </r>
  <r>
    <x v="2"/>
    <x v="8"/>
    <s v="Oct 2023"/>
    <n v="5213.4210923571927"/>
    <x v="9"/>
    <x v="12"/>
  </r>
  <r>
    <x v="2"/>
    <x v="8"/>
    <s v="Nov 2023"/>
    <n v="5157.2902619117358"/>
    <x v="10"/>
    <x v="12"/>
  </r>
  <r>
    <x v="2"/>
    <x v="8"/>
    <s v="Dec 2023"/>
    <n v="5151.983796850529"/>
    <x v="11"/>
    <x v="12"/>
  </r>
  <r>
    <x v="2"/>
    <x v="8"/>
    <s v="Jan 2024"/>
    <n v="5039.4664283891707"/>
    <x v="0"/>
    <x v="13"/>
  </r>
  <r>
    <x v="2"/>
    <x v="8"/>
    <s v="Feb 2024"/>
    <n v="4982.9801050498345"/>
    <x v="1"/>
    <x v="13"/>
  </r>
  <r>
    <x v="2"/>
    <x v="8"/>
    <s v="Mar 2024"/>
    <n v="4927.1344174728438"/>
    <x v="2"/>
    <x v="13"/>
  </r>
  <r>
    <x v="2"/>
    <x v="8"/>
    <s v="Apr 2024"/>
    <n v="4872.0678282392773"/>
    <x v="3"/>
    <x v="13"/>
  </r>
  <r>
    <x v="2"/>
    <x v="8"/>
    <s v="May 2024"/>
    <n v="4817.6829233755161"/>
    <x v="4"/>
    <x v="13"/>
  </r>
  <r>
    <x v="2"/>
    <x v="8"/>
    <s v="Jun 2024"/>
    <n v="4764.1196883678067"/>
    <x v="5"/>
    <x v="13"/>
  </r>
  <r>
    <x v="2"/>
    <x v="8"/>
    <s v="Jul 2024"/>
    <n v="4711.2892623157568"/>
    <x v="6"/>
    <x v="13"/>
  </r>
  <r>
    <x v="2"/>
    <x v="8"/>
    <s v="Aug 2024"/>
    <n v="4659.0719334786309"/>
    <x v="7"/>
    <x v="13"/>
  </r>
  <r>
    <x v="2"/>
    <x v="8"/>
    <s v="Sep 2024"/>
    <n v="4607.3766565982951"/>
    <x v="8"/>
    <x v="13"/>
  </r>
  <r>
    <x v="2"/>
    <x v="8"/>
    <s v="Oct 2024"/>
    <n v="4556.5274680134034"/>
    <x v="9"/>
    <x v="13"/>
  </r>
  <r>
    <x v="2"/>
    <x v="8"/>
    <s v="Nov 2024"/>
    <n v="4507.3841661156239"/>
    <x v="10"/>
    <x v="13"/>
  </r>
  <r>
    <x v="2"/>
    <x v="8"/>
    <s v="Dec 2024"/>
    <n v="4484.2232148152616"/>
    <x v="11"/>
    <x v="13"/>
  </r>
  <r>
    <x v="2"/>
    <x v="8"/>
    <s v="Jan 2025"/>
    <n v="4407.5549073369912"/>
    <x v="0"/>
    <x v="14"/>
  </r>
  <r>
    <x v="2"/>
    <x v="8"/>
    <s v="Feb 2025"/>
    <n v="4359.2351981280626"/>
    <x v="1"/>
    <x v="14"/>
  </r>
  <r>
    <x v="2"/>
    <x v="8"/>
    <s v="Mar 2025"/>
    <n v="4311.5521878147529"/>
    <x v="2"/>
    <x v="14"/>
  </r>
  <r>
    <x v="2"/>
    <x v="8"/>
    <s v="Apr 2025"/>
    <n v="4264.4475663370176"/>
    <x v="3"/>
    <x v="14"/>
  </r>
  <r>
    <x v="2"/>
    <x v="8"/>
    <s v="May 2025"/>
    <n v="4217.9901186168527"/>
    <x v="4"/>
    <x v="14"/>
  </r>
  <r>
    <x v="2"/>
    <x v="8"/>
    <s v="Jun 2025"/>
    <n v="4171.9383451943868"/>
    <x v="5"/>
    <x v="14"/>
  </r>
  <r>
    <x v="2"/>
    <x v="8"/>
    <s v="Jul 2025"/>
    <n v="4126.5875930205111"/>
    <x v="6"/>
    <x v="14"/>
  </r>
  <r>
    <x v="2"/>
    <x v="8"/>
    <s v="Aug 2025"/>
    <n v="4081.8600386258108"/>
    <x v="7"/>
    <x v="14"/>
  </r>
  <r>
    <x v="2"/>
    <x v="8"/>
    <s v="Sep 2025"/>
    <n v="4037.6268328385727"/>
    <x v="8"/>
    <x v="14"/>
  </r>
  <r>
    <x v="2"/>
    <x v="8"/>
    <s v="Oct 2025"/>
    <n v="3993.95649912821"/>
    <x v="9"/>
    <x v="14"/>
  </r>
  <r>
    <x v="2"/>
    <x v="8"/>
    <s v="Nov 2025"/>
    <n v="3951.3395727289953"/>
    <x v="10"/>
    <x v="14"/>
  </r>
  <r>
    <x v="2"/>
    <x v="8"/>
    <s v="Dec 2025"/>
    <n v="3920.2364795990802"/>
    <x v="11"/>
    <x v="14"/>
  </r>
  <r>
    <x v="2"/>
    <x v="8"/>
    <s v="Jan 2026"/>
    <n v="3826.8436999999999"/>
    <x v="0"/>
    <x v="15"/>
  </r>
  <r>
    <x v="2"/>
    <x v="8"/>
    <s v="Feb 2026"/>
    <n v="3787.3151000000003"/>
    <x v="1"/>
    <x v="15"/>
  </r>
  <r>
    <x v="2"/>
    <x v="8"/>
    <s v="Mar 2026"/>
    <n v="3748.2004999999999"/>
    <x v="2"/>
    <x v="15"/>
  </r>
  <r>
    <x v="2"/>
    <x v="8"/>
    <s v="Apr 2026"/>
    <n v="3709.4956999999995"/>
    <x v="3"/>
    <x v="15"/>
  </r>
  <r>
    <x v="2"/>
    <x v="8"/>
    <s v="May 2026"/>
    <n v="3671.1963999999998"/>
    <x v="4"/>
    <x v="15"/>
  </r>
  <r>
    <x v="2"/>
    <x v="8"/>
    <s v="Jun 2026"/>
    <n v="3633.2981"/>
    <x v="5"/>
    <x v="15"/>
  </r>
  <r>
    <x v="2"/>
    <x v="8"/>
    <s v="Jul 2026"/>
    <n v="3595.7966999999999"/>
    <x v="6"/>
    <x v="15"/>
  </r>
  <r>
    <x v="2"/>
    <x v="8"/>
    <s v="Aug 2026"/>
    <n v="3558.6876000000002"/>
    <x v="7"/>
    <x v="15"/>
  </r>
  <r>
    <x v="2"/>
    <x v="9"/>
    <s v="Oct 2011"/>
    <n v="504509.49375138315"/>
    <x v="9"/>
    <x v="0"/>
  </r>
  <r>
    <x v="2"/>
    <x v="9"/>
    <s v="Nov 2011"/>
    <n v="1340680.1796901585"/>
    <x v="10"/>
    <x v="0"/>
  </r>
  <r>
    <x v="2"/>
    <x v="9"/>
    <s v="Dec 2011"/>
    <n v="1059209.5843398485"/>
    <x v="11"/>
    <x v="0"/>
  </r>
  <r>
    <x v="2"/>
    <x v="9"/>
    <s v="Jan 2012"/>
    <n v="926267.65406379313"/>
    <x v="0"/>
    <x v="1"/>
  </r>
  <r>
    <x v="2"/>
    <x v="9"/>
    <s v="Feb 2012"/>
    <n v="770829.5823087563"/>
    <x v="1"/>
    <x v="1"/>
  </r>
  <r>
    <x v="2"/>
    <x v="9"/>
    <s v="Mar 2012"/>
    <n v="704382.04703868378"/>
    <x v="2"/>
    <x v="1"/>
  </r>
  <r>
    <x v="2"/>
    <x v="9"/>
    <s v="Apr 2012"/>
    <n v="639400.12564902334"/>
    <x v="3"/>
    <x v="1"/>
  </r>
  <r>
    <x v="2"/>
    <x v="9"/>
    <s v="May 2012"/>
    <n v="580087.2731464617"/>
    <x v="4"/>
    <x v="1"/>
  </r>
  <r>
    <x v="2"/>
    <x v="9"/>
    <s v="Jun 2012"/>
    <n v="535270.29395639326"/>
    <x v="5"/>
    <x v="1"/>
  </r>
  <r>
    <x v="2"/>
    <x v="9"/>
    <s v="Jul 2012"/>
    <n v="552316.42188317573"/>
    <x v="6"/>
    <x v="1"/>
  </r>
  <r>
    <x v="2"/>
    <x v="9"/>
    <s v="Aug 2012"/>
    <n v="689139.62503590074"/>
    <x v="7"/>
    <x v="1"/>
  </r>
  <r>
    <x v="2"/>
    <x v="9"/>
    <s v="Sep 2012"/>
    <n v="845579.80421064689"/>
    <x v="8"/>
    <x v="1"/>
  </r>
  <r>
    <x v="2"/>
    <x v="9"/>
    <s v="Oct 2012"/>
    <n v="944597.28116638609"/>
    <x v="9"/>
    <x v="1"/>
  </r>
  <r>
    <x v="2"/>
    <x v="9"/>
    <s v="Nov 2012"/>
    <n v="978258.93170714052"/>
    <x v="10"/>
    <x v="1"/>
  </r>
  <r>
    <x v="2"/>
    <x v="9"/>
    <s v="Dec 2012"/>
    <n v="916720.75998214108"/>
    <x v="11"/>
    <x v="1"/>
  </r>
  <r>
    <x v="2"/>
    <x v="9"/>
    <s v="Jan 2013"/>
    <n v="886889.57273959916"/>
    <x v="0"/>
    <x v="2"/>
  </r>
  <r>
    <x v="2"/>
    <x v="9"/>
    <s v="Feb 2013"/>
    <n v="990724.55303037807"/>
    <x v="1"/>
    <x v="2"/>
  </r>
  <r>
    <x v="2"/>
    <x v="9"/>
    <s v="Mar 2013"/>
    <n v="936715.3071468604"/>
    <x v="2"/>
    <x v="2"/>
  </r>
  <r>
    <x v="2"/>
    <x v="9"/>
    <s v="Apr 2013"/>
    <n v="667367.0954701911"/>
    <x v="3"/>
    <x v="2"/>
  </r>
  <r>
    <x v="2"/>
    <x v="9"/>
    <s v="May 2013"/>
    <n v="369711.28234519955"/>
    <x v="4"/>
    <x v="2"/>
  </r>
  <r>
    <x v="2"/>
    <x v="9"/>
    <s v="Jun 2013"/>
    <n v="349565.52681108867"/>
    <x v="5"/>
    <x v="2"/>
  </r>
  <r>
    <x v="2"/>
    <x v="9"/>
    <s v="Jul 2013"/>
    <n v="328176.96914080699"/>
    <x v="6"/>
    <x v="2"/>
  </r>
  <r>
    <x v="2"/>
    <x v="9"/>
    <s v="Aug 2013"/>
    <n v="310826.78362482873"/>
    <x v="7"/>
    <x v="2"/>
  </r>
  <r>
    <x v="2"/>
    <x v="9"/>
    <s v="Sep 2013"/>
    <n v="294630.49511745817"/>
    <x v="8"/>
    <x v="2"/>
  </r>
  <r>
    <x v="2"/>
    <x v="9"/>
    <s v="Oct 2013"/>
    <n v="283483.32656372507"/>
    <x v="9"/>
    <x v="2"/>
  </r>
  <r>
    <x v="2"/>
    <x v="9"/>
    <s v="Nov 2013"/>
    <n v="284238.28385812731"/>
    <x v="10"/>
    <x v="2"/>
  </r>
  <r>
    <x v="2"/>
    <x v="9"/>
    <s v="Dec 2013"/>
    <n v="282349.74988384085"/>
    <x v="11"/>
    <x v="2"/>
  </r>
  <r>
    <x v="2"/>
    <x v="9"/>
    <s v="Jan 2014"/>
    <n v="276445.6075184127"/>
    <x v="0"/>
    <x v="3"/>
  </r>
  <r>
    <x v="2"/>
    <x v="9"/>
    <s v="Feb 2014"/>
    <n v="333966.54235615034"/>
    <x v="1"/>
    <x v="3"/>
  </r>
  <r>
    <x v="2"/>
    <x v="9"/>
    <s v="Mar 2014"/>
    <n v="331277.77887806995"/>
    <x v="2"/>
    <x v="3"/>
  </r>
  <r>
    <x v="2"/>
    <x v="9"/>
    <s v="Apr 2014"/>
    <n v="318282.00082929363"/>
    <x v="3"/>
    <x v="3"/>
  </r>
  <r>
    <x v="2"/>
    <x v="9"/>
    <s v="May 2014"/>
    <n v="308857.2047276285"/>
    <x v="4"/>
    <x v="3"/>
  </r>
  <r>
    <x v="2"/>
    <x v="9"/>
    <s v="Jun 2014"/>
    <n v="304368.62205430504"/>
    <x v="5"/>
    <x v="3"/>
  </r>
  <r>
    <x v="2"/>
    <x v="9"/>
    <s v="Jul 2014"/>
    <n v="298722.69886917283"/>
    <x v="6"/>
    <x v="3"/>
  </r>
  <r>
    <x v="2"/>
    <x v="9"/>
    <s v="Aug 2014"/>
    <n v="294981.26965458848"/>
    <x v="7"/>
    <x v="3"/>
  </r>
  <r>
    <x v="2"/>
    <x v="9"/>
    <s v="Sep 2014"/>
    <n v="287092.48401541566"/>
    <x v="8"/>
    <x v="3"/>
  </r>
  <r>
    <x v="2"/>
    <x v="9"/>
    <s v="Oct 2014"/>
    <n v="287590.9361437402"/>
    <x v="9"/>
    <x v="3"/>
  </r>
  <r>
    <x v="2"/>
    <x v="9"/>
    <s v="Nov 2014"/>
    <n v="284475.21023186255"/>
    <x v="10"/>
    <x v="3"/>
  </r>
  <r>
    <x v="2"/>
    <x v="9"/>
    <s v="Dec 2014"/>
    <n v="281384.82718501159"/>
    <x v="11"/>
    <x v="3"/>
  </r>
  <r>
    <x v="2"/>
    <x v="9"/>
    <s v="Jan 2015"/>
    <n v="276108.07428744604"/>
    <x v="0"/>
    <x v="4"/>
  </r>
  <r>
    <x v="2"/>
    <x v="9"/>
    <s v="Feb 2015"/>
    <n v="272292.07037254202"/>
    <x v="1"/>
    <x v="4"/>
  </r>
  <r>
    <x v="2"/>
    <x v="9"/>
    <s v="Mar 2015"/>
    <n v="267622.15194503072"/>
    <x v="2"/>
    <x v="4"/>
  </r>
  <r>
    <x v="2"/>
    <x v="9"/>
    <s v="Apr 2015"/>
    <n v="255799.12009144147"/>
    <x v="3"/>
    <x v="4"/>
  </r>
  <r>
    <x v="2"/>
    <x v="9"/>
    <s v="May 2015"/>
    <n v="250658.17996751631"/>
    <x v="4"/>
    <x v="4"/>
  </r>
  <r>
    <x v="2"/>
    <x v="9"/>
    <s v="Jun 2015"/>
    <n v="248117.48557978083"/>
    <x v="5"/>
    <x v="4"/>
  </r>
  <r>
    <x v="2"/>
    <x v="9"/>
    <s v="Jul 2015"/>
    <n v="241738.60091682419"/>
    <x v="6"/>
    <x v="4"/>
  </r>
  <r>
    <x v="2"/>
    <x v="9"/>
    <s v="Aug 2015"/>
    <n v="240995.7324338335"/>
    <x v="7"/>
    <x v="4"/>
  </r>
  <r>
    <x v="2"/>
    <x v="9"/>
    <s v="Sep 2015"/>
    <n v="235508.97540822774"/>
    <x v="8"/>
    <x v="4"/>
  </r>
  <r>
    <x v="2"/>
    <x v="9"/>
    <s v="Oct 2015"/>
    <n v="231629.18149921091"/>
    <x v="9"/>
    <x v="4"/>
  </r>
  <r>
    <x v="2"/>
    <x v="9"/>
    <s v="Nov 2015"/>
    <n v="231809.69774194586"/>
    <x v="10"/>
    <x v="4"/>
  </r>
  <r>
    <x v="2"/>
    <x v="9"/>
    <s v="Dec 2015"/>
    <n v="223042.50407909771"/>
    <x v="11"/>
    <x v="4"/>
  </r>
  <r>
    <x v="2"/>
    <x v="9"/>
    <s v="Jan 2016"/>
    <n v="220471.13056365272"/>
    <x v="0"/>
    <x v="5"/>
  </r>
  <r>
    <x v="2"/>
    <x v="9"/>
    <s v="Feb 2016"/>
    <n v="215163.05457578282"/>
    <x v="1"/>
    <x v="5"/>
  </r>
  <r>
    <x v="2"/>
    <x v="9"/>
    <s v="Mar 2016"/>
    <n v="213113.31605532591"/>
    <x v="2"/>
    <x v="5"/>
  </r>
  <r>
    <x v="2"/>
    <x v="9"/>
    <s v="Apr 2016"/>
    <n v="200327.78550280828"/>
    <x v="3"/>
    <x v="5"/>
  </r>
  <r>
    <x v="2"/>
    <x v="9"/>
    <s v="May 2016"/>
    <n v="197883.66312777149"/>
    <x v="4"/>
    <x v="5"/>
  </r>
  <r>
    <x v="2"/>
    <x v="9"/>
    <s v="Jun 2016"/>
    <n v="197091.26841513315"/>
    <x v="5"/>
    <x v="5"/>
  </r>
  <r>
    <x v="2"/>
    <x v="9"/>
    <s v="Jul 2016"/>
    <n v="195214.61915885267"/>
    <x v="6"/>
    <x v="5"/>
  </r>
  <r>
    <x v="2"/>
    <x v="9"/>
    <s v="Aug 2016"/>
    <n v="191205.25090355519"/>
    <x v="7"/>
    <x v="5"/>
  </r>
  <r>
    <x v="2"/>
    <x v="9"/>
    <s v="Sep 2016"/>
    <n v="188627.96090239222"/>
    <x v="8"/>
    <x v="5"/>
  </r>
  <r>
    <x v="2"/>
    <x v="9"/>
    <s v="Oct 2016"/>
    <n v="187835.13240319857"/>
    <x v="9"/>
    <x v="5"/>
  </r>
  <r>
    <x v="2"/>
    <x v="9"/>
    <s v="Nov 2016"/>
    <n v="182819.4289009941"/>
    <x v="10"/>
    <x v="5"/>
  </r>
  <r>
    <x v="2"/>
    <x v="9"/>
    <s v="Dec 2016"/>
    <n v="182425.00588539147"/>
    <x v="11"/>
    <x v="5"/>
  </r>
  <r>
    <x v="2"/>
    <x v="9"/>
    <s v="Jan 2017"/>
    <n v="178158.53555914731"/>
    <x v="0"/>
    <x v="6"/>
  </r>
  <r>
    <x v="2"/>
    <x v="9"/>
    <s v="Feb 2017"/>
    <n v="175713.64456182989"/>
    <x v="1"/>
    <x v="6"/>
  </r>
  <r>
    <x v="2"/>
    <x v="9"/>
    <s v="Mar 2017"/>
    <n v="176101.97045395963"/>
    <x v="2"/>
    <x v="6"/>
  </r>
  <r>
    <x v="2"/>
    <x v="9"/>
    <s v="Apr 2017"/>
    <n v="165136.63737015839"/>
    <x v="3"/>
    <x v="6"/>
  </r>
  <r>
    <x v="2"/>
    <x v="9"/>
    <s v="May 2017"/>
    <n v="162194.49449025176"/>
    <x v="4"/>
    <x v="6"/>
  </r>
  <r>
    <x v="2"/>
    <x v="9"/>
    <s v="Jun 2017"/>
    <n v="162514.60729691081"/>
    <x v="5"/>
    <x v="6"/>
  </r>
  <r>
    <x v="2"/>
    <x v="9"/>
    <s v="Jul 2017"/>
    <n v="158186.39643304874"/>
    <x v="6"/>
    <x v="6"/>
  </r>
  <r>
    <x v="2"/>
    <x v="9"/>
    <s v="Aug 2017"/>
    <n v="157172.23033938388"/>
    <x v="7"/>
    <x v="6"/>
  </r>
  <r>
    <x v="2"/>
    <x v="9"/>
    <s v="Sep 2017"/>
    <n v="154780.36333448649"/>
    <x v="8"/>
    <x v="6"/>
  </r>
  <r>
    <x v="2"/>
    <x v="9"/>
    <s v="Oct 2017"/>
    <n v="153970.15453427547"/>
    <x v="9"/>
    <x v="6"/>
  </r>
  <r>
    <x v="2"/>
    <x v="9"/>
    <s v="Nov 2017"/>
    <n v="150661.08841529334"/>
    <x v="10"/>
    <x v="6"/>
  </r>
  <r>
    <x v="2"/>
    <x v="9"/>
    <s v="Dec 2017"/>
    <n v="149603.73810843617"/>
    <x v="11"/>
    <x v="6"/>
  </r>
  <r>
    <x v="2"/>
    <x v="9"/>
    <s v="Jan 2018"/>
    <n v="148650.85625961336"/>
    <x v="0"/>
    <x v="7"/>
  </r>
  <r>
    <x v="2"/>
    <x v="9"/>
    <s v="Feb 2018"/>
    <n v="146578.43081476013"/>
    <x v="1"/>
    <x v="7"/>
  </r>
  <r>
    <x v="2"/>
    <x v="9"/>
    <s v="Mar 2018"/>
    <n v="145122.76576027583"/>
    <x v="2"/>
    <x v="7"/>
  </r>
  <r>
    <x v="2"/>
    <x v="9"/>
    <s v="Apr 2018"/>
    <n v="135906.82394416066"/>
    <x v="3"/>
    <x v="7"/>
  </r>
  <r>
    <x v="2"/>
    <x v="9"/>
    <s v="May 2018"/>
    <n v="134411.00902171549"/>
    <x v="4"/>
    <x v="7"/>
  </r>
  <r>
    <x v="2"/>
    <x v="9"/>
    <s v="Jun 2018"/>
    <n v="133522.7433690101"/>
    <x v="5"/>
    <x v="7"/>
  </r>
  <r>
    <x v="2"/>
    <x v="9"/>
    <s v="Jul 2018"/>
    <n v="131527.06462919808"/>
    <x v="6"/>
    <x v="7"/>
  </r>
  <r>
    <x v="2"/>
    <x v="9"/>
    <s v="Aug 2018"/>
    <n v="130421.46123764719"/>
    <x v="7"/>
    <x v="7"/>
  </r>
  <r>
    <x v="2"/>
    <x v="9"/>
    <s v="Sep 2018"/>
    <n v="128772.34418126513"/>
    <x v="8"/>
    <x v="7"/>
  </r>
  <r>
    <x v="2"/>
    <x v="9"/>
    <s v="Oct 2018"/>
    <n v="127443.42866353385"/>
    <x v="9"/>
    <x v="7"/>
  </r>
  <r>
    <x v="2"/>
    <x v="9"/>
    <s v="Nov 2018"/>
    <n v="126148.75786114419"/>
    <x v="10"/>
    <x v="7"/>
  </r>
  <r>
    <x v="2"/>
    <x v="9"/>
    <s v="Dec 2018"/>
    <n v="124882.29995669133"/>
    <x v="11"/>
    <x v="7"/>
  </r>
  <r>
    <x v="2"/>
    <x v="9"/>
    <s v="Jan 2019"/>
    <n v="123362.72889401119"/>
    <x v="0"/>
    <x v="8"/>
  </r>
  <r>
    <x v="2"/>
    <x v="9"/>
    <s v="Feb 2019"/>
    <n v="122163.59820628258"/>
    <x v="1"/>
    <x v="8"/>
  </r>
  <r>
    <x v="2"/>
    <x v="9"/>
    <s v="Mar 2019"/>
    <n v="121216.27151544241"/>
    <x v="2"/>
    <x v="8"/>
  </r>
  <r>
    <x v="2"/>
    <x v="9"/>
    <s v="Apr 2019"/>
    <n v="113018.69347509457"/>
    <x v="3"/>
    <x v="8"/>
  </r>
  <r>
    <x v="2"/>
    <x v="9"/>
    <s v="May 2019"/>
    <n v="111893.36782220654"/>
    <x v="4"/>
    <x v="8"/>
  </r>
  <r>
    <x v="2"/>
    <x v="9"/>
    <s v="Jun 2019"/>
    <n v="111298.06211230156"/>
    <x v="5"/>
    <x v="8"/>
  </r>
  <r>
    <x v="2"/>
    <x v="9"/>
    <s v="Jul 2019"/>
    <n v="109728.81601171405"/>
    <x v="6"/>
    <x v="8"/>
  </r>
  <r>
    <x v="2"/>
    <x v="9"/>
    <s v="Aug 2019"/>
    <n v="108933.94117791064"/>
    <x v="7"/>
    <x v="8"/>
  </r>
  <r>
    <x v="2"/>
    <x v="9"/>
    <s v="Sep 2019"/>
    <n v="107655.40010441841"/>
    <x v="8"/>
    <x v="8"/>
  </r>
  <r>
    <x v="2"/>
    <x v="9"/>
    <s v="Oct 2019"/>
    <n v="106661.73505841942"/>
    <x v="9"/>
    <x v="8"/>
  </r>
  <r>
    <x v="2"/>
    <x v="9"/>
    <s v="Nov 2019"/>
    <n v="105696.12071300967"/>
    <x v="10"/>
    <x v="8"/>
  </r>
  <r>
    <x v="2"/>
    <x v="9"/>
    <s v="Dec 2019"/>
    <n v="104751.90003747751"/>
    <x v="11"/>
    <x v="8"/>
  </r>
  <r>
    <x v="2"/>
    <x v="9"/>
    <s v="Jan 2020"/>
    <n v="103551.8407010596"/>
    <x v="0"/>
    <x v="9"/>
  </r>
  <r>
    <x v="2"/>
    <x v="9"/>
    <s v="Feb 2020"/>
    <n v="102651.8622699336"/>
    <x v="1"/>
    <x v="9"/>
  </r>
  <r>
    <x v="2"/>
    <x v="9"/>
    <s v="Mar 2020"/>
    <n v="101985.39581954293"/>
    <x v="2"/>
    <x v="9"/>
  </r>
  <r>
    <x v="2"/>
    <x v="9"/>
    <s v="Apr 2020"/>
    <n v="94714.759464319504"/>
    <x v="3"/>
    <x v="9"/>
  </r>
  <r>
    <x v="2"/>
    <x v="9"/>
    <s v="May 2020"/>
    <n v="93874.442943165675"/>
    <x v="4"/>
    <x v="9"/>
  </r>
  <r>
    <x v="2"/>
    <x v="9"/>
    <s v="Jun 2020"/>
    <n v="93480.129083764201"/>
    <x v="5"/>
    <x v="9"/>
  </r>
  <r>
    <x v="2"/>
    <x v="9"/>
    <s v="Jul 2020"/>
    <n v="92255.979363041959"/>
    <x v="6"/>
    <x v="9"/>
  </r>
  <r>
    <x v="2"/>
    <x v="9"/>
    <s v="Aug 2020"/>
    <n v="91689.169328725984"/>
    <x v="7"/>
    <x v="9"/>
  </r>
  <r>
    <x v="2"/>
    <x v="9"/>
    <s v="Sep 2020"/>
    <n v="90702.309163781931"/>
    <x v="8"/>
    <x v="9"/>
  </r>
  <r>
    <x v="2"/>
    <x v="9"/>
    <s v="Oct 2020"/>
    <n v="84943.978976881219"/>
    <x v="9"/>
    <x v="9"/>
  </r>
  <r>
    <x v="2"/>
    <x v="9"/>
    <s v="Nov 2020"/>
    <n v="84307.528154167288"/>
    <x v="10"/>
    <x v="9"/>
  </r>
  <r>
    <x v="2"/>
    <x v="9"/>
    <s v="Dec 2020"/>
    <n v="83685.25787814839"/>
    <x v="11"/>
    <x v="9"/>
  </r>
  <r>
    <x v="2"/>
    <x v="9"/>
    <s v="Jan 2021"/>
    <n v="83041.919827612146"/>
    <x v="0"/>
    <x v="10"/>
  </r>
  <r>
    <x v="2"/>
    <x v="9"/>
    <s v="Feb 2021"/>
    <n v="82410.910129618467"/>
    <x v="1"/>
    <x v="10"/>
  </r>
  <r>
    <x v="2"/>
    <x v="9"/>
    <s v="Mar 2021"/>
    <n v="81793.245907654855"/>
    <x v="2"/>
    <x v="10"/>
  </r>
  <r>
    <x v="2"/>
    <x v="9"/>
    <s v="Apr 2021"/>
    <n v="75645.368201932244"/>
    <x v="3"/>
    <x v="10"/>
  </r>
  <r>
    <x v="2"/>
    <x v="9"/>
    <s v="May 2021"/>
    <n v="75051.308058830327"/>
    <x v="4"/>
    <x v="10"/>
  </r>
  <r>
    <x v="2"/>
    <x v="9"/>
    <s v="Jun 2021"/>
    <n v="74598.89856314793"/>
    <x v="5"/>
    <x v="10"/>
  </r>
  <r>
    <x v="2"/>
    <x v="9"/>
    <s v="Jul 2021"/>
    <n v="74011.974504414087"/>
    <x v="6"/>
    <x v="10"/>
  </r>
  <r>
    <x v="2"/>
    <x v="9"/>
    <s v="Aug 2021"/>
    <n v="73444.611387254801"/>
    <x v="7"/>
    <x v="10"/>
  </r>
  <r>
    <x v="2"/>
    <x v="9"/>
    <s v="Sep 2021"/>
    <n v="71914.168917662362"/>
    <x v="8"/>
    <x v="10"/>
  </r>
  <r>
    <x v="2"/>
    <x v="9"/>
    <s v="Oct 2021"/>
    <n v="23691.331625458508"/>
    <x v="9"/>
    <x v="10"/>
  </r>
  <r>
    <x v="2"/>
    <x v="9"/>
    <s v="Nov 2021"/>
    <n v="6636.1795000000002"/>
    <x v="10"/>
    <x v="10"/>
  </r>
  <r>
    <x v="2"/>
    <x v="9"/>
    <s v="Dec 2021"/>
    <n v="6567.4933000000001"/>
    <x v="11"/>
    <x v="10"/>
  </r>
  <r>
    <x v="2"/>
    <x v="9"/>
    <s v="Jan 2022"/>
    <n v="6499.5290000000005"/>
    <x v="0"/>
    <x v="11"/>
  </r>
  <r>
    <x v="2"/>
    <x v="9"/>
    <s v="Feb 2022"/>
    <n v="6432.2784999999994"/>
    <x v="1"/>
    <x v="11"/>
  </r>
  <r>
    <x v="2"/>
    <x v="9"/>
    <s v="Mar 2022"/>
    <n v="6365.7342000000008"/>
    <x v="2"/>
    <x v="11"/>
  </r>
  <r>
    <x v="2"/>
    <x v="9"/>
    <s v="Apr 2022"/>
    <n v="6299.889000000001"/>
    <x v="3"/>
    <x v="11"/>
  </r>
  <r>
    <x v="2"/>
    <x v="9"/>
    <s v="May 2022"/>
    <n v="6234.7348999999995"/>
    <x v="4"/>
    <x v="11"/>
  </r>
  <r>
    <x v="2"/>
    <x v="9"/>
    <s v="Jun 2022"/>
    <n v="6170.2644"/>
    <x v="5"/>
    <x v="11"/>
  </r>
  <r>
    <x v="2"/>
    <x v="9"/>
    <s v="Jul 2022"/>
    <n v="6106.4707000000008"/>
    <x v="6"/>
    <x v="11"/>
  </r>
  <r>
    <x v="2"/>
    <x v="9"/>
    <s v="Aug 2022"/>
    <n v="6043.3463000000002"/>
    <x v="7"/>
    <x v="11"/>
  </r>
  <r>
    <x v="2"/>
    <x v="9"/>
    <s v="Sep 2022"/>
    <n v="5980.8840999999993"/>
    <x v="8"/>
    <x v="11"/>
  </r>
  <r>
    <x v="2"/>
    <x v="9"/>
    <s v="Oct 2022"/>
    <n v="5919.0767999999998"/>
    <x v="9"/>
    <x v="11"/>
  </r>
  <r>
    <x v="2"/>
    <x v="9"/>
    <s v="Nov 2022"/>
    <n v="5857.9177"/>
    <x v="10"/>
    <x v="11"/>
  </r>
  <r>
    <x v="2"/>
    <x v="9"/>
    <s v="Dec 2022"/>
    <n v="5797.3995999999997"/>
    <x v="11"/>
    <x v="11"/>
  </r>
  <r>
    <x v="2"/>
    <x v="9"/>
    <s v="Jan 2023"/>
    <n v="5737.5159999999996"/>
    <x v="0"/>
    <x v="12"/>
  </r>
  <r>
    <x v="2"/>
    <x v="9"/>
    <s v="Feb 2023"/>
    <n v="5678.2595000000001"/>
    <x v="1"/>
    <x v="12"/>
  </r>
  <r>
    <x v="2"/>
    <x v="9"/>
    <s v="Mar 2023"/>
    <n v="5619.6241000000009"/>
    <x v="2"/>
    <x v="12"/>
  </r>
  <r>
    <x v="2"/>
    <x v="9"/>
    <s v="Apr 2023"/>
    <n v="5561.6027000000004"/>
    <x v="3"/>
    <x v="12"/>
  </r>
  <r>
    <x v="2"/>
    <x v="9"/>
    <s v="May 2023"/>
    <n v="5504.1887999999999"/>
    <x v="4"/>
    <x v="12"/>
  </r>
  <r>
    <x v="2"/>
    <x v="9"/>
    <s v="Jun 2023"/>
    <n v="5447.3762999999999"/>
    <x v="5"/>
    <x v="12"/>
  </r>
  <r>
    <x v="2"/>
    <x v="9"/>
    <s v="Jul 2023"/>
    <n v="5391.1581999999999"/>
    <x v="6"/>
    <x v="12"/>
  </r>
  <r>
    <x v="2"/>
    <x v="9"/>
    <s v="Aug 2023"/>
    <n v="5335.5285999999996"/>
    <x v="7"/>
    <x v="12"/>
  </r>
  <r>
    <x v="2"/>
    <x v="9"/>
    <s v="Sep 2023"/>
    <n v="5280.4811000000009"/>
    <x v="8"/>
    <x v="12"/>
  </r>
  <r>
    <x v="2"/>
    <x v="9"/>
    <s v="Oct 2023"/>
    <n v="5226.0092999999997"/>
    <x v="9"/>
    <x v="12"/>
  </r>
  <r>
    <x v="2"/>
    <x v="9"/>
    <s v="Nov 2023"/>
    <n v="5172.1072999999988"/>
    <x v="10"/>
    <x v="12"/>
  </r>
  <r>
    <x v="2"/>
    <x v="9"/>
    <s v="Dec 2023"/>
    <n v="5118.7690999999995"/>
    <x v="11"/>
    <x v="12"/>
  </r>
  <r>
    <x v="2"/>
    <x v="9"/>
    <s v="Jan 2024"/>
    <n v="5065.9882000000007"/>
    <x v="0"/>
    <x v="13"/>
  </r>
  <r>
    <x v="2"/>
    <x v="9"/>
    <s v="Feb 2024"/>
    <n v="5013.7593999999999"/>
    <x v="1"/>
    <x v="13"/>
  </r>
  <r>
    <x v="2"/>
    <x v="9"/>
    <s v="Mar 2024"/>
    <n v="4962.0761000000011"/>
    <x v="2"/>
    <x v="13"/>
  </r>
  <r>
    <x v="2"/>
    <x v="9"/>
    <s v="Apr 2024"/>
    <n v="4910.9331000000011"/>
    <x v="3"/>
    <x v="13"/>
  </r>
  <r>
    <x v="2"/>
    <x v="9"/>
    <s v="May 2024"/>
    <n v="4860.3241000000007"/>
    <x v="4"/>
    <x v="13"/>
  </r>
  <r>
    <x v="2"/>
    <x v="9"/>
    <s v="Jun 2024"/>
    <n v="4810.2438000000002"/>
    <x v="5"/>
    <x v="13"/>
  </r>
  <r>
    <x v="2"/>
    <x v="9"/>
    <s v="Jul 2024"/>
    <n v="4760.6863999999996"/>
    <x v="6"/>
    <x v="13"/>
  </r>
  <r>
    <x v="2"/>
    <x v="9"/>
    <s v="Aug 2024"/>
    <n v="4711.6464999999998"/>
    <x v="7"/>
    <x v="13"/>
  </r>
  <r>
    <x v="2"/>
    <x v="9"/>
    <s v="Sep 2024"/>
    <n v="4663.1184999999996"/>
    <x v="8"/>
    <x v="13"/>
  </r>
  <r>
    <x v="2"/>
    <x v="9"/>
    <s v="Oct 2024"/>
    <n v="4615.0967000000001"/>
    <x v="9"/>
    <x v="13"/>
  </r>
  <r>
    <x v="2"/>
    <x v="9"/>
    <s v="Nov 2024"/>
    <n v="4567.5761999999995"/>
    <x v="10"/>
    <x v="13"/>
  </r>
  <r>
    <x v="2"/>
    <x v="9"/>
    <s v="Dec 2024"/>
    <n v="4520.5513999999994"/>
    <x v="11"/>
    <x v="13"/>
  </r>
  <r>
    <x v="2"/>
    <x v="9"/>
    <s v="Jan 2025"/>
    <n v="4474.0171"/>
    <x v="0"/>
    <x v="14"/>
  </r>
  <r>
    <x v="2"/>
    <x v="9"/>
    <s v="Feb 2025"/>
    <n v="4427.9682000000003"/>
    <x v="1"/>
    <x v="14"/>
  </r>
  <r>
    <x v="2"/>
    <x v="9"/>
    <s v="Mar 2025"/>
    <n v="4382.3991000000005"/>
    <x v="2"/>
    <x v="14"/>
  </r>
  <r>
    <x v="2"/>
    <x v="9"/>
    <s v="Apr 2025"/>
    <n v="4337.3054000000002"/>
    <x v="3"/>
    <x v="14"/>
  </r>
  <r>
    <x v="2"/>
    <x v="9"/>
    <s v="May 2025"/>
    <n v="4292.681599999999"/>
    <x v="4"/>
    <x v="14"/>
  </r>
  <r>
    <x v="2"/>
    <x v="9"/>
    <s v="Jun 2025"/>
    <n v="4248.5226999999995"/>
    <x v="5"/>
    <x v="14"/>
  </r>
  <r>
    <x v="2"/>
    <x v="9"/>
    <s v="Jul 2025"/>
    <n v="4204.8238000000001"/>
    <x v="6"/>
    <x v="14"/>
  </r>
  <r>
    <x v="2"/>
    <x v="9"/>
    <s v="Aug 2025"/>
    <n v="4161.5801000000001"/>
    <x v="7"/>
    <x v="14"/>
  </r>
  <r>
    <x v="2"/>
    <x v="9"/>
    <s v="Sep 2025"/>
    <n v="4118.7869000000001"/>
    <x v="8"/>
    <x v="14"/>
  </r>
  <r>
    <x v="2"/>
    <x v="9"/>
    <s v="Oct 2025"/>
    <n v="4076.4391000000001"/>
    <x v="9"/>
    <x v="14"/>
  </r>
  <r>
    <x v="2"/>
    <x v="9"/>
    <s v="Nov 2025"/>
    <n v="4034.5324000000001"/>
    <x v="10"/>
    <x v="14"/>
  </r>
  <r>
    <x v="2"/>
    <x v="9"/>
    <s v="Dec 2025"/>
    <n v="3993.0617999999999"/>
    <x v="11"/>
    <x v="14"/>
  </r>
  <r>
    <x v="2"/>
    <x v="9"/>
    <s v="Jan 2026"/>
    <n v="3952.0228999999999"/>
    <x v="0"/>
    <x v="15"/>
  </r>
  <r>
    <x v="2"/>
    <x v="9"/>
    <s v="Feb 2026"/>
    <n v="3911.4107999999997"/>
    <x v="1"/>
    <x v="15"/>
  </r>
  <r>
    <x v="2"/>
    <x v="9"/>
    <s v="Mar 2026"/>
    <n v="3871.2215000000001"/>
    <x v="2"/>
    <x v="15"/>
  </r>
  <r>
    <x v="2"/>
    <x v="9"/>
    <s v="Apr 2026"/>
    <n v="3831.4500000000003"/>
    <x v="3"/>
    <x v="15"/>
  </r>
  <r>
    <x v="2"/>
    <x v="9"/>
    <s v="May 2026"/>
    <n v="3792.0921000000003"/>
    <x v="4"/>
    <x v="15"/>
  </r>
  <r>
    <x v="2"/>
    <x v="9"/>
    <s v="Jun 2026"/>
    <n v="3753.1434000000004"/>
    <x v="5"/>
    <x v="15"/>
  </r>
  <r>
    <x v="2"/>
    <x v="9"/>
    <s v="Jul 2026"/>
    <n v="3714.5998"/>
    <x v="6"/>
    <x v="15"/>
  </r>
  <r>
    <x v="2"/>
    <x v="9"/>
    <s v="Aug 2026"/>
    <n v="3676.4566"/>
    <x v="7"/>
    <x v="15"/>
  </r>
  <r>
    <x v="2"/>
    <x v="9"/>
    <s v="Sep 2026"/>
    <n v="3638.7098999999998"/>
    <x v="8"/>
    <x v="15"/>
  </r>
  <r>
    <x v="2"/>
    <x v="10"/>
    <s v="Nov 2011"/>
    <n v="937601.54748845135"/>
    <x v="10"/>
    <x v="0"/>
  </r>
  <r>
    <x v="2"/>
    <x v="10"/>
    <s v="Dec 2011"/>
    <n v="1678288.4900654866"/>
    <x v="11"/>
    <x v="0"/>
  </r>
  <r>
    <x v="2"/>
    <x v="10"/>
    <s v="Jan 2012"/>
    <n v="1463274.7251437071"/>
    <x v="0"/>
    <x v="1"/>
  </r>
  <r>
    <x v="2"/>
    <x v="10"/>
    <s v="Feb 2012"/>
    <n v="1223859.3567326018"/>
    <x v="1"/>
    <x v="1"/>
  </r>
  <r>
    <x v="2"/>
    <x v="10"/>
    <s v="Mar 2012"/>
    <n v="1087101.8406170977"/>
    <x v="2"/>
    <x v="1"/>
  </r>
  <r>
    <x v="2"/>
    <x v="10"/>
    <s v="Apr 2012"/>
    <n v="1036001.6208400095"/>
    <x v="3"/>
    <x v="1"/>
  </r>
  <r>
    <x v="2"/>
    <x v="10"/>
    <s v="May 2012"/>
    <n v="1038150.3966620091"/>
    <x v="4"/>
    <x v="1"/>
  </r>
  <r>
    <x v="2"/>
    <x v="10"/>
    <s v="Jun 2012"/>
    <n v="969927.9121827248"/>
    <x v="5"/>
    <x v="1"/>
  </r>
  <r>
    <x v="2"/>
    <x v="10"/>
    <s v="Jul 2012"/>
    <n v="975396.88807405077"/>
    <x v="6"/>
    <x v="1"/>
  </r>
  <r>
    <x v="2"/>
    <x v="10"/>
    <s v="Aug 2012"/>
    <n v="1074145.300697888"/>
    <x v="7"/>
    <x v="1"/>
  </r>
  <r>
    <x v="2"/>
    <x v="10"/>
    <s v="Sep 2012"/>
    <n v="1289157.3725666055"/>
    <x v="8"/>
    <x v="1"/>
  </r>
  <r>
    <x v="2"/>
    <x v="10"/>
    <s v="Oct 2012"/>
    <n v="1522272.1355804603"/>
    <x v="9"/>
    <x v="1"/>
  </r>
  <r>
    <x v="2"/>
    <x v="10"/>
    <s v="Nov 2012"/>
    <n v="1501582.6652824434"/>
    <x v="10"/>
    <x v="1"/>
  </r>
  <r>
    <x v="2"/>
    <x v="10"/>
    <s v="Dec 2012"/>
    <n v="1565603.2285096508"/>
    <x v="11"/>
    <x v="1"/>
  </r>
  <r>
    <x v="2"/>
    <x v="10"/>
    <s v="Jan 2013"/>
    <n v="1084264.469693023"/>
    <x v="0"/>
    <x v="2"/>
  </r>
  <r>
    <x v="2"/>
    <x v="10"/>
    <s v="Feb 2013"/>
    <n v="1045392.6293130717"/>
    <x v="1"/>
    <x v="2"/>
  </r>
  <r>
    <x v="2"/>
    <x v="10"/>
    <s v="Mar 2013"/>
    <n v="1104132.408458198"/>
    <x v="2"/>
    <x v="2"/>
  </r>
  <r>
    <x v="2"/>
    <x v="10"/>
    <s v="Apr 2013"/>
    <n v="1056008.7903032408"/>
    <x v="3"/>
    <x v="2"/>
  </r>
  <r>
    <x v="2"/>
    <x v="10"/>
    <s v="May 2013"/>
    <n v="956304.57804899686"/>
    <x v="4"/>
    <x v="2"/>
  </r>
  <r>
    <x v="2"/>
    <x v="10"/>
    <s v="Jun 2013"/>
    <n v="692132.44796219096"/>
    <x v="5"/>
    <x v="2"/>
  </r>
  <r>
    <x v="2"/>
    <x v="10"/>
    <s v="Jul 2013"/>
    <n v="633712.10776808322"/>
    <x v="6"/>
    <x v="2"/>
  </r>
  <r>
    <x v="2"/>
    <x v="10"/>
    <s v="Aug 2013"/>
    <n v="487756.09405234788"/>
    <x v="7"/>
    <x v="2"/>
  </r>
  <r>
    <x v="2"/>
    <x v="10"/>
    <s v="Sep 2013"/>
    <n v="450528.45573161874"/>
    <x v="8"/>
    <x v="2"/>
  </r>
  <r>
    <x v="2"/>
    <x v="10"/>
    <s v="Oct 2013"/>
    <n v="423599.50993181864"/>
    <x v="9"/>
    <x v="2"/>
  </r>
  <r>
    <x v="2"/>
    <x v="10"/>
    <s v="Nov 2013"/>
    <n v="407550.6091894274"/>
    <x v="10"/>
    <x v="2"/>
  </r>
  <r>
    <x v="2"/>
    <x v="10"/>
    <s v="Dec 2013"/>
    <n v="386930.34742774046"/>
    <x v="11"/>
    <x v="2"/>
  </r>
  <r>
    <x v="2"/>
    <x v="10"/>
    <s v="Jan 2014"/>
    <n v="371780.55664887361"/>
    <x v="0"/>
    <x v="3"/>
  </r>
  <r>
    <x v="2"/>
    <x v="10"/>
    <s v="Feb 2014"/>
    <n v="355745.83540606382"/>
    <x v="1"/>
    <x v="3"/>
  </r>
  <r>
    <x v="2"/>
    <x v="10"/>
    <s v="Mar 2014"/>
    <n v="385870.02812394931"/>
    <x v="2"/>
    <x v="3"/>
  </r>
  <r>
    <x v="2"/>
    <x v="10"/>
    <s v="Apr 2014"/>
    <n v="375861.06076248892"/>
    <x v="3"/>
    <x v="3"/>
  </r>
  <r>
    <x v="2"/>
    <x v="10"/>
    <s v="May 2014"/>
    <n v="363788.09828257025"/>
    <x v="4"/>
    <x v="3"/>
  </r>
  <r>
    <x v="2"/>
    <x v="10"/>
    <s v="Jun 2014"/>
    <n v="350228.6518546755"/>
    <x v="5"/>
    <x v="3"/>
  </r>
  <r>
    <x v="2"/>
    <x v="10"/>
    <s v="Jul 2014"/>
    <n v="338417.20427515917"/>
    <x v="6"/>
    <x v="3"/>
  </r>
  <r>
    <x v="2"/>
    <x v="10"/>
    <s v="Aug 2014"/>
    <n v="327419.98882977094"/>
    <x v="7"/>
    <x v="3"/>
  </r>
  <r>
    <x v="2"/>
    <x v="10"/>
    <s v="Sep 2014"/>
    <n v="340567.53115870536"/>
    <x v="8"/>
    <x v="3"/>
  </r>
  <r>
    <x v="2"/>
    <x v="10"/>
    <s v="Oct 2014"/>
    <n v="328530.35901568789"/>
    <x v="9"/>
    <x v="3"/>
  </r>
  <r>
    <x v="2"/>
    <x v="10"/>
    <s v="Nov 2014"/>
    <n v="296583.67694756936"/>
    <x v="10"/>
    <x v="3"/>
  </r>
  <r>
    <x v="2"/>
    <x v="10"/>
    <s v="Dec 2014"/>
    <n v="287804.63724069507"/>
    <x v="11"/>
    <x v="3"/>
  </r>
  <r>
    <x v="2"/>
    <x v="10"/>
    <s v="Jan 2015"/>
    <n v="280665.21105487365"/>
    <x v="0"/>
    <x v="4"/>
  </r>
  <r>
    <x v="2"/>
    <x v="10"/>
    <s v="Feb 2015"/>
    <n v="272860.44305157516"/>
    <x v="1"/>
    <x v="4"/>
  </r>
  <r>
    <x v="2"/>
    <x v="10"/>
    <s v="Mar 2015"/>
    <n v="265870.17750835867"/>
    <x v="2"/>
    <x v="4"/>
  </r>
  <r>
    <x v="2"/>
    <x v="10"/>
    <s v="Apr 2015"/>
    <n v="258438.43130047296"/>
    <x v="3"/>
    <x v="4"/>
  </r>
  <r>
    <x v="2"/>
    <x v="10"/>
    <s v="May 2015"/>
    <n v="252332.43483956219"/>
    <x v="4"/>
    <x v="4"/>
  </r>
  <r>
    <x v="2"/>
    <x v="10"/>
    <s v="Jun 2015"/>
    <n v="245349.53683848711"/>
    <x v="5"/>
    <x v="4"/>
  </r>
  <r>
    <x v="2"/>
    <x v="10"/>
    <s v="Jul 2015"/>
    <n v="239432.12958237121"/>
    <x v="6"/>
    <x v="4"/>
  </r>
  <r>
    <x v="2"/>
    <x v="10"/>
    <s v="Aug 2015"/>
    <n v="232676.44732885779"/>
    <x v="7"/>
    <x v="4"/>
  </r>
  <r>
    <x v="2"/>
    <x v="10"/>
    <s v="Sep 2015"/>
    <n v="228397.2783081485"/>
    <x v="8"/>
    <x v="4"/>
  </r>
  <r>
    <x v="2"/>
    <x v="10"/>
    <s v="Oct 2015"/>
    <n v="222165.42836968118"/>
    <x v="9"/>
    <x v="4"/>
  </r>
  <r>
    <x v="2"/>
    <x v="10"/>
    <s v="Nov 2015"/>
    <n v="217977.63811169507"/>
    <x v="10"/>
    <x v="4"/>
  </r>
  <r>
    <x v="2"/>
    <x v="10"/>
    <s v="Dec 2015"/>
    <n v="214857.9552074981"/>
    <x v="11"/>
    <x v="4"/>
  </r>
  <r>
    <x v="2"/>
    <x v="10"/>
    <s v="Jan 2016"/>
    <n v="206761.29890616107"/>
    <x v="0"/>
    <x v="5"/>
  </r>
  <r>
    <x v="2"/>
    <x v="10"/>
    <s v="Feb 2016"/>
    <n v="202556.72573937094"/>
    <x v="1"/>
    <x v="5"/>
  </r>
  <r>
    <x v="2"/>
    <x v="10"/>
    <s v="Mar 2016"/>
    <n v="196807.38769694013"/>
    <x v="2"/>
    <x v="5"/>
  </r>
  <r>
    <x v="2"/>
    <x v="10"/>
    <s v="Apr 2016"/>
    <n v="192737.11668010132"/>
    <x v="3"/>
    <x v="5"/>
  </r>
  <r>
    <x v="2"/>
    <x v="10"/>
    <s v="May 2016"/>
    <n v="187782.99055027784"/>
    <x v="4"/>
    <x v="5"/>
  </r>
  <r>
    <x v="2"/>
    <x v="10"/>
    <s v="Jun 2016"/>
    <n v="183816.76404269875"/>
    <x v="5"/>
    <x v="5"/>
  </r>
  <r>
    <x v="2"/>
    <x v="10"/>
    <s v="Jul 2016"/>
    <n v="180255.72371708945"/>
    <x v="6"/>
    <x v="5"/>
  </r>
  <r>
    <x v="2"/>
    <x v="10"/>
    <s v="Aug 2016"/>
    <n v="177129.25393092612"/>
    <x v="7"/>
    <x v="5"/>
  </r>
  <r>
    <x v="2"/>
    <x v="10"/>
    <s v="Sep 2016"/>
    <n v="171952.54128546469"/>
    <x v="8"/>
    <x v="5"/>
  </r>
  <r>
    <x v="2"/>
    <x v="10"/>
    <s v="Oct 2016"/>
    <n v="168388.2054023259"/>
    <x v="9"/>
    <x v="5"/>
  </r>
  <r>
    <x v="2"/>
    <x v="10"/>
    <s v="Nov 2016"/>
    <n v="165054.92108495129"/>
    <x v="10"/>
    <x v="5"/>
  </r>
  <r>
    <x v="2"/>
    <x v="10"/>
    <s v="Dec 2016"/>
    <n v="159863.61590725859"/>
    <x v="11"/>
    <x v="5"/>
  </r>
  <r>
    <x v="2"/>
    <x v="10"/>
    <s v="Jan 2017"/>
    <n v="157524.23491576285"/>
    <x v="0"/>
    <x v="6"/>
  </r>
  <r>
    <x v="2"/>
    <x v="10"/>
    <s v="Feb 2017"/>
    <n v="153364.43324366532"/>
    <x v="1"/>
    <x v="6"/>
  </r>
  <r>
    <x v="2"/>
    <x v="10"/>
    <s v="Mar 2017"/>
    <n v="149982.88042867"/>
    <x v="2"/>
    <x v="6"/>
  </r>
  <r>
    <x v="2"/>
    <x v="10"/>
    <s v="Apr 2017"/>
    <n v="148072.16284777789"/>
    <x v="3"/>
    <x v="6"/>
  </r>
  <r>
    <x v="2"/>
    <x v="10"/>
    <s v="May 2017"/>
    <n v="144682.72230053585"/>
    <x v="4"/>
    <x v="6"/>
  </r>
  <r>
    <x v="2"/>
    <x v="10"/>
    <s v="Jun 2017"/>
    <n v="141190.33932421973"/>
    <x v="5"/>
    <x v="6"/>
  </r>
  <r>
    <x v="2"/>
    <x v="10"/>
    <s v="Jul 2017"/>
    <n v="139189.12456574864"/>
    <x v="6"/>
    <x v="6"/>
  </r>
  <r>
    <x v="2"/>
    <x v="10"/>
    <s v="Aug 2017"/>
    <n v="135397.30443684949"/>
    <x v="7"/>
    <x v="6"/>
  </r>
  <r>
    <x v="2"/>
    <x v="10"/>
    <s v="Sep 2017"/>
    <n v="132921.45208539924"/>
    <x v="8"/>
    <x v="6"/>
  </r>
  <r>
    <x v="2"/>
    <x v="10"/>
    <s v="Oct 2017"/>
    <n v="130107.87086524469"/>
    <x v="9"/>
    <x v="6"/>
  </r>
  <r>
    <x v="2"/>
    <x v="10"/>
    <s v="Nov 2017"/>
    <n v="128028.18798731596"/>
    <x v="10"/>
    <x v="6"/>
  </r>
  <r>
    <x v="2"/>
    <x v="10"/>
    <s v="Dec 2017"/>
    <n v="124567.03251778384"/>
    <x v="11"/>
    <x v="6"/>
  </r>
  <r>
    <x v="2"/>
    <x v="10"/>
    <s v="Jan 2018"/>
    <n v="122421.72533515244"/>
    <x v="0"/>
    <x v="7"/>
  </r>
  <r>
    <x v="2"/>
    <x v="10"/>
    <s v="Feb 2018"/>
    <n v="120694.87067486798"/>
    <x v="1"/>
    <x v="7"/>
  </r>
  <r>
    <x v="2"/>
    <x v="10"/>
    <s v="Mar 2018"/>
    <n v="118042.38603270419"/>
    <x v="2"/>
    <x v="7"/>
  </r>
  <r>
    <x v="2"/>
    <x v="10"/>
    <s v="Apr 2018"/>
    <n v="115611.91418995977"/>
    <x v="3"/>
    <x v="7"/>
  </r>
  <r>
    <x v="2"/>
    <x v="10"/>
    <s v="May 2018"/>
    <n v="113331.73096667988"/>
    <x v="4"/>
    <x v="7"/>
  </r>
  <r>
    <x v="2"/>
    <x v="10"/>
    <s v="Jun 2018"/>
    <n v="111104.0773753883"/>
    <x v="5"/>
    <x v="7"/>
  </r>
  <r>
    <x v="2"/>
    <x v="10"/>
    <s v="Jul 2018"/>
    <n v="108927.51387101127"/>
    <x v="6"/>
    <x v="7"/>
  </r>
  <r>
    <x v="2"/>
    <x v="10"/>
    <s v="Aug 2018"/>
    <n v="106800.78373223297"/>
    <x v="7"/>
    <x v="7"/>
  </r>
  <r>
    <x v="2"/>
    <x v="10"/>
    <s v="Sep 2018"/>
    <n v="104722.49095326533"/>
    <x v="8"/>
    <x v="7"/>
  </r>
  <r>
    <x v="2"/>
    <x v="10"/>
    <s v="Oct 2018"/>
    <n v="102682.03671640981"/>
    <x v="9"/>
    <x v="7"/>
  </r>
  <r>
    <x v="2"/>
    <x v="10"/>
    <s v="Nov 2018"/>
    <n v="100706.37065404409"/>
    <x v="10"/>
    <x v="7"/>
  </r>
  <r>
    <x v="2"/>
    <x v="10"/>
    <s v="Dec 2018"/>
    <n v="98476.011850937692"/>
    <x v="11"/>
    <x v="7"/>
  </r>
  <r>
    <x v="2"/>
    <x v="10"/>
    <s v="Jan 2019"/>
    <n v="96594.192352381491"/>
    <x v="0"/>
    <x v="8"/>
  </r>
  <r>
    <x v="2"/>
    <x v="10"/>
    <s v="Feb 2019"/>
    <n v="94754.037589319705"/>
    <x v="1"/>
    <x v="8"/>
  </r>
  <r>
    <x v="2"/>
    <x v="10"/>
    <s v="Mar 2019"/>
    <n v="92954.438092269324"/>
    <x v="2"/>
    <x v="8"/>
  </r>
  <r>
    <x v="2"/>
    <x v="10"/>
    <s v="Apr 2019"/>
    <n v="91194.39422035699"/>
    <x v="3"/>
    <x v="8"/>
  </r>
  <r>
    <x v="2"/>
    <x v="10"/>
    <s v="May 2019"/>
    <n v="89473.024747421237"/>
    <x v="4"/>
    <x v="8"/>
  </r>
  <r>
    <x v="2"/>
    <x v="10"/>
    <s v="Jun 2019"/>
    <n v="87789.258042486836"/>
    <x v="5"/>
    <x v="8"/>
  </r>
  <r>
    <x v="2"/>
    <x v="10"/>
    <s v="Jul 2019"/>
    <n v="86142.254014393155"/>
    <x v="6"/>
    <x v="8"/>
  </r>
  <r>
    <x v="2"/>
    <x v="10"/>
    <s v="Aug 2019"/>
    <n v="84531.125981749268"/>
    <x v="7"/>
    <x v="8"/>
  </r>
  <r>
    <x v="2"/>
    <x v="10"/>
    <s v="Sep 2019"/>
    <n v="82954.959323063667"/>
    <x v="8"/>
    <x v="8"/>
  </r>
  <r>
    <x v="2"/>
    <x v="10"/>
    <s v="Oct 2019"/>
    <n v="81412.093635932921"/>
    <x v="9"/>
    <x v="8"/>
  </r>
  <r>
    <x v="2"/>
    <x v="10"/>
    <s v="Nov 2019"/>
    <n v="79903.453704837055"/>
    <x v="10"/>
    <x v="8"/>
  </r>
  <r>
    <x v="2"/>
    <x v="10"/>
    <s v="Dec 2019"/>
    <n v="78427.296280619892"/>
    <x v="11"/>
    <x v="8"/>
  </r>
  <r>
    <x v="2"/>
    <x v="10"/>
    <s v="Jan 2020"/>
    <n v="76982.839470256615"/>
    <x v="0"/>
    <x v="9"/>
  </r>
  <r>
    <x v="2"/>
    <x v="10"/>
    <s v="Feb 2020"/>
    <n v="75569.322396194097"/>
    <x v="1"/>
    <x v="9"/>
  </r>
  <r>
    <x v="2"/>
    <x v="10"/>
    <s v="Mar 2020"/>
    <n v="74186.04759068253"/>
    <x v="2"/>
    <x v="9"/>
  </r>
  <r>
    <x v="2"/>
    <x v="10"/>
    <s v="Apr 2020"/>
    <n v="72832.211448697912"/>
    <x v="3"/>
    <x v="9"/>
  </r>
  <r>
    <x v="2"/>
    <x v="10"/>
    <s v="May 2020"/>
    <n v="71507.196431922843"/>
    <x v="4"/>
    <x v="9"/>
  </r>
  <r>
    <x v="2"/>
    <x v="10"/>
    <s v="Jun 2020"/>
    <n v="70210.2778486936"/>
    <x v="5"/>
    <x v="9"/>
  </r>
  <r>
    <x v="2"/>
    <x v="10"/>
    <s v="Jul 2020"/>
    <n v="68940.746735483233"/>
    <x v="6"/>
    <x v="9"/>
  </r>
  <r>
    <x v="2"/>
    <x v="10"/>
    <s v="Aug 2020"/>
    <n v="67698.041266737593"/>
    <x v="7"/>
    <x v="9"/>
  </r>
  <r>
    <x v="2"/>
    <x v="10"/>
    <s v="Sep 2020"/>
    <n v="66481.483421824028"/>
    <x v="8"/>
    <x v="9"/>
  </r>
  <r>
    <x v="2"/>
    <x v="10"/>
    <s v="Oct 2020"/>
    <n v="65290.421330451485"/>
    <x v="9"/>
    <x v="9"/>
  </r>
  <r>
    <x v="2"/>
    <x v="10"/>
    <s v="Nov 2020"/>
    <n v="63783.148599522749"/>
    <x v="10"/>
    <x v="9"/>
  </r>
  <r>
    <x v="2"/>
    <x v="10"/>
    <s v="Dec 2020"/>
    <n v="62650.296322454618"/>
    <x v="11"/>
    <x v="9"/>
  </r>
  <r>
    <x v="2"/>
    <x v="10"/>
    <s v="Jan 2021"/>
    <n v="61541.032605435757"/>
    <x v="0"/>
    <x v="10"/>
  </r>
  <r>
    <x v="2"/>
    <x v="10"/>
    <s v="Feb 2021"/>
    <n v="60454.725549546441"/>
    <x v="1"/>
    <x v="10"/>
  </r>
  <r>
    <x v="2"/>
    <x v="10"/>
    <s v="Mar 2021"/>
    <n v="59390.292664872541"/>
    <x v="2"/>
    <x v="10"/>
  </r>
  <r>
    <x v="2"/>
    <x v="10"/>
    <s v="Apr 2021"/>
    <n v="58348.422452479681"/>
    <x v="3"/>
    <x v="10"/>
  </r>
  <r>
    <x v="2"/>
    <x v="10"/>
    <s v="May 2021"/>
    <n v="57327.945232985017"/>
    <x v="4"/>
    <x v="10"/>
  </r>
  <r>
    <x v="2"/>
    <x v="10"/>
    <s v="Jun 2021"/>
    <n v="56328.407192034152"/>
    <x v="5"/>
    <x v="10"/>
  </r>
  <r>
    <x v="2"/>
    <x v="10"/>
    <s v="Jul 2021"/>
    <n v="55349.328345486414"/>
    <x v="6"/>
    <x v="10"/>
  </r>
  <r>
    <x v="2"/>
    <x v="10"/>
    <s v="Aug 2021"/>
    <n v="54390.234354863329"/>
    <x v="7"/>
    <x v="10"/>
  </r>
  <r>
    <x v="2"/>
    <x v="10"/>
    <s v="Sep 2021"/>
    <n v="53450.630082351418"/>
    <x v="8"/>
    <x v="10"/>
  </r>
  <r>
    <x v="2"/>
    <x v="10"/>
    <s v="Oct 2021"/>
    <n v="52151.716921067688"/>
    <x v="9"/>
    <x v="10"/>
  </r>
  <r>
    <x v="2"/>
    <x v="10"/>
    <s v="Nov 2021"/>
    <n v="44594.827543784188"/>
    <x v="10"/>
    <x v="10"/>
  </r>
  <r>
    <x v="2"/>
    <x v="10"/>
    <s v="Dec 2021"/>
    <n v="7103.0398000000005"/>
    <x v="11"/>
    <x v="10"/>
  </r>
  <r>
    <x v="2"/>
    <x v="10"/>
    <s v="Jan 2022"/>
    <n v="7029.9222"/>
    <x v="0"/>
    <x v="11"/>
  </r>
  <r>
    <x v="2"/>
    <x v="10"/>
    <s v="Feb 2022"/>
    <n v="6957.5670000000009"/>
    <x v="1"/>
    <x v="11"/>
  </r>
  <r>
    <x v="2"/>
    <x v="10"/>
    <s v="Mar 2022"/>
    <n v="6885.9660999999996"/>
    <x v="2"/>
    <x v="11"/>
  </r>
  <r>
    <x v="2"/>
    <x v="10"/>
    <s v="Apr 2022"/>
    <n v="6815.1117000000004"/>
    <x v="3"/>
    <x v="11"/>
  </r>
  <r>
    <x v="2"/>
    <x v="10"/>
    <s v="May 2022"/>
    <n v="6744.9957000000004"/>
    <x v="4"/>
    <x v="11"/>
  </r>
  <r>
    <x v="2"/>
    <x v="10"/>
    <s v="Jun 2022"/>
    <n v="6675.6104999999998"/>
    <x v="5"/>
    <x v="11"/>
  </r>
  <r>
    <x v="2"/>
    <x v="10"/>
    <s v="Jul 2022"/>
    <n v="6606.9479999999994"/>
    <x v="6"/>
    <x v="11"/>
  </r>
  <r>
    <x v="2"/>
    <x v="10"/>
    <s v="Aug 2022"/>
    <n v="6539.0006999999987"/>
    <x v="7"/>
    <x v="11"/>
  </r>
  <r>
    <x v="2"/>
    <x v="10"/>
    <s v="Sep 2022"/>
    <n v="6471.7611999999999"/>
    <x v="8"/>
    <x v="11"/>
  </r>
  <r>
    <x v="2"/>
    <x v="10"/>
    <s v="Oct 2022"/>
    <n v="6405.2218000000003"/>
    <x v="9"/>
    <x v="11"/>
  </r>
  <r>
    <x v="2"/>
    <x v="10"/>
    <s v="Nov 2022"/>
    <n v="6339.375"/>
    <x v="10"/>
    <x v="11"/>
  </r>
  <r>
    <x v="2"/>
    <x v="10"/>
    <s v="Dec 2022"/>
    <n v="6274.2136"/>
    <x v="11"/>
    <x v="11"/>
  </r>
  <r>
    <x v="2"/>
    <x v="10"/>
    <s v="Jan 2023"/>
    <n v="6209.7303999999986"/>
    <x v="0"/>
    <x v="12"/>
  </r>
  <r>
    <x v="2"/>
    <x v="10"/>
    <s v="Feb 2023"/>
    <n v="6145.9182000000001"/>
    <x v="1"/>
    <x v="12"/>
  </r>
  <r>
    <x v="2"/>
    <x v="10"/>
    <s v="Mar 2023"/>
    <n v="6082.7698"/>
    <x v="2"/>
    <x v="12"/>
  </r>
  <r>
    <x v="2"/>
    <x v="10"/>
    <s v="Apr 2023"/>
    <n v="6020.2781000000004"/>
    <x v="3"/>
    <x v="12"/>
  </r>
  <r>
    <x v="2"/>
    <x v="10"/>
    <s v="May 2023"/>
    <n v="5958.4364999999998"/>
    <x v="4"/>
    <x v="12"/>
  </r>
  <r>
    <x v="2"/>
    <x v="10"/>
    <s v="Jun 2023"/>
    <n v="5897.2377999999999"/>
    <x v="5"/>
    <x v="12"/>
  </r>
  <r>
    <x v="2"/>
    <x v="10"/>
    <s v="Jul 2023"/>
    <n v="5836.6751999999997"/>
    <x v="6"/>
    <x v="12"/>
  </r>
  <r>
    <x v="2"/>
    <x v="10"/>
    <s v="Aug 2023"/>
    <n v="5776.7420999999995"/>
    <x v="7"/>
    <x v="12"/>
  </r>
  <r>
    <x v="2"/>
    <x v="10"/>
    <s v="Sep 2023"/>
    <n v="5717.4318999999996"/>
    <x v="8"/>
    <x v="12"/>
  </r>
  <r>
    <x v="2"/>
    <x v="10"/>
    <s v="Oct 2023"/>
    <n v="5658.7379000000001"/>
    <x v="9"/>
    <x v="12"/>
  </r>
  <r>
    <x v="2"/>
    <x v="10"/>
    <s v="Nov 2023"/>
    <n v="5600.6537999999991"/>
    <x v="10"/>
    <x v="12"/>
  </r>
  <r>
    <x v="2"/>
    <x v="10"/>
    <s v="Dec 2023"/>
    <n v="5543.1726999999992"/>
    <x v="11"/>
    <x v="12"/>
  </r>
  <r>
    <x v="2"/>
    <x v="10"/>
    <s v="Jan 2024"/>
    <n v="5486.2888000000003"/>
    <x v="0"/>
    <x v="13"/>
  </r>
  <r>
    <x v="2"/>
    <x v="10"/>
    <s v="Feb 2024"/>
    <n v="5429.9952999999996"/>
    <x v="1"/>
    <x v="13"/>
  </r>
  <r>
    <x v="2"/>
    <x v="10"/>
    <s v="Mar 2024"/>
    <n v="5374.2865000000011"/>
    <x v="2"/>
    <x v="13"/>
  </r>
  <r>
    <x v="2"/>
    <x v="10"/>
    <s v="Apr 2024"/>
    <n v="5319.1556"/>
    <x v="3"/>
    <x v="13"/>
  </r>
  <r>
    <x v="2"/>
    <x v="10"/>
    <s v="May 2024"/>
    <n v="5264.5969999999998"/>
    <x v="4"/>
    <x v="13"/>
  </r>
  <r>
    <x v="2"/>
    <x v="10"/>
    <s v="Jun 2024"/>
    <n v="5210.6043999999993"/>
    <x v="5"/>
    <x v="13"/>
  </r>
  <r>
    <x v="2"/>
    <x v="10"/>
    <s v="Jul 2024"/>
    <n v="5157.1718999999994"/>
    <x v="6"/>
    <x v="13"/>
  </r>
  <r>
    <x v="2"/>
    <x v="10"/>
    <s v="Aug 2024"/>
    <n v="5104.2938000000004"/>
    <x v="7"/>
    <x v="13"/>
  </r>
  <r>
    <x v="2"/>
    <x v="10"/>
    <s v="Sep 2024"/>
    <n v="5051.9638000000004"/>
    <x v="8"/>
    <x v="13"/>
  </r>
  <r>
    <x v="2"/>
    <x v="10"/>
    <s v="Oct 2024"/>
    <n v="5000.1765999999998"/>
    <x v="9"/>
    <x v="13"/>
  </r>
  <r>
    <x v="2"/>
    <x v="10"/>
    <s v="Nov 2024"/>
    <n v="4948.9262999999992"/>
    <x v="10"/>
    <x v="13"/>
  </r>
  <r>
    <x v="2"/>
    <x v="10"/>
    <s v="Dec 2024"/>
    <n v="4898.2071999999998"/>
    <x v="11"/>
    <x v="13"/>
  </r>
  <r>
    <x v="2"/>
    <x v="10"/>
    <s v="Jan 2025"/>
    <n v="4848.0137000000004"/>
    <x v="0"/>
    <x v="14"/>
  </r>
  <r>
    <x v="2"/>
    <x v="10"/>
    <s v="Feb 2025"/>
    <n v="4798.3404"/>
    <x v="1"/>
    <x v="14"/>
  </r>
  <r>
    <x v="2"/>
    <x v="10"/>
    <s v="Mar 2025"/>
    <n v="4749.1814999999997"/>
    <x v="2"/>
    <x v="14"/>
  </r>
  <r>
    <x v="2"/>
    <x v="10"/>
    <s v="Apr 2025"/>
    <n v="4700.5320999999994"/>
    <x v="3"/>
    <x v="14"/>
  </r>
  <r>
    <x v="2"/>
    <x v="10"/>
    <s v="May 2025"/>
    <n v="4652.3864999999996"/>
    <x v="4"/>
    <x v="14"/>
  </r>
  <r>
    <x v="2"/>
    <x v="10"/>
    <s v="Jun 2025"/>
    <n v="4604.7394000000004"/>
    <x v="5"/>
    <x v="14"/>
  </r>
  <r>
    <x v="2"/>
    <x v="10"/>
    <s v="Jul 2025"/>
    <n v="4557.5856999999996"/>
    <x v="6"/>
    <x v="14"/>
  </r>
  <r>
    <x v="2"/>
    <x v="10"/>
    <s v="Aug 2025"/>
    <n v="4510.9199999999992"/>
    <x v="7"/>
    <x v="14"/>
  </r>
  <r>
    <x v="2"/>
    <x v="10"/>
    <s v="Sep 2025"/>
    <n v="4464.7373000000007"/>
    <x v="8"/>
    <x v="14"/>
  </r>
  <r>
    <x v="2"/>
    <x v="10"/>
    <s v="Oct 2025"/>
    <n v="4419.0325000000003"/>
    <x v="9"/>
    <x v="14"/>
  </r>
  <r>
    <x v="2"/>
    <x v="10"/>
    <s v="Nov 2025"/>
    <n v="4373.8006999999998"/>
    <x v="10"/>
    <x v="14"/>
  </r>
  <r>
    <x v="2"/>
    <x v="10"/>
    <s v="Dec 2025"/>
    <n v="4329.0369000000001"/>
    <x v="11"/>
    <x v="14"/>
  </r>
  <r>
    <x v="2"/>
    <x v="10"/>
    <s v="Jan 2026"/>
    <n v="4284.7359999999999"/>
    <x v="0"/>
    <x v="15"/>
  </r>
  <r>
    <x v="2"/>
    <x v="10"/>
    <s v="Feb 2026"/>
    <n v="4240.8932999999997"/>
    <x v="1"/>
    <x v="15"/>
  </r>
  <r>
    <x v="2"/>
    <x v="10"/>
    <s v="Mar 2026"/>
    <n v="4197.5040999999992"/>
    <x v="2"/>
    <x v="15"/>
  </r>
  <r>
    <x v="2"/>
    <x v="10"/>
    <s v="Apr 2026"/>
    <n v="4154.5631999999996"/>
    <x v="3"/>
    <x v="15"/>
  </r>
  <r>
    <x v="2"/>
    <x v="10"/>
    <s v="May 2026"/>
    <n v="4112.0663999999997"/>
    <x v="4"/>
    <x v="15"/>
  </r>
  <r>
    <x v="2"/>
    <x v="10"/>
    <s v="Jun 2026"/>
    <n v="4070.009"/>
    <x v="5"/>
    <x v="15"/>
  </r>
  <r>
    <x v="2"/>
    <x v="10"/>
    <s v="Jul 2026"/>
    <n v="4028.3859999999995"/>
    <x v="6"/>
    <x v="15"/>
  </r>
  <r>
    <x v="2"/>
    <x v="10"/>
    <s v="Aug 2026"/>
    <n v="3987.1931000000004"/>
    <x v="7"/>
    <x v="15"/>
  </r>
  <r>
    <x v="2"/>
    <x v="10"/>
    <s v="Sep 2026"/>
    <n v="3946.4257999999995"/>
    <x v="8"/>
    <x v="15"/>
  </r>
  <r>
    <x v="2"/>
    <x v="10"/>
    <s v="Oct 2026"/>
    <n v="3906.0793999999996"/>
    <x v="9"/>
    <x v="15"/>
  </r>
  <r>
    <x v="2"/>
    <x v="11"/>
    <s v="Dec 2011"/>
    <n v="607266.08084921807"/>
    <x v="11"/>
    <x v="0"/>
  </r>
  <r>
    <x v="2"/>
    <x v="11"/>
    <s v="Jan 2012"/>
    <n v="1722049.2048926819"/>
    <x v="0"/>
    <x v="1"/>
  </r>
  <r>
    <x v="2"/>
    <x v="11"/>
    <s v="Feb 2012"/>
    <n v="1582194.0137905148"/>
    <x v="1"/>
    <x v="1"/>
  </r>
  <r>
    <x v="2"/>
    <x v="11"/>
    <s v="Mar 2012"/>
    <n v="1415820.3740840072"/>
    <x v="2"/>
    <x v="1"/>
  </r>
  <r>
    <x v="2"/>
    <x v="11"/>
    <s v="Apr 2012"/>
    <n v="1269979.0559715438"/>
    <x v="3"/>
    <x v="1"/>
  </r>
  <r>
    <x v="2"/>
    <x v="11"/>
    <s v="May 2012"/>
    <n v="1175655.5630342818"/>
    <x v="4"/>
    <x v="1"/>
  </r>
  <r>
    <x v="2"/>
    <x v="11"/>
    <s v="Jun 2012"/>
    <n v="1086800.6183626347"/>
    <x v="5"/>
    <x v="1"/>
  </r>
  <r>
    <x v="2"/>
    <x v="11"/>
    <s v="Jul 2012"/>
    <n v="952685.12034942419"/>
    <x v="6"/>
    <x v="1"/>
  </r>
  <r>
    <x v="2"/>
    <x v="11"/>
    <s v="Aug 2012"/>
    <n v="912043.67189669097"/>
    <x v="7"/>
    <x v="1"/>
  </r>
  <r>
    <x v="2"/>
    <x v="11"/>
    <s v="Sep 2012"/>
    <n v="947624.7515467382"/>
    <x v="8"/>
    <x v="1"/>
  </r>
  <r>
    <x v="2"/>
    <x v="11"/>
    <s v="Oct 2012"/>
    <n v="1078870.6172054028"/>
    <x v="9"/>
    <x v="1"/>
  </r>
  <r>
    <x v="2"/>
    <x v="11"/>
    <s v="Nov 2012"/>
    <n v="1212259.4032037912"/>
    <x v="10"/>
    <x v="1"/>
  </r>
  <r>
    <x v="2"/>
    <x v="11"/>
    <s v="Dec 2012"/>
    <n v="1285619.0064325922"/>
    <x v="11"/>
    <x v="1"/>
  </r>
  <r>
    <x v="2"/>
    <x v="11"/>
    <s v="Jan 2013"/>
    <n v="1301855.5943667246"/>
    <x v="0"/>
    <x v="2"/>
  </r>
  <r>
    <x v="2"/>
    <x v="11"/>
    <s v="Feb 2013"/>
    <n v="1234423.884724434"/>
    <x v="1"/>
    <x v="2"/>
  </r>
  <r>
    <x v="2"/>
    <x v="11"/>
    <s v="Mar 2013"/>
    <n v="1193672.5079117734"/>
    <x v="2"/>
    <x v="2"/>
  </r>
  <r>
    <x v="2"/>
    <x v="11"/>
    <s v="Apr 2013"/>
    <n v="1291961.2082903036"/>
    <x v="3"/>
    <x v="2"/>
  </r>
  <r>
    <x v="2"/>
    <x v="11"/>
    <s v="May 2013"/>
    <n v="800040.32937081042"/>
    <x v="4"/>
    <x v="2"/>
  </r>
  <r>
    <x v="2"/>
    <x v="11"/>
    <s v="Jun 2013"/>
    <n v="780791.84962165088"/>
    <x v="5"/>
    <x v="2"/>
  </r>
  <r>
    <x v="2"/>
    <x v="11"/>
    <s v="Jul 2013"/>
    <n v="736428.89957747376"/>
    <x v="6"/>
    <x v="2"/>
  </r>
  <r>
    <x v="2"/>
    <x v="11"/>
    <s v="Aug 2013"/>
    <n v="704749.28621989093"/>
    <x v="7"/>
    <x v="2"/>
  </r>
  <r>
    <x v="2"/>
    <x v="11"/>
    <s v="Sep 2013"/>
    <n v="624260.73079789802"/>
    <x v="8"/>
    <x v="2"/>
  </r>
  <r>
    <x v="2"/>
    <x v="11"/>
    <s v="Oct 2013"/>
    <n v="591879.15902199899"/>
    <x v="9"/>
    <x v="2"/>
  </r>
  <r>
    <x v="2"/>
    <x v="11"/>
    <s v="Nov 2013"/>
    <n v="565550.78368040267"/>
    <x v="10"/>
    <x v="2"/>
  </r>
  <r>
    <x v="2"/>
    <x v="11"/>
    <s v="Dec 2013"/>
    <n v="543785.82041499694"/>
    <x v="11"/>
    <x v="2"/>
  </r>
  <r>
    <x v="2"/>
    <x v="11"/>
    <s v="Jan 2014"/>
    <n v="533630.98109886283"/>
    <x v="0"/>
    <x v="3"/>
  </r>
  <r>
    <x v="2"/>
    <x v="11"/>
    <s v="Feb 2014"/>
    <n v="523206.85242174566"/>
    <x v="1"/>
    <x v="3"/>
  </r>
  <r>
    <x v="2"/>
    <x v="11"/>
    <s v="Mar 2014"/>
    <n v="507588.44150213804"/>
    <x v="2"/>
    <x v="3"/>
  </r>
  <r>
    <x v="2"/>
    <x v="11"/>
    <s v="Apr 2014"/>
    <n v="560222.19941019441"/>
    <x v="3"/>
    <x v="3"/>
  </r>
  <r>
    <x v="2"/>
    <x v="11"/>
    <s v="May 2014"/>
    <n v="550139.44723209855"/>
    <x v="4"/>
    <x v="3"/>
  </r>
  <r>
    <x v="2"/>
    <x v="11"/>
    <s v="Jun 2014"/>
    <n v="536312.82510609482"/>
    <x v="5"/>
    <x v="3"/>
  </r>
  <r>
    <x v="2"/>
    <x v="11"/>
    <s v="Jul 2014"/>
    <n v="516801.98918900441"/>
    <x v="6"/>
    <x v="3"/>
  </r>
  <r>
    <x v="2"/>
    <x v="11"/>
    <s v="Aug 2014"/>
    <n v="500788.10275077831"/>
    <x v="7"/>
    <x v="3"/>
  </r>
  <r>
    <x v="2"/>
    <x v="11"/>
    <s v="Sep 2014"/>
    <n v="487929.703831903"/>
    <x v="8"/>
    <x v="3"/>
  </r>
  <r>
    <x v="2"/>
    <x v="11"/>
    <s v="Oct 2014"/>
    <n v="474535.70554995479"/>
    <x v="9"/>
    <x v="3"/>
  </r>
  <r>
    <x v="2"/>
    <x v="11"/>
    <s v="Nov 2014"/>
    <n v="460274.10796317027"/>
    <x v="10"/>
    <x v="3"/>
  </r>
  <r>
    <x v="2"/>
    <x v="11"/>
    <s v="Dec 2014"/>
    <n v="455408.40566445561"/>
    <x v="11"/>
    <x v="3"/>
  </r>
  <r>
    <x v="2"/>
    <x v="11"/>
    <s v="Jan 2015"/>
    <n v="450479.9201484489"/>
    <x v="0"/>
    <x v="4"/>
  </r>
  <r>
    <x v="2"/>
    <x v="11"/>
    <s v="Feb 2015"/>
    <n v="440095.04084212158"/>
    <x v="1"/>
    <x v="4"/>
  </r>
  <r>
    <x v="2"/>
    <x v="11"/>
    <s v="Mar 2015"/>
    <n v="429161.85408683191"/>
    <x v="2"/>
    <x v="4"/>
  </r>
  <r>
    <x v="2"/>
    <x v="11"/>
    <s v="Apr 2015"/>
    <n v="420347.42864707834"/>
    <x v="3"/>
    <x v="4"/>
  </r>
  <r>
    <x v="2"/>
    <x v="11"/>
    <s v="May 2015"/>
    <n v="410211.87087973603"/>
    <x v="4"/>
    <x v="4"/>
  </r>
  <r>
    <x v="2"/>
    <x v="11"/>
    <s v="Jun 2015"/>
    <n v="401290.02830192965"/>
    <x v="5"/>
    <x v="4"/>
  </r>
  <r>
    <x v="2"/>
    <x v="11"/>
    <s v="Jul 2015"/>
    <n v="391356.86704058212"/>
    <x v="6"/>
    <x v="4"/>
  </r>
  <r>
    <x v="2"/>
    <x v="11"/>
    <s v="Aug 2015"/>
    <n v="384175.72554193286"/>
    <x v="7"/>
    <x v="4"/>
  </r>
  <r>
    <x v="2"/>
    <x v="11"/>
    <s v="Sep 2015"/>
    <n v="373656.17313020851"/>
    <x v="8"/>
    <x v="4"/>
  </r>
  <r>
    <x v="2"/>
    <x v="11"/>
    <s v="Oct 2015"/>
    <n v="368187.29698563262"/>
    <x v="9"/>
    <x v="4"/>
  </r>
  <r>
    <x v="2"/>
    <x v="11"/>
    <s v="Nov 2015"/>
    <n v="359622.99737615924"/>
    <x v="10"/>
    <x v="4"/>
  </r>
  <r>
    <x v="2"/>
    <x v="11"/>
    <s v="Dec 2015"/>
    <n v="352427.0516447585"/>
    <x v="11"/>
    <x v="4"/>
  </r>
  <r>
    <x v="2"/>
    <x v="11"/>
    <s v="Jan 2016"/>
    <n v="349229.13455608487"/>
    <x v="0"/>
    <x v="5"/>
  </r>
  <r>
    <x v="2"/>
    <x v="11"/>
    <s v="Feb 2016"/>
    <n v="336882.23777243693"/>
    <x v="1"/>
    <x v="5"/>
  </r>
  <r>
    <x v="2"/>
    <x v="11"/>
    <s v="Mar 2016"/>
    <n v="331253.10469369928"/>
    <x v="2"/>
    <x v="5"/>
  </r>
  <r>
    <x v="2"/>
    <x v="11"/>
    <s v="Apr 2016"/>
    <n v="322379.00745034585"/>
    <x v="3"/>
    <x v="5"/>
  </r>
  <r>
    <x v="2"/>
    <x v="11"/>
    <s v="May 2016"/>
    <n v="316944.90219479246"/>
    <x v="4"/>
    <x v="5"/>
  </r>
  <r>
    <x v="2"/>
    <x v="11"/>
    <s v="Jun 2016"/>
    <n v="309261.30790115695"/>
    <x v="5"/>
    <x v="5"/>
  </r>
  <r>
    <x v="2"/>
    <x v="11"/>
    <s v="Jul 2016"/>
    <n v="303444.04233312281"/>
    <x v="6"/>
    <x v="5"/>
  </r>
  <r>
    <x v="2"/>
    <x v="11"/>
    <s v="Aug 2016"/>
    <n v="298483.68800559686"/>
    <x v="7"/>
    <x v="5"/>
  </r>
  <r>
    <x v="2"/>
    <x v="11"/>
    <s v="Sep 2016"/>
    <n v="293952.8439066289"/>
    <x v="8"/>
    <x v="5"/>
  </r>
  <r>
    <x v="2"/>
    <x v="11"/>
    <s v="Oct 2016"/>
    <n v="285635.80400186335"/>
    <x v="9"/>
    <x v="5"/>
  </r>
  <r>
    <x v="2"/>
    <x v="11"/>
    <s v="Nov 2016"/>
    <n v="280197.79973003198"/>
    <x v="10"/>
    <x v="5"/>
  </r>
  <r>
    <x v="2"/>
    <x v="11"/>
    <s v="Dec 2016"/>
    <n v="275771.70357777626"/>
    <x v="11"/>
    <x v="5"/>
  </r>
  <r>
    <x v="2"/>
    <x v="11"/>
    <s v="Jan 2017"/>
    <n v="267263.50869600719"/>
    <x v="0"/>
    <x v="6"/>
  </r>
  <r>
    <x v="2"/>
    <x v="11"/>
    <s v="Feb 2017"/>
    <n v="263672.11704921821"/>
    <x v="1"/>
    <x v="6"/>
  </r>
  <r>
    <x v="2"/>
    <x v="11"/>
    <s v="Mar 2017"/>
    <n v="256268.06202452985"/>
    <x v="2"/>
    <x v="6"/>
  </r>
  <r>
    <x v="2"/>
    <x v="11"/>
    <s v="Apr 2017"/>
    <n v="250409.79766442027"/>
    <x v="3"/>
    <x v="6"/>
  </r>
  <r>
    <x v="2"/>
    <x v="11"/>
    <s v="May 2017"/>
    <n v="247312.97936613456"/>
    <x v="4"/>
    <x v="6"/>
  </r>
  <r>
    <x v="2"/>
    <x v="11"/>
    <s v="Jun 2017"/>
    <n v="240887.43254007652"/>
    <x v="5"/>
    <x v="6"/>
  </r>
  <r>
    <x v="2"/>
    <x v="11"/>
    <s v="Jul 2017"/>
    <n v="234396.38194753151"/>
    <x v="6"/>
    <x v="6"/>
  </r>
  <r>
    <x v="2"/>
    <x v="11"/>
    <s v="Aug 2017"/>
    <n v="230562.86787508853"/>
    <x v="7"/>
    <x v="6"/>
  </r>
  <r>
    <x v="2"/>
    <x v="11"/>
    <s v="Sep 2017"/>
    <n v="223218.58052102284"/>
    <x v="8"/>
    <x v="6"/>
  </r>
  <r>
    <x v="2"/>
    <x v="11"/>
    <s v="Oct 2017"/>
    <n v="218404.05771539413"/>
    <x v="9"/>
    <x v="6"/>
  </r>
  <r>
    <x v="2"/>
    <x v="11"/>
    <s v="Nov 2017"/>
    <n v="212772.46451193627"/>
    <x v="10"/>
    <x v="6"/>
  </r>
  <r>
    <x v="2"/>
    <x v="11"/>
    <s v="Dec 2017"/>
    <n v="208156.4484716384"/>
    <x v="11"/>
    <x v="6"/>
  </r>
  <r>
    <x v="2"/>
    <x v="11"/>
    <s v="Jan 2018"/>
    <n v="201171.36010171601"/>
    <x v="0"/>
    <x v="7"/>
  </r>
  <r>
    <x v="2"/>
    <x v="11"/>
    <s v="Feb 2018"/>
    <n v="196696.2697640619"/>
    <x v="1"/>
    <x v="7"/>
  </r>
  <r>
    <x v="2"/>
    <x v="11"/>
    <s v="Mar 2018"/>
    <n v="192538.70335987612"/>
    <x v="2"/>
    <x v="7"/>
  </r>
  <r>
    <x v="2"/>
    <x v="11"/>
    <s v="Apr 2018"/>
    <n v="186864.88386902129"/>
    <x v="3"/>
    <x v="7"/>
  </r>
  <r>
    <x v="2"/>
    <x v="11"/>
    <s v="May 2018"/>
    <n v="181751.37610954401"/>
    <x v="4"/>
    <x v="7"/>
  </r>
  <r>
    <x v="2"/>
    <x v="11"/>
    <s v="Jun 2018"/>
    <n v="176531.01817721972"/>
    <x v="5"/>
    <x v="7"/>
  </r>
  <r>
    <x v="2"/>
    <x v="11"/>
    <s v="Jul 2018"/>
    <n v="171554.49659464951"/>
    <x v="6"/>
    <x v="7"/>
  </r>
  <r>
    <x v="2"/>
    <x v="11"/>
    <s v="Aug 2018"/>
    <n v="166670.01034443028"/>
    <x v="7"/>
    <x v="7"/>
  </r>
  <r>
    <x v="2"/>
    <x v="11"/>
    <s v="Sep 2018"/>
    <n v="161799.11691707314"/>
    <x v="8"/>
    <x v="7"/>
  </r>
  <r>
    <x v="2"/>
    <x v="11"/>
    <s v="Oct 2018"/>
    <n v="157085.58896231922"/>
    <x v="9"/>
    <x v="7"/>
  </r>
  <r>
    <x v="2"/>
    <x v="11"/>
    <s v="Nov 2018"/>
    <n v="152554.15448279417"/>
    <x v="10"/>
    <x v="7"/>
  </r>
  <r>
    <x v="2"/>
    <x v="11"/>
    <s v="Dec 2018"/>
    <n v="147924.35987731279"/>
    <x v="11"/>
    <x v="7"/>
  </r>
  <r>
    <x v="2"/>
    <x v="11"/>
    <s v="Jan 2019"/>
    <n v="143650.06386618369"/>
    <x v="0"/>
    <x v="8"/>
  </r>
  <r>
    <x v="2"/>
    <x v="11"/>
    <s v="Feb 2019"/>
    <n v="139647.59125085155"/>
    <x v="1"/>
    <x v="8"/>
  </r>
  <r>
    <x v="2"/>
    <x v="11"/>
    <s v="Mar 2019"/>
    <n v="135503.11414795878"/>
    <x v="2"/>
    <x v="8"/>
  </r>
  <r>
    <x v="2"/>
    <x v="11"/>
    <s v="Apr 2019"/>
    <n v="131749.21098204301"/>
    <x v="3"/>
    <x v="8"/>
  </r>
  <r>
    <x v="2"/>
    <x v="11"/>
    <s v="May 2019"/>
    <n v="128331.12460200545"/>
    <x v="4"/>
    <x v="8"/>
  </r>
  <r>
    <x v="2"/>
    <x v="11"/>
    <s v="Jun 2019"/>
    <n v="124788.30847971709"/>
    <x v="5"/>
    <x v="8"/>
  </r>
  <r>
    <x v="2"/>
    <x v="11"/>
    <s v="Jul 2019"/>
    <n v="121600.22730738179"/>
    <x v="6"/>
    <x v="8"/>
  </r>
  <r>
    <x v="2"/>
    <x v="11"/>
    <s v="Aug 2019"/>
    <n v="118622.34329687725"/>
    <x v="7"/>
    <x v="8"/>
  </r>
  <r>
    <x v="2"/>
    <x v="11"/>
    <s v="Sep 2019"/>
    <n v="115794.94424165122"/>
    <x v="8"/>
    <x v="8"/>
  </r>
  <r>
    <x v="2"/>
    <x v="11"/>
    <s v="Oct 2019"/>
    <n v="113244.98237607229"/>
    <x v="9"/>
    <x v="8"/>
  </r>
  <r>
    <x v="2"/>
    <x v="11"/>
    <s v="Nov 2019"/>
    <n v="110949.5539488771"/>
    <x v="10"/>
    <x v="8"/>
  </r>
  <r>
    <x v="2"/>
    <x v="11"/>
    <s v="Dec 2019"/>
    <n v="108626.74228521746"/>
    <x v="11"/>
    <x v="8"/>
  </r>
  <r>
    <x v="2"/>
    <x v="11"/>
    <s v="Jan 2020"/>
    <n v="106697.63144155563"/>
    <x v="0"/>
    <x v="9"/>
  </r>
  <r>
    <x v="2"/>
    <x v="11"/>
    <s v="Feb 2020"/>
    <n v="104721.21302861141"/>
    <x v="1"/>
    <x v="9"/>
  </r>
  <r>
    <x v="2"/>
    <x v="11"/>
    <s v="Mar 2020"/>
    <n v="103050.0953954412"/>
    <x v="2"/>
    <x v="9"/>
  </r>
  <r>
    <x v="2"/>
    <x v="11"/>
    <s v="Apr 2020"/>
    <n v="101735.4263655548"/>
    <x v="3"/>
    <x v="9"/>
  </r>
  <r>
    <x v="2"/>
    <x v="11"/>
    <s v="May 2020"/>
    <n v="100710.29427847231"/>
    <x v="4"/>
    <x v="9"/>
  </r>
  <r>
    <x v="2"/>
    <x v="11"/>
    <s v="Jun 2020"/>
    <n v="99553.722534817323"/>
    <x v="5"/>
    <x v="9"/>
  </r>
  <r>
    <x v="2"/>
    <x v="11"/>
    <s v="Jul 2020"/>
    <n v="98635.136186378717"/>
    <x v="6"/>
    <x v="9"/>
  </r>
  <r>
    <x v="2"/>
    <x v="11"/>
    <s v="Aug 2020"/>
    <n v="97807.793566301712"/>
    <x v="7"/>
    <x v="9"/>
  </r>
  <r>
    <x v="2"/>
    <x v="11"/>
    <s v="Sep 2020"/>
    <n v="96984.295532582721"/>
    <x v="8"/>
    <x v="9"/>
  </r>
  <r>
    <x v="2"/>
    <x v="11"/>
    <s v="Oct 2020"/>
    <n v="96231.347565498829"/>
    <x v="9"/>
    <x v="9"/>
  </r>
  <r>
    <x v="2"/>
    <x v="11"/>
    <s v="Nov 2020"/>
    <n v="95485.381818578084"/>
    <x v="10"/>
    <x v="9"/>
  </r>
  <r>
    <x v="2"/>
    <x v="11"/>
    <s v="Dec 2020"/>
    <n v="91115.079134231521"/>
    <x v="11"/>
    <x v="9"/>
  </r>
  <r>
    <x v="2"/>
    <x v="11"/>
    <s v="Jan 2021"/>
    <n v="90158.203726872147"/>
    <x v="0"/>
    <x v="10"/>
  </r>
  <r>
    <x v="2"/>
    <x v="11"/>
    <s v="Feb 2021"/>
    <n v="88984.127301143148"/>
    <x v="1"/>
    <x v="10"/>
  </r>
  <r>
    <x v="2"/>
    <x v="11"/>
    <s v="Mar 2021"/>
    <n v="87547.912817738164"/>
    <x v="2"/>
    <x v="10"/>
  </r>
  <r>
    <x v="2"/>
    <x v="11"/>
    <s v="Apr 2021"/>
    <n v="85781.966865068098"/>
    <x v="3"/>
    <x v="10"/>
  </r>
  <r>
    <x v="2"/>
    <x v="11"/>
    <s v="May 2021"/>
    <n v="83613.061358873383"/>
    <x v="4"/>
    <x v="10"/>
  </r>
  <r>
    <x v="2"/>
    <x v="11"/>
    <s v="Jun 2021"/>
    <n v="80936.583368364882"/>
    <x v="5"/>
    <x v="10"/>
  </r>
  <r>
    <x v="2"/>
    <x v="11"/>
    <s v="Jul 2021"/>
    <n v="77656.265824224043"/>
    <x v="6"/>
    <x v="10"/>
  </r>
  <r>
    <x v="2"/>
    <x v="11"/>
    <s v="Aug 2021"/>
    <n v="73662.954112092208"/>
    <x v="7"/>
    <x v="10"/>
  </r>
  <r>
    <x v="2"/>
    <x v="11"/>
    <s v="Sep 2021"/>
    <n v="68841.362258521927"/>
    <x v="8"/>
    <x v="10"/>
  </r>
  <r>
    <x v="2"/>
    <x v="11"/>
    <s v="Oct 2021"/>
    <n v="62925.162966627322"/>
    <x v="9"/>
    <x v="10"/>
  </r>
  <r>
    <x v="2"/>
    <x v="11"/>
    <s v="Nov 2021"/>
    <n v="55031.596582519407"/>
    <x v="10"/>
    <x v="10"/>
  </r>
  <r>
    <x v="2"/>
    <x v="11"/>
    <s v="Dec 2021"/>
    <n v="37782.130124089665"/>
    <x v="11"/>
    <x v="10"/>
  </r>
  <r>
    <x v="2"/>
    <x v="11"/>
    <s v="Jan 2022"/>
    <n v="7074.6368000000002"/>
    <x v="0"/>
    <x v="11"/>
  </r>
  <r>
    <x v="2"/>
    <x v="11"/>
    <s v="Feb 2022"/>
    <n v="7002.7022000000006"/>
    <x v="1"/>
    <x v="11"/>
  </r>
  <r>
    <x v="2"/>
    <x v="11"/>
    <s v="Mar 2022"/>
    <n v="6931.5046999999995"/>
    <x v="2"/>
    <x v="11"/>
  </r>
  <r>
    <x v="2"/>
    <x v="11"/>
    <s v="Apr 2022"/>
    <n v="6861.0369000000001"/>
    <x v="3"/>
    <x v="11"/>
  </r>
  <r>
    <x v="2"/>
    <x v="11"/>
    <s v="May 2022"/>
    <n v="6791.2909"/>
    <x v="4"/>
    <x v="11"/>
  </r>
  <r>
    <x v="2"/>
    <x v="11"/>
    <s v="Jun 2022"/>
    <n v="6722.2596000000003"/>
    <x v="5"/>
    <x v="11"/>
  </r>
  <r>
    <x v="2"/>
    <x v="11"/>
    <s v="Jul 2022"/>
    <n v="6653.935300000001"/>
    <x v="6"/>
    <x v="11"/>
  </r>
  <r>
    <x v="2"/>
    <x v="11"/>
    <s v="Aug 2022"/>
    <n v="6586.3105999999989"/>
    <x v="7"/>
    <x v="11"/>
  </r>
  <r>
    <x v="2"/>
    <x v="11"/>
    <s v="Sep 2022"/>
    <n v="6519.3786"/>
    <x v="8"/>
    <x v="11"/>
  </r>
  <r>
    <x v="2"/>
    <x v="11"/>
    <s v="Oct 2022"/>
    <n v="6453.1319999999996"/>
    <x v="9"/>
    <x v="11"/>
  </r>
  <r>
    <x v="2"/>
    <x v="11"/>
    <s v="Nov 2022"/>
    <n v="6387.5634000000009"/>
    <x v="10"/>
    <x v="11"/>
  </r>
  <r>
    <x v="2"/>
    <x v="11"/>
    <s v="Dec 2022"/>
    <n v="6322.666400000001"/>
    <x v="11"/>
    <x v="11"/>
  </r>
  <r>
    <x v="2"/>
    <x v="11"/>
    <s v="Jan 2023"/>
    <n v="6258.4333000000006"/>
    <x v="0"/>
    <x v="12"/>
  </r>
  <r>
    <x v="2"/>
    <x v="11"/>
    <s v="Feb 2023"/>
    <n v="6194.8579"/>
    <x v="1"/>
    <x v="12"/>
  </r>
  <r>
    <x v="2"/>
    <x v="11"/>
    <s v="Mar 2023"/>
    <n v="6131.9329999999991"/>
    <x v="2"/>
    <x v="12"/>
  </r>
  <r>
    <x v="2"/>
    <x v="11"/>
    <s v="Apr 2023"/>
    <n v="6069.6522999999997"/>
    <x v="3"/>
    <x v="12"/>
  </r>
  <r>
    <x v="2"/>
    <x v="11"/>
    <s v="May 2023"/>
    <n v="6008.0084999999999"/>
    <x v="4"/>
    <x v="12"/>
  </r>
  <r>
    <x v="2"/>
    <x v="11"/>
    <s v="Jun 2023"/>
    <n v="5946.9953000000005"/>
    <x v="5"/>
    <x v="12"/>
  </r>
  <r>
    <x v="2"/>
    <x v="11"/>
    <s v="Jul 2023"/>
    <n v="5886.6063999999997"/>
    <x v="6"/>
    <x v="12"/>
  </r>
  <r>
    <x v="2"/>
    <x v="11"/>
    <s v="Aug 2023"/>
    <n v="5826.8351999999995"/>
    <x v="7"/>
    <x v="12"/>
  </r>
  <r>
    <x v="2"/>
    <x v="11"/>
    <s v="Sep 2023"/>
    <n v="5767.6751999999997"/>
    <x v="8"/>
    <x v="12"/>
  </r>
  <r>
    <x v="2"/>
    <x v="11"/>
    <s v="Oct 2023"/>
    <n v="5709.12"/>
    <x v="9"/>
    <x v="12"/>
  </r>
  <r>
    <x v="2"/>
    <x v="11"/>
    <s v="Nov 2023"/>
    <n v="5651.1639000000005"/>
    <x v="10"/>
    <x v="12"/>
  </r>
  <r>
    <x v="2"/>
    <x v="11"/>
    <s v="Dec 2023"/>
    <n v="5593.8001000000004"/>
    <x v="11"/>
    <x v="12"/>
  </r>
  <r>
    <x v="2"/>
    <x v="11"/>
    <s v="Jan 2024"/>
    <n v="5537.0227999999997"/>
    <x v="0"/>
    <x v="13"/>
  </r>
  <r>
    <x v="2"/>
    <x v="11"/>
    <s v="Feb 2024"/>
    <n v="5480.8259000000007"/>
    <x v="1"/>
    <x v="13"/>
  </r>
  <r>
    <x v="2"/>
    <x v="11"/>
    <s v="Mar 2024"/>
    <n v="5425.2033000000001"/>
    <x v="2"/>
    <x v="13"/>
  </r>
  <r>
    <x v="2"/>
    <x v="11"/>
    <s v="Apr 2024"/>
    <n v="5370.1490000000003"/>
    <x v="3"/>
    <x v="13"/>
  </r>
  <r>
    <x v="2"/>
    <x v="11"/>
    <s v="May 2024"/>
    <n v="5315.6576000000005"/>
    <x v="4"/>
    <x v="13"/>
  </r>
  <r>
    <x v="2"/>
    <x v="11"/>
    <s v="Jun 2024"/>
    <n v="5261.7227000000003"/>
    <x v="5"/>
    <x v="13"/>
  </r>
  <r>
    <x v="2"/>
    <x v="11"/>
    <s v="Jul 2024"/>
    <n v="5208.3389999999999"/>
    <x v="6"/>
    <x v="13"/>
  </r>
  <r>
    <x v="2"/>
    <x v="11"/>
    <s v="Aug 2024"/>
    <n v="5155.5003999999999"/>
    <x v="7"/>
    <x v="13"/>
  </r>
  <r>
    <x v="2"/>
    <x v="11"/>
    <s v="Sep 2024"/>
    <n v="5103.2017000000005"/>
    <x v="8"/>
    <x v="13"/>
  </r>
  <r>
    <x v="2"/>
    <x v="11"/>
    <s v="Oct 2024"/>
    <n v="5051.4371000000001"/>
    <x v="9"/>
    <x v="13"/>
  </r>
  <r>
    <x v="2"/>
    <x v="11"/>
    <s v="Nov 2024"/>
    <n v="5000.2011000000002"/>
    <x v="10"/>
    <x v="13"/>
  </r>
  <r>
    <x v="2"/>
    <x v="11"/>
    <s v="Dec 2024"/>
    <n v="4949.4884000000002"/>
    <x v="11"/>
    <x v="13"/>
  </r>
  <r>
    <x v="2"/>
    <x v="11"/>
    <s v="Jan 2025"/>
    <n v="4899.2933000000003"/>
    <x v="0"/>
    <x v="14"/>
  </r>
  <r>
    <x v="2"/>
    <x v="11"/>
    <s v="Feb 2025"/>
    <n v="4849.6108999999997"/>
    <x v="1"/>
    <x v="14"/>
  </r>
  <r>
    <x v="2"/>
    <x v="11"/>
    <s v="Mar 2025"/>
    <n v="4800.4355000000005"/>
    <x v="2"/>
    <x v="14"/>
  </r>
  <r>
    <x v="2"/>
    <x v="11"/>
    <s v="Apr 2025"/>
    <n v="4751.7620000000006"/>
    <x v="3"/>
    <x v="14"/>
  </r>
  <r>
    <x v="2"/>
    <x v="11"/>
    <s v="May 2025"/>
    <n v="4703.5852999999997"/>
    <x v="4"/>
    <x v="14"/>
  </r>
  <r>
    <x v="2"/>
    <x v="11"/>
    <s v="Jun 2025"/>
    <n v="4655.9003999999995"/>
    <x v="5"/>
    <x v="14"/>
  </r>
  <r>
    <x v="2"/>
    <x v="11"/>
    <s v="Jul 2025"/>
    <n v="4608.7021000000004"/>
    <x v="6"/>
    <x v="14"/>
  </r>
  <r>
    <x v="2"/>
    <x v="11"/>
    <s v="Aug 2025"/>
    <n v="4561.9851000000008"/>
    <x v="7"/>
    <x v="14"/>
  </r>
  <r>
    <x v="2"/>
    <x v="11"/>
    <s v="Sep 2025"/>
    <n v="4515.7449000000006"/>
    <x v="8"/>
    <x v="14"/>
  </r>
  <r>
    <x v="2"/>
    <x v="11"/>
    <s v="Oct 2025"/>
    <n v="4469.9764000000005"/>
    <x v="9"/>
    <x v="14"/>
  </r>
  <r>
    <x v="2"/>
    <x v="11"/>
    <s v="Nov 2025"/>
    <n v="4424.6746999999996"/>
    <x v="10"/>
    <x v="14"/>
  </r>
  <r>
    <x v="2"/>
    <x v="11"/>
    <s v="Dec 2025"/>
    <n v="4379.8350000000009"/>
    <x v="11"/>
    <x v="14"/>
  </r>
  <r>
    <x v="2"/>
    <x v="11"/>
    <s v="Jan 2026"/>
    <n v="4335.4527000000007"/>
    <x v="0"/>
    <x v="15"/>
  </r>
  <r>
    <x v="2"/>
    <x v="11"/>
    <s v="Feb 2026"/>
    <n v="4291.5230000000001"/>
    <x v="1"/>
    <x v="15"/>
  </r>
  <r>
    <x v="2"/>
    <x v="11"/>
    <s v="Mar 2026"/>
    <n v="4248.0411000000004"/>
    <x v="2"/>
    <x v="15"/>
  </r>
  <r>
    <x v="2"/>
    <x v="11"/>
    <s v="Apr 2026"/>
    <n v="4205.0025999999998"/>
    <x v="3"/>
    <x v="15"/>
  </r>
  <r>
    <x v="2"/>
    <x v="11"/>
    <s v="May 2026"/>
    <n v="4162.4029"/>
    <x v="4"/>
    <x v="15"/>
  </r>
  <r>
    <x v="2"/>
    <x v="11"/>
    <s v="Jun 2026"/>
    <n v="4120.2375000000002"/>
    <x v="5"/>
    <x v="15"/>
  </r>
  <r>
    <x v="2"/>
    <x v="11"/>
    <s v="Jul 2026"/>
    <n v="4078.5016000000005"/>
    <x v="6"/>
    <x v="15"/>
  </r>
  <r>
    <x v="2"/>
    <x v="11"/>
    <s v="Aug 2026"/>
    <n v="4037.1913"/>
    <x v="7"/>
    <x v="15"/>
  </r>
  <r>
    <x v="2"/>
    <x v="11"/>
    <s v="Sep 2026"/>
    <n v="3996.3018999999999"/>
    <x v="8"/>
    <x v="15"/>
  </r>
  <r>
    <x v="2"/>
    <x v="11"/>
    <s v="Oct 2026"/>
    <n v="3955.8291999999992"/>
    <x v="9"/>
    <x v="15"/>
  </r>
  <r>
    <x v="2"/>
    <x v="11"/>
    <s v="Nov 2026"/>
    <n v="3915.7688000000003"/>
    <x v="10"/>
    <x v="15"/>
  </r>
  <r>
    <x v="2"/>
    <x v="12"/>
    <s v="Jan 2012"/>
    <n v="351177.96487310564"/>
    <x v="0"/>
    <x v="1"/>
  </r>
  <r>
    <x v="2"/>
    <x v="12"/>
    <s v="Feb 2012"/>
    <n v="890649.81476977014"/>
    <x v="1"/>
    <x v="1"/>
  </r>
  <r>
    <x v="2"/>
    <x v="12"/>
    <s v="Mar 2012"/>
    <n v="706620.70396344876"/>
    <x v="2"/>
    <x v="1"/>
  </r>
  <r>
    <x v="2"/>
    <x v="12"/>
    <s v="Apr 2012"/>
    <n v="583700.99482384196"/>
    <x v="3"/>
    <x v="1"/>
  </r>
  <r>
    <x v="2"/>
    <x v="12"/>
    <s v="May 2012"/>
    <n v="498845.30799058347"/>
    <x v="4"/>
    <x v="1"/>
  </r>
  <r>
    <x v="2"/>
    <x v="12"/>
    <s v="Jun 2012"/>
    <n v="451274.27319203923"/>
    <x v="5"/>
    <x v="1"/>
  </r>
  <r>
    <x v="2"/>
    <x v="12"/>
    <s v="Jul 2012"/>
    <n v="406919.70402936451"/>
    <x v="6"/>
    <x v="1"/>
  </r>
  <r>
    <x v="2"/>
    <x v="12"/>
    <s v="Aug 2012"/>
    <n v="407704.19167447637"/>
    <x v="7"/>
    <x v="1"/>
  </r>
  <r>
    <x v="2"/>
    <x v="12"/>
    <s v="Sep 2012"/>
    <n v="406772.48314592859"/>
    <x v="8"/>
    <x v="1"/>
  </r>
  <r>
    <x v="2"/>
    <x v="12"/>
    <s v="Oct 2012"/>
    <n v="395456.40516279207"/>
    <x v="9"/>
    <x v="1"/>
  </r>
  <r>
    <x v="2"/>
    <x v="12"/>
    <s v="Nov 2012"/>
    <n v="383098.51684945426"/>
    <x v="10"/>
    <x v="1"/>
  </r>
  <r>
    <x v="2"/>
    <x v="12"/>
    <s v="Dec 2012"/>
    <n v="358879.01672783698"/>
    <x v="11"/>
    <x v="1"/>
  </r>
  <r>
    <x v="2"/>
    <x v="12"/>
    <s v="Jan 2013"/>
    <n v="337170.8186386103"/>
    <x v="0"/>
    <x v="2"/>
  </r>
  <r>
    <x v="2"/>
    <x v="12"/>
    <s v="Feb 2013"/>
    <n v="320797.10695937218"/>
    <x v="1"/>
    <x v="2"/>
  </r>
  <r>
    <x v="2"/>
    <x v="12"/>
    <s v="Mar 2013"/>
    <n v="287184.35295483749"/>
    <x v="2"/>
    <x v="2"/>
  </r>
  <r>
    <x v="2"/>
    <x v="12"/>
    <s v="Apr 2013"/>
    <n v="290895.02417980932"/>
    <x v="3"/>
    <x v="2"/>
  </r>
  <r>
    <x v="2"/>
    <x v="12"/>
    <s v="May 2013"/>
    <n v="267485.09230625845"/>
    <x v="4"/>
    <x v="2"/>
  </r>
  <r>
    <x v="2"/>
    <x v="12"/>
    <s v="Jun 2013"/>
    <n v="242596.844980122"/>
    <x v="5"/>
    <x v="2"/>
  </r>
  <r>
    <x v="2"/>
    <x v="12"/>
    <s v="Jul 2013"/>
    <n v="241538.9665001111"/>
    <x v="6"/>
    <x v="2"/>
  </r>
  <r>
    <x v="2"/>
    <x v="12"/>
    <s v="Aug 2013"/>
    <n v="214965.11156712609"/>
    <x v="7"/>
    <x v="2"/>
  </r>
  <r>
    <x v="2"/>
    <x v="12"/>
    <s v="Sep 2013"/>
    <n v="188820.12013816577"/>
    <x v="8"/>
    <x v="2"/>
  </r>
  <r>
    <x v="2"/>
    <x v="12"/>
    <s v="Oct 2013"/>
    <n v="157578.44694366446"/>
    <x v="9"/>
    <x v="2"/>
  </r>
  <r>
    <x v="2"/>
    <x v="12"/>
    <s v="Nov 2013"/>
    <n v="154792.01265456955"/>
    <x v="10"/>
    <x v="2"/>
  </r>
  <r>
    <x v="2"/>
    <x v="12"/>
    <s v="Dec 2013"/>
    <n v="139721.53949733466"/>
    <x v="11"/>
    <x v="2"/>
  </r>
  <r>
    <x v="2"/>
    <x v="12"/>
    <s v="Jan 2014"/>
    <n v="130160.37874230937"/>
    <x v="0"/>
    <x v="3"/>
  </r>
  <r>
    <x v="2"/>
    <x v="12"/>
    <s v="Feb 2014"/>
    <n v="126762.59500591559"/>
    <x v="1"/>
    <x v="3"/>
  </r>
  <r>
    <x v="2"/>
    <x v="12"/>
    <s v="Mar 2014"/>
    <n v="122093.69302809627"/>
    <x v="2"/>
    <x v="3"/>
  </r>
  <r>
    <x v="2"/>
    <x v="12"/>
    <s v="Apr 2014"/>
    <n v="117194.71469883877"/>
    <x v="3"/>
    <x v="3"/>
  </r>
  <r>
    <x v="2"/>
    <x v="12"/>
    <s v="May 2014"/>
    <n v="112314.2744281764"/>
    <x v="4"/>
    <x v="3"/>
  </r>
  <r>
    <x v="2"/>
    <x v="12"/>
    <s v="Jun 2014"/>
    <n v="111267.9933942722"/>
    <x v="5"/>
    <x v="3"/>
  </r>
  <r>
    <x v="2"/>
    <x v="12"/>
    <s v="Jul 2014"/>
    <n v="108333.9768986432"/>
    <x v="6"/>
    <x v="3"/>
  </r>
  <r>
    <x v="2"/>
    <x v="12"/>
    <s v="Aug 2014"/>
    <n v="98381.515591239906"/>
    <x v="7"/>
    <x v="3"/>
  </r>
  <r>
    <x v="2"/>
    <x v="12"/>
    <s v="Sep 2014"/>
    <n v="92509.958233050478"/>
    <x v="8"/>
    <x v="3"/>
  </r>
  <r>
    <x v="2"/>
    <x v="12"/>
    <s v="Oct 2014"/>
    <n v="90799.09075947899"/>
    <x v="9"/>
    <x v="3"/>
  </r>
  <r>
    <x v="2"/>
    <x v="12"/>
    <s v="Nov 2014"/>
    <n v="89058.618674075435"/>
    <x v="10"/>
    <x v="3"/>
  </r>
  <r>
    <x v="2"/>
    <x v="12"/>
    <s v="Dec 2014"/>
    <n v="86658.068838027102"/>
    <x v="11"/>
    <x v="3"/>
  </r>
  <r>
    <x v="2"/>
    <x v="12"/>
    <s v="Jan 2015"/>
    <n v="86075.775098852551"/>
    <x v="0"/>
    <x v="4"/>
  </r>
  <r>
    <x v="2"/>
    <x v="12"/>
    <s v="Feb 2015"/>
    <n v="85542.567467863497"/>
    <x v="1"/>
    <x v="4"/>
  </r>
  <r>
    <x v="2"/>
    <x v="12"/>
    <s v="Mar 2015"/>
    <n v="83417.728787549422"/>
    <x v="2"/>
    <x v="4"/>
  </r>
  <r>
    <x v="2"/>
    <x v="12"/>
    <s v="Apr 2015"/>
    <n v="81202.644736712522"/>
    <x v="3"/>
    <x v="4"/>
  </r>
  <r>
    <x v="2"/>
    <x v="12"/>
    <s v="May 2015"/>
    <n v="79814.189961726515"/>
    <x v="4"/>
    <x v="4"/>
  </r>
  <r>
    <x v="2"/>
    <x v="12"/>
    <s v="Jun 2015"/>
    <n v="78454.364920448294"/>
    <x v="5"/>
    <x v="4"/>
  </r>
  <r>
    <x v="2"/>
    <x v="12"/>
    <s v="Jul 2015"/>
    <n v="76143.751764520202"/>
    <x v="6"/>
    <x v="4"/>
  </r>
  <r>
    <x v="2"/>
    <x v="12"/>
    <s v="Aug 2015"/>
    <n v="74958.124227369204"/>
    <x v="7"/>
    <x v="4"/>
  </r>
  <r>
    <x v="2"/>
    <x v="12"/>
    <s v="Sep 2015"/>
    <n v="73008.377418871838"/>
    <x v="8"/>
    <x v="4"/>
  </r>
  <r>
    <x v="2"/>
    <x v="12"/>
    <s v="Oct 2015"/>
    <n v="71617.035353971718"/>
    <x v="9"/>
    <x v="4"/>
  </r>
  <r>
    <x v="2"/>
    <x v="12"/>
    <s v="Nov 2015"/>
    <n v="70337.214112511734"/>
    <x v="10"/>
    <x v="4"/>
  </r>
  <r>
    <x v="2"/>
    <x v="12"/>
    <s v="Dec 2015"/>
    <n v="68461.556039702627"/>
    <x v="11"/>
    <x v="4"/>
  </r>
  <r>
    <x v="2"/>
    <x v="12"/>
    <s v="Jan 2016"/>
    <n v="66513.962506597003"/>
    <x v="0"/>
    <x v="5"/>
  </r>
  <r>
    <x v="2"/>
    <x v="12"/>
    <s v="Feb 2016"/>
    <n v="65226.188663986977"/>
    <x v="1"/>
    <x v="5"/>
  </r>
  <r>
    <x v="2"/>
    <x v="12"/>
    <s v="Mar 2016"/>
    <n v="63476.015821059067"/>
    <x v="2"/>
    <x v="5"/>
  </r>
  <r>
    <x v="2"/>
    <x v="12"/>
    <s v="Apr 2016"/>
    <n v="61806.538594082682"/>
    <x v="3"/>
    <x v="5"/>
  </r>
  <r>
    <x v="2"/>
    <x v="12"/>
    <s v="May 2016"/>
    <n v="60788.692676769206"/>
    <x v="4"/>
    <x v="5"/>
  </r>
  <r>
    <x v="2"/>
    <x v="12"/>
    <s v="Jun 2016"/>
    <n v="59648.854250816228"/>
    <x v="5"/>
    <x v="5"/>
  </r>
  <r>
    <x v="2"/>
    <x v="12"/>
    <s v="Jul 2016"/>
    <n v="57751.548165047425"/>
    <x v="6"/>
    <x v="5"/>
  </r>
  <r>
    <x v="2"/>
    <x v="12"/>
    <s v="Aug 2016"/>
    <n v="56792.501581696721"/>
    <x v="7"/>
    <x v="5"/>
  </r>
  <r>
    <x v="2"/>
    <x v="12"/>
    <s v="Sep 2016"/>
    <n v="55284.051673646434"/>
    <x v="8"/>
    <x v="5"/>
  </r>
  <r>
    <x v="2"/>
    <x v="12"/>
    <s v="Oct 2016"/>
    <n v="54287.436893744132"/>
    <x v="9"/>
    <x v="5"/>
  </r>
  <r>
    <x v="2"/>
    <x v="12"/>
    <s v="Nov 2016"/>
    <n v="53323.759510722499"/>
    <x v="10"/>
    <x v="5"/>
  </r>
  <r>
    <x v="2"/>
    <x v="12"/>
    <s v="Dec 2016"/>
    <n v="51931.098104144461"/>
    <x v="11"/>
    <x v="5"/>
  </r>
  <r>
    <x v="2"/>
    <x v="12"/>
    <s v="Jan 2017"/>
    <n v="49519.938900985493"/>
    <x v="0"/>
    <x v="6"/>
  </r>
  <r>
    <x v="2"/>
    <x v="12"/>
    <s v="Feb 2017"/>
    <n v="48868.664569604502"/>
    <x v="1"/>
    <x v="6"/>
  </r>
  <r>
    <x v="2"/>
    <x v="12"/>
    <s v="Mar 2017"/>
    <n v="47881.367956608636"/>
    <x v="2"/>
    <x v="6"/>
  </r>
  <r>
    <x v="2"/>
    <x v="12"/>
    <s v="Apr 2017"/>
    <n v="46857.536187553735"/>
    <x v="3"/>
    <x v="6"/>
  </r>
  <r>
    <x v="2"/>
    <x v="12"/>
    <s v="May 2017"/>
    <n v="46352.430202335396"/>
    <x v="4"/>
    <x v="6"/>
  </r>
  <r>
    <x v="2"/>
    <x v="12"/>
    <s v="Jun 2017"/>
    <n v="45680.321932343235"/>
    <x v="5"/>
    <x v="6"/>
  </r>
  <r>
    <x v="2"/>
    <x v="12"/>
    <s v="Jul 2017"/>
    <n v="44458.590200275663"/>
    <x v="6"/>
    <x v="6"/>
  </r>
  <r>
    <x v="2"/>
    <x v="12"/>
    <s v="Aug 2017"/>
    <n v="43890.002100744292"/>
    <x v="7"/>
    <x v="6"/>
  </r>
  <r>
    <x v="2"/>
    <x v="12"/>
    <s v="Sep 2017"/>
    <n v="42803.223796232007"/>
    <x v="8"/>
    <x v="6"/>
  </r>
  <r>
    <x v="2"/>
    <x v="12"/>
    <s v="Oct 2017"/>
    <n v="42065.595015071973"/>
    <x v="9"/>
    <x v="6"/>
  </r>
  <r>
    <x v="2"/>
    <x v="12"/>
    <s v="Nov 2017"/>
    <n v="41421.691722170348"/>
    <x v="10"/>
    <x v="6"/>
  </r>
  <r>
    <x v="2"/>
    <x v="12"/>
    <s v="Dec 2017"/>
    <n v="40336.59670847583"/>
    <x v="11"/>
    <x v="6"/>
  </r>
  <r>
    <x v="2"/>
    <x v="12"/>
    <s v="Jan 2018"/>
    <n v="39161.350195349878"/>
    <x v="0"/>
    <x v="7"/>
  </r>
  <r>
    <x v="2"/>
    <x v="12"/>
    <s v="Feb 2018"/>
    <n v="38687.637107981362"/>
    <x v="1"/>
    <x v="7"/>
  </r>
  <r>
    <x v="2"/>
    <x v="12"/>
    <s v="Mar 2018"/>
    <n v="37888.767683126731"/>
    <x v="2"/>
    <x v="7"/>
  </r>
  <r>
    <x v="2"/>
    <x v="12"/>
    <s v="Apr 2018"/>
    <n v="37116.169291690429"/>
    <x v="3"/>
    <x v="7"/>
  </r>
  <r>
    <x v="2"/>
    <x v="12"/>
    <s v="May 2018"/>
    <n v="36759.561120622311"/>
    <x v="4"/>
    <x v="7"/>
  </r>
  <r>
    <x v="2"/>
    <x v="12"/>
    <s v="Jun 2018"/>
    <n v="36197.44088052083"/>
    <x v="5"/>
    <x v="7"/>
  </r>
  <r>
    <x v="2"/>
    <x v="12"/>
    <s v="Jul 2018"/>
    <n v="35283.936297837754"/>
    <x v="6"/>
    <x v="7"/>
  </r>
  <r>
    <x v="2"/>
    <x v="12"/>
    <s v="Aug 2018"/>
    <n v="34841.472807199156"/>
    <x v="7"/>
    <x v="7"/>
  </r>
  <r>
    <x v="2"/>
    <x v="12"/>
    <s v="Sep 2018"/>
    <n v="34015.181077564324"/>
    <x v="8"/>
    <x v="7"/>
  </r>
  <r>
    <x v="2"/>
    <x v="12"/>
    <s v="Oct 2018"/>
    <n v="33457.175139306361"/>
    <x v="9"/>
    <x v="7"/>
  </r>
  <r>
    <x v="2"/>
    <x v="12"/>
    <s v="Nov 2018"/>
    <n v="32979.581816808663"/>
    <x v="10"/>
    <x v="7"/>
  </r>
  <r>
    <x v="2"/>
    <x v="12"/>
    <s v="Dec 2018"/>
    <n v="32139.695852466768"/>
    <x v="11"/>
    <x v="7"/>
  </r>
  <r>
    <x v="2"/>
    <x v="12"/>
    <s v="Jan 2019"/>
    <n v="31136.441952939706"/>
    <x v="0"/>
    <x v="8"/>
  </r>
  <r>
    <x v="2"/>
    <x v="12"/>
    <s v="Feb 2019"/>
    <n v="30808.54746735956"/>
    <x v="1"/>
    <x v="8"/>
  </r>
  <r>
    <x v="2"/>
    <x v="12"/>
    <s v="Mar 2019"/>
    <n v="30145.57661001266"/>
    <x v="2"/>
    <x v="8"/>
  </r>
  <r>
    <x v="2"/>
    <x v="12"/>
    <s v="Apr 2019"/>
    <n v="29593.998944000414"/>
    <x v="3"/>
    <x v="8"/>
  </r>
  <r>
    <x v="2"/>
    <x v="12"/>
    <s v="May 2019"/>
    <n v="29367.337112409223"/>
    <x v="4"/>
    <x v="8"/>
  </r>
  <r>
    <x v="2"/>
    <x v="12"/>
    <s v="Jun 2019"/>
    <n v="28870.020968931713"/>
    <x v="5"/>
    <x v="8"/>
  </r>
  <r>
    <x v="2"/>
    <x v="12"/>
    <s v="Jul 2019"/>
    <n v="28232.124246694177"/>
    <x v="6"/>
    <x v="8"/>
  </r>
  <r>
    <x v="2"/>
    <x v="12"/>
    <s v="Aug 2019"/>
    <n v="27878.149154347317"/>
    <x v="7"/>
    <x v="8"/>
  </r>
  <r>
    <x v="2"/>
    <x v="12"/>
    <s v="Sep 2019"/>
    <n v="27268.118987920712"/>
    <x v="8"/>
    <x v="8"/>
  </r>
  <r>
    <x v="2"/>
    <x v="12"/>
    <s v="Oct 2019"/>
    <n v="26852.564691104642"/>
    <x v="9"/>
    <x v="8"/>
  </r>
  <r>
    <x v="2"/>
    <x v="12"/>
    <s v="Nov 2019"/>
    <n v="26506.288585072747"/>
    <x v="10"/>
    <x v="8"/>
  </r>
  <r>
    <x v="2"/>
    <x v="12"/>
    <s v="Dec 2019"/>
    <n v="25827.774604979193"/>
    <x v="11"/>
    <x v="8"/>
  </r>
  <r>
    <x v="2"/>
    <x v="12"/>
    <s v="Jan 2020"/>
    <n v="25196.131518738315"/>
    <x v="0"/>
    <x v="9"/>
  </r>
  <r>
    <x v="2"/>
    <x v="12"/>
    <s v="Feb 2020"/>
    <n v="24973.916903592253"/>
    <x v="1"/>
    <x v="9"/>
  </r>
  <r>
    <x v="2"/>
    <x v="12"/>
    <s v="Mar 2020"/>
    <n v="24429.624095380892"/>
    <x v="2"/>
    <x v="9"/>
  </r>
  <r>
    <x v="2"/>
    <x v="12"/>
    <s v="Apr 2020"/>
    <n v="24016.937820860934"/>
    <x v="3"/>
    <x v="9"/>
  </r>
  <r>
    <x v="2"/>
    <x v="12"/>
    <s v="May 2020"/>
    <n v="23869.055227414006"/>
    <x v="4"/>
    <x v="9"/>
  </r>
  <r>
    <x v="2"/>
    <x v="12"/>
    <s v="Jun 2020"/>
    <n v="23434.537352893189"/>
    <x v="5"/>
    <x v="9"/>
  </r>
  <r>
    <x v="2"/>
    <x v="12"/>
    <s v="Jul 2020"/>
    <n v="22960.054223061081"/>
    <x v="6"/>
    <x v="9"/>
  </r>
  <r>
    <x v="2"/>
    <x v="12"/>
    <s v="Aug 2020"/>
    <n v="22659.036716124669"/>
    <x v="7"/>
    <x v="9"/>
  </r>
  <r>
    <x v="2"/>
    <x v="12"/>
    <s v="Sep 2020"/>
    <n v="22138.004012577207"/>
    <x v="8"/>
    <x v="9"/>
  </r>
  <r>
    <x v="2"/>
    <x v="12"/>
    <s v="Oct 2020"/>
    <n v="21793.816393254823"/>
    <x v="9"/>
    <x v="9"/>
  </r>
  <r>
    <x v="2"/>
    <x v="12"/>
    <s v="Nov 2020"/>
    <n v="21459.145983885664"/>
    <x v="10"/>
    <x v="9"/>
  </r>
  <r>
    <x v="2"/>
    <x v="12"/>
    <s v="Dec 2020"/>
    <n v="21079.129458574469"/>
    <x v="11"/>
    <x v="9"/>
  </r>
  <r>
    <x v="2"/>
    <x v="12"/>
    <s v="Jan 2021"/>
    <n v="16949.19675368314"/>
    <x v="0"/>
    <x v="10"/>
  </r>
  <r>
    <x v="2"/>
    <x v="12"/>
    <s v="Feb 2021"/>
    <n v="16602.417705817388"/>
    <x v="1"/>
    <x v="10"/>
  </r>
  <r>
    <x v="2"/>
    <x v="12"/>
    <s v="Mar 2021"/>
    <n v="16281.446704464906"/>
    <x v="2"/>
    <x v="10"/>
  </r>
  <r>
    <x v="2"/>
    <x v="12"/>
    <s v="Apr 2021"/>
    <n v="15965.407418945926"/>
    <x v="3"/>
    <x v="10"/>
  </r>
  <r>
    <x v="2"/>
    <x v="12"/>
    <s v="May 2021"/>
    <n v="15690.353987084243"/>
    <x v="4"/>
    <x v="10"/>
  </r>
  <r>
    <x v="2"/>
    <x v="12"/>
    <s v="Jun 2021"/>
    <n v="15472.914464379797"/>
    <x v="5"/>
    <x v="10"/>
  </r>
  <r>
    <x v="2"/>
    <x v="12"/>
    <s v="Jul 2021"/>
    <n v="15210.410633937787"/>
    <x v="6"/>
    <x v="10"/>
  </r>
  <r>
    <x v="2"/>
    <x v="12"/>
    <s v="Aug 2021"/>
    <n v="14940.27182974079"/>
    <x v="7"/>
    <x v="10"/>
  </r>
  <r>
    <x v="2"/>
    <x v="12"/>
    <s v="Sep 2021"/>
    <n v="14671.662517900122"/>
    <x v="8"/>
    <x v="10"/>
  </r>
  <r>
    <x v="2"/>
    <x v="12"/>
    <s v="Oct 2021"/>
    <n v="14413.243376431517"/>
    <x v="9"/>
    <x v="10"/>
  </r>
  <r>
    <x v="2"/>
    <x v="12"/>
    <s v="Nov 2021"/>
    <n v="14161.722853049112"/>
    <x v="10"/>
    <x v="10"/>
  </r>
  <r>
    <x v="2"/>
    <x v="12"/>
    <s v="Dec 2021"/>
    <n v="13895.92860693986"/>
    <x v="11"/>
    <x v="10"/>
  </r>
  <r>
    <x v="2"/>
    <x v="12"/>
    <s v="Jan 2022"/>
    <n v="10764.287101284424"/>
    <x v="0"/>
    <x v="11"/>
  </r>
  <r>
    <x v="2"/>
    <x v="12"/>
    <s v="Feb 2022"/>
    <n v="7470.7440579766208"/>
    <x v="1"/>
    <x v="11"/>
  </r>
  <r>
    <x v="2"/>
    <x v="12"/>
    <s v="Mar 2022"/>
    <n v="7259.6740473152831"/>
    <x v="2"/>
    <x v="11"/>
  </r>
  <r>
    <x v="2"/>
    <x v="12"/>
    <s v="Apr 2022"/>
    <n v="7185.5340087558043"/>
    <x v="3"/>
    <x v="11"/>
  </r>
  <r>
    <x v="2"/>
    <x v="12"/>
    <s v="May 2022"/>
    <n v="7112.2580216009237"/>
    <x v="4"/>
    <x v="11"/>
  </r>
  <r>
    <x v="2"/>
    <x v="12"/>
    <s v="Jun 2022"/>
    <n v="7039.6024478433537"/>
    <x v="5"/>
    <x v="11"/>
  </r>
  <r>
    <x v="2"/>
    <x v="12"/>
    <s v="Jul 2022"/>
    <n v="6966.4607354418822"/>
    <x v="6"/>
    <x v="11"/>
  </r>
  <r>
    <x v="2"/>
    <x v="12"/>
    <s v="Aug 2022"/>
    <n v="6895.4430387912098"/>
    <x v="7"/>
    <x v="11"/>
  </r>
  <r>
    <x v="2"/>
    <x v="12"/>
    <s v="Sep 2022"/>
    <n v="6824.5528638810165"/>
    <x v="8"/>
    <x v="11"/>
  </r>
  <r>
    <x v="2"/>
    <x v="12"/>
    <s v="Oct 2022"/>
    <n v="6753.9354492707798"/>
    <x v="9"/>
    <x v="11"/>
  </r>
  <r>
    <x v="2"/>
    <x v="12"/>
    <s v="Nov 2022"/>
    <n v="6684.9369369657925"/>
    <x v="10"/>
    <x v="11"/>
  </r>
  <r>
    <x v="2"/>
    <x v="12"/>
    <s v="Dec 2022"/>
    <n v="6616.569393928482"/>
    <x v="11"/>
    <x v="11"/>
  </r>
  <r>
    <x v="2"/>
    <x v="12"/>
    <s v="Jan 2023"/>
    <n v="6549.1372659932977"/>
    <x v="0"/>
    <x v="12"/>
  </r>
  <r>
    <x v="2"/>
    <x v="12"/>
    <s v="Feb 2023"/>
    <n v="6482.3739559332553"/>
    <x v="1"/>
    <x v="12"/>
  </r>
  <r>
    <x v="2"/>
    <x v="12"/>
    <s v="Mar 2023"/>
    <n v="6415.7519463892213"/>
    <x v="2"/>
    <x v="12"/>
  </r>
  <r>
    <x v="2"/>
    <x v="12"/>
    <s v="Apr 2023"/>
    <n v="6350.2478162090902"/>
    <x v="3"/>
    <x v="12"/>
  </r>
  <r>
    <x v="2"/>
    <x v="12"/>
    <s v="May 2023"/>
    <n v="6285.5254905067932"/>
    <x v="4"/>
    <x v="12"/>
  </r>
  <r>
    <x v="2"/>
    <x v="12"/>
    <s v="Jun 2023"/>
    <n v="6221.5194905067929"/>
    <x v="5"/>
    <x v="12"/>
  </r>
  <r>
    <x v="2"/>
    <x v="12"/>
    <s v="Jul 2023"/>
    <n v="6158.1718905067928"/>
    <x v="6"/>
    <x v="12"/>
  </r>
  <r>
    <x v="2"/>
    <x v="12"/>
    <s v="Aug 2023"/>
    <n v="6095.4753905067919"/>
    <x v="7"/>
    <x v="12"/>
  </r>
  <r>
    <x v="2"/>
    <x v="12"/>
    <s v="Sep 2023"/>
    <n v="6033.4240905067927"/>
    <x v="8"/>
    <x v="12"/>
  </r>
  <r>
    <x v="2"/>
    <x v="12"/>
    <s v="Oct 2023"/>
    <n v="5972.0054217913039"/>
    <x v="9"/>
    <x v="12"/>
  </r>
  <r>
    <x v="2"/>
    <x v="12"/>
    <s v="Nov 2023"/>
    <n v="5911.2234217913046"/>
    <x v="10"/>
    <x v="12"/>
  </r>
  <r>
    <x v="2"/>
    <x v="12"/>
    <s v="Dec 2023"/>
    <n v="5851.0663217913052"/>
    <x v="11"/>
    <x v="12"/>
  </r>
  <r>
    <x v="2"/>
    <x v="12"/>
    <s v="Jan 2024"/>
    <n v="5791.5221530758163"/>
    <x v="0"/>
    <x v="13"/>
  </r>
  <r>
    <x v="2"/>
    <x v="12"/>
    <s v="Feb 2024"/>
    <n v="5732.2195597503514"/>
    <x v="1"/>
    <x v="13"/>
  </r>
  <r>
    <x v="2"/>
    <x v="12"/>
    <s v="Mar 2024"/>
    <n v="5673.889545224537"/>
    <x v="2"/>
    <x v="13"/>
  </r>
  <r>
    <x v="2"/>
    <x v="12"/>
    <s v="Apr 2024"/>
    <n v="5616.15624634098"/>
    <x v="3"/>
    <x v="13"/>
  </r>
  <r>
    <x v="2"/>
    <x v="12"/>
    <s v="May 2024"/>
    <n v="5559.0269463409795"/>
    <x v="4"/>
    <x v="13"/>
  </r>
  <r>
    <x v="2"/>
    <x v="12"/>
    <s v="Jun 2024"/>
    <n v="5502.4820619832362"/>
    <x v="5"/>
    <x v="13"/>
  </r>
  <r>
    <x v="2"/>
    <x v="12"/>
    <s v="Jul 2024"/>
    <n v="5446.5202619832362"/>
    <x v="6"/>
    <x v="13"/>
  </r>
  <r>
    <x v="2"/>
    <x v="12"/>
    <s v="Aug 2024"/>
    <n v="5391.1118256687023"/>
    <x v="7"/>
    <x v="13"/>
  </r>
  <r>
    <x v="2"/>
    <x v="12"/>
    <s v="Sep 2024"/>
    <n v="5336.2934256687031"/>
    <x v="8"/>
    <x v="13"/>
  </r>
  <r>
    <x v="2"/>
    <x v="12"/>
    <s v="Oct 2024"/>
    <n v="5282.0363027635394"/>
    <x v="9"/>
    <x v="13"/>
  </r>
  <r>
    <x v="2"/>
    <x v="12"/>
    <s v="Nov 2024"/>
    <n v="5227.5805859445409"/>
    <x v="10"/>
    <x v="13"/>
  </r>
  <r>
    <x v="2"/>
    <x v="12"/>
    <s v="Dec 2024"/>
    <n v="5174.4273557764709"/>
    <x v="11"/>
    <x v="13"/>
  </r>
  <r>
    <x v="2"/>
    <x v="12"/>
    <s v="Jan 2025"/>
    <n v="5121.7650540957766"/>
    <x v="0"/>
    <x v="14"/>
  </r>
  <r>
    <x v="2"/>
    <x v="12"/>
    <s v="Feb 2025"/>
    <n v="5069.6080943118286"/>
    <x v="1"/>
    <x v="14"/>
  </r>
  <r>
    <x v="2"/>
    <x v="12"/>
    <s v="Mar 2025"/>
    <n v="5018.0776099540844"/>
    <x v="2"/>
    <x v="14"/>
  </r>
  <r>
    <x v="2"/>
    <x v="12"/>
    <s v="Apr 2025"/>
    <n v="4966.9343473730005"/>
    <x v="3"/>
    <x v="14"/>
  </r>
  <r>
    <x v="2"/>
    <x v="12"/>
    <s v="May 2025"/>
    <n v="4916.3678948519591"/>
    <x v="4"/>
    <x v="14"/>
  </r>
  <r>
    <x v="2"/>
    <x v="12"/>
    <s v="Jun 2025"/>
    <n v="4866.2345199779465"/>
    <x v="5"/>
    <x v="14"/>
  </r>
  <r>
    <x v="2"/>
    <x v="12"/>
    <s v="Jul 2025"/>
    <n v="4816.5144780570799"/>
    <x v="6"/>
    <x v="14"/>
  </r>
  <r>
    <x v="2"/>
    <x v="12"/>
    <s v="Aug 2025"/>
    <n v="4767.0087422585566"/>
    <x v="7"/>
    <x v="14"/>
  </r>
  <r>
    <x v="2"/>
    <x v="12"/>
    <s v="Sep 2025"/>
    <n v="4718.1974718382544"/>
    <x v="8"/>
    <x v="14"/>
  </r>
  <r>
    <x v="2"/>
    <x v="12"/>
    <s v="Oct 2025"/>
    <n v="4670.2404042392081"/>
    <x v="9"/>
    <x v="14"/>
  </r>
  <r>
    <x v="2"/>
    <x v="12"/>
    <s v="Nov 2025"/>
    <n v="4621.8417834945685"/>
    <x v="10"/>
    <x v="14"/>
  </r>
  <r>
    <x v="2"/>
    <x v="12"/>
    <s v="Dec 2025"/>
    <n v="4574.7900538786907"/>
    <x v="11"/>
    <x v="14"/>
  </r>
  <r>
    <x v="2"/>
    <x v="12"/>
    <s v="Jan 2026"/>
    <n v="4528.1645912976055"/>
    <x v="0"/>
    <x v="15"/>
  </r>
  <r>
    <x v="2"/>
    <x v="12"/>
    <s v="Feb 2026"/>
    <n v="4481.1383699887147"/>
    <x v="1"/>
    <x v="15"/>
  </r>
  <r>
    <x v="2"/>
    <x v="12"/>
    <s v="Mar 2026"/>
    <n v="4435.5327694244634"/>
    <x v="2"/>
    <x v="15"/>
  </r>
  <r>
    <x v="2"/>
    <x v="12"/>
    <s v="Apr 2026"/>
    <n v="4389.8958492681968"/>
    <x v="3"/>
    <x v="15"/>
  </r>
  <r>
    <x v="2"/>
    <x v="12"/>
    <s v="May 2026"/>
    <n v="4344.6517129054218"/>
    <x v="4"/>
    <x v="15"/>
  </r>
  <r>
    <x v="2"/>
    <x v="12"/>
    <s v="Jun 2026"/>
    <n v="4300.4026844059854"/>
    <x v="5"/>
    <x v="15"/>
  </r>
  <r>
    <x v="2"/>
    <x v="12"/>
    <s v="Jul 2026"/>
    <n v="4256.5568531094123"/>
    <x v="6"/>
    <x v="15"/>
  </r>
  <r>
    <x v="2"/>
    <x v="12"/>
    <s v="Aug 2026"/>
    <n v="4213.290985510368"/>
    <x v="7"/>
    <x v="15"/>
  </r>
  <r>
    <x v="2"/>
    <x v="12"/>
    <s v="Sep 2026"/>
    <n v="4170.4559575751837"/>
    <x v="8"/>
    <x v="15"/>
  </r>
  <r>
    <x v="2"/>
    <x v="12"/>
    <s v="Oct 2026"/>
    <n v="4127.7731273829932"/>
    <x v="9"/>
    <x v="15"/>
  </r>
  <r>
    <x v="2"/>
    <x v="12"/>
    <s v="Nov 2026"/>
    <n v="4085.7539050300215"/>
    <x v="10"/>
    <x v="15"/>
  </r>
  <r>
    <x v="2"/>
    <x v="12"/>
    <s v="Dec 2026"/>
    <n v="4044.2219"/>
    <x v="11"/>
    <x v="15"/>
  </r>
  <r>
    <x v="2"/>
    <x v="13"/>
    <s v="Feb 2012"/>
    <n v="375678.23040897417"/>
    <x v="1"/>
    <x v="1"/>
  </r>
  <r>
    <x v="2"/>
    <x v="13"/>
    <s v="Mar 2012"/>
    <n v="1271146.1030508967"/>
    <x v="2"/>
    <x v="1"/>
  </r>
  <r>
    <x v="2"/>
    <x v="13"/>
    <s v="Apr 2012"/>
    <n v="1136646.1149131744"/>
    <x v="3"/>
    <x v="1"/>
  </r>
  <r>
    <x v="2"/>
    <x v="13"/>
    <s v="May 2012"/>
    <n v="929372.8680783899"/>
    <x v="4"/>
    <x v="1"/>
  </r>
  <r>
    <x v="2"/>
    <x v="13"/>
    <s v="Jun 2012"/>
    <n v="730689.06382661685"/>
    <x v="5"/>
    <x v="1"/>
  </r>
  <r>
    <x v="2"/>
    <x v="13"/>
    <s v="Jul 2012"/>
    <n v="635363.8451239987"/>
    <x v="6"/>
    <x v="1"/>
  </r>
  <r>
    <x v="2"/>
    <x v="13"/>
    <s v="Aug 2012"/>
    <n v="530580.8143847012"/>
    <x v="7"/>
    <x v="1"/>
  </r>
  <r>
    <x v="2"/>
    <x v="13"/>
    <s v="Sep 2012"/>
    <n v="480144.72008102573"/>
    <x v="8"/>
    <x v="1"/>
  </r>
  <r>
    <x v="2"/>
    <x v="13"/>
    <s v="Oct 2012"/>
    <n v="458934.88726925565"/>
    <x v="9"/>
    <x v="1"/>
  </r>
  <r>
    <x v="2"/>
    <x v="13"/>
    <s v="Nov 2012"/>
    <n v="533231.00650541333"/>
    <x v="10"/>
    <x v="1"/>
  </r>
  <r>
    <x v="2"/>
    <x v="13"/>
    <s v="Dec 2012"/>
    <n v="739465.77562175679"/>
    <x v="11"/>
    <x v="1"/>
  </r>
  <r>
    <x v="2"/>
    <x v="13"/>
    <s v="Jan 2013"/>
    <n v="944104.05362554628"/>
    <x v="0"/>
    <x v="2"/>
  </r>
  <r>
    <x v="2"/>
    <x v="13"/>
    <s v="Feb 2013"/>
    <n v="1052919.4165066667"/>
    <x v="1"/>
    <x v="2"/>
  </r>
  <r>
    <x v="2"/>
    <x v="13"/>
    <s v="Mar 2013"/>
    <n v="1100969.6102532041"/>
    <x v="2"/>
    <x v="2"/>
  </r>
  <r>
    <x v="2"/>
    <x v="13"/>
    <s v="Apr 2013"/>
    <n v="1022723.8884037853"/>
    <x v="3"/>
    <x v="2"/>
  </r>
  <r>
    <x v="2"/>
    <x v="13"/>
    <s v="May 2013"/>
    <n v="984335.01376834081"/>
    <x v="4"/>
    <x v="2"/>
  </r>
  <r>
    <x v="2"/>
    <x v="13"/>
    <s v="Jun 2013"/>
    <n v="1124311.6552541018"/>
    <x v="5"/>
    <x v="2"/>
  </r>
  <r>
    <x v="2"/>
    <x v="13"/>
    <s v="Jul 2013"/>
    <n v="984914.12613613612"/>
    <x v="6"/>
    <x v="2"/>
  </r>
  <r>
    <x v="2"/>
    <x v="13"/>
    <s v="Aug 2013"/>
    <n v="479733.85731732985"/>
    <x v="7"/>
    <x v="2"/>
  </r>
  <r>
    <x v="2"/>
    <x v="13"/>
    <s v="Sep 2013"/>
    <n v="443145.71189383889"/>
    <x v="8"/>
    <x v="2"/>
  </r>
  <r>
    <x v="2"/>
    <x v="13"/>
    <s v="Oct 2013"/>
    <n v="415764.19047811738"/>
    <x v="9"/>
    <x v="2"/>
  </r>
  <r>
    <x v="2"/>
    <x v="13"/>
    <s v="Nov 2013"/>
    <n v="265783.07739799196"/>
    <x v="10"/>
    <x v="2"/>
  </r>
  <r>
    <x v="2"/>
    <x v="13"/>
    <s v="Dec 2013"/>
    <n v="242240.49817844731"/>
    <x v="11"/>
    <x v="2"/>
  </r>
  <r>
    <x v="2"/>
    <x v="13"/>
    <s v="Jan 2014"/>
    <n v="221813.11785288632"/>
    <x v="0"/>
    <x v="3"/>
  </r>
  <r>
    <x v="2"/>
    <x v="13"/>
    <s v="Feb 2014"/>
    <n v="207330.02815122626"/>
    <x v="1"/>
    <x v="3"/>
  </r>
  <r>
    <x v="2"/>
    <x v="13"/>
    <s v="Mar 2014"/>
    <n v="208020.04734037799"/>
    <x v="2"/>
    <x v="3"/>
  </r>
  <r>
    <x v="2"/>
    <x v="13"/>
    <s v="Apr 2014"/>
    <n v="205340.72464259539"/>
    <x v="3"/>
    <x v="3"/>
  </r>
  <r>
    <x v="2"/>
    <x v="13"/>
    <s v="May 2014"/>
    <n v="197947.39202164227"/>
    <x v="4"/>
    <x v="3"/>
  </r>
  <r>
    <x v="2"/>
    <x v="13"/>
    <s v="Jun 2014"/>
    <n v="273179.63237700955"/>
    <x v="5"/>
    <x v="3"/>
  </r>
  <r>
    <x v="2"/>
    <x v="13"/>
    <s v="Jul 2014"/>
    <n v="268190.77378010901"/>
    <x v="6"/>
    <x v="3"/>
  </r>
  <r>
    <x v="2"/>
    <x v="13"/>
    <s v="Aug 2014"/>
    <n v="261255.02494587749"/>
    <x v="7"/>
    <x v="3"/>
  </r>
  <r>
    <x v="2"/>
    <x v="13"/>
    <s v="Sep 2014"/>
    <n v="248190.60475886051"/>
    <x v="8"/>
    <x v="3"/>
  </r>
  <r>
    <x v="2"/>
    <x v="13"/>
    <s v="Oct 2014"/>
    <n v="240364.15111706106"/>
    <x v="9"/>
    <x v="3"/>
  </r>
  <r>
    <x v="2"/>
    <x v="13"/>
    <s v="Nov 2014"/>
    <n v="234336.92404387982"/>
    <x v="10"/>
    <x v="3"/>
  </r>
  <r>
    <x v="2"/>
    <x v="13"/>
    <s v="Dec 2014"/>
    <n v="228289.04200824667"/>
    <x v="11"/>
    <x v="3"/>
  </r>
  <r>
    <x v="2"/>
    <x v="13"/>
    <s v="Jan 2015"/>
    <n v="218451.53501221194"/>
    <x v="0"/>
    <x v="4"/>
  </r>
  <r>
    <x v="2"/>
    <x v="13"/>
    <s v="Feb 2015"/>
    <n v="214491.25548730046"/>
    <x v="1"/>
    <x v="4"/>
  </r>
  <r>
    <x v="2"/>
    <x v="13"/>
    <s v="Mar 2015"/>
    <n v="215914.20190223891"/>
    <x v="2"/>
    <x v="4"/>
  </r>
  <r>
    <x v="2"/>
    <x v="13"/>
    <s v="Apr 2015"/>
    <n v="212168.28257860927"/>
    <x v="3"/>
    <x v="4"/>
  </r>
  <r>
    <x v="2"/>
    <x v="13"/>
    <s v="May 2015"/>
    <n v="206817.90362615109"/>
    <x v="4"/>
    <x v="4"/>
  </r>
  <r>
    <x v="2"/>
    <x v="13"/>
    <s v="Jun 2015"/>
    <n v="202204.38334897446"/>
    <x v="5"/>
    <x v="4"/>
  </r>
  <r>
    <x v="2"/>
    <x v="13"/>
    <s v="Jul 2015"/>
    <n v="195980.12137836285"/>
    <x v="6"/>
    <x v="4"/>
  </r>
  <r>
    <x v="2"/>
    <x v="13"/>
    <s v="Aug 2015"/>
    <n v="192635.72710453466"/>
    <x v="7"/>
    <x v="4"/>
  </r>
  <r>
    <x v="2"/>
    <x v="13"/>
    <s v="Sep 2015"/>
    <n v="186598.63584562423"/>
    <x v="8"/>
    <x v="4"/>
  </r>
  <r>
    <x v="2"/>
    <x v="13"/>
    <s v="Oct 2015"/>
    <n v="182797.93016056437"/>
    <x v="9"/>
    <x v="4"/>
  </r>
  <r>
    <x v="2"/>
    <x v="13"/>
    <s v="Nov 2015"/>
    <n v="176812.01499406202"/>
    <x v="10"/>
    <x v="4"/>
  </r>
  <r>
    <x v="2"/>
    <x v="13"/>
    <s v="Dec 2015"/>
    <n v="175942.62146181008"/>
    <x v="11"/>
    <x v="4"/>
  </r>
  <r>
    <x v="2"/>
    <x v="13"/>
    <s v="Jan 2016"/>
    <n v="170330.03437668219"/>
    <x v="0"/>
    <x v="5"/>
  </r>
  <r>
    <x v="2"/>
    <x v="13"/>
    <s v="Feb 2016"/>
    <n v="168034.9600434241"/>
    <x v="1"/>
    <x v="5"/>
  </r>
  <r>
    <x v="2"/>
    <x v="13"/>
    <s v="Mar 2016"/>
    <n v="169072.51052520523"/>
    <x v="2"/>
    <x v="5"/>
  </r>
  <r>
    <x v="2"/>
    <x v="13"/>
    <s v="Apr 2016"/>
    <n v="158436.76460026964"/>
    <x v="3"/>
    <x v="5"/>
  </r>
  <r>
    <x v="2"/>
    <x v="13"/>
    <s v="May 2016"/>
    <n v="157044.40000967844"/>
    <x v="4"/>
    <x v="5"/>
  </r>
  <r>
    <x v="2"/>
    <x v="13"/>
    <s v="Jun 2016"/>
    <n v="150726.56447179086"/>
    <x v="5"/>
    <x v="5"/>
  </r>
  <r>
    <x v="2"/>
    <x v="13"/>
    <s v="Jul 2016"/>
    <n v="148101.2048385035"/>
    <x v="6"/>
    <x v="5"/>
  </r>
  <r>
    <x v="2"/>
    <x v="13"/>
    <s v="Aug 2016"/>
    <n v="143451.37651450426"/>
    <x v="7"/>
    <x v="5"/>
  </r>
  <r>
    <x v="2"/>
    <x v="13"/>
    <s v="Sep 2016"/>
    <n v="140580.7232498083"/>
    <x v="8"/>
    <x v="5"/>
  </r>
  <r>
    <x v="2"/>
    <x v="13"/>
    <s v="Oct 2016"/>
    <n v="138689.39468247545"/>
    <x v="9"/>
    <x v="5"/>
  </r>
  <r>
    <x v="2"/>
    <x v="13"/>
    <s v="Nov 2016"/>
    <n v="137589.85871874861"/>
    <x v="10"/>
    <x v="5"/>
  </r>
  <r>
    <x v="2"/>
    <x v="13"/>
    <s v="Dec 2016"/>
    <n v="131368.57164728339"/>
    <x v="11"/>
    <x v="5"/>
  </r>
  <r>
    <x v="2"/>
    <x v="13"/>
    <s v="Jan 2017"/>
    <n v="128755.14972756649"/>
    <x v="0"/>
    <x v="6"/>
  </r>
  <r>
    <x v="2"/>
    <x v="13"/>
    <s v="Feb 2017"/>
    <n v="128388.4317117192"/>
    <x v="1"/>
    <x v="6"/>
  </r>
  <r>
    <x v="2"/>
    <x v="13"/>
    <s v="Mar 2017"/>
    <n v="121812.60903509386"/>
    <x v="2"/>
    <x v="6"/>
  </r>
  <r>
    <x v="2"/>
    <x v="13"/>
    <s v="Apr 2017"/>
    <n v="121484.89079911012"/>
    <x v="3"/>
    <x v="6"/>
  </r>
  <r>
    <x v="2"/>
    <x v="13"/>
    <s v="May 2017"/>
    <n v="117117.72994856525"/>
    <x v="4"/>
    <x v="6"/>
  </r>
  <r>
    <x v="2"/>
    <x v="13"/>
    <s v="Jun 2017"/>
    <n v="113933.25861764513"/>
    <x v="5"/>
    <x v="6"/>
  </r>
  <r>
    <x v="2"/>
    <x v="13"/>
    <s v="Jul 2017"/>
    <n v="114045.06706661524"/>
    <x v="6"/>
    <x v="6"/>
  </r>
  <r>
    <x v="2"/>
    <x v="13"/>
    <s v="Aug 2017"/>
    <n v="110706.70350778669"/>
    <x v="7"/>
    <x v="6"/>
  </r>
  <r>
    <x v="2"/>
    <x v="13"/>
    <s v="Sep 2017"/>
    <n v="106829.12168737195"/>
    <x v="8"/>
    <x v="6"/>
  </r>
  <r>
    <x v="2"/>
    <x v="13"/>
    <s v="Oct 2017"/>
    <n v="106394.97615469794"/>
    <x v="9"/>
    <x v="6"/>
  </r>
  <r>
    <x v="2"/>
    <x v="13"/>
    <s v="Nov 2017"/>
    <n v="101824.23101226275"/>
    <x v="10"/>
    <x v="6"/>
  </r>
  <r>
    <x v="2"/>
    <x v="13"/>
    <s v="Dec 2017"/>
    <n v="99843.137879696413"/>
    <x v="11"/>
    <x v="6"/>
  </r>
  <r>
    <x v="2"/>
    <x v="13"/>
    <s v="Jan 2018"/>
    <n v="97136.917992909381"/>
    <x v="0"/>
    <x v="7"/>
  </r>
  <r>
    <x v="2"/>
    <x v="13"/>
    <s v="Feb 2018"/>
    <n v="96266.040144148574"/>
    <x v="1"/>
    <x v="7"/>
  </r>
  <r>
    <x v="2"/>
    <x v="13"/>
    <s v="Mar 2018"/>
    <n v="91777.402756868789"/>
    <x v="2"/>
    <x v="7"/>
  </r>
  <r>
    <x v="2"/>
    <x v="13"/>
    <s v="Apr 2018"/>
    <n v="90386.724208585234"/>
    <x v="3"/>
    <x v="7"/>
  </r>
  <r>
    <x v="2"/>
    <x v="13"/>
    <s v="May 2018"/>
    <n v="90162.024114651576"/>
    <x v="4"/>
    <x v="7"/>
  </r>
  <r>
    <x v="2"/>
    <x v="13"/>
    <s v="Jun 2018"/>
    <n v="87314.003615085763"/>
    <x v="5"/>
    <x v="7"/>
  </r>
  <r>
    <x v="2"/>
    <x v="13"/>
    <s v="Jul 2018"/>
    <n v="84943.184284045041"/>
    <x v="6"/>
    <x v="7"/>
  </r>
  <r>
    <x v="2"/>
    <x v="13"/>
    <s v="Aug 2018"/>
    <n v="82968.979117208379"/>
    <x v="7"/>
    <x v="7"/>
  </r>
  <r>
    <x v="2"/>
    <x v="13"/>
    <s v="Sep 2018"/>
    <n v="80889.848580119389"/>
    <x v="8"/>
    <x v="7"/>
  </r>
  <r>
    <x v="2"/>
    <x v="13"/>
    <s v="Oct 2018"/>
    <n v="78941.891445138404"/>
    <x v="9"/>
    <x v="7"/>
  </r>
  <r>
    <x v="2"/>
    <x v="13"/>
    <s v="Nov 2018"/>
    <n v="77146.52197631952"/>
    <x v="10"/>
    <x v="7"/>
  </r>
  <r>
    <x v="2"/>
    <x v="13"/>
    <s v="Dec 2018"/>
    <n v="75112.54944379798"/>
    <x v="11"/>
    <x v="7"/>
  </r>
  <r>
    <x v="2"/>
    <x v="13"/>
    <s v="Jan 2019"/>
    <n v="73251.800125298279"/>
    <x v="0"/>
    <x v="8"/>
  </r>
  <r>
    <x v="2"/>
    <x v="13"/>
    <s v="Feb 2019"/>
    <n v="71650.288180044445"/>
    <x v="1"/>
    <x v="8"/>
  </r>
  <r>
    <x v="2"/>
    <x v="13"/>
    <s v="Mar 2019"/>
    <n v="69822.729076338466"/>
    <x v="2"/>
    <x v="8"/>
  </r>
  <r>
    <x v="2"/>
    <x v="13"/>
    <s v="Apr 2019"/>
    <n v="68178.762573946224"/>
    <x v="3"/>
    <x v="8"/>
  </r>
  <r>
    <x v="2"/>
    <x v="13"/>
    <s v="May 2019"/>
    <n v="66831.908509302826"/>
    <x v="4"/>
    <x v="8"/>
  </r>
  <r>
    <x v="2"/>
    <x v="13"/>
    <s v="Jun 2019"/>
    <n v="65194.772225942637"/>
    <x v="5"/>
    <x v="8"/>
  </r>
  <r>
    <x v="2"/>
    <x v="13"/>
    <s v="Jul 2019"/>
    <n v="63664.475196300053"/>
    <x v="6"/>
    <x v="8"/>
  </r>
  <r>
    <x v="2"/>
    <x v="13"/>
    <s v="Aug 2019"/>
    <n v="62291.40084421233"/>
    <x v="7"/>
    <x v="8"/>
  </r>
  <r>
    <x v="2"/>
    <x v="13"/>
    <s v="Sep 2019"/>
    <n v="60842.645640654526"/>
    <x v="8"/>
    <x v="8"/>
  </r>
  <r>
    <x v="2"/>
    <x v="13"/>
    <s v="Oct 2019"/>
    <n v="59523.233766869394"/>
    <x v="9"/>
    <x v="8"/>
  </r>
  <r>
    <x v="2"/>
    <x v="13"/>
    <s v="Nov 2019"/>
    <n v="58346.324586642309"/>
    <x v="10"/>
    <x v="8"/>
  </r>
  <r>
    <x v="2"/>
    <x v="13"/>
    <s v="Dec 2019"/>
    <n v="56931.115729899298"/>
    <x v="11"/>
    <x v="8"/>
  </r>
  <r>
    <x v="2"/>
    <x v="13"/>
    <s v="Jan 2020"/>
    <n v="55723.664179431085"/>
    <x v="0"/>
    <x v="9"/>
  </r>
  <r>
    <x v="2"/>
    <x v="13"/>
    <s v="Feb 2020"/>
    <n v="54732.996038226949"/>
    <x v="1"/>
    <x v="9"/>
  </r>
  <r>
    <x v="2"/>
    <x v="13"/>
    <s v="Mar 2020"/>
    <n v="53570.123718900271"/>
    <x v="2"/>
    <x v="9"/>
  </r>
  <r>
    <x v="2"/>
    <x v="13"/>
    <s v="Apr 2020"/>
    <n v="52559.869972831504"/>
    <x v="3"/>
    <x v="9"/>
  </r>
  <r>
    <x v="2"/>
    <x v="13"/>
    <s v="May 2020"/>
    <n v="51790.456793408157"/>
    <x v="4"/>
    <x v="9"/>
  </r>
  <r>
    <x v="2"/>
    <x v="13"/>
    <s v="Jun 2020"/>
    <n v="50788.60307670632"/>
    <x v="5"/>
    <x v="9"/>
  </r>
  <r>
    <x v="2"/>
    <x v="13"/>
    <s v="Jul 2020"/>
    <n v="49867.945471703868"/>
    <x v="6"/>
    <x v="9"/>
  </r>
  <r>
    <x v="2"/>
    <x v="13"/>
    <s v="Aug 2020"/>
    <n v="49064.965416943051"/>
    <x v="7"/>
    <x v="9"/>
  </r>
  <r>
    <x v="2"/>
    <x v="13"/>
    <s v="Sep 2020"/>
    <n v="48188.669930101736"/>
    <x v="8"/>
    <x v="9"/>
  </r>
  <r>
    <x v="2"/>
    <x v="13"/>
    <s v="Oct 2020"/>
    <n v="47398.001911756233"/>
    <x v="9"/>
    <x v="9"/>
  </r>
  <r>
    <x v="2"/>
    <x v="13"/>
    <s v="Nov 2020"/>
    <n v="46698.089269198768"/>
    <x v="10"/>
    <x v="9"/>
  </r>
  <r>
    <x v="2"/>
    <x v="13"/>
    <s v="Dec 2020"/>
    <n v="45954.746630798654"/>
    <x v="11"/>
    <x v="9"/>
  </r>
  <r>
    <x v="2"/>
    <x v="13"/>
    <s v="Jan 2021"/>
    <n v="45171.593358754508"/>
    <x v="0"/>
    <x v="10"/>
  </r>
  <r>
    <x v="2"/>
    <x v="13"/>
    <s v="Feb 2021"/>
    <n v="44209.027273719665"/>
    <x v="1"/>
    <x v="10"/>
  </r>
  <r>
    <x v="2"/>
    <x v="13"/>
    <s v="Mar 2021"/>
    <n v="43455.261151703518"/>
    <x v="2"/>
    <x v="10"/>
  </r>
  <r>
    <x v="2"/>
    <x v="13"/>
    <s v="Apr 2021"/>
    <n v="42664.400180515659"/>
    <x v="3"/>
    <x v="10"/>
  </r>
  <r>
    <x v="2"/>
    <x v="13"/>
    <s v="May 2021"/>
    <n v="41865.223991248509"/>
    <x v="4"/>
    <x v="10"/>
  </r>
  <r>
    <x v="2"/>
    <x v="13"/>
    <s v="Jun 2021"/>
    <n v="41014.268660237067"/>
    <x v="5"/>
    <x v="10"/>
  </r>
  <r>
    <x v="2"/>
    <x v="13"/>
    <s v="Jul 2021"/>
    <n v="40079.95315012792"/>
    <x v="6"/>
    <x v="10"/>
  </r>
  <r>
    <x v="2"/>
    <x v="13"/>
    <s v="Aug 2021"/>
    <n v="39121.225245744849"/>
    <x v="7"/>
    <x v="10"/>
  </r>
  <r>
    <x v="2"/>
    <x v="13"/>
    <s v="Sep 2021"/>
    <n v="38041.483777404101"/>
    <x v="8"/>
    <x v="10"/>
  </r>
  <r>
    <x v="2"/>
    <x v="13"/>
    <s v="Oct 2021"/>
    <n v="36881.867668162427"/>
    <x v="9"/>
    <x v="10"/>
  </r>
  <r>
    <x v="2"/>
    <x v="13"/>
    <s v="Nov 2021"/>
    <n v="35616.254797199414"/>
    <x v="10"/>
    <x v="10"/>
  </r>
  <r>
    <x v="2"/>
    <x v="13"/>
    <s v="Dec 2021"/>
    <n v="34223.537160857319"/>
    <x v="11"/>
    <x v="10"/>
  </r>
  <r>
    <x v="2"/>
    <x v="13"/>
    <s v="Jan 2022"/>
    <n v="31373.969771170625"/>
    <x v="0"/>
    <x v="11"/>
  </r>
  <r>
    <x v="2"/>
    <x v="13"/>
    <s v="Feb 2022"/>
    <n v="30171.661755513727"/>
    <x v="1"/>
    <x v="11"/>
  </r>
  <r>
    <x v="2"/>
    <x v="13"/>
    <s v="Mar 2022"/>
    <n v="7863.1756999999998"/>
    <x v="2"/>
    <x v="11"/>
  </r>
  <r>
    <x v="2"/>
    <x v="13"/>
    <s v="Apr 2022"/>
    <n v="7783.4180000000006"/>
    <x v="3"/>
    <x v="11"/>
  </r>
  <r>
    <x v="2"/>
    <x v="13"/>
    <s v="May 2022"/>
    <n v="7704.4748000000009"/>
    <x v="4"/>
    <x v="11"/>
  </r>
  <r>
    <x v="2"/>
    <x v="13"/>
    <s v="Jun 2022"/>
    <n v="7626.3378000000002"/>
    <x v="5"/>
    <x v="11"/>
  </r>
  <r>
    <x v="2"/>
    <x v="13"/>
    <s v="Jul 2022"/>
    <n v="7548.9984999999997"/>
    <x v="6"/>
    <x v="11"/>
  </r>
  <r>
    <x v="2"/>
    <x v="13"/>
    <s v="Aug 2022"/>
    <n v="7472.4487000000008"/>
    <x v="7"/>
    <x v="11"/>
  </r>
  <r>
    <x v="2"/>
    <x v="13"/>
    <s v="Sep 2022"/>
    <n v="7396.6802999999991"/>
    <x v="8"/>
    <x v="11"/>
  </r>
  <r>
    <x v="2"/>
    <x v="13"/>
    <s v="Oct 2022"/>
    <n v="7321.6851999999999"/>
    <x v="9"/>
    <x v="11"/>
  </r>
  <r>
    <x v="2"/>
    <x v="13"/>
    <s v="Nov 2022"/>
    <n v="7247.4556999999995"/>
    <x v="10"/>
    <x v="11"/>
  </r>
  <r>
    <x v="2"/>
    <x v="13"/>
    <s v="Dec 2022"/>
    <n v="7173.9832999999999"/>
    <x v="11"/>
    <x v="11"/>
  </r>
  <r>
    <x v="2"/>
    <x v="13"/>
    <s v="Jan 2023"/>
    <n v="7101.2608"/>
    <x v="0"/>
    <x v="12"/>
  </r>
  <r>
    <x v="2"/>
    <x v="13"/>
    <s v="Feb 2023"/>
    <n v="7029.2803999999996"/>
    <x v="1"/>
    <x v="12"/>
  </r>
  <r>
    <x v="2"/>
    <x v="13"/>
    <s v="Mar 2023"/>
    <n v="6958.0342000000001"/>
    <x v="2"/>
    <x v="12"/>
  </r>
  <r>
    <x v="2"/>
    <x v="13"/>
    <s v="Apr 2023"/>
    <n v="6887.5145999999995"/>
    <x v="3"/>
    <x v="12"/>
  </r>
  <r>
    <x v="2"/>
    <x v="13"/>
    <s v="May 2023"/>
    <n v="6817.7145"/>
    <x v="4"/>
    <x v="12"/>
  </r>
  <r>
    <x v="2"/>
    <x v="13"/>
    <s v="Jun 2023"/>
    <n v="6748.6261999999997"/>
    <x v="5"/>
    <x v="12"/>
  </r>
  <r>
    <x v="2"/>
    <x v="13"/>
    <s v="Jul 2023"/>
    <n v="6680.2425000000003"/>
    <x v="6"/>
    <x v="12"/>
  </r>
  <r>
    <x v="2"/>
    <x v="13"/>
    <s v="Aug 2023"/>
    <n v="6612.5558999999994"/>
    <x v="7"/>
    <x v="12"/>
  </r>
  <r>
    <x v="2"/>
    <x v="13"/>
    <s v="Sep 2023"/>
    <n v="6545.5598"/>
    <x v="8"/>
    <x v="12"/>
  </r>
  <r>
    <x v="2"/>
    <x v="13"/>
    <s v="Oct 2023"/>
    <n v="6479.2464999999993"/>
    <x v="9"/>
    <x v="12"/>
  </r>
  <r>
    <x v="2"/>
    <x v="13"/>
    <s v="Nov 2023"/>
    <n v="6413.6089999999995"/>
    <x v="10"/>
    <x v="12"/>
  </r>
  <r>
    <x v="2"/>
    <x v="13"/>
    <s v="Dec 2023"/>
    <n v="6348.6408000000001"/>
    <x v="11"/>
    <x v="12"/>
  </r>
  <r>
    <x v="2"/>
    <x v="13"/>
    <s v="Jan 2024"/>
    <n v="6284.3347000000003"/>
    <x v="0"/>
    <x v="13"/>
  </r>
  <r>
    <x v="2"/>
    <x v="13"/>
    <s v="Feb 2024"/>
    <n v="6220.6841000000004"/>
    <x v="1"/>
    <x v="13"/>
  </r>
  <r>
    <x v="2"/>
    <x v="13"/>
    <s v="Mar 2024"/>
    <n v="6157.6819999999998"/>
    <x v="2"/>
    <x v="13"/>
  </r>
  <r>
    <x v="2"/>
    <x v="13"/>
    <s v="Apr 2024"/>
    <n v="6095.3216999999995"/>
    <x v="3"/>
    <x v="13"/>
  </r>
  <r>
    <x v="2"/>
    <x v="13"/>
    <s v="May 2024"/>
    <n v="6033.5969999999998"/>
    <x v="4"/>
    <x v="13"/>
  </r>
  <r>
    <x v="2"/>
    <x v="13"/>
    <s v="Jun 2024"/>
    <n v="5972.5009999999993"/>
    <x v="5"/>
    <x v="13"/>
  </r>
  <r>
    <x v="2"/>
    <x v="13"/>
    <s v="Jul 2024"/>
    <n v="5912.0273999999999"/>
    <x v="6"/>
    <x v="13"/>
  </r>
  <r>
    <x v="2"/>
    <x v="13"/>
    <s v="Aug 2024"/>
    <n v="5852.1697999999997"/>
    <x v="7"/>
    <x v="13"/>
  </r>
  <r>
    <x v="2"/>
    <x v="13"/>
    <s v="Sep 2024"/>
    <n v="5792.9215999999997"/>
    <x v="8"/>
    <x v="13"/>
  </r>
  <r>
    <x v="2"/>
    <x v="13"/>
    <s v="Oct 2024"/>
    <n v="5734.277"/>
    <x v="9"/>
    <x v="13"/>
  </r>
  <r>
    <x v="2"/>
    <x v="13"/>
    <s v="Nov 2024"/>
    <n v="5676.2296999999999"/>
    <x v="10"/>
    <x v="13"/>
  </r>
  <r>
    <x v="2"/>
    <x v="13"/>
    <s v="Dec 2024"/>
    <n v="5618.7733000000007"/>
    <x v="11"/>
    <x v="13"/>
  </r>
  <r>
    <x v="2"/>
    <x v="13"/>
    <s v="Jan 2025"/>
    <n v="5561.9017999999996"/>
    <x v="0"/>
    <x v="14"/>
  </r>
  <r>
    <x v="2"/>
    <x v="13"/>
    <s v="Feb 2025"/>
    <n v="5505.6093000000001"/>
    <x v="1"/>
    <x v="14"/>
  </r>
  <r>
    <x v="2"/>
    <x v="13"/>
    <s v="Mar 2025"/>
    <n v="5449.889900000001"/>
    <x v="2"/>
    <x v="14"/>
  </r>
  <r>
    <x v="2"/>
    <x v="13"/>
    <s v="Apr 2025"/>
    <n v="5394.7374999999993"/>
    <x v="3"/>
    <x v="14"/>
  </r>
  <r>
    <x v="2"/>
    <x v="13"/>
    <s v="May 2025"/>
    <n v="5340.1464999999998"/>
    <x v="4"/>
    <x v="14"/>
  </r>
  <r>
    <x v="2"/>
    <x v="13"/>
    <s v="Jun 2025"/>
    <n v="5286.111100000001"/>
    <x v="5"/>
    <x v="14"/>
  </r>
  <r>
    <x v="2"/>
    <x v="13"/>
    <s v="Jul 2025"/>
    <n v="5232.6255000000001"/>
    <x v="6"/>
    <x v="14"/>
  </r>
  <r>
    <x v="2"/>
    <x v="13"/>
    <s v="Aug 2025"/>
    <n v="5179.6841999999997"/>
    <x v="7"/>
    <x v="14"/>
  </r>
  <r>
    <x v="2"/>
    <x v="13"/>
    <s v="Sep 2025"/>
    <n v="5127.2814999999991"/>
    <x v="8"/>
    <x v="14"/>
  </r>
  <r>
    <x v="2"/>
    <x v="13"/>
    <s v="Oct 2025"/>
    <n v="5075.4118999999992"/>
    <x v="9"/>
    <x v="14"/>
  </r>
  <r>
    <x v="2"/>
    <x v="13"/>
    <s v="Nov 2025"/>
    <n v="5024.0698999999995"/>
    <x v="10"/>
    <x v="14"/>
  </r>
  <r>
    <x v="2"/>
    <x v="13"/>
    <s v="Dec 2025"/>
    <n v="4973.2502999999997"/>
    <x v="11"/>
    <x v="14"/>
  </r>
  <r>
    <x v="2"/>
    <x v="13"/>
    <s v="Jan 2026"/>
    <n v="4922.9475000000002"/>
    <x v="0"/>
    <x v="15"/>
  </r>
  <r>
    <x v="2"/>
    <x v="13"/>
    <s v="Feb 2026"/>
    <n v="4873.1562000000004"/>
    <x v="1"/>
    <x v="15"/>
  </r>
  <r>
    <x v="2"/>
    <x v="13"/>
    <s v="Mar 2026"/>
    <n v="4823.8712999999998"/>
    <x v="2"/>
    <x v="15"/>
  </r>
  <r>
    <x v="2"/>
    <x v="13"/>
    <s v="Apr 2026"/>
    <n v="4775.0875000000005"/>
    <x v="3"/>
    <x v="15"/>
  </r>
  <r>
    <x v="2"/>
    <x v="13"/>
    <s v="May 2026"/>
    <n v="4726.7997999999998"/>
    <x v="4"/>
    <x v="15"/>
  </r>
  <r>
    <x v="2"/>
    <x v="13"/>
    <s v="Jun 2026"/>
    <n v="4679.0029999999997"/>
    <x v="5"/>
    <x v="15"/>
  </r>
  <r>
    <x v="2"/>
    <x v="13"/>
    <s v="Jul 2026"/>
    <n v="4631.6921999999995"/>
    <x v="6"/>
    <x v="15"/>
  </r>
  <r>
    <x v="2"/>
    <x v="13"/>
    <s v="Aug 2026"/>
    <n v="4584.8623000000007"/>
    <x v="7"/>
    <x v="15"/>
  </r>
  <r>
    <x v="2"/>
    <x v="13"/>
    <s v="Sep 2026"/>
    <n v="4538.5082999999995"/>
    <x v="8"/>
    <x v="15"/>
  </r>
  <r>
    <x v="2"/>
    <x v="13"/>
    <s v="Oct 2026"/>
    <n v="4492.6253999999999"/>
    <x v="9"/>
    <x v="15"/>
  </r>
  <r>
    <x v="2"/>
    <x v="13"/>
    <s v="Nov 2026"/>
    <n v="4447.2088999999996"/>
    <x v="10"/>
    <x v="15"/>
  </r>
  <r>
    <x v="2"/>
    <x v="13"/>
    <s v="Dec 2026"/>
    <n v="4402.2538000000004"/>
    <x v="11"/>
    <x v="15"/>
  </r>
  <r>
    <x v="2"/>
    <x v="13"/>
    <s v="Jan 2027"/>
    <n v="4357.7554999999993"/>
    <x v="0"/>
    <x v="16"/>
  </r>
  <r>
    <x v="2"/>
    <x v="14"/>
    <s v="Mar 2012"/>
    <n v="927009.61908337835"/>
    <x v="2"/>
    <x v="1"/>
  </r>
  <r>
    <x v="2"/>
    <x v="14"/>
    <s v="Apr 2012"/>
    <n v="1298642.2623762239"/>
    <x v="3"/>
    <x v="1"/>
  </r>
  <r>
    <x v="2"/>
    <x v="14"/>
    <s v="May 2012"/>
    <n v="1349585.8087865154"/>
    <x v="4"/>
    <x v="1"/>
  </r>
  <r>
    <x v="2"/>
    <x v="14"/>
    <s v="Jun 2012"/>
    <n v="1157754.7061107242"/>
    <x v="5"/>
    <x v="1"/>
  </r>
  <r>
    <x v="2"/>
    <x v="14"/>
    <s v="Jul 2012"/>
    <n v="928813.22910906828"/>
    <x v="6"/>
    <x v="1"/>
  </r>
  <r>
    <x v="2"/>
    <x v="14"/>
    <s v="Aug 2012"/>
    <n v="887560.13708929508"/>
    <x v="7"/>
    <x v="1"/>
  </r>
  <r>
    <x v="2"/>
    <x v="14"/>
    <s v="Sep 2012"/>
    <n v="840748.13857883052"/>
    <x v="8"/>
    <x v="1"/>
  </r>
  <r>
    <x v="2"/>
    <x v="14"/>
    <s v="Oct 2012"/>
    <n v="895695.46367384191"/>
    <x v="9"/>
    <x v="1"/>
  </r>
  <r>
    <x v="2"/>
    <x v="14"/>
    <s v="Nov 2012"/>
    <n v="975410.72702646209"/>
    <x v="10"/>
    <x v="1"/>
  </r>
  <r>
    <x v="2"/>
    <x v="14"/>
    <s v="Dec 2012"/>
    <n v="1169662.867990413"/>
    <x v="11"/>
    <x v="1"/>
  </r>
  <r>
    <x v="2"/>
    <x v="14"/>
    <s v="Jan 2013"/>
    <n v="1415185.2714856165"/>
    <x v="0"/>
    <x v="2"/>
  </r>
  <r>
    <x v="2"/>
    <x v="14"/>
    <s v="Feb 2013"/>
    <n v="1654200.3812812204"/>
    <x v="1"/>
    <x v="2"/>
  </r>
  <r>
    <x v="2"/>
    <x v="14"/>
    <s v="Mar 2013"/>
    <n v="1784501.6441770552"/>
    <x v="2"/>
    <x v="2"/>
  </r>
  <r>
    <x v="2"/>
    <x v="14"/>
    <s v="Apr 2013"/>
    <n v="1851466.6877931468"/>
    <x v="3"/>
    <x v="2"/>
  </r>
  <r>
    <x v="2"/>
    <x v="14"/>
    <s v="May 2013"/>
    <n v="1756823.8226830335"/>
    <x v="4"/>
    <x v="2"/>
  </r>
  <r>
    <x v="2"/>
    <x v="14"/>
    <s v="Jun 2013"/>
    <n v="1633203.3067667761"/>
    <x v="5"/>
    <x v="2"/>
  </r>
  <r>
    <x v="2"/>
    <x v="14"/>
    <s v="Jul 2013"/>
    <n v="1494293.9654402426"/>
    <x v="6"/>
    <x v="2"/>
  </r>
  <r>
    <x v="2"/>
    <x v="14"/>
    <s v="Aug 2013"/>
    <n v="1314571.7013766519"/>
    <x v="7"/>
    <x v="2"/>
  </r>
  <r>
    <x v="2"/>
    <x v="14"/>
    <s v="Sep 2013"/>
    <n v="1221806.2035857523"/>
    <x v="8"/>
    <x v="2"/>
  </r>
  <r>
    <x v="2"/>
    <x v="14"/>
    <s v="Oct 2013"/>
    <n v="1074988.2900082199"/>
    <x v="9"/>
    <x v="2"/>
  </r>
  <r>
    <x v="2"/>
    <x v="14"/>
    <s v="Nov 2013"/>
    <n v="897776.07352606149"/>
    <x v="10"/>
    <x v="2"/>
  </r>
  <r>
    <x v="2"/>
    <x v="14"/>
    <s v="Dec 2013"/>
    <n v="429353.7857213571"/>
    <x v="11"/>
    <x v="2"/>
  </r>
  <r>
    <x v="2"/>
    <x v="14"/>
    <s v="Jan 2014"/>
    <n v="403924.438304974"/>
    <x v="0"/>
    <x v="3"/>
  </r>
  <r>
    <x v="2"/>
    <x v="14"/>
    <s v="Feb 2014"/>
    <n v="357405.03917779779"/>
    <x v="1"/>
    <x v="3"/>
  </r>
  <r>
    <x v="2"/>
    <x v="14"/>
    <s v="Mar 2014"/>
    <n v="328141.9282232144"/>
    <x v="2"/>
    <x v="3"/>
  </r>
  <r>
    <x v="2"/>
    <x v="14"/>
    <s v="Apr 2014"/>
    <n v="287723.6927475126"/>
    <x v="3"/>
    <x v="3"/>
  </r>
  <r>
    <x v="2"/>
    <x v="14"/>
    <s v="May 2014"/>
    <n v="270835.6947584392"/>
    <x v="4"/>
    <x v="3"/>
  </r>
  <r>
    <x v="2"/>
    <x v="14"/>
    <s v="Jun 2014"/>
    <n v="236819.93154915102"/>
    <x v="5"/>
    <x v="3"/>
  </r>
  <r>
    <x v="2"/>
    <x v="14"/>
    <s v="Jul 2014"/>
    <n v="240968.73226242687"/>
    <x v="6"/>
    <x v="3"/>
  </r>
  <r>
    <x v="2"/>
    <x v="14"/>
    <s v="Aug 2014"/>
    <n v="236373.12538402522"/>
    <x v="7"/>
    <x v="3"/>
  </r>
  <r>
    <x v="2"/>
    <x v="14"/>
    <s v="Sep 2014"/>
    <n v="231831.73781920521"/>
    <x v="8"/>
    <x v="3"/>
  </r>
  <r>
    <x v="2"/>
    <x v="14"/>
    <s v="Oct 2014"/>
    <n v="224139.15076326852"/>
    <x v="9"/>
    <x v="3"/>
  </r>
  <r>
    <x v="2"/>
    <x v="14"/>
    <s v="Nov 2014"/>
    <n v="216483.35264356452"/>
    <x v="10"/>
    <x v="3"/>
  </r>
  <r>
    <x v="2"/>
    <x v="14"/>
    <s v="Dec 2014"/>
    <n v="272324.62189665326"/>
    <x v="11"/>
    <x v="3"/>
  </r>
  <r>
    <x v="2"/>
    <x v="14"/>
    <s v="Jan 2015"/>
    <n v="263687.63361192937"/>
    <x v="0"/>
    <x v="4"/>
  </r>
  <r>
    <x v="2"/>
    <x v="14"/>
    <s v="Feb 2015"/>
    <n v="257692.98776231834"/>
    <x v="1"/>
    <x v="4"/>
  </r>
  <r>
    <x v="2"/>
    <x v="14"/>
    <s v="Mar 2015"/>
    <n v="253422.33566222619"/>
    <x v="2"/>
    <x v="4"/>
  </r>
  <r>
    <x v="2"/>
    <x v="14"/>
    <s v="Apr 2015"/>
    <n v="247900.72837337077"/>
    <x v="3"/>
    <x v="4"/>
  </r>
  <r>
    <x v="2"/>
    <x v="14"/>
    <s v="May 2015"/>
    <n v="239778.60173723282"/>
    <x v="4"/>
    <x v="4"/>
  </r>
  <r>
    <x v="2"/>
    <x v="14"/>
    <s v="Jun 2015"/>
    <n v="232602.73806871634"/>
    <x v="5"/>
    <x v="4"/>
  </r>
  <r>
    <x v="2"/>
    <x v="14"/>
    <s v="Jul 2015"/>
    <n v="227626.67282199115"/>
    <x v="6"/>
    <x v="4"/>
  </r>
  <r>
    <x v="2"/>
    <x v="14"/>
    <s v="Aug 2015"/>
    <n v="225590.81810296426"/>
    <x v="7"/>
    <x v="4"/>
  </r>
  <r>
    <x v="2"/>
    <x v="14"/>
    <s v="Sep 2015"/>
    <n v="216790.00277513245"/>
    <x v="8"/>
    <x v="4"/>
  </r>
  <r>
    <x v="2"/>
    <x v="14"/>
    <s v="Oct 2015"/>
    <n v="212043.90142559889"/>
    <x v="9"/>
    <x v="4"/>
  </r>
  <r>
    <x v="2"/>
    <x v="14"/>
    <s v="Nov 2015"/>
    <n v="207583.61041730142"/>
    <x v="10"/>
    <x v="4"/>
  </r>
  <r>
    <x v="2"/>
    <x v="14"/>
    <s v="Dec 2015"/>
    <n v="202412.61388942137"/>
    <x v="11"/>
    <x v="4"/>
  </r>
  <r>
    <x v="2"/>
    <x v="14"/>
    <s v="Jan 2016"/>
    <n v="198109.74352536286"/>
    <x v="0"/>
    <x v="5"/>
  </r>
  <r>
    <x v="2"/>
    <x v="14"/>
    <s v="Feb 2016"/>
    <n v="194467.42674798981"/>
    <x v="1"/>
    <x v="5"/>
  </r>
  <r>
    <x v="2"/>
    <x v="14"/>
    <s v="Mar 2016"/>
    <n v="190397.3365083664"/>
    <x v="2"/>
    <x v="5"/>
  </r>
  <r>
    <x v="2"/>
    <x v="14"/>
    <s v="Apr 2016"/>
    <n v="186560.5986759181"/>
    <x v="3"/>
    <x v="5"/>
  </r>
  <r>
    <x v="2"/>
    <x v="14"/>
    <s v="May 2016"/>
    <n v="183472.04207838618"/>
    <x v="4"/>
    <x v="5"/>
  </r>
  <r>
    <x v="2"/>
    <x v="14"/>
    <s v="Jun 2016"/>
    <n v="179155.32423352945"/>
    <x v="5"/>
    <x v="5"/>
  </r>
  <r>
    <x v="2"/>
    <x v="14"/>
    <s v="Jul 2016"/>
    <n v="175553.77738236001"/>
    <x v="6"/>
    <x v="5"/>
  </r>
  <r>
    <x v="2"/>
    <x v="14"/>
    <s v="Aug 2016"/>
    <n v="172118.26666932195"/>
    <x v="7"/>
    <x v="5"/>
  </r>
  <r>
    <x v="2"/>
    <x v="14"/>
    <s v="Sep 2016"/>
    <n v="168456.36767695786"/>
    <x v="8"/>
    <x v="5"/>
  </r>
  <r>
    <x v="2"/>
    <x v="14"/>
    <s v="Oct 2016"/>
    <n v="165219.90934699654"/>
    <x v="9"/>
    <x v="5"/>
  </r>
  <r>
    <x v="2"/>
    <x v="14"/>
    <s v="Nov 2016"/>
    <n v="162105.90954910364"/>
    <x v="10"/>
    <x v="5"/>
  </r>
  <r>
    <x v="2"/>
    <x v="14"/>
    <s v="Dec 2016"/>
    <n v="158251.6908205112"/>
    <x v="11"/>
    <x v="5"/>
  </r>
  <r>
    <x v="2"/>
    <x v="14"/>
    <s v="Jan 2017"/>
    <n v="155087.65733027749"/>
    <x v="0"/>
    <x v="6"/>
  </r>
  <r>
    <x v="2"/>
    <x v="14"/>
    <s v="Feb 2017"/>
    <n v="152534.47726398351"/>
    <x v="1"/>
    <x v="6"/>
  </r>
  <r>
    <x v="2"/>
    <x v="14"/>
    <s v="Mar 2017"/>
    <n v="147945.57130529534"/>
    <x v="2"/>
    <x v="6"/>
  </r>
  <r>
    <x v="2"/>
    <x v="14"/>
    <s v="Apr 2017"/>
    <n v="145195.13963763168"/>
    <x v="3"/>
    <x v="6"/>
  </r>
  <r>
    <x v="2"/>
    <x v="14"/>
    <s v="May 2017"/>
    <n v="137242.12419029832"/>
    <x v="4"/>
    <x v="6"/>
  </r>
  <r>
    <x v="2"/>
    <x v="14"/>
    <s v="Jun 2017"/>
    <n v="133928.07830069863"/>
    <x v="5"/>
    <x v="6"/>
  </r>
  <r>
    <x v="2"/>
    <x v="14"/>
    <s v="Jul 2017"/>
    <n v="131464.2579296219"/>
    <x v="6"/>
    <x v="6"/>
  </r>
  <r>
    <x v="2"/>
    <x v="14"/>
    <s v="Aug 2017"/>
    <n v="129063.84081334995"/>
    <x v="7"/>
    <x v="6"/>
  </r>
  <r>
    <x v="2"/>
    <x v="14"/>
    <s v="Sep 2017"/>
    <n v="126505.86840441322"/>
    <x v="8"/>
    <x v="6"/>
  </r>
  <r>
    <x v="2"/>
    <x v="14"/>
    <s v="Oct 2017"/>
    <n v="124216.11457981702"/>
    <x v="9"/>
    <x v="6"/>
  </r>
  <r>
    <x v="2"/>
    <x v="14"/>
    <s v="Nov 2017"/>
    <n v="122116.3270469147"/>
    <x v="10"/>
    <x v="6"/>
  </r>
  <r>
    <x v="2"/>
    <x v="14"/>
    <s v="Dec 2017"/>
    <n v="119315.27557461901"/>
    <x v="11"/>
    <x v="6"/>
  </r>
  <r>
    <x v="2"/>
    <x v="14"/>
    <s v="Jan 2018"/>
    <n v="117154.78494275044"/>
    <x v="0"/>
    <x v="7"/>
  </r>
  <r>
    <x v="2"/>
    <x v="14"/>
    <s v="Feb 2018"/>
    <n v="115441.35146782474"/>
    <x v="1"/>
    <x v="7"/>
  </r>
  <r>
    <x v="2"/>
    <x v="14"/>
    <s v="Mar 2018"/>
    <n v="112812.93008919826"/>
    <x v="2"/>
    <x v="7"/>
  </r>
  <r>
    <x v="2"/>
    <x v="14"/>
    <s v="Apr 2018"/>
    <n v="110836.35499899121"/>
    <x v="3"/>
    <x v="7"/>
  </r>
  <r>
    <x v="2"/>
    <x v="14"/>
    <s v="May 2018"/>
    <n v="109389.91353903757"/>
    <x v="4"/>
    <x v="7"/>
  </r>
  <r>
    <x v="2"/>
    <x v="14"/>
    <s v="Jun 2018"/>
    <n v="106970.64621541571"/>
    <x v="5"/>
    <x v="7"/>
  </r>
  <r>
    <x v="2"/>
    <x v="14"/>
    <s v="Jul 2018"/>
    <n v="105045.80323981117"/>
    <x v="6"/>
    <x v="7"/>
  </r>
  <r>
    <x v="2"/>
    <x v="14"/>
    <s v="Aug 2018"/>
    <n v="103170.52365269506"/>
    <x v="7"/>
    <x v="7"/>
  </r>
  <r>
    <x v="2"/>
    <x v="14"/>
    <s v="Sep 2018"/>
    <n v="101143.17462758113"/>
    <x v="8"/>
    <x v="7"/>
  </r>
  <r>
    <x v="2"/>
    <x v="14"/>
    <s v="Oct 2018"/>
    <n v="99355.919194836446"/>
    <x v="9"/>
    <x v="7"/>
  </r>
  <r>
    <x v="2"/>
    <x v="14"/>
    <s v="Nov 2018"/>
    <n v="97736.448742975277"/>
    <x v="10"/>
    <x v="7"/>
  </r>
  <r>
    <x v="2"/>
    <x v="14"/>
    <s v="Dec 2018"/>
    <n v="95455.088117960418"/>
    <x v="11"/>
    <x v="7"/>
  </r>
  <r>
    <x v="2"/>
    <x v="14"/>
    <s v="Jan 2019"/>
    <n v="93764.890201032031"/>
    <x v="0"/>
    <x v="8"/>
  </r>
  <r>
    <x v="2"/>
    <x v="14"/>
    <s v="Feb 2019"/>
    <n v="92478.332993618358"/>
    <x v="1"/>
    <x v="8"/>
  </r>
  <r>
    <x v="2"/>
    <x v="14"/>
    <s v="Mar 2019"/>
    <n v="90346.931269433087"/>
    <x v="2"/>
    <x v="8"/>
  </r>
  <r>
    <x v="2"/>
    <x v="14"/>
    <s v="Apr 2019"/>
    <n v="88806.604306608206"/>
    <x v="3"/>
    <x v="8"/>
  </r>
  <r>
    <x v="2"/>
    <x v="14"/>
    <s v="May 2019"/>
    <n v="87745.697987977575"/>
    <x v="4"/>
    <x v="8"/>
  </r>
  <r>
    <x v="2"/>
    <x v="14"/>
    <s v="Jun 2019"/>
    <n v="85788.606015886908"/>
    <x v="5"/>
    <x v="8"/>
  </r>
  <r>
    <x v="2"/>
    <x v="14"/>
    <s v="Jul 2019"/>
    <n v="84278.564875794895"/>
    <x v="6"/>
    <x v="8"/>
  </r>
  <r>
    <x v="2"/>
    <x v="14"/>
    <s v="Aug 2019"/>
    <n v="82809.070442374854"/>
    <x v="7"/>
    <x v="8"/>
  </r>
  <r>
    <x v="2"/>
    <x v="14"/>
    <s v="Sep 2019"/>
    <n v="81194.345864531409"/>
    <x v="8"/>
    <x v="8"/>
  </r>
  <r>
    <x v="2"/>
    <x v="14"/>
    <s v="Oct 2019"/>
    <n v="79792.939277662532"/>
    <x v="9"/>
    <x v="8"/>
  </r>
  <r>
    <x v="2"/>
    <x v="14"/>
    <s v="Nov 2019"/>
    <n v="78542.122220946214"/>
    <x v="10"/>
    <x v="8"/>
  </r>
  <r>
    <x v="2"/>
    <x v="14"/>
    <s v="Dec 2019"/>
    <n v="76670.742039921432"/>
    <x v="11"/>
    <x v="8"/>
  </r>
  <r>
    <x v="2"/>
    <x v="14"/>
    <s v="Jan 2020"/>
    <n v="75345.330868498393"/>
    <x v="0"/>
    <x v="9"/>
  </r>
  <r>
    <x v="2"/>
    <x v="14"/>
    <s v="Feb 2020"/>
    <n v="74381.03911112393"/>
    <x v="1"/>
    <x v="9"/>
  </r>
  <r>
    <x v="2"/>
    <x v="14"/>
    <s v="Mar 2020"/>
    <n v="72644.814584606705"/>
    <x v="2"/>
    <x v="9"/>
  </r>
  <r>
    <x v="2"/>
    <x v="14"/>
    <s v="Apr 2020"/>
    <n v="71442.050489104353"/>
    <x v="3"/>
    <x v="9"/>
  </r>
  <r>
    <x v="2"/>
    <x v="14"/>
    <s v="May 2020"/>
    <n v="70671.42303055228"/>
    <x v="4"/>
    <x v="9"/>
  </r>
  <r>
    <x v="2"/>
    <x v="14"/>
    <s v="Jun 2020"/>
    <n v="69080.342089079379"/>
    <x v="5"/>
    <x v="9"/>
  </r>
  <r>
    <x v="2"/>
    <x v="14"/>
    <s v="Jul 2020"/>
    <n v="67890.377530346392"/>
    <x v="6"/>
    <x v="9"/>
  </r>
  <r>
    <x v="2"/>
    <x v="14"/>
    <s v="Aug 2020"/>
    <n v="66734.397911674401"/>
    <x v="7"/>
    <x v="9"/>
  </r>
  <r>
    <x v="2"/>
    <x v="14"/>
    <s v="Sep 2020"/>
    <n v="65442.495546238468"/>
    <x v="8"/>
    <x v="9"/>
  </r>
  <r>
    <x v="2"/>
    <x v="14"/>
    <s v="Oct 2020"/>
    <n v="64333.775085318266"/>
    <x v="9"/>
    <x v="9"/>
  </r>
  <r>
    <x v="2"/>
    <x v="14"/>
    <s v="Nov 2020"/>
    <n v="63364.27499744924"/>
    <x v="10"/>
    <x v="9"/>
  </r>
  <r>
    <x v="2"/>
    <x v="14"/>
    <s v="Dec 2020"/>
    <n v="61816.557652978474"/>
    <x v="11"/>
    <x v="9"/>
  </r>
  <r>
    <x v="2"/>
    <x v="14"/>
    <s v="Jan 2021"/>
    <n v="60770.420276890669"/>
    <x v="0"/>
    <x v="10"/>
  </r>
  <r>
    <x v="2"/>
    <x v="14"/>
    <s v="Feb 2021"/>
    <n v="60046.00657669254"/>
    <x v="1"/>
    <x v="10"/>
  </r>
  <r>
    <x v="2"/>
    <x v="14"/>
    <s v="Mar 2021"/>
    <n v="55177.875477618611"/>
    <x v="2"/>
    <x v="10"/>
  </r>
  <r>
    <x v="2"/>
    <x v="14"/>
    <s v="Apr 2021"/>
    <n v="54288.381080694853"/>
    <x v="3"/>
    <x v="10"/>
  </r>
  <r>
    <x v="2"/>
    <x v="14"/>
    <s v="May 2021"/>
    <n v="53784.51454607393"/>
    <x v="4"/>
    <x v="10"/>
  </r>
  <r>
    <x v="2"/>
    <x v="14"/>
    <s v="Jun 2021"/>
    <n v="52535.189002511128"/>
    <x v="5"/>
    <x v="10"/>
  </r>
  <r>
    <x v="2"/>
    <x v="14"/>
    <s v="Jul 2021"/>
    <n v="51644.860080614737"/>
    <x v="6"/>
    <x v="10"/>
  </r>
  <r>
    <x v="2"/>
    <x v="14"/>
    <s v="Aug 2021"/>
    <n v="50779.707329659817"/>
    <x v="7"/>
    <x v="10"/>
  </r>
  <r>
    <x v="2"/>
    <x v="14"/>
    <s v="Sep 2021"/>
    <n v="49786.458433127162"/>
    <x v="8"/>
    <x v="10"/>
  </r>
  <r>
    <x v="2"/>
    <x v="14"/>
    <s v="Oct 2021"/>
    <n v="48962.741182755446"/>
    <x v="9"/>
    <x v="10"/>
  </r>
  <r>
    <x v="2"/>
    <x v="14"/>
    <s v="Nov 2021"/>
    <n v="48252.790495846937"/>
    <x v="10"/>
    <x v="10"/>
  </r>
  <r>
    <x v="2"/>
    <x v="14"/>
    <s v="Dec 2021"/>
    <n v="47395.349903620692"/>
    <x v="11"/>
    <x v="10"/>
  </r>
  <r>
    <x v="2"/>
    <x v="14"/>
    <s v="Jan 2022"/>
    <n v="46553.092568129709"/>
    <x v="0"/>
    <x v="11"/>
  </r>
  <r>
    <x v="2"/>
    <x v="14"/>
    <s v="Feb 2022"/>
    <n v="45725.483851492463"/>
    <x v="1"/>
    <x v="11"/>
  </r>
  <r>
    <x v="2"/>
    <x v="14"/>
    <s v="Mar 2022"/>
    <n v="16720.447714614544"/>
    <x v="2"/>
    <x v="11"/>
  </r>
  <r>
    <x v="2"/>
    <x v="14"/>
    <s v="Apr 2022"/>
    <n v="11754.740399999999"/>
    <x v="3"/>
    <x v="11"/>
  </r>
  <r>
    <x v="2"/>
    <x v="14"/>
    <s v="May 2022"/>
    <n v="11636.354700000002"/>
    <x v="4"/>
    <x v="11"/>
  </r>
  <r>
    <x v="2"/>
    <x v="14"/>
    <s v="Jun 2022"/>
    <n v="11519.1654"/>
    <x v="5"/>
    <x v="11"/>
  </r>
  <r>
    <x v="2"/>
    <x v="14"/>
    <s v="Jul 2022"/>
    <n v="11403.160400000001"/>
    <x v="6"/>
    <x v="11"/>
  </r>
  <r>
    <x v="2"/>
    <x v="14"/>
    <s v="Aug 2022"/>
    <n v="11288.3277"/>
    <x v="7"/>
    <x v="11"/>
  </r>
  <r>
    <x v="2"/>
    <x v="14"/>
    <s v="Sep 2022"/>
    <n v="11174.6553"/>
    <x v="8"/>
    <x v="11"/>
  </r>
  <r>
    <x v="2"/>
    <x v="14"/>
    <s v="Oct 2022"/>
    <n v="11062.1315"/>
    <x v="9"/>
    <x v="11"/>
  </r>
  <r>
    <x v="2"/>
    <x v="14"/>
    <s v="Nov 2022"/>
    <n v="10950.744700000001"/>
    <x v="10"/>
    <x v="11"/>
  </r>
  <r>
    <x v="2"/>
    <x v="14"/>
    <s v="Dec 2022"/>
    <n v="10840.483000000002"/>
    <x v="11"/>
    <x v="11"/>
  </r>
  <r>
    <x v="2"/>
    <x v="14"/>
    <s v="Jan 2023"/>
    <n v="10731.3354"/>
    <x v="0"/>
    <x v="12"/>
  </r>
  <r>
    <x v="2"/>
    <x v="14"/>
    <s v="Feb 2023"/>
    <n v="10623.2904"/>
    <x v="1"/>
    <x v="12"/>
  </r>
  <r>
    <x v="2"/>
    <x v="14"/>
    <s v="Mar 2023"/>
    <n v="10516.336799999999"/>
    <x v="2"/>
    <x v="12"/>
  </r>
  <r>
    <x v="2"/>
    <x v="14"/>
    <s v="Apr 2023"/>
    <n v="10410.4635"/>
    <x v="3"/>
    <x v="12"/>
  </r>
  <r>
    <x v="2"/>
    <x v="14"/>
    <s v="May 2023"/>
    <n v="10305.659800000001"/>
    <x v="4"/>
    <x v="12"/>
  </r>
  <r>
    <x v="2"/>
    <x v="14"/>
    <s v="Jun 2023"/>
    <n v="10201.914500000001"/>
    <x v="5"/>
    <x v="12"/>
  </r>
  <r>
    <x v="2"/>
    <x v="14"/>
    <s v="Jul 2023"/>
    <n v="10099.2168"/>
    <x v="6"/>
    <x v="12"/>
  </r>
  <r>
    <x v="2"/>
    <x v="14"/>
    <s v="Aug 2023"/>
    <n v="9997.5563999999995"/>
    <x v="7"/>
    <x v="12"/>
  </r>
  <r>
    <x v="2"/>
    <x v="14"/>
    <s v="Sep 2023"/>
    <n v="9896.922700000001"/>
    <x v="8"/>
    <x v="12"/>
  </r>
  <r>
    <x v="2"/>
    <x v="14"/>
    <s v="Oct 2023"/>
    <n v="9797.3052000000007"/>
    <x v="9"/>
    <x v="12"/>
  </r>
  <r>
    <x v="2"/>
    <x v="14"/>
    <s v="Nov 2023"/>
    <n v="9698.6934000000001"/>
    <x v="10"/>
    <x v="12"/>
  </r>
  <r>
    <x v="2"/>
    <x v="14"/>
    <s v="Dec 2023"/>
    <n v="9601.0773000000008"/>
    <x v="11"/>
    <x v="12"/>
  </r>
  <r>
    <x v="2"/>
    <x v="14"/>
    <s v="Jan 2024"/>
    <n v="9504.4470999999994"/>
    <x v="0"/>
    <x v="13"/>
  </r>
  <r>
    <x v="2"/>
    <x v="14"/>
    <s v="Feb 2024"/>
    <n v="9408.792300000001"/>
    <x v="1"/>
    <x v="13"/>
  </r>
  <r>
    <x v="2"/>
    <x v="14"/>
    <s v="Mar 2024"/>
    <n v="9314.1031999999996"/>
    <x v="2"/>
    <x v="13"/>
  </r>
  <r>
    <x v="2"/>
    <x v="14"/>
    <s v="Apr 2024"/>
    <n v="9220.369999999999"/>
    <x v="3"/>
    <x v="13"/>
  </r>
  <r>
    <x v="2"/>
    <x v="14"/>
    <s v="May 2024"/>
    <n v="9127.5830999999998"/>
    <x v="4"/>
    <x v="13"/>
  </r>
  <r>
    <x v="2"/>
    <x v="14"/>
    <s v="Jun 2024"/>
    <n v="9035.7327000000005"/>
    <x v="5"/>
    <x v="13"/>
  </r>
  <r>
    <x v="2"/>
    <x v="14"/>
    <s v="Jul 2024"/>
    <n v="8944.8096000000005"/>
    <x v="6"/>
    <x v="13"/>
  </r>
  <r>
    <x v="2"/>
    <x v="14"/>
    <s v="Aug 2024"/>
    <n v="8854.8039000000008"/>
    <x v="7"/>
    <x v="13"/>
  </r>
  <r>
    <x v="2"/>
    <x v="14"/>
    <s v="Sep 2024"/>
    <n v="8765.7068999999992"/>
    <x v="8"/>
    <x v="13"/>
  </r>
  <r>
    <x v="2"/>
    <x v="14"/>
    <s v="Oct 2024"/>
    <n v="8677.5090999999993"/>
    <x v="9"/>
    <x v="13"/>
  </r>
  <r>
    <x v="2"/>
    <x v="14"/>
    <s v="Nov 2024"/>
    <n v="8590.2011999999995"/>
    <x v="10"/>
    <x v="13"/>
  </r>
  <r>
    <x v="2"/>
    <x v="14"/>
    <s v="Dec 2024"/>
    <n v="8503.7745999999988"/>
    <x v="11"/>
    <x v="13"/>
  </r>
  <r>
    <x v="2"/>
    <x v="14"/>
    <s v="Jan 2025"/>
    <n v="8418.2199999999993"/>
    <x v="0"/>
    <x v="14"/>
  </r>
  <r>
    <x v="2"/>
    <x v="14"/>
    <s v="Feb 2025"/>
    <n v="8333.5286999999989"/>
    <x v="1"/>
    <x v="14"/>
  </r>
  <r>
    <x v="2"/>
    <x v="14"/>
    <s v="Mar 2025"/>
    <n v="8249.6919999999991"/>
    <x v="2"/>
    <x v="14"/>
  </r>
  <r>
    <x v="2"/>
    <x v="14"/>
    <s v="Apr 2025"/>
    <n v="8166.7011000000002"/>
    <x v="3"/>
    <x v="14"/>
  </r>
  <r>
    <x v="2"/>
    <x v="14"/>
    <s v="May 2025"/>
    <n v="8084.5477000000001"/>
    <x v="4"/>
    <x v="14"/>
  </r>
  <r>
    <x v="2"/>
    <x v="14"/>
    <s v="Jun 2025"/>
    <n v="8003.223"/>
    <x v="5"/>
    <x v="14"/>
  </r>
  <r>
    <x v="2"/>
    <x v="14"/>
    <s v="Jul 2025"/>
    <n v="7922.7188000000006"/>
    <x v="6"/>
    <x v="14"/>
  </r>
  <r>
    <x v="2"/>
    <x v="14"/>
    <s v="Aug 2025"/>
    <n v="7843.0266000000011"/>
    <x v="7"/>
    <x v="14"/>
  </r>
  <r>
    <x v="2"/>
    <x v="14"/>
    <s v="Sep 2025"/>
    <n v="7764.1383999999998"/>
    <x v="8"/>
    <x v="14"/>
  </r>
  <r>
    <x v="2"/>
    <x v="14"/>
    <s v="Oct 2025"/>
    <n v="7686.0459000000001"/>
    <x v="9"/>
    <x v="14"/>
  </r>
  <r>
    <x v="2"/>
    <x v="14"/>
    <s v="Nov 2025"/>
    <n v="7608.741"/>
    <x v="10"/>
    <x v="14"/>
  </r>
  <r>
    <x v="2"/>
    <x v="14"/>
    <s v="Dec 2025"/>
    <n v="7532.2160000000003"/>
    <x v="11"/>
    <x v="14"/>
  </r>
  <r>
    <x v="2"/>
    <x v="14"/>
    <s v="Jan 2026"/>
    <n v="7456.4626000000007"/>
    <x v="0"/>
    <x v="15"/>
  </r>
  <r>
    <x v="2"/>
    <x v="14"/>
    <s v="Feb 2026"/>
    <n v="7381.4732999999997"/>
    <x v="1"/>
    <x v="15"/>
  </r>
  <r>
    <x v="2"/>
    <x v="14"/>
    <s v="Mar 2026"/>
    <n v="7307.2403999999997"/>
    <x v="2"/>
    <x v="15"/>
  </r>
  <r>
    <x v="2"/>
    <x v="14"/>
    <s v="Apr 2026"/>
    <n v="7233.7561999999998"/>
    <x v="3"/>
    <x v="15"/>
  </r>
  <r>
    <x v="2"/>
    <x v="14"/>
    <s v="May 2026"/>
    <n v="7161.0127000000002"/>
    <x v="4"/>
    <x v="15"/>
  </r>
  <r>
    <x v="2"/>
    <x v="14"/>
    <s v="Jun 2026"/>
    <n v="7089.0027999999993"/>
    <x v="5"/>
    <x v="15"/>
  </r>
  <r>
    <x v="2"/>
    <x v="14"/>
    <s v="Jul 2026"/>
    <n v="7017.7190000000001"/>
    <x v="6"/>
    <x v="15"/>
  </r>
  <r>
    <x v="2"/>
    <x v="14"/>
    <s v="Aug 2026"/>
    <n v="6947.1540999999997"/>
    <x v="7"/>
    <x v="15"/>
  </r>
  <r>
    <x v="2"/>
    <x v="14"/>
    <s v="Sep 2026"/>
    <n v="6877.3004000000001"/>
    <x v="8"/>
    <x v="15"/>
  </r>
  <r>
    <x v="2"/>
    <x v="14"/>
    <s v="Oct 2026"/>
    <n v="6808.1512000000002"/>
    <x v="9"/>
    <x v="15"/>
  </r>
  <r>
    <x v="2"/>
    <x v="14"/>
    <s v="Nov 2026"/>
    <n v="6739.6990999999998"/>
    <x v="10"/>
    <x v="15"/>
  </r>
  <r>
    <x v="2"/>
    <x v="14"/>
    <s v="Dec 2026"/>
    <n v="6671.9370000000008"/>
    <x v="11"/>
    <x v="15"/>
  </r>
  <r>
    <x v="2"/>
    <x v="14"/>
    <s v="Jan 2027"/>
    <n v="6604.8580000000002"/>
    <x v="0"/>
    <x v="16"/>
  </r>
  <r>
    <x v="2"/>
    <x v="14"/>
    <s v="Feb 2027"/>
    <n v="6538.4553000000005"/>
    <x v="1"/>
    <x v="16"/>
  </r>
  <r>
    <x v="2"/>
    <x v="15"/>
    <s v="Apr 2012"/>
    <n v="637716.19375689642"/>
    <x v="3"/>
    <x v="1"/>
  </r>
  <r>
    <x v="2"/>
    <x v="15"/>
    <s v="May 2012"/>
    <n v="920284.63940970018"/>
    <x v="4"/>
    <x v="1"/>
  </r>
  <r>
    <x v="2"/>
    <x v="15"/>
    <s v="Jun 2012"/>
    <n v="744635.78255367477"/>
    <x v="5"/>
    <x v="1"/>
  </r>
  <r>
    <x v="2"/>
    <x v="15"/>
    <s v="Jul 2012"/>
    <n v="582671.96505742974"/>
    <x v="6"/>
    <x v="1"/>
  </r>
  <r>
    <x v="2"/>
    <x v="15"/>
    <s v="Aug 2012"/>
    <n v="514845.0379188169"/>
    <x v="7"/>
    <x v="1"/>
  </r>
  <r>
    <x v="2"/>
    <x v="15"/>
    <s v="Sep 2012"/>
    <n v="494334.71524720296"/>
    <x v="8"/>
    <x v="1"/>
  </r>
  <r>
    <x v="2"/>
    <x v="15"/>
    <s v="Oct 2012"/>
    <n v="503647.99338140036"/>
    <x v="9"/>
    <x v="1"/>
  </r>
  <r>
    <x v="2"/>
    <x v="15"/>
    <s v="Nov 2012"/>
    <n v="485975.27726650325"/>
    <x v="10"/>
    <x v="1"/>
  </r>
  <r>
    <x v="2"/>
    <x v="15"/>
    <s v="Dec 2012"/>
    <n v="549979.71562196105"/>
    <x v="11"/>
    <x v="1"/>
  </r>
  <r>
    <x v="2"/>
    <x v="15"/>
    <s v="Jan 2013"/>
    <n v="568338.95846896956"/>
    <x v="0"/>
    <x v="2"/>
  </r>
  <r>
    <x v="2"/>
    <x v="15"/>
    <s v="Feb 2013"/>
    <n v="625132.79496496299"/>
    <x v="1"/>
    <x v="2"/>
  </r>
  <r>
    <x v="2"/>
    <x v="15"/>
    <s v="Mar 2013"/>
    <n v="662218.54884722561"/>
    <x v="2"/>
    <x v="2"/>
  </r>
  <r>
    <x v="2"/>
    <x v="15"/>
    <s v="Apr 2013"/>
    <n v="684740.0385990506"/>
    <x v="3"/>
    <x v="2"/>
  </r>
  <r>
    <x v="2"/>
    <x v="15"/>
    <s v="May 2013"/>
    <n v="681709.14265578426"/>
    <x v="4"/>
    <x v="2"/>
  </r>
  <r>
    <x v="2"/>
    <x v="15"/>
    <s v="Jun 2013"/>
    <n v="659405.74864781322"/>
    <x v="5"/>
    <x v="2"/>
  </r>
  <r>
    <x v="2"/>
    <x v="15"/>
    <s v="Jul 2013"/>
    <n v="624808.78286540322"/>
    <x v="6"/>
    <x v="2"/>
  </r>
  <r>
    <x v="2"/>
    <x v="15"/>
    <s v="Aug 2013"/>
    <n v="302434.78332302661"/>
    <x v="7"/>
    <x v="2"/>
  </r>
  <r>
    <x v="2"/>
    <x v="15"/>
    <s v="Sep 2013"/>
    <n v="232385.16716645155"/>
    <x v="8"/>
    <x v="2"/>
  </r>
  <r>
    <x v="2"/>
    <x v="15"/>
    <s v="Oct 2013"/>
    <n v="216674.12363310819"/>
    <x v="9"/>
    <x v="2"/>
  </r>
  <r>
    <x v="2"/>
    <x v="15"/>
    <s v="Nov 2013"/>
    <n v="200525.51331652008"/>
    <x v="10"/>
    <x v="2"/>
  </r>
  <r>
    <x v="2"/>
    <x v="15"/>
    <s v="Dec 2013"/>
    <n v="185386.70025765014"/>
    <x v="11"/>
    <x v="2"/>
  </r>
  <r>
    <x v="2"/>
    <x v="15"/>
    <s v="Jan 2014"/>
    <n v="164736.73413999809"/>
    <x v="0"/>
    <x v="3"/>
  </r>
  <r>
    <x v="2"/>
    <x v="15"/>
    <s v="Feb 2014"/>
    <n v="152541.97300740765"/>
    <x v="1"/>
    <x v="3"/>
  </r>
  <r>
    <x v="2"/>
    <x v="15"/>
    <s v="Mar 2014"/>
    <n v="142164.88852672483"/>
    <x v="2"/>
    <x v="3"/>
  </r>
  <r>
    <x v="2"/>
    <x v="15"/>
    <s v="Apr 2014"/>
    <n v="133868.95594337585"/>
    <x v="3"/>
    <x v="3"/>
  </r>
  <r>
    <x v="2"/>
    <x v="15"/>
    <s v="May 2014"/>
    <n v="127252.39285970038"/>
    <x v="4"/>
    <x v="3"/>
  </r>
  <r>
    <x v="2"/>
    <x v="15"/>
    <s v="Jun 2014"/>
    <n v="122102.45021228174"/>
    <x v="5"/>
    <x v="3"/>
  </r>
  <r>
    <x v="2"/>
    <x v="15"/>
    <s v="Jul 2014"/>
    <n v="164142.35098233161"/>
    <x v="6"/>
    <x v="3"/>
  </r>
  <r>
    <x v="2"/>
    <x v="15"/>
    <s v="Aug 2014"/>
    <n v="160569.96983147919"/>
    <x v="7"/>
    <x v="3"/>
  </r>
  <r>
    <x v="2"/>
    <x v="15"/>
    <s v="Sep 2014"/>
    <n v="158079.0780580042"/>
    <x v="8"/>
    <x v="3"/>
  </r>
  <r>
    <x v="2"/>
    <x v="15"/>
    <s v="Oct 2014"/>
    <n v="154852.89713569084"/>
    <x v="9"/>
    <x v="3"/>
  </r>
  <r>
    <x v="2"/>
    <x v="15"/>
    <s v="Nov 2014"/>
    <n v="151137.82094675273"/>
    <x v="10"/>
    <x v="3"/>
  </r>
  <r>
    <x v="2"/>
    <x v="15"/>
    <s v="Dec 2014"/>
    <n v="147112.65043712602"/>
    <x v="11"/>
    <x v="3"/>
  </r>
  <r>
    <x v="2"/>
    <x v="15"/>
    <s v="Jan 2015"/>
    <n v="142243.70391932412"/>
    <x v="0"/>
    <x v="4"/>
  </r>
  <r>
    <x v="2"/>
    <x v="15"/>
    <s v="Feb 2015"/>
    <n v="140532.40732973046"/>
    <x v="1"/>
    <x v="4"/>
  </r>
  <r>
    <x v="2"/>
    <x v="15"/>
    <s v="Mar 2015"/>
    <n v="137467.51033344935"/>
    <x v="2"/>
    <x v="4"/>
  </r>
  <r>
    <x v="2"/>
    <x v="15"/>
    <s v="Apr 2015"/>
    <n v="139856.24987262217"/>
    <x v="3"/>
    <x v="4"/>
  </r>
  <r>
    <x v="2"/>
    <x v="15"/>
    <s v="May 2015"/>
    <n v="138228.07555353496"/>
    <x v="4"/>
    <x v="4"/>
  </r>
  <r>
    <x v="2"/>
    <x v="15"/>
    <s v="Jun 2015"/>
    <n v="134862.29947903485"/>
    <x v="5"/>
    <x v="4"/>
  </r>
  <r>
    <x v="2"/>
    <x v="15"/>
    <s v="Jul 2015"/>
    <n v="131283.84350762813"/>
    <x v="6"/>
    <x v="4"/>
  </r>
  <r>
    <x v="2"/>
    <x v="15"/>
    <s v="Aug 2015"/>
    <n v="127593.71100874373"/>
    <x v="7"/>
    <x v="4"/>
  </r>
  <r>
    <x v="2"/>
    <x v="15"/>
    <s v="Sep 2015"/>
    <n v="124034.3767422353"/>
    <x v="8"/>
    <x v="4"/>
  </r>
  <r>
    <x v="2"/>
    <x v="15"/>
    <s v="Oct 2015"/>
    <n v="119935.62497119475"/>
    <x v="9"/>
    <x v="4"/>
  </r>
  <r>
    <x v="2"/>
    <x v="15"/>
    <s v="Nov 2015"/>
    <n v="116306.64013229155"/>
    <x v="10"/>
    <x v="4"/>
  </r>
  <r>
    <x v="2"/>
    <x v="15"/>
    <s v="Dec 2015"/>
    <n v="113328.65747511695"/>
    <x v="11"/>
    <x v="4"/>
  </r>
  <r>
    <x v="2"/>
    <x v="15"/>
    <s v="Jan 2016"/>
    <n v="111284.45500271011"/>
    <x v="0"/>
    <x v="5"/>
  </r>
  <r>
    <x v="2"/>
    <x v="15"/>
    <s v="Feb 2016"/>
    <n v="111121.61834377472"/>
    <x v="1"/>
    <x v="5"/>
  </r>
  <r>
    <x v="2"/>
    <x v="15"/>
    <s v="Mar 2016"/>
    <n v="107076.89944869016"/>
    <x v="2"/>
    <x v="5"/>
  </r>
  <r>
    <x v="2"/>
    <x v="15"/>
    <s v="Apr 2016"/>
    <n v="112024.3905589199"/>
    <x v="3"/>
    <x v="5"/>
  </r>
  <r>
    <x v="2"/>
    <x v="15"/>
    <s v="May 2016"/>
    <n v="101768.29061736946"/>
    <x v="4"/>
    <x v="5"/>
  </r>
  <r>
    <x v="2"/>
    <x v="15"/>
    <s v="Jun 2016"/>
    <n v="103962.77767079503"/>
    <x v="5"/>
    <x v="5"/>
  </r>
  <r>
    <x v="2"/>
    <x v="15"/>
    <s v="Jul 2016"/>
    <n v="97206.610233020328"/>
    <x v="6"/>
    <x v="5"/>
  </r>
  <r>
    <x v="2"/>
    <x v="15"/>
    <s v="Aug 2016"/>
    <n v="97120.61657953533"/>
    <x v="7"/>
    <x v="5"/>
  </r>
  <r>
    <x v="2"/>
    <x v="15"/>
    <s v="Sep 2016"/>
    <n v="93093.777015521657"/>
    <x v="8"/>
    <x v="5"/>
  </r>
  <r>
    <x v="2"/>
    <x v="15"/>
    <s v="Oct 2016"/>
    <n v="91641.91181778899"/>
    <x v="9"/>
    <x v="5"/>
  </r>
  <r>
    <x v="2"/>
    <x v="15"/>
    <s v="Nov 2016"/>
    <n v="91402.916290208726"/>
    <x v="10"/>
    <x v="5"/>
  </r>
  <r>
    <x v="2"/>
    <x v="15"/>
    <s v="Dec 2016"/>
    <n v="89515.861458328087"/>
    <x v="11"/>
    <x v="5"/>
  </r>
  <r>
    <x v="2"/>
    <x v="15"/>
    <s v="Jan 2017"/>
    <n v="86858.058119276728"/>
    <x v="0"/>
    <x v="6"/>
  </r>
  <r>
    <x v="2"/>
    <x v="15"/>
    <s v="Feb 2017"/>
    <n v="85136.965435167091"/>
    <x v="1"/>
    <x v="6"/>
  </r>
  <r>
    <x v="2"/>
    <x v="15"/>
    <s v="Mar 2017"/>
    <n v="86083.067149168273"/>
    <x v="2"/>
    <x v="6"/>
  </r>
  <r>
    <x v="2"/>
    <x v="15"/>
    <s v="Apr 2017"/>
    <n v="79650.130533108197"/>
    <x v="3"/>
    <x v="6"/>
  </r>
  <r>
    <x v="2"/>
    <x v="15"/>
    <s v="May 2017"/>
    <n v="80836.883323206668"/>
    <x v="4"/>
    <x v="6"/>
  </r>
  <r>
    <x v="2"/>
    <x v="15"/>
    <s v="Jun 2017"/>
    <n v="77774.094449181182"/>
    <x v="5"/>
    <x v="6"/>
  </r>
  <r>
    <x v="2"/>
    <x v="15"/>
    <s v="Jul 2017"/>
    <n v="76184.716624282621"/>
    <x v="6"/>
    <x v="6"/>
  </r>
  <r>
    <x v="2"/>
    <x v="15"/>
    <s v="Aug 2017"/>
    <n v="74582.504997580181"/>
    <x v="7"/>
    <x v="6"/>
  </r>
  <r>
    <x v="2"/>
    <x v="15"/>
    <s v="Sep 2017"/>
    <n v="74030.512430852061"/>
    <x v="8"/>
    <x v="6"/>
  </r>
  <r>
    <x v="2"/>
    <x v="15"/>
    <s v="Oct 2017"/>
    <n v="71666.704425753123"/>
    <x v="9"/>
    <x v="6"/>
  </r>
  <r>
    <x v="2"/>
    <x v="15"/>
    <s v="Nov 2017"/>
    <n v="72750.292267017561"/>
    <x v="10"/>
    <x v="6"/>
  </r>
  <r>
    <x v="2"/>
    <x v="15"/>
    <s v="Dec 2017"/>
    <n v="69714.045484284521"/>
    <x v="11"/>
    <x v="6"/>
  </r>
  <r>
    <x v="2"/>
    <x v="15"/>
    <s v="Jan 2018"/>
    <n v="68687.13934728771"/>
    <x v="0"/>
    <x v="7"/>
  </r>
  <r>
    <x v="2"/>
    <x v="15"/>
    <s v="Feb 2018"/>
    <n v="66523.346517451297"/>
    <x v="1"/>
    <x v="7"/>
  </r>
  <r>
    <x v="2"/>
    <x v="15"/>
    <s v="Mar 2018"/>
    <n v="66085.177004591533"/>
    <x v="2"/>
    <x v="7"/>
  </r>
  <r>
    <x v="2"/>
    <x v="15"/>
    <s v="Apr 2018"/>
    <n v="63658.636770339326"/>
    <x v="3"/>
    <x v="7"/>
  </r>
  <r>
    <x v="2"/>
    <x v="15"/>
    <s v="May 2018"/>
    <n v="62747.278998075519"/>
    <x v="4"/>
    <x v="7"/>
  </r>
  <r>
    <x v="2"/>
    <x v="15"/>
    <s v="Jun 2018"/>
    <n v="63493.302588904487"/>
    <x v="5"/>
    <x v="7"/>
  </r>
  <r>
    <x v="2"/>
    <x v="15"/>
    <s v="Jul 2018"/>
    <n v="61355.168476739913"/>
    <x v="6"/>
    <x v="7"/>
  </r>
  <r>
    <x v="2"/>
    <x v="15"/>
    <s v="Aug 2018"/>
    <n v="58655.370093107515"/>
    <x v="7"/>
    <x v="7"/>
  </r>
  <r>
    <x v="2"/>
    <x v="15"/>
    <s v="Sep 2018"/>
    <n v="57404.164661657604"/>
    <x v="8"/>
    <x v="7"/>
  </r>
  <r>
    <x v="2"/>
    <x v="15"/>
    <s v="Oct 2018"/>
    <n v="57864.458542314555"/>
    <x v="9"/>
    <x v="7"/>
  </r>
  <r>
    <x v="2"/>
    <x v="15"/>
    <s v="Nov 2018"/>
    <n v="56487.273436721138"/>
    <x v="10"/>
    <x v="7"/>
  </r>
  <r>
    <x v="2"/>
    <x v="15"/>
    <s v="Dec 2018"/>
    <n v="55694.488997198554"/>
    <x v="11"/>
    <x v="7"/>
  </r>
  <r>
    <x v="2"/>
    <x v="15"/>
    <s v="Jan 2019"/>
    <n v="53951.759587457243"/>
    <x v="0"/>
    <x v="8"/>
  </r>
  <r>
    <x v="2"/>
    <x v="15"/>
    <s v="Feb 2019"/>
    <n v="54014.564108443097"/>
    <x v="1"/>
    <x v="8"/>
  </r>
  <r>
    <x v="2"/>
    <x v="15"/>
    <s v="Mar 2019"/>
    <n v="53034.244196026113"/>
    <x v="2"/>
    <x v="8"/>
  </r>
  <r>
    <x v="2"/>
    <x v="15"/>
    <s v="Apr 2019"/>
    <n v="52078.929356213222"/>
    <x v="3"/>
    <x v="8"/>
  </r>
  <r>
    <x v="2"/>
    <x v="15"/>
    <s v="May 2019"/>
    <n v="51142.213643990937"/>
    <x v="4"/>
    <x v="8"/>
  </r>
  <r>
    <x v="2"/>
    <x v="15"/>
    <s v="Jun 2019"/>
    <n v="50221.752086781009"/>
    <x v="5"/>
    <x v="8"/>
  </r>
  <r>
    <x v="2"/>
    <x v="15"/>
    <s v="Jul 2019"/>
    <n v="49320.976687517556"/>
    <x v="6"/>
    <x v="8"/>
  </r>
  <r>
    <x v="2"/>
    <x v="15"/>
    <s v="Aug 2019"/>
    <n v="48437.093319584259"/>
    <x v="7"/>
    <x v="8"/>
  </r>
  <r>
    <x v="2"/>
    <x v="15"/>
    <s v="Sep 2019"/>
    <n v="47569.729121892953"/>
    <x v="8"/>
    <x v="8"/>
  </r>
  <r>
    <x v="2"/>
    <x v="15"/>
    <s v="Oct 2019"/>
    <n v="46719.46514284693"/>
    <x v="9"/>
    <x v="8"/>
  </r>
  <r>
    <x v="2"/>
    <x v="15"/>
    <s v="Nov 2019"/>
    <n v="45884.532017148071"/>
    <x v="10"/>
    <x v="8"/>
  </r>
  <r>
    <x v="2"/>
    <x v="15"/>
    <s v="Dec 2019"/>
    <n v="45186.988832388888"/>
    <x v="11"/>
    <x v="8"/>
  </r>
  <r>
    <x v="2"/>
    <x v="15"/>
    <s v="Jan 2020"/>
    <n v="44262.156980843014"/>
    <x v="0"/>
    <x v="9"/>
  </r>
  <r>
    <x v="2"/>
    <x v="15"/>
    <s v="Feb 2020"/>
    <n v="43473.606826061521"/>
    <x v="1"/>
    <x v="9"/>
  </r>
  <r>
    <x v="2"/>
    <x v="15"/>
    <s v="Mar 2020"/>
    <n v="42698.395899741568"/>
    <x v="2"/>
    <x v="9"/>
  </r>
  <r>
    <x v="2"/>
    <x v="15"/>
    <s v="Apr 2020"/>
    <n v="41939.205625641996"/>
    <x v="3"/>
    <x v="9"/>
  </r>
  <r>
    <x v="2"/>
    <x v="15"/>
    <s v="May 2020"/>
    <n v="41193.619351879257"/>
    <x v="4"/>
    <x v="9"/>
  </r>
  <r>
    <x v="2"/>
    <x v="15"/>
    <s v="Jun 2020"/>
    <n v="40460.99927960425"/>
    <x v="5"/>
    <x v="9"/>
  </r>
  <r>
    <x v="2"/>
    <x v="15"/>
    <s v="Jul 2020"/>
    <n v="39742.869697882546"/>
    <x v="6"/>
    <x v="9"/>
  </r>
  <r>
    <x v="2"/>
    <x v="15"/>
    <s v="Aug 2020"/>
    <n v="39038.103358004184"/>
    <x v="7"/>
    <x v="9"/>
  </r>
  <r>
    <x v="2"/>
    <x v="15"/>
    <s v="Sep 2020"/>
    <n v="38345.278564624445"/>
    <x v="8"/>
    <x v="9"/>
  </r>
  <r>
    <x v="2"/>
    <x v="15"/>
    <s v="Oct 2020"/>
    <n v="37666.42364938018"/>
    <x v="9"/>
    <x v="9"/>
  </r>
  <r>
    <x v="2"/>
    <x v="15"/>
    <s v="Nov 2020"/>
    <n v="36998.502487279788"/>
    <x v="10"/>
    <x v="9"/>
  </r>
  <r>
    <x v="2"/>
    <x v="15"/>
    <s v="Dec 2020"/>
    <n v="36461.04231596789"/>
    <x v="11"/>
    <x v="9"/>
  </r>
  <r>
    <x v="2"/>
    <x v="15"/>
    <s v="Jan 2021"/>
    <n v="35700.78790082183"/>
    <x v="0"/>
    <x v="10"/>
  </r>
  <r>
    <x v="2"/>
    <x v="15"/>
    <s v="Feb 2021"/>
    <n v="35070.544654278405"/>
    <x v="1"/>
    <x v="10"/>
  </r>
  <r>
    <x v="2"/>
    <x v="15"/>
    <s v="Mar 2021"/>
    <n v="34450.842650626713"/>
    <x v="2"/>
    <x v="10"/>
  </r>
  <r>
    <x v="2"/>
    <x v="15"/>
    <s v="Apr 2021"/>
    <n v="30705.048291402705"/>
    <x v="3"/>
    <x v="10"/>
  </r>
  <r>
    <x v="2"/>
    <x v="15"/>
    <s v="May 2021"/>
    <n v="30185.54884886073"/>
    <x v="4"/>
    <x v="10"/>
  </r>
  <r>
    <x v="2"/>
    <x v="15"/>
    <s v="Jun 2021"/>
    <n v="29676.263416730268"/>
    <x v="5"/>
    <x v="10"/>
  </r>
  <r>
    <x v="2"/>
    <x v="15"/>
    <s v="Jul 2021"/>
    <n v="29174.804446172133"/>
    <x v="6"/>
    <x v="10"/>
  </r>
  <r>
    <x v="2"/>
    <x v="15"/>
    <s v="Aug 2021"/>
    <n v="28681.463217611534"/>
    <x v="7"/>
    <x v="10"/>
  </r>
  <r>
    <x v="2"/>
    <x v="15"/>
    <s v="Sep 2021"/>
    <n v="28199.213796349162"/>
    <x v="8"/>
    <x v="10"/>
  </r>
  <r>
    <x v="2"/>
    <x v="15"/>
    <s v="Oct 2021"/>
    <n v="27726.149638243325"/>
    <x v="9"/>
    <x v="10"/>
  </r>
  <r>
    <x v="2"/>
    <x v="15"/>
    <s v="Nov 2021"/>
    <n v="27262.111524174943"/>
    <x v="10"/>
    <x v="10"/>
  </r>
  <r>
    <x v="2"/>
    <x v="15"/>
    <s v="Dec 2021"/>
    <n v="26918.185984681651"/>
    <x v="11"/>
    <x v="10"/>
  </r>
  <r>
    <x v="2"/>
    <x v="15"/>
    <s v="Jan 2022"/>
    <n v="26359.255552900941"/>
    <x v="0"/>
    <x v="11"/>
  </r>
  <r>
    <x v="2"/>
    <x v="15"/>
    <s v="Feb 2022"/>
    <n v="25919.146618116349"/>
    <x v="1"/>
    <x v="11"/>
  </r>
  <r>
    <x v="2"/>
    <x v="15"/>
    <s v="Mar 2022"/>
    <n v="25353.571318671984"/>
    <x v="2"/>
    <x v="11"/>
  </r>
  <r>
    <x v="2"/>
    <x v="15"/>
    <s v="Apr 2022"/>
    <n v="8890.5840312362707"/>
    <x v="3"/>
    <x v="11"/>
  </r>
  <r>
    <x v="2"/>
    <x v="15"/>
    <s v="May 2022"/>
    <n v="8803.1937216922379"/>
    <x v="4"/>
    <x v="11"/>
  </r>
  <r>
    <x v="2"/>
    <x v="15"/>
    <s v="Jun 2022"/>
    <n v="8716.685373600787"/>
    <x v="5"/>
    <x v="11"/>
  </r>
  <r>
    <x v="2"/>
    <x v="15"/>
    <s v="Jul 2022"/>
    <n v="8631.0507484144964"/>
    <x v="6"/>
    <x v="11"/>
  </r>
  <r>
    <x v="2"/>
    <x v="15"/>
    <s v="Aug 2022"/>
    <n v="8544.4694113548067"/>
    <x v="7"/>
    <x v="11"/>
  </r>
  <r>
    <x v="2"/>
    <x v="15"/>
    <s v="Sep 2022"/>
    <n v="8460.5586163365879"/>
    <x v="8"/>
    <x v="11"/>
  </r>
  <r>
    <x v="2"/>
    <x v="15"/>
    <s v="Oct 2022"/>
    <n v="8376.5043737549859"/>
    <x v="9"/>
    <x v="11"/>
  </r>
  <r>
    <x v="2"/>
    <x v="15"/>
    <s v="Nov 2022"/>
    <n v="8294.2802859996737"/>
    <x v="10"/>
    <x v="11"/>
  </r>
  <r>
    <x v="2"/>
    <x v="15"/>
    <s v="Dec 2022"/>
    <n v="8315.0349838873917"/>
    <x v="11"/>
    <x v="11"/>
  </r>
  <r>
    <x v="2"/>
    <x v="15"/>
    <s v="Jan 2023"/>
    <n v="8130.1744309924779"/>
    <x v="0"/>
    <x v="12"/>
  </r>
  <r>
    <x v="2"/>
    <x v="15"/>
    <s v="Feb 2023"/>
    <n v="8048.8614514959136"/>
    <x v="1"/>
    <x v="12"/>
  </r>
  <r>
    <x v="2"/>
    <x v="15"/>
    <s v="Mar 2023"/>
    <n v="7964.11362529914"/>
    <x v="2"/>
    <x v="12"/>
  </r>
  <r>
    <x v="2"/>
    <x v="15"/>
    <s v="Apr 2023"/>
    <n v="7884.3108776392764"/>
    <x v="3"/>
    <x v="12"/>
  </r>
  <r>
    <x v="2"/>
    <x v="15"/>
    <s v="May 2023"/>
    <n v="7802.9618549365541"/>
    <x v="4"/>
    <x v="12"/>
  </r>
  <r>
    <x v="2"/>
    <x v="15"/>
    <s v="Jun 2023"/>
    <n v="7723.4478730985593"/>
    <x v="5"/>
    <x v="12"/>
  </r>
  <r>
    <x v="2"/>
    <x v="15"/>
    <s v="Jul 2023"/>
    <n v="7644.3361895557482"/>
    <x v="6"/>
    <x v="12"/>
  </r>
  <r>
    <x v="2"/>
    <x v="15"/>
    <s v="Aug 2023"/>
    <n v="7568.7681749455132"/>
    <x v="7"/>
    <x v="12"/>
  </r>
  <r>
    <x v="2"/>
    <x v="15"/>
    <s v="Sep 2023"/>
    <n v="7492.0648719192304"/>
    <x v="8"/>
    <x v="12"/>
  </r>
  <r>
    <x v="2"/>
    <x v="15"/>
    <s v="Oct 2023"/>
    <n v="7418.5632472971929"/>
    <x v="9"/>
    <x v="12"/>
  </r>
  <r>
    <x v="2"/>
    <x v="15"/>
    <s v="Nov 2023"/>
    <n v="7342.0111313172465"/>
    <x v="10"/>
    <x v="12"/>
  </r>
  <r>
    <x v="2"/>
    <x v="15"/>
    <s v="Dec 2023"/>
    <n v="7361.9024429347965"/>
    <x v="11"/>
    <x v="12"/>
  </r>
  <r>
    <x v="2"/>
    <x v="15"/>
    <s v="Jan 2024"/>
    <n v="7196.8265204758663"/>
    <x v="0"/>
    <x v="13"/>
  </r>
  <r>
    <x v="2"/>
    <x v="15"/>
    <s v="Feb 2024"/>
    <n v="7121.9067893696756"/>
    <x v="1"/>
    <x v="13"/>
  </r>
  <r>
    <x v="2"/>
    <x v="15"/>
    <s v="Mar 2024"/>
    <n v="7051.1454529465982"/>
    <x v="2"/>
    <x v="13"/>
  </r>
  <r>
    <x v="2"/>
    <x v="15"/>
    <s v="Apr 2024"/>
    <n v="6982.0004562597451"/>
    <x v="3"/>
    <x v="13"/>
  </r>
  <r>
    <x v="2"/>
    <x v="15"/>
    <s v="May 2024"/>
    <n v="6913.5511595728922"/>
    <x v="4"/>
    <x v="13"/>
  </r>
  <r>
    <x v="2"/>
    <x v="15"/>
    <s v="Jun 2024"/>
    <n v="6842.1873067382812"/>
    <x v="5"/>
    <x v="13"/>
  </r>
  <r>
    <x v="2"/>
    <x v="15"/>
    <s v="Jul 2024"/>
    <n v="6775.1178860298232"/>
    <x v="6"/>
    <x v="13"/>
  </r>
  <r>
    <x v="2"/>
    <x v="15"/>
    <s v="Aug 2024"/>
    <n v="6708.7248882265276"/>
    <x v="7"/>
    <x v="13"/>
  </r>
  <r>
    <x v="2"/>
    <x v="15"/>
    <s v="Sep 2024"/>
    <n v="6639.4576974087504"/>
    <x v="8"/>
    <x v="13"/>
  </r>
  <r>
    <x v="2"/>
    <x v="15"/>
    <s v="Oct 2024"/>
    <n v="6570.4911194119722"/>
    <x v="9"/>
    <x v="13"/>
  </r>
  <r>
    <x v="2"/>
    <x v="15"/>
    <s v="Nov 2024"/>
    <n v="6503.1326694227409"/>
    <x v="10"/>
    <x v="13"/>
  </r>
  <r>
    <x v="2"/>
    <x v="15"/>
    <s v="Dec 2024"/>
    <n v="6522.2000987681231"/>
    <x v="11"/>
    <x v="13"/>
  </r>
  <r>
    <x v="2"/>
    <x v="15"/>
    <s v="Jan 2025"/>
    <n v="6375.322550838624"/>
    <x v="0"/>
    <x v="14"/>
  </r>
  <r>
    <x v="2"/>
    <x v="15"/>
    <s v="Feb 2025"/>
    <n v="6312.8643809705127"/>
    <x v="1"/>
    <x v="14"/>
  </r>
  <r>
    <x v="2"/>
    <x v="15"/>
    <s v="Mar 2025"/>
    <n v="6251.0342111024011"/>
    <x v="2"/>
    <x v="14"/>
  </r>
  <r>
    <x v="2"/>
    <x v="15"/>
    <s v="Apr 2025"/>
    <n v="6181.9341741366097"/>
    <x v="3"/>
    <x v="14"/>
  </r>
  <r>
    <x v="2"/>
    <x v="15"/>
    <s v="May 2025"/>
    <n v="6116.2564111334123"/>
    <x v="4"/>
    <x v="14"/>
  </r>
  <r>
    <x v="2"/>
    <x v="15"/>
    <s v="Jun 2025"/>
    <n v="6050.3447860530832"/>
    <x v="5"/>
    <x v="14"/>
  </r>
  <r>
    <x v="2"/>
    <x v="15"/>
    <s v="Jul 2025"/>
    <n v="5987.8018852114437"/>
    <x v="6"/>
    <x v="14"/>
  </r>
  <r>
    <x v="2"/>
    <x v="15"/>
    <s v="Aug 2025"/>
    <n v="5911.1042703668918"/>
    <x v="7"/>
    <x v="14"/>
  </r>
  <r>
    <x v="2"/>
    <x v="15"/>
    <s v="Sep 2025"/>
    <n v="5844.9037602077842"/>
    <x v="8"/>
    <x v="14"/>
  </r>
  <r>
    <x v="2"/>
    <x v="15"/>
    <s v="Oct 2025"/>
    <n v="5785.5549175779397"/>
    <x v="9"/>
    <x v="14"/>
  </r>
  <r>
    <x v="2"/>
    <x v="15"/>
    <s v="Nov 2025"/>
    <n v="5726.9226073611126"/>
    <x v="10"/>
    <x v="14"/>
  </r>
  <r>
    <x v="2"/>
    <x v="15"/>
    <s v="Dec 2025"/>
    <n v="5729.4688705994849"/>
    <x v="11"/>
    <x v="14"/>
  </r>
  <r>
    <x v="2"/>
    <x v="15"/>
    <s v="Jan 2026"/>
    <n v="5611.7485646106661"/>
    <x v="0"/>
    <x v="15"/>
  </r>
  <r>
    <x v="2"/>
    <x v="15"/>
    <s v="Feb 2026"/>
    <n v="5556.0583075635532"/>
    <x v="1"/>
    <x v="15"/>
  </r>
  <r>
    <x v="2"/>
    <x v="15"/>
    <s v="Mar 2026"/>
    <n v="5496.4423741882965"/>
    <x v="2"/>
    <x v="15"/>
  </r>
  <r>
    <x v="2"/>
    <x v="15"/>
    <s v="Apr 2026"/>
    <n v="5432.2246543766105"/>
    <x v="3"/>
    <x v="15"/>
  </r>
  <r>
    <x v="2"/>
    <x v="15"/>
    <s v="May 2026"/>
    <n v="5376.7003759844247"/>
    <x v="4"/>
    <x v="15"/>
  </r>
  <r>
    <x v="2"/>
    <x v="15"/>
    <s v="Jun 2026"/>
    <n v="5321.9790635347126"/>
    <x v="5"/>
    <x v="15"/>
  </r>
  <r>
    <x v="2"/>
    <x v="15"/>
    <s v="Jul 2026"/>
    <n v="5269.5304238467306"/>
    <x v="6"/>
    <x v="15"/>
  </r>
  <r>
    <x v="2"/>
    <x v="15"/>
    <s v="Aug 2026"/>
    <n v="5217.6102456113304"/>
    <x v="7"/>
    <x v="15"/>
  </r>
  <r>
    <x v="2"/>
    <x v="15"/>
    <s v="Sep 2026"/>
    <n v="5166.2133288285113"/>
    <x v="8"/>
    <x v="15"/>
  </r>
  <r>
    <x v="2"/>
    <x v="15"/>
    <s v="Oct 2026"/>
    <n v="5115.3334120456921"/>
    <x v="9"/>
    <x v="15"/>
  </r>
  <r>
    <x v="2"/>
    <x v="15"/>
    <s v="Nov 2026"/>
    <n v="5063.8903024413567"/>
    <x v="10"/>
    <x v="15"/>
  </r>
  <r>
    <x v="2"/>
    <x v="15"/>
    <s v="Dec 2026"/>
    <n v="5066.3075584624794"/>
    <x v="11"/>
    <x v="15"/>
  </r>
  <r>
    <x v="2"/>
    <x v="15"/>
    <s v="Jan 2027"/>
    <n v="4964.6763219489494"/>
    <x v="0"/>
    <x v="16"/>
  </r>
  <r>
    <x v="2"/>
    <x v="15"/>
    <s v="Feb 2027"/>
    <n v="4915.8174738816197"/>
    <x v="1"/>
    <x v="16"/>
  </r>
  <r>
    <x v="2"/>
    <x v="15"/>
    <s v="Mar 2027"/>
    <n v="4867.4501258142882"/>
    <x v="2"/>
    <x v="16"/>
  </r>
  <r>
    <x v="2"/>
    <x v="16"/>
    <s v="May 2012"/>
    <n v="689691.19773451413"/>
    <x v="4"/>
    <x v="1"/>
  </r>
  <r>
    <x v="2"/>
    <x v="16"/>
    <s v="Jun 2012"/>
    <n v="1348585.9959701279"/>
    <x v="5"/>
    <x v="1"/>
  </r>
  <r>
    <x v="2"/>
    <x v="16"/>
    <s v="Jul 2012"/>
    <n v="1092574.027754605"/>
    <x v="6"/>
    <x v="1"/>
  </r>
  <r>
    <x v="2"/>
    <x v="16"/>
    <s v="Aug 2012"/>
    <n v="938007.41617599875"/>
    <x v="7"/>
    <x v="1"/>
  </r>
  <r>
    <x v="2"/>
    <x v="16"/>
    <s v="Sep 2012"/>
    <n v="839767.18430849968"/>
    <x v="8"/>
    <x v="1"/>
  </r>
  <r>
    <x v="2"/>
    <x v="16"/>
    <s v="Oct 2012"/>
    <n v="823517.10989389312"/>
    <x v="9"/>
    <x v="1"/>
  </r>
  <r>
    <x v="2"/>
    <x v="16"/>
    <s v="Nov 2012"/>
    <n v="754709.5295922081"/>
    <x v="10"/>
    <x v="1"/>
  </r>
  <r>
    <x v="2"/>
    <x v="16"/>
    <s v="Dec 2012"/>
    <n v="759455.03213285236"/>
    <x v="11"/>
    <x v="1"/>
  </r>
  <r>
    <x v="2"/>
    <x v="16"/>
    <s v="Jan 2013"/>
    <n v="802774.62986929179"/>
    <x v="0"/>
    <x v="2"/>
  </r>
  <r>
    <x v="2"/>
    <x v="16"/>
    <s v="Feb 2013"/>
    <n v="810381.2588224787"/>
    <x v="1"/>
    <x v="2"/>
  </r>
  <r>
    <x v="2"/>
    <x v="16"/>
    <s v="Mar 2013"/>
    <n v="906242.21517108963"/>
    <x v="2"/>
    <x v="2"/>
  </r>
  <r>
    <x v="2"/>
    <x v="16"/>
    <s v="Apr 2013"/>
    <n v="911184.91506050853"/>
    <x v="3"/>
    <x v="2"/>
  </r>
  <r>
    <x v="2"/>
    <x v="16"/>
    <s v="May 2013"/>
    <n v="996998.53741844883"/>
    <x v="4"/>
    <x v="2"/>
  </r>
  <r>
    <x v="2"/>
    <x v="16"/>
    <s v="Jun 2013"/>
    <n v="1063590.638429709"/>
    <x v="5"/>
    <x v="2"/>
  </r>
  <r>
    <x v="2"/>
    <x v="16"/>
    <s v="Jul 2013"/>
    <n v="968329.38467914157"/>
    <x v="6"/>
    <x v="2"/>
  </r>
  <r>
    <x v="2"/>
    <x v="16"/>
    <s v="Aug 2013"/>
    <n v="1011844.4435114107"/>
    <x v="7"/>
    <x v="2"/>
  </r>
  <r>
    <x v="2"/>
    <x v="16"/>
    <s v="Sep 2013"/>
    <n v="912110.58550012764"/>
    <x v="8"/>
    <x v="2"/>
  </r>
  <r>
    <x v="2"/>
    <x v="16"/>
    <s v="Oct 2013"/>
    <n v="657317.70151946717"/>
    <x v="9"/>
    <x v="2"/>
  </r>
  <r>
    <x v="2"/>
    <x v="16"/>
    <s v="Nov 2013"/>
    <n v="540584.92533286696"/>
    <x v="10"/>
    <x v="2"/>
  </r>
  <r>
    <x v="2"/>
    <x v="16"/>
    <s v="Dec 2013"/>
    <n v="528150.09939624148"/>
    <x v="11"/>
    <x v="2"/>
  </r>
  <r>
    <x v="2"/>
    <x v="16"/>
    <s v="Jan 2014"/>
    <n v="508257.00177124981"/>
    <x v="0"/>
    <x v="3"/>
  </r>
  <r>
    <x v="2"/>
    <x v="16"/>
    <s v="Feb 2014"/>
    <n v="385024.44934270909"/>
    <x v="1"/>
    <x v="3"/>
  </r>
  <r>
    <x v="2"/>
    <x v="16"/>
    <s v="Mar 2014"/>
    <n v="381978.26773528935"/>
    <x v="2"/>
    <x v="3"/>
  </r>
  <r>
    <x v="2"/>
    <x v="16"/>
    <s v="Apr 2014"/>
    <n v="350303.5832730718"/>
    <x v="3"/>
    <x v="3"/>
  </r>
  <r>
    <x v="2"/>
    <x v="16"/>
    <s v="May 2014"/>
    <n v="339429.87399252609"/>
    <x v="4"/>
    <x v="3"/>
  </r>
  <r>
    <x v="2"/>
    <x v="16"/>
    <s v="Jun 2014"/>
    <n v="378155.95603884722"/>
    <x v="5"/>
    <x v="3"/>
  </r>
  <r>
    <x v="2"/>
    <x v="16"/>
    <s v="Jul 2014"/>
    <n v="324769.61187965341"/>
    <x v="6"/>
    <x v="3"/>
  </r>
  <r>
    <x v="2"/>
    <x v="16"/>
    <s v="Aug 2014"/>
    <n v="363728.38061815692"/>
    <x v="7"/>
    <x v="3"/>
  </r>
  <r>
    <x v="2"/>
    <x v="16"/>
    <s v="Sep 2014"/>
    <n v="334867.37679844932"/>
    <x v="8"/>
    <x v="3"/>
  </r>
  <r>
    <x v="2"/>
    <x v="16"/>
    <s v="Oct 2014"/>
    <n v="330317.13445618824"/>
    <x v="9"/>
    <x v="3"/>
  </r>
  <r>
    <x v="2"/>
    <x v="16"/>
    <s v="Nov 2014"/>
    <n v="332795.9660440202"/>
    <x v="10"/>
    <x v="3"/>
  </r>
  <r>
    <x v="2"/>
    <x v="16"/>
    <s v="Dec 2014"/>
    <n v="332986.48517387902"/>
    <x v="11"/>
    <x v="3"/>
  </r>
  <r>
    <x v="2"/>
    <x v="16"/>
    <s v="Jan 2015"/>
    <n v="322002.77518167777"/>
    <x v="0"/>
    <x v="4"/>
  </r>
  <r>
    <x v="2"/>
    <x v="16"/>
    <s v="Feb 2015"/>
    <n v="287207.60952896375"/>
    <x v="1"/>
    <x v="4"/>
  </r>
  <r>
    <x v="2"/>
    <x v="16"/>
    <s v="Mar 2015"/>
    <n v="294063.37427847576"/>
    <x v="2"/>
    <x v="4"/>
  </r>
  <r>
    <x v="2"/>
    <x v="16"/>
    <s v="Apr 2015"/>
    <n v="271623.81902706338"/>
    <x v="3"/>
    <x v="4"/>
  </r>
  <r>
    <x v="2"/>
    <x v="16"/>
    <s v="May 2015"/>
    <n v="273731.94231602299"/>
    <x v="4"/>
    <x v="4"/>
  </r>
  <r>
    <x v="2"/>
    <x v="16"/>
    <s v="Jun 2015"/>
    <n v="318776.87983217003"/>
    <x v="5"/>
    <x v="4"/>
  </r>
  <r>
    <x v="2"/>
    <x v="16"/>
    <s v="Jul 2015"/>
    <n v="280778.44589439023"/>
    <x v="6"/>
    <x v="4"/>
  </r>
  <r>
    <x v="2"/>
    <x v="16"/>
    <s v="Aug 2015"/>
    <n v="295864.56875665433"/>
    <x v="7"/>
    <x v="4"/>
  </r>
  <r>
    <x v="2"/>
    <x v="16"/>
    <s v="Sep 2015"/>
    <n v="272374.37702421972"/>
    <x v="8"/>
    <x v="4"/>
  </r>
  <r>
    <x v="2"/>
    <x v="16"/>
    <s v="Oct 2015"/>
    <n v="256058.74720117243"/>
    <x v="9"/>
    <x v="4"/>
  </r>
  <r>
    <x v="2"/>
    <x v="16"/>
    <s v="Nov 2015"/>
    <n v="255472.10671513656"/>
    <x v="10"/>
    <x v="4"/>
  </r>
  <r>
    <x v="2"/>
    <x v="16"/>
    <s v="Dec 2015"/>
    <n v="256260.95458663799"/>
    <x v="11"/>
    <x v="4"/>
  </r>
  <r>
    <x v="2"/>
    <x v="16"/>
    <s v="Jan 2016"/>
    <n v="248264.6311153709"/>
    <x v="0"/>
    <x v="5"/>
  </r>
  <r>
    <x v="2"/>
    <x v="16"/>
    <s v="Feb 2016"/>
    <n v="221093.91581038566"/>
    <x v="1"/>
    <x v="5"/>
  </r>
  <r>
    <x v="2"/>
    <x v="16"/>
    <s v="Mar 2016"/>
    <n v="230010.69300824322"/>
    <x v="2"/>
    <x v="5"/>
  </r>
  <r>
    <x v="2"/>
    <x v="16"/>
    <s v="Apr 2016"/>
    <n v="212606.05182698503"/>
    <x v="3"/>
    <x v="5"/>
  </r>
  <r>
    <x v="2"/>
    <x v="16"/>
    <s v="May 2016"/>
    <n v="215357.9655094975"/>
    <x v="4"/>
    <x v="5"/>
  </r>
  <r>
    <x v="2"/>
    <x v="16"/>
    <s v="Jun 2016"/>
    <n v="250609.5272430433"/>
    <x v="5"/>
    <x v="5"/>
  </r>
  <r>
    <x v="2"/>
    <x v="16"/>
    <s v="Jul 2016"/>
    <n v="219159.85591268665"/>
    <x v="6"/>
    <x v="5"/>
  </r>
  <r>
    <x v="2"/>
    <x v="16"/>
    <s v="Aug 2016"/>
    <n v="233588.63726207023"/>
    <x v="7"/>
    <x v="5"/>
  </r>
  <r>
    <x v="2"/>
    <x v="16"/>
    <s v="Sep 2016"/>
    <n v="214447.99975727539"/>
    <x v="8"/>
    <x v="5"/>
  </r>
  <r>
    <x v="2"/>
    <x v="16"/>
    <s v="Oct 2016"/>
    <n v="200493.04837223797"/>
    <x v="9"/>
    <x v="5"/>
  </r>
  <r>
    <x v="2"/>
    <x v="16"/>
    <s v="Nov 2016"/>
    <n v="201535.6713143966"/>
    <x v="10"/>
    <x v="5"/>
  </r>
  <r>
    <x v="2"/>
    <x v="16"/>
    <s v="Dec 2016"/>
    <n v="204393.06172333937"/>
    <x v="11"/>
    <x v="5"/>
  </r>
  <r>
    <x v="2"/>
    <x v="16"/>
    <s v="Jan 2017"/>
    <n v="199432.55036700808"/>
    <x v="0"/>
    <x v="6"/>
  </r>
  <r>
    <x v="2"/>
    <x v="16"/>
    <s v="Feb 2017"/>
    <n v="175168.02310539785"/>
    <x v="1"/>
    <x v="6"/>
  </r>
  <r>
    <x v="2"/>
    <x v="16"/>
    <s v="Mar 2017"/>
    <n v="183530.05486029995"/>
    <x v="2"/>
    <x v="6"/>
  </r>
  <r>
    <x v="2"/>
    <x v="16"/>
    <s v="Apr 2017"/>
    <n v="170282.24509098145"/>
    <x v="3"/>
    <x v="6"/>
  </r>
  <r>
    <x v="2"/>
    <x v="16"/>
    <s v="May 2017"/>
    <n v="170147.08704294942"/>
    <x v="4"/>
    <x v="6"/>
  </r>
  <r>
    <x v="2"/>
    <x v="16"/>
    <s v="Jun 2017"/>
    <n v="204078.38614958004"/>
    <x v="5"/>
    <x v="6"/>
  </r>
  <r>
    <x v="2"/>
    <x v="16"/>
    <s v="Jul 2017"/>
    <n v="177073.63127055729"/>
    <x v="6"/>
    <x v="6"/>
  </r>
  <r>
    <x v="2"/>
    <x v="16"/>
    <s v="Aug 2017"/>
    <n v="190576.54824373592"/>
    <x v="7"/>
    <x v="6"/>
  </r>
  <r>
    <x v="2"/>
    <x v="16"/>
    <s v="Sep 2017"/>
    <n v="175197.2596702842"/>
    <x v="8"/>
    <x v="6"/>
  </r>
  <r>
    <x v="2"/>
    <x v="16"/>
    <s v="Oct 2017"/>
    <n v="164017.92554319062"/>
    <x v="9"/>
    <x v="6"/>
  </r>
  <r>
    <x v="2"/>
    <x v="16"/>
    <s v="Nov 2017"/>
    <n v="165106.84923015087"/>
    <x v="10"/>
    <x v="6"/>
  </r>
  <r>
    <x v="2"/>
    <x v="16"/>
    <s v="Dec 2017"/>
    <n v="167965.73490848704"/>
    <x v="11"/>
    <x v="6"/>
  </r>
  <r>
    <x v="2"/>
    <x v="16"/>
    <s v="Jan 2018"/>
    <n v="163166.32973194611"/>
    <x v="0"/>
    <x v="7"/>
  </r>
  <r>
    <x v="2"/>
    <x v="16"/>
    <s v="Feb 2018"/>
    <n v="142320.61494613253"/>
    <x v="1"/>
    <x v="7"/>
  </r>
  <r>
    <x v="2"/>
    <x v="16"/>
    <s v="Mar 2018"/>
    <n v="150901.56866867069"/>
    <x v="2"/>
    <x v="7"/>
  </r>
  <r>
    <x v="2"/>
    <x v="16"/>
    <s v="Apr 2018"/>
    <n v="138751.38262251925"/>
    <x v="3"/>
    <x v="7"/>
  </r>
  <r>
    <x v="2"/>
    <x v="16"/>
    <s v="May 2018"/>
    <n v="140097.3821536013"/>
    <x v="4"/>
    <x v="7"/>
  </r>
  <r>
    <x v="2"/>
    <x v="16"/>
    <s v="Jun 2018"/>
    <n v="170245.86541762014"/>
    <x v="5"/>
    <x v="7"/>
  </r>
  <r>
    <x v="2"/>
    <x v="16"/>
    <s v="Jul 2018"/>
    <n v="147740.27430612923"/>
    <x v="6"/>
    <x v="7"/>
  </r>
  <r>
    <x v="2"/>
    <x v="16"/>
    <s v="Aug 2018"/>
    <n v="160995.67251310783"/>
    <x v="7"/>
    <x v="7"/>
  </r>
  <r>
    <x v="2"/>
    <x v="16"/>
    <s v="Sep 2018"/>
    <n v="145922.85840767898"/>
    <x v="8"/>
    <x v="7"/>
  </r>
  <r>
    <x v="2"/>
    <x v="16"/>
    <s v="Oct 2018"/>
    <n v="135243.75432694194"/>
    <x v="9"/>
    <x v="7"/>
  </r>
  <r>
    <x v="2"/>
    <x v="16"/>
    <s v="Nov 2018"/>
    <n v="137303.33054452849"/>
    <x v="10"/>
    <x v="7"/>
  </r>
  <r>
    <x v="2"/>
    <x v="16"/>
    <s v="Dec 2018"/>
    <n v="140396.97960983435"/>
    <x v="11"/>
    <x v="7"/>
  </r>
  <r>
    <x v="2"/>
    <x v="16"/>
    <s v="Jan 2019"/>
    <n v="136468.65679899557"/>
    <x v="0"/>
    <x v="8"/>
  </r>
  <r>
    <x v="2"/>
    <x v="16"/>
    <s v="Feb 2019"/>
    <n v="117795.26064083802"/>
    <x v="1"/>
    <x v="8"/>
  </r>
  <r>
    <x v="2"/>
    <x v="16"/>
    <s v="Mar 2019"/>
    <n v="125771.93769661622"/>
    <x v="2"/>
    <x v="8"/>
  </r>
  <r>
    <x v="2"/>
    <x v="16"/>
    <s v="Apr 2019"/>
    <n v="114854.39323046268"/>
    <x v="3"/>
    <x v="8"/>
  </r>
  <r>
    <x v="2"/>
    <x v="16"/>
    <s v="May 2019"/>
    <n v="116864.32130155234"/>
    <x v="4"/>
    <x v="8"/>
  </r>
  <r>
    <x v="2"/>
    <x v="16"/>
    <s v="Jun 2019"/>
    <n v="144217.39034761506"/>
    <x v="5"/>
    <x v="8"/>
  </r>
  <r>
    <x v="2"/>
    <x v="16"/>
    <s v="Jul 2019"/>
    <n v="123307.06102028377"/>
    <x v="6"/>
    <x v="8"/>
  </r>
  <r>
    <x v="2"/>
    <x v="16"/>
    <s v="Aug 2019"/>
    <n v="135092.51737562174"/>
    <x v="7"/>
    <x v="8"/>
  </r>
  <r>
    <x v="2"/>
    <x v="16"/>
    <s v="Sep 2019"/>
    <n v="122559.1733844034"/>
    <x v="8"/>
    <x v="8"/>
  </r>
  <r>
    <x v="2"/>
    <x v="16"/>
    <s v="Oct 2019"/>
    <n v="113713.17063999723"/>
    <x v="9"/>
    <x v="8"/>
  </r>
  <r>
    <x v="2"/>
    <x v="16"/>
    <s v="Nov 2019"/>
    <n v="115426.78527063652"/>
    <x v="10"/>
    <x v="8"/>
  </r>
  <r>
    <x v="2"/>
    <x v="16"/>
    <s v="Dec 2019"/>
    <n v="117869.07091873229"/>
    <x v="11"/>
    <x v="8"/>
  </r>
  <r>
    <x v="2"/>
    <x v="16"/>
    <s v="Jan 2020"/>
    <n v="114743.19543833894"/>
    <x v="0"/>
    <x v="9"/>
  </r>
  <r>
    <x v="2"/>
    <x v="16"/>
    <s v="Feb 2020"/>
    <n v="98527.923633521714"/>
    <x v="1"/>
    <x v="9"/>
  </r>
  <r>
    <x v="2"/>
    <x v="16"/>
    <s v="Mar 2020"/>
    <n v="105505.75755499513"/>
    <x v="2"/>
    <x v="9"/>
  </r>
  <r>
    <x v="2"/>
    <x v="16"/>
    <s v="Apr 2020"/>
    <n v="95726.3805023733"/>
    <x v="3"/>
    <x v="9"/>
  </r>
  <r>
    <x v="2"/>
    <x v="16"/>
    <s v="May 2020"/>
    <n v="97698.604900475533"/>
    <x v="4"/>
    <x v="9"/>
  </r>
  <r>
    <x v="2"/>
    <x v="16"/>
    <s v="Jun 2020"/>
    <n v="122332.98747316832"/>
    <x v="5"/>
    <x v="9"/>
  </r>
  <r>
    <x v="2"/>
    <x v="16"/>
    <s v="Jul 2020"/>
    <n v="103776.13872759233"/>
    <x v="6"/>
    <x v="9"/>
  </r>
  <r>
    <x v="2"/>
    <x v="16"/>
    <s v="Aug 2020"/>
    <n v="114476.49707178054"/>
    <x v="7"/>
    <x v="9"/>
  </r>
  <r>
    <x v="2"/>
    <x v="16"/>
    <s v="Sep 2020"/>
    <n v="103415.46737094923"/>
    <x v="8"/>
    <x v="9"/>
  </r>
  <r>
    <x v="2"/>
    <x v="16"/>
    <s v="Oct 2020"/>
    <n v="95653.445619969338"/>
    <x v="9"/>
    <x v="9"/>
  </r>
  <r>
    <x v="2"/>
    <x v="16"/>
    <s v="Nov 2020"/>
    <n v="97338.625052613206"/>
    <x v="10"/>
    <x v="9"/>
  </r>
  <r>
    <x v="2"/>
    <x v="16"/>
    <s v="Dec 2020"/>
    <n v="99674.473428416735"/>
    <x v="11"/>
    <x v="9"/>
  </r>
  <r>
    <x v="2"/>
    <x v="16"/>
    <s v="Jan 2021"/>
    <n v="97026.196912258471"/>
    <x v="0"/>
    <x v="10"/>
  </r>
  <r>
    <x v="2"/>
    <x v="16"/>
    <s v="Feb 2021"/>
    <n v="82665.708547106813"/>
    <x v="1"/>
    <x v="10"/>
  </r>
  <r>
    <x v="2"/>
    <x v="16"/>
    <s v="Mar 2021"/>
    <n v="89052.776652720902"/>
    <x v="2"/>
    <x v="10"/>
  </r>
  <r>
    <x v="2"/>
    <x v="16"/>
    <s v="Apr 2021"/>
    <n v="80448.09303252156"/>
    <x v="3"/>
    <x v="10"/>
  </r>
  <r>
    <x v="2"/>
    <x v="16"/>
    <s v="May 2021"/>
    <n v="76295.651160265494"/>
    <x v="4"/>
    <x v="10"/>
  </r>
  <r>
    <x v="2"/>
    <x v="16"/>
    <s v="Jun 2021"/>
    <n v="98626.443668612104"/>
    <x v="5"/>
    <x v="10"/>
  </r>
  <r>
    <x v="2"/>
    <x v="16"/>
    <s v="Jul 2021"/>
    <n v="82310.704578381832"/>
    <x v="6"/>
    <x v="10"/>
  </r>
  <r>
    <x v="2"/>
    <x v="16"/>
    <s v="Aug 2021"/>
    <n v="92155.733820926398"/>
    <x v="7"/>
    <x v="10"/>
  </r>
  <r>
    <x v="2"/>
    <x v="16"/>
    <s v="Sep 2021"/>
    <n v="82522.613005894062"/>
    <x v="8"/>
    <x v="10"/>
  </r>
  <r>
    <x v="2"/>
    <x v="16"/>
    <s v="Oct 2021"/>
    <n v="75829.742642672049"/>
    <x v="9"/>
    <x v="10"/>
  </r>
  <r>
    <x v="2"/>
    <x v="16"/>
    <s v="Nov 2021"/>
    <n v="77572.923420151099"/>
    <x v="10"/>
    <x v="10"/>
  </r>
  <r>
    <x v="2"/>
    <x v="16"/>
    <s v="Dec 2021"/>
    <n v="79882.854930997652"/>
    <x v="11"/>
    <x v="10"/>
  </r>
  <r>
    <x v="2"/>
    <x v="16"/>
    <s v="Jan 2022"/>
    <n v="77718.726660566143"/>
    <x v="0"/>
    <x v="11"/>
  </r>
  <r>
    <x v="2"/>
    <x v="16"/>
    <s v="Feb 2022"/>
    <n v="65061.858961372469"/>
    <x v="1"/>
    <x v="11"/>
  </r>
  <r>
    <x v="2"/>
    <x v="16"/>
    <s v="Mar 2022"/>
    <n v="70591.609511540024"/>
    <x v="2"/>
    <x v="11"/>
  </r>
  <r>
    <x v="2"/>
    <x v="16"/>
    <s v="Apr 2022"/>
    <n v="62895.214766121659"/>
    <x v="3"/>
    <x v="11"/>
  </r>
  <r>
    <x v="2"/>
    <x v="16"/>
    <s v="May 2022"/>
    <n v="50785.965667911754"/>
    <x v="4"/>
    <x v="11"/>
  </r>
  <r>
    <x v="2"/>
    <x v="16"/>
    <s v="Jun 2022"/>
    <n v="67363.127051854273"/>
    <x v="5"/>
    <x v="11"/>
  </r>
  <r>
    <x v="2"/>
    <x v="16"/>
    <s v="Jul 2022"/>
    <n v="53190.198655155356"/>
    <x v="6"/>
    <x v="11"/>
  </r>
  <r>
    <x v="2"/>
    <x v="16"/>
    <s v="Aug 2022"/>
    <n v="62403.921788624517"/>
    <x v="7"/>
    <x v="11"/>
  </r>
  <r>
    <x v="2"/>
    <x v="16"/>
    <s v="Sep 2022"/>
    <n v="54194.549252261742"/>
    <x v="8"/>
    <x v="11"/>
  </r>
  <r>
    <x v="2"/>
    <x v="16"/>
    <s v="Oct 2022"/>
    <n v="48609.112646067035"/>
    <x v="9"/>
    <x v="11"/>
  </r>
  <r>
    <x v="2"/>
    <x v="16"/>
    <s v="Nov 2022"/>
    <n v="50563.390308587826"/>
    <x v="10"/>
    <x v="11"/>
  </r>
  <r>
    <x v="2"/>
    <x v="16"/>
    <s v="Dec 2022"/>
    <n v="53022.146639824088"/>
    <x v="11"/>
    <x v="11"/>
  </r>
  <r>
    <x v="2"/>
    <x v="16"/>
    <s v="Jan 2023"/>
    <n v="51480.37426268102"/>
    <x v="0"/>
    <x v="12"/>
  </r>
  <r>
    <x v="2"/>
    <x v="16"/>
    <s v="Feb 2023"/>
    <n v="40559.739715706004"/>
    <x v="1"/>
    <x v="12"/>
  </r>
  <r>
    <x v="2"/>
    <x v="16"/>
    <s v="Mar 2023"/>
    <n v="46214.6149759939"/>
    <x v="2"/>
    <x v="12"/>
  </r>
  <r>
    <x v="2"/>
    <x v="16"/>
    <s v="Apr 2023"/>
    <n v="39870.229204997282"/>
    <x v="3"/>
    <x v="12"/>
  </r>
  <r>
    <x v="2"/>
    <x v="16"/>
    <s v="May 2023"/>
    <n v="41912.857064168747"/>
    <x v="4"/>
    <x v="12"/>
  </r>
  <r>
    <x v="2"/>
    <x v="16"/>
    <s v="Jun 2023"/>
    <n v="60145.087992055684"/>
    <x v="5"/>
    <x v="12"/>
  </r>
  <r>
    <x v="2"/>
    <x v="16"/>
    <s v="Jul 2023"/>
    <n v="47474.775688658112"/>
    <x v="6"/>
    <x v="12"/>
  </r>
  <r>
    <x v="2"/>
    <x v="16"/>
    <s v="Aug 2023"/>
    <n v="55709.92945397603"/>
    <x v="7"/>
    <x v="12"/>
  </r>
  <r>
    <x v="2"/>
    <x v="16"/>
    <s v="Sep 2023"/>
    <n v="48371.095288009434"/>
    <x v="8"/>
    <x v="12"/>
  </r>
  <r>
    <x v="2"/>
    <x v="16"/>
    <s v="Oct 2023"/>
    <n v="43378.11985611244"/>
    <x v="9"/>
    <x v="12"/>
  </r>
  <r>
    <x v="2"/>
    <x v="16"/>
    <s v="Nov 2023"/>
    <n v="45124.3947890294"/>
    <x v="10"/>
    <x v="12"/>
  </r>
  <r>
    <x v="2"/>
    <x v="16"/>
    <s v="Dec 2023"/>
    <n v="47321.175254335263"/>
    <x v="11"/>
    <x v="12"/>
  </r>
  <r>
    <x v="2"/>
    <x v="16"/>
    <s v="Jan 2024"/>
    <n v="45942.601186135784"/>
    <x v="0"/>
    <x v="13"/>
  </r>
  <r>
    <x v="2"/>
    <x v="16"/>
    <s v="Feb 2024"/>
    <n v="36182.496348104374"/>
    <x v="1"/>
    <x v="13"/>
  </r>
  <r>
    <x v="2"/>
    <x v="16"/>
    <s v="Mar 2024"/>
    <n v="41235.898255883294"/>
    <x v="2"/>
    <x v="13"/>
  </r>
  <r>
    <x v="2"/>
    <x v="16"/>
    <s v="Apr 2024"/>
    <n v="35566.020132377693"/>
    <x v="3"/>
    <x v="13"/>
  </r>
  <r>
    <x v="2"/>
    <x v="16"/>
    <s v="May 2024"/>
    <n v="37390.866551861167"/>
    <x v="4"/>
    <x v="13"/>
  </r>
  <r>
    <x v="2"/>
    <x v="16"/>
    <s v="Jun 2024"/>
    <n v="53682.582150144299"/>
    <x v="5"/>
    <x v="13"/>
  </r>
  <r>
    <x v="2"/>
    <x v="16"/>
    <s v="Jul 2024"/>
    <n v="42359.787355690321"/>
    <x v="6"/>
    <x v="13"/>
  </r>
  <r>
    <x v="2"/>
    <x v="16"/>
    <s v="Aug 2024"/>
    <n v="49717.441368499254"/>
    <x v="7"/>
    <x v="13"/>
  </r>
  <r>
    <x v="2"/>
    <x v="16"/>
    <s v="Sep 2024"/>
    <n v="43159.257150023695"/>
    <x v="8"/>
    <x v="13"/>
  </r>
  <r>
    <x v="2"/>
    <x v="16"/>
    <s v="Oct 2024"/>
    <n v="38697.080513060486"/>
    <x v="9"/>
    <x v="13"/>
  </r>
  <r>
    <x v="2"/>
    <x v="16"/>
    <s v="Nov 2024"/>
    <n v="40256.657226973803"/>
    <x v="10"/>
    <x v="13"/>
  </r>
  <r>
    <x v="2"/>
    <x v="16"/>
    <s v="Dec 2024"/>
    <n v="42218.883944812762"/>
    <x v="11"/>
    <x v="13"/>
  </r>
  <r>
    <x v="2"/>
    <x v="16"/>
    <s v="Jan 2025"/>
    <n v="40986.651508462048"/>
    <x v="0"/>
    <x v="14"/>
  </r>
  <r>
    <x v="2"/>
    <x v="16"/>
    <s v="Feb 2025"/>
    <n v="32264.467775819885"/>
    <x v="1"/>
    <x v="14"/>
  </r>
  <r>
    <x v="2"/>
    <x v="16"/>
    <s v="Mar 2025"/>
    <n v="36776.15517335786"/>
    <x v="2"/>
    <x v="14"/>
  </r>
  <r>
    <x v="2"/>
    <x v="16"/>
    <s v="Apr 2025"/>
    <n v="31710.3434537176"/>
    <x v="3"/>
    <x v="14"/>
  </r>
  <r>
    <x v="2"/>
    <x v="16"/>
    <s v="May 2025"/>
    <n v="33340.552027979116"/>
    <x v="4"/>
    <x v="14"/>
  </r>
  <r>
    <x v="2"/>
    <x v="16"/>
    <s v="Jun 2025"/>
    <n v="47892.02264633408"/>
    <x v="5"/>
    <x v="14"/>
  </r>
  <r>
    <x v="2"/>
    <x v="16"/>
    <s v="Jul 2025"/>
    <n v="37777.322789875347"/>
    <x v="6"/>
    <x v="14"/>
  </r>
  <r>
    <x v="2"/>
    <x v="16"/>
    <s v="Aug 2025"/>
    <n v="44348.428506045675"/>
    <x v="7"/>
    <x v="14"/>
  </r>
  <r>
    <x v="2"/>
    <x v="16"/>
    <s v="Sep 2025"/>
    <n v="38490.141406573741"/>
    <x v="8"/>
    <x v="14"/>
  </r>
  <r>
    <x v="2"/>
    <x v="16"/>
    <s v="Oct 2025"/>
    <n v="34504.58094114728"/>
    <x v="9"/>
    <x v="14"/>
  </r>
  <r>
    <x v="2"/>
    <x v="16"/>
    <s v="Nov 2025"/>
    <n v="35897.185174076309"/>
    <x v="10"/>
    <x v="14"/>
  </r>
  <r>
    <x v="2"/>
    <x v="16"/>
    <s v="Dec 2025"/>
    <n v="37649.066643319871"/>
    <x v="11"/>
    <x v="14"/>
  </r>
  <r>
    <x v="2"/>
    <x v="16"/>
    <s v="Jan 2026"/>
    <n v="36547.790470642562"/>
    <x v="0"/>
    <x v="15"/>
  </r>
  <r>
    <x v="2"/>
    <x v="16"/>
    <s v="Feb 2026"/>
    <n v="28760.848230390322"/>
    <x v="1"/>
    <x v="15"/>
  </r>
  <r>
    <x v="2"/>
    <x v="16"/>
    <s v="Mar 2026"/>
    <n v="32791.542355492194"/>
    <x v="2"/>
    <x v="15"/>
  </r>
  <r>
    <x v="2"/>
    <x v="16"/>
    <s v="Apr 2026"/>
    <n v="28268.357740378007"/>
    <x v="3"/>
    <x v="15"/>
  </r>
  <r>
    <x v="2"/>
    <x v="16"/>
    <s v="May 2026"/>
    <n v="29723.960557112587"/>
    <x v="4"/>
    <x v="15"/>
  </r>
  <r>
    <x v="2"/>
    <x v="16"/>
    <s v="Jun 2026"/>
    <n v="42717.16788838504"/>
    <x v="5"/>
    <x v="15"/>
  </r>
  <r>
    <x v="2"/>
    <x v="16"/>
    <s v="Jul 2026"/>
    <n v="33685.397581110068"/>
    <x v="6"/>
    <x v="15"/>
  </r>
  <r>
    <x v="2"/>
    <x v="16"/>
    <s v="Aug 2026"/>
    <n v="39551.583457616536"/>
    <x v="7"/>
    <x v="15"/>
  </r>
  <r>
    <x v="2"/>
    <x v="16"/>
    <s v="Sep 2026"/>
    <n v="34320.586158156664"/>
    <x v="8"/>
    <x v="15"/>
  </r>
  <r>
    <x v="2"/>
    <x v="16"/>
    <s v="Oct 2026"/>
    <n v="30762.469365407509"/>
    <x v="9"/>
    <x v="15"/>
  </r>
  <r>
    <x v="2"/>
    <x v="16"/>
    <s v="Nov 2026"/>
    <n v="32005.438738576704"/>
    <x v="10"/>
    <x v="15"/>
  </r>
  <r>
    <x v="2"/>
    <x v="16"/>
    <s v="Dec 2026"/>
    <n v="33568.637329596924"/>
    <x v="11"/>
    <x v="15"/>
  </r>
  <r>
    <x v="2"/>
    <x v="16"/>
    <s v="Jan 2027"/>
    <n v="32585.380607796145"/>
    <x v="0"/>
    <x v="16"/>
  </r>
  <r>
    <x v="2"/>
    <x v="16"/>
    <s v="Feb 2027"/>
    <n v="31166.57781278999"/>
    <x v="1"/>
    <x v="16"/>
  </r>
  <r>
    <x v="2"/>
    <x v="16"/>
    <s v="Mar 2027"/>
    <n v="29456.921844062439"/>
    <x v="2"/>
    <x v="16"/>
  </r>
  <r>
    <x v="2"/>
    <x v="16"/>
    <s v="Apr 2027"/>
    <n v="23932.178618912327"/>
    <x v="3"/>
    <x v="16"/>
  </r>
  <r>
    <x v="2"/>
    <x v="17"/>
    <s v="Jun 2012"/>
    <n v="655016.95603160292"/>
    <x v="5"/>
    <x v="1"/>
  </r>
  <r>
    <x v="2"/>
    <x v="17"/>
    <s v="Jul 2012"/>
    <n v="2238233.5371520575"/>
    <x v="6"/>
    <x v="1"/>
  </r>
  <r>
    <x v="2"/>
    <x v="17"/>
    <s v="Aug 2012"/>
    <n v="2258586.7816277663"/>
    <x v="7"/>
    <x v="1"/>
  </r>
  <r>
    <x v="2"/>
    <x v="17"/>
    <s v="Sep 2012"/>
    <n v="2011959.1634389285"/>
    <x v="8"/>
    <x v="1"/>
  </r>
  <r>
    <x v="2"/>
    <x v="17"/>
    <s v="Oct 2012"/>
    <n v="1852817.1508991008"/>
    <x v="9"/>
    <x v="1"/>
  </r>
  <r>
    <x v="2"/>
    <x v="17"/>
    <s v="Nov 2012"/>
    <n v="2553316.3856450138"/>
    <x v="10"/>
    <x v="1"/>
  </r>
  <r>
    <x v="2"/>
    <x v="17"/>
    <s v="Dec 2012"/>
    <n v="3564453.0705264034"/>
    <x v="11"/>
    <x v="1"/>
  </r>
  <r>
    <x v="2"/>
    <x v="17"/>
    <s v="Jan 2013"/>
    <n v="4143714.3618690139"/>
    <x v="0"/>
    <x v="2"/>
  </r>
  <r>
    <x v="2"/>
    <x v="17"/>
    <s v="Feb 2013"/>
    <n v="4371499.5819756575"/>
    <x v="1"/>
    <x v="2"/>
  </r>
  <r>
    <x v="2"/>
    <x v="17"/>
    <s v="Mar 2013"/>
    <n v="4504058.3701678077"/>
    <x v="2"/>
    <x v="2"/>
  </r>
  <r>
    <x v="2"/>
    <x v="17"/>
    <s v="Apr 2013"/>
    <n v="4772599.2310203975"/>
    <x v="3"/>
    <x v="2"/>
  </r>
  <r>
    <x v="2"/>
    <x v="17"/>
    <s v="May 2013"/>
    <n v="5067799.5904532112"/>
    <x v="4"/>
    <x v="2"/>
  </r>
  <r>
    <x v="2"/>
    <x v="17"/>
    <s v="Jun 2013"/>
    <n v="3829769.483288106"/>
    <x v="5"/>
    <x v="2"/>
  </r>
  <r>
    <x v="2"/>
    <x v="17"/>
    <s v="Jul 2013"/>
    <n v="2305946.249576428"/>
    <x v="6"/>
    <x v="2"/>
  </r>
  <r>
    <x v="2"/>
    <x v="17"/>
    <s v="Aug 2013"/>
    <n v="2276472.877201654"/>
    <x v="7"/>
    <x v="2"/>
  </r>
  <r>
    <x v="2"/>
    <x v="17"/>
    <s v="Sep 2013"/>
    <n v="2332149.8433253705"/>
    <x v="8"/>
    <x v="2"/>
  </r>
  <r>
    <x v="2"/>
    <x v="17"/>
    <s v="Oct 2013"/>
    <n v="2075677.9630590905"/>
    <x v="9"/>
    <x v="2"/>
  </r>
  <r>
    <x v="2"/>
    <x v="17"/>
    <s v="Nov 2013"/>
    <n v="2311787.7127815168"/>
    <x v="10"/>
    <x v="2"/>
  </r>
  <r>
    <x v="2"/>
    <x v="17"/>
    <s v="Dec 2013"/>
    <n v="2389835.1418595701"/>
    <x v="11"/>
    <x v="2"/>
  </r>
  <r>
    <x v="2"/>
    <x v="17"/>
    <s v="Jan 2014"/>
    <n v="2134841.0113199181"/>
    <x v="0"/>
    <x v="3"/>
  </r>
  <r>
    <x v="2"/>
    <x v="17"/>
    <s v="Feb 2014"/>
    <n v="2087741.4907680228"/>
    <x v="1"/>
    <x v="3"/>
  </r>
  <r>
    <x v="2"/>
    <x v="17"/>
    <s v="Mar 2014"/>
    <n v="1907814.8001048518"/>
    <x v="2"/>
    <x v="3"/>
  </r>
  <r>
    <x v="2"/>
    <x v="17"/>
    <s v="Apr 2014"/>
    <n v="1778790.6278129122"/>
    <x v="3"/>
    <x v="3"/>
  </r>
  <r>
    <x v="2"/>
    <x v="17"/>
    <s v="May 2014"/>
    <n v="1691956.2573689939"/>
    <x v="4"/>
    <x v="3"/>
  </r>
  <r>
    <x v="2"/>
    <x v="17"/>
    <s v="Jun 2014"/>
    <n v="1646479.1022632234"/>
    <x v="5"/>
    <x v="3"/>
  </r>
  <r>
    <x v="2"/>
    <x v="17"/>
    <s v="Jul 2014"/>
    <n v="1628277.7863574629"/>
    <x v="6"/>
    <x v="3"/>
  </r>
  <r>
    <x v="2"/>
    <x v="17"/>
    <s v="Aug 2014"/>
    <n v="1590407.1384270072"/>
    <x v="7"/>
    <x v="3"/>
  </r>
  <r>
    <x v="2"/>
    <x v="17"/>
    <s v="Sep 2014"/>
    <n v="1577590.3405792974"/>
    <x v="8"/>
    <x v="3"/>
  </r>
  <r>
    <x v="2"/>
    <x v="17"/>
    <s v="Oct 2014"/>
    <n v="1415862.1939421801"/>
    <x v="9"/>
    <x v="3"/>
  </r>
  <r>
    <x v="2"/>
    <x v="17"/>
    <s v="Nov 2014"/>
    <n v="1791388.0113349352"/>
    <x v="10"/>
    <x v="3"/>
  </r>
  <r>
    <x v="2"/>
    <x v="17"/>
    <s v="Dec 2014"/>
    <n v="1904209.1953155464"/>
    <x v="11"/>
    <x v="3"/>
  </r>
  <r>
    <x v="2"/>
    <x v="17"/>
    <s v="Jan 2015"/>
    <n v="1687192.9666009906"/>
    <x v="0"/>
    <x v="4"/>
  </r>
  <r>
    <x v="2"/>
    <x v="17"/>
    <s v="Feb 2015"/>
    <n v="1636617.2894962223"/>
    <x v="1"/>
    <x v="4"/>
  </r>
  <r>
    <x v="2"/>
    <x v="17"/>
    <s v="Mar 2015"/>
    <n v="1530987.3109846257"/>
    <x v="2"/>
    <x v="4"/>
  </r>
  <r>
    <x v="2"/>
    <x v="17"/>
    <s v="Apr 2015"/>
    <n v="1413476.2943997106"/>
    <x v="3"/>
    <x v="4"/>
  </r>
  <r>
    <x v="2"/>
    <x v="17"/>
    <s v="May 2015"/>
    <n v="1341896.1617384199"/>
    <x v="4"/>
    <x v="4"/>
  </r>
  <r>
    <x v="2"/>
    <x v="17"/>
    <s v="Jun 2015"/>
    <n v="1288421.0553178401"/>
    <x v="5"/>
    <x v="4"/>
  </r>
  <r>
    <x v="2"/>
    <x v="17"/>
    <s v="Jul 2015"/>
    <n v="1262112.5027028064"/>
    <x v="6"/>
    <x v="4"/>
  </r>
  <r>
    <x v="2"/>
    <x v="17"/>
    <s v="Aug 2015"/>
    <n v="1258272.9684014895"/>
    <x v="7"/>
    <x v="4"/>
  </r>
  <r>
    <x v="2"/>
    <x v="17"/>
    <s v="Sep 2015"/>
    <n v="1259798.1495992767"/>
    <x v="8"/>
    <x v="4"/>
  </r>
  <r>
    <x v="2"/>
    <x v="17"/>
    <s v="Oct 2015"/>
    <n v="1448469.3034625184"/>
    <x v="9"/>
    <x v="4"/>
  </r>
  <r>
    <x v="2"/>
    <x v="17"/>
    <s v="Nov 2015"/>
    <n v="1827537.6808559003"/>
    <x v="10"/>
    <x v="4"/>
  </r>
  <r>
    <x v="2"/>
    <x v="17"/>
    <s v="Dec 2015"/>
    <n v="1916491.9933855019"/>
    <x v="11"/>
    <x v="4"/>
  </r>
  <r>
    <x v="2"/>
    <x v="17"/>
    <s v="Jan 2016"/>
    <n v="1678639.352495814"/>
    <x v="0"/>
    <x v="5"/>
  </r>
  <r>
    <x v="2"/>
    <x v="17"/>
    <s v="Feb 2016"/>
    <n v="1635366.3394374654"/>
    <x v="1"/>
    <x v="5"/>
  </r>
  <r>
    <x v="2"/>
    <x v="17"/>
    <s v="Mar 2016"/>
    <n v="1504473.1850181168"/>
    <x v="2"/>
    <x v="5"/>
  </r>
  <r>
    <x v="2"/>
    <x v="17"/>
    <s v="Apr 2016"/>
    <n v="1385492.7546447506"/>
    <x v="3"/>
    <x v="5"/>
  </r>
  <r>
    <x v="2"/>
    <x v="17"/>
    <s v="May 2016"/>
    <n v="1303973.246142973"/>
    <x v="4"/>
    <x v="5"/>
  </r>
  <r>
    <x v="2"/>
    <x v="17"/>
    <s v="Jun 2016"/>
    <n v="1267053.1199274373"/>
    <x v="5"/>
    <x v="5"/>
  </r>
  <r>
    <x v="2"/>
    <x v="17"/>
    <s v="Jul 2016"/>
    <n v="1243813.4940166804"/>
    <x v="6"/>
    <x v="5"/>
  </r>
  <r>
    <x v="2"/>
    <x v="17"/>
    <s v="Aug 2016"/>
    <n v="1231541.8940228198"/>
    <x v="7"/>
    <x v="5"/>
  </r>
  <r>
    <x v="2"/>
    <x v="17"/>
    <s v="Sep 2016"/>
    <n v="1216993.5990243275"/>
    <x v="8"/>
    <x v="5"/>
  </r>
  <r>
    <x v="2"/>
    <x v="17"/>
    <s v="Oct 2016"/>
    <n v="1414685.4663371167"/>
    <x v="9"/>
    <x v="5"/>
  </r>
  <r>
    <x v="2"/>
    <x v="17"/>
    <s v="Nov 2016"/>
    <n v="1773506.3370360404"/>
    <x v="10"/>
    <x v="5"/>
  </r>
  <r>
    <x v="2"/>
    <x v="17"/>
    <s v="Dec 2016"/>
    <n v="1868860.5529039609"/>
    <x v="11"/>
    <x v="5"/>
  </r>
  <r>
    <x v="2"/>
    <x v="17"/>
    <s v="Jan 2017"/>
    <n v="1552345.8879258779"/>
    <x v="0"/>
    <x v="6"/>
  </r>
  <r>
    <x v="2"/>
    <x v="17"/>
    <s v="Feb 2017"/>
    <n v="1480489.7689192863"/>
    <x v="1"/>
    <x v="6"/>
  </r>
  <r>
    <x v="2"/>
    <x v="17"/>
    <s v="Mar 2017"/>
    <n v="1339411.6439018226"/>
    <x v="2"/>
    <x v="6"/>
  </r>
  <r>
    <x v="2"/>
    <x v="17"/>
    <s v="Apr 2017"/>
    <n v="1184364.3905028738"/>
    <x v="3"/>
    <x v="6"/>
  </r>
  <r>
    <x v="2"/>
    <x v="17"/>
    <s v="May 2017"/>
    <n v="1073719.6795345345"/>
    <x v="4"/>
    <x v="6"/>
  </r>
  <r>
    <x v="2"/>
    <x v="17"/>
    <s v="Jun 2017"/>
    <n v="991662.17030781414"/>
    <x v="5"/>
    <x v="6"/>
  </r>
  <r>
    <x v="2"/>
    <x v="17"/>
    <s v="Jul 2017"/>
    <n v="940942.50096591993"/>
    <x v="6"/>
    <x v="6"/>
  </r>
  <r>
    <x v="2"/>
    <x v="17"/>
    <s v="Aug 2017"/>
    <n v="904579.93351463263"/>
    <x v="7"/>
    <x v="6"/>
  </r>
  <r>
    <x v="2"/>
    <x v="17"/>
    <s v="Sep 2017"/>
    <n v="874749.22150903998"/>
    <x v="8"/>
    <x v="6"/>
  </r>
  <r>
    <x v="2"/>
    <x v="17"/>
    <s v="Oct 2017"/>
    <n v="1065515.9976281438"/>
    <x v="9"/>
    <x v="6"/>
  </r>
  <r>
    <x v="2"/>
    <x v="17"/>
    <s v="Nov 2017"/>
    <n v="1456788.6332311784"/>
    <x v="10"/>
    <x v="6"/>
  </r>
  <r>
    <x v="2"/>
    <x v="17"/>
    <s v="Dec 2017"/>
    <n v="1559211.2853918029"/>
    <x v="11"/>
    <x v="6"/>
  </r>
  <r>
    <x v="2"/>
    <x v="17"/>
    <s v="Jan 2018"/>
    <n v="1263685.0652904576"/>
    <x v="0"/>
    <x v="7"/>
  </r>
  <r>
    <x v="2"/>
    <x v="17"/>
    <s v="Feb 2018"/>
    <n v="1199595.6116230341"/>
    <x v="1"/>
    <x v="7"/>
  </r>
  <r>
    <x v="2"/>
    <x v="17"/>
    <s v="Mar 2018"/>
    <n v="1060465.3258553923"/>
    <x v="2"/>
    <x v="7"/>
  </r>
  <r>
    <x v="2"/>
    <x v="17"/>
    <s v="Apr 2018"/>
    <n v="908658.35042285256"/>
    <x v="3"/>
    <x v="7"/>
  </r>
  <r>
    <x v="2"/>
    <x v="17"/>
    <s v="May 2018"/>
    <n v="807826.63360837416"/>
    <x v="4"/>
    <x v="7"/>
  </r>
  <r>
    <x v="2"/>
    <x v="17"/>
    <s v="Jun 2018"/>
    <n v="736524.41193147318"/>
    <x v="5"/>
    <x v="7"/>
  </r>
  <r>
    <x v="2"/>
    <x v="17"/>
    <s v="Jul 2018"/>
    <n v="690144.54598674993"/>
    <x v="6"/>
    <x v="7"/>
  </r>
  <r>
    <x v="2"/>
    <x v="17"/>
    <s v="Aug 2018"/>
    <n v="658918.5780491581"/>
    <x v="7"/>
    <x v="7"/>
  </r>
  <r>
    <x v="2"/>
    <x v="17"/>
    <s v="Sep 2018"/>
    <n v="632982.54403611983"/>
    <x v="8"/>
    <x v="7"/>
  </r>
  <r>
    <x v="2"/>
    <x v="17"/>
    <s v="Oct 2018"/>
    <n v="855119.40217925981"/>
    <x v="9"/>
    <x v="7"/>
  </r>
  <r>
    <x v="2"/>
    <x v="17"/>
    <s v="Nov 2018"/>
    <n v="1241319.2266026449"/>
    <x v="10"/>
    <x v="7"/>
  </r>
  <r>
    <x v="2"/>
    <x v="17"/>
    <s v="Dec 2018"/>
    <n v="1356776.330886222"/>
    <x v="11"/>
    <x v="7"/>
  </r>
  <r>
    <x v="2"/>
    <x v="17"/>
    <s v="Jan 2019"/>
    <n v="1060935.1804743754"/>
    <x v="0"/>
    <x v="8"/>
  </r>
  <r>
    <x v="2"/>
    <x v="17"/>
    <s v="Feb 2019"/>
    <n v="1004381.0259348793"/>
    <x v="1"/>
    <x v="8"/>
  </r>
  <r>
    <x v="2"/>
    <x v="17"/>
    <s v="Mar 2019"/>
    <n v="869203.77548222058"/>
    <x v="2"/>
    <x v="8"/>
  </r>
  <r>
    <x v="2"/>
    <x v="17"/>
    <s v="Apr 2019"/>
    <n v="719248.93022100837"/>
    <x v="3"/>
    <x v="8"/>
  </r>
  <r>
    <x v="2"/>
    <x v="17"/>
    <s v="May 2019"/>
    <n v="618815.14998364612"/>
    <x v="4"/>
    <x v="8"/>
  </r>
  <r>
    <x v="2"/>
    <x v="17"/>
    <s v="Jun 2019"/>
    <n v="549993.77335904737"/>
    <x v="5"/>
    <x v="8"/>
  </r>
  <r>
    <x v="2"/>
    <x v="17"/>
    <s v="Jul 2019"/>
    <n v="506260.00766476744"/>
    <x v="6"/>
    <x v="8"/>
  </r>
  <r>
    <x v="2"/>
    <x v="17"/>
    <s v="Aug 2019"/>
    <n v="477036.71202231682"/>
    <x v="7"/>
    <x v="8"/>
  </r>
  <r>
    <x v="2"/>
    <x v="17"/>
    <s v="Sep 2019"/>
    <n v="456303.42054705683"/>
    <x v="8"/>
    <x v="8"/>
  </r>
  <r>
    <x v="2"/>
    <x v="17"/>
    <s v="Oct 2019"/>
    <n v="437147.74625951855"/>
    <x v="9"/>
    <x v="8"/>
  </r>
  <r>
    <x v="2"/>
    <x v="17"/>
    <s v="Nov 2019"/>
    <n v="420582.51067707245"/>
    <x v="10"/>
    <x v="8"/>
  </r>
  <r>
    <x v="2"/>
    <x v="17"/>
    <s v="Dec 2019"/>
    <n v="403706.31536103121"/>
    <x v="11"/>
    <x v="8"/>
  </r>
  <r>
    <x v="2"/>
    <x v="17"/>
    <s v="Jan 2020"/>
    <n v="389483.35436044034"/>
    <x v="0"/>
    <x v="9"/>
  </r>
  <r>
    <x v="2"/>
    <x v="17"/>
    <s v="Feb 2020"/>
    <n v="375568.81405354274"/>
    <x v="1"/>
    <x v="9"/>
  </r>
  <r>
    <x v="2"/>
    <x v="17"/>
    <s v="Mar 2020"/>
    <n v="368565.48746957257"/>
    <x v="2"/>
    <x v="9"/>
  </r>
  <r>
    <x v="2"/>
    <x v="17"/>
    <s v="Apr 2020"/>
    <n v="357992.29870046867"/>
    <x v="3"/>
    <x v="9"/>
  </r>
  <r>
    <x v="2"/>
    <x v="17"/>
    <s v="May 2020"/>
    <n v="348624.91958411736"/>
    <x v="4"/>
    <x v="9"/>
  </r>
  <r>
    <x v="2"/>
    <x v="17"/>
    <s v="Jun 2020"/>
    <n v="338615.47013778496"/>
    <x v="5"/>
    <x v="9"/>
  </r>
  <r>
    <x v="2"/>
    <x v="17"/>
    <s v="Jul 2020"/>
    <n v="329217.62555941864"/>
    <x v="6"/>
    <x v="9"/>
  </r>
  <r>
    <x v="2"/>
    <x v="17"/>
    <s v="Aug 2020"/>
    <n v="322717.34425638377"/>
    <x v="7"/>
    <x v="9"/>
  </r>
  <r>
    <x v="2"/>
    <x v="17"/>
    <s v="Sep 2020"/>
    <n v="315153.49077104835"/>
    <x v="8"/>
    <x v="9"/>
  </r>
  <r>
    <x v="2"/>
    <x v="17"/>
    <s v="Oct 2020"/>
    <n v="308565.55524896237"/>
    <x v="9"/>
    <x v="9"/>
  </r>
  <r>
    <x v="2"/>
    <x v="17"/>
    <s v="Nov 2020"/>
    <n v="301378.28036937449"/>
    <x v="10"/>
    <x v="9"/>
  </r>
  <r>
    <x v="2"/>
    <x v="17"/>
    <s v="Dec 2020"/>
    <n v="295443.32023688918"/>
    <x v="11"/>
    <x v="9"/>
  </r>
  <r>
    <x v="2"/>
    <x v="17"/>
    <s v="Jan 2021"/>
    <n v="288949.81423541345"/>
    <x v="0"/>
    <x v="10"/>
  </r>
  <r>
    <x v="2"/>
    <x v="17"/>
    <s v="Feb 2021"/>
    <n v="283039.35489619843"/>
    <x v="1"/>
    <x v="10"/>
  </r>
  <r>
    <x v="2"/>
    <x v="17"/>
    <s v="Mar 2021"/>
    <n v="277695.42260594486"/>
    <x v="2"/>
    <x v="10"/>
  </r>
  <r>
    <x v="2"/>
    <x v="17"/>
    <s v="Apr 2021"/>
    <n v="272053.98087866872"/>
    <x v="3"/>
    <x v="10"/>
  </r>
  <r>
    <x v="2"/>
    <x v="17"/>
    <s v="May 2021"/>
    <n v="266658.33853248192"/>
    <x v="4"/>
    <x v="10"/>
  </r>
  <r>
    <x v="2"/>
    <x v="17"/>
    <s v="Jun 2021"/>
    <n v="260786.66677463884"/>
    <x v="5"/>
    <x v="10"/>
  </r>
  <r>
    <x v="2"/>
    <x v="17"/>
    <s v="Jul 2021"/>
    <n v="255405.72124671744"/>
    <x v="6"/>
    <x v="10"/>
  </r>
  <r>
    <x v="2"/>
    <x v="17"/>
    <s v="Aug 2021"/>
    <n v="250460.88974747292"/>
    <x v="7"/>
    <x v="10"/>
  </r>
  <r>
    <x v="2"/>
    <x v="17"/>
    <s v="Sep 2021"/>
    <n v="245399.32210832852"/>
    <x v="8"/>
    <x v="10"/>
  </r>
  <r>
    <x v="2"/>
    <x v="17"/>
    <s v="Oct 2021"/>
    <n v="240545.87331614963"/>
    <x v="9"/>
    <x v="10"/>
  </r>
  <r>
    <x v="2"/>
    <x v="17"/>
    <s v="Nov 2021"/>
    <n v="235790.33562691091"/>
    <x v="10"/>
    <x v="10"/>
  </r>
  <r>
    <x v="2"/>
    <x v="17"/>
    <s v="Dec 2021"/>
    <n v="231130.57491713518"/>
    <x v="11"/>
    <x v="10"/>
  </r>
  <r>
    <x v="2"/>
    <x v="17"/>
    <s v="Jan 2022"/>
    <n v="226546.2205043443"/>
    <x v="0"/>
    <x v="11"/>
  </r>
  <r>
    <x v="2"/>
    <x v="17"/>
    <s v="Feb 2022"/>
    <n v="222054.75336837347"/>
    <x v="1"/>
    <x v="11"/>
  </r>
  <r>
    <x v="2"/>
    <x v="17"/>
    <s v="Mar 2022"/>
    <n v="217703.9584249063"/>
    <x v="2"/>
    <x v="11"/>
  </r>
  <r>
    <x v="2"/>
    <x v="17"/>
    <s v="Apr 2022"/>
    <n v="212779.22932430418"/>
    <x v="3"/>
    <x v="11"/>
  </r>
  <r>
    <x v="2"/>
    <x v="17"/>
    <s v="May 2022"/>
    <n v="208562.36636834338"/>
    <x v="4"/>
    <x v="11"/>
  </r>
  <r>
    <x v="2"/>
    <x v="17"/>
    <s v="Jun 2022"/>
    <n v="185475.40204858244"/>
    <x v="5"/>
    <x v="11"/>
  </r>
  <r>
    <x v="2"/>
    <x v="17"/>
    <s v="Jul 2022"/>
    <n v="173750.98893635932"/>
    <x v="6"/>
    <x v="11"/>
  </r>
  <r>
    <x v="2"/>
    <x v="17"/>
    <s v="Aug 2022"/>
    <n v="170364.11620314862"/>
    <x v="7"/>
    <x v="11"/>
  </r>
  <r>
    <x v="2"/>
    <x v="17"/>
    <s v="Sep 2022"/>
    <n v="167044.09559137945"/>
    <x v="8"/>
    <x v="11"/>
  </r>
  <r>
    <x v="2"/>
    <x v="17"/>
    <s v="Oct 2022"/>
    <n v="163789.59914269875"/>
    <x v="9"/>
    <x v="11"/>
  </r>
  <r>
    <x v="2"/>
    <x v="17"/>
    <s v="Nov 2022"/>
    <n v="160599.32489071702"/>
    <x v="10"/>
    <x v="11"/>
  </r>
  <r>
    <x v="2"/>
    <x v="17"/>
    <s v="Dec 2022"/>
    <n v="157471.99699276037"/>
    <x v="11"/>
    <x v="11"/>
  </r>
  <r>
    <x v="2"/>
    <x v="17"/>
    <s v="Jan 2023"/>
    <n v="154406.36548958765"/>
    <x v="0"/>
    <x v="12"/>
  </r>
  <r>
    <x v="2"/>
    <x v="17"/>
    <s v="Feb 2023"/>
    <n v="151401.20501154946"/>
    <x v="1"/>
    <x v="12"/>
  </r>
  <r>
    <x v="2"/>
    <x v="17"/>
    <s v="Mar 2023"/>
    <n v="148455.31417858857"/>
    <x v="2"/>
    <x v="12"/>
  </r>
  <r>
    <x v="2"/>
    <x v="17"/>
    <s v="Apr 2023"/>
    <n v="145567.51650877044"/>
    <x v="3"/>
    <x v="12"/>
  </r>
  <r>
    <x v="2"/>
    <x v="17"/>
    <s v="May 2023"/>
    <n v="142736.65815003577"/>
    <x v="4"/>
    <x v="12"/>
  </r>
  <r>
    <x v="2"/>
    <x v="17"/>
    <s v="Jun 2023"/>
    <n v="139961.60840579329"/>
    <x v="5"/>
    <x v="12"/>
  </r>
  <r>
    <x v="2"/>
    <x v="17"/>
    <s v="Jul 2023"/>
    <n v="137241.26000079597"/>
    <x v="6"/>
    <x v="12"/>
  </r>
  <r>
    <x v="2"/>
    <x v="17"/>
    <s v="Aug 2023"/>
    <n v="134574.52572995529"/>
    <x v="7"/>
    <x v="12"/>
  </r>
  <r>
    <x v="2"/>
    <x v="17"/>
    <s v="Sep 2023"/>
    <n v="131960.3422095268"/>
    <x v="8"/>
    <x v="12"/>
  </r>
  <r>
    <x v="2"/>
    <x v="17"/>
    <s v="Oct 2023"/>
    <n v="129397.66620033166"/>
    <x v="9"/>
    <x v="12"/>
  </r>
  <r>
    <x v="2"/>
    <x v="17"/>
    <s v="Nov 2023"/>
    <n v="126885.4750906946"/>
    <x v="10"/>
    <x v="12"/>
  </r>
  <r>
    <x v="2"/>
    <x v="17"/>
    <s v="Dec 2023"/>
    <n v="124422.76703909873"/>
    <x v="11"/>
    <x v="12"/>
  </r>
  <r>
    <x v="2"/>
    <x v="17"/>
    <s v="Jan 2024"/>
    <n v="122008.56008887607"/>
    <x v="0"/>
    <x v="13"/>
  </r>
  <r>
    <x v="2"/>
    <x v="17"/>
    <s v="Feb 2024"/>
    <n v="119641.89178526915"/>
    <x v="1"/>
    <x v="13"/>
  </r>
  <r>
    <x v="2"/>
    <x v="17"/>
    <s v="Mar 2024"/>
    <n v="117321.81865836945"/>
    <x v="2"/>
    <x v="13"/>
  </r>
  <r>
    <x v="2"/>
    <x v="17"/>
    <s v="Apr 2024"/>
    <n v="115047.41640605514"/>
    <x v="3"/>
    <x v="13"/>
  </r>
  <r>
    <x v="2"/>
    <x v="17"/>
    <s v="May 2024"/>
    <n v="112817.77906839848"/>
    <x v="4"/>
    <x v="13"/>
  </r>
  <r>
    <x v="2"/>
    <x v="17"/>
    <s v="Jun 2024"/>
    <n v="110632.01852766554"/>
    <x v="5"/>
    <x v="13"/>
  </r>
  <r>
    <x v="2"/>
    <x v="17"/>
    <s v="Jul 2024"/>
    <n v="108489.26418272355"/>
    <x v="6"/>
    <x v="13"/>
  </r>
  <r>
    <x v="2"/>
    <x v="17"/>
    <s v="Aug 2024"/>
    <n v="106388.66364904077"/>
    <x v="7"/>
    <x v="13"/>
  </r>
  <r>
    <x v="2"/>
    <x v="17"/>
    <s v="Sep 2024"/>
    <n v="104329.38030750066"/>
    <x v="8"/>
    <x v="13"/>
  </r>
  <r>
    <x v="2"/>
    <x v="17"/>
    <s v="Oct 2024"/>
    <n v="102310.59494705684"/>
    <x v="9"/>
    <x v="13"/>
  </r>
  <r>
    <x v="2"/>
    <x v="17"/>
    <s v="Nov 2024"/>
    <n v="100331.50469648528"/>
    <x v="10"/>
    <x v="13"/>
  </r>
  <r>
    <x v="2"/>
    <x v="17"/>
    <s v="Dec 2024"/>
    <n v="98391.322467039092"/>
    <x v="11"/>
    <x v="13"/>
  </r>
  <r>
    <x v="2"/>
    <x v="17"/>
    <s v="Jan 2025"/>
    <n v="96489.276767139032"/>
    <x v="0"/>
    <x v="14"/>
  </r>
  <r>
    <x v="2"/>
    <x v="17"/>
    <s v="Feb 2025"/>
    <n v="94624.611762090048"/>
    <x v="1"/>
    <x v="14"/>
  </r>
  <r>
    <x v="2"/>
    <x v="17"/>
    <s v="Mar 2025"/>
    <n v="92796.586322895673"/>
    <x v="2"/>
    <x v="14"/>
  </r>
  <r>
    <x v="2"/>
    <x v="17"/>
    <s v="Apr 2025"/>
    <n v="91004.474109196002"/>
    <x v="3"/>
    <x v="14"/>
  </r>
  <r>
    <x v="2"/>
    <x v="17"/>
    <s v="May 2025"/>
    <n v="89247.5634863296"/>
    <x v="4"/>
    <x v="14"/>
  </r>
  <r>
    <x v="2"/>
    <x v="17"/>
    <s v="Jun 2025"/>
    <n v="87525.156991209733"/>
    <x v="5"/>
    <x v="14"/>
  </r>
  <r>
    <x v="2"/>
    <x v="17"/>
    <s v="Jul 2025"/>
    <n v="85836.571015262365"/>
    <x v="6"/>
    <x v="14"/>
  </r>
  <r>
    <x v="2"/>
    <x v="17"/>
    <s v="Aug 2025"/>
    <n v="84181.135112957083"/>
    <x v="7"/>
    <x v="14"/>
  </r>
  <r>
    <x v="2"/>
    <x v="17"/>
    <s v="Sep 2025"/>
    <n v="82558.192676214443"/>
    <x v="8"/>
    <x v="14"/>
  </r>
  <r>
    <x v="2"/>
    <x v="17"/>
    <s v="Oct 2025"/>
    <n v="80967.099951467506"/>
    <x v="9"/>
    <x v="14"/>
  </r>
  <r>
    <x v="2"/>
    <x v="17"/>
    <s v="Nov 2025"/>
    <n v="79407.226171414426"/>
    <x v="10"/>
    <x v="14"/>
  </r>
  <r>
    <x v="2"/>
    <x v="17"/>
    <s v="Dec 2025"/>
    <n v="77877.953206204198"/>
    <x v="11"/>
    <x v="14"/>
  </r>
  <r>
    <x v="2"/>
    <x v="17"/>
    <s v="Jan 2026"/>
    <n v="76378.674612250703"/>
    <x v="0"/>
    <x v="15"/>
  </r>
  <r>
    <x v="2"/>
    <x v="17"/>
    <s v="Feb 2026"/>
    <n v="74908.796640763932"/>
    <x v="1"/>
    <x v="15"/>
  </r>
  <r>
    <x v="2"/>
    <x v="17"/>
    <s v="Mar 2026"/>
    <n v="73467.73722921875"/>
    <x v="2"/>
    <x v="15"/>
  </r>
  <r>
    <x v="2"/>
    <x v="17"/>
    <s v="Apr 2026"/>
    <n v="72054.92588429313"/>
    <x v="3"/>
    <x v="15"/>
  </r>
  <r>
    <x v="2"/>
    <x v="17"/>
    <s v="May 2026"/>
    <n v="70669.803173337175"/>
    <x v="4"/>
    <x v="15"/>
  </r>
  <r>
    <x v="2"/>
    <x v="17"/>
    <s v="Jun 2026"/>
    <n v="69311.82120731115"/>
    <x v="5"/>
    <x v="15"/>
  </r>
  <r>
    <x v="2"/>
    <x v="17"/>
    <s v="Jul 2026"/>
    <n v="67980.442857847404"/>
    <x v="6"/>
    <x v="15"/>
  </r>
  <r>
    <x v="2"/>
    <x v="17"/>
    <s v="Aug 2026"/>
    <n v="66675.141723126551"/>
    <x v="7"/>
    <x v="15"/>
  </r>
  <r>
    <x v="2"/>
    <x v="17"/>
    <s v="Sep 2026"/>
    <n v="65395.401519346509"/>
    <x v="8"/>
    <x v="15"/>
  </r>
  <r>
    <x v="2"/>
    <x v="17"/>
    <s v="Oct 2026"/>
    <n v="64140.716389253379"/>
    <x v="9"/>
    <x v="15"/>
  </r>
  <r>
    <x v="2"/>
    <x v="17"/>
    <s v="Nov 2026"/>
    <n v="62910.59088507964"/>
    <x v="10"/>
    <x v="15"/>
  </r>
  <r>
    <x v="2"/>
    <x v="17"/>
    <s v="Dec 2026"/>
    <n v="61704.539260013094"/>
    <x v="11"/>
    <x v="15"/>
  </r>
  <r>
    <x v="2"/>
    <x v="17"/>
    <s v="Jan 2027"/>
    <n v="60522.085459665926"/>
    <x v="0"/>
    <x v="16"/>
  </r>
  <r>
    <x v="2"/>
    <x v="17"/>
    <s v="Feb 2027"/>
    <n v="59362.762513543756"/>
    <x v="1"/>
    <x v="16"/>
  </r>
  <r>
    <x v="2"/>
    <x v="17"/>
    <s v="Mar 2027"/>
    <n v="58226.113226514644"/>
    <x v="2"/>
    <x v="16"/>
  </r>
  <r>
    <x v="2"/>
    <x v="17"/>
    <s v="Apr 2027"/>
    <n v="57111.688670278163"/>
    <x v="3"/>
    <x v="16"/>
  </r>
  <r>
    <x v="2"/>
    <x v="17"/>
    <s v="May 2027"/>
    <n v="56019.050391896308"/>
    <x v="4"/>
    <x v="16"/>
  </r>
  <r>
    <x v="2"/>
    <x v="17"/>
    <s v="Jun 2027"/>
    <n v="50054.967679669717"/>
    <x v="5"/>
    <x v="16"/>
  </r>
  <r>
    <x v="2"/>
    <x v="18"/>
    <s v="Jul 2012"/>
    <n v="518262.61784227617"/>
    <x v="6"/>
    <x v="1"/>
  </r>
  <r>
    <x v="2"/>
    <x v="18"/>
    <s v="Aug 2012"/>
    <n v="1021728.8826819166"/>
    <x v="7"/>
    <x v="1"/>
  </r>
  <r>
    <x v="2"/>
    <x v="18"/>
    <s v="Sep 2012"/>
    <n v="964635.54063544876"/>
    <x v="8"/>
    <x v="1"/>
  </r>
  <r>
    <x v="2"/>
    <x v="18"/>
    <s v="Oct 2012"/>
    <n v="860661.2894567207"/>
    <x v="9"/>
    <x v="1"/>
  </r>
  <r>
    <x v="2"/>
    <x v="18"/>
    <s v="Nov 2012"/>
    <n v="827462.92247395474"/>
    <x v="10"/>
    <x v="1"/>
  </r>
  <r>
    <x v="2"/>
    <x v="18"/>
    <s v="Dec 2012"/>
    <n v="791867.63557146257"/>
    <x v="11"/>
    <x v="1"/>
  </r>
  <r>
    <x v="2"/>
    <x v="18"/>
    <s v="Jan 2013"/>
    <n v="879076.29951919918"/>
    <x v="0"/>
    <x v="2"/>
  </r>
  <r>
    <x v="2"/>
    <x v="18"/>
    <s v="Feb 2013"/>
    <n v="912715.40696393792"/>
    <x v="1"/>
    <x v="2"/>
  </r>
  <r>
    <x v="2"/>
    <x v="18"/>
    <s v="Mar 2013"/>
    <n v="1044191.0929292799"/>
    <x v="2"/>
    <x v="2"/>
  </r>
  <r>
    <x v="2"/>
    <x v="18"/>
    <s v="Apr 2013"/>
    <n v="1241060.2682891395"/>
    <x v="3"/>
    <x v="2"/>
  </r>
  <r>
    <x v="2"/>
    <x v="18"/>
    <s v="May 2013"/>
    <n v="1445338.5901980319"/>
    <x v="4"/>
    <x v="2"/>
  </r>
  <r>
    <x v="2"/>
    <x v="18"/>
    <s v="Jun 2013"/>
    <n v="1554058.9900871136"/>
    <x v="5"/>
    <x v="2"/>
  </r>
  <r>
    <x v="2"/>
    <x v="18"/>
    <s v="Jul 2013"/>
    <n v="1654305.7732984906"/>
    <x v="6"/>
    <x v="2"/>
  </r>
  <r>
    <x v="2"/>
    <x v="18"/>
    <s v="Aug 2013"/>
    <n v="1709894.4360885762"/>
    <x v="7"/>
    <x v="2"/>
  </r>
  <r>
    <x v="2"/>
    <x v="18"/>
    <s v="Sep 2013"/>
    <n v="1666917.3508109241"/>
    <x v="8"/>
    <x v="2"/>
  </r>
  <r>
    <x v="2"/>
    <x v="18"/>
    <s v="Oct 2013"/>
    <n v="1463075.0393552906"/>
    <x v="9"/>
    <x v="2"/>
  </r>
  <r>
    <x v="2"/>
    <x v="18"/>
    <s v="Nov 2013"/>
    <n v="1300987.1832910762"/>
    <x v="10"/>
    <x v="2"/>
  </r>
  <r>
    <x v="2"/>
    <x v="18"/>
    <s v="Dec 2013"/>
    <n v="928941.77241627709"/>
    <x v="11"/>
    <x v="2"/>
  </r>
  <r>
    <x v="2"/>
    <x v="18"/>
    <s v="Jan 2014"/>
    <n v="696309.24149431521"/>
    <x v="0"/>
    <x v="3"/>
  </r>
  <r>
    <x v="2"/>
    <x v="18"/>
    <s v="Feb 2014"/>
    <n v="585362.68186646013"/>
    <x v="1"/>
    <x v="3"/>
  </r>
  <r>
    <x v="2"/>
    <x v="18"/>
    <s v="Mar 2014"/>
    <n v="550660.86281380302"/>
    <x v="2"/>
    <x v="3"/>
  </r>
  <r>
    <x v="2"/>
    <x v="18"/>
    <s v="Apr 2014"/>
    <n v="505320.53283786168"/>
    <x v="3"/>
    <x v="3"/>
  </r>
  <r>
    <x v="2"/>
    <x v="18"/>
    <s v="May 2014"/>
    <n v="460976.77101056057"/>
    <x v="4"/>
    <x v="3"/>
  </r>
  <r>
    <x v="2"/>
    <x v="18"/>
    <s v="Jun 2014"/>
    <n v="436595.80705885612"/>
    <x v="5"/>
    <x v="3"/>
  </r>
  <r>
    <x v="2"/>
    <x v="18"/>
    <s v="Jul 2014"/>
    <n v="412783.53992634238"/>
    <x v="6"/>
    <x v="3"/>
  </r>
  <r>
    <x v="2"/>
    <x v="18"/>
    <s v="Aug 2014"/>
    <n v="377236.39090836811"/>
    <x v="7"/>
    <x v="3"/>
  </r>
  <r>
    <x v="2"/>
    <x v="18"/>
    <s v="Sep 2014"/>
    <n v="324940.73541609885"/>
    <x v="8"/>
    <x v="3"/>
  </r>
  <r>
    <x v="2"/>
    <x v="18"/>
    <s v="Oct 2014"/>
    <n v="333256.75759453489"/>
    <x v="9"/>
    <x v="3"/>
  </r>
  <r>
    <x v="2"/>
    <x v="18"/>
    <s v="Nov 2014"/>
    <n v="361007.60701169766"/>
    <x v="10"/>
    <x v="3"/>
  </r>
  <r>
    <x v="2"/>
    <x v="18"/>
    <s v="Dec 2014"/>
    <n v="361017.95463968709"/>
    <x v="11"/>
    <x v="3"/>
  </r>
  <r>
    <x v="2"/>
    <x v="18"/>
    <s v="Jan 2015"/>
    <n v="366227.70046465285"/>
    <x v="0"/>
    <x v="4"/>
  </r>
  <r>
    <x v="2"/>
    <x v="18"/>
    <s v="Feb 2015"/>
    <n v="366806.11950084934"/>
    <x v="1"/>
    <x v="4"/>
  </r>
  <r>
    <x v="2"/>
    <x v="18"/>
    <s v="Mar 2015"/>
    <n v="360503.40963375859"/>
    <x v="2"/>
    <x v="4"/>
  </r>
  <r>
    <x v="2"/>
    <x v="18"/>
    <s v="Apr 2015"/>
    <n v="353008.05239193945"/>
    <x v="3"/>
    <x v="4"/>
  </r>
  <r>
    <x v="2"/>
    <x v="18"/>
    <s v="May 2015"/>
    <n v="344634.1050953964"/>
    <x v="4"/>
    <x v="4"/>
  </r>
  <r>
    <x v="2"/>
    <x v="18"/>
    <s v="Jun 2015"/>
    <n v="337377.77084430971"/>
    <x v="5"/>
    <x v="4"/>
  </r>
  <r>
    <x v="2"/>
    <x v="18"/>
    <s v="Jul 2015"/>
    <n v="333543.17913050053"/>
    <x v="6"/>
    <x v="4"/>
  </r>
  <r>
    <x v="2"/>
    <x v="18"/>
    <s v="Aug 2015"/>
    <n v="330438.20254146168"/>
    <x v="7"/>
    <x v="4"/>
  </r>
  <r>
    <x v="2"/>
    <x v="18"/>
    <s v="Sep 2015"/>
    <n v="322211.40726199781"/>
    <x v="8"/>
    <x v="4"/>
  </r>
  <r>
    <x v="2"/>
    <x v="18"/>
    <s v="Oct 2015"/>
    <n v="314777.36358149606"/>
    <x v="9"/>
    <x v="4"/>
  </r>
  <r>
    <x v="2"/>
    <x v="18"/>
    <s v="Nov 2015"/>
    <n v="307341.58283820713"/>
    <x v="10"/>
    <x v="4"/>
  </r>
  <r>
    <x v="2"/>
    <x v="18"/>
    <s v="Dec 2015"/>
    <n v="301051.89836813312"/>
    <x v="11"/>
    <x v="4"/>
  </r>
  <r>
    <x v="2"/>
    <x v="18"/>
    <s v="Jan 2016"/>
    <n v="294371.17775095062"/>
    <x v="0"/>
    <x v="5"/>
  </r>
  <r>
    <x v="2"/>
    <x v="18"/>
    <s v="Feb 2016"/>
    <n v="287798.35511045717"/>
    <x v="1"/>
    <x v="5"/>
  </r>
  <r>
    <x v="2"/>
    <x v="18"/>
    <s v="Mar 2016"/>
    <n v="281457.35956067208"/>
    <x v="2"/>
    <x v="5"/>
  </r>
  <r>
    <x v="2"/>
    <x v="18"/>
    <s v="Apr 2016"/>
    <n v="275961.02651738666"/>
    <x v="3"/>
    <x v="5"/>
  </r>
  <r>
    <x v="2"/>
    <x v="18"/>
    <s v="May 2016"/>
    <n v="270904.1625899279"/>
    <x v="4"/>
    <x v="5"/>
  </r>
  <r>
    <x v="2"/>
    <x v="18"/>
    <s v="Jun 2016"/>
    <n v="264997.42890434602"/>
    <x v="5"/>
    <x v="5"/>
  </r>
  <r>
    <x v="2"/>
    <x v="18"/>
    <s v="Jul 2016"/>
    <n v="261242.53715854336"/>
    <x v="6"/>
    <x v="5"/>
  </r>
  <r>
    <x v="2"/>
    <x v="18"/>
    <s v="Aug 2016"/>
    <n v="255724.58049501822"/>
    <x v="7"/>
    <x v="5"/>
  </r>
  <r>
    <x v="2"/>
    <x v="18"/>
    <s v="Sep 2016"/>
    <n v="248039.71354785631"/>
    <x v="8"/>
    <x v="5"/>
  </r>
  <r>
    <x v="2"/>
    <x v="18"/>
    <s v="Oct 2016"/>
    <n v="242249.8868327188"/>
    <x v="9"/>
    <x v="5"/>
  </r>
  <r>
    <x v="2"/>
    <x v="18"/>
    <s v="Nov 2016"/>
    <n v="236050.98802499933"/>
    <x v="10"/>
    <x v="5"/>
  </r>
  <r>
    <x v="2"/>
    <x v="18"/>
    <s v="Dec 2016"/>
    <n v="230831.41925603923"/>
    <x v="11"/>
    <x v="5"/>
  </r>
  <r>
    <x v="2"/>
    <x v="18"/>
    <s v="Jan 2017"/>
    <n v="225758.22611926548"/>
    <x v="0"/>
    <x v="6"/>
  </r>
  <r>
    <x v="2"/>
    <x v="18"/>
    <s v="Feb 2017"/>
    <n v="221308.49760863866"/>
    <x v="1"/>
    <x v="6"/>
  </r>
  <r>
    <x v="2"/>
    <x v="18"/>
    <s v="Mar 2017"/>
    <n v="218010.24372254848"/>
    <x v="2"/>
    <x v="6"/>
  </r>
  <r>
    <x v="2"/>
    <x v="18"/>
    <s v="Apr 2017"/>
    <n v="213244.75442848651"/>
    <x v="3"/>
    <x v="6"/>
  </r>
  <r>
    <x v="2"/>
    <x v="18"/>
    <s v="May 2017"/>
    <n v="208146.86143107948"/>
    <x v="4"/>
    <x v="6"/>
  </r>
  <r>
    <x v="2"/>
    <x v="18"/>
    <s v="Jun 2017"/>
    <n v="205354.4328378565"/>
    <x v="5"/>
    <x v="6"/>
  </r>
  <r>
    <x v="2"/>
    <x v="18"/>
    <s v="Jul 2017"/>
    <n v="200162.043883921"/>
    <x v="6"/>
    <x v="6"/>
  </r>
  <r>
    <x v="2"/>
    <x v="18"/>
    <s v="Aug 2017"/>
    <n v="195914.85004481531"/>
    <x v="7"/>
    <x v="6"/>
  </r>
  <r>
    <x v="2"/>
    <x v="18"/>
    <s v="Sep 2017"/>
    <n v="192156.08671283047"/>
    <x v="8"/>
    <x v="6"/>
  </r>
  <r>
    <x v="2"/>
    <x v="18"/>
    <s v="Oct 2017"/>
    <n v="187474.99136663764"/>
    <x v="9"/>
    <x v="6"/>
  </r>
  <r>
    <x v="2"/>
    <x v="18"/>
    <s v="Nov 2017"/>
    <n v="183783.93263038344"/>
    <x v="10"/>
    <x v="6"/>
  </r>
  <r>
    <x v="2"/>
    <x v="18"/>
    <s v="Dec 2017"/>
    <n v="180729.52276822529"/>
    <x v="11"/>
    <x v="6"/>
  </r>
  <r>
    <x v="2"/>
    <x v="18"/>
    <s v="Jan 2018"/>
    <n v="176679.58962438942"/>
    <x v="0"/>
    <x v="7"/>
  </r>
  <r>
    <x v="2"/>
    <x v="18"/>
    <s v="Feb 2018"/>
    <n v="173262.81389022508"/>
    <x v="1"/>
    <x v="7"/>
  </r>
  <r>
    <x v="2"/>
    <x v="18"/>
    <s v="Mar 2018"/>
    <n v="170124.64938340671"/>
    <x v="2"/>
    <x v="7"/>
  </r>
  <r>
    <x v="2"/>
    <x v="18"/>
    <s v="Apr 2018"/>
    <n v="166015.54267728952"/>
    <x v="3"/>
    <x v="7"/>
  </r>
  <r>
    <x v="2"/>
    <x v="18"/>
    <s v="May 2018"/>
    <n v="162475.74439631728"/>
    <x v="4"/>
    <x v="7"/>
  </r>
  <r>
    <x v="2"/>
    <x v="18"/>
    <s v="Jun 2018"/>
    <n v="159900.99988181129"/>
    <x v="5"/>
    <x v="7"/>
  </r>
  <r>
    <x v="2"/>
    <x v="18"/>
    <s v="Jul 2018"/>
    <n v="156181.90944397627"/>
    <x v="6"/>
    <x v="7"/>
  </r>
  <r>
    <x v="2"/>
    <x v="18"/>
    <s v="Aug 2018"/>
    <n v="152640.59487321312"/>
    <x v="7"/>
    <x v="7"/>
  </r>
  <r>
    <x v="2"/>
    <x v="18"/>
    <s v="Sep 2018"/>
    <n v="150174.16032661975"/>
    <x v="8"/>
    <x v="7"/>
  </r>
  <r>
    <x v="2"/>
    <x v="18"/>
    <s v="Oct 2018"/>
    <n v="148349.29227525735"/>
    <x v="9"/>
    <x v="7"/>
  </r>
  <r>
    <x v="2"/>
    <x v="18"/>
    <s v="Nov 2018"/>
    <n v="144693.5912730486"/>
    <x v="10"/>
    <x v="7"/>
  </r>
  <r>
    <x v="2"/>
    <x v="18"/>
    <s v="Dec 2018"/>
    <n v="140634.96939860962"/>
    <x v="11"/>
    <x v="7"/>
  </r>
  <r>
    <x v="2"/>
    <x v="18"/>
    <s v="Jan 2019"/>
    <n v="137781.36984823443"/>
    <x v="0"/>
    <x v="8"/>
  </r>
  <r>
    <x v="2"/>
    <x v="18"/>
    <s v="Feb 2019"/>
    <n v="135739.14684034957"/>
    <x v="1"/>
    <x v="8"/>
  </r>
  <r>
    <x v="2"/>
    <x v="18"/>
    <s v="Mar 2019"/>
    <n v="133557.10503710018"/>
    <x v="2"/>
    <x v="8"/>
  </r>
  <r>
    <x v="2"/>
    <x v="18"/>
    <s v="Apr 2019"/>
    <n v="130484.46051016427"/>
    <x v="3"/>
    <x v="8"/>
  </r>
  <r>
    <x v="2"/>
    <x v="18"/>
    <s v="May 2019"/>
    <n v="128177.84409863545"/>
    <x v="4"/>
    <x v="8"/>
  </r>
  <r>
    <x v="2"/>
    <x v="18"/>
    <s v="Jun 2019"/>
    <n v="126329.86575763031"/>
    <x v="5"/>
    <x v="8"/>
  </r>
  <r>
    <x v="2"/>
    <x v="18"/>
    <s v="Jul 2019"/>
    <n v="123956.99807716117"/>
    <x v="6"/>
    <x v="8"/>
  </r>
  <r>
    <x v="2"/>
    <x v="18"/>
    <s v="Aug 2019"/>
    <n v="121867.48077787791"/>
    <x v="7"/>
    <x v="8"/>
  </r>
  <r>
    <x v="2"/>
    <x v="18"/>
    <s v="Sep 2019"/>
    <n v="119504.04052602361"/>
    <x v="8"/>
    <x v="8"/>
  </r>
  <r>
    <x v="2"/>
    <x v="18"/>
    <s v="Oct 2019"/>
    <n v="117362.19816527655"/>
    <x v="9"/>
    <x v="8"/>
  </r>
  <r>
    <x v="2"/>
    <x v="18"/>
    <s v="Nov 2019"/>
    <n v="115212.14305114702"/>
    <x v="10"/>
    <x v="8"/>
  </r>
  <r>
    <x v="2"/>
    <x v="18"/>
    <s v="Dec 2019"/>
    <n v="113121.19129926173"/>
    <x v="11"/>
    <x v="8"/>
  </r>
  <r>
    <x v="2"/>
    <x v="18"/>
    <s v="Jan 2020"/>
    <n v="110835.48092845723"/>
    <x v="0"/>
    <x v="9"/>
  </r>
  <r>
    <x v="2"/>
    <x v="18"/>
    <s v="Feb 2020"/>
    <n v="108753.77739112015"/>
    <x v="1"/>
    <x v="9"/>
  </r>
  <r>
    <x v="2"/>
    <x v="18"/>
    <s v="Mar 2020"/>
    <n v="106723.04496310141"/>
    <x v="2"/>
    <x v="9"/>
  </r>
  <r>
    <x v="2"/>
    <x v="18"/>
    <s v="Apr 2020"/>
    <n v="104571.26542435412"/>
    <x v="3"/>
    <x v="9"/>
  </r>
  <r>
    <x v="2"/>
    <x v="18"/>
    <s v="May 2020"/>
    <n v="102489.70154256868"/>
    <x v="4"/>
    <x v="9"/>
  </r>
  <r>
    <x v="2"/>
    <x v="18"/>
    <s v="Jun 2020"/>
    <n v="100585.87213520067"/>
    <x v="5"/>
    <x v="9"/>
  </r>
  <r>
    <x v="2"/>
    <x v="18"/>
    <s v="Jul 2020"/>
    <n v="98045.781850707674"/>
    <x v="6"/>
    <x v="9"/>
  </r>
  <r>
    <x v="2"/>
    <x v="18"/>
    <s v="Aug 2020"/>
    <n v="95862.791647733073"/>
    <x v="7"/>
    <x v="9"/>
  </r>
  <r>
    <x v="2"/>
    <x v="18"/>
    <s v="Sep 2020"/>
    <n v="93522.665203850687"/>
    <x v="8"/>
    <x v="9"/>
  </r>
  <r>
    <x v="2"/>
    <x v="18"/>
    <s v="Oct 2020"/>
    <n v="91368.807371511764"/>
    <x v="9"/>
    <x v="9"/>
  </r>
  <r>
    <x v="2"/>
    <x v="18"/>
    <s v="Nov 2020"/>
    <n v="89229.095127575958"/>
    <x v="10"/>
    <x v="9"/>
  </r>
  <r>
    <x v="2"/>
    <x v="18"/>
    <s v="Dec 2020"/>
    <n v="87170.361729582277"/>
    <x v="11"/>
    <x v="9"/>
  </r>
  <r>
    <x v="2"/>
    <x v="18"/>
    <s v="Jan 2021"/>
    <n v="84991.281189115543"/>
    <x v="0"/>
    <x v="10"/>
  </r>
  <r>
    <x v="2"/>
    <x v="18"/>
    <s v="Feb 2021"/>
    <n v="83057.687760049273"/>
    <x v="1"/>
    <x v="10"/>
  </r>
  <r>
    <x v="2"/>
    <x v="18"/>
    <s v="Mar 2021"/>
    <n v="81210.506800853705"/>
    <x v="2"/>
    <x v="10"/>
  </r>
  <r>
    <x v="2"/>
    <x v="18"/>
    <s v="Apr 2021"/>
    <n v="79317.691970379805"/>
    <x v="3"/>
    <x v="10"/>
  </r>
  <r>
    <x v="2"/>
    <x v="18"/>
    <s v="May 2021"/>
    <n v="77557.17156639215"/>
    <x v="4"/>
    <x v="10"/>
  </r>
  <r>
    <x v="2"/>
    <x v="18"/>
    <s v="Jun 2021"/>
    <n v="75933.189788632269"/>
    <x v="5"/>
    <x v="10"/>
  </r>
  <r>
    <x v="2"/>
    <x v="18"/>
    <s v="Jul 2021"/>
    <n v="70797.179862743898"/>
    <x v="6"/>
    <x v="10"/>
  </r>
  <r>
    <x v="2"/>
    <x v="18"/>
    <s v="Aug 2021"/>
    <n v="69300.789381692404"/>
    <x v="7"/>
    <x v="10"/>
  </r>
  <r>
    <x v="2"/>
    <x v="18"/>
    <s v="Sep 2021"/>
    <n v="67678.497684119124"/>
    <x v="8"/>
    <x v="10"/>
  </r>
  <r>
    <x v="2"/>
    <x v="18"/>
    <s v="Oct 2021"/>
    <n v="65403.639901414499"/>
    <x v="9"/>
    <x v="10"/>
  </r>
  <r>
    <x v="2"/>
    <x v="18"/>
    <s v="Nov 2021"/>
    <n v="63588.08711989352"/>
    <x v="10"/>
    <x v="10"/>
  </r>
  <r>
    <x v="2"/>
    <x v="18"/>
    <s v="Dec 2021"/>
    <n v="62197.919688776994"/>
    <x v="11"/>
    <x v="10"/>
  </r>
  <r>
    <x v="2"/>
    <x v="18"/>
    <s v="Jan 2022"/>
    <n v="60815.080826677455"/>
    <x v="0"/>
    <x v="11"/>
  </r>
  <r>
    <x v="2"/>
    <x v="18"/>
    <s v="Feb 2022"/>
    <n v="59132.52867652283"/>
    <x v="1"/>
    <x v="11"/>
  </r>
  <r>
    <x v="2"/>
    <x v="18"/>
    <s v="Mar 2022"/>
    <n v="57841.387522088509"/>
    <x v="2"/>
    <x v="11"/>
  </r>
  <r>
    <x v="2"/>
    <x v="18"/>
    <s v="Apr 2022"/>
    <n v="56618.910837511095"/>
    <x v="3"/>
    <x v="11"/>
  </r>
  <r>
    <x v="2"/>
    <x v="18"/>
    <s v="May 2022"/>
    <n v="54954.993666149225"/>
    <x v="4"/>
    <x v="11"/>
  </r>
  <r>
    <x v="2"/>
    <x v="18"/>
    <s v="Jun 2022"/>
    <n v="53013.963581934477"/>
    <x v="5"/>
    <x v="11"/>
  </r>
  <r>
    <x v="2"/>
    <x v="18"/>
    <s v="Jul 2022"/>
    <n v="34134.777016703563"/>
    <x v="6"/>
    <x v="11"/>
  </r>
  <r>
    <x v="2"/>
    <x v="18"/>
    <s v="Aug 2022"/>
    <n v="17827.909271884771"/>
    <x v="7"/>
    <x v="11"/>
  </r>
  <r>
    <x v="2"/>
    <x v="18"/>
    <s v="Sep 2022"/>
    <n v="7913.7805000000008"/>
    <x v="8"/>
    <x v="11"/>
  </r>
  <r>
    <x v="2"/>
    <x v="18"/>
    <s v="Oct 2022"/>
    <n v="7833.8545999999997"/>
    <x v="9"/>
    <x v="11"/>
  </r>
  <r>
    <x v="2"/>
    <x v="18"/>
    <s v="Nov 2022"/>
    <n v="7754.7401"/>
    <x v="10"/>
    <x v="11"/>
  </r>
  <r>
    <x v="2"/>
    <x v="18"/>
    <s v="Dec 2022"/>
    <n v="7676.4282000000003"/>
    <x v="11"/>
    <x v="11"/>
  </r>
  <r>
    <x v="2"/>
    <x v="18"/>
    <s v="Jan 2023"/>
    <n v="7598.9110999999994"/>
    <x v="0"/>
    <x v="12"/>
  </r>
  <r>
    <x v="2"/>
    <x v="18"/>
    <s v="Feb 2023"/>
    <n v="7522.1802999999991"/>
    <x v="1"/>
    <x v="12"/>
  </r>
  <r>
    <x v="2"/>
    <x v="18"/>
    <s v="Mar 2023"/>
    <n v="7446.2280000000001"/>
    <x v="2"/>
    <x v="12"/>
  </r>
  <r>
    <x v="2"/>
    <x v="18"/>
    <s v="Apr 2023"/>
    <n v="7371.0461999999998"/>
    <x v="3"/>
    <x v="12"/>
  </r>
  <r>
    <x v="2"/>
    <x v="18"/>
    <s v="May 2023"/>
    <n v="7296.6270000000004"/>
    <x v="4"/>
    <x v="12"/>
  </r>
  <r>
    <x v="2"/>
    <x v="18"/>
    <s v="Jun 2023"/>
    <n v="7222.9625000000005"/>
    <x v="5"/>
    <x v="12"/>
  </r>
  <r>
    <x v="2"/>
    <x v="18"/>
    <s v="Jul 2023"/>
    <n v="7150.0452999999998"/>
    <x v="6"/>
    <x v="12"/>
  </r>
  <r>
    <x v="2"/>
    <x v="18"/>
    <s v="Aug 2023"/>
    <n v="7077.8674000000001"/>
    <x v="7"/>
    <x v="12"/>
  </r>
  <r>
    <x v="2"/>
    <x v="18"/>
    <s v="Sep 2023"/>
    <n v="7006.4216999999999"/>
    <x v="8"/>
    <x v="12"/>
  </r>
  <r>
    <x v="2"/>
    <x v="18"/>
    <s v="Oct 2023"/>
    <n v="6935.7004000000006"/>
    <x v="9"/>
    <x v="12"/>
  </r>
  <r>
    <x v="2"/>
    <x v="18"/>
    <s v="Nov 2023"/>
    <n v="6865.6959000000006"/>
    <x v="10"/>
    <x v="12"/>
  </r>
  <r>
    <x v="2"/>
    <x v="18"/>
    <s v="Dec 2023"/>
    <n v="6796.4012999999995"/>
    <x v="11"/>
    <x v="12"/>
  </r>
  <r>
    <x v="2"/>
    <x v="18"/>
    <s v="Jan 2024"/>
    <n v="6727.8093000000008"/>
    <x v="0"/>
    <x v="13"/>
  </r>
  <r>
    <x v="2"/>
    <x v="18"/>
    <s v="Feb 2024"/>
    <n v="6659.9125999999997"/>
    <x v="1"/>
    <x v="13"/>
  </r>
  <r>
    <x v="2"/>
    <x v="18"/>
    <s v="Mar 2024"/>
    <n v="6592.7042000000001"/>
    <x v="2"/>
    <x v="13"/>
  </r>
  <r>
    <x v="2"/>
    <x v="18"/>
    <s v="Apr 2024"/>
    <n v="6526.1768999999995"/>
    <x v="3"/>
    <x v="13"/>
  </r>
  <r>
    <x v="2"/>
    <x v="18"/>
    <s v="May 2024"/>
    <n v="6460.3239000000003"/>
    <x v="4"/>
    <x v="13"/>
  </r>
  <r>
    <x v="2"/>
    <x v="18"/>
    <s v="Jun 2024"/>
    <n v="6395.1385"/>
    <x v="5"/>
    <x v="13"/>
  </r>
  <r>
    <x v="2"/>
    <x v="18"/>
    <s v="Jul 2024"/>
    <n v="6330.6134000000002"/>
    <x v="6"/>
    <x v="13"/>
  </r>
  <r>
    <x v="2"/>
    <x v="18"/>
    <s v="Aug 2024"/>
    <n v="6266.7422999999999"/>
    <x v="7"/>
    <x v="13"/>
  </r>
  <r>
    <x v="2"/>
    <x v="18"/>
    <s v="Sep 2024"/>
    <n v="6203.5183999999999"/>
    <x v="8"/>
    <x v="13"/>
  </r>
  <r>
    <x v="2"/>
    <x v="18"/>
    <s v="Oct 2024"/>
    <n v="6140.9350000000004"/>
    <x v="9"/>
    <x v="13"/>
  </r>
  <r>
    <x v="2"/>
    <x v="18"/>
    <s v="Nov 2024"/>
    <n v="6078.9857999999995"/>
    <x v="10"/>
    <x v="13"/>
  </r>
  <r>
    <x v="2"/>
    <x v="18"/>
    <s v="Dec 2024"/>
    <n v="6017.6639999999998"/>
    <x v="11"/>
    <x v="13"/>
  </r>
  <r>
    <x v="2"/>
    <x v="18"/>
    <s v="Jan 2025"/>
    <n v="5956.9635000000007"/>
    <x v="0"/>
    <x v="14"/>
  </r>
  <r>
    <x v="2"/>
    <x v="18"/>
    <s v="Feb 2025"/>
    <n v="5896.8778000000002"/>
    <x v="1"/>
    <x v="14"/>
  </r>
  <r>
    <x v="2"/>
    <x v="18"/>
    <s v="Mar 2025"/>
    <n v="5837.4008000000003"/>
    <x v="2"/>
    <x v="14"/>
  </r>
  <r>
    <x v="2"/>
    <x v="18"/>
    <s v="Apr 2025"/>
    <n v="5778.5263000000004"/>
    <x v="3"/>
    <x v="14"/>
  </r>
  <r>
    <x v="2"/>
    <x v="18"/>
    <s v="May 2025"/>
    <n v="5720.247699999999"/>
    <x v="4"/>
    <x v="14"/>
  </r>
  <r>
    <x v="2"/>
    <x v="18"/>
    <s v="Jun 2025"/>
    <n v="5662.5595999999996"/>
    <x v="5"/>
    <x v="14"/>
  </r>
  <r>
    <x v="2"/>
    <x v="18"/>
    <s v="Jul 2025"/>
    <n v="5605.4555"/>
    <x v="6"/>
    <x v="14"/>
  </r>
  <r>
    <x v="2"/>
    <x v="18"/>
    <s v="Aug 2025"/>
    <n v="5548.9295999999995"/>
    <x v="7"/>
    <x v="14"/>
  </r>
  <r>
    <x v="2"/>
    <x v="18"/>
    <s v="Sep 2025"/>
    <n v="5492.9761000000008"/>
    <x v="8"/>
    <x v="14"/>
  </r>
  <r>
    <x v="2"/>
    <x v="18"/>
    <s v="Oct 2025"/>
    <n v="5437.5890999999992"/>
    <x v="9"/>
    <x v="14"/>
  </r>
  <r>
    <x v="2"/>
    <x v="18"/>
    <s v="Nov 2025"/>
    <n v="5382.7628999999997"/>
    <x v="10"/>
    <x v="14"/>
  </r>
  <r>
    <x v="2"/>
    <x v="18"/>
    <s v="Dec 2025"/>
    <n v="5328.4915000000001"/>
    <x v="11"/>
    <x v="14"/>
  </r>
  <r>
    <x v="2"/>
    <x v="18"/>
    <s v="Jan 2026"/>
    <n v="5274.7697000000007"/>
    <x v="0"/>
    <x v="15"/>
  </r>
  <r>
    <x v="2"/>
    <x v="18"/>
    <s v="Feb 2026"/>
    <n v="5221.5915999999997"/>
    <x v="1"/>
    <x v="15"/>
  </r>
  <r>
    <x v="2"/>
    <x v="18"/>
    <s v="Mar 2026"/>
    <n v="5168.9515999999994"/>
    <x v="2"/>
    <x v="15"/>
  </r>
  <r>
    <x v="2"/>
    <x v="18"/>
    <s v="Apr 2026"/>
    <n v="5116.8445999999994"/>
    <x v="3"/>
    <x v="15"/>
  </r>
  <r>
    <x v="2"/>
    <x v="18"/>
    <s v="May 2026"/>
    <n v="5065.2647999999999"/>
    <x v="4"/>
    <x v="15"/>
  </r>
  <r>
    <x v="2"/>
    <x v="18"/>
    <s v="Jun 2026"/>
    <n v="5014.2070000000003"/>
    <x v="5"/>
    <x v="15"/>
  </r>
  <r>
    <x v="2"/>
    <x v="18"/>
    <s v="Jul 2026"/>
    <n v="4963.6658000000007"/>
    <x v="6"/>
    <x v="15"/>
  </r>
  <r>
    <x v="2"/>
    <x v="18"/>
    <s v="Aug 2026"/>
    <n v="4913.6361999999999"/>
    <x v="7"/>
    <x v="15"/>
  </r>
  <r>
    <x v="2"/>
    <x v="18"/>
    <s v="Sep 2026"/>
    <n v="4864.1126000000004"/>
    <x v="8"/>
    <x v="15"/>
  </r>
  <r>
    <x v="2"/>
    <x v="18"/>
    <s v="Oct 2026"/>
    <n v="4815.0897999999997"/>
    <x v="9"/>
    <x v="15"/>
  </r>
  <r>
    <x v="2"/>
    <x v="18"/>
    <s v="Nov 2026"/>
    <n v="4766.5634"/>
    <x v="10"/>
    <x v="15"/>
  </r>
  <r>
    <x v="2"/>
    <x v="18"/>
    <s v="Dec 2026"/>
    <n v="4718.5277000000006"/>
    <x v="11"/>
    <x v="15"/>
  </r>
  <r>
    <x v="2"/>
    <x v="18"/>
    <s v="Jan 2027"/>
    <n v="4670.9777999999997"/>
    <x v="0"/>
    <x v="16"/>
  </r>
  <r>
    <x v="2"/>
    <x v="18"/>
    <s v="Feb 2027"/>
    <n v="4623.9091000000008"/>
    <x v="1"/>
    <x v="16"/>
  </r>
  <r>
    <x v="2"/>
    <x v="18"/>
    <s v="Mar 2027"/>
    <n v="4577.3163000000004"/>
    <x v="2"/>
    <x v="16"/>
  </r>
  <r>
    <x v="2"/>
    <x v="18"/>
    <s v="Apr 2027"/>
    <n v="4531.1949999999997"/>
    <x v="3"/>
    <x v="16"/>
  </r>
  <r>
    <x v="2"/>
    <x v="18"/>
    <s v="May 2027"/>
    <n v="4485.5396999999994"/>
    <x v="4"/>
    <x v="16"/>
  </r>
  <r>
    <x v="2"/>
    <x v="18"/>
    <s v="Jun 2027"/>
    <n v="4440.3464999999997"/>
    <x v="5"/>
    <x v="16"/>
  </r>
  <r>
    <x v="2"/>
    <x v="19"/>
    <s v="Aug 2012"/>
    <n v="383460.22859827266"/>
    <x v="7"/>
    <x v="1"/>
  </r>
  <r>
    <x v="2"/>
    <x v="19"/>
    <s v="Sep 2012"/>
    <n v="1176658.9649656343"/>
    <x v="8"/>
    <x v="1"/>
  </r>
  <r>
    <x v="2"/>
    <x v="19"/>
    <s v="Oct 2012"/>
    <n v="1353441.6893319064"/>
    <x v="9"/>
    <x v="1"/>
  </r>
  <r>
    <x v="2"/>
    <x v="19"/>
    <s v="Nov 2012"/>
    <n v="1043994.6587381288"/>
    <x v="10"/>
    <x v="1"/>
  </r>
  <r>
    <x v="2"/>
    <x v="19"/>
    <s v="Dec 2012"/>
    <n v="816564.58915242972"/>
    <x v="11"/>
    <x v="1"/>
  </r>
  <r>
    <x v="2"/>
    <x v="19"/>
    <s v="Jan 2013"/>
    <n v="738897.82012055174"/>
    <x v="0"/>
    <x v="2"/>
  </r>
  <r>
    <x v="2"/>
    <x v="19"/>
    <s v="Feb 2013"/>
    <n v="692118.66599765944"/>
    <x v="1"/>
    <x v="2"/>
  </r>
  <r>
    <x v="2"/>
    <x v="19"/>
    <s v="Mar 2013"/>
    <n v="736208.93725522433"/>
    <x v="2"/>
    <x v="2"/>
  </r>
  <r>
    <x v="2"/>
    <x v="19"/>
    <s v="Apr 2013"/>
    <n v="804370.36083352263"/>
    <x v="3"/>
    <x v="2"/>
  </r>
  <r>
    <x v="2"/>
    <x v="19"/>
    <s v="May 2013"/>
    <n v="877372.81147456565"/>
    <x v="4"/>
    <x v="2"/>
  </r>
  <r>
    <x v="2"/>
    <x v="19"/>
    <s v="Jun 2013"/>
    <n v="1000637.0318286071"/>
    <x v="5"/>
    <x v="2"/>
  </r>
  <r>
    <x v="2"/>
    <x v="19"/>
    <s v="Jul 2013"/>
    <n v="1091008.2679359424"/>
    <x v="6"/>
    <x v="2"/>
  </r>
  <r>
    <x v="2"/>
    <x v="19"/>
    <s v="Aug 2013"/>
    <n v="1140402.0051244057"/>
    <x v="7"/>
    <x v="2"/>
  </r>
  <r>
    <x v="2"/>
    <x v="19"/>
    <s v="Sep 2013"/>
    <n v="1192907.6850008511"/>
    <x v="8"/>
    <x v="2"/>
  </r>
  <r>
    <x v="2"/>
    <x v="19"/>
    <s v="Oct 2013"/>
    <n v="1191130.4594137454"/>
    <x v="9"/>
    <x v="2"/>
  </r>
  <r>
    <x v="2"/>
    <x v="19"/>
    <s v="Nov 2013"/>
    <n v="1161734.0718188495"/>
    <x v="10"/>
    <x v="2"/>
  </r>
  <r>
    <x v="2"/>
    <x v="19"/>
    <s v="Dec 2013"/>
    <n v="1185299.7128345235"/>
    <x v="11"/>
    <x v="2"/>
  </r>
  <r>
    <x v="2"/>
    <x v="19"/>
    <s v="Jan 2014"/>
    <n v="1106097.5544610925"/>
    <x v="0"/>
    <x v="3"/>
  </r>
  <r>
    <x v="2"/>
    <x v="19"/>
    <s v="Feb 2014"/>
    <n v="855623.28261892614"/>
    <x v="1"/>
    <x v="3"/>
  </r>
  <r>
    <x v="2"/>
    <x v="19"/>
    <s v="Mar 2014"/>
    <n v="742526.54750277475"/>
    <x v="2"/>
    <x v="3"/>
  </r>
  <r>
    <x v="2"/>
    <x v="19"/>
    <s v="Apr 2014"/>
    <n v="676060.00529316009"/>
    <x v="3"/>
    <x v="3"/>
  </r>
  <r>
    <x v="2"/>
    <x v="19"/>
    <s v="May 2014"/>
    <n v="576182.63700094575"/>
    <x v="4"/>
    <x v="3"/>
  </r>
  <r>
    <x v="2"/>
    <x v="19"/>
    <s v="Jun 2014"/>
    <n v="295619.94153377844"/>
    <x v="5"/>
    <x v="3"/>
  </r>
  <r>
    <x v="2"/>
    <x v="19"/>
    <s v="Jul 2014"/>
    <n v="271823.20335581264"/>
    <x v="6"/>
    <x v="3"/>
  </r>
  <r>
    <x v="2"/>
    <x v="19"/>
    <s v="Aug 2014"/>
    <n v="249572.21586611477"/>
    <x v="7"/>
    <x v="3"/>
  </r>
  <r>
    <x v="2"/>
    <x v="19"/>
    <s v="Sep 2014"/>
    <n v="229494.27758999856"/>
    <x v="8"/>
    <x v="3"/>
  </r>
  <r>
    <x v="2"/>
    <x v="19"/>
    <s v="Oct 2014"/>
    <n v="210934.28324469473"/>
    <x v="9"/>
    <x v="3"/>
  </r>
  <r>
    <x v="2"/>
    <x v="19"/>
    <s v="Nov 2014"/>
    <n v="194924.18158291996"/>
    <x v="10"/>
    <x v="3"/>
  </r>
  <r>
    <x v="2"/>
    <x v="19"/>
    <s v="Dec 2014"/>
    <n v="205327.45263093302"/>
    <x v="11"/>
    <x v="3"/>
  </r>
  <r>
    <x v="2"/>
    <x v="19"/>
    <s v="Jan 2015"/>
    <n v="195282.45971395983"/>
    <x v="0"/>
    <x v="4"/>
  </r>
  <r>
    <x v="2"/>
    <x v="19"/>
    <s v="Feb 2015"/>
    <n v="185132.9904301939"/>
    <x v="1"/>
    <x v="4"/>
  </r>
  <r>
    <x v="2"/>
    <x v="19"/>
    <s v="Mar 2015"/>
    <n v="175486.66597107329"/>
    <x v="2"/>
    <x v="4"/>
  </r>
  <r>
    <x v="2"/>
    <x v="19"/>
    <s v="Apr 2015"/>
    <n v="168311.10401901914"/>
    <x v="3"/>
    <x v="4"/>
  </r>
  <r>
    <x v="2"/>
    <x v="19"/>
    <s v="May 2015"/>
    <n v="163291.72057319677"/>
    <x v="4"/>
    <x v="4"/>
  </r>
  <r>
    <x v="2"/>
    <x v="19"/>
    <s v="Jun 2015"/>
    <n v="204838.10852542403"/>
    <x v="5"/>
    <x v="4"/>
  </r>
  <r>
    <x v="2"/>
    <x v="19"/>
    <s v="Jul 2015"/>
    <n v="196053.00375457387"/>
    <x v="6"/>
    <x v="4"/>
  </r>
  <r>
    <x v="2"/>
    <x v="19"/>
    <s v="Aug 2015"/>
    <n v="192317.48116345721"/>
    <x v="7"/>
    <x v="4"/>
  </r>
  <r>
    <x v="2"/>
    <x v="19"/>
    <s v="Sep 2015"/>
    <n v="192864.57680502484"/>
    <x v="8"/>
    <x v="4"/>
  </r>
  <r>
    <x v="2"/>
    <x v="19"/>
    <s v="Oct 2015"/>
    <n v="187279.84778286744"/>
    <x v="9"/>
    <x v="4"/>
  </r>
  <r>
    <x v="2"/>
    <x v="19"/>
    <s v="Nov 2015"/>
    <n v="181083.11520808819"/>
    <x v="10"/>
    <x v="4"/>
  </r>
  <r>
    <x v="2"/>
    <x v="19"/>
    <s v="Dec 2015"/>
    <n v="174844.76931406235"/>
    <x v="11"/>
    <x v="4"/>
  </r>
  <r>
    <x v="2"/>
    <x v="19"/>
    <s v="Jan 2016"/>
    <n v="168780.20778572917"/>
    <x v="0"/>
    <x v="5"/>
  </r>
  <r>
    <x v="2"/>
    <x v="19"/>
    <s v="Feb 2016"/>
    <n v="163274.03155523029"/>
    <x v="1"/>
    <x v="5"/>
  </r>
  <r>
    <x v="2"/>
    <x v="19"/>
    <s v="Mar 2016"/>
    <n v="159281.91070210453"/>
    <x v="2"/>
    <x v="5"/>
  </r>
  <r>
    <x v="2"/>
    <x v="19"/>
    <s v="Apr 2016"/>
    <n v="154851.0148474178"/>
    <x v="3"/>
    <x v="5"/>
  </r>
  <r>
    <x v="2"/>
    <x v="19"/>
    <s v="May 2016"/>
    <n v="150300.42057906502"/>
    <x v="4"/>
    <x v="5"/>
  </r>
  <r>
    <x v="2"/>
    <x v="19"/>
    <s v="Jun 2016"/>
    <n v="147304.56342798169"/>
    <x v="5"/>
    <x v="5"/>
  </r>
  <r>
    <x v="2"/>
    <x v="19"/>
    <s v="Jul 2016"/>
    <n v="143640.44083439608"/>
    <x v="6"/>
    <x v="5"/>
  </r>
  <r>
    <x v="2"/>
    <x v="19"/>
    <s v="Aug 2016"/>
    <n v="140048.37009951498"/>
    <x v="7"/>
    <x v="5"/>
  </r>
  <r>
    <x v="2"/>
    <x v="19"/>
    <s v="Sep 2016"/>
    <n v="138901.5930863184"/>
    <x v="8"/>
    <x v="5"/>
  </r>
  <r>
    <x v="2"/>
    <x v="19"/>
    <s v="Oct 2016"/>
    <n v="133965.60659960634"/>
    <x v="9"/>
    <x v="5"/>
  </r>
  <r>
    <x v="2"/>
    <x v="19"/>
    <s v="Nov 2016"/>
    <n v="130520.6134350387"/>
    <x v="10"/>
    <x v="5"/>
  </r>
  <r>
    <x v="2"/>
    <x v="19"/>
    <s v="Dec 2016"/>
    <n v="126473.73940263603"/>
    <x v="11"/>
    <x v="5"/>
  </r>
  <r>
    <x v="2"/>
    <x v="19"/>
    <s v="Jan 2017"/>
    <n v="124054.19584372903"/>
    <x v="0"/>
    <x v="6"/>
  </r>
  <r>
    <x v="2"/>
    <x v="19"/>
    <s v="Feb 2017"/>
    <n v="120918.41093126383"/>
    <x v="1"/>
    <x v="6"/>
  </r>
  <r>
    <x v="2"/>
    <x v="19"/>
    <s v="Mar 2017"/>
    <n v="118553.73695397344"/>
    <x v="2"/>
    <x v="6"/>
  </r>
  <r>
    <x v="2"/>
    <x v="19"/>
    <s v="Apr 2017"/>
    <n v="116506.03277528149"/>
    <x v="3"/>
    <x v="6"/>
  </r>
  <r>
    <x v="2"/>
    <x v="19"/>
    <s v="May 2017"/>
    <n v="114720.59472779649"/>
    <x v="4"/>
    <x v="6"/>
  </r>
  <r>
    <x v="2"/>
    <x v="19"/>
    <s v="Jun 2017"/>
    <n v="111723.40200066933"/>
    <x v="5"/>
    <x v="6"/>
  </r>
  <r>
    <x v="2"/>
    <x v="19"/>
    <s v="Jul 2017"/>
    <n v="109494.77896962088"/>
    <x v="6"/>
    <x v="6"/>
  </r>
  <r>
    <x v="2"/>
    <x v="19"/>
    <s v="Aug 2017"/>
    <n v="106630.06842342461"/>
    <x v="7"/>
    <x v="6"/>
  </r>
  <r>
    <x v="2"/>
    <x v="19"/>
    <s v="Sep 2017"/>
    <n v="103781.94582421285"/>
    <x v="8"/>
    <x v="6"/>
  </r>
  <r>
    <x v="2"/>
    <x v="19"/>
    <s v="Oct 2017"/>
    <n v="102244.03151096027"/>
    <x v="9"/>
    <x v="6"/>
  </r>
  <r>
    <x v="2"/>
    <x v="19"/>
    <s v="Nov 2017"/>
    <n v="100051.35083689427"/>
    <x v="10"/>
    <x v="6"/>
  </r>
  <r>
    <x v="2"/>
    <x v="19"/>
    <s v="Dec 2017"/>
    <n v="97799.657067108026"/>
    <x v="11"/>
    <x v="6"/>
  </r>
  <r>
    <x v="2"/>
    <x v="19"/>
    <s v="Jan 2018"/>
    <n v="96484.749174012541"/>
    <x v="0"/>
    <x v="7"/>
  </r>
  <r>
    <x v="2"/>
    <x v="19"/>
    <s v="Feb 2018"/>
    <n v="94987.823840676923"/>
    <x v="1"/>
    <x v="7"/>
  </r>
  <r>
    <x v="2"/>
    <x v="19"/>
    <s v="Mar 2018"/>
    <n v="92954.711122726847"/>
    <x v="2"/>
    <x v="7"/>
  </r>
  <r>
    <x v="2"/>
    <x v="19"/>
    <s v="Apr 2018"/>
    <n v="91714.184897510393"/>
    <x v="3"/>
    <x v="7"/>
  </r>
  <r>
    <x v="2"/>
    <x v="19"/>
    <s v="May 2018"/>
    <n v="89715.076064578796"/>
    <x v="4"/>
    <x v="7"/>
  </r>
  <r>
    <x v="2"/>
    <x v="19"/>
    <s v="Jun 2018"/>
    <n v="88130.585901913277"/>
    <x v="5"/>
    <x v="7"/>
  </r>
  <r>
    <x v="2"/>
    <x v="19"/>
    <s v="Jul 2018"/>
    <n v="86740.520405425428"/>
    <x v="6"/>
    <x v="7"/>
  </r>
  <r>
    <x v="2"/>
    <x v="19"/>
    <s v="Aug 2018"/>
    <n v="85656.918222698398"/>
    <x v="7"/>
    <x v="7"/>
  </r>
  <r>
    <x v="2"/>
    <x v="19"/>
    <s v="Sep 2018"/>
    <n v="83663.380272816852"/>
    <x v="8"/>
    <x v="7"/>
  </r>
  <r>
    <x v="2"/>
    <x v="19"/>
    <s v="Oct 2018"/>
    <n v="82195.638835656369"/>
    <x v="9"/>
    <x v="7"/>
  </r>
  <r>
    <x v="2"/>
    <x v="19"/>
    <s v="Nov 2018"/>
    <n v="81692.062904948194"/>
    <x v="10"/>
    <x v="7"/>
  </r>
  <r>
    <x v="2"/>
    <x v="19"/>
    <s v="Dec 2018"/>
    <n v="80488.842457042803"/>
    <x v="11"/>
    <x v="7"/>
  </r>
  <r>
    <x v="2"/>
    <x v="19"/>
    <s v="Jan 2019"/>
    <n v="78543.321776161014"/>
    <x v="0"/>
    <x v="8"/>
  </r>
  <r>
    <x v="2"/>
    <x v="19"/>
    <s v="Feb 2019"/>
    <n v="76932.129753462606"/>
    <x v="1"/>
    <x v="8"/>
  </r>
  <r>
    <x v="2"/>
    <x v="19"/>
    <s v="Mar 2019"/>
    <n v="76214.160779691258"/>
    <x v="2"/>
    <x v="8"/>
  </r>
  <r>
    <x v="2"/>
    <x v="19"/>
    <s v="Apr 2019"/>
    <n v="75333.464580085798"/>
    <x v="3"/>
    <x v="8"/>
  </r>
  <r>
    <x v="2"/>
    <x v="19"/>
    <s v="May 2019"/>
    <n v="74026.663817845867"/>
    <x v="4"/>
    <x v="8"/>
  </r>
  <r>
    <x v="2"/>
    <x v="19"/>
    <s v="Jun 2019"/>
    <n v="72660.412382355717"/>
    <x v="5"/>
    <x v="8"/>
  </r>
  <r>
    <x v="2"/>
    <x v="19"/>
    <s v="Jul 2019"/>
    <n v="72036.107737281942"/>
    <x v="6"/>
    <x v="8"/>
  </r>
  <r>
    <x v="2"/>
    <x v="19"/>
    <s v="Aug 2019"/>
    <n v="71050.854093620088"/>
    <x v="7"/>
    <x v="8"/>
  </r>
  <r>
    <x v="2"/>
    <x v="19"/>
    <s v="Sep 2019"/>
    <n v="70004.361484654088"/>
    <x v="8"/>
    <x v="8"/>
  </r>
  <r>
    <x v="2"/>
    <x v="19"/>
    <s v="Oct 2019"/>
    <n v="68865.822768553538"/>
    <x v="9"/>
    <x v="8"/>
  </r>
  <r>
    <x v="2"/>
    <x v="19"/>
    <s v="Nov 2019"/>
    <n v="67906.938094267898"/>
    <x v="10"/>
    <x v="8"/>
  </r>
  <r>
    <x v="2"/>
    <x v="19"/>
    <s v="Dec 2019"/>
    <n v="66951.151532710224"/>
    <x v="11"/>
    <x v="8"/>
  </r>
  <r>
    <x v="2"/>
    <x v="19"/>
    <s v="Jan 2020"/>
    <n v="66039.073073875596"/>
    <x v="0"/>
    <x v="9"/>
  </r>
  <r>
    <x v="2"/>
    <x v="19"/>
    <s v="Feb 2020"/>
    <n v="65123.530753373016"/>
    <x v="1"/>
    <x v="9"/>
  </r>
  <r>
    <x v="2"/>
    <x v="19"/>
    <s v="Mar 2020"/>
    <n v="64251.795595054398"/>
    <x v="2"/>
    <x v="9"/>
  </r>
  <r>
    <x v="2"/>
    <x v="19"/>
    <s v="Apr 2020"/>
    <n v="63385.497883893418"/>
    <x v="3"/>
    <x v="9"/>
  </r>
  <r>
    <x v="2"/>
    <x v="19"/>
    <s v="May 2020"/>
    <n v="62552.501314158828"/>
    <x v="4"/>
    <x v="9"/>
  </r>
  <r>
    <x v="2"/>
    <x v="19"/>
    <s v="Jun 2020"/>
    <n v="61725.288809736136"/>
    <x v="5"/>
    <x v="9"/>
  </r>
  <r>
    <x v="2"/>
    <x v="19"/>
    <s v="Jul 2020"/>
    <n v="60930.030143786775"/>
    <x v="6"/>
    <x v="9"/>
  </r>
  <r>
    <x v="2"/>
    <x v="19"/>
    <s v="Aug 2020"/>
    <n v="60137.84283002076"/>
    <x v="7"/>
    <x v="9"/>
  </r>
  <r>
    <x v="2"/>
    <x v="19"/>
    <s v="Sep 2020"/>
    <n v="59377.948642142263"/>
    <x v="8"/>
    <x v="9"/>
  </r>
  <r>
    <x v="2"/>
    <x v="19"/>
    <s v="Oct 2020"/>
    <n v="58574.403796935818"/>
    <x v="9"/>
    <x v="9"/>
  </r>
  <r>
    <x v="2"/>
    <x v="19"/>
    <s v="Nov 2020"/>
    <n v="57848.040286874908"/>
    <x v="10"/>
    <x v="9"/>
  </r>
  <r>
    <x v="2"/>
    <x v="19"/>
    <s v="Dec 2020"/>
    <n v="57125.272097129637"/>
    <x v="11"/>
    <x v="9"/>
  </r>
  <r>
    <x v="2"/>
    <x v="19"/>
    <s v="Jan 2021"/>
    <n v="56429.527241651223"/>
    <x v="0"/>
    <x v="10"/>
  </r>
  <r>
    <x v="2"/>
    <x v="19"/>
    <s v="Feb 2021"/>
    <n v="55736.191047605585"/>
    <x v="1"/>
    <x v="10"/>
  </r>
  <r>
    <x v="2"/>
    <x v="19"/>
    <s v="Mar 2021"/>
    <n v="55065.485263994728"/>
    <x v="2"/>
    <x v="10"/>
  </r>
  <r>
    <x v="2"/>
    <x v="19"/>
    <s v="Apr 2021"/>
    <n v="54402.454984004551"/>
    <x v="3"/>
    <x v="10"/>
  </r>
  <r>
    <x v="2"/>
    <x v="19"/>
    <s v="May 2021"/>
    <n v="53726.670402390526"/>
    <x v="4"/>
    <x v="10"/>
  </r>
  <r>
    <x v="2"/>
    <x v="19"/>
    <s v="Jun 2021"/>
    <n v="53045.512784932325"/>
    <x v="5"/>
    <x v="10"/>
  </r>
  <r>
    <x v="2"/>
    <x v="19"/>
    <s v="Jul 2021"/>
    <n v="52379.195884357738"/>
    <x v="6"/>
    <x v="10"/>
  </r>
  <r>
    <x v="2"/>
    <x v="19"/>
    <s v="Aug 2021"/>
    <n v="48944.91129958909"/>
    <x v="7"/>
    <x v="10"/>
  </r>
  <r>
    <x v="2"/>
    <x v="19"/>
    <s v="Sep 2021"/>
    <n v="48401.193220766174"/>
    <x v="8"/>
    <x v="10"/>
  </r>
  <r>
    <x v="2"/>
    <x v="19"/>
    <s v="Oct 2021"/>
    <n v="47884.279572464526"/>
    <x v="9"/>
    <x v="10"/>
  </r>
  <r>
    <x v="2"/>
    <x v="19"/>
    <s v="Nov 2021"/>
    <n v="47366.090792986055"/>
    <x v="10"/>
    <x v="10"/>
  </r>
  <r>
    <x v="2"/>
    <x v="19"/>
    <s v="Dec 2021"/>
    <n v="46854.733409666354"/>
    <x v="11"/>
    <x v="10"/>
  </r>
  <r>
    <x v="2"/>
    <x v="19"/>
    <s v="Jan 2022"/>
    <n v="46336.450801096624"/>
    <x v="0"/>
    <x v="11"/>
  </r>
  <r>
    <x v="2"/>
    <x v="19"/>
    <s v="Feb 2022"/>
    <n v="45854.379962411374"/>
    <x v="1"/>
    <x v="11"/>
  </r>
  <r>
    <x v="2"/>
    <x v="19"/>
    <s v="Mar 2022"/>
    <n v="45388.810089446342"/>
    <x v="2"/>
    <x v="11"/>
  </r>
  <r>
    <x v="2"/>
    <x v="19"/>
    <s v="Apr 2022"/>
    <n v="44888.056968495817"/>
    <x v="3"/>
    <x v="11"/>
  </r>
  <r>
    <x v="2"/>
    <x v="19"/>
    <s v="May 2022"/>
    <n v="44436.583897787794"/>
    <x v="4"/>
    <x v="11"/>
  </r>
  <r>
    <x v="2"/>
    <x v="19"/>
    <s v="Jun 2022"/>
    <n v="43991.06047025921"/>
    <x v="5"/>
    <x v="11"/>
  </r>
  <r>
    <x v="2"/>
    <x v="19"/>
    <s v="Jul 2022"/>
    <n v="43073.877791114981"/>
    <x v="6"/>
    <x v="11"/>
  </r>
  <r>
    <x v="2"/>
    <x v="19"/>
    <s v="Aug 2022"/>
    <n v="41538.031632860962"/>
    <x v="7"/>
    <x v="11"/>
  </r>
  <r>
    <x v="2"/>
    <x v="19"/>
    <s v="Sep 2022"/>
    <n v="6781.5995000000003"/>
    <x v="8"/>
    <x v="11"/>
  </r>
  <r>
    <x v="2"/>
    <x v="19"/>
    <s v="Oct 2022"/>
    <n v="6713.0981000000002"/>
    <x v="9"/>
    <x v="11"/>
  </r>
  <r>
    <x v="2"/>
    <x v="19"/>
    <s v="Nov 2022"/>
    <n v="6645.2919999999995"/>
    <x v="10"/>
    <x v="11"/>
  </r>
  <r>
    <x v="2"/>
    <x v="19"/>
    <s v="Dec 2022"/>
    <n v="6578.1741000000002"/>
    <x v="11"/>
    <x v="11"/>
  </r>
  <r>
    <x v="2"/>
    <x v="19"/>
    <s v="Jan 2023"/>
    <n v="6511.7371000000003"/>
    <x v="0"/>
    <x v="12"/>
  </r>
  <r>
    <x v="2"/>
    <x v="19"/>
    <s v="Feb 2023"/>
    <n v="6445.9744999999994"/>
    <x v="1"/>
    <x v="12"/>
  </r>
  <r>
    <x v="2"/>
    <x v="19"/>
    <s v="Mar 2023"/>
    <n v="6380.8791999999994"/>
    <x v="2"/>
    <x v="12"/>
  </r>
  <r>
    <x v="2"/>
    <x v="19"/>
    <s v="Apr 2023"/>
    <n v="6316.4443000000001"/>
    <x v="3"/>
    <x v="12"/>
  </r>
  <r>
    <x v="2"/>
    <x v="19"/>
    <s v="May 2023"/>
    <n v="6252.6632"/>
    <x v="4"/>
    <x v="12"/>
  </r>
  <r>
    <x v="2"/>
    <x v="19"/>
    <s v="Jun 2023"/>
    <n v="6189.5293000000001"/>
    <x v="5"/>
    <x v="12"/>
  </r>
  <r>
    <x v="2"/>
    <x v="19"/>
    <s v="Jul 2023"/>
    <n v="6127.0357999999997"/>
    <x v="6"/>
    <x v="12"/>
  </r>
  <r>
    <x v="2"/>
    <x v="19"/>
    <s v="Aug 2023"/>
    <n v="6065.1759000000002"/>
    <x v="7"/>
    <x v="12"/>
  </r>
  <r>
    <x v="2"/>
    <x v="19"/>
    <s v="Sep 2023"/>
    <n v="6003.9438"/>
    <x v="8"/>
    <x v="12"/>
  </r>
  <r>
    <x v="2"/>
    <x v="19"/>
    <s v="Oct 2023"/>
    <n v="5943.3324000000002"/>
    <x v="9"/>
    <x v="12"/>
  </r>
  <r>
    <x v="2"/>
    <x v="19"/>
    <s v="Nov 2023"/>
    <n v="5883.3360000000002"/>
    <x v="10"/>
    <x v="12"/>
  </r>
  <r>
    <x v="2"/>
    <x v="19"/>
    <s v="Dec 2023"/>
    <n v="5823.9479000000001"/>
    <x v="11"/>
    <x v="12"/>
  </r>
  <r>
    <x v="2"/>
    <x v="19"/>
    <s v="Jan 2024"/>
    <n v="5765.1620000000003"/>
    <x v="0"/>
    <x v="13"/>
  </r>
  <r>
    <x v="2"/>
    <x v="19"/>
    <s v="Feb 2024"/>
    <n v="5706.9721000000009"/>
    <x v="1"/>
    <x v="13"/>
  </r>
  <r>
    <x v="2"/>
    <x v="19"/>
    <s v="Mar 2024"/>
    <n v="5649.3723"/>
    <x v="2"/>
    <x v="13"/>
  </r>
  <r>
    <x v="2"/>
    <x v="19"/>
    <s v="Apr 2024"/>
    <n v="5592.3562999999995"/>
    <x v="3"/>
    <x v="13"/>
  </r>
  <r>
    <x v="2"/>
    <x v="19"/>
    <s v="May 2024"/>
    <n v="5535.9183999999996"/>
    <x v="4"/>
    <x v="13"/>
  </r>
  <r>
    <x v="2"/>
    <x v="19"/>
    <s v="Jun 2024"/>
    <n v="5480.0524999999998"/>
    <x v="5"/>
    <x v="13"/>
  </r>
  <r>
    <x v="2"/>
    <x v="19"/>
    <s v="Jul 2024"/>
    <n v="5424.7530000000006"/>
    <x v="6"/>
    <x v="13"/>
  </r>
  <r>
    <x v="2"/>
    <x v="19"/>
    <s v="Aug 2024"/>
    <n v="5370.0139000000008"/>
    <x v="7"/>
    <x v="13"/>
  </r>
  <r>
    <x v="2"/>
    <x v="19"/>
    <s v="Sep 2024"/>
    <n v="5315.8294999999998"/>
    <x v="8"/>
    <x v="13"/>
  </r>
  <r>
    <x v="2"/>
    <x v="19"/>
    <s v="Oct 2024"/>
    <n v="5262.1944000000003"/>
    <x v="9"/>
    <x v="13"/>
  </r>
  <r>
    <x v="2"/>
    <x v="19"/>
    <s v="Nov 2024"/>
    <n v="5209.1025"/>
    <x v="10"/>
    <x v="13"/>
  </r>
  <r>
    <x v="2"/>
    <x v="19"/>
    <s v="Dec 2024"/>
    <n v="5156.5488000000005"/>
    <x v="11"/>
    <x v="13"/>
  </r>
  <r>
    <x v="2"/>
    <x v="19"/>
    <s v="Jan 2025"/>
    <n v="5104.5277000000006"/>
    <x v="0"/>
    <x v="14"/>
  </r>
  <r>
    <x v="2"/>
    <x v="19"/>
    <s v="Feb 2025"/>
    <n v="5053.0334000000003"/>
    <x v="1"/>
    <x v="14"/>
  </r>
  <r>
    <x v="2"/>
    <x v="19"/>
    <s v="Mar 2025"/>
    <n v="5002.0607"/>
    <x v="2"/>
    <x v="14"/>
  </r>
  <r>
    <x v="2"/>
    <x v="19"/>
    <s v="Apr 2025"/>
    <n v="4951.6046000000006"/>
    <x v="3"/>
    <x v="14"/>
  </r>
  <r>
    <x v="2"/>
    <x v="19"/>
    <s v="May 2025"/>
    <n v="4901.6594999999998"/>
    <x v="4"/>
    <x v="14"/>
  </r>
  <r>
    <x v="2"/>
    <x v="19"/>
    <s v="Jun 2025"/>
    <n v="4852.2201999999997"/>
    <x v="5"/>
    <x v="14"/>
  </r>
  <r>
    <x v="2"/>
    <x v="19"/>
    <s v="Jul 2025"/>
    <n v="4803.2817999999997"/>
    <x v="6"/>
    <x v="14"/>
  </r>
  <r>
    <x v="2"/>
    <x v="19"/>
    <s v="Aug 2025"/>
    <n v="4754.8388999999997"/>
    <x v="7"/>
    <x v="14"/>
  </r>
  <r>
    <x v="2"/>
    <x v="19"/>
    <s v="Sep 2025"/>
    <n v="4706.8867"/>
    <x v="8"/>
    <x v="14"/>
  </r>
  <r>
    <x v="2"/>
    <x v="19"/>
    <s v="Oct 2025"/>
    <n v="4659.42"/>
    <x v="9"/>
    <x v="14"/>
  </r>
  <r>
    <x v="2"/>
    <x v="19"/>
    <s v="Nov 2025"/>
    <n v="4612.4340000000002"/>
    <x v="10"/>
    <x v="14"/>
  </r>
  <r>
    <x v="2"/>
    <x v="19"/>
    <s v="Dec 2025"/>
    <n v="4565.9236999999994"/>
    <x v="11"/>
    <x v="14"/>
  </r>
  <r>
    <x v="2"/>
    <x v="19"/>
    <s v="Jan 2026"/>
    <n v="4519.8842999999997"/>
    <x v="0"/>
    <x v="15"/>
  </r>
  <r>
    <x v="2"/>
    <x v="19"/>
    <s v="Feb 2026"/>
    <n v="4474.3108000000002"/>
    <x v="1"/>
    <x v="15"/>
  </r>
  <r>
    <x v="2"/>
    <x v="19"/>
    <s v="Mar 2026"/>
    <n v="4429.1988000000001"/>
    <x v="2"/>
    <x v="15"/>
  </r>
  <r>
    <x v="2"/>
    <x v="19"/>
    <s v="Apr 2026"/>
    <n v="4384.5436"/>
    <x v="3"/>
    <x v="15"/>
  </r>
  <r>
    <x v="2"/>
    <x v="19"/>
    <s v="May 2026"/>
    <n v="4340.3402000000006"/>
    <x v="4"/>
    <x v="15"/>
  </r>
  <r>
    <x v="2"/>
    <x v="19"/>
    <s v="Jun 2026"/>
    <n v="4296.5842999999995"/>
    <x v="5"/>
    <x v="15"/>
  </r>
  <r>
    <x v="2"/>
    <x v="19"/>
    <s v="Jul 2026"/>
    <n v="4253.2713000000003"/>
    <x v="6"/>
    <x v="15"/>
  </r>
  <r>
    <x v="2"/>
    <x v="19"/>
    <s v="Aug 2026"/>
    <n v="4210.3964999999998"/>
    <x v="7"/>
    <x v="15"/>
  </r>
  <r>
    <x v="2"/>
    <x v="19"/>
    <s v="Sep 2026"/>
    <n v="4167.9555999999993"/>
    <x v="8"/>
    <x v="15"/>
  </r>
  <r>
    <x v="2"/>
    <x v="19"/>
    <s v="Oct 2026"/>
    <n v="4125.9441999999999"/>
    <x v="9"/>
    <x v="15"/>
  </r>
  <r>
    <x v="2"/>
    <x v="19"/>
    <s v="Nov 2026"/>
    <n v="4084.3579999999997"/>
    <x v="10"/>
    <x v="15"/>
  </r>
  <r>
    <x v="2"/>
    <x v="19"/>
    <s v="Dec 2026"/>
    <n v="4043.1922999999997"/>
    <x v="11"/>
    <x v="15"/>
  </r>
  <r>
    <x v="2"/>
    <x v="19"/>
    <s v="Jan 2027"/>
    <n v="4002.4434000000001"/>
    <x v="0"/>
    <x v="16"/>
  </r>
  <r>
    <x v="2"/>
    <x v="19"/>
    <s v="Feb 2027"/>
    <n v="3962.1064999999999"/>
    <x v="1"/>
    <x v="16"/>
  </r>
  <r>
    <x v="2"/>
    <x v="19"/>
    <s v="Mar 2027"/>
    <n v="3922.1778000000004"/>
    <x v="2"/>
    <x v="16"/>
  </r>
  <r>
    <x v="2"/>
    <x v="19"/>
    <s v="Apr 2027"/>
    <n v="3882.6530000000002"/>
    <x v="3"/>
    <x v="16"/>
  </r>
  <r>
    <x v="2"/>
    <x v="19"/>
    <s v="May 2027"/>
    <n v="3843.5278000000003"/>
    <x v="4"/>
    <x v="16"/>
  </r>
  <r>
    <x v="2"/>
    <x v="19"/>
    <s v="Jun 2027"/>
    <n v="3804.7984999999999"/>
    <x v="5"/>
    <x v="16"/>
  </r>
  <r>
    <x v="2"/>
    <x v="19"/>
    <s v="Jul 2027"/>
    <n v="3766.4607999999998"/>
    <x v="6"/>
    <x v="16"/>
  </r>
  <r>
    <x v="2"/>
    <x v="20"/>
    <s v="Sep 2012"/>
    <n v="397578.02893356641"/>
    <x v="8"/>
    <x v="1"/>
  </r>
  <r>
    <x v="2"/>
    <x v="20"/>
    <s v="Oct 2012"/>
    <n v="978463.83610765217"/>
    <x v="9"/>
    <x v="1"/>
  </r>
  <r>
    <x v="2"/>
    <x v="20"/>
    <s v="Nov 2012"/>
    <n v="903691.83701049839"/>
    <x v="10"/>
    <x v="1"/>
  </r>
  <r>
    <x v="2"/>
    <x v="20"/>
    <s v="Dec 2012"/>
    <n v="774856.9228133508"/>
    <x v="11"/>
    <x v="1"/>
  </r>
  <r>
    <x v="2"/>
    <x v="20"/>
    <s v="Jan 2013"/>
    <n v="686260.63761816011"/>
    <x v="0"/>
    <x v="2"/>
  </r>
  <r>
    <x v="2"/>
    <x v="20"/>
    <s v="Feb 2013"/>
    <n v="651055.07327100425"/>
    <x v="1"/>
    <x v="2"/>
  </r>
  <r>
    <x v="2"/>
    <x v="20"/>
    <s v="Mar 2013"/>
    <n v="557898.82342276047"/>
    <x v="2"/>
    <x v="2"/>
  </r>
  <r>
    <x v="2"/>
    <x v="20"/>
    <s v="Apr 2013"/>
    <n v="544430.13926620432"/>
    <x v="3"/>
    <x v="2"/>
  </r>
  <r>
    <x v="2"/>
    <x v="20"/>
    <s v="May 2013"/>
    <n v="529523.09180143685"/>
    <x v="4"/>
    <x v="2"/>
  </r>
  <r>
    <x v="2"/>
    <x v="20"/>
    <s v="Jun 2013"/>
    <n v="569219.82699008472"/>
    <x v="5"/>
    <x v="2"/>
  </r>
  <r>
    <x v="2"/>
    <x v="20"/>
    <s v="Jul 2013"/>
    <n v="579397.27192811773"/>
    <x v="6"/>
    <x v="2"/>
  </r>
  <r>
    <x v="2"/>
    <x v="20"/>
    <s v="Aug 2013"/>
    <n v="553532.86812191876"/>
    <x v="7"/>
    <x v="2"/>
  </r>
  <r>
    <x v="2"/>
    <x v="20"/>
    <s v="Sep 2013"/>
    <n v="570900.23356571072"/>
    <x v="8"/>
    <x v="2"/>
  </r>
  <r>
    <x v="2"/>
    <x v="20"/>
    <s v="Oct 2013"/>
    <n v="535308.33618872007"/>
    <x v="9"/>
    <x v="2"/>
  </r>
  <r>
    <x v="2"/>
    <x v="20"/>
    <s v="Nov 2013"/>
    <n v="526553.44755710731"/>
    <x v="10"/>
    <x v="2"/>
  </r>
  <r>
    <x v="2"/>
    <x v="20"/>
    <s v="Dec 2013"/>
    <n v="472986.87492174818"/>
    <x v="11"/>
    <x v="2"/>
  </r>
  <r>
    <x v="2"/>
    <x v="20"/>
    <s v="Jan 2014"/>
    <n v="449592.32755192666"/>
    <x v="0"/>
    <x v="3"/>
  </r>
  <r>
    <x v="2"/>
    <x v="20"/>
    <s v="Feb 2014"/>
    <n v="358775.32571725227"/>
    <x v="1"/>
    <x v="3"/>
  </r>
  <r>
    <x v="2"/>
    <x v="20"/>
    <s v="Mar 2014"/>
    <n v="315892.91008470918"/>
    <x v="2"/>
    <x v="3"/>
  </r>
  <r>
    <x v="2"/>
    <x v="20"/>
    <s v="Apr 2014"/>
    <n v="249329.10533838978"/>
    <x v="3"/>
    <x v="3"/>
  </r>
  <r>
    <x v="2"/>
    <x v="20"/>
    <s v="May 2014"/>
    <n v="200929.86662993464"/>
    <x v="4"/>
    <x v="3"/>
  </r>
  <r>
    <x v="2"/>
    <x v="20"/>
    <s v="Jun 2014"/>
    <n v="193253.767357887"/>
    <x v="5"/>
    <x v="3"/>
  </r>
  <r>
    <x v="2"/>
    <x v="20"/>
    <s v="Jul 2014"/>
    <n v="175254.44395758724"/>
    <x v="6"/>
    <x v="3"/>
  </r>
  <r>
    <x v="2"/>
    <x v="20"/>
    <s v="Aug 2014"/>
    <n v="169957.55887708708"/>
    <x v="7"/>
    <x v="3"/>
  </r>
  <r>
    <x v="2"/>
    <x v="20"/>
    <s v="Sep 2014"/>
    <n v="158544.26310808648"/>
    <x v="8"/>
    <x v="3"/>
  </r>
  <r>
    <x v="2"/>
    <x v="20"/>
    <s v="Oct 2014"/>
    <n v="141323.64899578664"/>
    <x v="9"/>
    <x v="3"/>
  </r>
  <r>
    <x v="2"/>
    <x v="20"/>
    <s v="Nov 2014"/>
    <n v="137115.46470728616"/>
    <x v="10"/>
    <x v="3"/>
  </r>
  <r>
    <x v="2"/>
    <x v="20"/>
    <s v="Dec 2014"/>
    <n v="137007.56813738961"/>
    <x v="11"/>
    <x v="3"/>
  </r>
  <r>
    <x v="2"/>
    <x v="20"/>
    <s v="Jan 2015"/>
    <n v="140142.25687322518"/>
    <x v="0"/>
    <x v="4"/>
  </r>
  <r>
    <x v="2"/>
    <x v="20"/>
    <s v="Feb 2015"/>
    <n v="138042.06066481053"/>
    <x v="1"/>
    <x v="4"/>
  </r>
  <r>
    <x v="2"/>
    <x v="20"/>
    <s v="Mar 2015"/>
    <n v="134285.78961855482"/>
    <x v="2"/>
    <x v="4"/>
  </r>
  <r>
    <x v="2"/>
    <x v="20"/>
    <s v="Apr 2015"/>
    <n v="130302.57015220576"/>
    <x v="3"/>
    <x v="4"/>
  </r>
  <r>
    <x v="2"/>
    <x v="20"/>
    <s v="May 2015"/>
    <n v="122714.12745249347"/>
    <x v="4"/>
    <x v="4"/>
  </r>
  <r>
    <x v="2"/>
    <x v="20"/>
    <s v="Jun 2015"/>
    <n v="125504.44092372355"/>
    <x v="5"/>
    <x v="4"/>
  </r>
  <r>
    <x v="2"/>
    <x v="20"/>
    <s v="Jul 2015"/>
    <n v="114017.29824185884"/>
    <x v="6"/>
    <x v="4"/>
  </r>
  <r>
    <x v="2"/>
    <x v="20"/>
    <s v="Aug 2015"/>
    <n v="115035.8009355642"/>
    <x v="7"/>
    <x v="4"/>
  </r>
  <r>
    <x v="2"/>
    <x v="20"/>
    <s v="Sep 2015"/>
    <n v="109557.72887323811"/>
    <x v="8"/>
    <x v="4"/>
  </r>
  <r>
    <x v="2"/>
    <x v="20"/>
    <s v="Oct 2015"/>
    <n v="108553.86842572383"/>
    <x v="9"/>
    <x v="4"/>
  </r>
  <r>
    <x v="2"/>
    <x v="20"/>
    <s v="Nov 2015"/>
    <n v="107223.16239147421"/>
    <x v="10"/>
    <x v="4"/>
  </r>
  <r>
    <x v="2"/>
    <x v="20"/>
    <s v="Dec 2015"/>
    <n v="103989.25984792346"/>
    <x v="11"/>
    <x v="4"/>
  </r>
  <r>
    <x v="2"/>
    <x v="20"/>
    <s v="Jan 2016"/>
    <n v="100934.56561301567"/>
    <x v="0"/>
    <x v="5"/>
  </r>
  <r>
    <x v="2"/>
    <x v="20"/>
    <s v="Feb 2016"/>
    <n v="98266.043516926671"/>
    <x v="1"/>
    <x v="5"/>
  </r>
  <r>
    <x v="2"/>
    <x v="20"/>
    <s v="Mar 2016"/>
    <n v="95060.238101372306"/>
    <x v="2"/>
    <x v="5"/>
  </r>
  <r>
    <x v="2"/>
    <x v="20"/>
    <s v="Apr 2016"/>
    <n v="93301.983292184028"/>
    <x v="3"/>
    <x v="5"/>
  </r>
  <r>
    <x v="2"/>
    <x v="20"/>
    <s v="May 2016"/>
    <n v="91027.04984163573"/>
    <x v="4"/>
    <x v="5"/>
  </r>
  <r>
    <x v="2"/>
    <x v="20"/>
    <s v="Jun 2016"/>
    <n v="89019.066753025851"/>
    <x v="5"/>
    <x v="5"/>
  </r>
  <r>
    <x v="2"/>
    <x v="20"/>
    <s v="Jul 2016"/>
    <n v="86820.826430942514"/>
    <x v="6"/>
    <x v="5"/>
  </r>
  <r>
    <x v="2"/>
    <x v="20"/>
    <s v="Aug 2016"/>
    <n v="84801.921651343437"/>
    <x v="7"/>
    <x v="5"/>
  </r>
  <r>
    <x v="2"/>
    <x v="20"/>
    <s v="Sep 2016"/>
    <n v="82609.495910328813"/>
    <x v="8"/>
    <x v="5"/>
  </r>
  <r>
    <x v="2"/>
    <x v="20"/>
    <s v="Oct 2016"/>
    <n v="80619.033515264076"/>
    <x v="9"/>
    <x v="5"/>
  </r>
  <r>
    <x v="2"/>
    <x v="20"/>
    <s v="Nov 2016"/>
    <n v="78639.64554412532"/>
    <x v="10"/>
    <x v="5"/>
  </r>
  <r>
    <x v="2"/>
    <x v="20"/>
    <s v="Dec 2016"/>
    <n v="76608.583336753014"/>
    <x v="11"/>
    <x v="5"/>
  </r>
  <r>
    <x v="2"/>
    <x v="20"/>
    <s v="Jan 2017"/>
    <n v="74622.87061138064"/>
    <x v="0"/>
    <x v="6"/>
  </r>
  <r>
    <x v="2"/>
    <x v="20"/>
    <s v="Feb 2017"/>
    <n v="72788.075621864526"/>
    <x v="1"/>
    <x v="6"/>
  </r>
  <r>
    <x v="2"/>
    <x v="20"/>
    <s v="Mar 2017"/>
    <n v="70969.619294086981"/>
    <x v="2"/>
    <x v="6"/>
  </r>
  <r>
    <x v="2"/>
    <x v="20"/>
    <s v="Apr 2017"/>
    <n v="69238.46327845077"/>
    <x v="3"/>
    <x v="6"/>
  </r>
  <r>
    <x v="2"/>
    <x v="20"/>
    <s v="May 2017"/>
    <n v="67503.716054639372"/>
    <x v="4"/>
    <x v="6"/>
  </r>
  <r>
    <x v="2"/>
    <x v="20"/>
    <s v="Jun 2017"/>
    <n v="66125.667284499883"/>
    <x v="5"/>
    <x v="6"/>
  </r>
  <r>
    <x v="2"/>
    <x v="20"/>
    <s v="Jul 2017"/>
    <n v="64524.711065056035"/>
    <x v="6"/>
    <x v="6"/>
  </r>
  <r>
    <x v="2"/>
    <x v="20"/>
    <s v="Aug 2017"/>
    <n v="63336.094177452338"/>
    <x v="7"/>
    <x v="6"/>
  </r>
  <r>
    <x v="2"/>
    <x v="20"/>
    <s v="Sep 2017"/>
    <n v="60607.551243279377"/>
    <x v="8"/>
    <x v="6"/>
  </r>
  <r>
    <x v="2"/>
    <x v="20"/>
    <s v="Oct 2017"/>
    <n v="55800.985325783273"/>
    <x v="9"/>
    <x v="6"/>
  </r>
  <r>
    <x v="2"/>
    <x v="20"/>
    <s v="Nov 2017"/>
    <n v="54667.486872330141"/>
    <x v="10"/>
    <x v="6"/>
  </r>
  <r>
    <x v="2"/>
    <x v="20"/>
    <s v="Dec 2017"/>
    <n v="53580.539554382638"/>
    <x v="11"/>
    <x v="6"/>
  </r>
  <r>
    <x v="2"/>
    <x v="20"/>
    <s v="Jan 2018"/>
    <n v="52472.514515482886"/>
    <x v="0"/>
    <x v="7"/>
  </r>
  <r>
    <x v="2"/>
    <x v="20"/>
    <s v="Feb 2018"/>
    <n v="51473.071555328512"/>
    <x v="1"/>
    <x v="7"/>
  </r>
  <r>
    <x v="2"/>
    <x v="20"/>
    <s v="Mar 2018"/>
    <n v="50554.313408177768"/>
    <x v="2"/>
    <x v="7"/>
  </r>
  <r>
    <x v="2"/>
    <x v="20"/>
    <s v="Apr 2018"/>
    <n v="49601.342113250859"/>
    <x v="3"/>
    <x v="7"/>
  </r>
  <r>
    <x v="2"/>
    <x v="20"/>
    <s v="May 2018"/>
    <n v="48723.942097432009"/>
    <x v="4"/>
    <x v="7"/>
  </r>
  <r>
    <x v="2"/>
    <x v="20"/>
    <s v="Jun 2018"/>
    <n v="47953.438817170478"/>
    <x v="5"/>
    <x v="7"/>
  </r>
  <r>
    <x v="2"/>
    <x v="20"/>
    <s v="Jul 2018"/>
    <n v="47053.708326083921"/>
    <x v="6"/>
    <x v="7"/>
  </r>
  <r>
    <x v="2"/>
    <x v="20"/>
    <s v="Aug 2018"/>
    <n v="46296.368292582032"/>
    <x v="7"/>
    <x v="7"/>
  </r>
  <r>
    <x v="2"/>
    <x v="20"/>
    <s v="Sep 2018"/>
    <n v="45466.853083614304"/>
    <x v="8"/>
    <x v="7"/>
  </r>
  <r>
    <x v="2"/>
    <x v="20"/>
    <s v="Oct 2018"/>
    <n v="44654.868574933447"/>
    <x v="9"/>
    <x v="7"/>
  </r>
  <r>
    <x v="2"/>
    <x v="20"/>
    <s v="Nov 2018"/>
    <n v="43802.382105060176"/>
    <x v="10"/>
    <x v="7"/>
  </r>
  <r>
    <x v="2"/>
    <x v="20"/>
    <s v="Dec 2018"/>
    <n v="42886.247231281923"/>
    <x v="11"/>
    <x v="7"/>
  </r>
  <r>
    <x v="2"/>
    <x v="20"/>
    <s v="Jan 2019"/>
    <n v="42089.292835361761"/>
    <x v="0"/>
    <x v="8"/>
  </r>
  <r>
    <x v="2"/>
    <x v="20"/>
    <s v="Feb 2019"/>
    <n v="41338.3890710216"/>
    <x v="1"/>
    <x v="8"/>
  </r>
  <r>
    <x v="2"/>
    <x v="20"/>
    <s v="Mar 2019"/>
    <n v="40632.486282952712"/>
    <x v="2"/>
    <x v="8"/>
  </r>
  <r>
    <x v="2"/>
    <x v="20"/>
    <s v="Apr 2019"/>
    <n v="39881.918499929365"/>
    <x v="3"/>
    <x v="8"/>
  </r>
  <r>
    <x v="2"/>
    <x v="20"/>
    <s v="May 2019"/>
    <n v="39176.915905222122"/>
    <x v="4"/>
    <x v="8"/>
  </r>
  <r>
    <x v="2"/>
    <x v="20"/>
    <s v="Jun 2019"/>
    <n v="38548.208607200882"/>
    <x v="5"/>
    <x v="8"/>
  </r>
  <r>
    <x v="2"/>
    <x v="20"/>
    <s v="Jul 2019"/>
    <n v="37810.845970749375"/>
    <x v="6"/>
    <x v="8"/>
  </r>
  <r>
    <x v="2"/>
    <x v="20"/>
    <s v="Aug 2019"/>
    <n v="37179.146918495389"/>
    <x v="7"/>
    <x v="8"/>
  </r>
  <r>
    <x v="2"/>
    <x v="20"/>
    <s v="Sep 2019"/>
    <n v="36500.722178950404"/>
    <x v="8"/>
    <x v="8"/>
  </r>
  <r>
    <x v="2"/>
    <x v="20"/>
    <s v="Oct 2019"/>
    <n v="35865.379676853627"/>
    <x v="9"/>
    <x v="8"/>
  </r>
  <r>
    <x v="2"/>
    <x v="20"/>
    <s v="Nov 2019"/>
    <n v="35243.130931406835"/>
    <x v="10"/>
    <x v="8"/>
  </r>
  <r>
    <x v="2"/>
    <x v="20"/>
    <s v="Dec 2019"/>
    <n v="34633.990472462807"/>
    <x v="11"/>
    <x v="8"/>
  </r>
  <r>
    <x v="2"/>
    <x v="20"/>
    <s v="Jan 2020"/>
    <n v="33975.674443957338"/>
    <x v="0"/>
    <x v="9"/>
  </r>
  <r>
    <x v="2"/>
    <x v="20"/>
    <s v="Feb 2020"/>
    <n v="33390.719331000233"/>
    <x v="1"/>
    <x v="9"/>
  </r>
  <r>
    <x v="2"/>
    <x v="20"/>
    <s v="Mar 2020"/>
    <n v="32840.67552509153"/>
    <x v="2"/>
    <x v="9"/>
  </r>
  <r>
    <x v="2"/>
    <x v="20"/>
    <s v="Apr 2020"/>
    <n v="32255.019539488123"/>
    <x v="3"/>
    <x v="9"/>
  </r>
  <r>
    <x v="2"/>
    <x v="20"/>
    <s v="May 2020"/>
    <n v="31703.76744932936"/>
    <x v="4"/>
    <x v="9"/>
  </r>
  <r>
    <x v="2"/>
    <x v="20"/>
    <s v="Jun 2020"/>
    <n v="31209.320127585434"/>
    <x v="5"/>
    <x v="9"/>
  </r>
  <r>
    <x v="2"/>
    <x v="20"/>
    <s v="Jul 2020"/>
    <n v="30633.485004557944"/>
    <x v="6"/>
    <x v="9"/>
  </r>
  <r>
    <x v="2"/>
    <x v="20"/>
    <s v="Aug 2020"/>
    <n v="30137.569204629443"/>
    <x v="7"/>
    <x v="9"/>
  </r>
  <r>
    <x v="2"/>
    <x v="20"/>
    <s v="Sep 2020"/>
    <n v="29604.801977186151"/>
    <x v="8"/>
    <x v="9"/>
  </r>
  <r>
    <x v="2"/>
    <x v="20"/>
    <s v="Oct 2020"/>
    <n v="29104.94195789134"/>
    <x v="9"/>
    <x v="9"/>
  </r>
  <r>
    <x v="2"/>
    <x v="20"/>
    <s v="Nov 2020"/>
    <n v="28614.407235457387"/>
    <x v="10"/>
    <x v="9"/>
  </r>
  <r>
    <x v="2"/>
    <x v="20"/>
    <s v="Dec 2020"/>
    <n v="28132.987950657724"/>
    <x v="11"/>
    <x v="9"/>
  </r>
  <r>
    <x v="2"/>
    <x v="20"/>
    <s v="Jan 2021"/>
    <n v="27599.105638277782"/>
    <x v="0"/>
    <x v="10"/>
  </r>
  <r>
    <x v="2"/>
    <x v="20"/>
    <s v="Feb 2021"/>
    <n v="27135.824046329784"/>
    <x v="1"/>
    <x v="10"/>
  </r>
  <r>
    <x v="2"/>
    <x v="20"/>
    <s v="Mar 2021"/>
    <n v="26696.108747563376"/>
    <x v="2"/>
    <x v="10"/>
  </r>
  <r>
    <x v="2"/>
    <x v="20"/>
    <s v="Apr 2021"/>
    <n v="26233.737847476375"/>
    <x v="3"/>
    <x v="10"/>
  </r>
  <r>
    <x v="2"/>
    <x v="20"/>
    <s v="May 2021"/>
    <n v="25795.215265743474"/>
    <x v="4"/>
    <x v="10"/>
  </r>
  <r>
    <x v="2"/>
    <x v="20"/>
    <s v="Jun 2021"/>
    <n v="25395.060552733819"/>
    <x v="5"/>
    <x v="10"/>
  </r>
  <r>
    <x v="2"/>
    <x v="20"/>
    <s v="Jul 2021"/>
    <n v="24940.920820542196"/>
    <x v="6"/>
    <x v="10"/>
  </r>
  <r>
    <x v="2"/>
    <x v="20"/>
    <s v="Aug 2021"/>
    <n v="24541.086942178445"/>
    <x v="7"/>
    <x v="10"/>
  </r>
  <r>
    <x v="2"/>
    <x v="20"/>
    <s v="Sep 2021"/>
    <n v="21219.266947950175"/>
    <x v="8"/>
    <x v="10"/>
  </r>
  <r>
    <x v="2"/>
    <x v="20"/>
    <s v="Oct 2021"/>
    <n v="20874.546784315535"/>
    <x v="9"/>
    <x v="10"/>
  </r>
  <r>
    <x v="2"/>
    <x v="20"/>
    <s v="Nov 2021"/>
    <n v="20536.211955216524"/>
    <x v="10"/>
    <x v="10"/>
  </r>
  <r>
    <x v="2"/>
    <x v="20"/>
    <s v="Dec 2021"/>
    <n v="20203.820168334725"/>
    <x v="11"/>
    <x v="10"/>
  </r>
  <r>
    <x v="2"/>
    <x v="20"/>
    <s v="Jan 2022"/>
    <n v="19873.635625719526"/>
    <x v="0"/>
    <x v="11"/>
  </r>
  <r>
    <x v="2"/>
    <x v="20"/>
    <s v="Feb 2022"/>
    <n v="19542.940425927998"/>
    <x v="1"/>
    <x v="11"/>
  </r>
  <r>
    <x v="2"/>
    <x v="20"/>
    <s v="Mar 2022"/>
    <n v="19226.538129846747"/>
    <x v="2"/>
    <x v="11"/>
  </r>
  <r>
    <x v="2"/>
    <x v="20"/>
    <s v="Apr 2022"/>
    <n v="18916.329785285528"/>
    <x v="3"/>
    <x v="11"/>
  </r>
  <r>
    <x v="2"/>
    <x v="20"/>
    <s v="May 2022"/>
    <n v="18647.18865571358"/>
    <x v="4"/>
    <x v="11"/>
  </r>
  <r>
    <x v="2"/>
    <x v="20"/>
    <s v="Jun 2022"/>
    <n v="18347.11595686018"/>
    <x v="5"/>
    <x v="11"/>
  </r>
  <r>
    <x v="2"/>
    <x v="20"/>
    <s v="Jul 2022"/>
    <n v="18066.527742236158"/>
    <x v="6"/>
    <x v="11"/>
  </r>
  <r>
    <x v="2"/>
    <x v="20"/>
    <s v="Aug 2022"/>
    <n v="17792.108865808947"/>
    <x v="7"/>
    <x v="11"/>
  </r>
  <r>
    <x v="2"/>
    <x v="20"/>
    <s v="Sep 2022"/>
    <n v="11306.637606663337"/>
    <x v="8"/>
    <x v="11"/>
  </r>
  <r>
    <x v="2"/>
    <x v="20"/>
    <s v="Oct 2022"/>
    <n v="7089.3342873874735"/>
    <x v="9"/>
    <x v="11"/>
  </r>
  <r>
    <x v="2"/>
    <x v="20"/>
    <s v="Nov 2022"/>
    <n v="7016.8327088867445"/>
    <x v="10"/>
    <x v="11"/>
  </r>
  <r>
    <x v="2"/>
    <x v="20"/>
    <s v="Dec 2022"/>
    <n v="6945.0799633512233"/>
    <x v="11"/>
    <x v="11"/>
  </r>
  <r>
    <x v="2"/>
    <x v="20"/>
    <s v="Jan 2023"/>
    <n v="6874.0683893283258"/>
    <x v="0"/>
    <x v="12"/>
  </r>
  <r>
    <x v="2"/>
    <x v="20"/>
    <s v="Feb 2023"/>
    <n v="6803.7901253654709"/>
    <x v="1"/>
    <x v="12"/>
  </r>
  <r>
    <x v="2"/>
    <x v="20"/>
    <s v="Mar 2023"/>
    <n v="6734.2381714626608"/>
    <x v="2"/>
    <x v="12"/>
  </r>
  <r>
    <x v="2"/>
    <x v="20"/>
    <s v="Apr 2023"/>
    <n v="6665.4041047147293"/>
    <x v="3"/>
    <x v="12"/>
  </r>
  <r>
    <x v="2"/>
    <x v="20"/>
    <s v="May 2023"/>
    <n v="6597.2810251216806"/>
    <x v="4"/>
    <x v="12"/>
  </r>
  <r>
    <x v="2"/>
    <x v="20"/>
    <s v="Jun 2023"/>
    <n v="6529.860809778349"/>
    <x v="5"/>
    <x v="12"/>
  </r>
  <r>
    <x v="2"/>
    <x v="20"/>
    <s v="Jul 2023"/>
    <n v="6463.1366586847344"/>
    <x v="6"/>
    <x v="12"/>
  </r>
  <r>
    <x v="2"/>
    <x v="20"/>
    <s v="Aug 2023"/>
    <n v="6397.1012103882567"/>
    <x v="7"/>
    <x v="12"/>
  </r>
  <r>
    <x v="2"/>
    <x v="20"/>
    <s v="Sep 2023"/>
    <n v="6331.7470034363341"/>
    <x v="8"/>
    <x v="12"/>
  </r>
  <r>
    <x v="2"/>
    <x v="20"/>
    <s v="Oct 2023"/>
    <n v="6267.0680378289671"/>
    <x v="9"/>
    <x v="12"/>
  </r>
  <r>
    <x v="2"/>
    <x v="20"/>
    <s v="Nov 2023"/>
    <n v="6203.054729208412"/>
    <x v="10"/>
    <x v="12"/>
  </r>
  <r>
    <x v="2"/>
    <x v="20"/>
    <s v="Dec 2023"/>
    <n v="6139.7031004798282"/>
    <x v="11"/>
    <x v="12"/>
  </r>
  <r>
    <x v="2"/>
    <x v="20"/>
    <s v="Jan 2024"/>
    <n v="6077.004267285477"/>
    <x v="0"/>
    <x v="13"/>
  </r>
  <r>
    <x v="2"/>
    <x v="20"/>
    <s v="Feb 2024"/>
    <n v="6014.9517296253543"/>
    <x v="1"/>
    <x v="13"/>
  </r>
  <r>
    <x v="2"/>
    <x v="20"/>
    <s v="Mar 2024"/>
    <n v="5953.5390260468803"/>
    <x v="2"/>
    <x v="13"/>
  </r>
  <r>
    <x v="2"/>
    <x v="20"/>
    <s v="Apr 2024"/>
    <n v="5892.7596565500553"/>
    <x v="3"/>
    <x v="13"/>
  </r>
  <r>
    <x v="2"/>
    <x v="20"/>
    <s v="May 2024"/>
    <n v="5832.6064982297148"/>
    <x v="4"/>
    <x v="13"/>
  </r>
  <r>
    <x v="2"/>
    <x v="20"/>
    <s v="Jun 2024"/>
    <n v="5773.0729510858619"/>
    <x v="5"/>
    <x v="13"/>
  </r>
  <r>
    <x v="2"/>
    <x v="20"/>
    <s v="Jul 2024"/>
    <n v="5714.153715118493"/>
    <x v="6"/>
    <x v="13"/>
  </r>
  <r>
    <x v="2"/>
    <x v="20"/>
    <s v="Aug 2024"/>
    <n v="5655.8411674224481"/>
    <x v="7"/>
    <x v="13"/>
  </r>
  <r>
    <x v="2"/>
    <x v="20"/>
    <s v="Sep 2024"/>
    <n v="5598.1285465451438"/>
    <x v="8"/>
    <x v="13"/>
  </r>
  <r>
    <x v="2"/>
    <x v="20"/>
    <s v="Oct 2024"/>
    <n v="5541.011213939164"/>
    <x v="9"/>
    <x v="13"/>
  </r>
  <r>
    <x v="2"/>
    <x v="20"/>
    <s v="Nov 2024"/>
    <n v="5484.4818466993438"/>
    <x v="10"/>
    <x v="13"/>
  </r>
  <r>
    <x v="2"/>
    <x v="20"/>
    <s v="Dec 2024"/>
    <n v="5428.5346448256851"/>
    <x v="11"/>
    <x v="13"/>
  </r>
  <r>
    <x v="2"/>
    <x v="20"/>
    <s v="Jan 2025"/>
    <n v="5373.1636468656052"/>
    <x v="0"/>
    <x v="14"/>
  </r>
  <r>
    <x v="2"/>
    <x v="20"/>
    <s v="Feb 2025"/>
    <n v="5318.3620913665227"/>
    <x v="1"/>
    <x v="14"/>
  </r>
  <r>
    <x v="2"/>
    <x v="20"/>
    <s v="Mar 2025"/>
    <n v="5264.125178328437"/>
    <x v="2"/>
    <x v="14"/>
  </r>
  <r>
    <x v="2"/>
    <x v="20"/>
    <s v="Apr 2025"/>
    <n v="5210.4463462987687"/>
    <x v="3"/>
    <x v="14"/>
  </r>
  <r>
    <x v="2"/>
    <x v="20"/>
    <s v="May 2025"/>
    <n v="5157.3192338249355"/>
    <x v="4"/>
    <x v="14"/>
  </r>
  <r>
    <x v="2"/>
    <x v="20"/>
    <s v="Jun 2025"/>
    <n v="5104.7389409069365"/>
    <x v="5"/>
    <x v="14"/>
  </r>
  <r>
    <x v="2"/>
    <x v="20"/>
    <s v="Jul 2025"/>
    <n v="5052.6997060921931"/>
    <x v="6"/>
    <x v="14"/>
  </r>
  <r>
    <x v="2"/>
    <x v="20"/>
    <s v="Aug 2025"/>
    <n v="5001.195829380702"/>
    <x v="7"/>
    <x v="14"/>
  </r>
  <r>
    <x v="2"/>
    <x v="20"/>
    <s v="Sep 2025"/>
    <n v="4950.2215493198828"/>
    <x v="8"/>
    <x v="14"/>
  </r>
  <r>
    <x v="2"/>
    <x v="20"/>
    <s v="Oct 2025"/>
    <n v="4899.7720659097367"/>
    <x v="9"/>
    <x v="14"/>
  </r>
  <r>
    <x v="2"/>
    <x v="20"/>
    <s v="Nov 2025"/>
    <n v="4849.8407562451002"/>
    <x v="10"/>
    <x v="14"/>
  </r>
  <r>
    <x v="2"/>
    <x v="20"/>
    <s v="Dec 2025"/>
    <n v="4800.422120325974"/>
    <x v="11"/>
    <x v="14"/>
  </r>
  <r>
    <x v="2"/>
    <x v="20"/>
    <s v="Jan 2026"/>
    <n v="4751.5128196049382"/>
    <x v="0"/>
    <x v="15"/>
  </r>
  <r>
    <x v="2"/>
    <x v="20"/>
    <s v="Feb 2026"/>
    <n v="4703.105069724249"/>
    <x v="1"/>
    <x v="15"/>
  </r>
  <r>
    <x v="2"/>
    <x v="20"/>
    <s v="Mar 2026"/>
    <n v="4655.1954321364883"/>
    <x v="2"/>
    <x v="15"/>
  </r>
  <r>
    <x v="2"/>
    <x v="20"/>
    <s v="Apr 2026"/>
    <n v="4607.7777453890749"/>
    <x v="3"/>
    <x v="15"/>
  </r>
  <r>
    <x v="2"/>
    <x v="20"/>
    <s v="May 2026"/>
    <n v="4560.8467480294275"/>
    <x v="4"/>
    <x v="15"/>
  </r>
  <r>
    <x v="2"/>
    <x v="20"/>
    <s v="Jun 2026"/>
    <n v="4514.3987015101266"/>
    <x v="5"/>
    <x v="15"/>
  </r>
  <r>
    <x v="2"/>
    <x v="20"/>
    <s v="Jul 2026"/>
    <n v="4468.4272829260099"/>
    <x v="6"/>
    <x v="15"/>
  </r>
  <r>
    <x v="2"/>
    <x v="20"/>
    <s v="Aug 2026"/>
    <n v="4422.9280922770777"/>
    <x v="7"/>
    <x v="15"/>
  </r>
  <r>
    <x v="2"/>
    <x v="20"/>
    <s v="Sep 2026"/>
    <n v="4377.8962295633291"/>
    <x v="8"/>
    <x v="15"/>
  </r>
  <r>
    <x v="2"/>
    <x v="20"/>
    <s v="Oct 2026"/>
    <n v="4333.3269333321841"/>
    <x v="9"/>
    <x v="15"/>
  </r>
  <r>
    <x v="2"/>
    <x v="20"/>
    <s v="Nov 2026"/>
    <n v="4289.2146421310608"/>
    <x v="10"/>
    <x v="15"/>
  </r>
  <r>
    <x v="2"/>
    <x v="20"/>
    <s v="Dec 2026"/>
    <n v="4245.555917412541"/>
    <x v="11"/>
    <x v="15"/>
  </r>
  <r>
    <x v="2"/>
    <x v="20"/>
    <s v="Jan 2027"/>
    <n v="4202.3446362714603"/>
    <x v="0"/>
    <x v="16"/>
  </r>
  <r>
    <x v="2"/>
    <x v="20"/>
    <s v="Feb 2027"/>
    <n v="4159.5767987078216"/>
    <x v="1"/>
    <x v="16"/>
  </r>
  <r>
    <x v="2"/>
    <x v="20"/>
    <s v="Mar 2027"/>
    <n v="4117.2481047216215"/>
    <x v="2"/>
    <x v="16"/>
  </r>
  <r>
    <x v="2"/>
    <x v="20"/>
    <s v="Apr 2027"/>
    <n v="4075.3533928602806"/>
    <x v="3"/>
    <x v="16"/>
  </r>
  <r>
    <x v="2"/>
    <x v="20"/>
    <s v="May 2027"/>
    <n v="4033.888563123799"/>
    <x v="4"/>
    <x v="16"/>
  </r>
  <r>
    <x v="2"/>
    <x v="20"/>
    <s v="Jun 2027"/>
    <n v="3992.8495155121764"/>
    <x v="5"/>
    <x v="16"/>
  </r>
  <r>
    <x v="2"/>
    <x v="20"/>
    <s v="Jul 2027"/>
    <n v="3952.2307271202499"/>
    <x v="6"/>
    <x v="16"/>
  </r>
  <r>
    <x v="2"/>
    <x v="20"/>
    <s v="Aug 2027"/>
    <n v="3912.0288594006015"/>
    <x v="7"/>
    <x v="16"/>
  </r>
  <r>
    <x v="2"/>
    <x v="21"/>
    <s v="Oct 2012"/>
    <n v="714453.97502264928"/>
    <x v="9"/>
    <x v="1"/>
  </r>
  <r>
    <x v="2"/>
    <x v="21"/>
    <s v="Nov 2012"/>
    <n v="1625127.9860774032"/>
    <x v="10"/>
    <x v="1"/>
  </r>
  <r>
    <x v="2"/>
    <x v="21"/>
    <s v="Dec 2012"/>
    <n v="1509562.6505986655"/>
    <x v="11"/>
    <x v="1"/>
  </r>
  <r>
    <x v="2"/>
    <x v="21"/>
    <s v="Jan 2013"/>
    <n v="1340407.2868139364"/>
    <x v="0"/>
    <x v="2"/>
  </r>
  <r>
    <x v="2"/>
    <x v="21"/>
    <s v="Feb 2013"/>
    <n v="1198524.0462398396"/>
    <x v="1"/>
    <x v="2"/>
  </r>
  <r>
    <x v="2"/>
    <x v="21"/>
    <s v="Mar 2013"/>
    <n v="1111877.441336419"/>
    <x v="2"/>
    <x v="2"/>
  </r>
  <r>
    <x v="2"/>
    <x v="21"/>
    <s v="Apr 2013"/>
    <n v="1061828.0366716506"/>
    <x v="3"/>
    <x v="2"/>
  </r>
  <r>
    <x v="2"/>
    <x v="21"/>
    <s v="May 2013"/>
    <n v="1141681.8695761154"/>
    <x v="4"/>
    <x v="2"/>
  </r>
  <r>
    <x v="2"/>
    <x v="21"/>
    <s v="Jun 2013"/>
    <n v="1336261.1964894366"/>
    <x v="5"/>
    <x v="2"/>
  </r>
  <r>
    <x v="2"/>
    <x v="21"/>
    <s v="Jul 2013"/>
    <n v="1569094.9822930456"/>
    <x v="6"/>
    <x v="2"/>
  </r>
  <r>
    <x v="2"/>
    <x v="21"/>
    <s v="Aug 2013"/>
    <n v="1763070.9738173366"/>
    <x v="7"/>
    <x v="2"/>
  </r>
  <r>
    <x v="2"/>
    <x v="21"/>
    <s v="Sep 2013"/>
    <n v="1835900.5151024498"/>
    <x v="8"/>
    <x v="2"/>
  </r>
  <r>
    <x v="2"/>
    <x v="21"/>
    <s v="Oct 2013"/>
    <n v="1843604.5525668056"/>
    <x v="9"/>
    <x v="2"/>
  </r>
  <r>
    <x v="2"/>
    <x v="21"/>
    <s v="Nov 2013"/>
    <n v="1470144.6940114382"/>
    <x v="10"/>
    <x v="2"/>
  </r>
  <r>
    <x v="2"/>
    <x v="21"/>
    <s v="Dec 2013"/>
    <n v="1249336.9574996466"/>
    <x v="11"/>
    <x v="2"/>
  </r>
  <r>
    <x v="2"/>
    <x v="21"/>
    <s v="Jan 2014"/>
    <n v="948179.59079429018"/>
    <x v="0"/>
    <x v="3"/>
  </r>
  <r>
    <x v="2"/>
    <x v="21"/>
    <s v="Feb 2014"/>
    <n v="957038.96681879158"/>
    <x v="1"/>
    <x v="3"/>
  </r>
  <r>
    <x v="2"/>
    <x v="21"/>
    <s v="Mar 2014"/>
    <n v="894847.15563338122"/>
    <x v="2"/>
    <x v="3"/>
  </r>
  <r>
    <x v="2"/>
    <x v="21"/>
    <s v="Apr 2014"/>
    <n v="801758.36528985726"/>
    <x v="3"/>
    <x v="3"/>
  </r>
  <r>
    <x v="2"/>
    <x v="21"/>
    <s v="May 2014"/>
    <n v="628646.74576723122"/>
    <x v="4"/>
    <x v="3"/>
  </r>
  <r>
    <x v="2"/>
    <x v="21"/>
    <s v="Jun 2014"/>
    <n v="565804.48996557726"/>
    <x v="5"/>
    <x v="3"/>
  </r>
  <r>
    <x v="2"/>
    <x v="21"/>
    <s v="Jul 2014"/>
    <n v="533619.04234507284"/>
    <x v="6"/>
    <x v="3"/>
  </r>
  <r>
    <x v="2"/>
    <x v="21"/>
    <s v="Aug 2014"/>
    <n v="500073.76718870632"/>
    <x v="7"/>
    <x v="3"/>
  </r>
  <r>
    <x v="2"/>
    <x v="21"/>
    <s v="Sep 2014"/>
    <n v="464568.52979983541"/>
    <x v="8"/>
    <x v="3"/>
  </r>
  <r>
    <x v="2"/>
    <x v="21"/>
    <s v="Oct 2014"/>
    <n v="425495.65806812106"/>
    <x v="9"/>
    <x v="3"/>
  </r>
  <r>
    <x v="2"/>
    <x v="21"/>
    <s v="Nov 2014"/>
    <n v="387785.74734563113"/>
    <x v="10"/>
    <x v="3"/>
  </r>
  <r>
    <x v="2"/>
    <x v="21"/>
    <s v="Dec 2014"/>
    <n v="361356.08851794322"/>
    <x v="11"/>
    <x v="3"/>
  </r>
  <r>
    <x v="2"/>
    <x v="21"/>
    <s v="Jan 2015"/>
    <n v="398901.36658724619"/>
    <x v="0"/>
    <x v="4"/>
  </r>
  <r>
    <x v="2"/>
    <x v="21"/>
    <s v="Feb 2015"/>
    <n v="445255.68099161627"/>
    <x v="1"/>
    <x v="4"/>
  </r>
  <r>
    <x v="2"/>
    <x v="21"/>
    <s v="Mar 2015"/>
    <n v="425767.33302866737"/>
    <x v="2"/>
    <x v="4"/>
  </r>
  <r>
    <x v="2"/>
    <x v="21"/>
    <s v="Apr 2015"/>
    <n v="391211.67812669469"/>
    <x v="3"/>
    <x v="4"/>
  </r>
  <r>
    <x v="2"/>
    <x v="21"/>
    <s v="May 2015"/>
    <n v="388100.04353340017"/>
    <x v="4"/>
    <x v="4"/>
  </r>
  <r>
    <x v="2"/>
    <x v="21"/>
    <s v="Jun 2015"/>
    <n v="383402.10517946037"/>
    <x v="5"/>
    <x v="4"/>
  </r>
  <r>
    <x v="2"/>
    <x v="21"/>
    <s v="Jul 2015"/>
    <n v="380501.70318011509"/>
    <x v="6"/>
    <x v="4"/>
  </r>
  <r>
    <x v="2"/>
    <x v="21"/>
    <s v="Aug 2015"/>
    <n v="367044.98531280289"/>
    <x v="7"/>
    <x v="4"/>
  </r>
  <r>
    <x v="2"/>
    <x v="21"/>
    <s v="Sep 2015"/>
    <n v="355150.59413864906"/>
    <x v="8"/>
    <x v="4"/>
  </r>
  <r>
    <x v="2"/>
    <x v="21"/>
    <s v="Oct 2015"/>
    <n v="349260.46950231993"/>
    <x v="9"/>
    <x v="4"/>
  </r>
  <r>
    <x v="2"/>
    <x v="21"/>
    <s v="Nov 2015"/>
    <n v="348523.50139273284"/>
    <x v="10"/>
    <x v="4"/>
  </r>
  <r>
    <x v="2"/>
    <x v="21"/>
    <s v="Dec 2015"/>
    <n v="346178.06092535856"/>
    <x v="11"/>
    <x v="4"/>
  </r>
  <r>
    <x v="2"/>
    <x v="21"/>
    <s v="Jan 2016"/>
    <n v="337539.63157946209"/>
    <x v="0"/>
    <x v="5"/>
  </r>
  <r>
    <x v="2"/>
    <x v="21"/>
    <s v="Feb 2016"/>
    <n v="328749.31823118462"/>
    <x v="1"/>
    <x v="5"/>
  </r>
  <r>
    <x v="2"/>
    <x v="21"/>
    <s v="Mar 2016"/>
    <n v="323306.78708977113"/>
    <x v="2"/>
    <x v="5"/>
  </r>
  <r>
    <x v="2"/>
    <x v="21"/>
    <s v="Apr 2016"/>
    <n v="315975.82268599456"/>
    <x v="3"/>
    <x v="5"/>
  </r>
  <r>
    <x v="2"/>
    <x v="21"/>
    <s v="May 2016"/>
    <n v="308607.08766402915"/>
    <x v="4"/>
    <x v="5"/>
  </r>
  <r>
    <x v="2"/>
    <x v="21"/>
    <s v="Jun 2016"/>
    <n v="302953.12814820517"/>
    <x v="5"/>
    <x v="5"/>
  </r>
  <r>
    <x v="2"/>
    <x v="21"/>
    <s v="Jul 2016"/>
    <n v="298758.0935807199"/>
    <x v="6"/>
    <x v="5"/>
  </r>
  <r>
    <x v="2"/>
    <x v="21"/>
    <s v="Aug 2016"/>
    <n v="293750.57716517925"/>
    <x v="7"/>
    <x v="5"/>
  </r>
  <r>
    <x v="2"/>
    <x v="21"/>
    <s v="Sep 2016"/>
    <n v="290134.92723670817"/>
    <x v="8"/>
    <x v="5"/>
  </r>
  <r>
    <x v="2"/>
    <x v="21"/>
    <s v="Oct 2016"/>
    <n v="284001.55611000577"/>
    <x v="9"/>
    <x v="5"/>
  </r>
  <r>
    <x v="2"/>
    <x v="21"/>
    <s v="Nov 2016"/>
    <n v="278972.40619949257"/>
    <x v="10"/>
    <x v="5"/>
  </r>
  <r>
    <x v="2"/>
    <x v="21"/>
    <s v="Dec 2016"/>
    <n v="273374.35631627456"/>
    <x v="11"/>
    <x v="5"/>
  </r>
  <r>
    <x v="2"/>
    <x v="21"/>
    <s v="Jan 2017"/>
    <n v="267323.93506121048"/>
    <x v="0"/>
    <x v="6"/>
  </r>
  <r>
    <x v="2"/>
    <x v="21"/>
    <s v="Feb 2017"/>
    <n v="262388.74157412112"/>
    <x v="1"/>
    <x v="6"/>
  </r>
  <r>
    <x v="2"/>
    <x v="21"/>
    <s v="Mar 2017"/>
    <n v="258219.25344074759"/>
    <x v="2"/>
    <x v="6"/>
  </r>
  <r>
    <x v="2"/>
    <x v="21"/>
    <s v="Apr 2017"/>
    <n v="251608.84054024622"/>
    <x v="3"/>
    <x v="6"/>
  </r>
  <r>
    <x v="2"/>
    <x v="21"/>
    <s v="May 2017"/>
    <n v="246323.60190886178"/>
    <x v="4"/>
    <x v="6"/>
  </r>
  <r>
    <x v="2"/>
    <x v="21"/>
    <s v="Jun 2017"/>
    <n v="240973.53430756956"/>
    <x v="5"/>
    <x v="6"/>
  </r>
  <r>
    <x v="2"/>
    <x v="21"/>
    <s v="Jul 2017"/>
    <n v="233141.64904365328"/>
    <x v="6"/>
    <x v="6"/>
  </r>
  <r>
    <x v="2"/>
    <x v="21"/>
    <s v="Aug 2017"/>
    <n v="228364.18751099645"/>
    <x v="7"/>
    <x v="6"/>
  </r>
  <r>
    <x v="2"/>
    <x v="21"/>
    <s v="Sep 2017"/>
    <n v="215317.47008038472"/>
    <x v="8"/>
    <x v="6"/>
  </r>
  <r>
    <x v="2"/>
    <x v="21"/>
    <s v="Oct 2017"/>
    <n v="208469.13629892751"/>
    <x v="9"/>
    <x v="6"/>
  </r>
  <r>
    <x v="2"/>
    <x v="21"/>
    <s v="Nov 2017"/>
    <n v="203228.66038385979"/>
    <x v="10"/>
    <x v="6"/>
  </r>
  <r>
    <x v="2"/>
    <x v="21"/>
    <s v="Dec 2017"/>
    <n v="198084.40666911259"/>
    <x v="11"/>
    <x v="6"/>
  </r>
  <r>
    <x v="2"/>
    <x v="21"/>
    <s v="Jan 2018"/>
    <n v="193061.79432877339"/>
    <x v="0"/>
    <x v="7"/>
  </r>
  <r>
    <x v="2"/>
    <x v="21"/>
    <s v="Feb 2018"/>
    <n v="188162.67356703134"/>
    <x v="1"/>
    <x v="7"/>
  </r>
  <r>
    <x v="2"/>
    <x v="21"/>
    <s v="Mar 2018"/>
    <n v="183467.89087726796"/>
    <x v="2"/>
    <x v="7"/>
  </r>
  <r>
    <x v="2"/>
    <x v="21"/>
    <s v="Apr 2018"/>
    <n v="178983.70859661451"/>
    <x v="3"/>
    <x v="7"/>
  </r>
  <r>
    <x v="2"/>
    <x v="21"/>
    <s v="May 2018"/>
    <n v="174722.30757802003"/>
    <x v="4"/>
    <x v="7"/>
  </r>
  <r>
    <x v="2"/>
    <x v="21"/>
    <s v="Jun 2018"/>
    <n v="170699.23389867682"/>
    <x v="5"/>
    <x v="7"/>
  </r>
  <r>
    <x v="2"/>
    <x v="21"/>
    <s v="Jul 2018"/>
    <n v="166923.18579159825"/>
    <x v="6"/>
    <x v="7"/>
  </r>
  <r>
    <x v="2"/>
    <x v="21"/>
    <s v="Aug 2018"/>
    <n v="163395.96987612828"/>
    <x v="7"/>
    <x v="7"/>
  </r>
  <r>
    <x v="2"/>
    <x v="21"/>
    <s v="Sep 2018"/>
    <n v="160109.09107558645"/>
    <x v="8"/>
    <x v="7"/>
  </r>
  <r>
    <x v="2"/>
    <x v="21"/>
    <s v="Oct 2018"/>
    <n v="157790.88652515959"/>
    <x v="9"/>
    <x v="7"/>
  </r>
  <r>
    <x v="2"/>
    <x v="21"/>
    <s v="Nov 2018"/>
    <n v="155469.04866964673"/>
    <x v="10"/>
    <x v="7"/>
  </r>
  <r>
    <x v="2"/>
    <x v="21"/>
    <s v="Dec 2018"/>
    <n v="153441.83339426527"/>
    <x v="11"/>
    <x v="7"/>
  </r>
  <r>
    <x v="2"/>
    <x v="21"/>
    <s v="Jan 2019"/>
    <n v="151686.96739278789"/>
    <x v="0"/>
    <x v="8"/>
  </r>
  <r>
    <x v="2"/>
    <x v="21"/>
    <s v="Feb 2019"/>
    <n v="150338.82163477509"/>
    <x v="1"/>
    <x v="8"/>
  </r>
  <r>
    <x v="2"/>
    <x v="21"/>
    <s v="Mar 2019"/>
    <n v="146392.52407811224"/>
    <x v="2"/>
    <x v="8"/>
  </r>
  <r>
    <x v="2"/>
    <x v="21"/>
    <s v="Apr 2019"/>
    <n v="141660.96772005549"/>
    <x v="3"/>
    <x v="8"/>
  </r>
  <r>
    <x v="2"/>
    <x v="21"/>
    <s v="May 2019"/>
    <n v="138896.56829744924"/>
    <x v="4"/>
    <x v="8"/>
  </r>
  <r>
    <x v="2"/>
    <x v="21"/>
    <s v="Jun 2019"/>
    <n v="136196.84036224597"/>
    <x v="5"/>
    <x v="8"/>
  </r>
  <r>
    <x v="2"/>
    <x v="21"/>
    <s v="Jul 2019"/>
    <n v="133552.58444396165"/>
    <x v="6"/>
    <x v="8"/>
  </r>
  <r>
    <x v="2"/>
    <x v="21"/>
    <s v="Aug 2019"/>
    <n v="130961.76774881505"/>
    <x v="7"/>
    <x v="8"/>
  </r>
  <r>
    <x v="2"/>
    <x v="21"/>
    <s v="Sep 2019"/>
    <n v="128415.25006625516"/>
    <x v="8"/>
    <x v="8"/>
  </r>
  <r>
    <x v="2"/>
    <x v="21"/>
    <s v="Oct 2019"/>
    <n v="125919.97053668492"/>
    <x v="9"/>
    <x v="8"/>
  </r>
  <r>
    <x v="2"/>
    <x v="21"/>
    <s v="Nov 2019"/>
    <n v="123484.22813759292"/>
    <x v="10"/>
    <x v="8"/>
  </r>
  <r>
    <x v="2"/>
    <x v="21"/>
    <s v="Dec 2019"/>
    <n v="121071.03108150288"/>
    <x v="11"/>
    <x v="8"/>
  </r>
  <r>
    <x v="2"/>
    <x v="21"/>
    <s v="Jan 2020"/>
    <n v="118733.45257893059"/>
    <x v="0"/>
    <x v="9"/>
  </r>
  <r>
    <x v="2"/>
    <x v="21"/>
    <s v="Feb 2020"/>
    <n v="116425.49354407364"/>
    <x v="1"/>
    <x v="9"/>
  </r>
  <r>
    <x v="2"/>
    <x v="21"/>
    <s v="Mar 2020"/>
    <n v="114181.22926082803"/>
    <x v="2"/>
    <x v="9"/>
  </r>
  <r>
    <x v="2"/>
    <x v="21"/>
    <s v="Apr 2020"/>
    <n v="111983.0827124971"/>
    <x v="3"/>
    <x v="9"/>
  </r>
  <r>
    <x v="2"/>
    <x v="21"/>
    <s v="May 2020"/>
    <n v="109828.79057609555"/>
    <x v="4"/>
    <x v="9"/>
  </r>
  <r>
    <x v="2"/>
    <x v="21"/>
    <s v="Jun 2020"/>
    <n v="107718.33713989041"/>
    <x v="5"/>
    <x v="9"/>
  </r>
  <r>
    <x v="2"/>
    <x v="21"/>
    <s v="Jul 2020"/>
    <n v="105642.0673148144"/>
    <x v="6"/>
    <x v="9"/>
  </r>
  <r>
    <x v="2"/>
    <x v="21"/>
    <s v="Aug 2020"/>
    <n v="103616.1833882248"/>
    <x v="7"/>
    <x v="9"/>
  </r>
  <r>
    <x v="2"/>
    <x v="21"/>
    <s v="Sep 2020"/>
    <n v="101630.30855136928"/>
    <x v="8"/>
    <x v="9"/>
  </r>
  <r>
    <x v="2"/>
    <x v="21"/>
    <s v="Oct 2020"/>
    <n v="99685.644269926692"/>
    <x v="9"/>
    <x v="9"/>
  </r>
  <r>
    <x v="2"/>
    <x v="21"/>
    <s v="Nov 2020"/>
    <n v="97780.070032329459"/>
    <x v="10"/>
    <x v="9"/>
  </r>
  <r>
    <x v="2"/>
    <x v="21"/>
    <s v="Dec 2020"/>
    <n v="95912.778039051351"/>
    <x v="11"/>
    <x v="9"/>
  </r>
  <r>
    <x v="2"/>
    <x v="21"/>
    <s v="Jan 2021"/>
    <n v="94082.967630044877"/>
    <x v="0"/>
    <x v="10"/>
  </r>
  <r>
    <x v="2"/>
    <x v="21"/>
    <s v="Feb 2021"/>
    <n v="92290.305652707117"/>
    <x v="1"/>
    <x v="10"/>
  </r>
  <r>
    <x v="2"/>
    <x v="21"/>
    <s v="Mar 2021"/>
    <n v="90533.125714645546"/>
    <x v="2"/>
    <x v="10"/>
  </r>
  <r>
    <x v="2"/>
    <x v="21"/>
    <s v="Apr 2021"/>
    <n v="88811.561465353239"/>
    <x v="3"/>
    <x v="10"/>
  </r>
  <r>
    <x v="2"/>
    <x v="21"/>
    <s v="May 2021"/>
    <n v="87124.423601595408"/>
    <x v="4"/>
    <x v="10"/>
  </r>
  <r>
    <x v="2"/>
    <x v="21"/>
    <s v="Jun 2021"/>
    <n v="85470.526266759989"/>
    <x v="5"/>
    <x v="10"/>
  </r>
  <r>
    <x v="2"/>
    <x v="21"/>
    <s v="Jul 2021"/>
    <n v="83850.045892696609"/>
    <x v="6"/>
    <x v="10"/>
  </r>
  <r>
    <x v="2"/>
    <x v="21"/>
    <s v="Aug 2021"/>
    <n v="82261.820548638483"/>
    <x v="7"/>
    <x v="10"/>
  </r>
  <r>
    <x v="2"/>
    <x v="21"/>
    <s v="Sep 2021"/>
    <n v="80695.791214912606"/>
    <x v="8"/>
    <x v="10"/>
  </r>
  <r>
    <x v="2"/>
    <x v="21"/>
    <s v="Oct 2021"/>
    <n v="61255.319859677133"/>
    <x v="9"/>
    <x v="10"/>
  </r>
  <r>
    <x v="2"/>
    <x v="21"/>
    <s v="Nov 2021"/>
    <n v="60122.385841859701"/>
    <x v="10"/>
    <x v="10"/>
  </r>
  <r>
    <x v="2"/>
    <x v="21"/>
    <s v="Dec 2021"/>
    <n v="59003.01795647855"/>
    <x v="11"/>
    <x v="10"/>
  </r>
  <r>
    <x v="2"/>
    <x v="21"/>
    <s v="Jan 2022"/>
    <n v="57913.63891211203"/>
    <x v="0"/>
    <x v="11"/>
  </r>
  <r>
    <x v="2"/>
    <x v="21"/>
    <s v="Feb 2022"/>
    <n v="56845.284379133896"/>
    <x v="1"/>
    <x v="11"/>
  </r>
  <r>
    <x v="2"/>
    <x v="21"/>
    <s v="Mar 2022"/>
    <n v="55788.701868015989"/>
    <x v="2"/>
    <x v="11"/>
  </r>
  <r>
    <x v="2"/>
    <x v="21"/>
    <s v="Apr 2022"/>
    <n v="54760.477613448995"/>
    <x v="3"/>
    <x v="11"/>
  </r>
  <r>
    <x v="2"/>
    <x v="21"/>
    <s v="May 2022"/>
    <n v="53751.82777098714"/>
    <x v="4"/>
    <x v="11"/>
  </r>
  <r>
    <x v="2"/>
    <x v="21"/>
    <s v="Jun 2022"/>
    <n v="52762.253156417384"/>
    <x v="5"/>
    <x v="11"/>
  </r>
  <r>
    <x v="2"/>
    <x v="21"/>
    <s v="Jul 2022"/>
    <n v="51791.352726765334"/>
    <x v="6"/>
    <x v="11"/>
  </r>
  <r>
    <x v="2"/>
    <x v="21"/>
    <s v="Aug 2022"/>
    <n v="50839.005640613184"/>
    <x v="7"/>
    <x v="11"/>
  </r>
  <r>
    <x v="2"/>
    <x v="21"/>
    <s v="Sep 2022"/>
    <n v="49912.712588076633"/>
    <x v="8"/>
    <x v="11"/>
  </r>
  <r>
    <x v="2"/>
    <x v="21"/>
    <s v="Oct 2022"/>
    <n v="30862.28013217956"/>
    <x v="9"/>
    <x v="11"/>
  </r>
  <r>
    <x v="2"/>
    <x v="21"/>
    <s v="Nov 2022"/>
    <n v="7431.6638915861931"/>
    <x v="10"/>
    <x v="11"/>
  </r>
  <r>
    <x v="2"/>
    <x v="21"/>
    <s v="Dec 2022"/>
    <n v="7357.1474667108887"/>
    <x v="11"/>
    <x v="11"/>
  </r>
  <r>
    <x v="2"/>
    <x v="21"/>
    <s v="Jan 2023"/>
    <n v="7283.3985591585333"/>
    <x v="0"/>
    <x v="12"/>
  </r>
  <r>
    <x v="2"/>
    <x v="21"/>
    <s v="Feb 2023"/>
    <n v="7201.6498576294543"/>
    <x v="1"/>
    <x v="12"/>
  </r>
  <r>
    <x v="2"/>
    <x v="21"/>
    <s v="Mar 2023"/>
    <n v="7129.4119003652559"/>
    <x v="2"/>
    <x v="12"/>
  </r>
  <r>
    <x v="2"/>
    <x v="21"/>
    <s v="Apr 2023"/>
    <n v="7057.9202604240072"/>
    <x v="3"/>
    <x v="12"/>
  </r>
  <r>
    <x v="2"/>
    <x v="21"/>
    <s v="May 2023"/>
    <n v="6978.2475963259049"/>
    <x v="4"/>
    <x v="12"/>
  </r>
  <r>
    <x v="2"/>
    <x v="21"/>
    <s v="Jun 2023"/>
    <n v="6908.2192765047421"/>
    <x v="5"/>
    <x v="12"/>
  </r>
  <r>
    <x v="2"/>
    <x v="21"/>
    <s v="Jul 2023"/>
    <n v="6829.9953710741456"/>
    <x v="6"/>
    <x v="12"/>
  </r>
  <r>
    <x v="2"/>
    <x v="21"/>
    <s v="Aug 2023"/>
    <n v="6761.4014484679064"/>
    <x v="7"/>
    <x v="12"/>
  </r>
  <r>
    <x v="2"/>
    <x v="21"/>
    <s v="Sep 2023"/>
    <n v="6693.5139130165489"/>
    <x v="8"/>
    <x v="12"/>
  </r>
  <r>
    <x v="2"/>
    <x v="21"/>
    <s v="Oct 2023"/>
    <n v="6617.4074461454311"/>
    <x v="9"/>
    <x v="12"/>
  </r>
  <r>
    <x v="2"/>
    <x v="21"/>
    <s v="Nov 2023"/>
    <n v="6542.1476049886714"/>
    <x v="10"/>
    <x v="12"/>
  </r>
  <r>
    <x v="2"/>
    <x v="21"/>
    <s v="Dec 2023"/>
    <n v="6476.3328393813044"/>
    <x v="11"/>
    <x v="12"/>
  </r>
  <r>
    <x v="2"/>
    <x v="21"/>
    <s v="Jan 2024"/>
    <n v="6411.1954151184927"/>
    <x v="0"/>
    <x v="13"/>
  </r>
  <r>
    <x v="2"/>
    <x v="21"/>
    <s v="Feb 2024"/>
    <n v="6346.7267092950733"/>
    <x v="1"/>
    <x v="13"/>
  </r>
  <r>
    <x v="2"/>
    <x v="21"/>
    <s v="Mar 2024"/>
    <n v="6282.9216833636274"/>
    <x v="2"/>
    <x v="13"/>
  </r>
  <r>
    <x v="2"/>
    <x v="21"/>
    <s v="Apr 2024"/>
    <n v="6202.0941459972601"/>
    <x v="3"/>
    <x v="13"/>
  </r>
  <r>
    <x v="2"/>
    <x v="21"/>
    <s v="May 2024"/>
    <n v="6130.678399822541"/>
    <x v="4"/>
    <x v="13"/>
  </r>
  <r>
    <x v="2"/>
    <x v="21"/>
    <s v="Jun 2024"/>
    <n v="6068.8193604937842"/>
    <x v="5"/>
    <x v="13"/>
  </r>
  <r>
    <x v="2"/>
    <x v="21"/>
    <s v="Jul 2024"/>
    <n v="6007.5959552466775"/>
    <x v="6"/>
    <x v="13"/>
  </r>
  <r>
    <x v="2"/>
    <x v="21"/>
    <s v="Aug 2024"/>
    <n v="5947.0016226286371"/>
    <x v="7"/>
    <x v="13"/>
  </r>
  <r>
    <x v="2"/>
    <x v="21"/>
    <s v="Sep 2024"/>
    <n v="5887.0295011870821"/>
    <x v="8"/>
    <x v="13"/>
  </r>
  <r>
    <x v="2"/>
    <x v="21"/>
    <s v="Oct 2024"/>
    <n v="5827.6729294694314"/>
    <x v="9"/>
    <x v="13"/>
  </r>
  <r>
    <x v="2"/>
    <x v="21"/>
    <s v="Nov 2024"/>
    <n v="5768.9260074756858"/>
    <x v="10"/>
    <x v="13"/>
  </r>
  <r>
    <x v="2"/>
    <x v="21"/>
    <s v="Dec 2024"/>
    <n v="5710.7830352058436"/>
    <x v="11"/>
    <x v="13"/>
  </r>
  <r>
    <x v="2"/>
    <x v="21"/>
    <s v="Jan 2025"/>
    <n v="5653.2359283021633"/>
    <x v="0"/>
    <x v="14"/>
  </r>
  <r>
    <x v="2"/>
    <x v="21"/>
    <s v="Feb 2025"/>
    <n v="5596.2790867646427"/>
    <x v="1"/>
    <x v="14"/>
  </r>
  <r>
    <x v="2"/>
    <x v="21"/>
    <s v="Mar 2025"/>
    <n v="5531.1459378410273"/>
    <x v="2"/>
    <x v="14"/>
  </r>
  <r>
    <x v="2"/>
    <x v="21"/>
    <s v="Apr 2025"/>
    <n v="5475.3518655832468"/>
    <x v="3"/>
    <x v="14"/>
  </r>
  <r>
    <x v="2"/>
    <x v="21"/>
    <s v="May 2025"/>
    <n v="5420.1301357864631"/>
    <x v="4"/>
    <x v="14"/>
  </r>
  <r>
    <x v="2"/>
    <x v="21"/>
    <s v="Jun 2025"/>
    <n v="5365.4748484506781"/>
    <x v="5"/>
    <x v="14"/>
  </r>
  <r>
    <x v="2"/>
    <x v="21"/>
    <s v="Jul 2025"/>
    <n v="5311.3801421233075"/>
    <x v="6"/>
    <x v="14"/>
  </r>
  <r>
    <x v="2"/>
    <x v="21"/>
    <s v="Aug 2025"/>
    <n v="5257.8407168043559"/>
    <x v="7"/>
    <x v="14"/>
  </r>
  <r>
    <x v="2"/>
    <x v="21"/>
    <s v="Sep 2025"/>
    <n v="5204.848688136075"/>
    <x v="8"/>
    <x v="14"/>
  </r>
  <r>
    <x v="2"/>
    <x v="21"/>
    <s v="Oct 2025"/>
    <n v="5152.4015404762104"/>
    <x v="9"/>
    <x v="14"/>
  </r>
  <r>
    <x v="2"/>
    <x v="21"/>
    <s v="Nov 2025"/>
    <n v="5082.8136210452867"/>
    <x v="10"/>
    <x v="14"/>
  </r>
  <r>
    <x v="2"/>
    <x v="21"/>
    <s v="Dec 2025"/>
    <n v="5022.5186710172893"/>
    <x v="11"/>
    <x v="14"/>
  </r>
  <r>
    <x v="2"/>
    <x v="21"/>
    <s v="Jan 2026"/>
    <n v="4971.6661904042794"/>
    <x v="0"/>
    <x v="15"/>
  </r>
  <r>
    <x v="2"/>
    <x v="21"/>
    <s v="Feb 2026"/>
    <n v="4921.3349449893612"/>
    <x v="1"/>
    <x v="15"/>
  </r>
  <r>
    <x v="2"/>
    <x v="21"/>
    <s v="Mar 2026"/>
    <n v="4871.5190733199515"/>
    <x v="2"/>
    <x v="15"/>
  </r>
  <r>
    <x v="2"/>
    <x v="21"/>
    <s v="Apr 2026"/>
    <n v="4822.2141753960532"/>
    <x v="3"/>
    <x v="15"/>
  </r>
  <r>
    <x v="2"/>
    <x v="21"/>
    <s v="May 2026"/>
    <n v="4773.4130283125005"/>
    <x v="4"/>
    <x v="15"/>
  </r>
  <r>
    <x v="2"/>
    <x v="21"/>
    <s v="Jun 2026"/>
    <n v="4725.1123935218766"/>
    <x v="5"/>
    <x v="15"/>
  </r>
  <r>
    <x v="2"/>
    <x v="21"/>
    <s v="Jul 2026"/>
    <n v="4677.3053481190182"/>
    <x v="6"/>
    <x v="15"/>
  </r>
  <r>
    <x v="2"/>
    <x v="21"/>
    <s v="Aug 2026"/>
    <n v="4629.860297121887"/>
    <x v="7"/>
    <x v="15"/>
  </r>
  <r>
    <x v="2"/>
    <x v="21"/>
    <s v="Sep 2026"/>
    <n v="4582.7608416469247"/>
    <x v="8"/>
    <x v="15"/>
  </r>
  <r>
    <x v="2"/>
    <x v="21"/>
    <s v="Oct 2026"/>
    <n v="4536.3635303257151"/>
    <x v="9"/>
    <x v="15"/>
  </r>
  <r>
    <x v="2"/>
    <x v="21"/>
    <s v="Nov 2026"/>
    <n v="4490.271240781165"/>
    <x v="10"/>
    <x v="15"/>
  </r>
  <r>
    <x v="2"/>
    <x v="21"/>
    <s v="Dec 2026"/>
    <n v="4444.8764026532735"/>
    <x v="11"/>
    <x v="15"/>
  </r>
  <r>
    <x v="2"/>
    <x v="21"/>
    <s v="Jan 2027"/>
    <n v="4399.9144572624755"/>
    <x v="0"/>
    <x v="16"/>
  </r>
  <r>
    <x v="2"/>
    <x v="21"/>
    <s v="Feb 2027"/>
    <n v="4355.4481979101156"/>
    <x v="1"/>
    <x v="16"/>
  </r>
  <r>
    <x v="2"/>
    <x v="21"/>
    <s v="Mar 2027"/>
    <n v="4311.3916866009658"/>
    <x v="2"/>
    <x v="16"/>
  </r>
  <r>
    <x v="2"/>
    <x v="21"/>
    <s v="Apr 2027"/>
    <n v="4267.8230227828353"/>
    <x v="3"/>
    <x v="16"/>
  </r>
  <r>
    <x v="2"/>
    <x v="21"/>
    <s v="May 2027"/>
    <n v="4224.7079556153785"/>
    <x v="4"/>
    <x v="16"/>
  </r>
  <r>
    <x v="2"/>
    <x v="21"/>
    <s v="Jun 2027"/>
    <n v="4181.9835063230621"/>
    <x v="5"/>
    <x v="16"/>
  </r>
  <r>
    <x v="2"/>
    <x v="21"/>
    <s v="Jul 2027"/>
    <n v="4139.7455034053219"/>
    <x v="6"/>
    <x v="16"/>
  </r>
  <r>
    <x v="2"/>
    <x v="21"/>
    <s v="Aug 2027"/>
    <n v="4097.9099317720938"/>
    <x v="7"/>
    <x v="16"/>
  </r>
  <r>
    <x v="2"/>
    <x v="21"/>
    <s v="Sep 2027"/>
    <n v="4047.7581371105161"/>
    <x v="8"/>
    <x v="16"/>
  </r>
  <r>
    <x v="3"/>
    <x v="0"/>
    <s v="Jan 2011"/>
    <n v="2652518.208681717"/>
    <x v="0"/>
    <x v="0"/>
  </r>
  <r>
    <x v="3"/>
    <x v="0"/>
    <s v="Feb 2011"/>
    <n v="7614354.5301871859"/>
    <x v="1"/>
    <x v="0"/>
  </r>
  <r>
    <x v="3"/>
    <x v="0"/>
    <s v="Mar 2011"/>
    <n v="4785792.7372932006"/>
    <x v="2"/>
    <x v="0"/>
  </r>
  <r>
    <x v="3"/>
    <x v="0"/>
    <s v="Apr 2011"/>
    <n v="3621539.5413683322"/>
    <x v="3"/>
    <x v="0"/>
  </r>
  <r>
    <x v="3"/>
    <x v="0"/>
    <s v="May 2011"/>
    <n v="3372295.9171791431"/>
    <x v="4"/>
    <x v="0"/>
  </r>
  <r>
    <x v="3"/>
    <x v="0"/>
    <s v="Jun 2011"/>
    <n v="2707901.4767091232"/>
    <x v="5"/>
    <x v="0"/>
  </r>
  <r>
    <x v="3"/>
    <x v="0"/>
    <s v="Jul 2011"/>
    <n v="3316906.0553477891"/>
    <x v="6"/>
    <x v="0"/>
  </r>
  <r>
    <x v="3"/>
    <x v="0"/>
    <s v="Aug 2011"/>
    <n v="2575519.8088253215"/>
    <x v="7"/>
    <x v="0"/>
  </r>
  <r>
    <x v="3"/>
    <x v="0"/>
    <s v="Sep 2011"/>
    <n v="3281468.5469142688"/>
    <x v="8"/>
    <x v="0"/>
  </r>
  <r>
    <x v="3"/>
    <x v="0"/>
    <s v="Oct 2011"/>
    <n v="2760785.2671428625"/>
    <x v="9"/>
    <x v="0"/>
  </r>
  <r>
    <x v="3"/>
    <x v="0"/>
    <s v="Nov 2011"/>
    <n v="3104117.6700840034"/>
    <x v="10"/>
    <x v="0"/>
  </r>
  <r>
    <x v="3"/>
    <x v="0"/>
    <s v="Dec 2011"/>
    <n v="2325557.5118452143"/>
    <x v="11"/>
    <x v="0"/>
  </r>
  <r>
    <x v="3"/>
    <x v="0"/>
    <s v="Jan 2012"/>
    <n v="2516414.5081686513"/>
    <x v="0"/>
    <x v="1"/>
  </r>
  <r>
    <x v="3"/>
    <x v="0"/>
    <s v="Feb 2012"/>
    <n v="2576278.4807755388"/>
    <x v="1"/>
    <x v="1"/>
  </r>
  <r>
    <x v="3"/>
    <x v="0"/>
    <s v="Mar 2012"/>
    <n v="2785145.8835417484"/>
    <x v="2"/>
    <x v="1"/>
  </r>
  <r>
    <x v="3"/>
    <x v="0"/>
    <s v="Apr 2012"/>
    <n v="2080383.3130129999"/>
    <x v="3"/>
    <x v="1"/>
  </r>
  <r>
    <x v="3"/>
    <x v="0"/>
    <s v="May 2012"/>
    <n v="2069464.6358030932"/>
    <x v="4"/>
    <x v="1"/>
  </r>
  <r>
    <x v="3"/>
    <x v="0"/>
    <s v="Jun 2012"/>
    <n v="2090770.8451960385"/>
    <x v="5"/>
    <x v="1"/>
  </r>
  <r>
    <x v="3"/>
    <x v="0"/>
    <s v="Jul 2012"/>
    <n v="1753690.8390124845"/>
    <x v="6"/>
    <x v="1"/>
  </r>
  <r>
    <x v="3"/>
    <x v="0"/>
    <s v="Aug 2012"/>
    <n v="1669600.6917707715"/>
    <x v="7"/>
    <x v="1"/>
  </r>
  <r>
    <x v="3"/>
    <x v="0"/>
    <s v="Sep 2012"/>
    <n v="2424710.6770847035"/>
    <x v="8"/>
    <x v="1"/>
  </r>
  <r>
    <x v="3"/>
    <x v="0"/>
    <s v="Oct 2012"/>
    <n v="280925.01471936633"/>
    <x v="9"/>
    <x v="1"/>
  </r>
  <r>
    <x v="3"/>
    <x v="0"/>
    <s v="Nov 2012"/>
    <n v="1741122.6680794724"/>
    <x v="10"/>
    <x v="1"/>
  </r>
  <r>
    <x v="3"/>
    <x v="0"/>
    <s v="Dec 2012"/>
    <n v="1677090.8783659346"/>
    <x v="11"/>
    <x v="1"/>
  </r>
  <r>
    <x v="3"/>
    <x v="0"/>
    <s v="Jan 2013"/>
    <n v="1586004.6790129326"/>
    <x v="0"/>
    <x v="2"/>
  </r>
  <r>
    <x v="3"/>
    <x v="0"/>
    <s v="Feb 2013"/>
    <n v="1490949.62647412"/>
    <x v="1"/>
    <x v="2"/>
  </r>
  <r>
    <x v="3"/>
    <x v="0"/>
    <s v="Mar 2013"/>
    <n v="1446622.7938792114"/>
    <x v="2"/>
    <x v="2"/>
  </r>
  <r>
    <x v="3"/>
    <x v="0"/>
    <s v="Apr 2013"/>
    <n v="1431236.4647755744"/>
    <x v="3"/>
    <x v="2"/>
  </r>
  <r>
    <x v="3"/>
    <x v="0"/>
    <s v="May 2013"/>
    <n v="1380284.2266022423"/>
    <x v="4"/>
    <x v="2"/>
  </r>
  <r>
    <x v="3"/>
    <x v="0"/>
    <s v="Jun 2013"/>
    <n v="1331954.6120180327"/>
    <x v="5"/>
    <x v="2"/>
  </r>
  <r>
    <x v="3"/>
    <x v="0"/>
    <s v="Jul 2013"/>
    <n v="1285708.5378811813"/>
    <x v="6"/>
    <x v="2"/>
  </r>
  <r>
    <x v="3"/>
    <x v="0"/>
    <s v="Aug 2013"/>
    <n v="1246462.7446392479"/>
    <x v="7"/>
    <x v="2"/>
  </r>
  <r>
    <x v="3"/>
    <x v="0"/>
    <s v="Sep 2013"/>
    <n v="1204153.8482095567"/>
    <x v="8"/>
    <x v="2"/>
  </r>
  <r>
    <x v="3"/>
    <x v="0"/>
    <s v="Oct 2013"/>
    <n v="1164663.3952434009"/>
    <x v="9"/>
    <x v="2"/>
  </r>
  <r>
    <x v="3"/>
    <x v="0"/>
    <s v="Nov 2013"/>
    <n v="1129588.259615072"/>
    <x v="10"/>
    <x v="2"/>
  </r>
  <r>
    <x v="3"/>
    <x v="0"/>
    <s v="Dec 2013"/>
    <n v="1102398.5933971554"/>
    <x v="11"/>
    <x v="2"/>
  </r>
  <r>
    <x v="3"/>
    <x v="0"/>
    <s v="Jan 2014"/>
    <n v="1050944.8207670855"/>
    <x v="0"/>
    <x v="3"/>
  </r>
  <r>
    <x v="3"/>
    <x v="0"/>
    <s v="Feb 2014"/>
    <n v="1014410.6833398681"/>
    <x v="1"/>
    <x v="3"/>
  </r>
  <r>
    <x v="3"/>
    <x v="0"/>
    <s v="Mar 2014"/>
    <n v="983574.37439678854"/>
    <x v="2"/>
    <x v="3"/>
  </r>
  <r>
    <x v="3"/>
    <x v="0"/>
    <s v="Apr 2014"/>
    <n v="959765.42126473365"/>
    <x v="3"/>
    <x v="3"/>
  </r>
  <r>
    <x v="3"/>
    <x v="0"/>
    <s v="May 2014"/>
    <n v="931920.84770170483"/>
    <x v="4"/>
    <x v="3"/>
  </r>
  <r>
    <x v="3"/>
    <x v="0"/>
    <s v="Jun 2014"/>
    <n v="903747.42001365148"/>
    <x v="5"/>
    <x v="3"/>
  </r>
  <r>
    <x v="3"/>
    <x v="0"/>
    <s v="Jul 2014"/>
    <n v="874970.47307487216"/>
    <x v="6"/>
    <x v="3"/>
  </r>
  <r>
    <x v="3"/>
    <x v="0"/>
    <s v="Aug 2014"/>
    <n v="850718.84080079163"/>
    <x v="7"/>
    <x v="3"/>
  </r>
  <r>
    <x v="3"/>
    <x v="0"/>
    <s v="Sep 2014"/>
    <n v="823392.33690261887"/>
    <x v="8"/>
    <x v="3"/>
  </r>
  <r>
    <x v="3"/>
    <x v="0"/>
    <s v="Oct 2014"/>
    <n v="798208.17895851936"/>
    <x v="9"/>
    <x v="3"/>
  </r>
  <r>
    <x v="3"/>
    <x v="0"/>
    <s v="Nov 2014"/>
    <n v="775214.6706796576"/>
    <x v="10"/>
    <x v="3"/>
  </r>
  <r>
    <x v="3"/>
    <x v="0"/>
    <s v="Dec 2014"/>
    <n v="766449.06703542022"/>
    <x v="11"/>
    <x v="3"/>
  </r>
  <r>
    <x v="3"/>
    <x v="0"/>
    <s v="Jan 2015"/>
    <n v="732902.92637413566"/>
    <x v="0"/>
    <x v="4"/>
  </r>
  <r>
    <x v="3"/>
    <x v="0"/>
    <s v="Feb 2015"/>
    <n v="709355.7558255404"/>
    <x v="1"/>
    <x v="4"/>
  </r>
  <r>
    <x v="3"/>
    <x v="0"/>
    <s v="Mar 2015"/>
    <n v="689346.85614096385"/>
    <x v="2"/>
    <x v="4"/>
  </r>
  <r>
    <x v="3"/>
    <x v="0"/>
    <s v="Apr 2015"/>
    <n v="668766.55923148175"/>
    <x v="3"/>
    <x v="4"/>
  </r>
  <r>
    <x v="3"/>
    <x v="0"/>
    <s v="May 2015"/>
    <n v="650488.83323433925"/>
    <x v="4"/>
    <x v="4"/>
  </r>
  <r>
    <x v="3"/>
    <x v="0"/>
    <s v="Jun 2015"/>
    <n v="632350.44638380466"/>
    <x v="5"/>
    <x v="4"/>
  </r>
  <r>
    <x v="3"/>
    <x v="0"/>
    <s v="Jul 2015"/>
    <n v="612571.90222235909"/>
    <x v="6"/>
    <x v="4"/>
  </r>
  <r>
    <x v="3"/>
    <x v="0"/>
    <s v="Aug 2015"/>
    <n v="596467.80013004318"/>
    <x v="7"/>
    <x v="4"/>
  </r>
  <r>
    <x v="3"/>
    <x v="0"/>
    <s v="Sep 2015"/>
    <n v="578179.26692809712"/>
    <x v="8"/>
    <x v="4"/>
  </r>
  <r>
    <x v="3"/>
    <x v="0"/>
    <s v="Oct 2015"/>
    <n v="561337.62510138785"/>
    <x v="9"/>
    <x v="4"/>
  </r>
  <r>
    <x v="3"/>
    <x v="0"/>
    <s v="Nov 2015"/>
    <n v="546156.98875632428"/>
    <x v="10"/>
    <x v="4"/>
  </r>
  <r>
    <x v="3"/>
    <x v="0"/>
    <s v="Dec 2015"/>
    <n v="550154.05135214888"/>
    <x v="11"/>
    <x v="4"/>
  </r>
  <r>
    <x v="3"/>
    <x v="0"/>
    <s v="Jan 2016"/>
    <n v="512725.55685854418"/>
    <x v="0"/>
    <x v="5"/>
  </r>
  <r>
    <x v="3"/>
    <x v="0"/>
    <s v="Feb 2016"/>
    <n v="496744.11847894697"/>
    <x v="1"/>
    <x v="5"/>
  </r>
  <r>
    <x v="3"/>
    <x v="0"/>
    <s v="Mar 2016"/>
    <n v="483641.77633871016"/>
    <x v="2"/>
    <x v="5"/>
  </r>
  <r>
    <x v="3"/>
    <x v="0"/>
    <s v="Apr 2016"/>
    <n v="469830.53375531733"/>
    <x v="3"/>
    <x v="5"/>
  </r>
  <r>
    <x v="3"/>
    <x v="0"/>
    <s v="May 2016"/>
    <n v="457974.3697182886"/>
    <x v="4"/>
    <x v="5"/>
  </r>
  <r>
    <x v="3"/>
    <x v="0"/>
    <s v="Jun 2016"/>
    <n v="445994.81020752736"/>
    <x v="5"/>
    <x v="5"/>
  </r>
  <r>
    <x v="3"/>
    <x v="0"/>
    <s v="Jul 2016"/>
    <n v="432519.99386618019"/>
    <x v="6"/>
    <x v="5"/>
  </r>
  <r>
    <x v="3"/>
    <x v="0"/>
    <s v="Aug 2016"/>
    <n v="422007.09610566311"/>
    <x v="7"/>
    <x v="5"/>
  </r>
  <r>
    <x v="3"/>
    <x v="0"/>
    <s v="Sep 2016"/>
    <n v="409603.40695267782"/>
    <x v="8"/>
    <x v="5"/>
  </r>
  <r>
    <x v="3"/>
    <x v="0"/>
    <s v="Oct 2016"/>
    <n v="398178.7889806758"/>
    <x v="9"/>
    <x v="5"/>
  </r>
  <r>
    <x v="3"/>
    <x v="0"/>
    <s v="Nov 2016"/>
    <n v="388287.68548381334"/>
    <x v="10"/>
    <x v="5"/>
  </r>
  <r>
    <x v="3"/>
    <x v="0"/>
    <s v="Dec 2016"/>
    <n v="396218.40215143649"/>
    <x v="11"/>
    <x v="5"/>
  </r>
  <r>
    <x v="3"/>
    <x v="0"/>
    <s v="Jan 2017"/>
    <n v="368902.77548159589"/>
    <x v="0"/>
    <x v="6"/>
  </r>
  <r>
    <x v="3"/>
    <x v="0"/>
    <s v="Feb 2017"/>
    <n v="358038.24320705613"/>
    <x v="1"/>
    <x v="6"/>
  </r>
  <r>
    <x v="3"/>
    <x v="0"/>
    <s v="Mar 2017"/>
    <n v="349262.59165865975"/>
    <x v="2"/>
    <x v="6"/>
  </r>
  <r>
    <x v="3"/>
    <x v="0"/>
    <s v="Apr 2017"/>
    <n v="339987.16450863087"/>
    <x v="3"/>
    <x v="6"/>
  </r>
  <r>
    <x v="3"/>
    <x v="0"/>
    <s v="May 2017"/>
    <n v="332230.1331915069"/>
    <x v="4"/>
    <x v="6"/>
  </r>
  <r>
    <x v="3"/>
    <x v="0"/>
    <s v="Jun 2017"/>
    <n v="324277.89186970878"/>
    <x v="5"/>
    <x v="6"/>
  </r>
  <r>
    <x v="3"/>
    <x v="0"/>
    <s v="Jul 2017"/>
    <n v="314957.6745012069"/>
    <x v="6"/>
    <x v="6"/>
  </r>
  <r>
    <x v="3"/>
    <x v="0"/>
    <s v="Aug 2017"/>
    <n v="307770.85541753139"/>
    <x v="7"/>
    <x v="6"/>
  </r>
  <r>
    <x v="3"/>
    <x v="0"/>
    <s v="Sep 2017"/>
    <n v="299266.64914823876"/>
    <x v="8"/>
    <x v="6"/>
  </r>
  <r>
    <x v="3"/>
    <x v="0"/>
    <s v="Oct 2017"/>
    <n v="291461.84041000839"/>
    <x v="9"/>
    <x v="6"/>
  </r>
  <r>
    <x v="3"/>
    <x v="0"/>
    <s v="Nov 2017"/>
    <n v="284896.88848871237"/>
    <x v="10"/>
    <x v="6"/>
  </r>
  <r>
    <x v="3"/>
    <x v="0"/>
    <s v="Dec 2017"/>
    <n v="294510.65509159135"/>
    <x v="11"/>
    <x v="6"/>
  </r>
  <r>
    <x v="3"/>
    <x v="0"/>
    <s v="Jan 2018"/>
    <n v="271718.07262899564"/>
    <x v="0"/>
    <x v="7"/>
  </r>
  <r>
    <x v="3"/>
    <x v="0"/>
    <s v="Feb 2018"/>
    <n v="264330.0533481423"/>
    <x v="1"/>
    <x v="7"/>
  </r>
  <r>
    <x v="3"/>
    <x v="0"/>
    <s v="Mar 2018"/>
    <n v="258551.7170305092"/>
    <x v="2"/>
    <x v="7"/>
  </r>
  <r>
    <x v="3"/>
    <x v="0"/>
    <s v="Apr 2018"/>
    <n v="252122.32113534797"/>
    <x v="3"/>
    <x v="7"/>
  </r>
  <r>
    <x v="3"/>
    <x v="0"/>
    <s v="May 2018"/>
    <n v="246978.12529188511"/>
    <x v="4"/>
    <x v="7"/>
  </r>
  <r>
    <x v="3"/>
    <x v="0"/>
    <s v="Jun 2018"/>
    <n v="241624.58248063453"/>
    <x v="5"/>
    <x v="7"/>
  </r>
  <r>
    <x v="3"/>
    <x v="0"/>
    <s v="Jul 2018"/>
    <n v="235086.91657491538"/>
    <x v="6"/>
    <x v="7"/>
  </r>
  <r>
    <x v="3"/>
    <x v="0"/>
    <s v="Aug 2018"/>
    <n v="230285.54501615308"/>
    <x v="7"/>
    <x v="7"/>
  </r>
  <r>
    <x v="3"/>
    <x v="0"/>
    <s v="Sep 2018"/>
    <n v="224341.84293898672"/>
    <x v="8"/>
    <x v="7"/>
  </r>
  <r>
    <x v="3"/>
    <x v="0"/>
    <s v="Oct 2018"/>
    <n v="218941.16861195953"/>
    <x v="9"/>
    <x v="7"/>
  </r>
  <r>
    <x v="3"/>
    <x v="0"/>
    <s v="Nov 2018"/>
    <n v="214535.91151992799"/>
    <x v="10"/>
    <x v="7"/>
  </r>
  <r>
    <x v="3"/>
    <x v="0"/>
    <s v="Dec 2018"/>
    <n v="224109.27806156629"/>
    <x v="11"/>
    <x v="7"/>
  </r>
  <r>
    <x v="3"/>
    <x v="0"/>
    <s v="Jan 2019"/>
    <n v="205431.29895496496"/>
    <x v="0"/>
    <x v="8"/>
  </r>
  <r>
    <x v="3"/>
    <x v="0"/>
    <s v="Feb 2019"/>
    <n v="200327.18316314623"/>
    <x v="1"/>
    <x v="8"/>
  </r>
  <r>
    <x v="3"/>
    <x v="0"/>
    <s v="Mar 2019"/>
    <n v="196356.2812722922"/>
    <x v="2"/>
    <x v="8"/>
  </r>
  <r>
    <x v="3"/>
    <x v="0"/>
    <s v="Apr 2019"/>
    <n v="191960.33214766328"/>
    <x v="3"/>
    <x v="8"/>
  </r>
  <r>
    <x v="3"/>
    <x v="0"/>
    <s v="May 2019"/>
    <n v="188514.15553726128"/>
    <x v="4"/>
    <x v="8"/>
  </r>
  <r>
    <x v="3"/>
    <x v="0"/>
    <s v="Jun 2019"/>
    <n v="184879.43701624268"/>
    <x v="5"/>
    <x v="8"/>
  </r>
  <r>
    <x v="3"/>
    <x v="0"/>
    <s v="Jul 2019"/>
    <n v="180275.69685368915"/>
    <x v="6"/>
    <x v="8"/>
  </r>
  <r>
    <x v="3"/>
    <x v="0"/>
    <s v="Aug 2019"/>
    <n v="176970.86100701138"/>
    <x v="7"/>
    <x v="8"/>
  </r>
  <r>
    <x v="3"/>
    <x v="0"/>
    <s v="Sep 2019"/>
    <n v="172803.67576154476"/>
    <x v="8"/>
    <x v="8"/>
  </r>
  <r>
    <x v="3"/>
    <x v="0"/>
    <s v="Oct 2019"/>
    <n v="169053.13786456929"/>
    <x v="9"/>
    <x v="8"/>
  </r>
  <r>
    <x v="3"/>
    <x v="0"/>
    <s v="Nov 2019"/>
    <n v="166082.49017188305"/>
    <x v="10"/>
    <x v="8"/>
  </r>
  <r>
    <x v="3"/>
    <x v="0"/>
    <s v="Dec 2019"/>
    <n v="174520.90192284915"/>
    <x v="11"/>
    <x v="8"/>
  </r>
  <r>
    <x v="3"/>
    <x v="0"/>
    <s v="Jan 2020"/>
    <n v="159251.22102737869"/>
    <x v="0"/>
    <x v="9"/>
  </r>
  <r>
    <x v="3"/>
    <x v="0"/>
    <s v="Feb 2020"/>
    <n v="155831.81870629464"/>
    <x v="1"/>
    <x v="9"/>
  </r>
  <r>
    <x v="3"/>
    <x v="0"/>
    <s v="Mar 2020"/>
    <n v="153074.62287936735"/>
    <x v="2"/>
    <x v="9"/>
  </r>
  <r>
    <x v="3"/>
    <x v="0"/>
    <s v="Apr 2020"/>
    <n v="150099.96345135206"/>
    <x v="3"/>
    <x v="9"/>
  </r>
  <r>
    <x v="3"/>
    <x v="0"/>
    <s v="May 2020"/>
    <n v="147627.61232303694"/>
    <x v="4"/>
    <x v="9"/>
  </r>
  <r>
    <x v="3"/>
    <x v="0"/>
    <s v="Jun 2020"/>
    <n v="145088.89219314716"/>
    <x v="5"/>
    <x v="9"/>
  </r>
  <r>
    <x v="3"/>
    <x v="0"/>
    <s v="Jul 2020"/>
    <n v="142093.29616331161"/>
    <x v="6"/>
    <x v="9"/>
  </r>
  <r>
    <x v="3"/>
    <x v="0"/>
    <s v="Aug 2020"/>
    <n v="139512.91817443125"/>
    <x v="7"/>
    <x v="9"/>
  </r>
  <r>
    <x v="3"/>
    <x v="0"/>
    <s v="Sep 2020"/>
    <n v="136786.43813357165"/>
    <x v="8"/>
    <x v="9"/>
  </r>
  <r>
    <x v="3"/>
    <x v="0"/>
    <s v="Oct 2020"/>
    <n v="133496.7686747853"/>
    <x v="9"/>
    <x v="9"/>
  </r>
  <r>
    <x v="3"/>
    <x v="0"/>
    <s v="Nov 2020"/>
    <n v="132216.76801599888"/>
    <x v="10"/>
    <x v="9"/>
  </r>
  <r>
    <x v="3"/>
    <x v="0"/>
    <s v="Dec 2020"/>
    <n v="138893.96461793111"/>
    <x v="11"/>
    <x v="9"/>
  </r>
  <r>
    <x v="3"/>
    <x v="0"/>
    <s v="Jan 2021"/>
    <n v="124930.26843905912"/>
    <x v="0"/>
    <x v="10"/>
  </r>
  <r>
    <x v="3"/>
    <x v="0"/>
    <s v="Feb 2021"/>
    <n v="122308.3097033924"/>
    <x v="1"/>
    <x v="10"/>
  </r>
  <r>
    <x v="3"/>
    <x v="0"/>
    <s v="Mar 2021"/>
    <n v="120901.37450695192"/>
    <x v="2"/>
    <x v="10"/>
  </r>
  <r>
    <x v="3"/>
    <x v="0"/>
    <s v="Apr 2021"/>
    <n v="119540.48223463383"/>
    <x v="3"/>
    <x v="10"/>
  </r>
  <r>
    <x v="3"/>
    <x v="0"/>
    <s v="May 2021"/>
    <n v="118224.49976049035"/>
    <x v="4"/>
    <x v="10"/>
  </r>
  <r>
    <x v="3"/>
    <x v="0"/>
    <s v="Jun 2021"/>
    <n v="116952.35762928853"/>
    <x v="5"/>
    <x v="10"/>
  </r>
  <r>
    <x v="3"/>
    <x v="0"/>
    <s v="Jul 2021"/>
    <n v="115722.98026204525"/>
    <x v="6"/>
    <x v="10"/>
  </r>
  <r>
    <x v="3"/>
    <x v="0"/>
    <s v="Aug 2021"/>
    <n v="114130.70832703926"/>
    <x v="7"/>
    <x v="10"/>
  </r>
  <r>
    <x v="3"/>
    <x v="0"/>
    <s v="Sep 2021"/>
    <n v="112976.91003354584"/>
    <x v="8"/>
    <x v="10"/>
  </r>
  <r>
    <x v="3"/>
    <x v="0"/>
    <s v="Oct 2021"/>
    <n v="111863.11215998554"/>
    <x v="9"/>
    <x v="10"/>
  </r>
  <r>
    <x v="3"/>
    <x v="0"/>
    <s v="Nov 2021"/>
    <n v="110788.13380912707"/>
    <x v="10"/>
    <x v="10"/>
  </r>
  <r>
    <x v="3"/>
    <x v="0"/>
    <s v="Dec 2021"/>
    <n v="115944.2496378169"/>
    <x v="11"/>
    <x v="10"/>
  </r>
  <r>
    <x v="3"/>
    <x v="0"/>
    <s v="Jan 2022"/>
    <n v="108926.7142063713"/>
    <x v="0"/>
    <x v="11"/>
  </r>
  <r>
    <x v="3"/>
    <x v="0"/>
    <s v="Feb 2022"/>
    <n v="107900.10948294925"/>
    <x v="1"/>
    <x v="11"/>
  </r>
  <r>
    <x v="3"/>
    <x v="0"/>
    <s v="Mar 2022"/>
    <n v="100686.71449204879"/>
    <x v="2"/>
    <x v="11"/>
  </r>
  <r>
    <x v="3"/>
    <x v="0"/>
    <s v="Apr 2022"/>
    <n v="100682.31696746551"/>
    <x v="3"/>
    <x v="11"/>
  </r>
  <r>
    <x v="3"/>
    <x v="0"/>
    <s v="May 2022"/>
    <n v="99306.095706398861"/>
    <x v="4"/>
    <x v="11"/>
  </r>
  <r>
    <x v="3"/>
    <x v="0"/>
    <s v="Jun 2022"/>
    <n v="97401.477680679338"/>
    <x v="5"/>
    <x v="11"/>
  </r>
  <r>
    <x v="3"/>
    <x v="0"/>
    <s v="Jul 2022"/>
    <n v="97183.745496748903"/>
    <x v="6"/>
    <x v="11"/>
  </r>
  <r>
    <x v="3"/>
    <x v="0"/>
    <s v="Aug 2022"/>
    <n v="96193.756115519936"/>
    <x v="7"/>
    <x v="11"/>
  </r>
  <r>
    <x v="3"/>
    <x v="0"/>
    <s v="Sep 2022"/>
    <n v="40811.964376120537"/>
    <x v="8"/>
    <x v="11"/>
  </r>
  <r>
    <x v="3"/>
    <x v="0"/>
    <s v="Oct 2022"/>
    <n v="38142.899616678587"/>
    <x v="9"/>
    <x v="11"/>
  </r>
  <r>
    <x v="3"/>
    <x v="0"/>
    <s v="Nov 2022"/>
    <n v="37968.690181881066"/>
    <x v="10"/>
    <x v="11"/>
  </r>
  <r>
    <x v="3"/>
    <x v="0"/>
    <s v="Dec 2022"/>
    <n v="41481.217992119433"/>
    <x v="11"/>
    <x v="11"/>
  </r>
  <r>
    <x v="3"/>
    <x v="0"/>
    <s v="Jan 2023"/>
    <n v="37744.044710465787"/>
    <x v="0"/>
    <x v="12"/>
  </r>
  <r>
    <x v="3"/>
    <x v="0"/>
    <s v="Feb 2023"/>
    <n v="37547.005319365453"/>
    <x v="1"/>
    <x v="12"/>
  </r>
  <r>
    <x v="3"/>
    <x v="0"/>
    <s v="Mar 2023"/>
    <n v="37397.21566295065"/>
    <x v="2"/>
    <x v="12"/>
  </r>
  <r>
    <x v="3"/>
    <x v="0"/>
    <s v="Apr 2023"/>
    <n v="37253.182016188417"/>
    <x v="3"/>
    <x v="12"/>
  </r>
  <r>
    <x v="3"/>
    <x v="0"/>
    <s v="May 2023"/>
    <n v="37115.128279655073"/>
    <x v="4"/>
    <x v="12"/>
  </r>
  <r>
    <x v="3"/>
    <x v="0"/>
    <s v="Jun 2023"/>
    <n v="36982.947633230528"/>
    <x v="5"/>
    <x v="12"/>
  </r>
  <r>
    <x v="3"/>
    <x v="0"/>
    <s v="Jul 2023"/>
    <n v="36856.391940023947"/>
    <x v="6"/>
    <x v="12"/>
  </r>
  <r>
    <x v="3"/>
    <x v="0"/>
    <s v="Aug 2023"/>
    <n v="36735.621430215455"/>
    <x v="7"/>
    <x v="12"/>
  </r>
  <r>
    <x v="3"/>
    <x v="0"/>
    <s v="Sep 2023"/>
    <n v="36620.603707154361"/>
    <x v="8"/>
    <x v="12"/>
  </r>
  <r>
    <x v="3"/>
    <x v="0"/>
    <s v="Oct 2023"/>
    <n v="36511.388273637829"/>
    <x v="9"/>
    <x v="12"/>
  </r>
  <r>
    <x v="3"/>
    <x v="0"/>
    <s v="Nov 2023"/>
    <n v="36408.000950338122"/>
    <x v="10"/>
    <x v="12"/>
  </r>
  <r>
    <x v="3"/>
    <x v="0"/>
    <s v="Dec 2023"/>
    <n v="38631.802892557047"/>
    <x v="11"/>
    <x v="12"/>
  </r>
  <r>
    <x v="3"/>
    <x v="0"/>
    <s v="Jan 2024"/>
    <n v="36285.789909467363"/>
    <x v="0"/>
    <x v="13"/>
  </r>
  <r>
    <x v="3"/>
    <x v="0"/>
    <s v="Feb 2024"/>
    <n v="36173.914999701934"/>
    <x v="1"/>
    <x v="13"/>
  </r>
  <r>
    <x v="3"/>
    <x v="0"/>
    <s v="Mar 2024"/>
    <n v="36094.686504484722"/>
    <x v="2"/>
    <x v="13"/>
  </r>
  <r>
    <x v="3"/>
    <x v="0"/>
    <s v="Apr 2024"/>
    <n v="36020.869793193655"/>
    <x v="3"/>
    <x v="13"/>
  </r>
  <r>
    <x v="3"/>
    <x v="0"/>
    <s v="May 2024"/>
    <n v="35947.942693966383"/>
    <x v="4"/>
    <x v="13"/>
  </r>
  <r>
    <x v="3"/>
    <x v="0"/>
    <s v="Jun 2024"/>
    <n v="35885.148224285214"/>
    <x v="5"/>
    <x v="13"/>
  </r>
  <r>
    <x v="3"/>
    <x v="0"/>
    <s v="Jul 2024"/>
    <n v="35827.026328974091"/>
    <x v="6"/>
    <x v="13"/>
  </r>
  <r>
    <x v="3"/>
    <x v="0"/>
    <s v="Aug 2024"/>
    <n v="35748.352784830684"/>
    <x v="7"/>
    <x v="13"/>
  </r>
  <r>
    <x v="3"/>
    <x v="0"/>
    <s v="Sep 2024"/>
    <n v="35740.392193964661"/>
    <x v="8"/>
    <x v="13"/>
  </r>
  <r>
    <x v="3"/>
    <x v="0"/>
    <s v="Oct 2024"/>
    <n v="35683.611466020862"/>
    <x v="9"/>
    <x v="13"/>
  </r>
  <r>
    <x v="3"/>
    <x v="0"/>
    <s v="Nov 2024"/>
    <n v="35647.259959487601"/>
    <x v="10"/>
    <x v="13"/>
  </r>
  <r>
    <x v="3"/>
    <x v="0"/>
    <s v="Dec 2024"/>
    <n v="36924.490996175147"/>
    <x v="11"/>
    <x v="13"/>
  </r>
  <r>
    <x v="3"/>
    <x v="0"/>
    <s v="Jan 2025"/>
    <n v="35637.284685623221"/>
    <x v="0"/>
    <x v="14"/>
  </r>
  <r>
    <x v="3"/>
    <x v="0"/>
    <s v="Feb 2025"/>
    <n v="35605.978847298917"/>
    <x v="1"/>
    <x v="14"/>
  </r>
  <r>
    <x v="3"/>
    <x v="0"/>
    <s v="Mar 2025"/>
    <n v="35597.04553221057"/>
    <x v="2"/>
    <x v="14"/>
  </r>
  <r>
    <x v="3"/>
    <x v="0"/>
    <s v="Apr 2025"/>
    <n v="35593.733757483009"/>
    <x v="3"/>
    <x v="14"/>
  </r>
  <r>
    <x v="3"/>
    <x v="0"/>
    <s v="May 2025"/>
    <n v="35596.068990715263"/>
    <x v="4"/>
    <x v="14"/>
  </r>
  <r>
    <x v="3"/>
    <x v="0"/>
    <s v="Jun 2025"/>
    <n v="35603.149453623701"/>
    <x v="5"/>
    <x v="14"/>
  </r>
  <r>
    <x v="3"/>
    <x v="0"/>
    <s v="Jul 2025"/>
    <n v="35612.635903566414"/>
    <x v="6"/>
    <x v="14"/>
  </r>
  <r>
    <x v="3"/>
    <x v="0"/>
    <s v="Aug 2025"/>
    <n v="35614.607853733105"/>
    <x v="7"/>
    <x v="14"/>
  </r>
  <r>
    <x v="3"/>
    <x v="0"/>
    <s v="Sep 2025"/>
    <n v="35638.268386295153"/>
    <x v="8"/>
    <x v="14"/>
  </r>
  <r>
    <x v="3"/>
    <x v="0"/>
    <s v="Oct 2025"/>
    <n v="35666.727701606607"/>
    <x v="9"/>
    <x v="14"/>
  </r>
  <r>
    <x v="3"/>
    <x v="0"/>
    <s v="Nov 2025"/>
    <n v="35696.083897685276"/>
    <x v="10"/>
    <x v="14"/>
  </r>
  <r>
    <x v="3"/>
    <x v="0"/>
    <s v="Dec 2025"/>
    <n v="36426.437342694451"/>
    <x v="11"/>
    <x v="14"/>
  </r>
  <r>
    <x v="3"/>
    <x v="0"/>
    <s v="Jan 2026"/>
    <n v="2875.5114874701721"/>
    <x v="0"/>
    <x v="15"/>
  </r>
  <r>
    <x v="3"/>
    <x v="0"/>
    <s v="Feb 2026"/>
    <n v="2438.7222935313525"/>
    <x v="1"/>
    <x v="15"/>
  </r>
  <r>
    <x v="3"/>
    <x v="0"/>
    <s v="Mar 2026"/>
    <n v="2450.1890888416046"/>
    <x v="2"/>
    <x v="15"/>
  </r>
  <r>
    <x v="3"/>
    <x v="0"/>
    <s v="Apr 2026"/>
    <n v="2461.8919221591445"/>
    <x v="3"/>
    <x v="15"/>
  </r>
  <r>
    <x v="3"/>
    <x v="0"/>
    <s v="May 2026"/>
    <n v="175.67688636578998"/>
    <x v="4"/>
    <x v="15"/>
  </r>
  <r>
    <x v="3"/>
    <x v="0"/>
    <s v="Jun 2026"/>
    <n v="174.5845644926475"/>
    <x v="5"/>
    <x v="15"/>
  </r>
  <r>
    <x v="3"/>
    <x v="0"/>
    <s v="Jul 2026"/>
    <n v="173.56115882601242"/>
    <x v="6"/>
    <x v="15"/>
  </r>
  <r>
    <x v="3"/>
    <x v="0"/>
    <s v="Aug 2026"/>
    <n v="172.60753081846607"/>
    <x v="7"/>
    <x v="15"/>
  </r>
  <r>
    <x v="3"/>
    <x v="0"/>
    <s v="Sep 2026"/>
    <n v="171.72368047000853"/>
    <x v="8"/>
    <x v="15"/>
  </r>
  <r>
    <x v="3"/>
    <x v="0"/>
    <s v="Oct 2026"/>
    <n v="170.90788487547704"/>
    <x v="9"/>
    <x v="15"/>
  </r>
  <r>
    <x v="3"/>
    <x v="0"/>
    <s v="Nov 2026"/>
    <n v="170.16100548745294"/>
    <x v="10"/>
    <x v="15"/>
  </r>
  <r>
    <x v="3"/>
    <x v="0"/>
    <s v="Dec 2026"/>
    <n v="169.48304230593627"/>
    <x v="11"/>
    <x v="15"/>
  </r>
  <r>
    <x v="3"/>
    <x v="0"/>
    <s v="Jan 2027"/>
    <n v="168.87227242576432"/>
    <x v="0"/>
    <x v="16"/>
  </r>
  <r>
    <x v="3"/>
    <x v="0"/>
    <s v="Feb 2027"/>
    <n v="168.32869584693708"/>
    <x v="1"/>
    <x v="16"/>
  </r>
  <r>
    <x v="3"/>
    <x v="0"/>
    <s v="Mar 2027"/>
    <n v="167.85403547461729"/>
    <x v="2"/>
    <x v="16"/>
  </r>
  <r>
    <x v="3"/>
    <x v="0"/>
    <s v="Apr 2027"/>
    <n v="167.4465684036422"/>
    <x v="3"/>
    <x v="16"/>
  </r>
  <r>
    <x v="3"/>
    <x v="0"/>
    <s v="May 2027"/>
    <n v="167.10457172884918"/>
    <x v="4"/>
    <x v="16"/>
  </r>
  <r>
    <x v="3"/>
    <x v="0"/>
    <s v="Jun 2027"/>
    <n v="166.82976835540086"/>
    <x v="5"/>
    <x v="16"/>
  </r>
  <r>
    <x v="3"/>
    <x v="0"/>
    <s v="Jul 2027"/>
    <n v="166.62215828329727"/>
    <x v="6"/>
    <x v="16"/>
  </r>
  <r>
    <x v="3"/>
    <x v="0"/>
    <s v="Aug 2027"/>
    <n v="166.48088005995712"/>
    <x v="7"/>
    <x v="16"/>
  </r>
  <r>
    <x v="3"/>
    <x v="1"/>
    <s v="Feb 2011"/>
    <n v="6616347.6606630869"/>
    <x v="1"/>
    <x v="0"/>
  </r>
  <r>
    <x v="3"/>
    <x v="1"/>
    <s v="Mar 2011"/>
    <n v="6826997.825212053"/>
    <x v="2"/>
    <x v="0"/>
  </r>
  <r>
    <x v="3"/>
    <x v="1"/>
    <s v="Apr 2011"/>
    <n v="3876592.4415175398"/>
    <x v="3"/>
    <x v="0"/>
  </r>
  <r>
    <x v="3"/>
    <x v="1"/>
    <s v="May 2011"/>
    <n v="3030752.5932282978"/>
    <x v="4"/>
    <x v="0"/>
  </r>
  <r>
    <x v="3"/>
    <x v="1"/>
    <s v="Jun 2011"/>
    <n v="603748.86651324003"/>
    <x v="5"/>
    <x v="0"/>
  </r>
  <r>
    <x v="3"/>
    <x v="1"/>
    <s v="Jul 2011"/>
    <n v="2160450.6462875726"/>
    <x v="6"/>
    <x v="0"/>
  </r>
  <r>
    <x v="3"/>
    <x v="1"/>
    <s v="Aug 2011"/>
    <n v="817725.80510020442"/>
    <x v="7"/>
    <x v="0"/>
  </r>
  <r>
    <x v="3"/>
    <x v="1"/>
    <s v="Sep 2011"/>
    <n v="1941389.0595571969"/>
    <x v="8"/>
    <x v="0"/>
  </r>
  <r>
    <x v="3"/>
    <x v="1"/>
    <s v="Oct 2011"/>
    <n v="1426191.6450510889"/>
    <x v="9"/>
    <x v="0"/>
  </r>
  <r>
    <x v="3"/>
    <x v="1"/>
    <s v="Nov 2011"/>
    <n v="2010630.407508269"/>
    <x v="10"/>
    <x v="0"/>
  </r>
  <r>
    <x v="3"/>
    <x v="1"/>
    <s v="Dec 2011"/>
    <n v="1010241.481501104"/>
    <x v="11"/>
    <x v="0"/>
  </r>
  <r>
    <x v="3"/>
    <x v="1"/>
    <s v="Jan 2012"/>
    <n v="1195565.3567552564"/>
    <x v="0"/>
    <x v="1"/>
  </r>
  <r>
    <x v="3"/>
    <x v="1"/>
    <s v="Feb 2012"/>
    <n v="1101122.8421274563"/>
    <x v="1"/>
    <x v="1"/>
  </r>
  <r>
    <x v="3"/>
    <x v="1"/>
    <s v="Mar 2012"/>
    <n v="8814628.562070528"/>
    <x v="2"/>
    <x v="1"/>
  </r>
  <r>
    <x v="3"/>
    <x v="1"/>
    <s v="Apr 2012"/>
    <n v="1225197.1088100849"/>
    <x v="3"/>
    <x v="1"/>
  </r>
  <r>
    <x v="3"/>
    <x v="1"/>
    <s v="May 2012"/>
    <n v="1213954.3148179171"/>
    <x v="4"/>
    <x v="1"/>
  </r>
  <r>
    <x v="3"/>
    <x v="1"/>
    <s v="Jun 2012"/>
    <n v="1758742.9301513371"/>
    <x v="5"/>
    <x v="1"/>
  </r>
  <r>
    <x v="3"/>
    <x v="1"/>
    <s v="Jul 2012"/>
    <n v="1100522.7539234438"/>
    <x v="6"/>
    <x v="1"/>
  </r>
  <r>
    <x v="3"/>
    <x v="1"/>
    <s v="Aug 2012"/>
    <n v="1241366.3837069394"/>
    <x v="7"/>
    <x v="1"/>
  </r>
  <r>
    <x v="3"/>
    <x v="1"/>
    <s v="Sep 2012"/>
    <n v="1321629.7282934918"/>
    <x v="8"/>
    <x v="1"/>
  </r>
  <r>
    <x v="3"/>
    <x v="1"/>
    <s v="Oct 2012"/>
    <n v="899989.15511259367"/>
    <x v="9"/>
    <x v="1"/>
  </r>
  <r>
    <x v="3"/>
    <x v="1"/>
    <s v="Nov 2012"/>
    <n v="905103.55168405548"/>
    <x v="10"/>
    <x v="1"/>
  </r>
  <r>
    <x v="3"/>
    <x v="1"/>
    <s v="Dec 2012"/>
    <n v="957748.39944261673"/>
    <x v="11"/>
    <x v="1"/>
  </r>
  <r>
    <x v="3"/>
    <x v="1"/>
    <s v="Jan 2013"/>
    <n v="929257.4058630385"/>
    <x v="0"/>
    <x v="2"/>
  </r>
  <r>
    <x v="3"/>
    <x v="1"/>
    <s v="Feb 2013"/>
    <n v="870244.15953694424"/>
    <x v="1"/>
    <x v="2"/>
  </r>
  <r>
    <x v="3"/>
    <x v="1"/>
    <s v="Mar 2013"/>
    <n v="925712.04045666719"/>
    <x v="2"/>
    <x v="2"/>
  </r>
  <r>
    <x v="3"/>
    <x v="1"/>
    <s v="Apr 2013"/>
    <n v="840331.70353114605"/>
    <x v="3"/>
    <x v="2"/>
  </r>
  <r>
    <x v="3"/>
    <x v="1"/>
    <s v="May 2013"/>
    <n v="831849.26164812839"/>
    <x v="4"/>
    <x v="2"/>
  </r>
  <r>
    <x v="3"/>
    <x v="1"/>
    <s v="Jun 2013"/>
    <n v="830359.53437891416"/>
    <x v="5"/>
    <x v="2"/>
  </r>
  <r>
    <x v="3"/>
    <x v="1"/>
    <s v="Jul 2013"/>
    <n v="826266.11220413842"/>
    <x v="6"/>
    <x v="2"/>
  </r>
  <r>
    <x v="3"/>
    <x v="1"/>
    <s v="Aug 2013"/>
    <n v="823587.49963498884"/>
    <x v="7"/>
    <x v="2"/>
  </r>
  <r>
    <x v="3"/>
    <x v="1"/>
    <s v="Sep 2013"/>
    <n v="821805.09662971064"/>
    <x v="8"/>
    <x v="2"/>
  </r>
  <r>
    <x v="3"/>
    <x v="1"/>
    <s v="Oct 2013"/>
    <n v="818501.59284528473"/>
    <x v="9"/>
    <x v="2"/>
  </r>
  <r>
    <x v="3"/>
    <x v="1"/>
    <s v="Nov 2013"/>
    <n v="817136.95034189499"/>
    <x v="10"/>
    <x v="2"/>
  </r>
  <r>
    <x v="3"/>
    <x v="1"/>
    <s v="Dec 2013"/>
    <n v="820968.08608829032"/>
    <x v="11"/>
    <x v="2"/>
  </r>
  <r>
    <x v="3"/>
    <x v="1"/>
    <s v="Jan 2014"/>
    <n v="815320.1262656108"/>
    <x v="0"/>
    <x v="3"/>
  </r>
  <r>
    <x v="3"/>
    <x v="1"/>
    <s v="Feb 2014"/>
    <n v="796916.98822796706"/>
    <x v="1"/>
    <x v="3"/>
  </r>
  <r>
    <x v="3"/>
    <x v="1"/>
    <s v="Mar 2014"/>
    <n v="797469.79294226982"/>
    <x v="2"/>
    <x v="3"/>
  </r>
  <r>
    <x v="3"/>
    <x v="1"/>
    <s v="Apr 2014"/>
    <n v="756634.52316038439"/>
    <x v="3"/>
    <x v="3"/>
  </r>
  <r>
    <x v="3"/>
    <x v="1"/>
    <s v="May 2014"/>
    <n v="756396.00377088971"/>
    <x v="4"/>
    <x v="3"/>
  </r>
  <r>
    <x v="3"/>
    <x v="1"/>
    <s v="Jun 2014"/>
    <n v="756576.666066829"/>
    <x v="5"/>
    <x v="3"/>
  </r>
  <r>
    <x v="3"/>
    <x v="1"/>
    <s v="Jul 2014"/>
    <n v="756416.95283623959"/>
    <x v="6"/>
    <x v="3"/>
  </r>
  <r>
    <x v="3"/>
    <x v="1"/>
    <s v="Aug 2014"/>
    <n v="757098.72705610644"/>
    <x v="7"/>
    <x v="3"/>
  </r>
  <r>
    <x v="3"/>
    <x v="1"/>
    <s v="Sep 2014"/>
    <n v="757902.9951751607"/>
    <x v="8"/>
    <x v="3"/>
  </r>
  <r>
    <x v="3"/>
    <x v="1"/>
    <s v="Oct 2014"/>
    <n v="757884.07075067994"/>
    <x v="9"/>
    <x v="3"/>
  </r>
  <r>
    <x v="3"/>
    <x v="1"/>
    <s v="Nov 2014"/>
    <n v="759268.33033277071"/>
    <x v="10"/>
    <x v="3"/>
  </r>
  <r>
    <x v="3"/>
    <x v="1"/>
    <s v="Dec 2014"/>
    <n v="764910.10456309712"/>
    <x v="11"/>
    <x v="3"/>
  </r>
  <r>
    <x v="3"/>
    <x v="1"/>
    <s v="Jan 2015"/>
    <n v="761475.86131216027"/>
    <x v="0"/>
    <x v="4"/>
  </r>
  <r>
    <x v="3"/>
    <x v="1"/>
    <s v="Feb 2015"/>
    <n v="761988.36389695213"/>
    <x v="1"/>
    <x v="4"/>
  </r>
  <r>
    <x v="3"/>
    <x v="1"/>
    <s v="Mar 2015"/>
    <n v="763801.93570942339"/>
    <x v="2"/>
    <x v="4"/>
  </r>
  <r>
    <x v="3"/>
    <x v="1"/>
    <s v="Apr 2015"/>
    <n v="723982.64449762332"/>
    <x v="3"/>
    <x v="4"/>
  </r>
  <r>
    <x v="3"/>
    <x v="1"/>
    <s v="May 2015"/>
    <n v="724496.13248927996"/>
    <x v="4"/>
    <x v="4"/>
  </r>
  <r>
    <x v="3"/>
    <x v="1"/>
    <s v="Jun 2015"/>
    <n v="725319.9845973691"/>
    <x v="5"/>
    <x v="4"/>
  </r>
  <r>
    <x v="3"/>
    <x v="1"/>
    <s v="Jul 2015"/>
    <n v="726255.58958864433"/>
    <x v="6"/>
    <x v="4"/>
  </r>
  <r>
    <x v="3"/>
    <x v="1"/>
    <s v="Aug 2015"/>
    <n v="727421.92036942276"/>
    <x v="7"/>
    <x v="4"/>
  </r>
  <r>
    <x v="3"/>
    <x v="1"/>
    <s v="Sep 2015"/>
    <n v="728639.33104620653"/>
    <x v="8"/>
    <x v="4"/>
  </r>
  <r>
    <x v="3"/>
    <x v="1"/>
    <s v="Oct 2015"/>
    <n v="729520.21906943398"/>
    <x v="9"/>
    <x v="4"/>
  </r>
  <r>
    <x v="3"/>
    <x v="1"/>
    <s v="Nov 2015"/>
    <n v="731805.28009674174"/>
    <x v="10"/>
    <x v="4"/>
  </r>
  <r>
    <x v="3"/>
    <x v="1"/>
    <s v="Dec 2015"/>
    <n v="731477.0947316722"/>
    <x v="11"/>
    <x v="4"/>
  </r>
  <r>
    <x v="3"/>
    <x v="1"/>
    <s v="Jan 2016"/>
    <n v="729838.91925363312"/>
    <x v="0"/>
    <x v="5"/>
  </r>
  <r>
    <x v="3"/>
    <x v="1"/>
    <s v="Feb 2016"/>
    <n v="727882.1324199615"/>
    <x v="1"/>
    <x v="5"/>
  </r>
  <r>
    <x v="3"/>
    <x v="1"/>
    <s v="Mar 2016"/>
    <n v="730404.4573640913"/>
    <x v="2"/>
    <x v="5"/>
  </r>
  <r>
    <x v="3"/>
    <x v="1"/>
    <s v="Apr 2016"/>
    <n v="691224.87074799673"/>
    <x v="3"/>
    <x v="5"/>
  </r>
  <r>
    <x v="3"/>
    <x v="1"/>
    <s v="May 2016"/>
    <n v="692679.05172664812"/>
    <x v="4"/>
    <x v="5"/>
  </r>
  <r>
    <x v="3"/>
    <x v="1"/>
    <s v="Jun 2016"/>
    <n v="694283.02536414284"/>
    <x v="5"/>
    <x v="5"/>
  </r>
  <r>
    <x v="3"/>
    <x v="1"/>
    <s v="Jul 2016"/>
    <n v="695740.06549543596"/>
    <x v="6"/>
    <x v="5"/>
  </r>
  <r>
    <x v="3"/>
    <x v="1"/>
    <s v="Aug 2016"/>
    <n v="697760.4546093028"/>
    <x v="7"/>
    <x v="5"/>
  </r>
  <r>
    <x v="3"/>
    <x v="1"/>
    <s v="Sep 2016"/>
    <n v="699296.26186007936"/>
    <x v="8"/>
    <x v="5"/>
  </r>
  <r>
    <x v="3"/>
    <x v="1"/>
    <s v="Oct 2016"/>
    <n v="701214.95855973219"/>
    <x v="9"/>
    <x v="5"/>
  </r>
  <r>
    <x v="3"/>
    <x v="1"/>
    <s v="Nov 2016"/>
    <n v="703541.68847495317"/>
    <x v="10"/>
    <x v="5"/>
  </r>
  <r>
    <x v="3"/>
    <x v="1"/>
    <s v="Dec 2016"/>
    <n v="709100.61006695195"/>
    <x v="11"/>
    <x v="5"/>
  </r>
  <r>
    <x v="3"/>
    <x v="1"/>
    <s v="Jan 2017"/>
    <n v="708491.24551630125"/>
    <x v="0"/>
    <x v="6"/>
  </r>
  <r>
    <x v="3"/>
    <x v="1"/>
    <s v="Feb 2017"/>
    <n v="713289.94538761571"/>
    <x v="1"/>
    <x v="6"/>
  </r>
  <r>
    <x v="3"/>
    <x v="1"/>
    <s v="Mar 2017"/>
    <n v="717827.03551441303"/>
    <x v="2"/>
    <x v="6"/>
  </r>
  <r>
    <x v="3"/>
    <x v="1"/>
    <s v="Apr 2017"/>
    <n v="678860.36485982884"/>
    <x v="3"/>
    <x v="6"/>
  </r>
  <r>
    <x v="3"/>
    <x v="1"/>
    <s v="May 2017"/>
    <n v="680523.51466241921"/>
    <x v="4"/>
    <x v="6"/>
  </r>
  <r>
    <x v="3"/>
    <x v="1"/>
    <s v="Jun 2017"/>
    <n v="682203.08020742936"/>
    <x v="5"/>
    <x v="6"/>
  </r>
  <r>
    <x v="3"/>
    <x v="1"/>
    <s v="Jul 2017"/>
    <n v="683742.47111033218"/>
    <x v="6"/>
    <x v="6"/>
  </r>
  <r>
    <x v="3"/>
    <x v="1"/>
    <s v="Aug 2017"/>
    <n v="685670.83735025977"/>
    <x v="7"/>
    <x v="6"/>
  </r>
  <r>
    <x v="3"/>
    <x v="1"/>
    <s v="Sep 2017"/>
    <n v="686817.34849403868"/>
    <x v="8"/>
    <x v="6"/>
  </r>
  <r>
    <x v="3"/>
    <x v="1"/>
    <s v="Oct 2017"/>
    <n v="688655.56947891251"/>
    <x v="9"/>
    <x v="6"/>
  </r>
  <r>
    <x v="3"/>
    <x v="1"/>
    <s v="Nov 2017"/>
    <n v="690686.2226789135"/>
    <x v="10"/>
    <x v="6"/>
  </r>
  <r>
    <x v="3"/>
    <x v="1"/>
    <s v="Dec 2017"/>
    <n v="695212.19356329949"/>
    <x v="11"/>
    <x v="6"/>
  </r>
  <r>
    <x v="3"/>
    <x v="1"/>
    <s v="Jan 2018"/>
    <n v="694826.09496162052"/>
    <x v="0"/>
    <x v="7"/>
  </r>
  <r>
    <x v="3"/>
    <x v="1"/>
    <s v="Feb 2018"/>
    <n v="696775.28060645144"/>
    <x v="1"/>
    <x v="7"/>
  </r>
  <r>
    <x v="3"/>
    <x v="1"/>
    <s v="Mar 2018"/>
    <n v="698986.44142346317"/>
    <x v="2"/>
    <x v="7"/>
  </r>
  <r>
    <x v="3"/>
    <x v="1"/>
    <s v="Apr 2018"/>
    <n v="659390.75381313544"/>
    <x v="3"/>
    <x v="7"/>
  </r>
  <r>
    <x v="3"/>
    <x v="1"/>
    <s v="May 2018"/>
    <n v="660207.79417313228"/>
    <x v="4"/>
    <x v="7"/>
  </r>
  <r>
    <x v="3"/>
    <x v="1"/>
    <s v="Jun 2018"/>
    <n v="661061.62343330821"/>
    <x v="5"/>
    <x v="7"/>
  </r>
  <r>
    <x v="3"/>
    <x v="1"/>
    <s v="Jul 2018"/>
    <n v="661764.47907890391"/>
    <x v="6"/>
    <x v="7"/>
  </r>
  <r>
    <x v="3"/>
    <x v="1"/>
    <s v="Aug 2018"/>
    <n v="662671.68223747401"/>
    <x v="7"/>
    <x v="7"/>
  </r>
  <r>
    <x v="3"/>
    <x v="1"/>
    <s v="Sep 2018"/>
    <n v="662924.26294445433"/>
    <x v="8"/>
    <x v="7"/>
  </r>
  <r>
    <x v="3"/>
    <x v="1"/>
    <s v="Oct 2018"/>
    <n v="663670.03861626331"/>
    <x v="9"/>
    <x v="7"/>
  </r>
  <r>
    <x v="3"/>
    <x v="1"/>
    <s v="Nov 2018"/>
    <n v="660999.39328030904"/>
    <x v="10"/>
    <x v="7"/>
  </r>
  <r>
    <x v="3"/>
    <x v="1"/>
    <s v="Dec 2018"/>
    <n v="660375.65681661828"/>
    <x v="11"/>
    <x v="7"/>
  </r>
  <r>
    <x v="3"/>
    <x v="1"/>
    <s v="Jan 2019"/>
    <n v="656092.49376422039"/>
    <x v="0"/>
    <x v="8"/>
  </r>
  <r>
    <x v="3"/>
    <x v="1"/>
    <s v="Feb 2019"/>
    <n v="653730.30398670607"/>
    <x v="1"/>
    <x v="8"/>
  </r>
  <r>
    <x v="3"/>
    <x v="1"/>
    <s v="Mar 2019"/>
    <n v="651698.23002438084"/>
    <x v="2"/>
    <x v="8"/>
  </r>
  <r>
    <x v="3"/>
    <x v="1"/>
    <s v="Apr 2019"/>
    <n v="607939.34182528371"/>
    <x v="3"/>
    <x v="8"/>
  </r>
  <r>
    <x v="3"/>
    <x v="1"/>
    <s v="May 2019"/>
    <n v="604839.91835605563"/>
    <x v="4"/>
    <x v="8"/>
  </r>
  <r>
    <x v="3"/>
    <x v="1"/>
    <s v="Jun 2019"/>
    <n v="601846.34738541837"/>
    <x v="5"/>
    <x v="8"/>
  </r>
  <r>
    <x v="3"/>
    <x v="1"/>
    <s v="Jul 2019"/>
    <n v="598908.23041852447"/>
    <x v="6"/>
    <x v="8"/>
  </r>
  <r>
    <x v="3"/>
    <x v="1"/>
    <s v="Aug 2019"/>
    <n v="596204.71437564678"/>
    <x v="7"/>
    <x v="8"/>
  </r>
  <r>
    <x v="3"/>
    <x v="1"/>
    <s v="Sep 2019"/>
    <n v="593092.53542889655"/>
    <x v="8"/>
    <x v="8"/>
  </r>
  <r>
    <x v="3"/>
    <x v="1"/>
    <s v="Oct 2019"/>
    <n v="590571.73434018844"/>
    <x v="9"/>
    <x v="8"/>
  </r>
  <r>
    <x v="3"/>
    <x v="1"/>
    <s v="Nov 2019"/>
    <n v="588227.70945019601"/>
    <x v="10"/>
    <x v="8"/>
  </r>
  <r>
    <x v="3"/>
    <x v="1"/>
    <s v="Dec 2019"/>
    <n v="587420.69260428753"/>
    <x v="11"/>
    <x v="8"/>
  </r>
  <r>
    <x v="3"/>
    <x v="1"/>
    <s v="Jan 2020"/>
    <n v="583925.45165156922"/>
    <x v="0"/>
    <x v="9"/>
  </r>
  <r>
    <x v="3"/>
    <x v="1"/>
    <s v="Feb 2020"/>
    <n v="569435.8103846187"/>
    <x v="1"/>
    <x v="9"/>
  </r>
  <r>
    <x v="3"/>
    <x v="1"/>
    <s v="Mar 2020"/>
    <n v="567440.02342258475"/>
    <x v="2"/>
    <x v="9"/>
  </r>
  <r>
    <x v="3"/>
    <x v="1"/>
    <s v="Apr 2020"/>
    <n v="502886.54870310042"/>
    <x v="3"/>
    <x v="9"/>
  </r>
  <r>
    <x v="3"/>
    <x v="1"/>
    <s v="May 2020"/>
    <n v="499029.39907395496"/>
    <x v="4"/>
    <x v="9"/>
  </r>
  <r>
    <x v="3"/>
    <x v="1"/>
    <s v="Jun 2020"/>
    <n v="495218.97880472505"/>
    <x v="5"/>
    <x v="9"/>
  </r>
  <r>
    <x v="3"/>
    <x v="1"/>
    <s v="Jul 2020"/>
    <n v="491442.96618009446"/>
    <x v="6"/>
    <x v="9"/>
  </r>
  <r>
    <x v="3"/>
    <x v="1"/>
    <s v="Aug 2020"/>
    <n v="487782.87939197471"/>
    <x v="7"/>
    <x v="9"/>
  </r>
  <r>
    <x v="3"/>
    <x v="1"/>
    <s v="Sep 2020"/>
    <n v="483630.32539755962"/>
    <x v="8"/>
    <x v="9"/>
  </r>
  <r>
    <x v="3"/>
    <x v="1"/>
    <s v="Oct 2020"/>
    <n v="479563.09432910761"/>
    <x v="9"/>
    <x v="9"/>
  </r>
  <r>
    <x v="3"/>
    <x v="1"/>
    <s v="Nov 2020"/>
    <n v="476558.74782400776"/>
    <x v="10"/>
    <x v="9"/>
  </r>
  <r>
    <x v="3"/>
    <x v="1"/>
    <s v="Dec 2020"/>
    <n v="474107.25689237355"/>
    <x v="11"/>
    <x v="9"/>
  </r>
  <r>
    <x v="3"/>
    <x v="1"/>
    <s v="Jan 2021"/>
    <n v="469759.65869466949"/>
    <x v="0"/>
    <x v="10"/>
  </r>
  <r>
    <x v="3"/>
    <x v="1"/>
    <s v="Feb 2021"/>
    <n v="463717.34926483128"/>
    <x v="1"/>
    <x v="10"/>
  </r>
  <r>
    <x v="3"/>
    <x v="1"/>
    <s v="Mar 2021"/>
    <n v="458804.76950295304"/>
    <x v="2"/>
    <x v="10"/>
  </r>
  <r>
    <x v="3"/>
    <x v="1"/>
    <s v="Apr 2021"/>
    <n v="455597.81485400448"/>
    <x v="3"/>
    <x v="10"/>
  </r>
  <r>
    <x v="3"/>
    <x v="1"/>
    <s v="May 2021"/>
    <n v="452440.30970877042"/>
    <x v="4"/>
    <x v="10"/>
  </r>
  <r>
    <x v="3"/>
    <x v="1"/>
    <s v="Jun 2021"/>
    <n v="449331.73091866251"/>
    <x v="5"/>
    <x v="10"/>
  </r>
  <r>
    <x v="3"/>
    <x v="1"/>
    <s v="Jul 2021"/>
    <n v="446271.58012083673"/>
    <x v="6"/>
    <x v="10"/>
  </r>
  <r>
    <x v="3"/>
    <x v="1"/>
    <s v="Aug 2021"/>
    <n v="443259.35446752404"/>
    <x v="7"/>
    <x v="10"/>
  </r>
  <r>
    <x v="3"/>
    <x v="1"/>
    <s v="Sep 2021"/>
    <n v="439868.47678737796"/>
    <x v="8"/>
    <x v="10"/>
  </r>
  <r>
    <x v="3"/>
    <x v="1"/>
    <s v="Oct 2021"/>
    <n v="436943.65566226578"/>
    <x v="9"/>
    <x v="10"/>
  </r>
  <r>
    <x v="3"/>
    <x v="1"/>
    <s v="Nov 2021"/>
    <n v="434065.20736458566"/>
    <x v="10"/>
    <x v="10"/>
  </r>
  <r>
    <x v="3"/>
    <x v="1"/>
    <s v="Dec 2021"/>
    <n v="431825.94219893613"/>
    <x v="11"/>
    <x v="10"/>
  </r>
  <r>
    <x v="3"/>
    <x v="1"/>
    <s v="Jan 2022"/>
    <n v="428457.08292299823"/>
    <x v="0"/>
    <x v="11"/>
  </r>
  <r>
    <x v="3"/>
    <x v="1"/>
    <s v="Feb 2022"/>
    <n v="425715.25829964335"/>
    <x v="1"/>
    <x v="11"/>
  </r>
  <r>
    <x v="3"/>
    <x v="1"/>
    <s v="Mar 2022"/>
    <n v="420749.95700060652"/>
    <x v="2"/>
    <x v="11"/>
  </r>
  <r>
    <x v="3"/>
    <x v="1"/>
    <s v="Apr 2022"/>
    <n v="418674.08147181501"/>
    <x v="3"/>
    <x v="11"/>
  </r>
  <r>
    <x v="3"/>
    <x v="1"/>
    <s v="May 2022"/>
    <n v="415512.8239755719"/>
    <x v="4"/>
    <x v="11"/>
  </r>
  <r>
    <x v="3"/>
    <x v="1"/>
    <s v="Jun 2022"/>
    <n v="406738.73112124251"/>
    <x v="5"/>
    <x v="11"/>
  </r>
  <r>
    <x v="3"/>
    <x v="1"/>
    <s v="Jul 2022"/>
    <n v="404572.80793055572"/>
    <x v="6"/>
    <x v="11"/>
  </r>
  <r>
    <x v="3"/>
    <x v="1"/>
    <s v="Aug 2022"/>
    <n v="401930.74556304107"/>
    <x v="7"/>
    <x v="11"/>
  </r>
  <r>
    <x v="3"/>
    <x v="1"/>
    <s v="Sep 2022"/>
    <n v="387822.28627598274"/>
    <x v="8"/>
    <x v="11"/>
  </r>
  <r>
    <x v="3"/>
    <x v="1"/>
    <s v="Oct 2022"/>
    <n v="385628.33290455112"/>
    <x v="9"/>
    <x v="11"/>
  </r>
  <r>
    <x v="3"/>
    <x v="1"/>
    <s v="Nov 2022"/>
    <n v="383468.6307977938"/>
    <x v="10"/>
    <x v="11"/>
  </r>
  <r>
    <x v="3"/>
    <x v="1"/>
    <s v="Dec 2022"/>
    <n v="381342.9391686836"/>
    <x v="11"/>
    <x v="11"/>
  </r>
  <r>
    <x v="3"/>
    <x v="1"/>
    <s v="Jan 2023"/>
    <n v="379251.00499519135"/>
    <x v="0"/>
    <x v="12"/>
  </r>
  <r>
    <x v="3"/>
    <x v="1"/>
    <s v="Feb 2023"/>
    <n v="377192.59492597287"/>
    <x v="1"/>
    <x v="12"/>
  </r>
  <r>
    <x v="3"/>
    <x v="1"/>
    <s v="Mar 2023"/>
    <n v="375167.47309711413"/>
    <x v="2"/>
    <x v="12"/>
  </r>
  <r>
    <x v="3"/>
    <x v="1"/>
    <s v="Apr 2023"/>
    <n v="373175.39923938218"/>
    <x v="3"/>
    <x v="12"/>
  </r>
  <r>
    <x v="3"/>
    <x v="1"/>
    <s v="May 2023"/>
    <n v="371216.14666293602"/>
    <x v="4"/>
    <x v="12"/>
  </r>
  <r>
    <x v="3"/>
    <x v="1"/>
    <s v="Jun 2023"/>
    <n v="369289.49156375008"/>
    <x v="5"/>
    <x v="12"/>
  </r>
  <r>
    <x v="3"/>
    <x v="1"/>
    <s v="Jul 2023"/>
    <n v="367395.20099603297"/>
    <x v="6"/>
    <x v="12"/>
  </r>
  <r>
    <x v="3"/>
    <x v="1"/>
    <s v="Aug 2023"/>
    <n v="365533.06423709501"/>
    <x v="7"/>
    <x v="12"/>
  </r>
  <r>
    <x v="3"/>
    <x v="1"/>
    <s v="Sep 2023"/>
    <n v="363702.85359149834"/>
    <x v="8"/>
    <x v="12"/>
  </r>
  <r>
    <x v="3"/>
    <x v="1"/>
    <s v="Oct 2023"/>
    <n v="361904.36452545424"/>
    <x v="9"/>
    <x v="12"/>
  </r>
  <r>
    <x v="3"/>
    <x v="1"/>
    <s v="Nov 2023"/>
    <n v="360137.37881711195"/>
    <x v="10"/>
    <x v="12"/>
  </r>
  <r>
    <x v="3"/>
    <x v="1"/>
    <s v="Dec 2023"/>
    <n v="358401.68712302839"/>
    <x v="11"/>
    <x v="12"/>
  </r>
  <r>
    <x v="3"/>
    <x v="1"/>
    <s v="Jan 2024"/>
    <n v="356697.08840913739"/>
    <x v="0"/>
    <x v="13"/>
  </r>
  <r>
    <x v="3"/>
    <x v="1"/>
    <s v="Feb 2024"/>
    <n v="355023.37800492666"/>
    <x v="1"/>
    <x v="13"/>
  </r>
  <r>
    <x v="3"/>
    <x v="1"/>
    <s v="Mar 2024"/>
    <n v="353380.35215909733"/>
    <x v="2"/>
    <x v="13"/>
  </r>
  <r>
    <x v="3"/>
    <x v="1"/>
    <s v="Apr 2024"/>
    <n v="351767.82208940759"/>
    <x v="3"/>
    <x v="13"/>
  </r>
  <r>
    <x v="3"/>
    <x v="1"/>
    <s v="May 2024"/>
    <n v="350185.59123990848"/>
    <x v="4"/>
    <x v="13"/>
  </r>
  <r>
    <x v="3"/>
    <x v="1"/>
    <s v="Jun 2024"/>
    <n v="348633.46498031414"/>
    <x v="5"/>
    <x v="13"/>
  </r>
  <r>
    <x v="3"/>
    <x v="1"/>
    <s v="Jul 2024"/>
    <n v="347111.26068907167"/>
    <x v="6"/>
    <x v="13"/>
  </r>
  <r>
    <x v="3"/>
    <x v="1"/>
    <s v="Aug 2024"/>
    <n v="345618.7914622142"/>
    <x v="7"/>
    <x v="13"/>
  </r>
  <r>
    <x v="3"/>
    <x v="1"/>
    <s v="Sep 2024"/>
    <n v="344155.87422934367"/>
    <x v="8"/>
    <x v="13"/>
  </r>
  <r>
    <x v="3"/>
    <x v="1"/>
    <s v="Oct 2024"/>
    <n v="342784.07898078271"/>
    <x v="9"/>
    <x v="13"/>
  </r>
  <r>
    <x v="3"/>
    <x v="1"/>
    <s v="Nov 2024"/>
    <n v="341379.84021196392"/>
    <x v="10"/>
    <x v="13"/>
  </r>
  <r>
    <x v="3"/>
    <x v="1"/>
    <s v="Dec 2024"/>
    <n v="340004.62874377129"/>
    <x v="11"/>
    <x v="13"/>
  </r>
  <r>
    <x v="3"/>
    <x v="1"/>
    <s v="Jan 2025"/>
    <n v="338658.27595053887"/>
    <x v="0"/>
    <x v="14"/>
  </r>
  <r>
    <x v="3"/>
    <x v="1"/>
    <s v="Feb 2025"/>
    <n v="337340.61292581429"/>
    <x v="1"/>
    <x v="14"/>
  </r>
  <r>
    <x v="3"/>
    <x v="1"/>
    <s v="Mar 2025"/>
    <n v="336051.47228702216"/>
    <x v="2"/>
    <x v="14"/>
  </r>
  <r>
    <x v="3"/>
    <x v="1"/>
    <s v="Apr 2025"/>
    <n v="334790.69437693455"/>
    <x v="3"/>
    <x v="14"/>
  </r>
  <r>
    <x v="3"/>
    <x v="1"/>
    <s v="May 2025"/>
    <n v="333558.12011671823"/>
    <x v="4"/>
    <x v="14"/>
  </r>
  <r>
    <x v="3"/>
    <x v="1"/>
    <s v="Jun 2025"/>
    <n v="332353.58952239086"/>
    <x v="5"/>
    <x v="14"/>
  </r>
  <r>
    <x v="3"/>
    <x v="1"/>
    <s v="Jul 2025"/>
    <n v="331176.95141095511"/>
    <x v="6"/>
    <x v="14"/>
  </r>
  <r>
    <x v="3"/>
    <x v="1"/>
    <s v="Aug 2025"/>
    <n v="330028.05171023484"/>
    <x v="7"/>
    <x v="14"/>
  </r>
  <r>
    <x v="3"/>
    <x v="1"/>
    <s v="Sep 2025"/>
    <n v="328906.74467870838"/>
    <x v="8"/>
    <x v="14"/>
  </r>
  <r>
    <x v="3"/>
    <x v="1"/>
    <s v="Oct 2025"/>
    <n v="327812.87977922603"/>
    <x v="9"/>
    <x v="14"/>
  </r>
  <r>
    <x v="3"/>
    <x v="1"/>
    <s v="Nov 2025"/>
    <n v="326746.31158899411"/>
    <x v="10"/>
    <x v="14"/>
  </r>
  <r>
    <x v="3"/>
    <x v="1"/>
    <s v="Dec 2025"/>
    <n v="325706.9080350991"/>
    <x v="11"/>
    <x v="14"/>
  </r>
  <r>
    <x v="3"/>
    <x v="1"/>
    <s v="Jan 2026"/>
    <n v="324694.52353041701"/>
    <x v="0"/>
    <x v="15"/>
  </r>
  <r>
    <x v="3"/>
    <x v="1"/>
    <s v="Feb 2026"/>
    <n v="289347.71851049672"/>
    <x v="1"/>
    <x v="15"/>
  </r>
  <r>
    <x v="3"/>
    <x v="1"/>
    <s v="Mar 2026"/>
    <n v="2907.5480475177242"/>
    <x v="2"/>
    <x v="15"/>
  </r>
  <r>
    <x v="3"/>
    <x v="1"/>
    <s v="Apr 2026"/>
    <n v="2922.537322433087"/>
    <x v="3"/>
    <x v="15"/>
  </r>
  <r>
    <x v="3"/>
    <x v="1"/>
    <s v="May 2026"/>
    <n v="2937.7807258599446"/>
    <x v="4"/>
    <x v="15"/>
  </r>
  <r>
    <x v="3"/>
    <x v="1"/>
    <s v="Jun 2026"/>
    <n v="112.39371828777685"/>
    <x v="5"/>
    <x v="15"/>
  </r>
  <r>
    <x v="3"/>
    <x v="1"/>
    <s v="Jul 2026"/>
    <n v="111.73556851563104"/>
    <x v="6"/>
    <x v="15"/>
  </r>
  <r>
    <x v="3"/>
    <x v="1"/>
    <s v="Aug 2026"/>
    <n v="111.12135282513374"/>
    <x v="7"/>
    <x v="15"/>
  </r>
  <r>
    <x v="3"/>
    <x v="1"/>
    <s v="Sep 2026"/>
    <n v="110.55193266886623"/>
    <x v="8"/>
    <x v="15"/>
  </r>
  <r>
    <x v="3"/>
    <x v="1"/>
    <s v="Oct 2026"/>
    <n v="110.0281694994099"/>
    <x v="9"/>
    <x v="15"/>
  </r>
  <r>
    <x v="3"/>
    <x v="1"/>
    <s v="Nov 2026"/>
    <n v="109.54747895902069"/>
    <x v="10"/>
    <x v="15"/>
  </r>
  <r>
    <x v="3"/>
    <x v="1"/>
    <s v="Dec 2026"/>
    <n v="109.10986104769863"/>
    <x v="11"/>
    <x v="15"/>
  </r>
  <r>
    <x v="3"/>
    <x v="1"/>
    <s v="Jan 2027"/>
    <n v="108.71703867060637"/>
    <x v="0"/>
    <x v="16"/>
  </r>
  <r>
    <x v="3"/>
    <x v="1"/>
    <s v="Feb 2027"/>
    <n v="108.36728892258124"/>
    <x v="1"/>
    <x v="16"/>
  </r>
  <r>
    <x v="3"/>
    <x v="1"/>
    <s v="Mar 2027"/>
    <n v="108.06147325620461"/>
    <x v="2"/>
    <x v="16"/>
  </r>
  <r>
    <x v="3"/>
    <x v="1"/>
    <s v="Apr 2027"/>
    <n v="107.79786876631375"/>
    <x v="3"/>
    <x v="16"/>
  </r>
  <r>
    <x v="3"/>
    <x v="1"/>
    <s v="May 2027"/>
    <n v="107.57905981065271"/>
    <x v="4"/>
    <x v="16"/>
  </r>
  <r>
    <x v="3"/>
    <x v="1"/>
    <s v="Jun 2027"/>
    <n v="107.40160057889612"/>
    <x v="5"/>
    <x v="16"/>
  </r>
  <r>
    <x v="3"/>
    <x v="1"/>
    <s v="Jul 2027"/>
    <n v="107.26893688136936"/>
    <x v="6"/>
    <x v="16"/>
  </r>
  <r>
    <x v="3"/>
    <x v="1"/>
    <s v="Aug 2027"/>
    <n v="107.17762290774704"/>
    <x v="7"/>
    <x v="16"/>
  </r>
  <r>
    <x v="3"/>
    <x v="2"/>
    <s v="Mar 2011"/>
    <n v="3824969.6066603726"/>
    <x v="2"/>
    <x v="0"/>
  </r>
  <r>
    <x v="3"/>
    <x v="2"/>
    <s v="Apr 2011"/>
    <n v="5030739.3755067103"/>
    <x v="3"/>
    <x v="0"/>
  </r>
  <r>
    <x v="3"/>
    <x v="2"/>
    <s v="May 2011"/>
    <n v="4116678.050289663"/>
    <x v="4"/>
    <x v="0"/>
  </r>
  <r>
    <x v="3"/>
    <x v="2"/>
    <s v="Jun 2011"/>
    <n v="3192255.5420194794"/>
    <x v="5"/>
    <x v="0"/>
  </r>
  <r>
    <x v="3"/>
    <x v="2"/>
    <s v="Jul 2011"/>
    <n v="2815542.9228749294"/>
    <x v="6"/>
    <x v="0"/>
  </r>
  <r>
    <x v="3"/>
    <x v="2"/>
    <s v="Aug 2011"/>
    <n v="2385816.3193265004"/>
    <x v="7"/>
    <x v="0"/>
  </r>
  <r>
    <x v="3"/>
    <x v="2"/>
    <s v="Sep 2011"/>
    <n v="1820090.6808184544"/>
    <x v="8"/>
    <x v="0"/>
  </r>
  <r>
    <x v="3"/>
    <x v="2"/>
    <s v="Oct 2011"/>
    <n v="1956696.5190685305"/>
    <x v="9"/>
    <x v="0"/>
  </r>
  <r>
    <x v="3"/>
    <x v="2"/>
    <s v="Nov 2011"/>
    <n v="2068596.6119214683"/>
    <x v="10"/>
    <x v="0"/>
  </r>
  <r>
    <x v="3"/>
    <x v="2"/>
    <s v="Dec 2011"/>
    <n v="1484346.447681353"/>
    <x v="11"/>
    <x v="0"/>
  </r>
  <r>
    <x v="3"/>
    <x v="2"/>
    <s v="Jan 2012"/>
    <n v="1334584.3154061248"/>
    <x v="0"/>
    <x v="1"/>
  </r>
  <r>
    <x v="3"/>
    <x v="2"/>
    <s v="Feb 2012"/>
    <n v="1431302.1019546688"/>
    <x v="1"/>
    <x v="1"/>
  </r>
  <r>
    <x v="3"/>
    <x v="2"/>
    <s v="Mar 2012"/>
    <n v="1750383.1787972441"/>
    <x v="2"/>
    <x v="1"/>
  </r>
  <r>
    <x v="3"/>
    <x v="2"/>
    <s v="Apr 2012"/>
    <n v="1336361.6446641781"/>
    <x v="3"/>
    <x v="1"/>
  </r>
  <r>
    <x v="3"/>
    <x v="2"/>
    <s v="May 2012"/>
    <n v="1334972.8003959153"/>
    <x v="4"/>
    <x v="1"/>
  </r>
  <r>
    <x v="3"/>
    <x v="2"/>
    <s v="Jun 2012"/>
    <n v="2314124.4988705385"/>
    <x v="5"/>
    <x v="1"/>
  </r>
  <r>
    <x v="3"/>
    <x v="2"/>
    <s v="Jul 2012"/>
    <n v="1017422.9860536535"/>
    <x v="6"/>
    <x v="1"/>
  </r>
  <r>
    <x v="3"/>
    <x v="2"/>
    <s v="Aug 2012"/>
    <n v="1011952.3394404168"/>
    <x v="7"/>
    <x v="1"/>
  </r>
  <r>
    <x v="3"/>
    <x v="2"/>
    <s v="Sep 2012"/>
    <n v="1408154.7064046778"/>
    <x v="8"/>
    <x v="1"/>
  </r>
  <r>
    <x v="3"/>
    <x v="2"/>
    <s v="Oct 2012"/>
    <n v="838042.62779034814"/>
    <x v="9"/>
    <x v="1"/>
  </r>
  <r>
    <x v="3"/>
    <x v="2"/>
    <s v="Nov 2012"/>
    <n v="657631.62720599049"/>
    <x v="10"/>
    <x v="1"/>
  </r>
  <r>
    <x v="3"/>
    <x v="2"/>
    <s v="Dec 2012"/>
    <n v="737664.78050576837"/>
    <x v="11"/>
    <x v="1"/>
  </r>
  <r>
    <x v="3"/>
    <x v="2"/>
    <s v="Jan 2013"/>
    <n v="681895.6628824186"/>
    <x v="0"/>
    <x v="2"/>
  </r>
  <r>
    <x v="3"/>
    <x v="2"/>
    <s v="Feb 2013"/>
    <n v="661201.21993193496"/>
    <x v="1"/>
    <x v="2"/>
  </r>
  <r>
    <x v="3"/>
    <x v="2"/>
    <s v="Mar 2013"/>
    <n v="625782.91483715188"/>
    <x v="2"/>
    <x v="2"/>
  </r>
  <r>
    <x v="3"/>
    <x v="2"/>
    <s v="Apr 2013"/>
    <n v="591157.79094132734"/>
    <x v="3"/>
    <x v="2"/>
  </r>
  <r>
    <x v="3"/>
    <x v="2"/>
    <s v="May 2013"/>
    <n v="594285.81232854596"/>
    <x v="4"/>
    <x v="2"/>
  </r>
  <r>
    <x v="3"/>
    <x v="2"/>
    <s v="Jun 2013"/>
    <n v="537201.30058099038"/>
    <x v="5"/>
    <x v="2"/>
  </r>
  <r>
    <x v="3"/>
    <x v="2"/>
    <s v="Jul 2013"/>
    <n v="510179.54054334306"/>
    <x v="6"/>
    <x v="2"/>
  </r>
  <r>
    <x v="3"/>
    <x v="2"/>
    <s v="Aug 2013"/>
    <n v="498114.75557728088"/>
    <x v="7"/>
    <x v="2"/>
  </r>
  <r>
    <x v="3"/>
    <x v="2"/>
    <s v="Sep 2013"/>
    <n v="477842.04865148984"/>
    <x v="8"/>
    <x v="2"/>
  </r>
  <r>
    <x v="3"/>
    <x v="2"/>
    <s v="Oct 2013"/>
    <n v="475358.50305112544"/>
    <x v="9"/>
    <x v="2"/>
  </r>
  <r>
    <x v="3"/>
    <x v="2"/>
    <s v="Nov 2013"/>
    <n v="462631.87719751295"/>
    <x v="10"/>
    <x v="2"/>
  </r>
  <r>
    <x v="3"/>
    <x v="2"/>
    <s v="Dec 2013"/>
    <n v="455345.75716792978"/>
    <x v="11"/>
    <x v="2"/>
  </r>
  <r>
    <x v="3"/>
    <x v="2"/>
    <s v="Jan 2014"/>
    <n v="452200.99402701692"/>
    <x v="0"/>
    <x v="3"/>
  </r>
  <r>
    <x v="3"/>
    <x v="2"/>
    <s v="Feb 2014"/>
    <n v="432863.75174452923"/>
    <x v="1"/>
    <x v="3"/>
  </r>
  <r>
    <x v="3"/>
    <x v="2"/>
    <s v="Mar 2014"/>
    <n v="415966.69174734113"/>
    <x v="2"/>
    <x v="3"/>
  </r>
  <r>
    <x v="3"/>
    <x v="2"/>
    <s v="Apr 2014"/>
    <n v="404087.76326820889"/>
    <x v="3"/>
    <x v="3"/>
  </r>
  <r>
    <x v="3"/>
    <x v="2"/>
    <s v="May 2014"/>
    <n v="396168.21196184971"/>
    <x v="4"/>
    <x v="3"/>
  </r>
  <r>
    <x v="3"/>
    <x v="2"/>
    <s v="Jun 2014"/>
    <n v="385967.85492576263"/>
    <x v="5"/>
    <x v="3"/>
  </r>
  <r>
    <x v="3"/>
    <x v="2"/>
    <s v="Jul 2014"/>
    <n v="378187.47262008127"/>
    <x v="6"/>
    <x v="3"/>
  </r>
  <r>
    <x v="3"/>
    <x v="2"/>
    <s v="Aug 2014"/>
    <n v="372927.19743524119"/>
    <x v="7"/>
    <x v="3"/>
  </r>
  <r>
    <x v="3"/>
    <x v="2"/>
    <s v="Sep 2014"/>
    <n v="361353.50444467488"/>
    <x v="8"/>
    <x v="3"/>
  </r>
  <r>
    <x v="3"/>
    <x v="2"/>
    <s v="Oct 2014"/>
    <n v="358733.18159010529"/>
    <x v="9"/>
    <x v="3"/>
  </r>
  <r>
    <x v="3"/>
    <x v="2"/>
    <s v="Nov 2014"/>
    <n v="361563.94121040206"/>
    <x v="10"/>
    <x v="3"/>
  </r>
  <r>
    <x v="3"/>
    <x v="2"/>
    <s v="Dec 2014"/>
    <n v="442596.64571887098"/>
    <x v="11"/>
    <x v="3"/>
  </r>
  <r>
    <x v="3"/>
    <x v="2"/>
    <s v="Jan 2015"/>
    <n v="363548.15253559861"/>
    <x v="0"/>
    <x v="4"/>
  </r>
  <r>
    <x v="3"/>
    <x v="2"/>
    <s v="Feb 2015"/>
    <n v="345153.09609700041"/>
    <x v="1"/>
    <x v="4"/>
  </r>
  <r>
    <x v="3"/>
    <x v="2"/>
    <s v="Mar 2015"/>
    <n v="334636.3301361035"/>
    <x v="2"/>
    <x v="4"/>
  </r>
  <r>
    <x v="3"/>
    <x v="2"/>
    <s v="Apr 2015"/>
    <n v="324858.65078385547"/>
    <x v="3"/>
    <x v="4"/>
  </r>
  <r>
    <x v="3"/>
    <x v="2"/>
    <s v="May 2015"/>
    <n v="320178.43655302585"/>
    <x v="4"/>
    <x v="4"/>
  </r>
  <r>
    <x v="3"/>
    <x v="2"/>
    <s v="Jun 2015"/>
    <n v="315026.38335706084"/>
    <x v="5"/>
    <x v="4"/>
  </r>
  <r>
    <x v="3"/>
    <x v="2"/>
    <s v="Jul 2015"/>
    <n v="308452.14119907218"/>
    <x v="6"/>
    <x v="4"/>
  </r>
  <r>
    <x v="3"/>
    <x v="2"/>
    <s v="Aug 2015"/>
    <n v="301791.95008324302"/>
    <x v="7"/>
    <x v="4"/>
  </r>
  <r>
    <x v="3"/>
    <x v="2"/>
    <s v="Sep 2015"/>
    <n v="295934.04265854263"/>
    <x v="8"/>
    <x v="4"/>
  </r>
  <r>
    <x v="3"/>
    <x v="2"/>
    <s v="Oct 2015"/>
    <n v="292156.87529405166"/>
    <x v="9"/>
    <x v="4"/>
  </r>
  <r>
    <x v="3"/>
    <x v="2"/>
    <s v="Nov 2015"/>
    <n v="289566.44468959019"/>
    <x v="10"/>
    <x v="4"/>
  </r>
  <r>
    <x v="3"/>
    <x v="2"/>
    <s v="Dec 2015"/>
    <n v="348098.52577453805"/>
    <x v="11"/>
    <x v="4"/>
  </r>
  <r>
    <x v="3"/>
    <x v="2"/>
    <s v="Jan 2016"/>
    <n v="291373.01683238545"/>
    <x v="0"/>
    <x v="5"/>
  </r>
  <r>
    <x v="3"/>
    <x v="2"/>
    <s v="Feb 2016"/>
    <n v="275145.03844624967"/>
    <x v="1"/>
    <x v="5"/>
  </r>
  <r>
    <x v="3"/>
    <x v="2"/>
    <s v="Mar 2016"/>
    <n v="267958.96205588675"/>
    <x v="2"/>
    <x v="5"/>
  </r>
  <r>
    <x v="3"/>
    <x v="2"/>
    <s v="Apr 2016"/>
    <n v="263918.07515341608"/>
    <x v="3"/>
    <x v="5"/>
  </r>
  <r>
    <x v="3"/>
    <x v="2"/>
    <s v="May 2016"/>
    <n v="259248.45407505747"/>
    <x v="4"/>
    <x v="5"/>
  </r>
  <r>
    <x v="3"/>
    <x v="2"/>
    <s v="Jun 2016"/>
    <n v="253172.9971511031"/>
    <x v="5"/>
    <x v="5"/>
  </r>
  <r>
    <x v="3"/>
    <x v="2"/>
    <s v="Jul 2016"/>
    <n v="251769.06413699157"/>
    <x v="6"/>
    <x v="5"/>
  </r>
  <r>
    <x v="3"/>
    <x v="2"/>
    <s v="Aug 2016"/>
    <n v="250658.22775304568"/>
    <x v="7"/>
    <x v="5"/>
  </r>
  <r>
    <x v="3"/>
    <x v="2"/>
    <s v="Sep 2016"/>
    <n v="244462.33095884585"/>
    <x v="8"/>
    <x v="5"/>
  </r>
  <r>
    <x v="3"/>
    <x v="2"/>
    <s v="Oct 2016"/>
    <n v="238662.44417648835"/>
    <x v="9"/>
    <x v="5"/>
  </r>
  <r>
    <x v="3"/>
    <x v="2"/>
    <s v="Nov 2016"/>
    <n v="233081.83102852094"/>
    <x v="10"/>
    <x v="5"/>
  </r>
  <r>
    <x v="3"/>
    <x v="2"/>
    <s v="Dec 2016"/>
    <n v="263689.7492277844"/>
    <x v="11"/>
    <x v="5"/>
  </r>
  <r>
    <x v="3"/>
    <x v="2"/>
    <s v="Jan 2017"/>
    <n v="234975.2275191966"/>
    <x v="0"/>
    <x v="6"/>
  </r>
  <r>
    <x v="3"/>
    <x v="2"/>
    <s v="Feb 2017"/>
    <n v="221265.10149175848"/>
    <x v="1"/>
    <x v="6"/>
  </r>
  <r>
    <x v="3"/>
    <x v="2"/>
    <s v="Mar 2017"/>
    <n v="216689.28748399249"/>
    <x v="2"/>
    <x v="6"/>
  </r>
  <r>
    <x v="3"/>
    <x v="2"/>
    <s v="Apr 2017"/>
    <n v="214447.10272614597"/>
    <x v="3"/>
    <x v="6"/>
  </r>
  <r>
    <x v="3"/>
    <x v="2"/>
    <s v="May 2017"/>
    <n v="212226.47428633564"/>
    <x v="4"/>
    <x v="6"/>
  </r>
  <r>
    <x v="3"/>
    <x v="2"/>
    <s v="Jun 2017"/>
    <n v="208354.44388478328"/>
    <x v="5"/>
    <x v="6"/>
  </r>
  <r>
    <x v="3"/>
    <x v="2"/>
    <s v="Jul 2017"/>
    <n v="199959.22790850254"/>
    <x v="6"/>
    <x v="6"/>
  </r>
  <r>
    <x v="3"/>
    <x v="2"/>
    <s v="Aug 2017"/>
    <n v="198176.60133476305"/>
    <x v="7"/>
    <x v="6"/>
  </r>
  <r>
    <x v="3"/>
    <x v="2"/>
    <s v="Sep 2017"/>
    <n v="193654.17806087798"/>
    <x v="8"/>
    <x v="6"/>
  </r>
  <r>
    <x v="3"/>
    <x v="2"/>
    <s v="Oct 2017"/>
    <n v="188687.85858478677"/>
    <x v="9"/>
    <x v="6"/>
  </r>
  <r>
    <x v="3"/>
    <x v="2"/>
    <s v="Nov 2017"/>
    <n v="186465.31213914097"/>
    <x v="10"/>
    <x v="6"/>
  </r>
  <r>
    <x v="3"/>
    <x v="2"/>
    <s v="Dec 2017"/>
    <n v="206497.24737642205"/>
    <x v="11"/>
    <x v="6"/>
  </r>
  <r>
    <x v="3"/>
    <x v="2"/>
    <s v="Jan 2018"/>
    <n v="193396.25850788486"/>
    <x v="0"/>
    <x v="7"/>
  </r>
  <r>
    <x v="3"/>
    <x v="2"/>
    <s v="Feb 2018"/>
    <n v="181228.75647163493"/>
    <x v="1"/>
    <x v="7"/>
  </r>
  <r>
    <x v="3"/>
    <x v="2"/>
    <s v="Mar 2018"/>
    <n v="178489.49915963665"/>
    <x v="2"/>
    <x v="7"/>
  </r>
  <r>
    <x v="3"/>
    <x v="2"/>
    <s v="Apr 2018"/>
    <n v="175754.86027957068"/>
    <x v="3"/>
    <x v="7"/>
  </r>
  <r>
    <x v="3"/>
    <x v="2"/>
    <s v="May 2018"/>
    <n v="170098.93683248881"/>
    <x v="4"/>
    <x v="7"/>
  </r>
  <r>
    <x v="3"/>
    <x v="2"/>
    <s v="Jun 2018"/>
    <n v="168715.58014627383"/>
    <x v="5"/>
    <x v="7"/>
  </r>
  <r>
    <x v="3"/>
    <x v="2"/>
    <s v="Jul 2018"/>
    <n v="166434.86109437043"/>
    <x v="6"/>
    <x v="7"/>
  </r>
  <r>
    <x v="3"/>
    <x v="2"/>
    <s v="Aug 2018"/>
    <n v="163171.33708993645"/>
    <x v="7"/>
    <x v="7"/>
  </r>
  <r>
    <x v="3"/>
    <x v="2"/>
    <s v="Sep 2018"/>
    <n v="158259.17597445447"/>
    <x v="8"/>
    <x v="7"/>
  </r>
  <r>
    <x v="3"/>
    <x v="2"/>
    <s v="Oct 2018"/>
    <n v="155479.59482486497"/>
    <x v="9"/>
    <x v="7"/>
  </r>
  <r>
    <x v="3"/>
    <x v="2"/>
    <s v="Nov 2018"/>
    <n v="154362.47938613925"/>
    <x v="10"/>
    <x v="7"/>
  </r>
  <r>
    <x v="3"/>
    <x v="2"/>
    <s v="Dec 2018"/>
    <n v="155910.77137150834"/>
    <x v="11"/>
    <x v="7"/>
  </r>
  <r>
    <x v="3"/>
    <x v="2"/>
    <s v="Jan 2019"/>
    <n v="171598.48604402971"/>
    <x v="0"/>
    <x v="8"/>
  </r>
  <r>
    <x v="3"/>
    <x v="2"/>
    <s v="Feb 2019"/>
    <n v="152150.84540249908"/>
    <x v="1"/>
    <x v="8"/>
  </r>
  <r>
    <x v="3"/>
    <x v="2"/>
    <s v="Mar 2019"/>
    <n v="147412.49088902079"/>
    <x v="2"/>
    <x v="8"/>
  </r>
  <r>
    <x v="3"/>
    <x v="2"/>
    <s v="Apr 2019"/>
    <n v="145758.27799387506"/>
    <x v="3"/>
    <x v="8"/>
  </r>
  <r>
    <x v="3"/>
    <x v="2"/>
    <s v="May 2019"/>
    <n v="146275.9973520248"/>
    <x v="4"/>
    <x v="8"/>
  </r>
  <r>
    <x v="3"/>
    <x v="2"/>
    <s v="Jun 2019"/>
    <n v="141157.40970552017"/>
    <x v="5"/>
    <x v="8"/>
  </r>
  <r>
    <x v="3"/>
    <x v="2"/>
    <s v="Jul 2019"/>
    <n v="137405.57223545393"/>
    <x v="6"/>
    <x v="8"/>
  </r>
  <r>
    <x v="3"/>
    <x v="2"/>
    <s v="Aug 2019"/>
    <n v="135345.01272734764"/>
    <x v="7"/>
    <x v="8"/>
  </r>
  <r>
    <x v="3"/>
    <x v="2"/>
    <s v="Sep 2019"/>
    <n v="133788.46115580664"/>
    <x v="8"/>
    <x v="8"/>
  </r>
  <r>
    <x v="3"/>
    <x v="2"/>
    <s v="Oct 2019"/>
    <n v="133110.8187420363"/>
    <x v="9"/>
    <x v="8"/>
  </r>
  <r>
    <x v="3"/>
    <x v="2"/>
    <s v="Nov 2019"/>
    <n v="130526.35247789166"/>
    <x v="10"/>
    <x v="8"/>
  </r>
  <r>
    <x v="3"/>
    <x v="2"/>
    <s v="Dec 2019"/>
    <n v="128999.4071278809"/>
    <x v="11"/>
    <x v="8"/>
  </r>
  <r>
    <x v="3"/>
    <x v="2"/>
    <s v="Jan 2020"/>
    <n v="139431.11565281221"/>
    <x v="0"/>
    <x v="9"/>
  </r>
  <r>
    <x v="3"/>
    <x v="2"/>
    <s v="Feb 2020"/>
    <n v="130001.85185749765"/>
    <x v="1"/>
    <x v="9"/>
  </r>
  <r>
    <x v="3"/>
    <x v="2"/>
    <s v="Mar 2020"/>
    <n v="123602.28873346056"/>
    <x v="2"/>
    <x v="9"/>
  </r>
  <r>
    <x v="3"/>
    <x v="2"/>
    <s v="Apr 2020"/>
    <n v="119849.83929651027"/>
    <x v="3"/>
    <x v="9"/>
  </r>
  <r>
    <x v="3"/>
    <x v="2"/>
    <s v="May 2020"/>
    <n v="117972.6669152968"/>
    <x v="4"/>
    <x v="9"/>
  </r>
  <r>
    <x v="3"/>
    <x v="2"/>
    <s v="Jun 2020"/>
    <n v="115996.91657423653"/>
    <x v="5"/>
    <x v="9"/>
  </r>
  <r>
    <x v="3"/>
    <x v="2"/>
    <s v="Jul 2020"/>
    <n v="113988.57458859522"/>
    <x v="6"/>
    <x v="9"/>
  </r>
  <r>
    <x v="3"/>
    <x v="2"/>
    <s v="Aug 2020"/>
    <n v="113839.53702370889"/>
    <x v="7"/>
    <x v="9"/>
  </r>
  <r>
    <x v="3"/>
    <x v="2"/>
    <s v="Sep 2020"/>
    <n v="112945.88433710102"/>
    <x v="8"/>
    <x v="9"/>
  </r>
  <r>
    <x v="3"/>
    <x v="2"/>
    <s v="Oct 2020"/>
    <n v="111975.38955436887"/>
    <x v="9"/>
    <x v="9"/>
  </r>
  <r>
    <x v="3"/>
    <x v="2"/>
    <s v="Nov 2020"/>
    <n v="113776.37368657942"/>
    <x v="10"/>
    <x v="9"/>
  </r>
  <r>
    <x v="3"/>
    <x v="2"/>
    <s v="Dec 2020"/>
    <n v="115984.4618008847"/>
    <x v="11"/>
    <x v="9"/>
  </r>
  <r>
    <x v="3"/>
    <x v="2"/>
    <s v="Jan 2021"/>
    <n v="119413.45427752557"/>
    <x v="0"/>
    <x v="10"/>
  </r>
  <r>
    <x v="3"/>
    <x v="2"/>
    <s v="Feb 2021"/>
    <n v="110176.50970466733"/>
    <x v="1"/>
    <x v="10"/>
  </r>
  <r>
    <x v="3"/>
    <x v="2"/>
    <s v="Mar 2021"/>
    <n v="106390.76478001945"/>
    <x v="2"/>
    <x v="10"/>
  </r>
  <r>
    <x v="3"/>
    <x v="2"/>
    <s v="Apr 2021"/>
    <n v="98123.24790809679"/>
    <x v="3"/>
    <x v="10"/>
  </r>
  <r>
    <x v="3"/>
    <x v="2"/>
    <s v="May 2021"/>
    <n v="96733.344792140109"/>
    <x v="4"/>
    <x v="10"/>
  </r>
  <r>
    <x v="3"/>
    <x v="2"/>
    <s v="Jun 2021"/>
    <n v="95638.136412287757"/>
    <x v="5"/>
    <x v="10"/>
  </r>
  <r>
    <x v="3"/>
    <x v="2"/>
    <s v="Jul 2021"/>
    <n v="94444.829079481045"/>
    <x v="6"/>
    <x v="10"/>
  </r>
  <r>
    <x v="3"/>
    <x v="2"/>
    <s v="Aug 2021"/>
    <n v="93427.781133246885"/>
    <x v="7"/>
    <x v="10"/>
  </r>
  <r>
    <x v="3"/>
    <x v="2"/>
    <s v="Sep 2021"/>
    <n v="92443.376525632528"/>
    <x v="8"/>
    <x v="10"/>
  </r>
  <r>
    <x v="3"/>
    <x v="2"/>
    <s v="Oct 2021"/>
    <n v="91109.314224356713"/>
    <x v="9"/>
    <x v="10"/>
  </r>
  <r>
    <x v="3"/>
    <x v="2"/>
    <s v="Nov 2021"/>
    <n v="90134.453245040175"/>
    <x v="10"/>
    <x v="10"/>
  </r>
  <r>
    <x v="3"/>
    <x v="2"/>
    <s v="Dec 2021"/>
    <n v="89929.558308878128"/>
    <x v="11"/>
    <x v="10"/>
  </r>
  <r>
    <x v="3"/>
    <x v="2"/>
    <s v="Jan 2022"/>
    <n v="93455.359888584906"/>
    <x v="0"/>
    <x v="11"/>
  </r>
  <r>
    <x v="3"/>
    <x v="2"/>
    <s v="Feb 2022"/>
    <n v="87698.798589202561"/>
    <x v="1"/>
    <x v="11"/>
  </r>
  <r>
    <x v="3"/>
    <x v="2"/>
    <s v="Mar 2022"/>
    <n v="71234.913537250948"/>
    <x v="2"/>
    <x v="11"/>
  </r>
  <r>
    <x v="3"/>
    <x v="2"/>
    <s v="Apr 2022"/>
    <n v="71359.693629829519"/>
    <x v="3"/>
    <x v="11"/>
  </r>
  <r>
    <x v="3"/>
    <x v="2"/>
    <s v="May 2022"/>
    <n v="70188.046205617517"/>
    <x v="4"/>
    <x v="11"/>
  </r>
  <r>
    <x v="3"/>
    <x v="2"/>
    <s v="Jun 2022"/>
    <n v="62225.588817527117"/>
    <x v="5"/>
    <x v="11"/>
  </r>
  <r>
    <x v="3"/>
    <x v="2"/>
    <s v="Jul 2022"/>
    <n v="62233.363833163341"/>
    <x v="6"/>
    <x v="11"/>
  </r>
  <r>
    <x v="3"/>
    <x v="2"/>
    <s v="Aug 2022"/>
    <n v="61493.679796851393"/>
    <x v="7"/>
    <x v="11"/>
  </r>
  <r>
    <x v="3"/>
    <x v="2"/>
    <s v="Sep 2022"/>
    <n v="46550.122151414937"/>
    <x v="8"/>
    <x v="11"/>
  </r>
  <r>
    <x v="3"/>
    <x v="2"/>
    <s v="Oct 2022"/>
    <n v="46344.992504626003"/>
    <x v="9"/>
    <x v="11"/>
  </r>
  <r>
    <x v="3"/>
    <x v="2"/>
    <s v="Nov 2022"/>
    <n v="46161.571623413416"/>
    <x v="10"/>
    <x v="11"/>
  </r>
  <r>
    <x v="3"/>
    <x v="2"/>
    <s v="Dec 2022"/>
    <n v="45928.179330104322"/>
    <x v="11"/>
    <x v="11"/>
  </r>
  <r>
    <x v="3"/>
    <x v="2"/>
    <s v="Jan 2023"/>
    <n v="49174.043256593985"/>
    <x v="0"/>
    <x v="12"/>
  </r>
  <r>
    <x v="3"/>
    <x v="2"/>
    <s v="Feb 2023"/>
    <n v="45697.296380948974"/>
    <x v="1"/>
    <x v="12"/>
  </r>
  <r>
    <x v="3"/>
    <x v="2"/>
    <s v="Mar 2023"/>
    <n v="45512.938884231109"/>
    <x v="2"/>
    <x v="12"/>
  </r>
  <r>
    <x v="3"/>
    <x v="2"/>
    <s v="Apr 2023"/>
    <n v="45359.322719719508"/>
    <x v="3"/>
    <x v="12"/>
  </r>
  <r>
    <x v="3"/>
    <x v="2"/>
    <s v="May 2023"/>
    <n v="45223.057252847539"/>
    <x v="4"/>
    <x v="12"/>
  </r>
  <r>
    <x v="3"/>
    <x v="2"/>
    <s v="Jun 2023"/>
    <n v="45017.675226573221"/>
    <x v="5"/>
    <x v="12"/>
  </r>
  <r>
    <x v="3"/>
    <x v="2"/>
    <s v="Jul 2023"/>
    <n v="44876.883618951957"/>
    <x v="6"/>
    <x v="12"/>
  </r>
  <r>
    <x v="3"/>
    <x v="2"/>
    <s v="Aug 2023"/>
    <n v="44754.925237578282"/>
    <x v="7"/>
    <x v="12"/>
  </r>
  <r>
    <x v="3"/>
    <x v="2"/>
    <s v="Sep 2023"/>
    <n v="44633.119421773212"/>
    <x v="8"/>
    <x v="12"/>
  </r>
  <r>
    <x v="3"/>
    <x v="2"/>
    <s v="Oct 2023"/>
    <n v="44493.714179645598"/>
    <x v="9"/>
    <x v="12"/>
  </r>
  <r>
    <x v="3"/>
    <x v="2"/>
    <s v="Nov 2023"/>
    <n v="44276.965428869"/>
    <x v="10"/>
    <x v="12"/>
  </r>
  <r>
    <x v="3"/>
    <x v="2"/>
    <s v="Dec 2023"/>
    <n v="44152.813420164879"/>
    <x v="11"/>
    <x v="12"/>
  </r>
  <r>
    <x v="3"/>
    <x v="2"/>
    <s v="Jan 2024"/>
    <n v="46401.275776551265"/>
    <x v="0"/>
    <x v="13"/>
  </r>
  <r>
    <x v="3"/>
    <x v="2"/>
    <s v="Feb 2024"/>
    <n v="43992.891296841059"/>
    <x v="1"/>
    <x v="13"/>
  </r>
  <r>
    <x v="3"/>
    <x v="2"/>
    <s v="Mar 2024"/>
    <n v="43903.294510413238"/>
    <x v="2"/>
    <x v="13"/>
  </r>
  <r>
    <x v="3"/>
    <x v="2"/>
    <s v="Apr 2024"/>
    <n v="43833.16936480708"/>
    <x v="3"/>
    <x v="13"/>
  </r>
  <r>
    <x v="3"/>
    <x v="2"/>
    <s v="May 2024"/>
    <n v="43607.517191027968"/>
    <x v="4"/>
    <x v="13"/>
  </r>
  <r>
    <x v="3"/>
    <x v="2"/>
    <s v="Jun 2024"/>
    <n v="43512.703048902942"/>
    <x v="5"/>
    <x v="13"/>
  </r>
  <r>
    <x v="3"/>
    <x v="2"/>
    <s v="Jul 2024"/>
    <n v="43453.439676789021"/>
    <x v="6"/>
    <x v="13"/>
  </r>
  <r>
    <x v="3"/>
    <x v="2"/>
    <s v="Aug 2024"/>
    <n v="43371.360447774437"/>
    <x v="7"/>
    <x v="13"/>
  </r>
  <r>
    <x v="3"/>
    <x v="2"/>
    <s v="Sep 2024"/>
    <n v="43327.969538736077"/>
    <x v="8"/>
    <x v="13"/>
  </r>
  <r>
    <x v="3"/>
    <x v="2"/>
    <s v="Oct 2024"/>
    <n v="43296.507656519039"/>
    <x v="9"/>
    <x v="13"/>
  </r>
  <r>
    <x v="3"/>
    <x v="2"/>
    <s v="Nov 2024"/>
    <n v="43296.798194851959"/>
    <x v="10"/>
    <x v="13"/>
  </r>
  <r>
    <x v="3"/>
    <x v="2"/>
    <s v="Dec 2024"/>
    <n v="43281.735450608612"/>
    <x v="11"/>
    <x v="13"/>
  </r>
  <r>
    <x v="3"/>
    <x v="2"/>
    <s v="Jan 2025"/>
    <n v="44858.980507069085"/>
    <x v="0"/>
    <x v="14"/>
  </r>
  <r>
    <x v="3"/>
    <x v="2"/>
    <s v="Feb 2025"/>
    <n v="43313.440339029832"/>
    <x v="1"/>
    <x v="14"/>
  </r>
  <r>
    <x v="3"/>
    <x v="2"/>
    <s v="Mar 2025"/>
    <n v="43316.460673299276"/>
    <x v="2"/>
    <x v="14"/>
  </r>
  <r>
    <x v="3"/>
    <x v="2"/>
    <s v="Apr 2025"/>
    <n v="43301.201105207481"/>
    <x v="3"/>
    <x v="14"/>
  </r>
  <r>
    <x v="3"/>
    <x v="2"/>
    <s v="May 2025"/>
    <n v="43324.294551473511"/>
    <x v="4"/>
    <x v="14"/>
  </r>
  <r>
    <x v="3"/>
    <x v="2"/>
    <s v="Jun 2025"/>
    <n v="43353.452647559934"/>
    <x v="5"/>
    <x v="14"/>
  </r>
  <r>
    <x v="3"/>
    <x v="2"/>
    <s v="Jul 2025"/>
    <n v="43387.794828592472"/>
    <x v="6"/>
    <x v="14"/>
  </r>
  <r>
    <x v="3"/>
    <x v="2"/>
    <s v="Aug 2025"/>
    <n v="43425.8675408251"/>
    <x v="7"/>
    <x v="14"/>
  </r>
  <r>
    <x v="3"/>
    <x v="2"/>
    <s v="Sep 2025"/>
    <n v="43472.611354475674"/>
    <x v="8"/>
    <x v="14"/>
  </r>
  <r>
    <x v="3"/>
    <x v="2"/>
    <s v="Oct 2025"/>
    <n v="43525.206329099005"/>
    <x v="9"/>
    <x v="14"/>
  </r>
  <r>
    <x v="3"/>
    <x v="2"/>
    <s v="Nov 2025"/>
    <n v="43583.482675295258"/>
    <x v="10"/>
    <x v="14"/>
  </r>
  <r>
    <x v="3"/>
    <x v="2"/>
    <s v="Dec 2025"/>
    <n v="43647.87734337672"/>
    <x v="11"/>
    <x v="14"/>
  </r>
  <r>
    <x v="3"/>
    <x v="2"/>
    <s v="Jan 2026"/>
    <n v="44946.775489752159"/>
    <x v="0"/>
    <x v="15"/>
  </r>
  <r>
    <x v="3"/>
    <x v="2"/>
    <s v="Feb 2026"/>
    <n v="45069.384568883477"/>
    <x v="1"/>
    <x v="15"/>
  </r>
  <r>
    <x v="3"/>
    <x v="2"/>
    <s v="Mar 2026"/>
    <n v="2204.6854405899226"/>
    <x v="2"/>
    <x v="15"/>
  </r>
  <r>
    <x v="3"/>
    <x v="2"/>
    <s v="Apr 2026"/>
    <n v="2208.3121559573756"/>
    <x v="3"/>
    <x v="15"/>
  </r>
  <r>
    <x v="3"/>
    <x v="2"/>
    <s v="May 2026"/>
    <n v="2214.6360793570116"/>
    <x v="4"/>
    <x v="15"/>
  </r>
  <r>
    <x v="3"/>
    <x v="2"/>
    <s v="Jun 2026"/>
    <n v="2221.3657469224604"/>
    <x v="5"/>
    <x v="15"/>
  </r>
  <r>
    <x v="3"/>
    <x v="2"/>
    <s v="Jul 2026"/>
    <n v="182.27819749661882"/>
    <x v="6"/>
    <x v="15"/>
  </r>
  <r>
    <x v="3"/>
    <x v="2"/>
    <s v="Aug 2026"/>
    <n v="180.6267928981849"/>
    <x v="7"/>
    <x v="15"/>
  </r>
  <r>
    <x v="3"/>
    <x v="2"/>
    <s v="Sep 2026"/>
    <n v="179.07531679918679"/>
    <x v="8"/>
    <x v="15"/>
  </r>
  <r>
    <x v="3"/>
    <x v="2"/>
    <s v="Oct 2026"/>
    <n v="181.48566112178355"/>
    <x v="9"/>
    <x v="15"/>
  </r>
  <r>
    <x v="3"/>
    <x v="2"/>
    <s v="Nov 2026"/>
    <n v="183.87619203500941"/>
    <x v="10"/>
    <x v="15"/>
  </r>
  <r>
    <x v="3"/>
    <x v="2"/>
    <s v="Dec 2026"/>
    <n v="182.44790365514331"/>
    <x v="11"/>
    <x v="15"/>
  </r>
  <r>
    <x v="3"/>
    <x v="2"/>
    <s v="Jan 2027"/>
    <n v="181.11351360664355"/>
    <x v="0"/>
    <x v="16"/>
  </r>
  <r>
    <x v="3"/>
    <x v="2"/>
    <s v="Feb 2027"/>
    <n v="179.86699172144068"/>
    <x v="1"/>
    <x v="16"/>
  </r>
  <r>
    <x v="3"/>
    <x v="2"/>
    <s v="Mar 2027"/>
    <n v="178.71092235727883"/>
    <x v="2"/>
    <x v="16"/>
  </r>
  <r>
    <x v="3"/>
    <x v="2"/>
    <s v="Apr 2027"/>
    <n v="177.64013679866991"/>
    <x v="3"/>
    <x v="16"/>
  </r>
  <r>
    <x v="3"/>
    <x v="2"/>
    <s v="May 2027"/>
    <n v="176.6546350456139"/>
    <x v="4"/>
    <x v="16"/>
  </r>
  <r>
    <x v="3"/>
    <x v="2"/>
    <s v="Jun 2027"/>
    <n v="175.75614000327349"/>
    <x v="5"/>
    <x v="16"/>
  </r>
  <r>
    <x v="3"/>
    <x v="2"/>
    <s v="Jul 2027"/>
    <n v="174.93862150357933"/>
    <x v="6"/>
    <x v="16"/>
  </r>
  <r>
    <x v="3"/>
    <x v="2"/>
    <s v="Aug 2027"/>
    <n v="174.20466390427538"/>
    <x v="7"/>
    <x v="16"/>
  </r>
  <r>
    <x v="3"/>
    <x v="2"/>
    <s v="Sep 2027"/>
    <n v="12.786540664869102"/>
    <x v="8"/>
    <x v="16"/>
  </r>
  <r>
    <x v="3"/>
    <x v="2"/>
    <s v="Oct 2027"/>
    <n v="12.389411024870137"/>
    <x v="9"/>
    <x v="16"/>
  </r>
  <r>
    <x v="3"/>
    <x v="2"/>
    <s v="Nov 2027"/>
    <n v="12.011233341660708"/>
    <x v="10"/>
    <x v="16"/>
  </r>
  <r>
    <x v="3"/>
    <x v="2"/>
    <s v="Dec 2027"/>
    <n v="11.651146162659474"/>
    <x v="11"/>
    <x v="16"/>
  </r>
  <r>
    <x v="3"/>
    <x v="2"/>
    <s v="Jan 2028"/>
    <n v="11.306565130122413"/>
    <x v="0"/>
    <x v="17"/>
  </r>
  <r>
    <x v="3"/>
    <x v="2"/>
    <s v="Feb 2028"/>
    <n v="10.980074601793543"/>
    <x v="1"/>
    <x v="17"/>
  </r>
  <r>
    <x v="3"/>
    <x v="2"/>
    <s v="Mar 2028"/>
    <n v="10.669090219928844"/>
    <x v="2"/>
    <x v="17"/>
  </r>
  <r>
    <x v="3"/>
    <x v="2"/>
    <s v="Apr 2028"/>
    <n v="10.37275053194697"/>
    <x v="3"/>
    <x v="17"/>
  </r>
  <r>
    <x v="3"/>
    <x v="2"/>
    <s v="May 2028"/>
    <n v="10.091055537847918"/>
    <x v="4"/>
    <x v="17"/>
  </r>
  <r>
    <x v="3"/>
    <x v="2"/>
    <s v="Jun 2028"/>
    <n v="9.8231437850503518"/>
    <x v="5"/>
    <x v="17"/>
  </r>
  <r>
    <x v="3"/>
    <x v="2"/>
    <s v="Jul 2028"/>
    <n v="9.5690152735542657"/>
    <x v="6"/>
    <x v="17"/>
  </r>
  <r>
    <x v="3"/>
    <x v="2"/>
    <s v="Aug 2028"/>
    <n v="9.3260856456156365"/>
    <x v="7"/>
    <x v="17"/>
  </r>
  <r>
    <x v="3"/>
    <x v="2"/>
    <s v="Sep 2028"/>
    <n v="9.0995236167225162"/>
    <x v="8"/>
    <x v="17"/>
  </r>
  <r>
    <x v="3"/>
    <x v="2"/>
    <s v="Oct 2028"/>
    <n v="8.8824375662241675"/>
    <x v="9"/>
    <x v="17"/>
  </r>
  <r>
    <x v="3"/>
    <x v="2"/>
    <s v="Nov 2028"/>
    <n v="8.6782733044459572"/>
    <x v="10"/>
    <x v="17"/>
  </r>
  <r>
    <x v="3"/>
    <x v="2"/>
    <s v="Dec 2028"/>
    <n v="7.1500564251440774E-2"/>
    <x v="11"/>
    <x v="17"/>
  </r>
  <r>
    <x v="3"/>
    <x v="2"/>
    <s v="Jan 2029"/>
    <n v="6.8054753926070147E-2"/>
    <x v="0"/>
    <x v="18"/>
  </r>
  <r>
    <x v="3"/>
    <x v="2"/>
    <s v="Feb 2029"/>
    <n v="6.5470396182042159E-2"/>
    <x v="1"/>
    <x v="18"/>
  </r>
  <r>
    <x v="3"/>
    <x v="2"/>
    <s v="Mar 2029"/>
    <n v="6.0301680693986198E-2"/>
    <x v="2"/>
    <x v="18"/>
  </r>
  <r>
    <x v="3"/>
    <x v="2"/>
    <s v="Apr 2029"/>
    <n v="5.8578775531300871E-2"/>
    <x v="3"/>
    <x v="18"/>
  </r>
  <r>
    <x v="3"/>
    <x v="2"/>
    <s v="May 2029"/>
    <n v="5.5132965205930237E-2"/>
    <x v="4"/>
    <x v="18"/>
  </r>
  <r>
    <x v="3"/>
    <x v="2"/>
    <s v="Jun 2029"/>
    <n v="5.2548607461902264E-2"/>
    <x v="5"/>
    <x v="18"/>
  </r>
  <r>
    <x v="3"/>
    <x v="3"/>
    <s v="Apr 2011"/>
    <n v="3755669.3956140545"/>
    <x v="3"/>
    <x v="0"/>
  </r>
  <r>
    <x v="3"/>
    <x v="3"/>
    <s v="May 2011"/>
    <n v="6811412.9964486919"/>
    <x v="4"/>
    <x v="0"/>
  </r>
  <r>
    <x v="3"/>
    <x v="3"/>
    <s v="Jun 2011"/>
    <n v="4688689.3765373668"/>
    <x v="5"/>
    <x v="0"/>
  </r>
  <r>
    <x v="3"/>
    <x v="3"/>
    <s v="Jul 2011"/>
    <n v="3966780.7137166043"/>
    <x v="6"/>
    <x v="0"/>
  </r>
  <r>
    <x v="3"/>
    <x v="3"/>
    <s v="Aug 2011"/>
    <n v="2554542.0520558087"/>
    <x v="7"/>
    <x v="0"/>
  </r>
  <r>
    <x v="3"/>
    <x v="3"/>
    <s v="Sep 2011"/>
    <n v="1776133.8004843325"/>
    <x v="8"/>
    <x v="0"/>
  </r>
  <r>
    <x v="3"/>
    <x v="3"/>
    <s v="Oct 2011"/>
    <n v="2199077.9963015974"/>
    <x v="9"/>
    <x v="0"/>
  </r>
  <r>
    <x v="3"/>
    <x v="3"/>
    <s v="Nov 2011"/>
    <n v="2603522.4537869613"/>
    <x v="10"/>
    <x v="0"/>
  </r>
  <r>
    <x v="3"/>
    <x v="3"/>
    <s v="Dec 2011"/>
    <n v="1580128.9628769809"/>
    <x v="11"/>
    <x v="0"/>
  </r>
  <r>
    <x v="3"/>
    <x v="3"/>
    <s v="Jan 2012"/>
    <n v="1123756.3717434679"/>
    <x v="0"/>
    <x v="1"/>
  </r>
  <r>
    <x v="3"/>
    <x v="3"/>
    <s v="Feb 2012"/>
    <n v="1277018.3915149663"/>
    <x v="1"/>
    <x v="1"/>
  </r>
  <r>
    <x v="3"/>
    <x v="3"/>
    <s v="Mar 2012"/>
    <n v="1236977.8352957836"/>
    <x v="2"/>
    <x v="1"/>
  </r>
  <r>
    <x v="3"/>
    <x v="3"/>
    <s v="Apr 2012"/>
    <n v="1263155.9537479668"/>
    <x v="3"/>
    <x v="1"/>
  </r>
  <r>
    <x v="3"/>
    <x v="3"/>
    <s v="May 2012"/>
    <n v="1227765.93027907"/>
    <x v="4"/>
    <x v="1"/>
  </r>
  <r>
    <x v="3"/>
    <x v="3"/>
    <s v="Jun 2012"/>
    <n v="785451.09453806723"/>
    <x v="5"/>
    <x v="1"/>
  </r>
  <r>
    <x v="3"/>
    <x v="3"/>
    <s v="Jul 2012"/>
    <n v="933681.68099715747"/>
    <x v="6"/>
    <x v="1"/>
  </r>
  <r>
    <x v="3"/>
    <x v="3"/>
    <s v="Aug 2012"/>
    <n v="890834.22468894802"/>
    <x v="7"/>
    <x v="1"/>
  </r>
  <r>
    <x v="3"/>
    <x v="3"/>
    <s v="Sep 2012"/>
    <n v="1646389.8848030989"/>
    <x v="8"/>
    <x v="1"/>
  </r>
  <r>
    <x v="3"/>
    <x v="3"/>
    <s v="Oct 2012"/>
    <n v="695913.34192642756"/>
    <x v="9"/>
    <x v="1"/>
  </r>
  <r>
    <x v="3"/>
    <x v="3"/>
    <s v="Nov 2012"/>
    <n v="647543.2002820042"/>
    <x v="10"/>
    <x v="1"/>
  </r>
  <r>
    <x v="3"/>
    <x v="3"/>
    <s v="Dec 2012"/>
    <n v="610090.53077489301"/>
    <x v="11"/>
    <x v="1"/>
  </r>
  <r>
    <x v="3"/>
    <x v="3"/>
    <s v="Jan 2013"/>
    <n v="575504.92602523533"/>
    <x v="0"/>
    <x v="2"/>
  </r>
  <r>
    <x v="3"/>
    <x v="3"/>
    <s v="Feb 2013"/>
    <n v="556829.75912125292"/>
    <x v="1"/>
    <x v="2"/>
  </r>
  <r>
    <x v="3"/>
    <x v="3"/>
    <s v="Mar 2013"/>
    <n v="513693.34171572665"/>
    <x v="2"/>
    <x v="2"/>
  </r>
  <r>
    <x v="3"/>
    <x v="3"/>
    <s v="Apr 2013"/>
    <n v="487591.59262647585"/>
    <x v="3"/>
    <x v="2"/>
  </r>
  <r>
    <x v="3"/>
    <x v="3"/>
    <s v="May 2013"/>
    <n v="469690.00338692218"/>
    <x v="4"/>
    <x v="2"/>
  </r>
  <r>
    <x v="3"/>
    <x v="3"/>
    <s v="Jun 2013"/>
    <n v="440539.61663343373"/>
    <x v="5"/>
    <x v="2"/>
  </r>
  <r>
    <x v="3"/>
    <x v="3"/>
    <s v="Jul 2013"/>
    <n v="429214.25145216257"/>
    <x v="6"/>
    <x v="2"/>
  </r>
  <r>
    <x v="3"/>
    <x v="3"/>
    <s v="Aug 2013"/>
    <n v="416437.32293862489"/>
    <x v="7"/>
    <x v="2"/>
  </r>
  <r>
    <x v="3"/>
    <x v="3"/>
    <s v="Sep 2013"/>
    <n v="400382.50351919833"/>
    <x v="8"/>
    <x v="2"/>
  </r>
  <r>
    <x v="3"/>
    <x v="3"/>
    <s v="Oct 2013"/>
    <n v="389769.15778730041"/>
    <x v="9"/>
    <x v="2"/>
  </r>
  <r>
    <x v="3"/>
    <x v="3"/>
    <s v="Nov 2013"/>
    <n v="383954.9215220316"/>
    <x v="10"/>
    <x v="2"/>
  </r>
  <r>
    <x v="3"/>
    <x v="3"/>
    <s v="Dec 2013"/>
    <n v="365061.05369434453"/>
    <x v="11"/>
    <x v="2"/>
  </r>
  <r>
    <x v="3"/>
    <x v="3"/>
    <s v="Jan 2014"/>
    <n v="358017.03755534743"/>
    <x v="0"/>
    <x v="3"/>
  </r>
  <r>
    <x v="3"/>
    <x v="3"/>
    <s v="Feb 2014"/>
    <n v="364196.04608775611"/>
    <x v="1"/>
    <x v="3"/>
  </r>
  <r>
    <x v="3"/>
    <x v="3"/>
    <s v="Mar 2014"/>
    <n v="342204.05354344047"/>
    <x v="2"/>
    <x v="3"/>
  </r>
  <r>
    <x v="3"/>
    <x v="3"/>
    <s v="Apr 2014"/>
    <n v="338024.93415902066"/>
    <x v="3"/>
    <x v="3"/>
  </r>
  <r>
    <x v="3"/>
    <x v="3"/>
    <s v="May 2014"/>
    <n v="336450.52009523188"/>
    <x v="4"/>
    <x v="3"/>
  </r>
  <r>
    <x v="3"/>
    <x v="3"/>
    <s v="Jun 2014"/>
    <n v="324320.66424057353"/>
    <x v="5"/>
    <x v="3"/>
  </r>
  <r>
    <x v="3"/>
    <x v="3"/>
    <s v="Jul 2014"/>
    <n v="318824.67330431507"/>
    <x v="6"/>
    <x v="3"/>
  </r>
  <r>
    <x v="3"/>
    <x v="3"/>
    <s v="Aug 2014"/>
    <n v="312449.16117995227"/>
    <x v="7"/>
    <x v="3"/>
  </r>
  <r>
    <x v="3"/>
    <x v="3"/>
    <s v="Sep 2014"/>
    <n v="305375.27720928896"/>
    <x v="8"/>
    <x v="3"/>
  </r>
  <r>
    <x v="3"/>
    <x v="3"/>
    <s v="Oct 2014"/>
    <n v="297940.47475158895"/>
    <x v="9"/>
    <x v="3"/>
  </r>
  <r>
    <x v="3"/>
    <x v="3"/>
    <s v="Nov 2014"/>
    <n v="295289.22480125172"/>
    <x v="10"/>
    <x v="3"/>
  </r>
  <r>
    <x v="3"/>
    <x v="3"/>
    <s v="Dec 2014"/>
    <n v="285114.10659146553"/>
    <x v="11"/>
    <x v="3"/>
  </r>
  <r>
    <x v="3"/>
    <x v="3"/>
    <s v="Jan 2015"/>
    <n v="274684.95510288066"/>
    <x v="0"/>
    <x v="4"/>
  </r>
  <r>
    <x v="3"/>
    <x v="3"/>
    <s v="Feb 2015"/>
    <n v="280948.561626587"/>
    <x v="1"/>
    <x v="4"/>
  </r>
  <r>
    <x v="3"/>
    <x v="3"/>
    <s v="Mar 2015"/>
    <n v="263273.27770236129"/>
    <x v="2"/>
    <x v="4"/>
  </r>
  <r>
    <x v="3"/>
    <x v="3"/>
    <s v="Apr 2015"/>
    <n v="261924.91543225886"/>
    <x v="3"/>
    <x v="4"/>
  </r>
  <r>
    <x v="3"/>
    <x v="3"/>
    <s v="May 2015"/>
    <n v="261395.74989143456"/>
    <x v="4"/>
    <x v="4"/>
  </r>
  <r>
    <x v="3"/>
    <x v="3"/>
    <s v="Jun 2015"/>
    <n v="252157.61907879187"/>
    <x v="5"/>
    <x v="4"/>
  </r>
  <r>
    <x v="3"/>
    <x v="3"/>
    <s v="Jul 2015"/>
    <n v="249625.65010496712"/>
    <x v="6"/>
    <x v="4"/>
  </r>
  <r>
    <x v="3"/>
    <x v="3"/>
    <s v="Aug 2015"/>
    <n v="244639.76924229643"/>
    <x v="7"/>
    <x v="4"/>
  </r>
  <r>
    <x v="3"/>
    <x v="3"/>
    <s v="Sep 2015"/>
    <n v="238663.85073806156"/>
    <x v="8"/>
    <x v="4"/>
  </r>
  <r>
    <x v="3"/>
    <x v="3"/>
    <s v="Oct 2015"/>
    <n v="234755.57184124808"/>
    <x v="9"/>
    <x v="4"/>
  </r>
  <r>
    <x v="3"/>
    <x v="3"/>
    <s v="Nov 2015"/>
    <n v="234235.53792262005"/>
    <x v="10"/>
    <x v="4"/>
  </r>
  <r>
    <x v="3"/>
    <x v="3"/>
    <s v="Dec 2015"/>
    <n v="225833.79458650015"/>
    <x v="11"/>
    <x v="4"/>
  </r>
  <r>
    <x v="3"/>
    <x v="3"/>
    <s v="Jan 2016"/>
    <n v="219608.17385590565"/>
    <x v="0"/>
    <x v="5"/>
  </r>
  <r>
    <x v="3"/>
    <x v="3"/>
    <s v="Feb 2016"/>
    <n v="223242.84953223472"/>
    <x v="1"/>
    <x v="5"/>
  </r>
  <r>
    <x v="3"/>
    <x v="3"/>
    <s v="Mar 2016"/>
    <n v="207854.01191630817"/>
    <x v="2"/>
    <x v="5"/>
  </r>
  <r>
    <x v="3"/>
    <x v="3"/>
    <s v="Apr 2016"/>
    <n v="206765.16908032703"/>
    <x v="3"/>
    <x v="5"/>
  </r>
  <r>
    <x v="3"/>
    <x v="3"/>
    <s v="May 2016"/>
    <n v="210103.85550549693"/>
    <x v="4"/>
    <x v="5"/>
  </r>
  <r>
    <x v="3"/>
    <x v="3"/>
    <s v="Jun 2016"/>
    <n v="201795.16401298984"/>
    <x v="5"/>
    <x v="5"/>
  </r>
  <r>
    <x v="3"/>
    <x v="3"/>
    <s v="Jul 2016"/>
    <n v="199805.87954098789"/>
    <x v="6"/>
    <x v="5"/>
  </r>
  <r>
    <x v="3"/>
    <x v="3"/>
    <s v="Aug 2016"/>
    <n v="198460.63363889977"/>
    <x v="7"/>
    <x v="5"/>
  </r>
  <r>
    <x v="3"/>
    <x v="3"/>
    <s v="Sep 2016"/>
    <n v="197837.00450720088"/>
    <x v="8"/>
    <x v="5"/>
  </r>
  <r>
    <x v="3"/>
    <x v="3"/>
    <s v="Oct 2016"/>
    <n v="193919.28411264272"/>
    <x v="9"/>
    <x v="5"/>
  </r>
  <r>
    <x v="3"/>
    <x v="3"/>
    <s v="Nov 2016"/>
    <n v="193070.49060979989"/>
    <x v="10"/>
    <x v="5"/>
  </r>
  <r>
    <x v="3"/>
    <x v="3"/>
    <s v="Dec 2016"/>
    <n v="184119.47549498113"/>
    <x v="11"/>
    <x v="5"/>
  </r>
  <r>
    <x v="3"/>
    <x v="3"/>
    <s v="Jan 2017"/>
    <n v="177175.28294787949"/>
    <x v="0"/>
    <x v="6"/>
  </r>
  <r>
    <x v="3"/>
    <x v="3"/>
    <s v="Feb 2017"/>
    <n v="180625.34648193017"/>
    <x v="1"/>
    <x v="6"/>
  </r>
  <r>
    <x v="3"/>
    <x v="3"/>
    <s v="Mar 2017"/>
    <n v="170869.79730795723"/>
    <x v="2"/>
    <x v="6"/>
  </r>
  <r>
    <x v="3"/>
    <x v="3"/>
    <s v="Apr 2017"/>
    <n v="172921.83069050161"/>
    <x v="3"/>
    <x v="6"/>
  </r>
  <r>
    <x v="3"/>
    <x v="3"/>
    <s v="May 2017"/>
    <n v="176387.6119425928"/>
    <x v="4"/>
    <x v="6"/>
  </r>
  <r>
    <x v="3"/>
    <x v="3"/>
    <s v="Jun 2017"/>
    <n v="170646.64613008022"/>
    <x v="5"/>
    <x v="6"/>
  </r>
  <r>
    <x v="3"/>
    <x v="3"/>
    <s v="Jul 2017"/>
    <n v="170919.56197445188"/>
    <x v="6"/>
    <x v="6"/>
  </r>
  <r>
    <x v="3"/>
    <x v="3"/>
    <s v="Aug 2017"/>
    <n v="166151.71776372162"/>
    <x v="7"/>
    <x v="6"/>
  </r>
  <r>
    <x v="3"/>
    <x v="3"/>
    <s v="Sep 2017"/>
    <n v="163036.51462049826"/>
    <x v="8"/>
    <x v="6"/>
  </r>
  <r>
    <x v="3"/>
    <x v="3"/>
    <s v="Oct 2017"/>
    <n v="161691.62951428458"/>
    <x v="9"/>
    <x v="6"/>
  </r>
  <r>
    <x v="3"/>
    <x v="3"/>
    <s v="Nov 2017"/>
    <n v="160677.66823941664"/>
    <x v="10"/>
    <x v="6"/>
  </r>
  <r>
    <x v="3"/>
    <x v="3"/>
    <s v="Dec 2017"/>
    <n v="153511.47612892842"/>
    <x v="11"/>
    <x v="6"/>
  </r>
  <r>
    <x v="3"/>
    <x v="3"/>
    <s v="Jan 2018"/>
    <n v="150971.31187837411"/>
    <x v="0"/>
    <x v="7"/>
  </r>
  <r>
    <x v="3"/>
    <x v="3"/>
    <s v="Feb 2018"/>
    <n v="154622.61988281316"/>
    <x v="1"/>
    <x v="7"/>
  </r>
  <r>
    <x v="3"/>
    <x v="3"/>
    <s v="Mar 2018"/>
    <n v="146320.17260191072"/>
    <x v="2"/>
    <x v="7"/>
  </r>
  <r>
    <x v="3"/>
    <x v="3"/>
    <s v="Apr 2018"/>
    <n v="149057.08216037488"/>
    <x v="3"/>
    <x v="7"/>
  </r>
  <r>
    <x v="3"/>
    <x v="3"/>
    <s v="May 2018"/>
    <n v="152756.99504263932"/>
    <x v="4"/>
    <x v="7"/>
  </r>
  <r>
    <x v="3"/>
    <x v="3"/>
    <s v="Jun 2018"/>
    <n v="146469.09441129968"/>
    <x v="5"/>
    <x v="7"/>
  </r>
  <r>
    <x v="3"/>
    <x v="3"/>
    <s v="Jul 2018"/>
    <n v="147187.1803780295"/>
    <x v="6"/>
    <x v="7"/>
  </r>
  <r>
    <x v="3"/>
    <x v="3"/>
    <s v="Aug 2018"/>
    <n v="146428.23018054583"/>
    <x v="7"/>
    <x v="7"/>
  </r>
  <r>
    <x v="3"/>
    <x v="3"/>
    <s v="Sep 2018"/>
    <n v="143316.89496180404"/>
    <x v="8"/>
    <x v="7"/>
  </r>
  <r>
    <x v="3"/>
    <x v="3"/>
    <s v="Oct 2018"/>
    <n v="139916.03865624077"/>
    <x v="9"/>
    <x v="7"/>
  </r>
  <r>
    <x v="3"/>
    <x v="3"/>
    <s v="Nov 2018"/>
    <n v="140398.38911330255"/>
    <x v="10"/>
    <x v="7"/>
  </r>
  <r>
    <x v="3"/>
    <x v="3"/>
    <s v="Dec 2018"/>
    <n v="134638.31232728565"/>
    <x v="11"/>
    <x v="7"/>
  </r>
  <r>
    <x v="3"/>
    <x v="3"/>
    <s v="Jan 2019"/>
    <n v="132776.8906453081"/>
    <x v="0"/>
    <x v="8"/>
  </r>
  <r>
    <x v="3"/>
    <x v="3"/>
    <s v="Feb 2019"/>
    <n v="138081.33683288164"/>
    <x v="1"/>
    <x v="8"/>
  </r>
  <r>
    <x v="3"/>
    <x v="3"/>
    <s v="Mar 2019"/>
    <n v="131471.07235443863"/>
    <x v="2"/>
    <x v="8"/>
  </r>
  <r>
    <x v="3"/>
    <x v="3"/>
    <s v="Apr 2019"/>
    <n v="131892.17084545799"/>
    <x v="3"/>
    <x v="8"/>
  </r>
  <r>
    <x v="3"/>
    <x v="3"/>
    <s v="May 2019"/>
    <n v="133499.62661094734"/>
    <x v="4"/>
    <x v="8"/>
  </r>
  <r>
    <x v="3"/>
    <x v="3"/>
    <s v="Jun 2019"/>
    <n v="130498.91799377602"/>
    <x v="5"/>
    <x v="8"/>
  </r>
  <r>
    <x v="3"/>
    <x v="3"/>
    <s v="Jul 2019"/>
    <n v="132628.8520196678"/>
    <x v="6"/>
    <x v="8"/>
  </r>
  <r>
    <x v="3"/>
    <x v="3"/>
    <s v="Aug 2019"/>
    <n v="129337.9694118648"/>
    <x v="7"/>
    <x v="8"/>
  </r>
  <r>
    <x v="3"/>
    <x v="3"/>
    <s v="Sep 2019"/>
    <n v="126318.14740527037"/>
    <x v="8"/>
    <x v="8"/>
  </r>
  <r>
    <x v="3"/>
    <x v="3"/>
    <s v="Oct 2019"/>
    <n v="125199.57003138271"/>
    <x v="9"/>
    <x v="8"/>
  </r>
  <r>
    <x v="3"/>
    <x v="3"/>
    <s v="Nov 2019"/>
    <n v="127650.12245566536"/>
    <x v="10"/>
    <x v="8"/>
  </r>
  <r>
    <x v="3"/>
    <x v="3"/>
    <s v="Dec 2019"/>
    <n v="122267.4458699198"/>
    <x v="11"/>
    <x v="8"/>
  </r>
  <r>
    <x v="3"/>
    <x v="3"/>
    <s v="Jan 2020"/>
    <n v="118356.26169877502"/>
    <x v="0"/>
    <x v="9"/>
  </r>
  <r>
    <x v="3"/>
    <x v="3"/>
    <s v="Feb 2020"/>
    <n v="121827.86401263233"/>
    <x v="1"/>
    <x v="9"/>
  </r>
  <r>
    <x v="3"/>
    <x v="3"/>
    <s v="Mar 2020"/>
    <n v="119223.65323547117"/>
    <x v="2"/>
    <x v="9"/>
  </r>
  <r>
    <x v="3"/>
    <x v="3"/>
    <s v="Apr 2020"/>
    <n v="121995.29900705011"/>
    <x v="3"/>
    <x v="9"/>
  </r>
  <r>
    <x v="3"/>
    <x v="3"/>
    <s v="May 2020"/>
    <n v="117312.28322956162"/>
    <x v="4"/>
    <x v="9"/>
  </r>
  <r>
    <x v="3"/>
    <x v="3"/>
    <s v="Jun 2020"/>
    <n v="111681.49221999261"/>
    <x v="5"/>
    <x v="9"/>
  </r>
  <r>
    <x v="3"/>
    <x v="3"/>
    <s v="Jul 2020"/>
    <n v="113685.40673220195"/>
    <x v="6"/>
    <x v="9"/>
  </r>
  <r>
    <x v="3"/>
    <x v="3"/>
    <s v="Aug 2020"/>
    <n v="110709.58403841732"/>
    <x v="7"/>
    <x v="9"/>
  </r>
  <r>
    <x v="3"/>
    <x v="3"/>
    <s v="Sep 2020"/>
    <n v="109715.10656546954"/>
    <x v="8"/>
    <x v="9"/>
  </r>
  <r>
    <x v="3"/>
    <x v="3"/>
    <s v="Oct 2020"/>
    <n v="109137.14726438755"/>
    <x v="9"/>
    <x v="9"/>
  </r>
  <r>
    <x v="3"/>
    <x v="3"/>
    <s v="Nov 2020"/>
    <n v="111877.58899865182"/>
    <x v="10"/>
    <x v="9"/>
  </r>
  <r>
    <x v="3"/>
    <x v="3"/>
    <s v="Dec 2020"/>
    <n v="110878.46599629747"/>
    <x v="11"/>
    <x v="9"/>
  </r>
  <r>
    <x v="3"/>
    <x v="3"/>
    <s v="Jan 2021"/>
    <n v="114761.05795170869"/>
    <x v="0"/>
    <x v="10"/>
  </r>
  <r>
    <x v="3"/>
    <x v="3"/>
    <s v="Feb 2021"/>
    <n v="112229.79025004779"/>
    <x v="1"/>
    <x v="10"/>
  </r>
  <r>
    <x v="3"/>
    <x v="3"/>
    <s v="Mar 2021"/>
    <n v="111631.00129797471"/>
    <x v="2"/>
    <x v="10"/>
  </r>
  <r>
    <x v="3"/>
    <x v="3"/>
    <s v="Apr 2021"/>
    <n v="101456.26278486771"/>
    <x v="3"/>
    <x v="10"/>
  </r>
  <r>
    <x v="3"/>
    <x v="3"/>
    <s v="May 2021"/>
    <n v="100109.01887895557"/>
    <x v="4"/>
    <x v="10"/>
  </r>
  <r>
    <x v="3"/>
    <x v="3"/>
    <s v="Jun 2021"/>
    <n v="98802.444641325594"/>
    <x v="5"/>
    <x v="10"/>
  </r>
  <r>
    <x v="3"/>
    <x v="3"/>
    <s v="Jul 2021"/>
    <n v="98274.38296208746"/>
    <x v="6"/>
    <x v="10"/>
  </r>
  <r>
    <x v="3"/>
    <x v="3"/>
    <s v="Aug 2021"/>
    <n v="97357.107356054723"/>
    <x v="7"/>
    <x v="10"/>
  </r>
  <r>
    <x v="3"/>
    <x v="3"/>
    <s v="Sep 2021"/>
    <n v="96716.385591498314"/>
    <x v="8"/>
    <x v="10"/>
  </r>
  <r>
    <x v="3"/>
    <x v="3"/>
    <s v="Oct 2021"/>
    <n v="96055.855430712501"/>
    <x v="9"/>
    <x v="10"/>
  </r>
  <r>
    <x v="3"/>
    <x v="3"/>
    <s v="Nov 2021"/>
    <n v="95442.695632581002"/>
    <x v="10"/>
    <x v="10"/>
  </r>
  <r>
    <x v="3"/>
    <x v="3"/>
    <s v="Dec 2021"/>
    <n v="95611.427365723663"/>
    <x v="11"/>
    <x v="10"/>
  </r>
  <r>
    <x v="3"/>
    <x v="3"/>
    <s v="Jan 2022"/>
    <n v="94300.327847657274"/>
    <x v="0"/>
    <x v="11"/>
  </r>
  <r>
    <x v="3"/>
    <x v="3"/>
    <s v="Feb 2022"/>
    <n v="93762.677731150136"/>
    <x v="1"/>
    <x v="11"/>
  </r>
  <r>
    <x v="3"/>
    <x v="3"/>
    <s v="Mar 2022"/>
    <n v="93233.798059744324"/>
    <x v="2"/>
    <x v="11"/>
  </r>
  <r>
    <x v="3"/>
    <x v="3"/>
    <s v="Apr 2022"/>
    <n v="93433.492370181688"/>
    <x v="3"/>
    <x v="11"/>
  </r>
  <r>
    <x v="3"/>
    <x v="3"/>
    <s v="May 2022"/>
    <n v="92269.445715574198"/>
    <x v="4"/>
    <x v="11"/>
  </r>
  <r>
    <x v="3"/>
    <x v="3"/>
    <s v="Jun 2022"/>
    <n v="59130.268854487738"/>
    <x v="5"/>
    <x v="11"/>
  </r>
  <r>
    <x v="3"/>
    <x v="3"/>
    <s v="Jul 2022"/>
    <n v="59406.716500196402"/>
    <x v="6"/>
    <x v="11"/>
  </r>
  <r>
    <x v="3"/>
    <x v="3"/>
    <s v="Aug 2022"/>
    <n v="58388.79888572573"/>
    <x v="7"/>
    <x v="11"/>
  </r>
  <r>
    <x v="3"/>
    <x v="3"/>
    <s v="Sep 2022"/>
    <n v="41471.197433006557"/>
    <x v="8"/>
    <x v="11"/>
  </r>
  <r>
    <x v="3"/>
    <x v="3"/>
    <s v="Oct 2022"/>
    <n v="41279.598703824842"/>
    <x v="9"/>
    <x v="11"/>
  </r>
  <r>
    <x v="3"/>
    <x v="3"/>
    <s v="Nov 2022"/>
    <n v="41094.291008929824"/>
    <x v="10"/>
    <x v="11"/>
  </r>
  <r>
    <x v="3"/>
    <x v="3"/>
    <s v="Dec 2022"/>
    <n v="40915.21902261916"/>
    <x v="11"/>
    <x v="11"/>
  </r>
  <r>
    <x v="3"/>
    <x v="3"/>
    <s v="Jan 2023"/>
    <n v="40742.343325337039"/>
    <x v="0"/>
    <x v="12"/>
  </r>
  <r>
    <x v="3"/>
    <x v="3"/>
    <s v="Feb 2023"/>
    <n v="40576.588662966155"/>
    <x v="1"/>
    <x v="12"/>
  </r>
  <r>
    <x v="3"/>
    <x v="3"/>
    <s v="Mar 2023"/>
    <n v="40414.989400079256"/>
    <x v="2"/>
    <x v="12"/>
  </r>
  <r>
    <x v="3"/>
    <x v="3"/>
    <s v="Apr 2023"/>
    <n v="40260.405143604148"/>
    <x v="3"/>
    <x v="12"/>
  </r>
  <r>
    <x v="3"/>
    <x v="3"/>
    <s v="May 2023"/>
    <n v="40111.834408546471"/>
    <x v="4"/>
    <x v="12"/>
  </r>
  <r>
    <x v="3"/>
    <x v="3"/>
    <s v="Jun 2023"/>
    <n v="39969.231922277169"/>
    <x v="5"/>
    <x v="12"/>
  </r>
  <r>
    <x v="3"/>
    <x v="3"/>
    <s v="Jul 2023"/>
    <n v="39832.564372503293"/>
    <x v="6"/>
    <x v="12"/>
  </r>
  <r>
    <x v="3"/>
    <x v="3"/>
    <s v="Aug 2023"/>
    <n v="39701.785540785473"/>
    <x v="7"/>
    <x v="12"/>
  </r>
  <r>
    <x v="3"/>
    <x v="3"/>
    <s v="Sep 2023"/>
    <n v="39576.866722093684"/>
    <x v="8"/>
    <x v="12"/>
  </r>
  <r>
    <x v="3"/>
    <x v="3"/>
    <s v="Oct 2023"/>
    <n v="39457.767828156582"/>
    <x v="9"/>
    <x v="12"/>
  </r>
  <r>
    <x v="3"/>
    <x v="3"/>
    <s v="Nov 2023"/>
    <n v="39344.461853944158"/>
    <x v="10"/>
    <x v="12"/>
  </r>
  <r>
    <x v="3"/>
    <x v="3"/>
    <s v="Dec 2023"/>
    <n v="39236.908149732517"/>
    <x v="11"/>
    <x v="12"/>
  </r>
  <r>
    <x v="3"/>
    <x v="3"/>
    <s v="Jan 2024"/>
    <n v="39135.08273339679"/>
    <x v="0"/>
    <x v="13"/>
  </r>
  <r>
    <x v="3"/>
    <x v="3"/>
    <s v="Feb 2024"/>
    <n v="39039.04922952284"/>
    <x v="1"/>
    <x v="13"/>
  </r>
  <r>
    <x v="3"/>
    <x v="3"/>
    <s v="Mar 2024"/>
    <n v="38948.488177750405"/>
    <x v="2"/>
    <x v="13"/>
  </r>
  <r>
    <x v="3"/>
    <x v="3"/>
    <s v="Apr 2024"/>
    <n v="38863.664959664209"/>
    <x v="3"/>
    <x v="13"/>
  </r>
  <r>
    <x v="3"/>
    <x v="3"/>
    <s v="May 2024"/>
    <n v="38784.455403187378"/>
    <x v="4"/>
    <x v="13"/>
  </r>
  <r>
    <x v="3"/>
    <x v="3"/>
    <s v="Jun 2024"/>
    <n v="38710.831534574398"/>
    <x v="5"/>
    <x v="13"/>
  </r>
  <r>
    <x v="3"/>
    <x v="3"/>
    <s v="Jul 2024"/>
    <n v="38642.773594605576"/>
    <x v="6"/>
    <x v="13"/>
  </r>
  <r>
    <x v="3"/>
    <x v="3"/>
    <s v="Aug 2024"/>
    <n v="38580.262385513808"/>
    <x v="7"/>
    <x v="13"/>
  </r>
  <r>
    <x v="3"/>
    <x v="3"/>
    <s v="Sep 2024"/>
    <n v="38523.27335645874"/>
    <x v="8"/>
    <x v="13"/>
  </r>
  <r>
    <x v="3"/>
    <x v="3"/>
    <s v="Oct 2024"/>
    <n v="38471.781318052599"/>
    <x v="9"/>
    <x v="13"/>
  </r>
  <r>
    <x v="3"/>
    <x v="3"/>
    <s v="Nov 2024"/>
    <n v="38425.776464148927"/>
    <x v="10"/>
    <x v="13"/>
  </r>
  <r>
    <x v="3"/>
    <x v="3"/>
    <s v="Dec 2024"/>
    <n v="38465.192649602446"/>
    <x v="11"/>
    <x v="13"/>
  </r>
  <r>
    <x v="3"/>
    <x v="3"/>
    <s v="Jan 2025"/>
    <n v="38430.238343479235"/>
    <x v="0"/>
    <x v="14"/>
  </r>
  <r>
    <x v="3"/>
    <x v="3"/>
    <s v="Feb 2025"/>
    <n v="38400.724251462314"/>
    <x v="1"/>
    <x v="14"/>
  </r>
  <r>
    <x v="3"/>
    <x v="3"/>
    <s v="Mar 2025"/>
    <n v="38376.62129254327"/>
    <x v="2"/>
    <x v="14"/>
  </r>
  <r>
    <x v="3"/>
    <x v="3"/>
    <s v="Apr 2025"/>
    <n v="38357.936405269509"/>
    <x v="3"/>
    <x v="14"/>
  </r>
  <r>
    <x v="3"/>
    <x v="3"/>
    <s v="May 2025"/>
    <n v="38344.650784611011"/>
    <x v="4"/>
    <x v="14"/>
  </r>
  <r>
    <x v="3"/>
    <x v="3"/>
    <s v="Jun 2025"/>
    <n v="38349.681497499201"/>
    <x v="5"/>
    <x v="14"/>
  </r>
  <r>
    <x v="3"/>
    <x v="3"/>
    <s v="Jul 2025"/>
    <n v="38388.09978086628"/>
    <x v="6"/>
    <x v="14"/>
  </r>
  <r>
    <x v="3"/>
    <x v="3"/>
    <s v="Aug 2025"/>
    <n v="38394.555827365766"/>
    <x v="7"/>
    <x v="14"/>
  </r>
  <r>
    <x v="3"/>
    <x v="3"/>
    <s v="Sep 2025"/>
    <n v="38406.645874574227"/>
    <x v="8"/>
    <x v="14"/>
  </r>
  <r>
    <x v="3"/>
    <x v="3"/>
    <s v="Oct 2025"/>
    <n v="38424.384929754568"/>
    <x v="9"/>
    <x v="14"/>
  </r>
  <r>
    <x v="3"/>
    <x v="3"/>
    <s v="Nov 2025"/>
    <n v="38447.80529067391"/>
    <x v="10"/>
    <x v="14"/>
  </r>
  <r>
    <x v="3"/>
    <x v="3"/>
    <s v="Dec 2025"/>
    <n v="38476.936947836461"/>
    <x v="11"/>
    <x v="14"/>
  </r>
  <r>
    <x v="3"/>
    <x v="3"/>
    <s v="Jan 2026"/>
    <n v="38323.13931609624"/>
    <x v="0"/>
    <x v="15"/>
  </r>
  <r>
    <x v="3"/>
    <x v="3"/>
    <s v="Feb 2026"/>
    <n v="38363.16882156732"/>
    <x v="1"/>
    <x v="15"/>
  </r>
  <r>
    <x v="3"/>
    <x v="3"/>
    <s v="Mar 2026"/>
    <n v="38408.997710436495"/>
    <x v="2"/>
    <x v="15"/>
  </r>
  <r>
    <x v="3"/>
    <x v="3"/>
    <s v="Apr 2026"/>
    <n v="3885.6077117235077"/>
    <x v="3"/>
    <x v="15"/>
  </r>
  <r>
    <x v="3"/>
    <x v="3"/>
    <s v="May 2026"/>
    <n v="3903.8636148273217"/>
    <x v="4"/>
    <x v="15"/>
  </r>
  <r>
    <x v="3"/>
    <x v="3"/>
    <s v="Jun 2026"/>
    <n v="3922.5020028772515"/>
    <x v="5"/>
    <x v="15"/>
  </r>
  <r>
    <x v="3"/>
    <x v="3"/>
    <s v="Jul 2026"/>
    <n v="3941.5202915155533"/>
    <x v="6"/>
    <x v="15"/>
  </r>
  <r>
    <x v="3"/>
    <x v="3"/>
    <s v="Aug 2026"/>
    <n v="282.07317178225918"/>
    <x v="7"/>
    <x v="15"/>
  </r>
  <r>
    <x v="3"/>
    <x v="3"/>
    <s v="Sep 2026"/>
    <n v="280.62765435076619"/>
    <x v="8"/>
    <x v="15"/>
  </r>
  <r>
    <x v="3"/>
    <x v="3"/>
    <s v="Oct 2026"/>
    <n v="279.29584866001051"/>
    <x v="9"/>
    <x v="15"/>
  </r>
  <r>
    <x v="3"/>
    <x v="3"/>
    <s v="Nov 2026"/>
    <n v="278.07603180482926"/>
    <x v="10"/>
    <x v="15"/>
  </r>
  <r>
    <x v="3"/>
    <x v="3"/>
    <s v="Dec 2026"/>
    <n v="276.96734233264129"/>
    <x v="11"/>
    <x v="15"/>
  </r>
  <r>
    <x v="3"/>
    <x v="3"/>
    <s v="Jan 2027"/>
    <n v="275.96978024344651"/>
    <x v="0"/>
    <x v="16"/>
  </r>
  <r>
    <x v="3"/>
    <x v="3"/>
    <s v="Feb 2027"/>
    <n v="275.08248408466358"/>
    <x v="1"/>
    <x v="16"/>
  </r>
  <r>
    <x v="3"/>
    <x v="3"/>
    <s v="Mar 2027"/>
    <n v="274.30459240371113"/>
    <x v="2"/>
    <x v="16"/>
  </r>
  <r>
    <x v="3"/>
    <x v="3"/>
    <s v="Apr 2027"/>
    <n v="273.63782810575191"/>
    <x v="3"/>
    <x v="16"/>
  </r>
  <r>
    <x v="3"/>
    <x v="3"/>
    <s v="May 2027"/>
    <n v="273.08046828562323"/>
    <x v="4"/>
    <x v="16"/>
  </r>
  <r>
    <x v="3"/>
    <x v="3"/>
    <s v="Jun 2027"/>
    <n v="272.63079003816233"/>
    <x v="5"/>
    <x v="16"/>
  </r>
  <r>
    <x v="3"/>
    <x v="3"/>
    <s v="Jul 2027"/>
    <n v="272.29223917369467"/>
    <x v="6"/>
    <x v="16"/>
  </r>
  <r>
    <x v="3"/>
    <x v="3"/>
    <s v="Aug 2027"/>
    <n v="272.06136988189485"/>
    <x v="7"/>
    <x v="16"/>
  </r>
  <r>
    <x v="3"/>
    <x v="4"/>
    <s v="May 2011"/>
    <n v="2575337.3206445323"/>
    <x v="4"/>
    <x v="0"/>
  </r>
  <r>
    <x v="3"/>
    <x v="4"/>
    <s v="Jun 2011"/>
    <n v="7380530.4570201058"/>
    <x v="5"/>
    <x v="0"/>
  </r>
  <r>
    <x v="3"/>
    <x v="4"/>
    <s v="Jul 2011"/>
    <n v="4932688.9983178126"/>
    <x v="6"/>
    <x v="0"/>
  </r>
  <r>
    <x v="3"/>
    <x v="4"/>
    <s v="Aug 2011"/>
    <n v="4974121.2771525811"/>
    <x v="7"/>
    <x v="0"/>
  </r>
  <r>
    <x v="3"/>
    <x v="4"/>
    <s v="Sep 2011"/>
    <n v="3138495.6842947556"/>
    <x v="8"/>
    <x v="0"/>
  </r>
  <r>
    <x v="3"/>
    <x v="4"/>
    <s v="Oct 2011"/>
    <n v="2129323.8876227061"/>
    <x v="9"/>
    <x v="0"/>
  </r>
  <r>
    <x v="3"/>
    <x v="4"/>
    <s v="Nov 2011"/>
    <n v="1494827.130809532"/>
    <x v="10"/>
    <x v="0"/>
  </r>
  <r>
    <x v="3"/>
    <x v="4"/>
    <s v="Dec 2011"/>
    <n v="2221228.7212539818"/>
    <x v="11"/>
    <x v="0"/>
  </r>
  <r>
    <x v="3"/>
    <x v="4"/>
    <s v="Jan 2012"/>
    <n v="1031979.9266453454"/>
    <x v="0"/>
    <x v="1"/>
  </r>
  <r>
    <x v="3"/>
    <x v="4"/>
    <s v="Feb 2012"/>
    <n v="1309073.4516029758"/>
    <x v="1"/>
    <x v="1"/>
  </r>
  <r>
    <x v="3"/>
    <x v="4"/>
    <s v="Mar 2012"/>
    <n v="1333236.6880510291"/>
    <x v="2"/>
    <x v="1"/>
  </r>
  <r>
    <x v="3"/>
    <x v="4"/>
    <s v="Apr 2012"/>
    <n v="1316453.0659038974"/>
    <x v="3"/>
    <x v="1"/>
  </r>
  <r>
    <x v="3"/>
    <x v="4"/>
    <s v="May 2012"/>
    <n v="1204424.6657076734"/>
    <x v="4"/>
    <x v="1"/>
  </r>
  <r>
    <x v="3"/>
    <x v="4"/>
    <s v="Jun 2012"/>
    <n v="639104.72275737836"/>
    <x v="5"/>
    <x v="1"/>
  </r>
  <r>
    <x v="3"/>
    <x v="4"/>
    <s v="Jul 2012"/>
    <n v="1011816.0254929445"/>
    <x v="6"/>
    <x v="1"/>
  </r>
  <r>
    <x v="3"/>
    <x v="4"/>
    <s v="Aug 2012"/>
    <n v="985506.64747090382"/>
    <x v="7"/>
    <x v="1"/>
  </r>
  <r>
    <x v="3"/>
    <x v="4"/>
    <s v="Sep 2012"/>
    <n v="1911096.5370798321"/>
    <x v="8"/>
    <x v="1"/>
  </r>
  <r>
    <x v="3"/>
    <x v="4"/>
    <s v="Oct 2012"/>
    <n v="812583.48675985192"/>
    <x v="9"/>
    <x v="1"/>
  </r>
  <r>
    <x v="3"/>
    <x v="4"/>
    <s v="Nov 2012"/>
    <n v="828398.67552688241"/>
    <x v="10"/>
    <x v="1"/>
  </r>
  <r>
    <x v="3"/>
    <x v="4"/>
    <s v="Dec 2012"/>
    <n v="811215.49881194159"/>
    <x v="11"/>
    <x v="1"/>
  </r>
  <r>
    <x v="3"/>
    <x v="4"/>
    <s v="Jan 2013"/>
    <n v="796107.07089818839"/>
    <x v="0"/>
    <x v="2"/>
  </r>
  <r>
    <x v="3"/>
    <x v="4"/>
    <s v="Feb 2013"/>
    <n v="755613.49289753707"/>
    <x v="1"/>
    <x v="2"/>
  </r>
  <r>
    <x v="3"/>
    <x v="4"/>
    <s v="Mar 2013"/>
    <n v="737662.46332655253"/>
    <x v="2"/>
    <x v="2"/>
  </r>
  <r>
    <x v="3"/>
    <x v="4"/>
    <s v="Apr 2013"/>
    <n v="682291.40005646471"/>
    <x v="3"/>
    <x v="2"/>
  </r>
  <r>
    <x v="3"/>
    <x v="4"/>
    <s v="May 2013"/>
    <n v="642631.05628200772"/>
    <x v="4"/>
    <x v="2"/>
  </r>
  <r>
    <x v="3"/>
    <x v="4"/>
    <s v="Jun 2013"/>
    <n v="604980.01623328298"/>
    <x v="5"/>
    <x v="2"/>
  </r>
  <r>
    <x v="3"/>
    <x v="4"/>
    <s v="Jul 2013"/>
    <n v="563209.33124261419"/>
    <x v="6"/>
    <x v="2"/>
  </r>
  <r>
    <x v="3"/>
    <x v="4"/>
    <s v="Aug 2013"/>
    <n v="547534.19194979977"/>
    <x v="7"/>
    <x v="2"/>
  </r>
  <r>
    <x v="3"/>
    <x v="4"/>
    <s v="Sep 2013"/>
    <n v="534534.48652915412"/>
    <x v="8"/>
    <x v="2"/>
  </r>
  <r>
    <x v="3"/>
    <x v="4"/>
    <s v="Oct 2013"/>
    <n v="515173.9755512866"/>
    <x v="9"/>
    <x v="2"/>
  </r>
  <r>
    <x v="3"/>
    <x v="4"/>
    <s v="Nov 2013"/>
    <n v="504199.33490346378"/>
    <x v="10"/>
    <x v="2"/>
  </r>
  <r>
    <x v="3"/>
    <x v="4"/>
    <s v="Dec 2013"/>
    <n v="483192.0422749042"/>
    <x v="11"/>
    <x v="2"/>
  </r>
  <r>
    <x v="3"/>
    <x v="4"/>
    <s v="Jan 2014"/>
    <n v="475526.25928687491"/>
    <x v="0"/>
    <x v="3"/>
  </r>
  <r>
    <x v="3"/>
    <x v="4"/>
    <s v="Feb 2014"/>
    <n v="480309.76794022211"/>
    <x v="1"/>
    <x v="3"/>
  </r>
  <r>
    <x v="3"/>
    <x v="4"/>
    <s v="Mar 2014"/>
    <n v="451862.30837787868"/>
    <x v="2"/>
    <x v="3"/>
  </r>
  <r>
    <x v="3"/>
    <x v="4"/>
    <s v="Apr 2014"/>
    <n v="444969.66998212406"/>
    <x v="3"/>
    <x v="3"/>
  </r>
  <r>
    <x v="3"/>
    <x v="4"/>
    <s v="May 2014"/>
    <n v="451582.27638958587"/>
    <x v="4"/>
    <x v="3"/>
  </r>
  <r>
    <x v="3"/>
    <x v="4"/>
    <s v="Jun 2014"/>
    <n v="428654.62810392055"/>
    <x v="5"/>
    <x v="3"/>
  </r>
  <r>
    <x v="3"/>
    <x v="4"/>
    <s v="Jul 2014"/>
    <n v="421183.0354727935"/>
    <x v="6"/>
    <x v="3"/>
  </r>
  <r>
    <x v="3"/>
    <x v="4"/>
    <s v="Aug 2014"/>
    <n v="413371.53483082104"/>
    <x v="7"/>
    <x v="3"/>
  </r>
  <r>
    <x v="3"/>
    <x v="4"/>
    <s v="Sep 2014"/>
    <n v="402130.20342748123"/>
    <x v="8"/>
    <x v="3"/>
  </r>
  <r>
    <x v="3"/>
    <x v="4"/>
    <s v="Oct 2014"/>
    <n v="397741.31273343635"/>
    <x v="9"/>
    <x v="3"/>
  </r>
  <r>
    <x v="3"/>
    <x v="4"/>
    <s v="Nov 2014"/>
    <n v="397360.30666311516"/>
    <x v="10"/>
    <x v="3"/>
  </r>
  <r>
    <x v="3"/>
    <x v="4"/>
    <s v="Dec 2014"/>
    <n v="375704.63461123325"/>
    <x v="11"/>
    <x v="3"/>
  </r>
  <r>
    <x v="3"/>
    <x v="4"/>
    <s v="Jan 2015"/>
    <n v="366453.17963097955"/>
    <x v="0"/>
    <x v="4"/>
  </r>
  <r>
    <x v="3"/>
    <x v="4"/>
    <s v="Feb 2015"/>
    <n v="371305.73569995526"/>
    <x v="1"/>
    <x v="4"/>
  </r>
  <r>
    <x v="3"/>
    <x v="4"/>
    <s v="Mar 2015"/>
    <n v="351823.67935692903"/>
    <x v="2"/>
    <x v="4"/>
  </r>
  <r>
    <x v="3"/>
    <x v="4"/>
    <s v="Apr 2015"/>
    <n v="349165.70158438012"/>
    <x v="3"/>
    <x v="4"/>
  </r>
  <r>
    <x v="3"/>
    <x v="4"/>
    <s v="May 2015"/>
    <n v="359462.7939120112"/>
    <x v="4"/>
    <x v="4"/>
  </r>
  <r>
    <x v="3"/>
    <x v="4"/>
    <s v="Jun 2015"/>
    <n v="341196.13309189206"/>
    <x v="5"/>
    <x v="4"/>
  </r>
  <r>
    <x v="3"/>
    <x v="4"/>
    <s v="Jul 2015"/>
    <n v="337350.1312362352"/>
    <x v="6"/>
    <x v="4"/>
  </r>
  <r>
    <x v="3"/>
    <x v="4"/>
    <s v="Aug 2015"/>
    <n v="333083.21215142956"/>
    <x v="7"/>
    <x v="4"/>
  </r>
  <r>
    <x v="3"/>
    <x v="4"/>
    <s v="Sep 2015"/>
    <n v="324380.64745423442"/>
    <x v="8"/>
    <x v="4"/>
  </r>
  <r>
    <x v="3"/>
    <x v="4"/>
    <s v="Oct 2015"/>
    <n v="321196.46274611098"/>
    <x v="9"/>
    <x v="4"/>
  </r>
  <r>
    <x v="3"/>
    <x v="4"/>
    <s v="Nov 2015"/>
    <n v="321948.35650919168"/>
    <x v="10"/>
    <x v="4"/>
  </r>
  <r>
    <x v="3"/>
    <x v="4"/>
    <s v="Dec 2015"/>
    <n v="307956.79338670254"/>
    <x v="11"/>
    <x v="4"/>
  </r>
  <r>
    <x v="3"/>
    <x v="4"/>
    <s v="Jan 2016"/>
    <n v="301744.13044451125"/>
    <x v="0"/>
    <x v="5"/>
  </r>
  <r>
    <x v="3"/>
    <x v="4"/>
    <s v="Feb 2016"/>
    <n v="309133.48441844888"/>
    <x v="1"/>
    <x v="5"/>
  </r>
  <r>
    <x v="3"/>
    <x v="4"/>
    <s v="Mar 2016"/>
    <n v="289116.75439426524"/>
    <x v="2"/>
    <x v="5"/>
  </r>
  <r>
    <x v="3"/>
    <x v="4"/>
    <s v="Apr 2016"/>
    <n v="285570.55720747053"/>
    <x v="3"/>
    <x v="5"/>
  </r>
  <r>
    <x v="3"/>
    <x v="4"/>
    <s v="May 2016"/>
    <n v="293289.11295295513"/>
    <x v="4"/>
    <x v="5"/>
  </r>
  <r>
    <x v="3"/>
    <x v="4"/>
    <s v="Jun 2016"/>
    <n v="277968.36596324871"/>
    <x v="5"/>
    <x v="5"/>
  </r>
  <r>
    <x v="3"/>
    <x v="4"/>
    <s v="Jul 2016"/>
    <n v="273581.45847500069"/>
    <x v="6"/>
    <x v="5"/>
  </r>
  <r>
    <x v="3"/>
    <x v="4"/>
    <s v="Aug 2016"/>
    <n v="268926.41662577988"/>
    <x v="7"/>
    <x v="5"/>
  </r>
  <r>
    <x v="3"/>
    <x v="4"/>
    <s v="Sep 2016"/>
    <n v="263128.43363778677"/>
    <x v="8"/>
    <x v="5"/>
  </r>
  <r>
    <x v="3"/>
    <x v="4"/>
    <s v="Oct 2016"/>
    <n v="263617.29900471901"/>
    <x v="9"/>
    <x v="5"/>
  </r>
  <r>
    <x v="3"/>
    <x v="4"/>
    <s v="Nov 2016"/>
    <n v="266024.13914073206"/>
    <x v="10"/>
    <x v="5"/>
  </r>
  <r>
    <x v="3"/>
    <x v="4"/>
    <s v="Dec 2016"/>
    <n v="255910.14750048929"/>
    <x v="11"/>
    <x v="5"/>
  </r>
  <r>
    <x v="3"/>
    <x v="4"/>
    <s v="Jan 2017"/>
    <n v="249955.04172480296"/>
    <x v="0"/>
    <x v="6"/>
  </r>
  <r>
    <x v="3"/>
    <x v="4"/>
    <s v="Feb 2017"/>
    <n v="255103.40616451931"/>
    <x v="1"/>
    <x v="6"/>
  </r>
  <r>
    <x v="3"/>
    <x v="4"/>
    <s v="Mar 2017"/>
    <n v="237708.91075078692"/>
    <x v="2"/>
    <x v="6"/>
  </r>
  <r>
    <x v="3"/>
    <x v="4"/>
    <s v="Apr 2017"/>
    <n v="238216.06363179794"/>
    <x v="3"/>
    <x v="6"/>
  </r>
  <r>
    <x v="3"/>
    <x v="4"/>
    <s v="May 2017"/>
    <n v="250363.17446036456"/>
    <x v="4"/>
    <x v="6"/>
  </r>
  <r>
    <x v="3"/>
    <x v="4"/>
    <s v="Jun 2017"/>
    <n v="237074.03958223859"/>
    <x v="5"/>
    <x v="6"/>
  </r>
  <r>
    <x v="3"/>
    <x v="4"/>
    <s v="Jul 2017"/>
    <n v="235408.80778946099"/>
    <x v="6"/>
    <x v="6"/>
  </r>
  <r>
    <x v="3"/>
    <x v="4"/>
    <s v="Aug 2017"/>
    <n v="233293.98970187193"/>
    <x v="7"/>
    <x v="6"/>
  </r>
  <r>
    <x v="3"/>
    <x v="4"/>
    <s v="Sep 2017"/>
    <n v="225263.27261980996"/>
    <x v="8"/>
    <x v="6"/>
  </r>
  <r>
    <x v="3"/>
    <x v="4"/>
    <s v="Oct 2017"/>
    <n v="224188.89605326529"/>
    <x v="9"/>
    <x v="6"/>
  </r>
  <r>
    <x v="3"/>
    <x v="4"/>
    <s v="Nov 2017"/>
    <n v="226817.59095469536"/>
    <x v="10"/>
    <x v="6"/>
  </r>
  <r>
    <x v="3"/>
    <x v="4"/>
    <s v="Dec 2017"/>
    <n v="212265.1133943075"/>
    <x v="11"/>
    <x v="6"/>
  </r>
  <r>
    <x v="3"/>
    <x v="4"/>
    <s v="Jan 2018"/>
    <n v="209123.4545210005"/>
    <x v="0"/>
    <x v="7"/>
  </r>
  <r>
    <x v="3"/>
    <x v="4"/>
    <s v="Feb 2018"/>
    <n v="217768.760485898"/>
    <x v="1"/>
    <x v="7"/>
  </r>
  <r>
    <x v="3"/>
    <x v="4"/>
    <s v="Mar 2018"/>
    <n v="203094.73877227155"/>
    <x v="2"/>
    <x v="7"/>
  </r>
  <r>
    <x v="3"/>
    <x v="4"/>
    <s v="Apr 2018"/>
    <n v="204109.74759911961"/>
    <x v="3"/>
    <x v="7"/>
  </r>
  <r>
    <x v="3"/>
    <x v="4"/>
    <s v="May 2018"/>
    <n v="216666.19833946312"/>
    <x v="4"/>
    <x v="7"/>
  </r>
  <r>
    <x v="3"/>
    <x v="4"/>
    <s v="Jun 2018"/>
    <n v="205080.7610471723"/>
    <x v="5"/>
    <x v="7"/>
  </r>
  <r>
    <x v="3"/>
    <x v="4"/>
    <s v="Jul 2018"/>
    <n v="203272.58325531991"/>
    <x v="6"/>
    <x v="7"/>
  </r>
  <r>
    <x v="3"/>
    <x v="4"/>
    <s v="Aug 2018"/>
    <n v="201740.43937932601"/>
    <x v="7"/>
    <x v="7"/>
  </r>
  <r>
    <x v="3"/>
    <x v="4"/>
    <s v="Sep 2018"/>
    <n v="198274.19056960021"/>
    <x v="8"/>
    <x v="7"/>
  </r>
  <r>
    <x v="3"/>
    <x v="4"/>
    <s v="Oct 2018"/>
    <n v="197319.63008819122"/>
    <x v="9"/>
    <x v="7"/>
  </r>
  <r>
    <x v="3"/>
    <x v="4"/>
    <s v="Nov 2018"/>
    <n v="198488.59391428286"/>
    <x v="10"/>
    <x v="7"/>
  </r>
  <r>
    <x v="3"/>
    <x v="4"/>
    <s v="Dec 2018"/>
    <n v="185916.87930633858"/>
    <x v="11"/>
    <x v="7"/>
  </r>
  <r>
    <x v="3"/>
    <x v="4"/>
    <s v="Jan 2019"/>
    <n v="184637.98407776246"/>
    <x v="0"/>
    <x v="8"/>
  </r>
  <r>
    <x v="3"/>
    <x v="4"/>
    <s v="Feb 2019"/>
    <n v="193758.1186561503"/>
    <x v="1"/>
    <x v="8"/>
  </r>
  <r>
    <x v="3"/>
    <x v="4"/>
    <s v="Mar 2019"/>
    <n v="182978.64739501302"/>
    <x v="2"/>
    <x v="8"/>
  </r>
  <r>
    <x v="3"/>
    <x v="4"/>
    <s v="Apr 2019"/>
    <n v="185414.16606074615"/>
    <x v="3"/>
    <x v="8"/>
  </r>
  <r>
    <x v="3"/>
    <x v="4"/>
    <s v="May 2019"/>
    <n v="195433.30682517248"/>
    <x v="4"/>
    <x v="8"/>
  </r>
  <r>
    <x v="3"/>
    <x v="4"/>
    <s v="Jun 2019"/>
    <n v="183068.77238587389"/>
    <x v="5"/>
    <x v="8"/>
  </r>
  <r>
    <x v="3"/>
    <x v="4"/>
    <s v="Jul 2019"/>
    <n v="185031.64866636542"/>
    <x v="6"/>
    <x v="8"/>
  </r>
  <r>
    <x v="3"/>
    <x v="4"/>
    <s v="Aug 2019"/>
    <n v="185286.74952140619"/>
    <x v="7"/>
    <x v="8"/>
  </r>
  <r>
    <x v="3"/>
    <x v="4"/>
    <s v="Sep 2019"/>
    <n v="180224.80564095173"/>
    <x v="8"/>
    <x v="8"/>
  </r>
  <r>
    <x v="3"/>
    <x v="4"/>
    <s v="Oct 2019"/>
    <n v="179523.26665998035"/>
    <x v="9"/>
    <x v="8"/>
  </r>
  <r>
    <x v="3"/>
    <x v="4"/>
    <s v="Nov 2019"/>
    <n v="182320.33831902"/>
    <x v="10"/>
    <x v="8"/>
  </r>
  <r>
    <x v="3"/>
    <x v="4"/>
    <s v="Dec 2019"/>
    <n v="171229.82477805705"/>
    <x v="11"/>
    <x v="8"/>
  </r>
  <r>
    <x v="3"/>
    <x v="4"/>
    <s v="Jan 2020"/>
    <n v="170718.103086669"/>
    <x v="0"/>
    <x v="9"/>
  </r>
  <r>
    <x v="3"/>
    <x v="4"/>
    <s v="Feb 2020"/>
    <n v="176506.57446861124"/>
    <x v="1"/>
    <x v="9"/>
  </r>
  <r>
    <x v="3"/>
    <x v="4"/>
    <s v="Mar 2020"/>
    <n v="166018.07220071071"/>
    <x v="2"/>
    <x v="9"/>
  </r>
  <r>
    <x v="3"/>
    <x v="4"/>
    <s v="Apr 2020"/>
    <n v="171321.3112306367"/>
    <x v="3"/>
    <x v="9"/>
  </r>
  <r>
    <x v="3"/>
    <x v="4"/>
    <s v="May 2020"/>
    <n v="178771.03031883648"/>
    <x v="4"/>
    <x v="9"/>
  </r>
  <r>
    <x v="3"/>
    <x v="4"/>
    <s v="Jun 2020"/>
    <n v="167985.74353974999"/>
    <x v="5"/>
    <x v="9"/>
  </r>
  <r>
    <x v="3"/>
    <x v="4"/>
    <s v="Jul 2020"/>
    <n v="167334.13153241904"/>
    <x v="6"/>
    <x v="9"/>
  </r>
  <r>
    <x v="3"/>
    <x v="4"/>
    <s v="Aug 2020"/>
    <n v="167780.17094094658"/>
    <x v="7"/>
    <x v="9"/>
  </r>
  <r>
    <x v="3"/>
    <x v="4"/>
    <s v="Sep 2020"/>
    <n v="163651.63677507389"/>
    <x v="8"/>
    <x v="9"/>
  </r>
  <r>
    <x v="3"/>
    <x v="4"/>
    <s v="Oct 2020"/>
    <n v="164510.09243753436"/>
    <x v="9"/>
    <x v="9"/>
  </r>
  <r>
    <x v="3"/>
    <x v="4"/>
    <s v="Nov 2020"/>
    <n v="169177.5797121551"/>
    <x v="10"/>
    <x v="9"/>
  </r>
  <r>
    <x v="3"/>
    <x v="4"/>
    <s v="Dec 2020"/>
    <n v="159179.32498604528"/>
    <x v="11"/>
    <x v="9"/>
  </r>
  <r>
    <x v="3"/>
    <x v="4"/>
    <s v="Jan 2021"/>
    <n v="159051.1218127133"/>
    <x v="0"/>
    <x v="10"/>
  </r>
  <r>
    <x v="3"/>
    <x v="4"/>
    <s v="Feb 2021"/>
    <n v="168817.70984509963"/>
    <x v="1"/>
    <x v="10"/>
  </r>
  <r>
    <x v="3"/>
    <x v="4"/>
    <s v="Mar 2021"/>
    <n v="160937.08285731418"/>
    <x v="2"/>
    <x v="10"/>
  </r>
  <r>
    <x v="3"/>
    <x v="4"/>
    <s v="Apr 2021"/>
    <n v="161368.98545461087"/>
    <x v="3"/>
    <x v="10"/>
  </r>
  <r>
    <x v="3"/>
    <x v="4"/>
    <s v="May 2021"/>
    <n v="105834.3907143785"/>
    <x v="4"/>
    <x v="10"/>
  </r>
  <r>
    <x v="3"/>
    <x v="4"/>
    <s v="Jun 2021"/>
    <n v="104785.47754558462"/>
    <x v="5"/>
    <x v="10"/>
  </r>
  <r>
    <x v="3"/>
    <x v="4"/>
    <s v="Jul 2021"/>
    <n v="103260.26082937037"/>
    <x v="6"/>
    <x v="10"/>
  </r>
  <r>
    <x v="3"/>
    <x v="4"/>
    <s v="Aug 2021"/>
    <n v="102435.80228232814"/>
    <x v="7"/>
    <x v="10"/>
  </r>
  <r>
    <x v="3"/>
    <x v="4"/>
    <s v="Sep 2021"/>
    <n v="101267.56653974914"/>
    <x v="8"/>
    <x v="10"/>
  </r>
  <r>
    <x v="3"/>
    <x v="4"/>
    <s v="Oct 2021"/>
    <n v="100350.62086521109"/>
    <x v="9"/>
    <x v="10"/>
  </r>
  <r>
    <x v="3"/>
    <x v="4"/>
    <s v="Nov 2021"/>
    <n v="99419.26134843516"/>
    <x v="10"/>
    <x v="10"/>
  </r>
  <r>
    <x v="3"/>
    <x v="4"/>
    <s v="Dec 2021"/>
    <n v="99405.626357129804"/>
    <x v="11"/>
    <x v="10"/>
  </r>
  <r>
    <x v="3"/>
    <x v="4"/>
    <s v="Jan 2022"/>
    <n v="97709.858026397487"/>
    <x v="0"/>
    <x v="11"/>
  </r>
  <r>
    <x v="3"/>
    <x v="4"/>
    <s v="Feb 2022"/>
    <n v="96802.344760918466"/>
    <x v="1"/>
    <x v="11"/>
  </r>
  <r>
    <x v="3"/>
    <x v="4"/>
    <s v="Mar 2022"/>
    <n v="95991.019920464663"/>
    <x v="2"/>
    <x v="11"/>
  </r>
  <r>
    <x v="3"/>
    <x v="4"/>
    <s v="Apr 2022"/>
    <n v="96006.916924130157"/>
    <x v="3"/>
    <x v="11"/>
  </r>
  <r>
    <x v="3"/>
    <x v="4"/>
    <s v="May 2022"/>
    <n v="94453.777225764323"/>
    <x v="4"/>
    <x v="11"/>
  </r>
  <r>
    <x v="3"/>
    <x v="4"/>
    <s v="Jun 2022"/>
    <n v="84505.177818458338"/>
    <x v="5"/>
    <x v="11"/>
  </r>
  <r>
    <x v="3"/>
    <x v="4"/>
    <s v="Jul 2022"/>
    <n v="84704.759581399499"/>
    <x v="6"/>
    <x v="11"/>
  </r>
  <r>
    <x v="3"/>
    <x v="4"/>
    <s v="Aug 2022"/>
    <n v="83423.714335190321"/>
    <x v="7"/>
    <x v="11"/>
  </r>
  <r>
    <x v="3"/>
    <x v="4"/>
    <s v="Sep 2022"/>
    <n v="65679.417097163241"/>
    <x v="8"/>
    <x v="11"/>
  </r>
  <r>
    <x v="3"/>
    <x v="4"/>
    <s v="Oct 2022"/>
    <n v="64094.986690921156"/>
    <x v="9"/>
    <x v="11"/>
  </r>
  <r>
    <x v="3"/>
    <x v="4"/>
    <s v="Nov 2022"/>
    <n v="63797.792762759404"/>
    <x v="10"/>
    <x v="11"/>
  </r>
  <r>
    <x v="3"/>
    <x v="4"/>
    <s v="Dec 2022"/>
    <n v="63513.481232581849"/>
    <x v="11"/>
    <x v="11"/>
  </r>
  <r>
    <x v="3"/>
    <x v="4"/>
    <s v="Jan 2023"/>
    <n v="63288.463336419634"/>
    <x v="0"/>
    <x v="12"/>
  </r>
  <r>
    <x v="3"/>
    <x v="4"/>
    <s v="Feb 2023"/>
    <n v="62983.511701929659"/>
    <x v="1"/>
    <x v="12"/>
  </r>
  <r>
    <x v="3"/>
    <x v="4"/>
    <s v="Mar 2023"/>
    <n v="62737.524168465665"/>
    <x v="2"/>
    <x v="12"/>
  </r>
  <r>
    <x v="3"/>
    <x v="4"/>
    <s v="Apr 2023"/>
    <n v="62504.291560344755"/>
    <x v="3"/>
    <x v="12"/>
  </r>
  <r>
    <x v="3"/>
    <x v="4"/>
    <s v="May 2023"/>
    <n v="62283.741033425227"/>
    <x v="4"/>
    <x v="12"/>
  </r>
  <r>
    <x v="3"/>
    <x v="4"/>
    <s v="Jun 2023"/>
    <n v="62076.083638559481"/>
    <x v="5"/>
    <x v="12"/>
  </r>
  <r>
    <x v="3"/>
    <x v="4"/>
    <s v="Jul 2023"/>
    <n v="61881.109730477328"/>
    <x v="6"/>
    <x v="12"/>
  </r>
  <r>
    <x v="3"/>
    <x v="4"/>
    <s v="Aug 2023"/>
    <n v="61698.811720907455"/>
    <x v="7"/>
    <x v="12"/>
  </r>
  <r>
    <x v="3"/>
    <x v="4"/>
    <s v="Sep 2023"/>
    <n v="61529.306124939903"/>
    <x v="8"/>
    <x v="12"/>
  </r>
  <r>
    <x v="3"/>
    <x v="4"/>
    <s v="Oct 2023"/>
    <n v="61372.543774411417"/>
    <x v="9"/>
    <x v="12"/>
  </r>
  <r>
    <x v="3"/>
    <x v="4"/>
    <s v="Nov 2023"/>
    <n v="61228.517205072239"/>
    <x v="10"/>
    <x v="12"/>
  </r>
  <r>
    <x v="3"/>
    <x v="4"/>
    <s v="Dec 2023"/>
    <n v="61097.255810775911"/>
    <x v="11"/>
    <x v="12"/>
  </r>
  <r>
    <x v="3"/>
    <x v="4"/>
    <s v="Jan 2024"/>
    <n v="61007.742860824583"/>
    <x v="0"/>
    <x v="13"/>
  </r>
  <r>
    <x v="3"/>
    <x v="4"/>
    <s v="Feb 2024"/>
    <n v="60873.622415499267"/>
    <x v="1"/>
    <x v="13"/>
  </r>
  <r>
    <x v="3"/>
    <x v="4"/>
    <s v="Mar 2024"/>
    <n v="60780.893714482736"/>
    <x v="2"/>
    <x v="13"/>
  </r>
  <r>
    <x v="3"/>
    <x v="4"/>
    <s v="Apr 2024"/>
    <n v="60701.071287944826"/>
    <x v="3"/>
    <x v="13"/>
  </r>
  <r>
    <x v="3"/>
    <x v="4"/>
    <s v="May 2024"/>
    <n v="60633.908797313983"/>
    <x v="4"/>
    <x v="13"/>
  </r>
  <r>
    <x v="3"/>
    <x v="4"/>
    <s v="Jun 2024"/>
    <n v="60579.677129757161"/>
    <x v="5"/>
    <x v="13"/>
  </r>
  <r>
    <x v="3"/>
    <x v="4"/>
    <s v="Jul 2024"/>
    <n v="60538.744132225213"/>
    <x v="6"/>
    <x v="13"/>
  </r>
  <r>
    <x v="3"/>
    <x v="4"/>
    <s v="Aug 2024"/>
    <n v="60510.535515282158"/>
    <x v="7"/>
    <x v="13"/>
  </r>
  <r>
    <x v="3"/>
    <x v="4"/>
    <s v="Sep 2024"/>
    <n v="60495.684661653293"/>
    <x v="8"/>
    <x v="13"/>
  </r>
  <r>
    <x v="3"/>
    <x v="4"/>
    <s v="Oct 2024"/>
    <n v="60493.992883607418"/>
    <x v="9"/>
    <x v="13"/>
  </r>
  <r>
    <x v="3"/>
    <x v="4"/>
    <s v="Nov 2024"/>
    <n v="60504.174294445351"/>
    <x v="10"/>
    <x v="13"/>
  </r>
  <r>
    <x v="3"/>
    <x v="4"/>
    <s v="Dec 2024"/>
    <n v="60528.866839618204"/>
    <x v="11"/>
    <x v="13"/>
  </r>
  <r>
    <x v="3"/>
    <x v="4"/>
    <s v="Jan 2025"/>
    <n v="60668.870356052998"/>
    <x v="0"/>
    <x v="14"/>
  </r>
  <r>
    <x v="3"/>
    <x v="4"/>
    <s v="Feb 2025"/>
    <n v="60702.830420284627"/>
    <x v="1"/>
    <x v="14"/>
  </r>
  <r>
    <x v="3"/>
    <x v="4"/>
    <s v="Mar 2025"/>
    <n v="60768.13154584392"/>
    <x v="2"/>
    <x v="14"/>
  </r>
  <r>
    <x v="3"/>
    <x v="4"/>
    <s v="Apr 2025"/>
    <n v="60847.003460383508"/>
    <x v="3"/>
    <x v="14"/>
  </r>
  <r>
    <x v="3"/>
    <x v="4"/>
    <s v="May 2025"/>
    <n v="60938.307887828531"/>
    <x v="4"/>
    <x v="14"/>
  </r>
  <r>
    <x v="3"/>
    <x v="4"/>
    <s v="Jun 2025"/>
    <n v="61044.414441205001"/>
    <x v="5"/>
    <x v="14"/>
  </r>
  <r>
    <x v="3"/>
    <x v="4"/>
    <s v="Jul 2025"/>
    <n v="61093.565693104072"/>
    <x v="6"/>
    <x v="14"/>
  </r>
  <r>
    <x v="3"/>
    <x v="4"/>
    <s v="Aug 2025"/>
    <n v="59114.595836770241"/>
    <x v="7"/>
    <x v="14"/>
  </r>
  <r>
    <x v="3"/>
    <x v="4"/>
    <s v="Sep 2025"/>
    <n v="57433.122776751981"/>
    <x v="8"/>
    <x v="14"/>
  </r>
  <r>
    <x v="3"/>
    <x v="4"/>
    <s v="Oct 2025"/>
    <n v="55322.011557094498"/>
    <x v="9"/>
    <x v="14"/>
  </r>
  <r>
    <x v="3"/>
    <x v="4"/>
    <s v="Nov 2025"/>
    <n v="53518.605673211408"/>
    <x v="10"/>
    <x v="14"/>
  </r>
  <r>
    <x v="3"/>
    <x v="4"/>
    <s v="Dec 2025"/>
    <n v="50983.68542477968"/>
    <x v="11"/>
    <x v="14"/>
  </r>
  <r>
    <x v="3"/>
    <x v="4"/>
    <s v="Jan 2026"/>
    <n v="48506.57107380667"/>
    <x v="0"/>
    <x v="15"/>
  </r>
  <r>
    <x v="3"/>
    <x v="4"/>
    <s v="Feb 2026"/>
    <n v="46680.527753372153"/>
    <x v="1"/>
    <x v="15"/>
  </r>
  <r>
    <x v="3"/>
    <x v="4"/>
    <s v="Mar 2026"/>
    <n v="44885.912461244974"/>
    <x v="2"/>
    <x v="15"/>
  </r>
  <r>
    <x v="3"/>
    <x v="4"/>
    <s v="Apr 2026"/>
    <n v="43729.058339634576"/>
    <x v="3"/>
    <x v="15"/>
  </r>
  <r>
    <x v="3"/>
    <x v="4"/>
    <s v="May 2026"/>
    <n v="4131.9176795913272"/>
    <x v="4"/>
    <x v="15"/>
  </r>
  <r>
    <x v="3"/>
    <x v="4"/>
    <s v="Jun 2026"/>
    <n v="4157.9990179440574"/>
    <x v="5"/>
    <x v="15"/>
  </r>
  <r>
    <x v="3"/>
    <x v="4"/>
    <s v="Jul 2026"/>
    <n v="4184.6110110868949"/>
    <x v="6"/>
    <x v="15"/>
  </r>
  <r>
    <x v="3"/>
    <x v="4"/>
    <s v="Aug 2026"/>
    <n v="4211.7536590198397"/>
    <x v="7"/>
    <x v="15"/>
  </r>
  <r>
    <x v="3"/>
    <x v="4"/>
    <s v="Sep 2026"/>
    <n v="322.33401962388979"/>
    <x v="8"/>
    <x v="15"/>
  </r>
  <r>
    <x v="3"/>
    <x v="4"/>
    <s v="Oct 2026"/>
    <n v="320.80407983942519"/>
    <x v="9"/>
    <x v="15"/>
  </r>
  <r>
    <x v="3"/>
    <x v="4"/>
    <s v="Nov 2026"/>
    <n v="319.40163503699938"/>
    <x v="10"/>
    <x v="15"/>
  </r>
  <r>
    <x v="3"/>
    <x v="4"/>
    <s v="Dec 2026"/>
    <n v="318.1284081217749"/>
    <x v="11"/>
    <x v="15"/>
  </r>
  <r>
    <x v="3"/>
    <x v="4"/>
    <s v="Jan 2027"/>
    <n v="316.98267618858921"/>
    <x v="0"/>
    <x v="16"/>
  </r>
  <r>
    <x v="3"/>
    <x v="4"/>
    <s v="Feb 2027"/>
    <n v="315.96271633227946"/>
    <x v="1"/>
    <x v="16"/>
  </r>
  <r>
    <x v="3"/>
    <x v="4"/>
    <s v="Mar 2027"/>
    <n v="315.07111291058982"/>
    <x v="2"/>
    <x v="16"/>
  </r>
  <r>
    <x v="3"/>
    <x v="4"/>
    <s v="Apr 2027"/>
    <n v="314.30528156577623"/>
    <x v="3"/>
    <x v="16"/>
  </r>
  <r>
    <x v="3"/>
    <x v="4"/>
    <s v="May 2027"/>
    <n v="313.66349939267593"/>
    <x v="4"/>
    <x v="16"/>
  </r>
  <r>
    <x v="3"/>
    <x v="4"/>
    <s v="Jun 2027"/>
    <n v="313.14921220161438"/>
    <x v="5"/>
    <x v="16"/>
  </r>
  <r>
    <x v="3"/>
    <x v="4"/>
    <s v="Jul 2027"/>
    <n v="312.75897418226612"/>
    <x v="6"/>
    <x v="16"/>
  </r>
  <r>
    <x v="3"/>
    <x v="4"/>
    <s v="Aug 2027"/>
    <n v="312.49364678721258"/>
    <x v="7"/>
    <x v="16"/>
  </r>
  <r>
    <x v="3"/>
    <x v="5"/>
    <s v="Jun 2011"/>
    <n v="12672119.4574086"/>
    <x v="5"/>
    <x v="0"/>
  </r>
  <r>
    <x v="3"/>
    <x v="5"/>
    <s v="Jul 2011"/>
    <n v="7420959.9683393966"/>
    <x v="6"/>
    <x v="0"/>
  </r>
  <r>
    <x v="3"/>
    <x v="5"/>
    <s v="Aug 2011"/>
    <n v="8214521.0529197641"/>
    <x v="7"/>
    <x v="0"/>
  </r>
  <r>
    <x v="3"/>
    <x v="5"/>
    <s v="Sep 2011"/>
    <n v="5158092.3291247366"/>
    <x v="8"/>
    <x v="0"/>
  </r>
  <r>
    <x v="3"/>
    <x v="5"/>
    <s v="Oct 2011"/>
    <n v="18568483.831411097"/>
    <x v="9"/>
    <x v="0"/>
  </r>
  <r>
    <x v="3"/>
    <x v="5"/>
    <s v="Nov 2011"/>
    <n v="1777130.3757515247"/>
    <x v="10"/>
    <x v="0"/>
  </r>
  <r>
    <x v="3"/>
    <x v="5"/>
    <s v="Dec 2011"/>
    <n v="2622408.8636790169"/>
    <x v="11"/>
    <x v="0"/>
  </r>
  <r>
    <x v="3"/>
    <x v="5"/>
    <s v="Jan 2012"/>
    <n v="2042569.3803731904"/>
    <x v="0"/>
    <x v="1"/>
  </r>
  <r>
    <x v="3"/>
    <x v="5"/>
    <s v="Feb 2012"/>
    <n v="2292288.5250469055"/>
    <x v="1"/>
    <x v="1"/>
  </r>
  <r>
    <x v="3"/>
    <x v="5"/>
    <s v="Mar 2012"/>
    <n v="-12683012.430245835"/>
    <x v="2"/>
    <x v="1"/>
  </r>
  <r>
    <x v="3"/>
    <x v="5"/>
    <s v="Apr 2012"/>
    <n v="2339453.0957361893"/>
    <x v="3"/>
    <x v="1"/>
  </r>
  <r>
    <x v="3"/>
    <x v="5"/>
    <s v="May 2012"/>
    <n v="2288954.9414167865"/>
    <x v="4"/>
    <x v="1"/>
  </r>
  <r>
    <x v="3"/>
    <x v="5"/>
    <s v="Jun 2012"/>
    <n v="-682157.2076632136"/>
    <x v="5"/>
    <x v="1"/>
  </r>
  <r>
    <x v="3"/>
    <x v="5"/>
    <s v="Jul 2012"/>
    <n v="1900599.7094994576"/>
    <x v="6"/>
    <x v="1"/>
  </r>
  <r>
    <x v="3"/>
    <x v="5"/>
    <s v="Aug 2012"/>
    <n v="1874659.1632890899"/>
    <x v="7"/>
    <x v="1"/>
  </r>
  <r>
    <x v="3"/>
    <x v="5"/>
    <s v="Sep 2012"/>
    <n v="2662039.2401213003"/>
    <x v="8"/>
    <x v="1"/>
  </r>
  <r>
    <x v="3"/>
    <x v="5"/>
    <s v="Oct 2012"/>
    <n v="1922054.2726522547"/>
    <x v="9"/>
    <x v="1"/>
  </r>
  <r>
    <x v="3"/>
    <x v="5"/>
    <s v="Nov 2012"/>
    <n v="1905699.5240703644"/>
    <x v="10"/>
    <x v="1"/>
  </r>
  <r>
    <x v="3"/>
    <x v="5"/>
    <s v="Dec 2012"/>
    <n v="2130821.9445193582"/>
    <x v="11"/>
    <x v="1"/>
  </r>
  <r>
    <x v="3"/>
    <x v="5"/>
    <s v="Jan 2013"/>
    <n v="2172922.7217472852"/>
    <x v="0"/>
    <x v="2"/>
  </r>
  <r>
    <x v="3"/>
    <x v="5"/>
    <s v="Feb 2013"/>
    <n v="2179077.695164144"/>
    <x v="1"/>
    <x v="2"/>
  </r>
  <r>
    <x v="3"/>
    <x v="5"/>
    <s v="Mar 2013"/>
    <n v="2338558.6533294702"/>
    <x v="2"/>
    <x v="2"/>
  </r>
  <r>
    <x v="3"/>
    <x v="5"/>
    <s v="Apr 2013"/>
    <n v="2093615.4581758413"/>
    <x v="3"/>
    <x v="2"/>
  </r>
  <r>
    <x v="3"/>
    <x v="5"/>
    <s v="May 2013"/>
    <n v="2097169.9445579182"/>
    <x v="4"/>
    <x v="2"/>
  </r>
  <r>
    <x v="3"/>
    <x v="5"/>
    <s v="Jun 2013"/>
    <n v="1949430.0723280073"/>
    <x v="5"/>
    <x v="2"/>
  </r>
  <r>
    <x v="3"/>
    <x v="5"/>
    <s v="Jul 2013"/>
    <n v="1890504.7655986683"/>
    <x v="6"/>
    <x v="2"/>
  </r>
  <r>
    <x v="3"/>
    <x v="5"/>
    <s v="Aug 2013"/>
    <n v="1837771.0184257934"/>
    <x v="7"/>
    <x v="2"/>
  </r>
  <r>
    <x v="3"/>
    <x v="5"/>
    <s v="Sep 2013"/>
    <n v="1778900.5062232541"/>
    <x v="8"/>
    <x v="2"/>
  </r>
  <r>
    <x v="3"/>
    <x v="5"/>
    <s v="Oct 2013"/>
    <n v="1752989.3361884288"/>
    <x v="9"/>
    <x v="2"/>
  </r>
  <r>
    <x v="3"/>
    <x v="5"/>
    <s v="Nov 2013"/>
    <n v="1709370.2312551097"/>
    <x v="10"/>
    <x v="2"/>
  </r>
  <r>
    <x v="3"/>
    <x v="5"/>
    <s v="Dec 2013"/>
    <n v="1680126.353899572"/>
    <x v="11"/>
    <x v="2"/>
  </r>
  <r>
    <x v="3"/>
    <x v="5"/>
    <s v="Jan 2014"/>
    <n v="1652618.2847926584"/>
    <x v="0"/>
    <x v="3"/>
  </r>
  <r>
    <x v="3"/>
    <x v="5"/>
    <s v="Feb 2014"/>
    <n v="1624288.1578261191"/>
    <x v="1"/>
    <x v="3"/>
  </r>
  <r>
    <x v="3"/>
    <x v="5"/>
    <s v="Mar 2014"/>
    <n v="1542359.0842060582"/>
    <x v="2"/>
    <x v="3"/>
  </r>
  <r>
    <x v="3"/>
    <x v="5"/>
    <s v="Apr 2014"/>
    <n v="1513280.1944642973"/>
    <x v="3"/>
    <x v="3"/>
  </r>
  <r>
    <x v="3"/>
    <x v="5"/>
    <s v="May 2014"/>
    <n v="1490019.5675704335"/>
    <x v="4"/>
    <x v="3"/>
  </r>
  <r>
    <x v="3"/>
    <x v="5"/>
    <s v="Jun 2014"/>
    <n v="1447105.9155697103"/>
    <x v="5"/>
    <x v="3"/>
  </r>
  <r>
    <x v="3"/>
    <x v="5"/>
    <s v="Jul 2014"/>
    <n v="1424496.7277357411"/>
    <x v="6"/>
    <x v="3"/>
  </r>
  <r>
    <x v="3"/>
    <x v="5"/>
    <s v="Aug 2014"/>
    <n v="1419450.4920028099"/>
    <x v="7"/>
    <x v="3"/>
  </r>
  <r>
    <x v="3"/>
    <x v="5"/>
    <s v="Sep 2014"/>
    <n v="1384564.3416738755"/>
    <x v="8"/>
    <x v="3"/>
  </r>
  <r>
    <x v="3"/>
    <x v="5"/>
    <s v="Oct 2014"/>
    <n v="1367964.4644227382"/>
    <x v="9"/>
    <x v="3"/>
  </r>
  <r>
    <x v="3"/>
    <x v="5"/>
    <s v="Nov 2014"/>
    <n v="1341475.5744709368"/>
    <x v="10"/>
    <x v="3"/>
  </r>
  <r>
    <x v="3"/>
    <x v="5"/>
    <s v="Dec 2014"/>
    <n v="1328536.8548113634"/>
    <x v="11"/>
    <x v="3"/>
  </r>
  <r>
    <x v="3"/>
    <x v="5"/>
    <s v="Jan 2015"/>
    <n v="1296668.3338416452"/>
    <x v="0"/>
    <x v="4"/>
  </r>
  <r>
    <x v="3"/>
    <x v="5"/>
    <s v="Feb 2015"/>
    <n v="1280264.186431139"/>
    <x v="1"/>
    <x v="4"/>
  </r>
  <r>
    <x v="3"/>
    <x v="5"/>
    <s v="Mar 2015"/>
    <n v="1276909.5313420733"/>
    <x v="2"/>
    <x v="4"/>
  </r>
  <r>
    <x v="3"/>
    <x v="5"/>
    <s v="Apr 2015"/>
    <n v="1255124.5161879179"/>
    <x v="3"/>
    <x v="4"/>
  </r>
  <r>
    <x v="3"/>
    <x v="5"/>
    <s v="May 2015"/>
    <n v="1233107.0528592481"/>
    <x v="4"/>
    <x v="4"/>
  </r>
  <r>
    <x v="3"/>
    <x v="5"/>
    <s v="Jun 2015"/>
    <n v="1181237.4099458233"/>
    <x v="5"/>
    <x v="4"/>
  </r>
  <r>
    <x v="3"/>
    <x v="5"/>
    <s v="Jul 2015"/>
    <n v="1158654.5079451161"/>
    <x v="6"/>
    <x v="4"/>
  </r>
  <r>
    <x v="3"/>
    <x v="5"/>
    <s v="Aug 2015"/>
    <n v="1145551.9772222969"/>
    <x v="7"/>
    <x v="4"/>
  </r>
  <r>
    <x v="3"/>
    <x v="5"/>
    <s v="Sep 2015"/>
    <n v="1119149.6475571264"/>
    <x v="8"/>
    <x v="4"/>
  </r>
  <r>
    <x v="3"/>
    <x v="5"/>
    <s v="Oct 2015"/>
    <n v="1105188.3469717547"/>
    <x v="9"/>
    <x v="4"/>
  </r>
  <r>
    <x v="3"/>
    <x v="5"/>
    <s v="Nov 2015"/>
    <n v="1082716.5866863441"/>
    <x v="10"/>
    <x v="4"/>
  </r>
  <r>
    <x v="3"/>
    <x v="5"/>
    <s v="Dec 2015"/>
    <n v="1108036.3255440253"/>
    <x v="11"/>
    <x v="4"/>
  </r>
  <r>
    <x v="3"/>
    <x v="5"/>
    <s v="Jan 2016"/>
    <n v="1049967.6342417547"/>
    <x v="0"/>
    <x v="5"/>
  </r>
  <r>
    <x v="3"/>
    <x v="5"/>
    <s v="Feb 2016"/>
    <n v="1034698.7205178363"/>
    <x v="1"/>
    <x v="5"/>
  </r>
  <r>
    <x v="3"/>
    <x v="5"/>
    <s v="Mar 2016"/>
    <n v="1019489.6888560839"/>
    <x v="2"/>
    <x v="5"/>
  </r>
  <r>
    <x v="3"/>
    <x v="5"/>
    <s v="Apr 2016"/>
    <n v="999873.87466108904"/>
    <x v="3"/>
    <x v="5"/>
  </r>
  <r>
    <x v="3"/>
    <x v="5"/>
    <s v="May 2016"/>
    <n v="983359.07751107658"/>
    <x v="4"/>
    <x v="5"/>
  </r>
  <r>
    <x v="3"/>
    <x v="5"/>
    <s v="Jun 2016"/>
    <n v="935653.06433504471"/>
    <x v="5"/>
    <x v="5"/>
  </r>
  <r>
    <x v="3"/>
    <x v="5"/>
    <s v="Jul 2016"/>
    <n v="922230.710605714"/>
    <x v="6"/>
    <x v="5"/>
  </r>
  <r>
    <x v="3"/>
    <x v="5"/>
    <s v="Aug 2016"/>
    <n v="913755.29826414713"/>
    <x v="7"/>
    <x v="5"/>
  </r>
  <r>
    <x v="3"/>
    <x v="5"/>
    <s v="Sep 2016"/>
    <n v="891984.48642260185"/>
    <x v="8"/>
    <x v="5"/>
  </r>
  <r>
    <x v="3"/>
    <x v="5"/>
    <s v="Oct 2016"/>
    <n v="885774.11332895607"/>
    <x v="9"/>
    <x v="5"/>
  </r>
  <r>
    <x v="3"/>
    <x v="5"/>
    <s v="Nov 2016"/>
    <n v="873994.49930711812"/>
    <x v="10"/>
    <x v="5"/>
  </r>
  <r>
    <x v="3"/>
    <x v="5"/>
    <s v="Dec 2016"/>
    <n v="893937.54591787595"/>
    <x v="11"/>
    <x v="5"/>
  </r>
  <r>
    <x v="3"/>
    <x v="5"/>
    <s v="Jan 2017"/>
    <n v="848691.54555968661"/>
    <x v="0"/>
    <x v="6"/>
  </r>
  <r>
    <x v="3"/>
    <x v="5"/>
    <s v="Feb 2017"/>
    <n v="836520.27463721647"/>
    <x v="1"/>
    <x v="6"/>
  </r>
  <r>
    <x v="3"/>
    <x v="5"/>
    <s v="Mar 2017"/>
    <n v="824171.1455302618"/>
    <x v="2"/>
    <x v="6"/>
  </r>
  <r>
    <x v="3"/>
    <x v="5"/>
    <s v="Apr 2017"/>
    <n v="810639.23462609248"/>
    <x v="3"/>
    <x v="6"/>
  </r>
  <r>
    <x v="3"/>
    <x v="5"/>
    <s v="May 2017"/>
    <n v="803096.87973035406"/>
    <x v="4"/>
    <x v="6"/>
  </r>
  <r>
    <x v="3"/>
    <x v="5"/>
    <s v="Jun 2017"/>
    <n v="747969.8351696278"/>
    <x v="5"/>
    <x v="6"/>
  </r>
  <r>
    <x v="3"/>
    <x v="5"/>
    <s v="Jul 2017"/>
    <n v="739853.05489435769"/>
    <x v="6"/>
    <x v="6"/>
  </r>
  <r>
    <x v="3"/>
    <x v="5"/>
    <s v="Aug 2017"/>
    <n v="738014.50482351077"/>
    <x v="7"/>
    <x v="6"/>
  </r>
  <r>
    <x v="3"/>
    <x v="5"/>
    <s v="Sep 2017"/>
    <n v="723403.76691819308"/>
    <x v="8"/>
    <x v="6"/>
  </r>
  <r>
    <x v="3"/>
    <x v="5"/>
    <s v="Oct 2017"/>
    <n v="717384.90326887066"/>
    <x v="9"/>
    <x v="6"/>
  </r>
  <r>
    <x v="3"/>
    <x v="5"/>
    <s v="Nov 2017"/>
    <n v="707797.12239866983"/>
    <x v="10"/>
    <x v="6"/>
  </r>
  <r>
    <x v="3"/>
    <x v="5"/>
    <s v="Dec 2017"/>
    <n v="727994.16422092984"/>
    <x v="11"/>
    <x v="6"/>
  </r>
  <r>
    <x v="3"/>
    <x v="5"/>
    <s v="Jan 2018"/>
    <n v="693817.60344023746"/>
    <x v="0"/>
    <x v="7"/>
  </r>
  <r>
    <x v="3"/>
    <x v="5"/>
    <s v="Feb 2018"/>
    <n v="687872.32056183415"/>
    <x v="1"/>
    <x v="7"/>
  </r>
  <r>
    <x v="3"/>
    <x v="5"/>
    <s v="Mar 2018"/>
    <n v="683194.0409366067"/>
    <x v="2"/>
    <x v="7"/>
  </r>
  <r>
    <x v="3"/>
    <x v="5"/>
    <s v="Apr 2018"/>
    <n v="675085.99558394589"/>
    <x v="3"/>
    <x v="7"/>
  </r>
  <r>
    <x v="3"/>
    <x v="5"/>
    <s v="May 2018"/>
    <n v="670705.71425766998"/>
    <x v="4"/>
    <x v="7"/>
  </r>
  <r>
    <x v="3"/>
    <x v="5"/>
    <s v="Jun 2018"/>
    <n v="637577.41131522367"/>
    <x v="5"/>
    <x v="7"/>
  </r>
  <r>
    <x v="3"/>
    <x v="5"/>
    <s v="Jul 2018"/>
    <n v="633493.52741565765"/>
    <x v="6"/>
    <x v="7"/>
  </r>
  <r>
    <x v="3"/>
    <x v="5"/>
    <s v="Aug 2018"/>
    <n v="633412.79422750021"/>
    <x v="7"/>
    <x v="7"/>
  </r>
  <r>
    <x v="3"/>
    <x v="5"/>
    <s v="Sep 2018"/>
    <n v="622565.1728675249"/>
    <x v="8"/>
    <x v="7"/>
  </r>
  <r>
    <x v="3"/>
    <x v="5"/>
    <s v="Oct 2018"/>
    <n v="623424.67955279071"/>
    <x v="9"/>
    <x v="7"/>
  </r>
  <r>
    <x v="3"/>
    <x v="5"/>
    <s v="Nov 2018"/>
    <n v="616393.87222246325"/>
    <x v="10"/>
    <x v="7"/>
  </r>
  <r>
    <x v="3"/>
    <x v="5"/>
    <s v="Dec 2018"/>
    <n v="631545.44027141959"/>
    <x v="11"/>
    <x v="7"/>
  </r>
  <r>
    <x v="3"/>
    <x v="5"/>
    <s v="Jan 2019"/>
    <n v="607389.81851883745"/>
    <x v="0"/>
    <x v="8"/>
  </r>
  <r>
    <x v="3"/>
    <x v="5"/>
    <s v="Feb 2019"/>
    <n v="604899.66068877187"/>
    <x v="1"/>
    <x v="8"/>
  </r>
  <r>
    <x v="3"/>
    <x v="5"/>
    <s v="Mar 2019"/>
    <n v="603522.97265460226"/>
    <x v="2"/>
    <x v="8"/>
  </r>
  <r>
    <x v="3"/>
    <x v="5"/>
    <s v="Apr 2019"/>
    <n v="602236.58148916718"/>
    <x v="3"/>
    <x v="8"/>
  </r>
  <r>
    <x v="3"/>
    <x v="5"/>
    <s v="May 2019"/>
    <n v="602087.92829622421"/>
    <x v="4"/>
    <x v="8"/>
  </r>
  <r>
    <x v="3"/>
    <x v="5"/>
    <s v="Jun 2019"/>
    <n v="567756.95062424045"/>
    <x v="5"/>
    <x v="8"/>
  </r>
  <r>
    <x v="3"/>
    <x v="5"/>
    <s v="Jul 2019"/>
    <n v="562530.63442873629"/>
    <x v="6"/>
    <x v="8"/>
  </r>
  <r>
    <x v="3"/>
    <x v="5"/>
    <s v="Aug 2019"/>
    <n v="567450.95175656467"/>
    <x v="7"/>
    <x v="8"/>
  </r>
  <r>
    <x v="3"/>
    <x v="5"/>
    <s v="Sep 2019"/>
    <n v="560984.90521166218"/>
    <x v="8"/>
    <x v="8"/>
  </r>
  <r>
    <x v="3"/>
    <x v="5"/>
    <s v="Oct 2019"/>
    <n v="561156.25280419341"/>
    <x v="9"/>
    <x v="8"/>
  </r>
  <r>
    <x v="3"/>
    <x v="5"/>
    <s v="Nov 2019"/>
    <n v="556035.0757936209"/>
    <x v="10"/>
    <x v="8"/>
  </r>
  <r>
    <x v="3"/>
    <x v="5"/>
    <s v="Dec 2019"/>
    <n v="561605.34570220008"/>
    <x v="11"/>
    <x v="8"/>
  </r>
  <r>
    <x v="3"/>
    <x v="5"/>
    <s v="Jan 2020"/>
    <n v="532862.30950004479"/>
    <x v="0"/>
    <x v="9"/>
  </r>
  <r>
    <x v="3"/>
    <x v="5"/>
    <s v="Feb 2020"/>
    <n v="527351.06326429523"/>
    <x v="1"/>
    <x v="9"/>
  </r>
  <r>
    <x v="3"/>
    <x v="5"/>
    <s v="Mar 2020"/>
    <n v="514351.04654816649"/>
    <x v="2"/>
    <x v="9"/>
  </r>
  <r>
    <x v="3"/>
    <x v="5"/>
    <s v="Apr 2020"/>
    <n v="506300.13937365502"/>
    <x v="3"/>
    <x v="9"/>
  </r>
  <r>
    <x v="3"/>
    <x v="5"/>
    <s v="May 2020"/>
    <n v="498874.48209343222"/>
    <x v="4"/>
    <x v="9"/>
  </r>
  <r>
    <x v="3"/>
    <x v="5"/>
    <s v="Jun 2020"/>
    <n v="481122.23265826004"/>
    <x v="5"/>
    <x v="9"/>
  </r>
  <r>
    <x v="3"/>
    <x v="5"/>
    <s v="Jul 2020"/>
    <n v="466704.67513785919"/>
    <x v="6"/>
    <x v="9"/>
  </r>
  <r>
    <x v="3"/>
    <x v="5"/>
    <s v="Aug 2020"/>
    <n v="459515.83148441627"/>
    <x v="7"/>
    <x v="9"/>
  </r>
  <r>
    <x v="3"/>
    <x v="5"/>
    <s v="Sep 2020"/>
    <n v="448964.86264100694"/>
    <x v="8"/>
    <x v="9"/>
  </r>
  <r>
    <x v="3"/>
    <x v="5"/>
    <s v="Oct 2020"/>
    <n v="444251.57954376098"/>
    <x v="9"/>
    <x v="9"/>
  </r>
  <r>
    <x v="3"/>
    <x v="5"/>
    <s v="Nov 2020"/>
    <n v="423065.33345441706"/>
    <x v="10"/>
    <x v="9"/>
  </r>
  <r>
    <x v="3"/>
    <x v="5"/>
    <s v="Dec 2020"/>
    <n v="427742.35535611934"/>
    <x v="11"/>
    <x v="9"/>
  </r>
  <r>
    <x v="3"/>
    <x v="5"/>
    <s v="Jan 2021"/>
    <n v="409981.25102590478"/>
    <x v="0"/>
    <x v="10"/>
  </r>
  <r>
    <x v="3"/>
    <x v="5"/>
    <s v="Feb 2021"/>
    <n v="403249.3855103649"/>
    <x v="1"/>
    <x v="10"/>
  </r>
  <r>
    <x v="3"/>
    <x v="5"/>
    <s v="Mar 2021"/>
    <n v="400629.48652669811"/>
    <x v="2"/>
    <x v="10"/>
  </r>
  <r>
    <x v="3"/>
    <x v="5"/>
    <s v="Apr 2021"/>
    <n v="399008.4520852571"/>
    <x v="3"/>
    <x v="10"/>
  </r>
  <r>
    <x v="3"/>
    <x v="5"/>
    <s v="May 2021"/>
    <n v="396730.55912104441"/>
    <x v="4"/>
    <x v="10"/>
  </r>
  <r>
    <x v="3"/>
    <x v="5"/>
    <s v="Jun 2021"/>
    <n v="349626.26453659195"/>
    <x v="5"/>
    <x v="10"/>
  </r>
  <r>
    <x v="3"/>
    <x v="5"/>
    <s v="Jul 2021"/>
    <n v="334941.70593368367"/>
    <x v="6"/>
    <x v="10"/>
  </r>
  <r>
    <x v="3"/>
    <x v="5"/>
    <s v="Aug 2021"/>
    <n v="332368.07837137993"/>
    <x v="7"/>
    <x v="10"/>
  </r>
  <r>
    <x v="3"/>
    <x v="5"/>
    <s v="Sep 2021"/>
    <n v="330667.23004445957"/>
    <x v="8"/>
    <x v="10"/>
  </r>
  <r>
    <x v="3"/>
    <x v="5"/>
    <s v="Oct 2021"/>
    <n v="328620.57604552433"/>
    <x v="9"/>
    <x v="10"/>
  </r>
  <r>
    <x v="3"/>
    <x v="5"/>
    <s v="Nov 2021"/>
    <n v="326922.00152142002"/>
    <x v="10"/>
    <x v="10"/>
  </r>
  <r>
    <x v="3"/>
    <x v="5"/>
    <s v="Dec 2021"/>
    <n v="335204.98108805419"/>
    <x v="11"/>
    <x v="10"/>
  </r>
  <r>
    <x v="3"/>
    <x v="5"/>
    <s v="Jan 2022"/>
    <n v="323910.42656771623"/>
    <x v="0"/>
    <x v="11"/>
  </r>
  <r>
    <x v="3"/>
    <x v="5"/>
    <s v="Feb 2022"/>
    <n v="322445.45795791631"/>
    <x v="1"/>
    <x v="11"/>
  </r>
  <r>
    <x v="3"/>
    <x v="5"/>
    <s v="Mar 2022"/>
    <n v="321062.62746704253"/>
    <x v="2"/>
    <x v="11"/>
  </r>
  <r>
    <x v="3"/>
    <x v="5"/>
    <s v="Apr 2022"/>
    <n v="328932.5317673001"/>
    <x v="3"/>
    <x v="11"/>
  </r>
  <r>
    <x v="3"/>
    <x v="5"/>
    <s v="May 2022"/>
    <n v="318725.97170539526"/>
    <x v="4"/>
    <x v="11"/>
  </r>
  <r>
    <x v="3"/>
    <x v="5"/>
    <s v="Jun 2022"/>
    <n v="282501.436671765"/>
    <x v="5"/>
    <x v="11"/>
  </r>
  <r>
    <x v="3"/>
    <x v="5"/>
    <s v="Jul 2022"/>
    <n v="282490.07397853775"/>
    <x v="6"/>
    <x v="11"/>
  </r>
  <r>
    <x v="3"/>
    <x v="5"/>
    <s v="Aug 2022"/>
    <n v="281333.24253944505"/>
    <x v="7"/>
    <x v="11"/>
  </r>
  <r>
    <x v="3"/>
    <x v="5"/>
    <s v="Sep 2022"/>
    <n v="266681.03187887202"/>
    <x v="8"/>
    <x v="11"/>
  </r>
  <r>
    <x v="3"/>
    <x v="5"/>
    <s v="Oct 2022"/>
    <n v="154580.01940048239"/>
    <x v="9"/>
    <x v="11"/>
  </r>
  <r>
    <x v="3"/>
    <x v="5"/>
    <s v="Nov 2022"/>
    <n v="153536.12863171179"/>
    <x v="10"/>
    <x v="11"/>
  </r>
  <r>
    <x v="3"/>
    <x v="5"/>
    <s v="Dec 2022"/>
    <n v="152525.58372405864"/>
    <x v="11"/>
    <x v="11"/>
  </r>
  <r>
    <x v="3"/>
    <x v="5"/>
    <s v="Jan 2023"/>
    <n v="151548.19408087232"/>
    <x v="0"/>
    <x v="12"/>
  </r>
  <r>
    <x v="3"/>
    <x v="5"/>
    <s v="Feb 2023"/>
    <n v="150603.7695367866"/>
    <x v="1"/>
    <x v="12"/>
  </r>
  <r>
    <x v="3"/>
    <x v="5"/>
    <s v="Mar 2023"/>
    <n v="149692.12021190955"/>
    <x v="2"/>
    <x v="12"/>
  </r>
  <r>
    <x v="3"/>
    <x v="5"/>
    <s v="Apr 2023"/>
    <n v="148813.07985540087"/>
    <x v="3"/>
    <x v="12"/>
  </r>
  <r>
    <x v="3"/>
    <x v="5"/>
    <s v="May 2023"/>
    <n v="147966.47529463144"/>
    <x v="4"/>
    <x v="12"/>
  </r>
  <r>
    <x v="3"/>
    <x v="5"/>
    <s v="Jun 2023"/>
    <n v="147152.15239440315"/>
    <x v="5"/>
    <x v="12"/>
  </r>
  <r>
    <x v="3"/>
    <x v="5"/>
    <s v="Jul 2023"/>
    <n v="146369.95841225501"/>
    <x v="6"/>
    <x v="12"/>
  </r>
  <r>
    <x v="3"/>
    <x v="5"/>
    <s v="Aug 2023"/>
    <n v="145619.75069008381"/>
    <x v="7"/>
    <x v="12"/>
  </r>
  <r>
    <x v="3"/>
    <x v="5"/>
    <s v="Sep 2023"/>
    <n v="144901.39413123883"/>
    <x v="8"/>
    <x v="12"/>
  </r>
  <r>
    <x v="3"/>
    <x v="5"/>
    <s v="Oct 2023"/>
    <n v="144214.76939214271"/>
    <x v="9"/>
    <x v="12"/>
  </r>
  <r>
    <x v="3"/>
    <x v="5"/>
    <s v="Nov 2023"/>
    <n v="143559.74241580852"/>
    <x v="10"/>
    <x v="12"/>
  </r>
  <r>
    <x v="3"/>
    <x v="5"/>
    <s v="Dec 2023"/>
    <n v="142936.21577318473"/>
    <x v="11"/>
    <x v="12"/>
  </r>
  <r>
    <x v="3"/>
    <x v="5"/>
    <s v="Jan 2024"/>
    <n v="142344.07749890513"/>
    <x v="0"/>
    <x v="13"/>
  </r>
  <r>
    <x v="3"/>
    <x v="5"/>
    <s v="Feb 2024"/>
    <n v="141783.23312648709"/>
    <x v="1"/>
    <x v="13"/>
  </r>
  <r>
    <x v="3"/>
    <x v="5"/>
    <s v="Mar 2024"/>
    <n v="141253.60181961616"/>
    <x v="2"/>
    <x v="13"/>
  </r>
  <r>
    <x v="3"/>
    <x v="5"/>
    <s v="Apr 2024"/>
    <n v="140755.09525873643"/>
    <x v="3"/>
    <x v="13"/>
  </r>
  <r>
    <x v="3"/>
    <x v="5"/>
    <s v="May 2024"/>
    <n v="140287.64600753339"/>
    <x v="4"/>
    <x v="13"/>
  </r>
  <r>
    <x v="3"/>
    <x v="5"/>
    <s v="Jun 2024"/>
    <n v="139851.18657661937"/>
    <x v="5"/>
    <x v="13"/>
  </r>
  <r>
    <x v="3"/>
    <x v="5"/>
    <s v="Jul 2024"/>
    <n v="139445.65766096415"/>
    <x v="6"/>
    <x v="13"/>
  </r>
  <r>
    <x v="3"/>
    <x v="5"/>
    <s v="Aug 2024"/>
    <n v="139071.01206280076"/>
    <x v="7"/>
    <x v="13"/>
  </r>
  <r>
    <x v="3"/>
    <x v="5"/>
    <s v="Sep 2024"/>
    <n v="138727.21525307753"/>
    <x v="8"/>
    <x v="13"/>
  </r>
  <r>
    <x v="3"/>
    <x v="5"/>
    <s v="Oct 2024"/>
    <n v="138414.223358049"/>
    <x v="9"/>
    <x v="13"/>
  </r>
  <r>
    <x v="3"/>
    <x v="5"/>
    <s v="Nov 2024"/>
    <n v="138132.01624866345"/>
    <x v="10"/>
    <x v="13"/>
  </r>
  <r>
    <x v="3"/>
    <x v="5"/>
    <s v="Dec 2024"/>
    <n v="137880.56845843836"/>
    <x v="11"/>
    <x v="13"/>
  </r>
  <r>
    <x v="3"/>
    <x v="5"/>
    <s v="Jan 2025"/>
    <n v="137659.87852703757"/>
    <x v="0"/>
    <x v="14"/>
  </r>
  <r>
    <x v="3"/>
    <x v="5"/>
    <s v="Feb 2025"/>
    <n v="137586.49442949699"/>
    <x v="1"/>
    <x v="14"/>
  </r>
  <r>
    <x v="3"/>
    <x v="5"/>
    <s v="Mar 2025"/>
    <n v="137427.85115321196"/>
    <x v="2"/>
    <x v="14"/>
  </r>
  <r>
    <x v="3"/>
    <x v="5"/>
    <s v="Apr 2025"/>
    <n v="137299.99294021694"/>
    <x v="3"/>
    <x v="14"/>
  </r>
  <r>
    <x v="3"/>
    <x v="5"/>
    <s v="May 2025"/>
    <n v="137202.93132402934"/>
    <x v="4"/>
    <x v="14"/>
  </r>
  <r>
    <x v="3"/>
    <x v="5"/>
    <s v="Jun 2025"/>
    <n v="137136.70345157603"/>
    <x v="5"/>
    <x v="14"/>
  </r>
  <r>
    <x v="3"/>
    <x v="5"/>
    <s v="Jul 2025"/>
    <n v="137101.33455637435"/>
    <x v="6"/>
    <x v="14"/>
  </r>
  <r>
    <x v="3"/>
    <x v="5"/>
    <s v="Aug 2025"/>
    <n v="137096.88175406647"/>
    <x v="7"/>
    <x v="14"/>
  </r>
  <r>
    <x v="3"/>
    <x v="5"/>
    <s v="Sep 2025"/>
    <n v="137123.3867010751"/>
    <x v="8"/>
    <x v="14"/>
  </r>
  <r>
    <x v="3"/>
    <x v="5"/>
    <s v="Oct 2025"/>
    <n v="137180.9167057795"/>
    <x v="9"/>
    <x v="14"/>
  </r>
  <r>
    <x v="3"/>
    <x v="5"/>
    <s v="Nov 2025"/>
    <n v="137269.53219331772"/>
    <x v="10"/>
    <x v="14"/>
  </r>
  <r>
    <x v="3"/>
    <x v="5"/>
    <s v="Dec 2025"/>
    <n v="137389.31004190104"/>
    <x v="11"/>
    <x v="14"/>
  </r>
  <r>
    <x v="3"/>
    <x v="5"/>
    <s v="Jan 2026"/>
    <n v="137540.33935990886"/>
    <x v="0"/>
    <x v="15"/>
  </r>
  <r>
    <x v="3"/>
    <x v="5"/>
    <s v="Feb 2026"/>
    <n v="137722.70641828951"/>
    <x v="1"/>
    <x v="15"/>
  </r>
  <r>
    <x v="3"/>
    <x v="5"/>
    <s v="Mar 2026"/>
    <n v="137936.5135410646"/>
    <x v="2"/>
    <x v="15"/>
  </r>
  <r>
    <x v="3"/>
    <x v="5"/>
    <s v="Apr 2026"/>
    <n v="139664.04119918248"/>
    <x v="3"/>
    <x v="15"/>
  </r>
  <r>
    <x v="3"/>
    <x v="5"/>
    <s v="May 2026"/>
    <n v="141427.32266247514"/>
    <x v="4"/>
    <x v="15"/>
  </r>
  <r>
    <x v="3"/>
    <x v="5"/>
    <s v="Jun 2026"/>
    <n v="5446.275509764565"/>
    <x v="5"/>
    <x v="15"/>
  </r>
  <r>
    <x v="3"/>
    <x v="5"/>
    <s v="Jul 2026"/>
    <n v="5488.8200683993346"/>
    <x v="6"/>
    <x v="15"/>
  </r>
  <r>
    <x v="3"/>
    <x v="5"/>
    <s v="Aug 2026"/>
    <n v="5532.1364885469875"/>
    <x v="7"/>
    <x v="15"/>
  </r>
  <r>
    <x v="3"/>
    <x v="5"/>
    <s v="Sep 2026"/>
    <n v="5576.2256316601051"/>
    <x v="8"/>
    <x v="15"/>
  </r>
  <r>
    <x v="3"/>
    <x v="5"/>
    <s v="Oct 2026"/>
    <n v="258.50641351446808"/>
    <x v="9"/>
    <x v="15"/>
  </r>
  <r>
    <x v="3"/>
    <x v="5"/>
    <s v="Nov 2026"/>
    <n v="257.37704918032784"/>
    <x v="10"/>
    <x v="15"/>
  </r>
  <r>
    <x v="3"/>
    <x v="5"/>
    <s v="Dec 2026"/>
    <n v="256.35105915594875"/>
    <x v="11"/>
    <x v="15"/>
  </r>
  <r>
    <x v="3"/>
    <x v="5"/>
    <s v="Jan 2027"/>
    <n v="255.42758198874941"/>
    <x v="0"/>
    <x v="16"/>
  </r>
  <r>
    <x v="3"/>
    <x v="5"/>
    <s v="Feb 2027"/>
    <n v="254.60575622614851"/>
    <x v="1"/>
    <x v="16"/>
  </r>
  <r>
    <x v="3"/>
    <x v="5"/>
    <s v="Mar 2027"/>
    <n v="253.88730477330876"/>
    <x v="2"/>
    <x v="16"/>
  </r>
  <r>
    <x v="3"/>
    <x v="5"/>
    <s v="Apr 2027"/>
    <n v="253.26964327248606"/>
    <x v="3"/>
    <x v="16"/>
  </r>
  <r>
    <x v="3"/>
    <x v="5"/>
    <s v="May 2027"/>
    <n v="252.75277172368044"/>
    <x v="4"/>
    <x v="16"/>
  </r>
  <r>
    <x v="3"/>
    <x v="5"/>
    <s v="Jun 2027"/>
    <n v="252.33841303205466"/>
    <x v="5"/>
    <x v="16"/>
  </r>
  <r>
    <x v="3"/>
    <x v="5"/>
    <s v="Jul 2027"/>
    <n v="252.02398283986457"/>
    <x v="6"/>
    <x v="16"/>
  </r>
  <r>
    <x v="3"/>
    <x v="5"/>
    <s v="Aug 2027"/>
    <n v="251.81034259969158"/>
    <x v="7"/>
    <x v="16"/>
  </r>
  <r>
    <x v="3"/>
    <x v="6"/>
    <s v="Jul 2011"/>
    <n v="3308717.5687379879"/>
    <x v="6"/>
    <x v="0"/>
  </r>
  <r>
    <x v="3"/>
    <x v="6"/>
    <s v="Aug 2011"/>
    <n v="10886485.091763102"/>
    <x v="7"/>
    <x v="0"/>
  </r>
  <r>
    <x v="3"/>
    <x v="6"/>
    <s v="Sep 2011"/>
    <n v="7195061.7408784162"/>
    <x v="8"/>
    <x v="0"/>
  </r>
  <r>
    <x v="3"/>
    <x v="6"/>
    <s v="Oct 2011"/>
    <n v="3535859.4628609214"/>
    <x v="9"/>
    <x v="0"/>
  </r>
  <r>
    <x v="3"/>
    <x v="6"/>
    <s v="Nov 2011"/>
    <n v="2290463.0174313923"/>
    <x v="10"/>
    <x v="0"/>
  </r>
  <r>
    <x v="3"/>
    <x v="6"/>
    <s v="Dec 2011"/>
    <n v="2711314.7031015647"/>
    <x v="11"/>
    <x v="0"/>
  </r>
  <r>
    <x v="3"/>
    <x v="6"/>
    <s v="Jan 2012"/>
    <n v="2011959.5252068972"/>
    <x v="0"/>
    <x v="1"/>
  </r>
  <r>
    <x v="3"/>
    <x v="6"/>
    <s v="Feb 2012"/>
    <n v="1998378.4385217838"/>
    <x v="1"/>
    <x v="1"/>
  </r>
  <r>
    <x v="3"/>
    <x v="6"/>
    <s v="Mar 2012"/>
    <n v="2038121.92261498"/>
    <x v="2"/>
    <x v="1"/>
  </r>
  <r>
    <x v="3"/>
    <x v="6"/>
    <s v="Apr 2012"/>
    <n v="1889486.2198894019"/>
    <x v="3"/>
    <x v="1"/>
  </r>
  <r>
    <x v="3"/>
    <x v="6"/>
    <s v="May 2012"/>
    <n v="1998104.3258442231"/>
    <x v="4"/>
    <x v="1"/>
  </r>
  <r>
    <x v="3"/>
    <x v="6"/>
    <s v="Jun 2012"/>
    <n v="1909805.5969403856"/>
    <x v="5"/>
    <x v="1"/>
  </r>
  <r>
    <x v="3"/>
    <x v="6"/>
    <s v="Jul 2012"/>
    <n v="1734846.4269051007"/>
    <x v="6"/>
    <x v="1"/>
  </r>
  <r>
    <x v="3"/>
    <x v="6"/>
    <s v="Aug 2012"/>
    <n v="1673179.7698200382"/>
    <x v="7"/>
    <x v="1"/>
  </r>
  <r>
    <x v="3"/>
    <x v="6"/>
    <s v="Sep 2012"/>
    <n v="2078858.7574381223"/>
    <x v="8"/>
    <x v="1"/>
  </r>
  <r>
    <x v="3"/>
    <x v="6"/>
    <s v="Oct 2012"/>
    <n v="1685167.4682661302"/>
    <x v="9"/>
    <x v="1"/>
  </r>
  <r>
    <x v="3"/>
    <x v="6"/>
    <s v="Nov 2012"/>
    <n v="1651750.5919092547"/>
    <x v="10"/>
    <x v="1"/>
  </r>
  <r>
    <x v="3"/>
    <x v="6"/>
    <s v="Dec 2012"/>
    <n v="1664521.8691565301"/>
    <x v="11"/>
    <x v="1"/>
  </r>
  <r>
    <x v="3"/>
    <x v="6"/>
    <s v="Jan 2013"/>
    <n v="1585142.0287082326"/>
    <x v="0"/>
    <x v="2"/>
  </r>
  <r>
    <x v="3"/>
    <x v="6"/>
    <s v="Feb 2013"/>
    <n v="1507227.6131362428"/>
    <x v="1"/>
    <x v="2"/>
  </r>
  <r>
    <x v="3"/>
    <x v="6"/>
    <s v="Mar 2013"/>
    <n v="1424380.8523101246"/>
    <x v="2"/>
    <x v="2"/>
  </r>
  <r>
    <x v="3"/>
    <x v="6"/>
    <s v="Apr 2013"/>
    <n v="1328278.9500743554"/>
    <x v="3"/>
    <x v="2"/>
  </r>
  <r>
    <x v="3"/>
    <x v="6"/>
    <s v="May 2013"/>
    <n v="1247058.6472097801"/>
    <x v="4"/>
    <x v="2"/>
  </r>
  <r>
    <x v="3"/>
    <x v="6"/>
    <s v="Jun 2013"/>
    <n v="1175273.5381882214"/>
    <x v="5"/>
    <x v="2"/>
  </r>
  <r>
    <x v="3"/>
    <x v="6"/>
    <s v="Jul 2013"/>
    <n v="1098877.515969801"/>
    <x v="6"/>
    <x v="2"/>
  </r>
  <r>
    <x v="3"/>
    <x v="6"/>
    <s v="Aug 2013"/>
    <n v="1079639.7948209136"/>
    <x v="7"/>
    <x v="2"/>
  </r>
  <r>
    <x v="3"/>
    <x v="6"/>
    <s v="Sep 2013"/>
    <n v="1037284.7639796454"/>
    <x v="8"/>
    <x v="2"/>
  </r>
  <r>
    <x v="3"/>
    <x v="6"/>
    <s v="Oct 2013"/>
    <n v="984009.94103998877"/>
    <x v="9"/>
    <x v="2"/>
  </r>
  <r>
    <x v="3"/>
    <x v="6"/>
    <s v="Nov 2013"/>
    <n v="941873.73467759613"/>
    <x v="10"/>
    <x v="2"/>
  </r>
  <r>
    <x v="3"/>
    <x v="6"/>
    <s v="Dec 2013"/>
    <n v="903827.57871111878"/>
    <x v="11"/>
    <x v="2"/>
  </r>
  <r>
    <x v="3"/>
    <x v="6"/>
    <s v="Jan 2014"/>
    <n v="835631.63582775334"/>
    <x v="0"/>
    <x v="3"/>
  </r>
  <r>
    <x v="3"/>
    <x v="6"/>
    <s v="Feb 2014"/>
    <n v="851951.58330253861"/>
    <x v="1"/>
    <x v="3"/>
  </r>
  <r>
    <x v="3"/>
    <x v="6"/>
    <s v="Mar 2014"/>
    <n v="828755.28053155588"/>
    <x v="2"/>
    <x v="3"/>
  </r>
  <r>
    <x v="3"/>
    <x v="6"/>
    <s v="Apr 2014"/>
    <n v="804937.10295140883"/>
    <x v="3"/>
    <x v="3"/>
  </r>
  <r>
    <x v="3"/>
    <x v="6"/>
    <s v="May 2014"/>
    <n v="785812.21578881214"/>
    <x v="4"/>
    <x v="3"/>
  </r>
  <r>
    <x v="3"/>
    <x v="6"/>
    <s v="Jun 2014"/>
    <n v="764763.16942007362"/>
    <x v="5"/>
    <x v="3"/>
  </r>
  <r>
    <x v="3"/>
    <x v="6"/>
    <s v="Jul 2014"/>
    <n v="737781.44814960065"/>
    <x v="6"/>
    <x v="3"/>
  </r>
  <r>
    <x v="3"/>
    <x v="6"/>
    <s v="Aug 2014"/>
    <n v="719059.63705239608"/>
    <x v="7"/>
    <x v="3"/>
  </r>
  <r>
    <x v="3"/>
    <x v="6"/>
    <s v="Sep 2014"/>
    <n v="699094.32897298387"/>
    <x v="8"/>
    <x v="3"/>
  </r>
  <r>
    <x v="3"/>
    <x v="6"/>
    <s v="Oct 2014"/>
    <n v="680523.45502114249"/>
    <x v="9"/>
    <x v="3"/>
  </r>
  <r>
    <x v="3"/>
    <x v="6"/>
    <s v="Nov 2014"/>
    <n v="665064.92600828968"/>
    <x v="10"/>
    <x v="3"/>
  </r>
  <r>
    <x v="3"/>
    <x v="6"/>
    <s v="Dec 2014"/>
    <n v="654657.7070715134"/>
    <x v="11"/>
    <x v="3"/>
  </r>
  <r>
    <x v="3"/>
    <x v="6"/>
    <s v="Jan 2015"/>
    <n v="632396.83905855543"/>
    <x v="0"/>
    <x v="4"/>
  </r>
  <r>
    <x v="3"/>
    <x v="6"/>
    <s v="Feb 2015"/>
    <n v="617641.71935291984"/>
    <x v="1"/>
    <x v="4"/>
  </r>
  <r>
    <x v="3"/>
    <x v="6"/>
    <s v="Mar 2015"/>
    <n v="602767.84569563926"/>
    <x v="2"/>
    <x v="4"/>
  </r>
  <r>
    <x v="3"/>
    <x v="6"/>
    <s v="Apr 2015"/>
    <n v="587225.67266530765"/>
    <x v="3"/>
    <x v="4"/>
  </r>
  <r>
    <x v="3"/>
    <x v="6"/>
    <s v="May 2015"/>
    <n v="575067.5480221652"/>
    <x v="4"/>
    <x v="4"/>
  </r>
  <r>
    <x v="3"/>
    <x v="6"/>
    <s v="Jun 2015"/>
    <n v="562029.70805933687"/>
    <x v="5"/>
    <x v="4"/>
  </r>
  <r>
    <x v="3"/>
    <x v="6"/>
    <s v="Jul 2015"/>
    <n v="571885.24832131062"/>
    <x v="6"/>
    <x v="4"/>
  </r>
  <r>
    <x v="3"/>
    <x v="6"/>
    <s v="Aug 2015"/>
    <n v="558205.94652227196"/>
    <x v="7"/>
    <x v="4"/>
  </r>
  <r>
    <x v="3"/>
    <x v="6"/>
    <s v="Sep 2015"/>
    <n v="546308.14459591929"/>
    <x v="8"/>
    <x v="4"/>
  </r>
  <r>
    <x v="3"/>
    <x v="6"/>
    <s v="Oct 2015"/>
    <n v="533479.10811367386"/>
    <x v="9"/>
    <x v="4"/>
  </r>
  <r>
    <x v="3"/>
    <x v="6"/>
    <s v="Nov 2015"/>
    <n v="522917.29482657317"/>
    <x v="10"/>
    <x v="4"/>
  </r>
  <r>
    <x v="3"/>
    <x v="6"/>
    <s v="Dec 2015"/>
    <n v="515696.38889167237"/>
    <x v="11"/>
    <x v="4"/>
  </r>
  <r>
    <x v="3"/>
    <x v="6"/>
    <s v="Jan 2016"/>
    <n v="501773.93067678472"/>
    <x v="0"/>
    <x v="5"/>
  </r>
  <r>
    <x v="3"/>
    <x v="6"/>
    <s v="Feb 2016"/>
    <n v="492031.98583948554"/>
    <x v="1"/>
    <x v="5"/>
  </r>
  <r>
    <x v="3"/>
    <x v="6"/>
    <s v="Mar 2016"/>
    <n v="481999.50325979164"/>
    <x v="2"/>
    <x v="5"/>
  </r>
  <r>
    <x v="3"/>
    <x v="6"/>
    <s v="Apr 2016"/>
    <n v="472879.78913235094"/>
    <x v="3"/>
    <x v="5"/>
  </r>
  <r>
    <x v="3"/>
    <x v="6"/>
    <s v="May 2016"/>
    <n v="462037.37418189656"/>
    <x v="4"/>
    <x v="5"/>
  </r>
  <r>
    <x v="3"/>
    <x v="6"/>
    <s v="Jun 2016"/>
    <n v="451917.25051300006"/>
    <x v="5"/>
    <x v="5"/>
  </r>
  <r>
    <x v="3"/>
    <x v="6"/>
    <s v="Jul 2016"/>
    <n v="436641.74368215585"/>
    <x v="6"/>
    <x v="5"/>
  </r>
  <r>
    <x v="3"/>
    <x v="6"/>
    <s v="Aug 2016"/>
    <n v="429587.25039932894"/>
    <x v="7"/>
    <x v="5"/>
  </r>
  <r>
    <x v="3"/>
    <x v="6"/>
    <s v="Sep 2016"/>
    <n v="420290.38519624231"/>
    <x v="8"/>
    <x v="5"/>
  </r>
  <r>
    <x v="3"/>
    <x v="6"/>
    <s v="Oct 2016"/>
    <n v="410141.02237790718"/>
    <x v="9"/>
    <x v="5"/>
  </r>
  <r>
    <x v="3"/>
    <x v="6"/>
    <s v="Nov 2016"/>
    <n v="405379.98132215149"/>
    <x v="10"/>
    <x v="5"/>
  </r>
  <r>
    <x v="3"/>
    <x v="6"/>
    <s v="Dec 2016"/>
    <n v="404776.23397482833"/>
    <x v="11"/>
    <x v="5"/>
  </r>
  <r>
    <x v="3"/>
    <x v="6"/>
    <s v="Jan 2017"/>
    <n v="392876.14042992861"/>
    <x v="0"/>
    <x v="6"/>
  </r>
  <r>
    <x v="3"/>
    <x v="6"/>
    <s v="Feb 2017"/>
    <n v="384706.55562203249"/>
    <x v="1"/>
    <x v="6"/>
  </r>
  <r>
    <x v="3"/>
    <x v="6"/>
    <s v="Mar 2017"/>
    <n v="376227.49717852572"/>
    <x v="2"/>
    <x v="6"/>
  </r>
  <r>
    <x v="3"/>
    <x v="6"/>
    <s v="Apr 2017"/>
    <n v="366539.4969971925"/>
    <x v="3"/>
    <x v="6"/>
  </r>
  <r>
    <x v="3"/>
    <x v="6"/>
    <s v="May 2017"/>
    <n v="359199.49802446779"/>
    <x v="4"/>
    <x v="6"/>
  </r>
  <r>
    <x v="3"/>
    <x v="6"/>
    <s v="Jun 2017"/>
    <n v="354521.47223710106"/>
    <x v="5"/>
    <x v="6"/>
  </r>
  <r>
    <x v="3"/>
    <x v="6"/>
    <s v="Jul 2017"/>
    <n v="348290.59827989974"/>
    <x v="6"/>
    <x v="6"/>
  </r>
  <r>
    <x v="3"/>
    <x v="6"/>
    <s v="Aug 2017"/>
    <n v="343405.85453394987"/>
    <x v="7"/>
    <x v="6"/>
  </r>
  <r>
    <x v="3"/>
    <x v="6"/>
    <s v="Sep 2017"/>
    <n v="338498.24620235781"/>
    <x v="8"/>
    <x v="6"/>
  </r>
  <r>
    <x v="3"/>
    <x v="6"/>
    <s v="Oct 2017"/>
    <n v="332473.2667480277"/>
    <x v="9"/>
    <x v="6"/>
  </r>
  <r>
    <x v="3"/>
    <x v="6"/>
    <s v="Nov 2017"/>
    <n v="325420.46636009833"/>
    <x v="10"/>
    <x v="6"/>
  </r>
  <r>
    <x v="3"/>
    <x v="6"/>
    <s v="Dec 2017"/>
    <n v="322616.40747731959"/>
    <x v="11"/>
    <x v="6"/>
  </r>
  <r>
    <x v="3"/>
    <x v="6"/>
    <s v="Jan 2018"/>
    <n v="315502.81121833518"/>
    <x v="0"/>
    <x v="7"/>
  </r>
  <r>
    <x v="3"/>
    <x v="6"/>
    <s v="Feb 2018"/>
    <n v="308425.11467634712"/>
    <x v="1"/>
    <x v="7"/>
  </r>
  <r>
    <x v="3"/>
    <x v="6"/>
    <s v="Mar 2018"/>
    <n v="303554.72360793571"/>
    <x v="2"/>
    <x v="7"/>
  </r>
  <r>
    <x v="3"/>
    <x v="6"/>
    <s v="Apr 2018"/>
    <n v="299423.22806945373"/>
    <x v="3"/>
    <x v="7"/>
  </r>
  <r>
    <x v="3"/>
    <x v="6"/>
    <s v="May 2018"/>
    <n v="295078.34720277815"/>
    <x v="4"/>
    <x v="7"/>
  </r>
  <r>
    <x v="3"/>
    <x v="6"/>
    <s v="Jun 2018"/>
    <n v="291815.84240789694"/>
    <x v="5"/>
    <x v="7"/>
  </r>
  <r>
    <x v="3"/>
    <x v="6"/>
    <s v="Jul 2018"/>
    <n v="287667.65562848048"/>
    <x v="6"/>
    <x v="7"/>
  </r>
  <r>
    <x v="3"/>
    <x v="6"/>
    <s v="Aug 2018"/>
    <n v="284276.37889619841"/>
    <x v="7"/>
    <x v="7"/>
  </r>
  <r>
    <x v="3"/>
    <x v="6"/>
    <s v="Sep 2018"/>
    <n v="279406.49040194601"/>
    <x v="8"/>
    <x v="7"/>
  </r>
  <r>
    <x v="3"/>
    <x v="6"/>
    <s v="Oct 2018"/>
    <n v="274774.98837990063"/>
    <x v="9"/>
    <x v="7"/>
  </r>
  <r>
    <x v="3"/>
    <x v="6"/>
    <s v="Nov 2018"/>
    <n v="273298.30028953502"/>
    <x v="10"/>
    <x v="7"/>
  </r>
  <r>
    <x v="3"/>
    <x v="6"/>
    <s v="Dec 2018"/>
    <n v="270937.25713038945"/>
    <x v="11"/>
    <x v="7"/>
  </r>
  <r>
    <x v="3"/>
    <x v="6"/>
    <s v="Jan 2019"/>
    <n v="262928.1358579456"/>
    <x v="0"/>
    <x v="8"/>
  </r>
  <r>
    <x v="3"/>
    <x v="6"/>
    <s v="Feb 2019"/>
    <n v="258902.97761691888"/>
    <x v="1"/>
    <x v="8"/>
  </r>
  <r>
    <x v="3"/>
    <x v="6"/>
    <s v="Mar 2019"/>
    <n v="256310.99832204197"/>
    <x v="2"/>
    <x v="8"/>
  </r>
  <r>
    <x v="3"/>
    <x v="6"/>
    <s v="Apr 2019"/>
    <n v="253252.72687501786"/>
    <x v="3"/>
    <x v="8"/>
  </r>
  <r>
    <x v="3"/>
    <x v="6"/>
    <s v="May 2019"/>
    <n v="252316.73090375162"/>
    <x v="4"/>
    <x v="8"/>
  </r>
  <r>
    <x v="3"/>
    <x v="6"/>
    <s v="Jun 2019"/>
    <n v="251380.71968637529"/>
    <x v="5"/>
    <x v="8"/>
  </r>
  <r>
    <x v="3"/>
    <x v="6"/>
    <s v="Jul 2019"/>
    <n v="245708.46123370179"/>
    <x v="6"/>
    <x v="8"/>
  </r>
  <r>
    <x v="3"/>
    <x v="6"/>
    <s v="Aug 2019"/>
    <n v="240959.67783630072"/>
    <x v="7"/>
    <x v="8"/>
  </r>
  <r>
    <x v="3"/>
    <x v="6"/>
    <s v="Sep 2019"/>
    <n v="241191.10898110922"/>
    <x v="8"/>
    <x v="8"/>
  </r>
  <r>
    <x v="3"/>
    <x v="6"/>
    <s v="Oct 2019"/>
    <n v="238762.01231227568"/>
    <x v="9"/>
    <x v="8"/>
  </r>
  <r>
    <x v="3"/>
    <x v="6"/>
    <s v="Nov 2019"/>
    <n v="235167.19119903431"/>
    <x v="10"/>
    <x v="8"/>
  </r>
  <r>
    <x v="3"/>
    <x v="6"/>
    <s v="Dec 2019"/>
    <n v="233113.55952416547"/>
    <x v="11"/>
    <x v="8"/>
  </r>
  <r>
    <x v="3"/>
    <x v="6"/>
    <s v="Jan 2020"/>
    <n v="228643.15460443823"/>
    <x v="0"/>
    <x v="9"/>
  </r>
  <r>
    <x v="3"/>
    <x v="6"/>
    <s v="Feb 2020"/>
    <n v="228171.20402256318"/>
    <x v="1"/>
    <x v="9"/>
  </r>
  <r>
    <x v="3"/>
    <x v="6"/>
    <s v="Mar 2020"/>
    <n v="226693.51070911504"/>
    <x v="2"/>
    <x v="9"/>
  </r>
  <r>
    <x v="3"/>
    <x v="6"/>
    <s v="Apr 2020"/>
    <n v="221383.05521678366"/>
    <x v="3"/>
    <x v="9"/>
  </r>
  <r>
    <x v="3"/>
    <x v="6"/>
    <s v="May 2020"/>
    <n v="219735.26683221917"/>
    <x v="4"/>
    <x v="9"/>
  </r>
  <r>
    <x v="3"/>
    <x v="6"/>
    <s v="Jun 2020"/>
    <n v="222880.26024551399"/>
    <x v="5"/>
    <x v="9"/>
  </r>
  <r>
    <x v="3"/>
    <x v="6"/>
    <s v="Jul 2020"/>
    <n v="211035.33022176891"/>
    <x v="6"/>
    <x v="9"/>
  </r>
  <r>
    <x v="3"/>
    <x v="6"/>
    <s v="Aug 2020"/>
    <n v="206401.74334750132"/>
    <x v="7"/>
    <x v="9"/>
  </r>
  <r>
    <x v="3"/>
    <x v="6"/>
    <s v="Sep 2020"/>
    <n v="203378.24893033004"/>
    <x v="8"/>
    <x v="9"/>
  </r>
  <r>
    <x v="3"/>
    <x v="6"/>
    <s v="Oct 2020"/>
    <n v="200636.27415684034"/>
    <x v="9"/>
    <x v="9"/>
  </r>
  <r>
    <x v="3"/>
    <x v="6"/>
    <s v="Nov 2020"/>
    <n v="197965.73645352977"/>
    <x v="10"/>
    <x v="9"/>
  </r>
  <r>
    <x v="3"/>
    <x v="6"/>
    <s v="Dec 2020"/>
    <n v="198107.52915122543"/>
    <x v="11"/>
    <x v="9"/>
  </r>
  <r>
    <x v="3"/>
    <x v="6"/>
    <s v="Jan 2021"/>
    <n v="195343.96066388275"/>
    <x v="0"/>
    <x v="10"/>
  </r>
  <r>
    <x v="3"/>
    <x v="6"/>
    <s v="Feb 2021"/>
    <n v="194429.09031291059"/>
    <x v="1"/>
    <x v="10"/>
  </r>
  <r>
    <x v="3"/>
    <x v="6"/>
    <s v="Mar 2021"/>
    <n v="193594.47296017071"/>
    <x v="2"/>
    <x v="10"/>
  </r>
  <r>
    <x v="3"/>
    <x v="6"/>
    <s v="Apr 2021"/>
    <n v="187431.49395496584"/>
    <x v="3"/>
    <x v="10"/>
  </r>
  <r>
    <x v="3"/>
    <x v="6"/>
    <s v="May 2021"/>
    <n v="186049.69531142974"/>
    <x v="4"/>
    <x v="10"/>
  </r>
  <r>
    <x v="3"/>
    <x v="6"/>
    <s v="Jun 2021"/>
    <n v="133054.56652755785"/>
    <x v="5"/>
    <x v="10"/>
  </r>
  <r>
    <x v="3"/>
    <x v="6"/>
    <s v="Jul 2021"/>
    <n v="71024.117046583895"/>
    <x v="6"/>
    <x v="10"/>
  </r>
  <r>
    <x v="3"/>
    <x v="6"/>
    <s v="Aug 2021"/>
    <n v="68058.472542905511"/>
    <x v="7"/>
    <x v="10"/>
  </r>
  <r>
    <x v="3"/>
    <x v="6"/>
    <s v="Sep 2021"/>
    <n v="66816.544513267232"/>
    <x v="8"/>
    <x v="10"/>
  </r>
  <r>
    <x v="3"/>
    <x v="6"/>
    <s v="Oct 2021"/>
    <n v="66450.555333822354"/>
    <x v="9"/>
    <x v="10"/>
  </r>
  <r>
    <x v="3"/>
    <x v="6"/>
    <s v="Nov 2021"/>
    <n v="65626.268730945099"/>
    <x v="10"/>
    <x v="10"/>
  </r>
  <r>
    <x v="3"/>
    <x v="6"/>
    <s v="Dec 2021"/>
    <n v="66002.365144980751"/>
    <x v="11"/>
    <x v="10"/>
  </r>
  <r>
    <x v="3"/>
    <x v="6"/>
    <s v="Jan 2022"/>
    <n v="64564.267988757179"/>
    <x v="0"/>
    <x v="11"/>
  </r>
  <r>
    <x v="3"/>
    <x v="6"/>
    <s v="Feb 2022"/>
    <n v="64047.423580690542"/>
    <x v="1"/>
    <x v="11"/>
  </r>
  <r>
    <x v="3"/>
    <x v="6"/>
    <s v="Mar 2022"/>
    <n v="63543.71187489554"/>
    <x v="2"/>
    <x v="11"/>
  </r>
  <r>
    <x v="3"/>
    <x v="6"/>
    <s v="Apr 2022"/>
    <n v="63881.259342846926"/>
    <x v="3"/>
    <x v="11"/>
  </r>
  <r>
    <x v="3"/>
    <x v="6"/>
    <s v="May 2022"/>
    <n v="62591.601800978613"/>
    <x v="4"/>
    <x v="11"/>
  </r>
  <r>
    <x v="3"/>
    <x v="6"/>
    <s v="Jun 2022"/>
    <n v="62126.707359501386"/>
    <x v="5"/>
    <x v="11"/>
  </r>
  <r>
    <x v="3"/>
    <x v="6"/>
    <s v="Jul 2022"/>
    <n v="62453.923072845282"/>
    <x v="6"/>
    <x v="11"/>
  </r>
  <r>
    <x v="3"/>
    <x v="6"/>
    <s v="Aug 2022"/>
    <n v="61249.964976620176"/>
    <x v="7"/>
    <x v="11"/>
  </r>
  <r>
    <x v="3"/>
    <x v="6"/>
    <s v="Sep 2022"/>
    <n v="45235.033102574023"/>
    <x v="8"/>
    <x v="11"/>
  </r>
  <r>
    <x v="3"/>
    <x v="6"/>
    <s v="Oct 2022"/>
    <n v="44979.558121020302"/>
    <x v="9"/>
    <x v="11"/>
  </r>
  <r>
    <x v="3"/>
    <x v="6"/>
    <s v="Nov 2022"/>
    <n v="44732.565105626141"/>
    <x v="10"/>
    <x v="11"/>
  </r>
  <r>
    <x v="3"/>
    <x v="6"/>
    <s v="Dec 2022"/>
    <n v="44494.000930689253"/>
    <x v="11"/>
    <x v="11"/>
  </r>
  <r>
    <x v="3"/>
    <x v="6"/>
    <s v="Jan 2023"/>
    <n v="44263.805917434081"/>
    <x v="0"/>
    <x v="12"/>
  </r>
  <r>
    <x v="3"/>
    <x v="6"/>
    <s v="Feb 2023"/>
    <n v="44041.945707757382"/>
    <x v="1"/>
    <x v="12"/>
  </r>
  <r>
    <x v="3"/>
    <x v="6"/>
    <s v="Mar 2023"/>
    <n v="43828.358254168132"/>
    <x v="2"/>
    <x v="12"/>
  </r>
  <r>
    <x v="3"/>
    <x v="6"/>
    <s v="Apr 2023"/>
    <n v="43623.011075657938"/>
    <x v="3"/>
    <x v="12"/>
  </r>
  <r>
    <x v="3"/>
    <x v="6"/>
    <s v="May 2023"/>
    <n v="43425.86103088221"/>
    <x v="4"/>
    <x v="12"/>
  </r>
  <r>
    <x v="3"/>
    <x v="6"/>
    <s v="Jun 2023"/>
    <n v="43236.868762854159"/>
    <x v="5"/>
    <x v="12"/>
  </r>
  <r>
    <x v="3"/>
    <x v="6"/>
    <s v="Jul 2023"/>
    <n v="43055.994791681813"/>
    <x v="6"/>
    <x v="12"/>
  </r>
  <r>
    <x v="3"/>
    <x v="6"/>
    <s v="Aug 2023"/>
    <n v="42883.216482167067"/>
    <x v="7"/>
    <x v="12"/>
  </r>
  <r>
    <x v="3"/>
    <x v="6"/>
    <s v="Sep 2023"/>
    <n v="42718.490001344726"/>
    <x v="8"/>
    <x v="12"/>
  </r>
  <r>
    <x v="3"/>
    <x v="6"/>
    <s v="Oct 2023"/>
    <n v="42561.802705637347"/>
    <x v="9"/>
    <x v="12"/>
  </r>
  <r>
    <x v="3"/>
    <x v="6"/>
    <s v="Nov 2023"/>
    <n v="42413.120092247787"/>
    <x v="10"/>
    <x v="12"/>
  </r>
  <r>
    <x v="3"/>
    <x v="6"/>
    <s v="Dec 2023"/>
    <n v="42272.418734357321"/>
    <x v="11"/>
    <x v="12"/>
  </r>
  <r>
    <x v="3"/>
    <x v="6"/>
    <s v="Jan 2024"/>
    <n v="42139.683135315245"/>
    <x v="0"/>
    <x v="13"/>
  </r>
  <r>
    <x v="3"/>
    <x v="6"/>
    <s v="Feb 2024"/>
    <n v="42014.899237018341"/>
    <x v="1"/>
    <x v="13"/>
  </r>
  <r>
    <x v="3"/>
    <x v="6"/>
    <s v="Mar 2024"/>
    <n v="41898.039036669456"/>
    <x v="2"/>
    <x v="13"/>
  </r>
  <r>
    <x v="3"/>
    <x v="6"/>
    <s v="Apr 2024"/>
    <n v="41789.107282311794"/>
    <x v="3"/>
    <x v="13"/>
  </r>
  <r>
    <x v="3"/>
    <x v="6"/>
    <s v="May 2024"/>
    <n v="41688.08063260081"/>
    <x v="4"/>
    <x v="13"/>
  </r>
  <r>
    <x v="3"/>
    <x v="6"/>
    <s v="Jun 2024"/>
    <n v="41594.962466864221"/>
    <x v="5"/>
    <x v="13"/>
  </r>
  <r>
    <x v="3"/>
    <x v="6"/>
    <s v="Jul 2024"/>
    <n v="41509.744342641046"/>
    <x v="6"/>
    <x v="13"/>
  </r>
  <r>
    <x v="3"/>
    <x v="6"/>
    <s v="Aug 2024"/>
    <n v="41432.429031996071"/>
    <x v="7"/>
    <x v="13"/>
  </r>
  <r>
    <x v="3"/>
    <x v="6"/>
    <s v="Sep 2024"/>
    <n v="41363.009408110571"/>
    <x v="8"/>
    <x v="13"/>
  </r>
  <r>
    <x v="3"/>
    <x v="6"/>
    <s v="Oct 2024"/>
    <n v="41301.501619027767"/>
    <x v="9"/>
    <x v="13"/>
  </r>
  <r>
    <x v="3"/>
    <x v="6"/>
    <s v="Nov 2024"/>
    <n v="41247.900815023735"/>
    <x v="10"/>
    <x v="13"/>
  </r>
  <r>
    <x v="3"/>
    <x v="6"/>
    <s v="Dec 2024"/>
    <n v="41202.225221236527"/>
    <x v="11"/>
    <x v="13"/>
  </r>
  <r>
    <x v="3"/>
    <x v="6"/>
    <s v="Jan 2025"/>
    <n v="41164.483763920638"/>
    <x v="0"/>
    <x v="14"/>
  </r>
  <r>
    <x v="3"/>
    <x v="6"/>
    <s v="Feb 2025"/>
    <n v="41134.688630783152"/>
    <x v="1"/>
    <x v="14"/>
  </r>
  <r>
    <x v="3"/>
    <x v="6"/>
    <s v="Mar 2025"/>
    <n v="41194.339070652895"/>
    <x v="2"/>
    <x v="14"/>
  </r>
  <r>
    <x v="3"/>
    <x v="6"/>
    <s v="Apr 2025"/>
    <n v="41180.665561298381"/>
    <x v="3"/>
    <x v="14"/>
  </r>
  <r>
    <x v="3"/>
    <x v="6"/>
    <s v="May 2025"/>
    <n v="41175.009937010582"/>
    <x v="4"/>
    <x v="14"/>
  </r>
  <r>
    <x v="3"/>
    <x v="6"/>
    <s v="Jun 2025"/>
    <n v="41177.400900022396"/>
    <x v="5"/>
    <x v="14"/>
  </r>
  <r>
    <x v="3"/>
    <x v="6"/>
    <s v="Jul 2025"/>
    <n v="41187.872375471859"/>
    <x v="6"/>
    <x v="14"/>
  </r>
  <r>
    <x v="3"/>
    <x v="6"/>
    <s v="Aug 2025"/>
    <n v="41206.448689613462"/>
    <x v="7"/>
    <x v="14"/>
  </r>
  <r>
    <x v="3"/>
    <x v="6"/>
    <s v="Sep 2025"/>
    <n v="41233.170751943006"/>
    <x v="8"/>
    <x v="14"/>
  </r>
  <r>
    <x v="3"/>
    <x v="6"/>
    <s v="Oct 2025"/>
    <n v="41268.078126145949"/>
    <x v="9"/>
    <x v="14"/>
  </r>
  <r>
    <x v="3"/>
    <x v="6"/>
    <s v="Nov 2025"/>
    <n v="41311.212053002593"/>
    <x v="10"/>
    <x v="14"/>
  </r>
  <r>
    <x v="3"/>
    <x v="6"/>
    <s v="Dec 2025"/>
    <n v="41362.618880556154"/>
    <x v="11"/>
    <x v="14"/>
  </r>
  <r>
    <x v="3"/>
    <x v="6"/>
    <s v="Jan 2026"/>
    <n v="41422.344288134351"/>
    <x v="0"/>
    <x v="15"/>
  </r>
  <r>
    <x v="3"/>
    <x v="6"/>
    <s v="Feb 2026"/>
    <n v="41490.443308138143"/>
    <x v="1"/>
    <x v="15"/>
  </r>
  <r>
    <x v="3"/>
    <x v="6"/>
    <s v="Mar 2026"/>
    <n v="41566.970627158153"/>
    <x v="2"/>
    <x v="15"/>
  </r>
  <r>
    <x v="3"/>
    <x v="6"/>
    <s v="Apr 2026"/>
    <n v="41651.98008597469"/>
    <x v="3"/>
    <x v="15"/>
  </r>
  <r>
    <x v="3"/>
    <x v="6"/>
    <s v="May 2026"/>
    <n v="41745.541447156771"/>
    <x v="4"/>
    <x v="15"/>
  </r>
  <r>
    <x v="3"/>
    <x v="6"/>
    <s v="Jun 2026"/>
    <n v="41847.715174389872"/>
    <x v="5"/>
    <x v="15"/>
  </r>
  <r>
    <x v="3"/>
    <x v="6"/>
    <s v="Jul 2026"/>
    <n v="3996.6601483421341"/>
    <x v="6"/>
    <x v="15"/>
  </r>
  <r>
    <x v="3"/>
    <x v="6"/>
    <s v="Aug 2026"/>
    <n v="4016.2194292015192"/>
    <x v="7"/>
    <x v="15"/>
  </r>
  <r>
    <x v="3"/>
    <x v="6"/>
    <s v="Sep 2026"/>
    <n v="4036.1939302051114"/>
    <x v="8"/>
    <x v="15"/>
  </r>
  <r>
    <x v="3"/>
    <x v="6"/>
    <s v="Oct 2026"/>
    <n v="4056.592265878724"/>
    <x v="9"/>
    <x v="15"/>
  </r>
  <r>
    <x v="3"/>
    <x v="6"/>
    <s v="Nov 2026"/>
    <n v="329.0507654006185"/>
    <x v="10"/>
    <x v="15"/>
  </r>
  <r>
    <x v="3"/>
    <x v="6"/>
    <s v="Dec 2026"/>
    <n v="327.7387731192336"/>
    <x v="11"/>
    <x v="15"/>
  </r>
  <r>
    <x v="3"/>
    <x v="6"/>
    <s v="Jan 2027"/>
    <n v="326.5585830827942"/>
    <x v="0"/>
    <x v="16"/>
  </r>
  <r>
    <x v="3"/>
    <x v="6"/>
    <s v="Feb 2027"/>
    <n v="325.5084723861375"/>
    <x v="1"/>
    <x v="16"/>
  </r>
  <r>
    <x v="3"/>
    <x v="6"/>
    <s v="Mar 2027"/>
    <n v="324.58930248184487"/>
    <x v="2"/>
    <x v="16"/>
  </r>
  <r>
    <x v="3"/>
    <x v="6"/>
    <s v="Apr 2027"/>
    <n v="323.7984890121723"/>
    <x v="3"/>
    <x v="16"/>
  </r>
  <r>
    <x v="3"/>
    <x v="6"/>
    <s v="May 2027"/>
    <n v="323.13947778744517"/>
    <x v="4"/>
    <x v="16"/>
  </r>
  <r>
    <x v="3"/>
    <x v="6"/>
    <s v="Jun 2027"/>
    <n v="322.60882299733805"/>
    <x v="5"/>
    <x v="16"/>
  </r>
  <r>
    <x v="3"/>
    <x v="6"/>
    <s v="Jul 2027"/>
    <n v="322.20738609443242"/>
    <x v="6"/>
    <x v="16"/>
  </r>
  <r>
    <x v="3"/>
    <x v="6"/>
    <s v="Aug 2027"/>
    <n v="321.93344417356548"/>
    <x v="7"/>
    <x v="16"/>
  </r>
  <r>
    <x v="3"/>
    <x v="7"/>
    <s v="Aug 2011"/>
    <n v="2505959.6310226438"/>
    <x v="7"/>
    <x v="0"/>
  </r>
  <r>
    <x v="3"/>
    <x v="7"/>
    <s v="Sep 2011"/>
    <n v="7196282.8626103057"/>
    <x v="8"/>
    <x v="0"/>
  </r>
  <r>
    <x v="3"/>
    <x v="7"/>
    <s v="Oct 2011"/>
    <n v="3822179.9056112347"/>
    <x v="9"/>
    <x v="0"/>
  </r>
  <r>
    <x v="3"/>
    <x v="7"/>
    <s v="Nov 2011"/>
    <n v="2722193.1823000773"/>
    <x v="10"/>
    <x v="0"/>
  </r>
  <r>
    <x v="3"/>
    <x v="7"/>
    <s v="Dec 2011"/>
    <n v="2521472.8131455868"/>
    <x v="11"/>
    <x v="0"/>
  </r>
  <r>
    <x v="3"/>
    <x v="7"/>
    <s v="Jan 2012"/>
    <n v="1858398.3697288774"/>
    <x v="0"/>
    <x v="1"/>
  </r>
  <r>
    <x v="3"/>
    <x v="7"/>
    <s v="Feb 2012"/>
    <n v="2061466.7808730516"/>
    <x v="1"/>
    <x v="1"/>
  </r>
  <r>
    <x v="3"/>
    <x v="7"/>
    <s v="Mar 2012"/>
    <n v="1871388.2079868435"/>
    <x v="2"/>
    <x v="1"/>
  </r>
  <r>
    <x v="3"/>
    <x v="7"/>
    <s v="Apr 2012"/>
    <n v="1712507.9062726116"/>
    <x v="3"/>
    <x v="1"/>
  </r>
  <r>
    <x v="3"/>
    <x v="7"/>
    <s v="May 2012"/>
    <n v="1586112.6231564425"/>
    <x v="4"/>
    <x v="1"/>
  </r>
  <r>
    <x v="3"/>
    <x v="7"/>
    <s v="Jun 2012"/>
    <n v="1336831.2507758318"/>
    <x v="5"/>
    <x v="1"/>
  </r>
  <r>
    <x v="3"/>
    <x v="7"/>
    <s v="Jul 2012"/>
    <n v="1165239.268286272"/>
    <x v="6"/>
    <x v="1"/>
  </r>
  <r>
    <x v="3"/>
    <x v="7"/>
    <s v="Aug 2012"/>
    <n v="1093419.8443758329"/>
    <x v="7"/>
    <x v="1"/>
  </r>
  <r>
    <x v="3"/>
    <x v="7"/>
    <s v="Sep 2012"/>
    <n v="1967879.3040185054"/>
    <x v="8"/>
    <x v="1"/>
  </r>
  <r>
    <x v="3"/>
    <x v="7"/>
    <s v="Oct 2012"/>
    <n v="1126161.5946585322"/>
    <x v="9"/>
    <x v="1"/>
  </r>
  <r>
    <x v="3"/>
    <x v="7"/>
    <s v="Nov 2012"/>
    <n v="1448617.461567611"/>
    <x v="10"/>
    <x v="1"/>
  </r>
  <r>
    <x v="3"/>
    <x v="7"/>
    <s v="Dec 2012"/>
    <n v="1564186.5095455917"/>
    <x v="11"/>
    <x v="1"/>
  </r>
  <r>
    <x v="3"/>
    <x v="7"/>
    <s v="Jan 2013"/>
    <n v="1495996.7693152227"/>
    <x v="0"/>
    <x v="2"/>
  </r>
  <r>
    <x v="3"/>
    <x v="7"/>
    <s v="Feb 2013"/>
    <n v="1441743.918741416"/>
    <x v="1"/>
    <x v="2"/>
  </r>
  <r>
    <x v="3"/>
    <x v="7"/>
    <s v="Mar 2013"/>
    <n v="1411153.0160054641"/>
    <x v="2"/>
    <x v="2"/>
  </r>
  <r>
    <x v="3"/>
    <x v="7"/>
    <s v="Apr 2013"/>
    <n v="1298339.674390926"/>
    <x v="3"/>
    <x v="2"/>
  </r>
  <r>
    <x v="3"/>
    <x v="7"/>
    <s v="May 2013"/>
    <n v="1246440.3072346516"/>
    <x v="4"/>
    <x v="2"/>
  </r>
  <r>
    <x v="3"/>
    <x v="7"/>
    <s v="Jun 2013"/>
    <n v="1179888.7991219808"/>
    <x v="5"/>
    <x v="2"/>
  </r>
  <r>
    <x v="3"/>
    <x v="7"/>
    <s v="Jul 2013"/>
    <n v="1119070.9440491844"/>
    <x v="6"/>
    <x v="2"/>
  </r>
  <r>
    <x v="3"/>
    <x v="7"/>
    <s v="Aug 2013"/>
    <n v="1044278.1146599794"/>
    <x v="7"/>
    <x v="2"/>
  </r>
  <r>
    <x v="3"/>
    <x v="7"/>
    <s v="Sep 2013"/>
    <n v="990586.13895499334"/>
    <x v="8"/>
    <x v="2"/>
  </r>
  <r>
    <x v="3"/>
    <x v="7"/>
    <s v="Oct 2013"/>
    <n v="966064.09955155198"/>
    <x v="9"/>
    <x v="2"/>
  </r>
  <r>
    <x v="3"/>
    <x v="7"/>
    <s v="Nov 2013"/>
    <n v="943578.46794202772"/>
    <x v="10"/>
    <x v="2"/>
  </r>
  <r>
    <x v="3"/>
    <x v="7"/>
    <s v="Dec 2013"/>
    <n v="920203.92743388261"/>
    <x v="11"/>
    <x v="2"/>
  </r>
  <r>
    <x v="3"/>
    <x v="7"/>
    <s v="Jan 2014"/>
    <n v="888060.29012812802"/>
    <x v="0"/>
    <x v="3"/>
  </r>
  <r>
    <x v="3"/>
    <x v="7"/>
    <s v="Feb 2014"/>
    <n v="873646.0405498402"/>
    <x v="1"/>
    <x v="3"/>
  </r>
  <r>
    <x v="3"/>
    <x v="7"/>
    <s v="Mar 2014"/>
    <n v="846344.24205791287"/>
    <x v="2"/>
    <x v="3"/>
  </r>
  <r>
    <x v="3"/>
    <x v="7"/>
    <s v="Apr 2014"/>
    <n v="807791.9726655772"/>
    <x v="3"/>
    <x v="3"/>
  </r>
  <r>
    <x v="3"/>
    <x v="7"/>
    <s v="May 2014"/>
    <n v="724769.60236220376"/>
    <x v="4"/>
    <x v="3"/>
  </r>
  <r>
    <x v="3"/>
    <x v="7"/>
    <s v="Jun 2014"/>
    <n v="702717.32079407561"/>
    <x v="5"/>
    <x v="3"/>
  </r>
  <r>
    <x v="3"/>
    <x v="7"/>
    <s v="Jul 2014"/>
    <n v="685313.43401285284"/>
    <x v="6"/>
    <x v="3"/>
  </r>
  <r>
    <x v="3"/>
    <x v="7"/>
    <s v="Aug 2014"/>
    <n v="668157.77566087293"/>
    <x v="7"/>
    <x v="3"/>
  </r>
  <r>
    <x v="3"/>
    <x v="7"/>
    <s v="Sep 2014"/>
    <n v="646906.47087894008"/>
    <x v="8"/>
    <x v="3"/>
  </r>
  <r>
    <x v="3"/>
    <x v="7"/>
    <s v="Oct 2014"/>
    <n v="627939.56341906649"/>
    <x v="9"/>
    <x v="3"/>
  </r>
  <r>
    <x v="3"/>
    <x v="7"/>
    <s v="Nov 2014"/>
    <n v="609259.51987576904"/>
    <x v="10"/>
    <x v="3"/>
  </r>
  <r>
    <x v="3"/>
    <x v="7"/>
    <s v="Dec 2014"/>
    <n v="600519.80304315535"/>
    <x v="11"/>
    <x v="3"/>
  </r>
  <r>
    <x v="3"/>
    <x v="7"/>
    <s v="Jan 2015"/>
    <n v="580995.15868222306"/>
    <x v="0"/>
    <x v="4"/>
  </r>
  <r>
    <x v="3"/>
    <x v="7"/>
    <s v="Feb 2015"/>
    <n v="566420.22194900713"/>
    <x v="1"/>
    <x v="4"/>
  </r>
  <r>
    <x v="3"/>
    <x v="7"/>
    <s v="Mar 2015"/>
    <n v="553007.0886546704"/>
    <x v="2"/>
    <x v="4"/>
  </r>
  <r>
    <x v="3"/>
    <x v="7"/>
    <s v="Apr 2015"/>
    <n v="540389.00194033398"/>
    <x v="3"/>
    <x v="4"/>
  </r>
  <r>
    <x v="3"/>
    <x v="7"/>
    <s v="May 2015"/>
    <n v="526661.85938108503"/>
    <x v="4"/>
    <x v="4"/>
  </r>
  <r>
    <x v="3"/>
    <x v="7"/>
    <s v="Jun 2015"/>
    <n v="516671.85685381317"/>
    <x v="5"/>
    <x v="4"/>
  </r>
  <r>
    <x v="3"/>
    <x v="7"/>
    <s v="Jul 2015"/>
    <n v="505687.69019092462"/>
    <x v="6"/>
    <x v="4"/>
  </r>
  <r>
    <x v="3"/>
    <x v="7"/>
    <s v="Aug 2015"/>
    <n v="492537.32322064647"/>
    <x v="7"/>
    <x v="4"/>
  </r>
  <r>
    <x v="3"/>
    <x v="7"/>
    <s v="Sep 2015"/>
    <n v="480817.21536561166"/>
    <x v="8"/>
    <x v="4"/>
  </r>
  <r>
    <x v="3"/>
    <x v="7"/>
    <s v="Oct 2015"/>
    <n v="470644.50674371526"/>
    <x v="9"/>
    <x v="4"/>
  </r>
  <r>
    <x v="3"/>
    <x v="7"/>
    <s v="Nov 2015"/>
    <n v="460010.67868978315"/>
    <x v="10"/>
    <x v="4"/>
  </r>
  <r>
    <x v="3"/>
    <x v="7"/>
    <s v="Dec 2015"/>
    <n v="455625.73358255386"/>
    <x v="11"/>
    <x v="4"/>
  </r>
  <r>
    <x v="3"/>
    <x v="7"/>
    <s v="Jan 2016"/>
    <n v="442101.31624330865"/>
    <x v="0"/>
    <x v="5"/>
  </r>
  <r>
    <x v="3"/>
    <x v="7"/>
    <s v="Feb 2016"/>
    <n v="434356.07583389815"/>
    <x v="1"/>
    <x v="5"/>
  </r>
  <r>
    <x v="3"/>
    <x v="7"/>
    <s v="Mar 2016"/>
    <n v="426288.62663419114"/>
    <x v="2"/>
    <x v="5"/>
  </r>
  <r>
    <x v="3"/>
    <x v="7"/>
    <s v="Apr 2016"/>
    <n v="418923.96290714404"/>
    <x v="3"/>
    <x v="5"/>
  </r>
  <r>
    <x v="3"/>
    <x v="7"/>
    <s v="May 2016"/>
    <n v="411486.26539940469"/>
    <x v="4"/>
    <x v="5"/>
  </r>
  <r>
    <x v="3"/>
    <x v="7"/>
    <s v="Jun 2016"/>
    <n v="403090.44239375193"/>
    <x v="5"/>
    <x v="5"/>
  </r>
  <r>
    <x v="3"/>
    <x v="7"/>
    <s v="Jul 2016"/>
    <n v="394604.47806712607"/>
    <x v="6"/>
    <x v="5"/>
  </r>
  <r>
    <x v="3"/>
    <x v="7"/>
    <s v="Aug 2016"/>
    <n v="374123.2279128994"/>
    <x v="7"/>
    <x v="5"/>
  </r>
  <r>
    <x v="3"/>
    <x v="7"/>
    <s v="Sep 2016"/>
    <n v="369638.58621770458"/>
    <x v="8"/>
    <x v="5"/>
  </r>
  <r>
    <x v="3"/>
    <x v="7"/>
    <s v="Oct 2016"/>
    <n v="362617.10632905853"/>
    <x v="9"/>
    <x v="5"/>
  </r>
  <r>
    <x v="3"/>
    <x v="7"/>
    <s v="Nov 2016"/>
    <n v="354672.11066542385"/>
    <x v="10"/>
    <x v="5"/>
  </r>
  <r>
    <x v="3"/>
    <x v="7"/>
    <s v="Dec 2016"/>
    <n v="355567.6220981935"/>
    <x v="11"/>
    <x v="5"/>
  </r>
  <r>
    <x v="3"/>
    <x v="7"/>
    <s v="Jan 2017"/>
    <n v="350966.69927237579"/>
    <x v="0"/>
    <x v="6"/>
  </r>
  <r>
    <x v="3"/>
    <x v="7"/>
    <s v="Feb 2017"/>
    <n v="344431.59122668777"/>
    <x v="1"/>
    <x v="6"/>
  </r>
  <r>
    <x v="3"/>
    <x v="7"/>
    <s v="Mar 2017"/>
    <n v="337611.76639399736"/>
    <x v="2"/>
    <x v="6"/>
  </r>
  <r>
    <x v="3"/>
    <x v="7"/>
    <s v="Apr 2017"/>
    <n v="330944.49285213166"/>
    <x v="3"/>
    <x v="6"/>
  </r>
  <r>
    <x v="3"/>
    <x v="7"/>
    <s v="May 2017"/>
    <n v="322737.20659989654"/>
    <x v="4"/>
    <x v="6"/>
  </r>
  <r>
    <x v="3"/>
    <x v="7"/>
    <s v="Jun 2017"/>
    <n v="316877.87677108706"/>
    <x v="5"/>
    <x v="6"/>
  </r>
  <r>
    <x v="3"/>
    <x v="7"/>
    <s v="Jul 2017"/>
    <n v="313810.08840395231"/>
    <x v="6"/>
    <x v="6"/>
  </r>
  <r>
    <x v="3"/>
    <x v="7"/>
    <s v="Aug 2017"/>
    <n v="308892.77987787529"/>
    <x v="7"/>
    <x v="6"/>
  </r>
  <r>
    <x v="3"/>
    <x v="7"/>
    <s v="Sep 2017"/>
    <n v="305219.71986375522"/>
    <x v="8"/>
    <x v="6"/>
  </r>
  <r>
    <x v="3"/>
    <x v="7"/>
    <s v="Oct 2017"/>
    <n v="301458.43789426272"/>
    <x v="9"/>
    <x v="6"/>
  </r>
  <r>
    <x v="3"/>
    <x v="7"/>
    <s v="Nov 2017"/>
    <n v="296478.32249994826"/>
    <x v="10"/>
    <x v="6"/>
  </r>
  <r>
    <x v="3"/>
    <x v="7"/>
    <s v="Dec 2017"/>
    <n v="292876.33218901907"/>
    <x v="11"/>
    <x v="6"/>
  </r>
  <r>
    <x v="3"/>
    <x v="7"/>
    <s v="Jan 2018"/>
    <n v="286119.49971480231"/>
    <x v="0"/>
    <x v="7"/>
  </r>
  <r>
    <x v="3"/>
    <x v="7"/>
    <s v="Feb 2018"/>
    <n v="282705.515339259"/>
    <x v="1"/>
    <x v="7"/>
  </r>
  <r>
    <x v="3"/>
    <x v="7"/>
    <s v="Mar 2018"/>
    <n v="276145.84851837996"/>
    <x v="2"/>
    <x v="7"/>
  </r>
  <r>
    <x v="3"/>
    <x v="7"/>
    <s v="Apr 2018"/>
    <n v="271922.65327215008"/>
    <x v="3"/>
    <x v="7"/>
  </r>
  <r>
    <x v="3"/>
    <x v="7"/>
    <s v="May 2018"/>
    <n v="268411.30168313446"/>
    <x v="4"/>
    <x v="7"/>
  </r>
  <r>
    <x v="3"/>
    <x v="7"/>
    <s v="Jun 2018"/>
    <n v="264620.04342134594"/>
    <x v="5"/>
    <x v="7"/>
  </r>
  <r>
    <x v="3"/>
    <x v="7"/>
    <s v="Jul 2018"/>
    <n v="261956.97209819348"/>
    <x v="6"/>
    <x v="7"/>
  </r>
  <r>
    <x v="3"/>
    <x v="7"/>
    <s v="Aug 2018"/>
    <n v="258372.75801489365"/>
    <x v="7"/>
    <x v="7"/>
  </r>
  <r>
    <x v="3"/>
    <x v="7"/>
    <s v="Sep 2018"/>
    <n v="255492.87428248924"/>
    <x v="8"/>
    <x v="7"/>
  </r>
  <r>
    <x v="3"/>
    <x v="7"/>
    <s v="Oct 2018"/>
    <n v="251239.52616498625"/>
    <x v="9"/>
    <x v="7"/>
  </r>
  <r>
    <x v="3"/>
    <x v="7"/>
    <s v="Nov 2018"/>
    <n v="246973.37846680649"/>
    <x v="10"/>
    <x v="7"/>
  </r>
  <r>
    <x v="3"/>
    <x v="7"/>
    <s v="Dec 2018"/>
    <n v="248038.15218673018"/>
    <x v="11"/>
    <x v="7"/>
  </r>
  <r>
    <x v="3"/>
    <x v="7"/>
    <s v="Jan 2019"/>
    <n v="242172.72914371095"/>
    <x v="0"/>
    <x v="8"/>
  </r>
  <r>
    <x v="3"/>
    <x v="7"/>
    <s v="Feb 2019"/>
    <n v="236627.28550794517"/>
    <x v="1"/>
    <x v="8"/>
  </r>
  <r>
    <x v="3"/>
    <x v="7"/>
    <s v="Mar 2019"/>
    <n v="232625.87133802532"/>
    <x v="2"/>
    <x v="8"/>
  </r>
  <r>
    <x v="3"/>
    <x v="7"/>
    <s v="Apr 2019"/>
    <n v="230678.81880268257"/>
    <x v="3"/>
    <x v="8"/>
  </r>
  <r>
    <x v="3"/>
    <x v="7"/>
    <s v="May 2019"/>
    <n v="228108.31694304163"/>
    <x v="4"/>
    <x v="8"/>
  </r>
  <r>
    <x v="3"/>
    <x v="7"/>
    <s v="Jun 2019"/>
    <n v="227898.01483557283"/>
    <x v="5"/>
    <x v="8"/>
  </r>
  <r>
    <x v="3"/>
    <x v="7"/>
    <s v="Jul 2019"/>
    <n v="227725.31988506153"/>
    <x v="6"/>
    <x v="8"/>
  </r>
  <r>
    <x v="3"/>
    <x v="7"/>
    <s v="Aug 2019"/>
    <n v="222452.17058254694"/>
    <x v="7"/>
    <x v="8"/>
  </r>
  <r>
    <x v="3"/>
    <x v="7"/>
    <s v="Sep 2019"/>
    <n v="218176.78755865971"/>
    <x v="8"/>
    <x v="8"/>
  </r>
  <r>
    <x v="3"/>
    <x v="7"/>
    <s v="Oct 2019"/>
    <n v="219149.5950363731"/>
    <x v="9"/>
    <x v="8"/>
  </r>
  <r>
    <x v="3"/>
    <x v="7"/>
    <s v="Nov 2019"/>
    <n v="217370.39521992538"/>
    <x v="10"/>
    <x v="8"/>
  </r>
  <r>
    <x v="3"/>
    <x v="7"/>
    <s v="Dec 2019"/>
    <n v="216010.52640920202"/>
    <x v="11"/>
    <x v="8"/>
  </r>
  <r>
    <x v="3"/>
    <x v="7"/>
    <s v="Jan 2020"/>
    <n v="211593.85877390488"/>
    <x v="0"/>
    <x v="9"/>
  </r>
  <r>
    <x v="3"/>
    <x v="7"/>
    <s v="Feb 2020"/>
    <n v="209607.70135109359"/>
    <x v="1"/>
    <x v="9"/>
  </r>
  <r>
    <x v="3"/>
    <x v="7"/>
    <s v="Mar 2020"/>
    <n v="209918.52742737351"/>
    <x v="2"/>
    <x v="9"/>
  </r>
  <r>
    <x v="3"/>
    <x v="7"/>
    <s v="Apr 2020"/>
    <n v="209319.93947776762"/>
    <x v="3"/>
    <x v="9"/>
  </r>
  <r>
    <x v="3"/>
    <x v="7"/>
    <s v="May 2020"/>
    <n v="204686.12343782204"/>
    <x v="4"/>
    <x v="9"/>
  </r>
  <r>
    <x v="3"/>
    <x v="7"/>
    <s v="Jun 2020"/>
    <n v="203889.2310711646"/>
    <x v="5"/>
    <x v="9"/>
  </r>
  <r>
    <x v="3"/>
    <x v="7"/>
    <s v="Jul 2020"/>
    <n v="208094.64593841389"/>
    <x v="6"/>
    <x v="9"/>
  </r>
  <r>
    <x v="3"/>
    <x v="7"/>
    <s v="Aug 2020"/>
    <n v="200174.7703482646"/>
    <x v="7"/>
    <x v="9"/>
  </r>
  <r>
    <x v="3"/>
    <x v="7"/>
    <s v="Sep 2020"/>
    <n v="196344.0458829467"/>
    <x v="8"/>
    <x v="9"/>
  </r>
  <r>
    <x v="3"/>
    <x v="7"/>
    <s v="Oct 2020"/>
    <n v="193455.3437555792"/>
    <x v="9"/>
    <x v="9"/>
  </r>
  <r>
    <x v="3"/>
    <x v="7"/>
    <s v="Nov 2020"/>
    <n v="192526.39515373914"/>
    <x v="10"/>
    <x v="9"/>
  </r>
  <r>
    <x v="3"/>
    <x v="7"/>
    <s v="Dec 2020"/>
    <n v="191503.27297153673"/>
    <x v="11"/>
    <x v="9"/>
  </r>
  <r>
    <x v="3"/>
    <x v="7"/>
    <s v="Jan 2021"/>
    <n v="189692.70273148693"/>
    <x v="0"/>
    <x v="10"/>
  </r>
  <r>
    <x v="3"/>
    <x v="7"/>
    <s v="Feb 2021"/>
    <n v="188739.5325037766"/>
    <x v="1"/>
    <x v="10"/>
  </r>
  <r>
    <x v="3"/>
    <x v="7"/>
    <s v="Mar 2021"/>
    <n v="187948.23827548823"/>
    <x v="2"/>
    <x v="10"/>
  </r>
  <r>
    <x v="3"/>
    <x v="7"/>
    <s v="Apr 2021"/>
    <n v="187194.2792649733"/>
    <x v="3"/>
    <x v="10"/>
  </r>
  <r>
    <x v="3"/>
    <x v="7"/>
    <s v="May 2021"/>
    <n v="188297.42869306012"/>
    <x v="4"/>
    <x v="10"/>
  </r>
  <r>
    <x v="3"/>
    <x v="7"/>
    <s v="Jun 2021"/>
    <n v="185850.96942872601"/>
    <x v="5"/>
    <x v="10"/>
  </r>
  <r>
    <x v="3"/>
    <x v="7"/>
    <s v="Jul 2021"/>
    <n v="181643.21991091204"/>
    <x v="6"/>
    <x v="10"/>
  </r>
  <r>
    <x v="3"/>
    <x v="7"/>
    <s v="Aug 2021"/>
    <n v="121168.57139283529"/>
    <x v="7"/>
    <x v="10"/>
  </r>
  <r>
    <x v="3"/>
    <x v="7"/>
    <s v="Sep 2021"/>
    <n v="64206.155517548643"/>
    <x v="8"/>
    <x v="10"/>
  </r>
  <r>
    <x v="3"/>
    <x v="7"/>
    <s v="Oct 2021"/>
    <n v="60588.847407523062"/>
    <x v="9"/>
    <x v="10"/>
  </r>
  <r>
    <x v="3"/>
    <x v="7"/>
    <s v="Nov 2021"/>
    <n v="60294.470872198341"/>
    <x v="10"/>
    <x v="10"/>
  </r>
  <r>
    <x v="3"/>
    <x v="7"/>
    <s v="Dec 2021"/>
    <n v="60507.194473465541"/>
    <x v="11"/>
    <x v="10"/>
  </r>
  <r>
    <x v="3"/>
    <x v="7"/>
    <s v="Jan 2022"/>
    <n v="59078.139813647991"/>
    <x v="0"/>
    <x v="11"/>
  </r>
  <r>
    <x v="3"/>
    <x v="7"/>
    <s v="Feb 2022"/>
    <n v="58827.885047987213"/>
    <x v="1"/>
    <x v="11"/>
  </r>
  <r>
    <x v="3"/>
    <x v="7"/>
    <s v="Mar 2022"/>
    <n v="58122.945152077387"/>
    <x v="2"/>
    <x v="11"/>
  </r>
  <r>
    <x v="3"/>
    <x v="7"/>
    <s v="Apr 2022"/>
    <n v="58585.744674041853"/>
    <x v="3"/>
    <x v="11"/>
  </r>
  <r>
    <x v="3"/>
    <x v="7"/>
    <s v="May 2022"/>
    <n v="57254.520985587034"/>
    <x v="4"/>
    <x v="11"/>
  </r>
  <r>
    <x v="3"/>
    <x v="7"/>
    <s v="Jun 2022"/>
    <n v="56818.253699818233"/>
    <x v="5"/>
    <x v="11"/>
  </r>
  <r>
    <x v="3"/>
    <x v="7"/>
    <s v="Jul 2022"/>
    <n v="57249.589165993297"/>
    <x v="6"/>
    <x v="11"/>
  </r>
  <r>
    <x v="3"/>
    <x v="7"/>
    <s v="Aug 2022"/>
    <n v="55975.986661120922"/>
    <x v="7"/>
    <x v="11"/>
  </r>
  <r>
    <x v="3"/>
    <x v="7"/>
    <s v="Sep 2022"/>
    <n v="39966.144835826097"/>
    <x v="8"/>
    <x v="11"/>
  </r>
  <r>
    <x v="3"/>
    <x v="7"/>
    <s v="Oct 2022"/>
    <n v="39727.157505189389"/>
    <x v="9"/>
    <x v="11"/>
  </r>
  <r>
    <x v="3"/>
    <x v="7"/>
    <s v="Nov 2022"/>
    <n v="39503.453754809059"/>
    <x v="10"/>
    <x v="11"/>
  </r>
  <r>
    <x v="3"/>
    <x v="7"/>
    <s v="Dec 2022"/>
    <n v="39282.476643480099"/>
    <x v="11"/>
    <x v="11"/>
  </r>
  <r>
    <x v="3"/>
    <x v="7"/>
    <s v="Jan 2023"/>
    <n v="39070.698894614201"/>
    <x v="0"/>
    <x v="12"/>
  </r>
  <r>
    <x v="3"/>
    <x v="7"/>
    <s v="Feb 2023"/>
    <n v="39003.318006495356"/>
    <x v="1"/>
    <x v="12"/>
  </r>
  <r>
    <x v="3"/>
    <x v="7"/>
    <s v="Mar 2023"/>
    <n v="38677.974029218742"/>
    <x v="2"/>
    <x v="12"/>
  </r>
  <r>
    <x v="3"/>
    <x v="7"/>
    <s v="Apr 2023"/>
    <n v="38483.05336634563"/>
    <x v="3"/>
    <x v="12"/>
  </r>
  <r>
    <x v="3"/>
    <x v="7"/>
    <s v="May 2023"/>
    <n v="38277.491442038889"/>
    <x v="4"/>
    <x v="12"/>
  </r>
  <r>
    <x v="3"/>
    <x v="7"/>
    <s v="Jun 2023"/>
    <n v="38093.590089551442"/>
    <x v="5"/>
    <x v="12"/>
  </r>
  <r>
    <x v="3"/>
    <x v="7"/>
    <s v="Jul 2023"/>
    <n v="37915.935883655664"/>
    <x v="6"/>
    <x v="12"/>
  </r>
  <r>
    <x v="3"/>
    <x v="7"/>
    <s v="Aug 2023"/>
    <n v="37747.838409526797"/>
    <x v="7"/>
    <x v="12"/>
  </r>
  <r>
    <x v="3"/>
    <x v="7"/>
    <s v="Sep 2023"/>
    <n v="37576.499450521609"/>
    <x v="8"/>
    <x v="12"/>
  </r>
  <r>
    <x v="3"/>
    <x v="7"/>
    <s v="Oct 2023"/>
    <n v="37424.247119001062"/>
    <x v="9"/>
    <x v="12"/>
  </r>
  <r>
    <x v="3"/>
    <x v="7"/>
    <s v="Nov 2023"/>
    <n v="37276.573814947929"/>
    <x v="10"/>
    <x v="12"/>
  </r>
  <r>
    <x v="3"/>
    <x v="7"/>
    <s v="Dec 2023"/>
    <n v="37140.526781930166"/>
    <x v="11"/>
    <x v="12"/>
  </r>
  <r>
    <x v="3"/>
    <x v="7"/>
    <s v="Jan 2024"/>
    <n v="37014.709466766028"/>
    <x v="0"/>
    <x v="13"/>
  </r>
  <r>
    <x v="3"/>
    <x v="7"/>
    <s v="Feb 2024"/>
    <n v="36916.192252354776"/>
    <x v="1"/>
    <x v="13"/>
  </r>
  <r>
    <x v="3"/>
    <x v="7"/>
    <s v="Mar 2024"/>
    <n v="36766.300597347596"/>
    <x v="2"/>
    <x v="13"/>
  </r>
  <r>
    <x v="3"/>
    <x v="7"/>
    <s v="Apr 2024"/>
    <n v="36654.325161800611"/>
    <x v="3"/>
    <x v="13"/>
  </r>
  <r>
    <x v="3"/>
    <x v="7"/>
    <s v="May 2024"/>
    <n v="36548.851031524857"/>
    <x v="4"/>
    <x v="13"/>
  </r>
  <r>
    <x v="3"/>
    <x v="7"/>
    <s v="Jun 2024"/>
    <n v="36454.408201287872"/>
    <x v="5"/>
    <x v="13"/>
  </r>
  <r>
    <x v="3"/>
    <x v="7"/>
    <s v="Jul 2024"/>
    <n v="36363.015490018355"/>
    <x v="6"/>
    <x v="13"/>
  </r>
  <r>
    <x v="3"/>
    <x v="7"/>
    <s v="Aug 2024"/>
    <n v="36275.361713971033"/>
    <x v="7"/>
    <x v="13"/>
  </r>
  <r>
    <x v="3"/>
    <x v="7"/>
    <s v="Sep 2024"/>
    <n v="36180.284624786567"/>
    <x v="8"/>
    <x v="13"/>
  </r>
  <r>
    <x v="3"/>
    <x v="7"/>
    <s v="Oct 2024"/>
    <n v="36109.653876353987"/>
    <x v="9"/>
    <x v="13"/>
  </r>
  <r>
    <x v="3"/>
    <x v="7"/>
    <s v="Nov 2024"/>
    <n v="36044.232002363824"/>
    <x v="10"/>
    <x v="13"/>
  </r>
  <r>
    <x v="3"/>
    <x v="7"/>
    <s v="Dec 2024"/>
    <n v="35985.345171075875"/>
    <x v="11"/>
    <x v="13"/>
  </r>
  <r>
    <x v="3"/>
    <x v="7"/>
    <s v="Jan 2025"/>
    <n v="35932.369322105733"/>
    <x v="0"/>
    <x v="14"/>
  </r>
  <r>
    <x v="3"/>
    <x v="7"/>
    <s v="Feb 2025"/>
    <n v="35885.200889523017"/>
    <x v="1"/>
    <x v="14"/>
  </r>
  <r>
    <x v="3"/>
    <x v="7"/>
    <s v="Mar 2025"/>
    <n v="35843.823898465751"/>
    <x v="2"/>
    <x v="14"/>
  </r>
  <r>
    <x v="3"/>
    <x v="7"/>
    <s v="Apr 2025"/>
    <n v="35893.135309204619"/>
    <x v="3"/>
    <x v="14"/>
  </r>
  <r>
    <x v="3"/>
    <x v="7"/>
    <s v="May 2025"/>
    <n v="35863.870135316109"/>
    <x v="4"/>
    <x v="14"/>
  </r>
  <r>
    <x v="3"/>
    <x v="7"/>
    <s v="Jun 2025"/>
    <n v="35840.355978367203"/>
    <x v="5"/>
    <x v="14"/>
  </r>
  <r>
    <x v="3"/>
    <x v="7"/>
    <s v="Jul 2025"/>
    <n v="35822.588916569177"/>
    <x v="6"/>
    <x v="14"/>
  </r>
  <r>
    <x v="3"/>
    <x v="7"/>
    <s v="Aug 2025"/>
    <n v="35810.547860534272"/>
    <x v="7"/>
    <x v="14"/>
  </r>
  <r>
    <x v="3"/>
    <x v="7"/>
    <s v="Sep 2025"/>
    <n v="35804.233957189252"/>
    <x v="8"/>
    <x v="14"/>
  </r>
  <r>
    <x v="3"/>
    <x v="7"/>
    <s v="Oct 2025"/>
    <n v="35803.629901504093"/>
    <x v="9"/>
    <x v="14"/>
  </r>
  <r>
    <x v="3"/>
    <x v="7"/>
    <s v="Nov 2025"/>
    <n v="35808.726880069436"/>
    <x v="10"/>
    <x v="14"/>
  </r>
  <r>
    <x v="3"/>
    <x v="7"/>
    <s v="Dec 2025"/>
    <n v="35819.528262717198"/>
    <x v="11"/>
    <x v="14"/>
  </r>
  <r>
    <x v="3"/>
    <x v="7"/>
    <s v="Jan 2026"/>
    <n v="35836.02583603801"/>
    <x v="0"/>
    <x v="15"/>
  </r>
  <r>
    <x v="3"/>
    <x v="7"/>
    <s v="Feb 2026"/>
    <n v="35858.211586622507"/>
    <x v="1"/>
    <x v="15"/>
  </r>
  <r>
    <x v="3"/>
    <x v="7"/>
    <s v="Mar 2026"/>
    <n v="35886.084954134545"/>
    <x v="2"/>
    <x v="15"/>
  </r>
  <r>
    <x v="3"/>
    <x v="7"/>
    <s v="Apr 2026"/>
    <n v="35919.647939690571"/>
    <x v="3"/>
    <x v="15"/>
  </r>
  <r>
    <x v="3"/>
    <x v="7"/>
    <s v="May 2026"/>
    <n v="35958.896875691527"/>
    <x v="4"/>
    <x v="15"/>
  </r>
  <r>
    <x v="3"/>
    <x v="7"/>
    <s v="Jun 2026"/>
    <n v="36003.834363253882"/>
    <x v="5"/>
    <x v="15"/>
  </r>
  <r>
    <x v="3"/>
    <x v="7"/>
    <s v="Jul 2026"/>
    <n v="36054.460919136312"/>
    <x v="6"/>
    <x v="15"/>
  </r>
  <r>
    <x v="3"/>
    <x v="7"/>
    <s v="Aug 2026"/>
    <n v="4109.7852398714713"/>
    <x v="7"/>
    <x v="15"/>
  </r>
  <r>
    <x v="3"/>
    <x v="7"/>
    <s v="Sep 2026"/>
    <n v="4148.0681925863391"/>
    <x v="8"/>
    <x v="15"/>
  </r>
  <r>
    <x v="3"/>
    <x v="7"/>
    <s v="Oct 2026"/>
    <n v="4187.1781397792956"/>
    <x v="9"/>
    <x v="15"/>
  </r>
  <r>
    <x v="3"/>
    <x v="7"/>
    <s v="Nov 2026"/>
    <n v="4227.1168043555035"/>
    <x v="10"/>
    <x v="15"/>
  </r>
  <r>
    <x v="3"/>
    <x v="7"/>
    <s v="Dec 2026"/>
    <n v="360.62300250682699"/>
    <x v="11"/>
    <x v="15"/>
  </r>
  <r>
    <x v="3"/>
    <x v="7"/>
    <s v="Jan 2027"/>
    <n v="359.32479346674359"/>
    <x v="0"/>
    <x v="16"/>
  </r>
  <r>
    <x v="3"/>
    <x v="7"/>
    <s v="Feb 2027"/>
    <n v="358.16872410258179"/>
    <x v="1"/>
    <x v="16"/>
  </r>
  <r>
    <x v="3"/>
    <x v="7"/>
    <s v="Mar 2027"/>
    <n v="357.15824022466683"/>
    <x v="2"/>
    <x v="16"/>
  </r>
  <r>
    <x v="3"/>
    <x v="7"/>
    <s v="Apr 2027"/>
    <n v="356.28903457009204"/>
    <x v="3"/>
    <x v="16"/>
  </r>
  <r>
    <x v="3"/>
    <x v="7"/>
    <s v="May 2027"/>
    <n v="355.56283004402019"/>
    <x v="4"/>
    <x v="16"/>
  </r>
  <r>
    <x v="3"/>
    <x v="7"/>
    <s v="Jun 2027"/>
    <n v="354.97876519386989"/>
    <x v="5"/>
    <x v="16"/>
  </r>
  <r>
    <x v="3"/>
    <x v="7"/>
    <s v="Jul 2027"/>
    <n v="354.53684001964115"/>
    <x v="6"/>
    <x v="16"/>
  </r>
  <r>
    <x v="3"/>
    <x v="7"/>
    <s v="Aug 2027"/>
    <n v="354.23619306875253"/>
    <x v="7"/>
    <x v="16"/>
  </r>
  <r>
    <x v="3"/>
    <x v="8"/>
    <s v="Sep 2011"/>
    <n v="26859097.709067639"/>
    <x v="8"/>
    <x v="0"/>
  </r>
  <r>
    <x v="3"/>
    <x v="8"/>
    <s v="Oct 2011"/>
    <n v="13128717.703315299"/>
    <x v="9"/>
    <x v="0"/>
  </r>
  <r>
    <x v="3"/>
    <x v="8"/>
    <s v="Nov 2011"/>
    <n v="10146635.076643163"/>
    <x v="10"/>
    <x v="0"/>
  </r>
  <r>
    <x v="3"/>
    <x v="8"/>
    <s v="Dec 2011"/>
    <n v="7570136.240230999"/>
    <x v="11"/>
    <x v="0"/>
  </r>
  <r>
    <x v="3"/>
    <x v="8"/>
    <s v="Jan 2012"/>
    <n v="7672908.7967410553"/>
    <x v="0"/>
    <x v="1"/>
  </r>
  <r>
    <x v="3"/>
    <x v="8"/>
    <s v="Feb 2012"/>
    <n v="8058381.8870213246"/>
    <x v="1"/>
    <x v="1"/>
  </r>
  <r>
    <x v="3"/>
    <x v="8"/>
    <s v="Mar 2012"/>
    <n v="9854727.2658232972"/>
    <x v="2"/>
    <x v="1"/>
  </r>
  <r>
    <x v="3"/>
    <x v="8"/>
    <s v="Apr 2012"/>
    <n v="7848962.4280702397"/>
    <x v="3"/>
    <x v="1"/>
  </r>
  <r>
    <x v="3"/>
    <x v="8"/>
    <s v="May 2012"/>
    <n v="8170455.1512533464"/>
    <x v="4"/>
    <x v="1"/>
  </r>
  <r>
    <x v="3"/>
    <x v="8"/>
    <s v="Jun 2012"/>
    <n v="8112334.594388606"/>
    <x v="5"/>
    <x v="1"/>
  </r>
  <r>
    <x v="3"/>
    <x v="8"/>
    <s v="Jul 2012"/>
    <n v="7031003.3765821373"/>
    <x v="6"/>
    <x v="1"/>
  </r>
  <r>
    <x v="3"/>
    <x v="8"/>
    <s v="Aug 2012"/>
    <n v="6858956.8304794841"/>
    <x v="7"/>
    <x v="1"/>
  </r>
  <r>
    <x v="3"/>
    <x v="8"/>
    <s v="Sep 2012"/>
    <n v="7318423.5789123457"/>
    <x v="8"/>
    <x v="1"/>
  </r>
  <r>
    <x v="3"/>
    <x v="8"/>
    <s v="Oct 2012"/>
    <n v="6821463.0930488221"/>
    <x v="9"/>
    <x v="1"/>
  </r>
  <r>
    <x v="3"/>
    <x v="8"/>
    <s v="Nov 2012"/>
    <n v="6813399.1165898023"/>
    <x v="10"/>
    <x v="1"/>
  </r>
  <r>
    <x v="3"/>
    <x v="8"/>
    <s v="Dec 2012"/>
    <n v="6883058.1821883619"/>
    <x v="11"/>
    <x v="1"/>
  </r>
  <r>
    <x v="3"/>
    <x v="8"/>
    <s v="Jan 2013"/>
    <n v="6644416.2466385076"/>
    <x v="0"/>
    <x v="2"/>
  </r>
  <r>
    <x v="3"/>
    <x v="8"/>
    <s v="Feb 2013"/>
    <n v="6548085.9025993664"/>
    <x v="1"/>
    <x v="2"/>
  </r>
  <r>
    <x v="3"/>
    <x v="8"/>
    <s v="Mar 2013"/>
    <n v="6461777.3727824586"/>
    <x v="2"/>
    <x v="2"/>
  </r>
  <r>
    <x v="3"/>
    <x v="8"/>
    <s v="Apr 2013"/>
    <n v="6364442.0540072881"/>
    <x v="3"/>
    <x v="2"/>
  </r>
  <r>
    <x v="3"/>
    <x v="8"/>
    <s v="May 2013"/>
    <n v="6270625.1432310725"/>
    <x v="4"/>
    <x v="2"/>
  </r>
  <r>
    <x v="3"/>
    <x v="8"/>
    <s v="Jun 2013"/>
    <n v="6172931.6452903012"/>
    <x v="5"/>
    <x v="2"/>
  </r>
  <r>
    <x v="3"/>
    <x v="8"/>
    <s v="Jul 2013"/>
    <n v="6072740.2609040467"/>
    <x v="6"/>
    <x v="2"/>
  </r>
  <r>
    <x v="3"/>
    <x v="8"/>
    <s v="Aug 2013"/>
    <n v="5919102.6047375062"/>
    <x v="7"/>
    <x v="2"/>
  </r>
  <r>
    <x v="3"/>
    <x v="8"/>
    <s v="Sep 2013"/>
    <n v="5382781.4073082646"/>
    <x v="8"/>
    <x v="2"/>
  </r>
  <r>
    <x v="3"/>
    <x v="8"/>
    <s v="Oct 2013"/>
    <n v="5279802.9594476242"/>
    <x v="9"/>
    <x v="2"/>
  </r>
  <r>
    <x v="3"/>
    <x v="8"/>
    <s v="Nov 2013"/>
    <n v="5205075.8808369739"/>
    <x v="10"/>
    <x v="2"/>
  </r>
  <r>
    <x v="3"/>
    <x v="8"/>
    <s v="Dec 2013"/>
    <n v="5136934.3198792534"/>
    <x v="11"/>
    <x v="2"/>
  </r>
  <r>
    <x v="3"/>
    <x v="8"/>
    <s v="Jan 2014"/>
    <n v="4939692.2907344401"/>
    <x v="0"/>
    <x v="3"/>
  </r>
  <r>
    <x v="3"/>
    <x v="8"/>
    <s v="Feb 2014"/>
    <n v="4901293.5812765295"/>
    <x v="1"/>
    <x v="3"/>
  </r>
  <r>
    <x v="3"/>
    <x v="8"/>
    <s v="Mar 2014"/>
    <n v="4847814.5026170462"/>
    <x v="2"/>
    <x v="3"/>
  </r>
  <r>
    <x v="3"/>
    <x v="8"/>
    <s v="Apr 2014"/>
    <n v="4798859.0584304472"/>
    <x v="3"/>
    <x v="3"/>
  </r>
  <r>
    <x v="3"/>
    <x v="8"/>
    <s v="May 2014"/>
    <n v="4751050.9366201861"/>
    <x v="4"/>
    <x v="3"/>
  </r>
  <r>
    <x v="3"/>
    <x v="8"/>
    <s v="Jun 2014"/>
    <n v="4698705.6054157671"/>
    <x v="5"/>
    <x v="3"/>
  </r>
  <r>
    <x v="3"/>
    <x v="8"/>
    <s v="Jul 2014"/>
    <n v="4611581.9475184307"/>
    <x v="6"/>
    <x v="3"/>
  </r>
  <r>
    <x v="3"/>
    <x v="8"/>
    <s v="Aug 2014"/>
    <n v="4022712.2441542251"/>
    <x v="7"/>
    <x v="3"/>
  </r>
  <r>
    <x v="3"/>
    <x v="8"/>
    <s v="Sep 2014"/>
    <n v="3961672.5600020387"/>
    <x v="8"/>
    <x v="3"/>
  </r>
  <r>
    <x v="3"/>
    <x v="8"/>
    <s v="Oct 2014"/>
    <n v="3922153.8792006606"/>
    <x v="9"/>
    <x v="3"/>
  </r>
  <r>
    <x v="3"/>
    <x v="8"/>
    <s v="Nov 2014"/>
    <n v="3742500.4033632302"/>
    <x v="10"/>
    <x v="3"/>
  </r>
  <r>
    <x v="3"/>
    <x v="8"/>
    <s v="Dec 2014"/>
    <n v="3766410.5482649491"/>
    <x v="11"/>
    <x v="3"/>
  </r>
  <r>
    <x v="3"/>
    <x v="8"/>
    <s v="Jan 2015"/>
    <n v="3599333.8266044599"/>
    <x v="0"/>
    <x v="4"/>
  </r>
  <r>
    <x v="3"/>
    <x v="8"/>
    <s v="Feb 2015"/>
    <n v="3560257.3484193757"/>
    <x v="1"/>
    <x v="4"/>
  </r>
  <r>
    <x v="3"/>
    <x v="8"/>
    <s v="Mar 2015"/>
    <n v="3519175.2265919438"/>
    <x v="2"/>
    <x v="4"/>
  </r>
  <r>
    <x v="3"/>
    <x v="8"/>
    <s v="Apr 2015"/>
    <n v="3479964.118347194"/>
    <x v="3"/>
    <x v="4"/>
  </r>
  <r>
    <x v="3"/>
    <x v="8"/>
    <s v="May 2015"/>
    <n v="3441951.6785239577"/>
    <x v="4"/>
    <x v="4"/>
  </r>
  <r>
    <x v="3"/>
    <x v="8"/>
    <s v="Jun 2015"/>
    <n v="3402885.6486680699"/>
    <x v="5"/>
    <x v="4"/>
  </r>
  <r>
    <x v="3"/>
    <x v="8"/>
    <s v="Jul 2015"/>
    <n v="3365969.25047408"/>
    <x v="6"/>
    <x v="4"/>
  </r>
  <r>
    <x v="3"/>
    <x v="8"/>
    <s v="Aug 2015"/>
    <n v="3322885.4801297849"/>
    <x v="7"/>
    <x v="4"/>
  </r>
  <r>
    <x v="3"/>
    <x v="8"/>
    <s v="Sep 2015"/>
    <n v="3250135.6485837442"/>
    <x v="8"/>
    <x v="4"/>
  </r>
  <r>
    <x v="3"/>
    <x v="8"/>
    <s v="Oct 2015"/>
    <n v="3209893.3675932977"/>
    <x v="9"/>
    <x v="4"/>
  </r>
  <r>
    <x v="3"/>
    <x v="8"/>
    <s v="Nov 2015"/>
    <n v="3173014.031619743"/>
    <x v="10"/>
    <x v="4"/>
  </r>
  <r>
    <x v="3"/>
    <x v="8"/>
    <s v="Dec 2015"/>
    <n v="3166578.2639740929"/>
    <x v="11"/>
    <x v="4"/>
  </r>
  <r>
    <x v="3"/>
    <x v="8"/>
    <s v="Jan 2016"/>
    <n v="3036474.7020459305"/>
    <x v="0"/>
    <x v="5"/>
  </r>
  <r>
    <x v="3"/>
    <x v="8"/>
    <s v="Feb 2016"/>
    <n v="3003168.60435702"/>
    <x v="1"/>
    <x v="5"/>
  </r>
  <r>
    <x v="3"/>
    <x v="8"/>
    <s v="Mar 2016"/>
    <n v="2971033.1582815228"/>
    <x v="2"/>
    <x v="5"/>
  </r>
  <r>
    <x v="3"/>
    <x v="8"/>
    <s v="Apr 2016"/>
    <n v="2940227.8698600978"/>
    <x v="3"/>
    <x v="5"/>
  </r>
  <r>
    <x v="3"/>
    <x v="8"/>
    <s v="May 2016"/>
    <n v="2908176.3629132849"/>
    <x v="4"/>
    <x v="5"/>
  </r>
  <r>
    <x v="3"/>
    <x v="8"/>
    <s v="Jun 2016"/>
    <n v="2869190.3959002569"/>
    <x v="5"/>
    <x v="5"/>
  </r>
  <r>
    <x v="3"/>
    <x v="8"/>
    <s v="Jul 2016"/>
    <n v="2838256.5865977067"/>
    <x v="6"/>
    <x v="5"/>
  </r>
  <r>
    <x v="3"/>
    <x v="8"/>
    <s v="Aug 2016"/>
    <n v="2808669.1938364985"/>
    <x v="7"/>
    <x v="5"/>
  </r>
  <r>
    <x v="3"/>
    <x v="8"/>
    <s v="Sep 2016"/>
    <n v="2773862.2561760782"/>
    <x v="8"/>
    <x v="5"/>
  </r>
  <r>
    <x v="3"/>
    <x v="8"/>
    <s v="Oct 2016"/>
    <n v="2760972.7268697089"/>
    <x v="9"/>
    <x v="5"/>
  </r>
  <r>
    <x v="3"/>
    <x v="8"/>
    <s v="Nov 2016"/>
    <n v="2723925.781565425"/>
    <x v="10"/>
    <x v="5"/>
  </r>
  <r>
    <x v="3"/>
    <x v="8"/>
    <s v="Dec 2016"/>
    <n v="2724425.1678352333"/>
    <x v="11"/>
    <x v="5"/>
  </r>
  <r>
    <x v="3"/>
    <x v="8"/>
    <s v="Jan 2017"/>
    <n v="2628908.2604397205"/>
    <x v="0"/>
    <x v="6"/>
  </r>
  <r>
    <x v="3"/>
    <x v="8"/>
    <s v="Feb 2017"/>
    <n v="2607126.0039404603"/>
    <x v="1"/>
    <x v="6"/>
  </r>
  <r>
    <x v="3"/>
    <x v="8"/>
    <s v="Mar 2017"/>
    <n v="2582553.5979365571"/>
    <x v="2"/>
    <x v="6"/>
  </r>
  <r>
    <x v="3"/>
    <x v="8"/>
    <s v="Apr 2017"/>
    <n v="2560685.4128884147"/>
    <x v="3"/>
    <x v="6"/>
  </r>
  <r>
    <x v="3"/>
    <x v="8"/>
    <s v="May 2017"/>
    <n v="2537060.0967448805"/>
    <x v="4"/>
    <x v="6"/>
  </r>
  <r>
    <x v="3"/>
    <x v="8"/>
    <s v="Jun 2017"/>
    <n v="2512285.4362627594"/>
    <x v="5"/>
    <x v="6"/>
  </r>
  <r>
    <x v="3"/>
    <x v="8"/>
    <s v="Jul 2017"/>
    <n v="2490329.7777889357"/>
    <x v="6"/>
    <x v="6"/>
  </r>
  <r>
    <x v="3"/>
    <x v="8"/>
    <s v="Aug 2017"/>
    <n v="2471518.8452139273"/>
    <x v="7"/>
    <x v="6"/>
  </r>
  <r>
    <x v="3"/>
    <x v="8"/>
    <s v="Sep 2017"/>
    <n v="2403370.967215227"/>
    <x v="8"/>
    <x v="6"/>
  </r>
  <r>
    <x v="3"/>
    <x v="8"/>
    <s v="Oct 2017"/>
    <n v="2385955.4315008922"/>
    <x v="9"/>
    <x v="6"/>
  </r>
  <r>
    <x v="3"/>
    <x v="8"/>
    <s v="Nov 2017"/>
    <n v="2370433.3255794547"/>
    <x v="10"/>
    <x v="6"/>
  </r>
  <r>
    <x v="3"/>
    <x v="8"/>
    <s v="Dec 2017"/>
    <n v="2368438.4369504801"/>
    <x v="11"/>
    <x v="6"/>
  </r>
  <r>
    <x v="3"/>
    <x v="8"/>
    <s v="Jan 2018"/>
    <n v="2292273.314463072"/>
    <x v="0"/>
    <x v="7"/>
  </r>
  <r>
    <x v="3"/>
    <x v="8"/>
    <s v="Feb 2018"/>
    <n v="2275743.0757176545"/>
    <x v="1"/>
    <x v="7"/>
  </r>
  <r>
    <x v="3"/>
    <x v="8"/>
    <s v="Mar 2018"/>
    <n v="2259884.7354141008"/>
    <x v="2"/>
    <x v="7"/>
  </r>
  <r>
    <x v="3"/>
    <x v="8"/>
    <s v="Apr 2018"/>
    <n v="2242085.5292235943"/>
    <x v="3"/>
    <x v="7"/>
  </r>
  <r>
    <x v="3"/>
    <x v="8"/>
    <s v="May 2018"/>
    <n v="2226443.092297086"/>
    <x v="4"/>
    <x v="7"/>
  </r>
  <r>
    <x v="3"/>
    <x v="8"/>
    <s v="Jun 2018"/>
    <n v="2211733.3611099035"/>
    <x v="5"/>
    <x v="7"/>
  </r>
  <r>
    <x v="3"/>
    <x v="8"/>
    <s v="Jul 2018"/>
    <n v="2197023.2068072446"/>
    <x v="6"/>
    <x v="7"/>
  </r>
  <r>
    <x v="3"/>
    <x v="8"/>
    <s v="Aug 2018"/>
    <n v="2183787.0576738883"/>
    <x v="7"/>
    <x v="7"/>
  </r>
  <r>
    <x v="3"/>
    <x v="8"/>
    <s v="Sep 2018"/>
    <n v="2169927.4368012603"/>
    <x v="8"/>
    <x v="7"/>
  </r>
  <r>
    <x v="3"/>
    <x v="8"/>
    <s v="Oct 2018"/>
    <n v="2157014.0735736014"/>
    <x v="9"/>
    <x v="7"/>
  </r>
  <r>
    <x v="3"/>
    <x v="8"/>
    <s v="Nov 2018"/>
    <n v="2144189.1948678279"/>
    <x v="10"/>
    <x v="7"/>
  </r>
  <r>
    <x v="3"/>
    <x v="8"/>
    <s v="Dec 2018"/>
    <n v="2139995.8113930519"/>
    <x v="11"/>
    <x v="7"/>
  </r>
  <r>
    <x v="3"/>
    <x v="8"/>
    <s v="Jan 2019"/>
    <n v="2050360.6505990499"/>
    <x v="0"/>
    <x v="8"/>
  </r>
  <r>
    <x v="3"/>
    <x v="8"/>
    <s v="Feb 2019"/>
    <n v="2037513.3124002637"/>
    <x v="1"/>
    <x v="8"/>
  </r>
  <r>
    <x v="3"/>
    <x v="8"/>
    <s v="Mar 2019"/>
    <n v="2022896.6637937985"/>
    <x v="2"/>
    <x v="8"/>
  </r>
  <r>
    <x v="3"/>
    <x v="8"/>
    <s v="Apr 2019"/>
    <n v="2010722.0681336436"/>
    <x v="3"/>
    <x v="8"/>
  </r>
  <r>
    <x v="3"/>
    <x v="8"/>
    <s v="May 2019"/>
    <n v="2000425.2554929263"/>
    <x v="4"/>
    <x v="8"/>
  </r>
  <r>
    <x v="3"/>
    <x v="8"/>
    <s v="Jun 2019"/>
    <n v="1989683.8107804288"/>
    <x v="5"/>
    <x v="8"/>
  </r>
  <r>
    <x v="3"/>
    <x v="8"/>
    <s v="Jul 2019"/>
    <n v="1981510.7140303291"/>
    <x v="6"/>
    <x v="8"/>
  </r>
  <r>
    <x v="3"/>
    <x v="8"/>
    <s v="Aug 2019"/>
    <n v="1973528.6413311553"/>
    <x v="7"/>
    <x v="8"/>
  </r>
  <r>
    <x v="3"/>
    <x v="8"/>
    <s v="Sep 2019"/>
    <n v="1960614.1041631959"/>
    <x v="8"/>
    <x v="8"/>
  </r>
  <r>
    <x v="3"/>
    <x v="8"/>
    <s v="Oct 2019"/>
    <n v="1948898.8465220411"/>
    <x v="9"/>
    <x v="8"/>
  </r>
  <r>
    <x v="3"/>
    <x v="8"/>
    <s v="Nov 2019"/>
    <n v="1943087.4355666426"/>
    <x v="10"/>
    <x v="8"/>
  </r>
  <r>
    <x v="3"/>
    <x v="8"/>
    <s v="Dec 2019"/>
    <n v="1940333.7994143977"/>
    <x v="11"/>
    <x v="8"/>
  </r>
  <r>
    <x v="3"/>
    <x v="8"/>
    <s v="Jan 2020"/>
    <n v="1893753.9565469869"/>
    <x v="0"/>
    <x v="9"/>
  </r>
  <r>
    <x v="3"/>
    <x v="8"/>
    <s v="Feb 2020"/>
    <n v="1884168.7037835161"/>
    <x v="1"/>
    <x v="9"/>
  </r>
  <r>
    <x v="3"/>
    <x v="8"/>
    <s v="Mar 2020"/>
    <n v="1875310.7502615773"/>
    <x v="2"/>
    <x v="9"/>
  </r>
  <r>
    <x v="3"/>
    <x v="8"/>
    <s v="Apr 2020"/>
    <n v="1869502.2711804353"/>
    <x v="3"/>
    <x v="9"/>
  </r>
  <r>
    <x v="3"/>
    <x v="8"/>
    <s v="May 2020"/>
    <n v="1862420.068079551"/>
    <x v="4"/>
    <x v="9"/>
  </r>
  <r>
    <x v="3"/>
    <x v="8"/>
    <s v="Jun 2020"/>
    <n v="1851690.7613124975"/>
    <x v="5"/>
    <x v="9"/>
  </r>
  <r>
    <x v="3"/>
    <x v="8"/>
    <s v="Jul 2020"/>
    <n v="1844888.014716109"/>
    <x v="6"/>
    <x v="9"/>
  </r>
  <r>
    <x v="3"/>
    <x v="8"/>
    <s v="Aug 2020"/>
    <n v="1843386.3437558697"/>
    <x v="7"/>
    <x v="9"/>
  </r>
  <r>
    <x v="3"/>
    <x v="8"/>
    <s v="Sep 2020"/>
    <n v="1836352.7488628605"/>
    <x v="8"/>
    <x v="9"/>
  </r>
  <r>
    <x v="3"/>
    <x v="8"/>
    <s v="Oct 2020"/>
    <n v="1826896.7801535006"/>
    <x v="9"/>
    <x v="9"/>
  </r>
  <r>
    <x v="3"/>
    <x v="8"/>
    <s v="Nov 2020"/>
    <n v="1820284.5162032901"/>
    <x v="10"/>
    <x v="9"/>
  </r>
  <r>
    <x v="3"/>
    <x v="8"/>
    <s v="Dec 2020"/>
    <n v="1818352.9053405293"/>
    <x v="11"/>
    <x v="9"/>
  </r>
  <r>
    <x v="3"/>
    <x v="8"/>
    <s v="Jan 2021"/>
    <n v="1807265.571504276"/>
    <x v="0"/>
    <x v="10"/>
  </r>
  <r>
    <x v="3"/>
    <x v="8"/>
    <s v="Feb 2021"/>
    <n v="1802872.7130283767"/>
    <x v="1"/>
    <x v="10"/>
  </r>
  <r>
    <x v="3"/>
    <x v="8"/>
    <s v="Mar 2021"/>
    <n v="1797986.7683299298"/>
    <x v="2"/>
    <x v="10"/>
  </r>
  <r>
    <x v="3"/>
    <x v="8"/>
    <s v="Apr 2021"/>
    <n v="1794334.3008114104"/>
    <x v="3"/>
    <x v="10"/>
  </r>
  <r>
    <x v="3"/>
    <x v="8"/>
    <s v="May 2021"/>
    <n v="1790874.4531176472"/>
    <x v="4"/>
    <x v="10"/>
  </r>
  <r>
    <x v="3"/>
    <x v="8"/>
    <s v="Jun 2021"/>
    <n v="1789488.2443794988"/>
    <x v="5"/>
    <x v="10"/>
  </r>
  <r>
    <x v="3"/>
    <x v="8"/>
    <s v="Jul 2021"/>
    <n v="1785822.7963685712"/>
    <x v="6"/>
    <x v="10"/>
  </r>
  <r>
    <x v="3"/>
    <x v="8"/>
    <s v="Aug 2021"/>
    <n v="1780722.3716423558"/>
    <x v="7"/>
    <x v="10"/>
  </r>
  <r>
    <x v="3"/>
    <x v="8"/>
    <s v="Sep 2021"/>
    <n v="1763378.6065768339"/>
    <x v="8"/>
    <x v="10"/>
  </r>
  <r>
    <x v="3"/>
    <x v="8"/>
    <s v="Oct 2021"/>
    <n v="1760409.9475874917"/>
    <x v="9"/>
    <x v="10"/>
  </r>
  <r>
    <x v="3"/>
    <x v="8"/>
    <s v="Nov 2021"/>
    <n v="1757110.071228459"/>
    <x v="10"/>
    <x v="10"/>
  </r>
  <r>
    <x v="3"/>
    <x v="8"/>
    <s v="Dec 2021"/>
    <n v="86292.658243257843"/>
    <x v="11"/>
    <x v="10"/>
  </r>
  <r>
    <x v="3"/>
    <x v="8"/>
    <s v="Jan 2022"/>
    <n v="83080.209981128151"/>
    <x v="0"/>
    <x v="11"/>
  </r>
  <r>
    <x v="3"/>
    <x v="8"/>
    <s v="Feb 2022"/>
    <n v="82993.301521885209"/>
    <x v="1"/>
    <x v="11"/>
  </r>
  <r>
    <x v="3"/>
    <x v="8"/>
    <s v="Mar 2022"/>
    <n v="82858.315374289945"/>
    <x v="2"/>
    <x v="11"/>
  </r>
  <r>
    <x v="3"/>
    <x v="8"/>
    <s v="Apr 2022"/>
    <n v="83686.156182764069"/>
    <x v="3"/>
    <x v="11"/>
  </r>
  <r>
    <x v="3"/>
    <x v="8"/>
    <s v="May 2022"/>
    <n v="82733.711146163521"/>
    <x v="4"/>
    <x v="11"/>
  </r>
  <r>
    <x v="3"/>
    <x v="8"/>
    <s v="Jun 2022"/>
    <n v="82695.306769624309"/>
    <x v="5"/>
    <x v="11"/>
  </r>
  <r>
    <x v="3"/>
    <x v="8"/>
    <s v="Jul 2022"/>
    <n v="83537.623876231664"/>
    <x v="6"/>
    <x v="11"/>
  </r>
  <r>
    <x v="3"/>
    <x v="8"/>
    <s v="Aug 2022"/>
    <n v="82696.363269887937"/>
    <x v="7"/>
    <x v="11"/>
  </r>
  <r>
    <x v="3"/>
    <x v="8"/>
    <s v="Sep 2022"/>
    <n v="79695.511053578899"/>
    <x v="8"/>
    <x v="11"/>
  </r>
  <r>
    <x v="3"/>
    <x v="8"/>
    <s v="Oct 2022"/>
    <n v="79771.825126261378"/>
    <x v="9"/>
    <x v="11"/>
  </r>
  <r>
    <x v="3"/>
    <x v="8"/>
    <s v="Nov 2022"/>
    <n v="79899.368183664279"/>
    <x v="10"/>
    <x v="11"/>
  </r>
  <r>
    <x v="3"/>
    <x v="8"/>
    <s v="Dec 2022"/>
    <n v="80960.189164040377"/>
    <x v="11"/>
    <x v="11"/>
  </r>
  <r>
    <x v="3"/>
    <x v="8"/>
    <s v="Jan 2023"/>
    <n v="80096.584291918713"/>
    <x v="0"/>
    <x v="12"/>
  </r>
  <r>
    <x v="3"/>
    <x v="8"/>
    <s v="Feb 2023"/>
    <n v="80235.42331464382"/>
    <x v="1"/>
    <x v="12"/>
  </r>
  <r>
    <x v="3"/>
    <x v="8"/>
    <s v="Mar 2023"/>
    <n v="80392.021793181601"/>
    <x v="2"/>
    <x v="12"/>
  </r>
  <r>
    <x v="3"/>
    <x v="8"/>
    <s v="Apr 2023"/>
    <n v="80564.715812309296"/>
    <x v="3"/>
    <x v="12"/>
  </r>
  <r>
    <x v="3"/>
    <x v="8"/>
    <s v="May 2023"/>
    <n v="80752.079817716643"/>
    <x v="4"/>
    <x v="12"/>
  </r>
  <r>
    <x v="3"/>
    <x v="8"/>
    <s v="Jun 2023"/>
    <n v="80957.022715767162"/>
    <x v="5"/>
    <x v="12"/>
  </r>
  <r>
    <x v="3"/>
    <x v="8"/>
    <s v="Jul 2023"/>
    <n v="81177.966344875647"/>
    <x v="6"/>
    <x v="12"/>
  </r>
  <r>
    <x v="3"/>
    <x v="8"/>
    <s v="Aug 2023"/>
    <n v="81414.35209605025"/>
    <x v="7"/>
    <x v="12"/>
  </r>
  <r>
    <x v="3"/>
    <x v="8"/>
    <s v="Sep 2023"/>
    <n v="81667.732919123388"/>
    <x v="8"/>
    <x v="12"/>
  </r>
  <r>
    <x v="3"/>
    <x v="8"/>
    <s v="Oct 2023"/>
    <n v="81937.68578444302"/>
    <x v="9"/>
    <x v="12"/>
  </r>
  <r>
    <x v="3"/>
    <x v="8"/>
    <s v="Nov 2023"/>
    <n v="82240.910955316445"/>
    <x v="10"/>
    <x v="12"/>
  </r>
  <r>
    <x v="3"/>
    <x v="8"/>
    <s v="Dec 2023"/>
    <n v="83063.431077008689"/>
    <x v="11"/>
    <x v="12"/>
  </r>
  <r>
    <x v="3"/>
    <x v="8"/>
    <s v="Jan 2024"/>
    <n v="82848.500035573685"/>
    <x v="0"/>
    <x v="13"/>
  </r>
  <r>
    <x v="3"/>
    <x v="8"/>
    <s v="Feb 2024"/>
    <n v="83183.170366300852"/>
    <x v="1"/>
    <x v="13"/>
  </r>
  <r>
    <x v="3"/>
    <x v="8"/>
    <s v="Mar 2024"/>
    <n v="83533.472231326727"/>
    <x v="2"/>
    <x v="13"/>
  </r>
  <r>
    <x v="3"/>
    <x v="8"/>
    <s v="Apr 2024"/>
    <n v="83900.886643605001"/>
    <x v="3"/>
    <x v="13"/>
  </r>
  <r>
    <x v="3"/>
    <x v="8"/>
    <s v="May 2024"/>
    <n v="84284.691658933705"/>
    <x v="4"/>
    <x v="13"/>
  </r>
  <r>
    <x v="3"/>
    <x v="8"/>
    <s v="Jun 2024"/>
    <n v="84686.400033843878"/>
    <x v="5"/>
    <x v="13"/>
  </r>
  <r>
    <x v="3"/>
    <x v="8"/>
    <s v="Jul 2024"/>
    <n v="85105.341019667831"/>
    <x v="6"/>
    <x v="13"/>
  </r>
  <r>
    <x v="3"/>
    <x v="8"/>
    <s v="Aug 2024"/>
    <n v="85540.587309058174"/>
    <x v="7"/>
    <x v="13"/>
  </r>
  <r>
    <x v="3"/>
    <x v="8"/>
    <s v="Sep 2024"/>
    <n v="85991.407060045836"/>
    <x v="8"/>
    <x v="13"/>
  </r>
  <r>
    <x v="3"/>
    <x v="8"/>
    <s v="Oct 2024"/>
    <n v="86461.162607517894"/>
    <x v="9"/>
    <x v="13"/>
  </r>
  <r>
    <x v="3"/>
    <x v="8"/>
    <s v="Nov 2024"/>
    <n v="86954.995801584213"/>
    <x v="10"/>
    <x v="13"/>
  </r>
  <r>
    <x v="3"/>
    <x v="8"/>
    <s v="Dec 2024"/>
    <n v="87719.743374386424"/>
    <x v="11"/>
    <x v="13"/>
  </r>
  <r>
    <x v="3"/>
    <x v="8"/>
    <s v="Jan 2025"/>
    <n v="87974.027817311755"/>
    <x v="0"/>
    <x v="14"/>
  </r>
  <r>
    <x v="3"/>
    <x v="8"/>
    <s v="Feb 2025"/>
    <n v="88513.289764067944"/>
    <x v="1"/>
    <x v="14"/>
  </r>
  <r>
    <x v="3"/>
    <x v="8"/>
    <s v="Mar 2025"/>
    <n v="89070.53302671967"/>
    <x v="2"/>
    <x v="14"/>
  </r>
  <r>
    <x v="3"/>
    <x v="8"/>
    <s v="Apr 2025"/>
    <n v="89645.360224774515"/>
    <x v="3"/>
    <x v="14"/>
  </r>
  <r>
    <x v="3"/>
    <x v="8"/>
    <s v="May 2025"/>
    <n v="90297.304210918897"/>
    <x v="4"/>
    <x v="14"/>
  </r>
  <r>
    <x v="3"/>
    <x v="8"/>
    <s v="Jun 2025"/>
    <n v="90907.245886994642"/>
    <x v="5"/>
    <x v="14"/>
  </r>
  <r>
    <x v="3"/>
    <x v="8"/>
    <s v="Jul 2025"/>
    <n v="91536.660566733277"/>
    <x v="6"/>
    <x v="14"/>
  </r>
  <r>
    <x v="3"/>
    <x v="8"/>
    <s v="Aug 2025"/>
    <n v="92185.051319354257"/>
    <x v="7"/>
    <x v="14"/>
  </r>
  <r>
    <x v="3"/>
    <x v="8"/>
    <s v="Sep 2025"/>
    <n v="92851.374530235247"/>
    <x v="8"/>
    <x v="14"/>
  </r>
  <r>
    <x v="3"/>
    <x v="8"/>
    <s v="Oct 2025"/>
    <n v="93536.55865809205"/>
    <x v="9"/>
    <x v="14"/>
  </r>
  <r>
    <x v="3"/>
    <x v="8"/>
    <s v="Nov 2025"/>
    <n v="94244.103674690501"/>
    <x v="10"/>
    <x v="14"/>
  </r>
  <r>
    <x v="3"/>
    <x v="8"/>
    <s v="Dec 2025"/>
    <n v="95017.222508533538"/>
    <x v="11"/>
    <x v="14"/>
  </r>
  <r>
    <x v="3"/>
    <x v="8"/>
    <s v="Jan 2026"/>
    <n v="95383.100155585227"/>
    <x v="0"/>
    <x v="15"/>
  </r>
  <r>
    <x v="3"/>
    <x v="8"/>
    <s v="Feb 2026"/>
    <n v="96157.651781877648"/>
    <x v="1"/>
    <x v="15"/>
  </r>
  <r>
    <x v="3"/>
    <x v="8"/>
    <s v="Mar 2026"/>
    <n v="96951.769154725509"/>
    <x v="2"/>
    <x v="15"/>
  </r>
  <r>
    <x v="3"/>
    <x v="8"/>
    <s v="Apr 2026"/>
    <n v="97764.536626553425"/>
    <x v="3"/>
    <x v="15"/>
  </r>
  <r>
    <x v="3"/>
    <x v="8"/>
    <s v="May 2026"/>
    <n v="98596.730135392776"/>
    <x v="4"/>
    <x v="15"/>
  </r>
  <r>
    <x v="3"/>
    <x v="8"/>
    <s v="Jun 2026"/>
    <n v="99196.808976213579"/>
    <x v="5"/>
    <x v="15"/>
  </r>
  <r>
    <x v="3"/>
    <x v="8"/>
    <s v="Jul 2026"/>
    <n v="100064.99105013223"/>
    <x v="6"/>
    <x v="15"/>
  </r>
  <r>
    <x v="3"/>
    <x v="8"/>
    <s v="Aug 2026"/>
    <n v="100953.20095938165"/>
    <x v="7"/>
    <x v="15"/>
  </r>
  <r>
    <x v="3"/>
    <x v="8"/>
    <s v="Sep 2026"/>
    <n v="2981.0265068959284"/>
    <x v="8"/>
    <x v="15"/>
  </r>
  <r>
    <x v="3"/>
    <x v="8"/>
    <s v="Oct 2026"/>
    <n v="2999.1247641773557"/>
    <x v="9"/>
    <x v="15"/>
  </r>
  <r>
    <x v="3"/>
    <x v="8"/>
    <s v="Nov 2026"/>
    <n v="3017.6485790339666"/>
    <x v="10"/>
    <x v="15"/>
  </r>
  <r>
    <x v="3"/>
    <x v="8"/>
    <s v="Dec 2026"/>
    <n v="3036.6074274441562"/>
    <x v="11"/>
    <x v="15"/>
  </r>
  <r>
    <x v="3"/>
    <x v="8"/>
    <s v="Jan 2027"/>
    <n v="359.7313990851373"/>
    <x v="0"/>
    <x v="16"/>
  </r>
  <r>
    <x v="3"/>
    <x v="8"/>
    <s v="Feb 2027"/>
    <n v="358.57532972097545"/>
    <x v="1"/>
    <x v="16"/>
  </r>
  <r>
    <x v="3"/>
    <x v="8"/>
    <s v="Mar 2027"/>
    <n v="357.56226148531653"/>
    <x v="2"/>
    <x v="16"/>
  </r>
  <r>
    <x v="3"/>
    <x v="8"/>
    <s v="Apr 2027"/>
    <n v="356.69219437816048"/>
    <x v="3"/>
    <x v="16"/>
  </r>
  <r>
    <x v="3"/>
    <x v="8"/>
    <s v="May 2027"/>
    <n v="355.96512839950725"/>
    <x v="4"/>
    <x v="16"/>
  </r>
  <r>
    <x v="3"/>
    <x v="8"/>
    <s v="Jun 2027"/>
    <n v="355.38106354935695"/>
    <x v="5"/>
    <x v="16"/>
  </r>
  <r>
    <x v="3"/>
    <x v="8"/>
    <s v="Jul 2027"/>
    <n v="354.93827692254678"/>
    <x v="6"/>
    <x v="16"/>
  </r>
  <r>
    <x v="3"/>
    <x v="8"/>
    <s v="Aug 2027"/>
    <n v="354.63762997165821"/>
    <x v="7"/>
    <x v="16"/>
  </r>
  <r>
    <x v="3"/>
    <x v="9"/>
    <s v="Oct 2011"/>
    <n v="2305958.2486339826"/>
    <x v="9"/>
    <x v="0"/>
  </r>
  <r>
    <x v="3"/>
    <x v="9"/>
    <s v="Nov 2011"/>
    <n v="6124934.7313717036"/>
    <x v="10"/>
    <x v="0"/>
  </r>
  <r>
    <x v="3"/>
    <x v="9"/>
    <s v="Dec 2011"/>
    <n v="4478099.3587729121"/>
    <x v="11"/>
    <x v="0"/>
  </r>
  <r>
    <x v="3"/>
    <x v="9"/>
    <s v="Jan 2012"/>
    <n v="3639542.1163555915"/>
    <x v="0"/>
    <x v="1"/>
  </r>
  <r>
    <x v="3"/>
    <x v="9"/>
    <s v="Feb 2012"/>
    <n v="3086091.3111468162"/>
    <x v="1"/>
    <x v="1"/>
  </r>
  <r>
    <x v="3"/>
    <x v="9"/>
    <s v="Mar 2012"/>
    <n v="2863948.9412216758"/>
    <x v="2"/>
    <x v="1"/>
  </r>
  <r>
    <x v="3"/>
    <x v="9"/>
    <s v="Apr 2012"/>
    <n v="2325015.1375754722"/>
    <x v="3"/>
    <x v="1"/>
  </r>
  <r>
    <x v="3"/>
    <x v="9"/>
    <s v="May 2012"/>
    <n v="2086930.1419548835"/>
    <x v="4"/>
    <x v="1"/>
  </r>
  <r>
    <x v="3"/>
    <x v="9"/>
    <s v="Jun 2012"/>
    <n v="1780239.446413619"/>
    <x v="5"/>
    <x v="1"/>
  </r>
  <r>
    <x v="3"/>
    <x v="9"/>
    <s v="Jul 2012"/>
    <n v="1187412.4451798596"/>
    <x v="6"/>
    <x v="1"/>
  </r>
  <r>
    <x v="3"/>
    <x v="9"/>
    <s v="Aug 2012"/>
    <n v="1005408.3945437056"/>
    <x v="7"/>
    <x v="1"/>
  </r>
  <r>
    <x v="3"/>
    <x v="9"/>
    <s v="Sep 2012"/>
    <n v="1326592.4316122343"/>
    <x v="8"/>
    <x v="1"/>
  </r>
  <r>
    <x v="3"/>
    <x v="9"/>
    <s v="Oct 2012"/>
    <n v="1318767.4386778655"/>
    <x v="9"/>
    <x v="1"/>
  </r>
  <r>
    <x v="3"/>
    <x v="9"/>
    <s v="Nov 2012"/>
    <n v="1304108.4821843032"/>
    <x v="10"/>
    <x v="1"/>
  </r>
  <r>
    <x v="3"/>
    <x v="9"/>
    <s v="Dec 2012"/>
    <n v="1289337.6559905468"/>
    <x v="11"/>
    <x v="1"/>
  </r>
  <r>
    <x v="3"/>
    <x v="9"/>
    <s v="Jan 2013"/>
    <n v="1272273.6792098121"/>
    <x v="0"/>
    <x v="2"/>
  </r>
  <r>
    <x v="3"/>
    <x v="9"/>
    <s v="Feb 2013"/>
    <n v="1230045.1173817776"/>
    <x v="1"/>
    <x v="2"/>
  </r>
  <r>
    <x v="3"/>
    <x v="9"/>
    <s v="Mar 2013"/>
    <n v="1211403.6215937277"/>
    <x v="2"/>
    <x v="2"/>
  </r>
  <r>
    <x v="3"/>
    <x v="9"/>
    <s v="Apr 2013"/>
    <n v="1245327.7846642868"/>
    <x v="3"/>
    <x v="2"/>
  </r>
  <r>
    <x v="3"/>
    <x v="9"/>
    <s v="May 2013"/>
    <n v="1401393.5553877717"/>
    <x v="4"/>
    <x v="2"/>
  </r>
  <r>
    <x v="3"/>
    <x v="9"/>
    <s v="Jun 2013"/>
    <n v="1271620.9499619771"/>
    <x v="5"/>
    <x v="2"/>
  </r>
  <r>
    <x v="3"/>
    <x v="9"/>
    <s v="Jul 2013"/>
    <n v="1195297.2078880903"/>
    <x v="6"/>
    <x v="2"/>
  </r>
  <r>
    <x v="3"/>
    <x v="9"/>
    <s v="Aug 2013"/>
    <n v="1111985.8554215434"/>
    <x v="7"/>
    <x v="2"/>
  </r>
  <r>
    <x v="3"/>
    <x v="9"/>
    <s v="Sep 2013"/>
    <n v="1028106.5048419544"/>
    <x v="8"/>
    <x v="2"/>
  </r>
  <r>
    <x v="3"/>
    <x v="9"/>
    <s v="Oct 2013"/>
    <n v="973703.41532511055"/>
    <x v="9"/>
    <x v="2"/>
  </r>
  <r>
    <x v="3"/>
    <x v="9"/>
    <s v="Nov 2013"/>
    <n v="983390.50508267875"/>
    <x v="10"/>
    <x v="2"/>
  </r>
  <r>
    <x v="3"/>
    <x v="9"/>
    <s v="Dec 2013"/>
    <n v="976561.65520974924"/>
    <x v="11"/>
    <x v="2"/>
  </r>
  <r>
    <x v="3"/>
    <x v="9"/>
    <s v="Jan 2014"/>
    <n v="949740.14838774572"/>
    <x v="0"/>
    <x v="3"/>
  </r>
  <r>
    <x v="3"/>
    <x v="9"/>
    <s v="Feb 2014"/>
    <n v="886168.39881556551"/>
    <x v="1"/>
    <x v="3"/>
  </r>
  <r>
    <x v="3"/>
    <x v="9"/>
    <s v="Mar 2014"/>
    <n v="889049.14614214236"/>
    <x v="2"/>
    <x v="3"/>
  </r>
  <r>
    <x v="3"/>
    <x v="9"/>
    <s v="Apr 2014"/>
    <n v="829600.45942673762"/>
    <x v="3"/>
    <x v="3"/>
  </r>
  <r>
    <x v="3"/>
    <x v="9"/>
    <s v="May 2014"/>
    <n v="801037.68171454035"/>
    <x v="4"/>
    <x v="3"/>
  </r>
  <r>
    <x v="3"/>
    <x v="9"/>
    <s v="Jun 2014"/>
    <n v="796730.52069915226"/>
    <x v="5"/>
    <x v="3"/>
  </r>
  <r>
    <x v="3"/>
    <x v="9"/>
    <s v="Jul 2014"/>
    <n v="776189.54579447373"/>
    <x v="6"/>
    <x v="3"/>
  </r>
  <r>
    <x v="3"/>
    <x v="9"/>
    <s v="Aug 2014"/>
    <n v="771506.26597501186"/>
    <x v="7"/>
    <x v="3"/>
  </r>
  <r>
    <x v="3"/>
    <x v="9"/>
    <s v="Sep 2014"/>
    <n v="750115.55652250198"/>
    <x v="8"/>
    <x v="3"/>
  </r>
  <r>
    <x v="3"/>
    <x v="9"/>
    <s v="Oct 2014"/>
    <n v="747916.70695073169"/>
    <x v="9"/>
    <x v="3"/>
  </r>
  <r>
    <x v="3"/>
    <x v="9"/>
    <s v="Nov 2014"/>
    <n v="770129.46637996426"/>
    <x v="10"/>
    <x v="3"/>
  </r>
  <r>
    <x v="3"/>
    <x v="9"/>
    <s v="Dec 2014"/>
    <n v="763468.46600950602"/>
    <x v="11"/>
    <x v="3"/>
  </r>
  <r>
    <x v="3"/>
    <x v="9"/>
    <s v="Jan 2015"/>
    <n v="745983.87761375122"/>
    <x v="0"/>
    <x v="4"/>
  </r>
  <r>
    <x v="3"/>
    <x v="9"/>
    <s v="Feb 2015"/>
    <n v="740280.97434852482"/>
    <x v="1"/>
    <x v="4"/>
  </r>
  <r>
    <x v="3"/>
    <x v="9"/>
    <s v="Mar 2015"/>
    <n v="733690.41636335361"/>
    <x v="2"/>
    <x v="4"/>
  </r>
  <r>
    <x v="3"/>
    <x v="9"/>
    <s v="Apr 2015"/>
    <n v="689791.40115113405"/>
    <x v="3"/>
    <x v="4"/>
  </r>
  <r>
    <x v="3"/>
    <x v="9"/>
    <s v="May 2015"/>
    <n v="678500.01945947285"/>
    <x v="4"/>
    <x v="4"/>
  </r>
  <r>
    <x v="3"/>
    <x v="9"/>
    <s v="Jun 2015"/>
    <n v="681056.24661811884"/>
    <x v="5"/>
    <x v="4"/>
  </r>
  <r>
    <x v="3"/>
    <x v="9"/>
    <s v="Jul 2015"/>
    <n v="658222.57689901802"/>
    <x v="6"/>
    <x v="4"/>
  </r>
  <r>
    <x v="3"/>
    <x v="9"/>
    <s v="Aug 2015"/>
    <n v="664995.80624522106"/>
    <x v="7"/>
    <x v="4"/>
  </r>
  <r>
    <x v="3"/>
    <x v="9"/>
    <s v="Sep 2015"/>
    <n v="648998.25376914092"/>
    <x v="8"/>
    <x v="4"/>
  </r>
  <r>
    <x v="3"/>
    <x v="9"/>
    <s v="Oct 2015"/>
    <n v="640499.71692206699"/>
    <x v="9"/>
    <x v="4"/>
  </r>
  <r>
    <x v="3"/>
    <x v="9"/>
    <s v="Nov 2015"/>
    <n v="642019.92073820287"/>
    <x v="10"/>
    <x v="4"/>
  </r>
  <r>
    <x v="3"/>
    <x v="9"/>
    <s v="Dec 2015"/>
    <n v="618231.21778241091"/>
    <x v="11"/>
    <x v="4"/>
  </r>
  <r>
    <x v="3"/>
    <x v="9"/>
    <s v="Jan 2016"/>
    <n v="608652.45908266492"/>
    <x v="0"/>
    <x v="5"/>
  </r>
  <r>
    <x v="3"/>
    <x v="9"/>
    <s v="Feb 2016"/>
    <n v="596029.45082954434"/>
    <x v="1"/>
    <x v="5"/>
  </r>
  <r>
    <x v="3"/>
    <x v="9"/>
    <s v="Mar 2016"/>
    <n v="594361.7895615336"/>
    <x v="2"/>
    <x v="5"/>
  </r>
  <r>
    <x v="3"/>
    <x v="9"/>
    <s v="Apr 2016"/>
    <n v="548168.65231245826"/>
    <x v="3"/>
    <x v="5"/>
  </r>
  <r>
    <x v="3"/>
    <x v="9"/>
    <s v="May 2016"/>
    <n v="543856.37193643767"/>
    <x v="4"/>
    <x v="5"/>
  </r>
  <r>
    <x v="3"/>
    <x v="9"/>
    <s v="Jun 2016"/>
    <n v="549898.44573374477"/>
    <x v="5"/>
    <x v="5"/>
  </r>
  <r>
    <x v="3"/>
    <x v="9"/>
    <s v="Jul 2016"/>
    <n v="541646.25826666085"/>
    <x v="6"/>
    <x v="5"/>
  </r>
  <r>
    <x v="3"/>
    <x v="9"/>
    <s v="Aug 2016"/>
    <n v="533267.08643882745"/>
    <x v="7"/>
    <x v="5"/>
  </r>
  <r>
    <x v="3"/>
    <x v="9"/>
    <s v="Sep 2016"/>
    <n v="524059.8863452925"/>
    <x v="8"/>
    <x v="5"/>
  </r>
  <r>
    <x v="3"/>
    <x v="9"/>
    <s v="Oct 2016"/>
    <n v="521155.72049025435"/>
    <x v="9"/>
    <x v="5"/>
  </r>
  <r>
    <x v="3"/>
    <x v="9"/>
    <s v="Nov 2016"/>
    <n v="511087.59817026259"/>
    <x v="10"/>
    <x v="5"/>
  </r>
  <r>
    <x v="3"/>
    <x v="9"/>
    <s v="Dec 2016"/>
    <n v="511726.27150374727"/>
    <x v="11"/>
    <x v="5"/>
  </r>
  <r>
    <x v="3"/>
    <x v="9"/>
    <s v="Jan 2017"/>
    <n v="496218.20256992755"/>
    <x v="0"/>
    <x v="6"/>
  </r>
  <r>
    <x v="3"/>
    <x v="9"/>
    <s v="Feb 2017"/>
    <n v="495613.62070037035"/>
    <x v="1"/>
    <x v="6"/>
  </r>
  <r>
    <x v="3"/>
    <x v="9"/>
    <s v="Mar 2017"/>
    <n v="506791.32131209224"/>
    <x v="2"/>
    <x v="6"/>
  </r>
  <r>
    <x v="3"/>
    <x v="9"/>
    <s v="Apr 2017"/>
    <n v="465255.75953344582"/>
    <x v="3"/>
    <x v="6"/>
  </r>
  <r>
    <x v="3"/>
    <x v="9"/>
    <s v="May 2017"/>
    <n v="458039.09265102906"/>
    <x v="4"/>
    <x v="6"/>
  </r>
  <r>
    <x v="3"/>
    <x v="9"/>
    <s v="Jun 2017"/>
    <n v="464434.98519104434"/>
    <x v="5"/>
    <x v="6"/>
  </r>
  <r>
    <x v="3"/>
    <x v="9"/>
    <s v="Jul 2017"/>
    <n v="446737.52031892689"/>
    <x v="6"/>
    <x v="6"/>
  </r>
  <r>
    <x v="3"/>
    <x v="9"/>
    <s v="Aug 2017"/>
    <n v="447775.48110389715"/>
    <x v="7"/>
    <x v="6"/>
  </r>
  <r>
    <x v="3"/>
    <x v="9"/>
    <s v="Sep 2017"/>
    <n v="443678.35332902736"/>
    <x v="8"/>
    <x v="6"/>
  </r>
  <r>
    <x v="3"/>
    <x v="9"/>
    <s v="Oct 2017"/>
    <n v="444168.94132311532"/>
    <x v="9"/>
    <x v="6"/>
  </r>
  <r>
    <x v="3"/>
    <x v="9"/>
    <s v="Nov 2017"/>
    <n v="438585.35615332652"/>
    <x v="10"/>
    <x v="6"/>
  </r>
  <r>
    <x v="3"/>
    <x v="9"/>
    <s v="Dec 2017"/>
    <n v="439539.09055698587"/>
    <x v="11"/>
    <x v="6"/>
  </r>
  <r>
    <x v="3"/>
    <x v="9"/>
    <s v="Jan 2018"/>
    <n v="435954.56148822134"/>
    <x v="0"/>
    <x v="7"/>
  </r>
  <r>
    <x v="3"/>
    <x v="9"/>
    <s v="Feb 2018"/>
    <n v="430838.79433227342"/>
    <x v="1"/>
    <x v="7"/>
  </r>
  <r>
    <x v="3"/>
    <x v="9"/>
    <s v="Mar 2018"/>
    <n v="431528.72861650801"/>
    <x v="2"/>
    <x v="7"/>
  </r>
  <r>
    <x v="3"/>
    <x v="9"/>
    <s v="Apr 2018"/>
    <n v="398561.50083899539"/>
    <x v="3"/>
    <x v="7"/>
  </r>
  <r>
    <x v="3"/>
    <x v="9"/>
    <s v="May 2018"/>
    <n v="394742.14548906469"/>
    <x v="4"/>
    <x v="7"/>
  </r>
  <r>
    <x v="3"/>
    <x v="9"/>
    <s v="Jun 2018"/>
    <n v="398305.27972169232"/>
    <x v="5"/>
    <x v="7"/>
  </r>
  <r>
    <x v="3"/>
    <x v="9"/>
    <s v="Jul 2018"/>
    <n v="392632.19832869066"/>
    <x v="6"/>
    <x v="7"/>
  </r>
  <r>
    <x v="3"/>
    <x v="9"/>
    <s v="Aug 2018"/>
    <n v="394215.35705580929"/>
    <x v="7"/>
    <x v="7"/>
  </r>
  <r>
    <x v="3"/>
    <x v="9"/>
    <s v="Sep 2018"/>
    <n v="392069.60419023538"/>
    <x v="8"/>
    <x v="7"/>
  </r>
  <r>
    <x v="3"/>
    <x v="9"/>
    <s v="Oct 2018"/>
    <n v="391384.28505078435"/>
    <x v="9"/>
    <x v="7"/>
  </r>
  <r>
    <x v="3"/>
    <x v="9"/>
    <s v="Nov 2018"/>
    <n v="391540.03744825168"/>
    <x v="10"/>
    <x v="7"/>
  </r>
  <r>
    <x v="3"/>
    <x v="9"/>
    <s v="Dec 2018"/>
    <n v="390127.93871471437"/>
    <x v="11"/>
    <x v="7"/>
  </r>
  <r>
    <x v="3"/>
    <x v="9"/>
    <s v="Jan 2019"/>
    <n v="386166.13315714174"/>
    <x v="0"/>
    <x v="8"/>
  </r>
  <r>
    <x v="3"/>
    <x v="9"/>
    <s v="Feb 2019"/>
    <n v="388473.74527686305"/>
    <x v="1"/>
    <x v="8"/>
  </r>
  <r>
    <x v="3"/>
    <x v="9"/>
    <s v="Mar 2019"/>
    <n v="389469.98887358868"/>
    <x v="2"/>
    <x v="8"/>
  </r>
  <r>
    <x v="3"/>
    <x v="9"/>
    <s v="Apr 2019"/>
    <n v="356676.52936616982"/>
    <x v="3"/>
    <x v="8"/>
  </r>
  <r>
    <x v="3"/>
    <x v="9"/>
    <s v="May 2019"/>
    <n v="355558.71385468327"/>
    <x v="4"/>
    <x v="8"/>
  </r>
  <r>
    <x v="3"/>
    <x v="9"/>
    <s v="Jun 2019"/>
    <n v="360861.77217303135"/>
    <x v="5"/>
    <x v="8"/>
  </r>
  <r>
    <x v="3"/>
    <x v="9"/>
    <s v="Jul 2019"/>
    <n v="356580.28498260805"/>
    <x v="6"/>
    <x v="8"/>
  </r>
  <r>
    <x v="3"/>
    <x v="9"/>
    <s v="Aug 2019"/>
    <n v="361579.81645465916"/>
    <x v="7"/>
    <x v="8"/>
  </r>
  <r>
    <x v="3"/>
    <x v="9"/>
    <s v="Sep 2019"/>
    <n v="362150.29559904803"/>
    <x v="8"/>
    <x v="8"/>
  </r>
  <r>
    <x v="3"/>
    <x v="9"/>
    <s v="Oct 2019"/>
    <n v="359004.64735235384"/>
    <x v="9"/>
    <x v="8"/>
  </r>
  <r>
    <x v="3"/>
    <x v="9"/>
    <s v="Nov 2019"/>
    <n v="356979.73019337107"/>
    <x v="10"/>
    <x v="8"/>
  </r>
  <r>
    <x v="3"/>
    <x v="9"/>
    <s v="Dec 2019"/>
    <n v="360969.06833350868"/>
    <x v="11"/>
    <x v="8"/>
  </r>
  <r>
    <x v="3"/>
    <x v="9"/>
    <s v="Jan 2020"/>
    <n v="359181.97969157842"/>
    <x v="0"/>
    <x v="9"/>
  </r>
  <r>
    <x v="3"/>
    <x v="9"/>
    <s v="Feb 2020"/>
    <n v="358454.82825439214"/>
    <x v="1"/>
    <x v="9"/>
  </r>
  <r>
    <x v="3"/>
    <x v="9"/>
    <s v="Mar 2020"/>
    <n v="359750.07522431191"/>
    <x v="2"/>
    <x v="9"/>
  </r>
  <r>
    <x v="3"/>
    <x v="9"/>
    <s v="Apr 2020"/>
    <n v="333039.36401783203"/>
    <x v="3"/>
    <x v="9"/>
  </r>
  <r>
    <x v="3"/>
    <x v="9"/>
    <s v="May 2020"/>
    <n v="336061.24885979254"/>
    <x v="4"/>
    <x v="9"/>
  </r>
  <r>
    <x v="3"/>
    <x v="9"/>
    <s v="Jun 2020"/>
    <n v="341482.82658504607"/>
    <x v="5"/>
    <x v="9"/>
  </r>
  <r>
    <x v="3"/>
    <x v="9"/>
    <s v="Jul 2020"/>
    <n v="334685.96774326637"/>
    <x v="6"/>
    <x v="9"/>
  </r>
  <r>
    <x v="3"/>
    <x v="9"/>
    <s v="Aug 2020"/>
    <n v="337951.19347554847"/>
    <x v="7"/>
    <x v="9"/>
  </r>
  <r>
    <x v="3"/>
    <x v="9"/>
    <s v="Sep 2020"/>
    <n v="343187.24710735329"/>
    <x v="8"/>
    <x v="9"/>
  </r>
  <r>
    <x v="3"/>
    <x v="9"/>
    <s v="Oct 2020"/>
    <n v="326513.72656965541"/>
    <x v="9"/>
    <x v="9"/>
  </r>
  <r>
    <x v="3"/>
    <x v="9"/>
    <s v="Nov 2020"/>
    <n v="325053.2909897737"/>
    <x v="10"/>
    <x v="9"/>
  </r>
  <r>
    <x v="3"/>
    <x v="9"/>
    <s v="Dec 2020"/>
    <n v="324838.50896111486"/>
    <x v="11"/>
    <x v="9"/>
  </r>
  <r>
    <x v="3"/>
    <x v="9"/>
    <s v="Jan 2021"/>
    <n v="325232.93342480896"/>
    <x v="0"/>
    <x v="10"/>
  </r>
  <r>
    <x v="3"/>
    <x v="9"/>
    <s v="Feb 2021"/>
    <n v="324911.54246390599"/>
    <x v="1"/>
    <x v="10"/>
  </r>
  <r>
    <x v="3"/>
    <x v="9"/>
    <s v="Mar 2021"/>
    <n v="326919.94428649673"/>
    <x v="2"/>
    <x v="10"/>
  </r>
  <r>
    <x v="3"/>
    <x v="9"/>
    <s v="Apr 2021"/>
    <n v="305984.49268017878"/>
    <x v="3"/>
    <x v="10"/>
  </r>
  <r>
    <x v="3"/>
    <x v="9"/>
    <s v="May 2021"/>
    <n v="308053.29910739633"/>
    <x v="4"/>
    <x v="10"/>
  </r>
  <r>
    <x v="3"/>
    <x v="9"/>
    <s v="Jun 2021"/>
    <n v="311266.76708603062"/>
    <x v="5"/>
    <x v="10"/>
  </r>
  <r>
    <x v="3"/>
    <x v="9"/>
    <s v="Jul 2021"/>
    <n v="315699.73108405102"/>
    <x v="6"/>
    <x v="10"/>
  </r>
  <r>
    <x v="3"/>
    <x v="9"/>
    <s v="Aug 2021"/>
    <n v="316991.41577611538"/>
    <x v="7"/>
    <x v="10"/>
  </r>
  <r>
    <x v="3"/>
    <x v="9"/>
    <s v="Sep 2021"/>
    <n v="313335.53928521043"/>
    <x v="8"/>
    <x v="10"/>
  </r>
  <r>
    <x v="3"/>
    <x v="9"/>
    <s v="Oct 2021"/>
    <n v="111802.37261733761"/>
    <x v="9"/>
    <x v="10"/>
  </r>
  <r>
    <x v="3"/>
    <x v="9"/>
    <s v="Nov 2021"/>
    <n v="60210.462480559596"/>
    <x v="10"/>
    <x v="10"/>
  </r>
  <r>
    <x v="3"/>
    <x v="9"/>
    <s v="Dec 2021"/>
    <n v="53105.767588403985"/>
    <x v="11"/>
    <x v="10"/>
  </r>
  <r>
    <x v="3"/>
    <x v="9"/>
    <s v="Jan 2022"/>
    <n v="53073.685721074566"/>
    <x v="0"/>
    <x v="11"/>
  </r>
  <r>
    <x v="3"/>
    <x v="9"/>
    <s v="Feb 2022"/>
    <n v="52482.037655942739"/>
    <x v="1"/>
    <x v="11"/>
  </r>
  <r>
    <x v="3"/>
    <x v="9"/>
    <s v="Mar 2022"/>
    <n v="52248.05702899304"/>
    <x v="2"/>
    <x v="11"/>
  </r>
  <r>
    <x v="3"/>
    <x v="9"/>
    <s v="Apr 2022"/>
    <n v="51963.78068820585"/>
    <x v="3"/>
    <x v="11"/>
  </r>
  <r>
    <x v="3"/>
    <x v="9"/>
    <s v="May 2022"/>
    <n v="51722.101842522155"/>
    <x v="4"/>
    <x v="11"/>
  </r>
  <r>
    <x v="3"/>
    <x v="9"/>
    <s v="Jun 2022"/>
    <n v="51489.787128448603"/>
    <x v="5"/>
    <x v="11"/>
  </r>
  <r>
    <x v="3"/>
    <x v="9"/>
    <s v="Jul 2022"/>
    <n v="51266.785667209668"/>
    <x v="6"/>
    <x v="11"/>
  </r>
  <r>
    <x v="3"/>
    <x v="9"/>
    <s v="Aug 2022"/>
    <n v="51053.035026956568"/>
    <x v="7"/>
    <x v="11"/>
  </r>
  <r>
    <x v="3"/>
    <x v="9"/>
    <s v="Sep 2022"/>
    <n v="50848.499973607672"/>
    <x v="8"/>
    <x v="11"/>
  </r>
  <r>
    <x v="3"/>
    <x v="9"/>
    <s v="Oct 2022"/>
    <n v="50653.125582577122"/>
    <x v="9"/>
    <x v="11"/>
  </r>
  <r>
    <x v="3"/>
    <x v="9"/>
    <s v="Nov 2022"/>
    <n v="50466.867182352275"/>
    <x v="10"/>
    <x v="11"/>
  </r>
  <r>
    <x v="3"/>
    <x v="9"/>
    <s v="Dec 2022"/>
    <n v="50289.685070136031"/>
    <x v="11"/>
    <x v="11"/>
  </r>
  <r>
    <x v="3"/>
    <x v="9"/>
    <s v="Jan 2023"/>
    <n v="50121.542627488954"/>
    <x v="0"/>
    <x v="12"/>
  </r>
  <r>
    <x v="3"/>
    <x v="9"/>
    <s v="Feb 2023"/>
    <n v="49962.40202870877"/>
    <x v="1"/>
    <x v="12"/>
  </r>
  <r>
    <x v="3"/>
    <x v="9"/>
    <s v="Mar 2023"/>
    <n v="49812.228616808665"/>
    <x v="2"/>
    <x v="12"/>
  </r>
  <r>
    <x v="3"/>
    <x v="9"/>
    <s v="Apr 2023"/>
    <n v="49670.986888991501"/>
    <x v="3"/>
    <x v="12"/>
  </r>
  <r>
    <x v="3"/>
    <x v="9"/>
    <s v="May 2023"/>
    <n v="49538.650356985949"/>
    <x v="4"/>
    <x v="12"/>
  </r>
  <r>
    <x v="3"/>
    <x v="9"/>
    <s v="Jun 2023"/>
    <n v="49415.195355425858"/>
    <x v="5"/>
    <x v="12"/>
  </r>
  <r>
    <x v="3"/>
    <x v="9"/>
    <s v="Jul 2023"/>
    <n v="49300.595973134739"/>
    <x v="6"/>
    <x v="12"/>
  </r>
  <r>
    <x v="3"/>
    <x v="9"/>
    <s v="Aug 2023"/>
    <n v="49194.825637483533"/>
    <x v="7"/>
    <x v="12"/>
  </r>
  <r>
    <x v="3"/>
    <x v="9"/>
    <s v="Sep 2023"/>
    <n v="49097.866828916376"/>
    <x v="8"/>
    <x v="12"/>
  </r>
  <r>
    <x v="3"/>
    <x v="9"/>
    <s v="Oct 2023"/>
    <n v="49009.70749659295"/>
    <x v="9"/>
    <x v="12"/>
  </r>
  <r>
    <x v="3"/>
    <x v="9"/>
    <s v="Nov 2023"/>
    <n v="48877.602547000854"/>
    <x v="10"/>
    <x v="12"/>
  </r>
  <r>
    <x v="3"/>
    <x v="9"/>
    <s v="Dec 2023"/>
    <n v="48805.93599891715"/>
    <x v="11"/>
    <x v="12"/>
  </r>
  <r>
    <x v="3"/>
    <x v="9"/>
    <s v="Jan 2024"/>
    <n v="48743.003432095138"/>
    <x v="0"/>
    <x v="13"/>
  </r>
  <r>
    <x v="3"/>
    <x v="9"/>
    <s v="Feb 2024"/>
    <n v="48688.797295694458"/>
    <x v="1"/>
    <x v="13"/>
  </r>
  <r>
    <x v="3"/>
    <x v="9"/>
    <s v="Mar 2024"/>
    <n v="48643.310938874769"/>
    <x v="2"/>
    <x v="13"/>
  </r>
  <r>
    <x v="3"/>
    <x v="9"/>
    <s v="Apr 2024"/>
    <n v="48606.540795153465"/>
    <x v="3"/>
    <x v="13"/>
  </r>
  <r>
    <x v="3"/>
    <x v="9"/>
    <s v="May 2024"/>
    <n v="48578.483175142792"/>
    <x v="4"/>
    <x v="13"/>
  </r>
  <r>
    <x v="3"/>
    <x v="9"/>
    <s v="Jun 2024"/>
    <n v="48559.14208107561"/>
    <x v="5"/>
    <x v="13"/>
  </r>
  <r>
    <x v="3"/>
    <x v="9"/>
    <s v="Jul 2024"/>
    <n v="48548.51973082708"/>
    <x v="6"/>
    <x v="13"/>
  </r>
  <r>
    <x v="3"/>
    <x v="9"/>
    <s v="Aug 2024"/>
    <n v="48546.617819367173"/>
    <x v="7"/>
    <x v="13"/>
  </r>
  <r>
    <x v="3"/>
    <x v="9"/>
    <s v="Sep 2024"/>
    <n v="48553.447356191689"/>
    <x v="8"/>
    <x v="13"/>
  </r>
  <r>
    <x v="3"/>
    <x v="9"/>
    <s v="Oct 2024"/>
    <n v="48569.017504986092"/>
    <x v="9"/>
    <x v="13"/>
  </r>
  <r>
    <x v="3"/>
    <x v="9"/>
    <s v="Nov 2024"/>
    <n v="48593.336906530669"/>
    <x v="10"/>
    <x v="13"/>
  </r>
  <r>
    <x v="3"/>
    <x v="9"/>
    <s v="Dec 2024"/>
    <n v="48626.423539036725"/>
    <x v="11"/>
    <x v="13"/>
  </r>
  <r>
    <x v="3"/>
    <x v="9"/>
    <s v="Jan 2025"/>
    <n v="48668.294112000032"/>
    <x v="0"/>
    <x v="14"/>
  </r>
  <r>
    <x v="3"/>
    <x v="9"/>
    <s v="Feb 2025"/>
    <n v="48718.971065084472"/>
    <x v="1"/>
    <x v="14"/>
  </r>
  <r>
    <x v="3"/>
    <x v="9"/>
    <s v="Mar 2025"/>
    <n v="48778.465377617737"/>
    <x v="2"/>
    <x v="14"/>
  </r>
  <r>
    <x v="3"/>
    <x v="9"/>
    <s v="Apr 2025"/>
    <n v="48846.808019431788"/>
    <x v="3"/>
    <x v="14"/>
  </r>
  <r>
    <x v="3"/>
    <x v="9"/>
    <s v="May 2025"/>
    <n v="48924.023107285313"/>
    <x v="4"/>
    <x v="14"/>
  </r>
  <r>
    <x v="3"/>
    <x v="9"/>
    <s v="Jun 2025"/>
    <n v="49096.801433430388"/>
    <x v="5"/>
    <x v="14"/>
  </r>
  <r>
    <x v="3"/>
    <x v="9"/>
    <s v="Jul 2025"/>
    <n v="49193.077293903501"/>
    <x v="6"/>
    <x v="14"/>
  </r>
  <r>
    <x v="3"/>
    <x v="9"/>
    <s v="Aug 2025"/>
    <n v="49298.352992036729"/>
    <x v="7"/>
    <x v="14"/>
  </r>
  <r>
    <x v="3"/>
    <x v="9"/>
    <s v="Sep 2025"/>
    <n v="49412.656544588783"/>
    <x v="8"/>
    <x v="14"/>
  </r>
  <r>
    <x v="3"/>
    <x v="9"/>
    <s v="Oct 2025"/>
    <n v="49536.033174464828"/>
    <x v="9"/>
    <x v="14"/>
  </r>
  <r>
    <x v="3"/>
    <x v="9"/>
    <s v="Nov 2025"/>
    <n v="49668.519467139027"/>
    <x v="10"/>
    <x v="14"/>
  </r>
  <r>
    <x v="3"/>
    <x v="9"/>
    <s v="Dec 2025"/>
    <n v="49810.163506969155"/>
    <x v="11"/>
    <x v="14"/>
  </r>
  <r>
    <x v="3"/>
    <x v="9"/>
    <s v="Jan 2026"/>
    <n v="49961.005963787116"/>
    <x v="0"/>
    <x v="15"/>
  </r>
  <r>
    <x v="3"/>
    <x v="9"/>
    <s v="Feb 2026"/>
    <n v="50121.09649904551"/>
    <x v="1"/>
    <x v="15"/>
  </r>
  <r>
    <x v="3"/>
    <x v="9"/>
    <s v="Mar 2026"/>
    <n v="50290.486797102079"/>
    <x v="2"/>
    <x v="15"/>
  </r>
  <r>
    <x v="3"/>
    <x v="9"/>
    <s v="Apr 2026"/>
    <n v="50469.227196504231"/>
    <x v="3"/>
    <x v="15"/>
  </r>
  <r>
    <x v="3"/>
    <x v="9"/>
    <s v="May 2026"/>
    <n v="50657.375027420028"/>
    <x v="4"/>
    <x v="15"/>
  </r>
  <r>
    <x v="3"/>
    <x v="9"/>
    <s v="Jun 2026"/>
    <n v="50854.994527280483"/>
    <x v="5"/>
    <x v="15"/>
  </r>
  <r>
    <x v="3"/>
    <x v="9"/>
    <s v="Jul 2026"/>
    <n v="51062.13290446491"/>
    <x v="6"/>
    <x v="15"/>
  </r>
  <r>
    <x v="3"/>
    <x v="9"/>
    <s v="Aug 2026"/>
    <n v="51278.862726572363"/>
    <x v="7"/>
    <x v="15"/>
  </r>
  <r>
    <x v="3"/>
    <x v="9"/>
    <s v="Sep 2026"/>
    <n v="51505.250169581246"/>
    <x v="8"/>
    <x v="15"/>
  </r>
  <r>
    <x v="3"/>
    <x v="9"/>
    <s v="Oct 2026"/>
    <n v="10232.321754614371"/>
    <x v="9"/>
    <x v="15"/>
  </r>
  <r>
    <x v="3"/>
    <x v="9"/>
    <s v="Nov 2026"/>
    <n v="3778.8849357787103"/>
    <x v="10"/>
    <x v="15"/>
  </r>
  <r>
    <x v="3"/>
    <x v="9"/>
    <s v="Dec 2026"/>
    <n v="3846.757923210117"/>
    <x v="11"/>
    <x v="15"/>
  </r>
  <r>
    <x v="3"/>
    <x v="9"/>
    <s v="Jan 2027"/>
    <n v="3916.2202906541011"/>
    <x v="0"/>
    <x v="16"/>
  </r>
  <r>
    <x v="3"/>
    <x v="10"/>
    <s v="Nov 2011"/>
    <n v="5425713.5640616715"/>
    <x v="10"/>
    <x v="0"/>
  </r>
  <r>
    <x v="3"/>
    <x v="10"/>
    <s v="Dec 2011"/>
    <n v="7818723.4441840556"/>
    <x v="11"/>
    <x v="0"/>
  </r>
  <r>
    <x v="3"/>
    <x v="10"/>
    <s v="Jan 2012"/>
    <n v="6069857.4846438486"/>
    <x v="0"/>
    <x v="1"/>
  </r>
  <r>
    <x v="3"/>
    <x v="10"/>
    <s v="Feb 2012"/>
    <n v="4718278.0198188694"/>
    <x v="1"/>
    <x v="1"/>
  </r>
  <r>
    <x v="3"/>
    <x v="10"/>
    <s v="Mar 2012"/>
    <n v="4028919.2587884194"/>
    <x v="2"/>
    <x v="1"/>
  </r>
  <r>
    <x v="3"/>
    <x v="10"/>
    <s v="Apr 2012"/>
    <n v="3736633.7018251475"/>
    <x v="3"/>
    <x v="1"/>
  </r>
  <r>
    <x v="3"/>
    <x v="10"/>
    <s v="May 2012"/>
    <n v="3288039.3109646495"/>
    <x v="4"/>
    <x v="1"/>
  </r>
  <r>
    <x v="3"/>
    <x v="10"/>
    <s v="Jun 2012"/>
    <n v="2889426.4264400513"/>
    <x v="5"/>
    <x v="1"/>
  </r>
  <r>
    <x v="3"/>
    <x v="10"/>
    <s v="Jul 2012"/>
    <n v="2253407.2420021002"/>
    <x v="6"/>
    <x v="1"/>
  </r>
  <r>
    <x v="3"/>
    <x v="10"/>
    <s v="Aug 2012"/>
    <n v="2039688.669734356"/>
    <x v="7"/>
    <x v="1"/>
  </r>
  <r>
    <x v="3"/>
    <x v="10"/>
    <s v="Sep 2012"/>
    <n v="2194459.1466546394"/>
    <x v="8"/>
    <x v="1"/>
  </r>
  <r>
    <x v="3"/>
    <x v="10"/>
    <s v="Oct 2012"/>
    <n v="2095110.7049188332"/>
    <x v="9"/>
    <x v="1"/>
  </r>
  <r>
    <x v="3"/>
    <x v="10"/>
    <s v="Nov 2012"/>
    <n v="2053183.3026213683"/>
    <x v="10"/>
    <x v="1"/>
  </r>
  <r>
    <x v="3"/>
    <x v="10"/>
    <s v="Dec 2012"/>
    <n v="2504621.654708372"/>
    <x v="11"/>
    <x v="1"/>
  </r>
  <r>
    <x v="3"/>
    <x v="10"/>
    <s v="Jan 2013"/>
    <n v="2282673.5691514504"/>
    <x v="0"/>
    <x v="2"/>
  </r>
  <r>
    <x v="3"/>
    <x v="10"/>
    <s v="Feb 2013"/>
    <n v="2260115.743166748"/>
    <x v="1"/>
    <x v="2"/>
  </r>
  <r>
    <x v="3"/>
    <x v="10"/>
    <s v="Mar 2013"/>
    <n v="2224577.8999784398"/>
    <x v="2"/>
    <x v="2"/>
  </r>
  <r>
    <x v="3"/>
    <x v="10"/>
    <s v="Apr 2013"/>
    <n v="2212575.8961004629"/>
    <x v="3"/>
    <x v="2"/>
  </r>
  <r>
    <x v="3"/>
    <x v="10"/>
    <s v="May 2013"/>
    <n v="2122855.0532109751"/>
    <x v="4"/>
    <x v="2"/>
  </r>
  <r>
    <x v="3"/>
    <x v="10"/>
    <s v="Jun 2013"/>
    <n v="2177925.2243278008"/>
    <x v="5"/>
    <x v="2"/>
  </r>
  <r>
    <x v="3"/>
    <x v="10"/>
    <s v="Jul 2013"/>
    <n v="2006151.8274054728"/>
    <x v="6"/>
    <x v="2"/>
  </r>
  <r>
    <x v="3"/>
    <x v="10"/>
    <s v="Aug 2013"/>
    <n v="2034905.9236500359"/>
    <x v="7"/>
    <x v="2"/>
  </r>
  <r>
    <x v="3"/>
    <x v="10"/>
    <s v="Sep 2013"/>
    <n v="1861903.1170601971"/>
    <x v="8"/>
    <x v="2"/>
  </r>
  <r>
    <x v="3"/>
    <x v="10"/>
    <s v="Oct 2013"/>
    <n v="1778247.941306347"/>
    <x v="9"/>
    <x v="2"/>
  </r>
  <r>
    <x v="3"/>
    <x v="10"/>
    <s v="Nov 2013"/>
    <n v="1706962.7414616283"/>
    <x v="10"/>
    <x v="2"/>
  </r>
  <r>
    <x v="3"/>
    <x v="10"/>
    <s v="Dec 2013"/>
    <n v="2199816.4906814187"/>
    <x v="11"/>
    <x v="2"/>
  </r>
  <r>
    <x v="3"/>
    <x v="10"/>
    <s v="Jan 2014"/>
    <n v="1595671.7050045314"/>
    <x v="0"/>
    <x v="3"/>
  </r>
  <r>
    <x v="3"/>
    <x v="10"/>
    <s v="Feb 2014"/>
    <n v="1546845.8378526224"/>
    <x v="1"/>
    <x v="3"/>
  </r>
  <r>
    <x v="3"/>
    <x v="10"/>
    <s v="Mar 2014"/>
    <n v="1486241.4075247522"/>
    <x v="2"/>
    <x v="3"/>
  </r>
  <r>
    <x v="3"/>
    <x v="10"/>
    <s v="Apr 2014"/>
    <n v="1460683.8846861201"/>
    <x v="3"/>
    <x v="3"/>
  </r>
  <r>
    <x v="3"/>
    <x v="10"/>
    <s v="May 2014"/>
    <n v="1415036.7469802001"/>
    <x v="4"/>
    <x v="3"/>
  </r>
  <r>
    <x v="3"/>
    <x v="10"/>
    <s v="Jun 2014"/>
    <n v="1375422.6776400146"/>
    <x v="5"/>
    <x v="3"/>
  </r>
  <r>
    <x v="3"/>
    <x v="10"/>
    <s v="Jul 2014"/>
    <n v="1335914.780864005"/>
    <x v="6"/>
    <x v="3"/>
  </r>
  <r>
    <x v="3"/>
    <x v="10"/>
    <s v="Aug 2014"/>
    <n v="1298029.9547997231"/>
    <x v="7"/>
    <x v="3"/>
  </r>
  <r>
    <x v="3"/>
    <x v="10"/>
    <s v="Sep 2014"/>
    <n v="1240332.7883288192"/>
    <x v="8"/>
    <x v="3"/>
  </r>
  <r>
    <x v="3"/>
    <x v="10"/>
    <s v="Oct 2014"/>
    <n v="1202523.5310500152"/>
    <x v="9"/>
    <x v="3"/>
  </r>
  <r>
    <x v="3"/>
    <x v="10"/>
    <s v="Nov 2014"/>
    <n v="1196293.9657749368"/>
    <x v="10"/>
    <x v="3"/>
  </r>
  <r>
    <x v="3"/>
    <x v="10"/>
    <s v="Dec 2014"/>
    <n v="1718240.5753123101"/>
    <x v="11"/>
    <x v="3"/>
  </r>
  <r>
    <x v="3"/>
    <x v="10"/>
    <s v="Jan 2015"/>
    <n v="1159515.2038923241"/>
    <x v="0"/>
    <x v="4"/>
  </r>
  <r>
    <x v="3"/>
    <x v="10"/>
    <s v="Feb 2015"/>
    <n v="1127964.1434794432"/>
    <x v="1"/>
    <x v="4"/>
  </r>
  <r>
    <x v="3"/>
    <x v="10"/>
    <s v="Mar 2015"/>
    <n v="1103187.0377353721"/>
    <x v="2"/>
    <x v="4"/>
  </r>
  <r>
    <x v="3"/>
    <x v="10"/>
    <s v="Apr 2015"/>
    <n v="1075789.2046429708"/>
    <x v="3"/>
    <x v="4"/>
  </r>
  <r>
    <x v="3"/>
    <x v="10"/>
    <s v="May 2015"/>
    <n v="1049926.0751202872"/>
    <x v="4"/>
    <x v="4"/>
  </r>
  <r>
    <x v="3"/>
    <x v="10"/>
    <s v="Jun 2015"/>
    <n v="1023555.8066182849"/>
    <x v="5"/>
    <x v="4"/>
  </r>
  <r>
    <x v="3"/>
    <x v="10"/>
    <s v="Jul 2015"/>
    <n v="1000074.8716264835"/>
    <x v="6"/>
    <x v="4"/>
  </r>
  <r>
    <x v="3"/>
    <x v="10"/>
    <s v="Aug 2015"/>
    <n v="972249.76637277368"/>
    <x v="7"/>
    <x v="4"/>
  </r>
  <r>
    <x v="3"/>
    <x v="10"/>
    <s v="Sep 2015"/>
    <n v="956037.40739183174"/>
    <x v="8"/>
    <x v="4"/>
  </r>
  <r>
    <x v="3"/>
    <x v="10"/>
    <s v="Oct 2015"/>
    <n v="932413.55995529308"/>
    <x v="9"/>
    <x v="4"/>
  </r>
  <r>
    <x v="3"/>
    <x v="10"/>
    <s v="Nov 2015"/>
    <n v="957316.2499057845"/>
    <x v="10"/>
    <x v="4"/>
  </r>
  <r>
    <x v="3"/>
    <x v="10"/>
    <s v="Dec 2015"/>
    <n v="1421376.8753931783"/>
    <x v="11"/>
    <x v="4"/>
  </r>
  <r>
    <x v="3"/>
    <x v="10"/>
    <s v="Jan 2016"/>
    <n v="914803.63204883575"/>
    <x v="0"/>
    <x v="5"/>
  </r>
  <r>
    <x v="3"/>
    <x v="10"/>
    <s v="Feb 2016"/>
    <n v="894214.15300198132"/>
    <x v="1"/>
    <x v="5"/>
  </r>
  <r>
    <x v="3"/>
    <x v="10"/>
    <s v="Mar 2016"/>
    <n v="871874.43105461064"/>
    <x v="2"/>
    <x v="5"/>
  </r>
  <r>
    <x v="3"/>
    <x v="10"/>
    <s v="Apr 2016"/>
    <n v="853062.13116195658"/>
    <x v="3"/>
    <x v="5"/>
  </r>
  <r>
    <x v="3"/>
    <x v="10"/>
    <s v="May 2016"/>
    <n v="832930.94491909421"/>
    <x v="4"/>
    <x v="5"/>
  </r>
  <r>
    <x v="3"/>
    <x v="10"/>
    <s v="Jun 2016"/>
    <n v="816403.31812532933"/>
    <x v="5"/>
    <x v="5"/>
  </r>
  <r>
    <x v="3"/>
    <x v="10"/>
    <s v="Jul 2016"/>
    <n v="801236.91382987506"/>
    <x v="6"/>
    <x v="5"/>
  </r>
  <r>
    <x v="3"/>
    <x v="10"/>
    <s v="Aug 2016"/>
    <n v="786873.97674067365"/>
    <x v="7"/>
    <x v="5"/>
  </r>
  <r>
    <x v="3"/>
    <x v="10"/>
    <s v="Sep 2016"/>
    <n v="765084.3633396948"/>
    <x v="8"/>
    <x v="5"/>
  </r>
  <r>
    <x v="3"/>
    <x v="10"/>
    <s v="Oct 2016"/>
    <n v="748093.37030680897"/>
    <x v="9"/>
    <x v="5"/>
  </r>
  <r>
    <x v="3"/>
    <x v="10"/>
    <s v="Nov 2016"/>
    <n v="730290.81542107649"/>
    <x v="10"/>
    <x v="5"/>
  </r>
  <r>
    <x v="3"/>
    <x v="10"/>
    <s v="Dec 2016"/>
    <n v="1127528.4653613577"/>
    <x v="11"/>
    <x v="5"/>
  </r>
  <r>
    <x v="3"/>
    <x v="10"/>
    <s v="Jan 2017"/>
    <n v="706649.54048603843"/>
    <x v="0"/>
    <x v="6"/>
  </r>
  <r>
    <x v="3"/>
    <x v="10"/>
    <s v="Feb 2017"/>
    <n v="687751.67478293623"/>
    <x v="1"/>
    <x v="6"/>
  </r>
  <r>
    <x v="3"/>
    <x v="10"/>
    <s v="Mar 2017"/>
    <n v="678141.43112126668"/>
    <x v="2"/>
    <x v="6"/>
  </r>
  <r>
    <x v="3"/>
    <x v="10"/>
    <s v="Apr 2017"/>
    <n v="674315.23795646988"/>
    <x v="3"/>
    <x v="6"/>
  </r>
  <r>
    <x v="3"/>
    <x v="10"/>
    <s v="May 2017"/>
    <n v="658840.21138435765"/>
    <x v="4"/>
    <x v="6"/>
  </r>
  <r>
    <x v="3"/>
    <x v="10"/>
    <s v="Jun 2017"/>
    <n v="643908.01922644465"/>
    <x v="5"/>
    <x v="6"/>
  </r>
  <r>
    <x v="3"/>
    <x v="10"/>
    <s v="Jul 2017"/>
    <n v="633251.75682399212"/>
    <x v="6"/>
    <x v="6"/>
  </r>
  <r>
    <x v="3"/>
    <x v="10"/>
    <s v="Aug 2017"/>
    <n v="615162.67232371913"/>
    <x v="7"/>
    <x v="6"/>
  </r>
  <r>
    <x v="3"/>
    <x v="10"/>
    <s v="Sep 2017"/>
    <n v="604061.80002267938"/>
    <x v="8"/>
    <x v="6"/>
  </r>
  <r>
    <x v="3"/>
    <x v="10"/>
    <s v="Oct 2017"/>
    <n v="595613.06292073859"/>
    <x v="9"/>
    <x v="6"/>
  </r>
  <r>
    <x v="3"/>
    <x v="10"/>
    <s v="Nov 2017"/>
    <n v="587038.27581781824"/>
    <x v="10"/>
    <x v="6"/>
  </r>
  <r>
    <x v="3"/>
    <x v="10"/>
    <s v="Dec 2017"/>
    <n v="936254.4516329203"/>
    <x v="11"/>
    <x v="6"/>
  </r>
  <r>
    <x v="3"/>
    <x v="10"/>
    <s v="Jan 2018"/>
    <n v="574251.22867956804"/>
    <x v="0"/>
    <x v="7"/>
  </r>
  <r>
    <x v="3"/>
    <x v="10"/>
    <s v="Feb 2018"/>
    <n v="566797.41381494538"/>
    <x v="1"/>
    <x v="7"/>
  </r>
  <r>
    <x v="3"/>
    <x v="10"/>
    <s v="Mar 2018"/>
    <n v="555033.20963745588"/>
    <x v="2"/>
    <x v="7"/>
  </r>
  <r>
    <x v="3"/>
    <x v="10"/>
    <s v="Apr 2018"/>
    <n v="546515.95755205757"/>
    <x v="3"/>
    <x v="7"/>
  </r>
  <r>
    <x v="3"/>
    <x v="10"/>
    <s v="May 2018"/>
    <n v="538914.67825446534"/>
    <x v="4"/>
    <x v="7"/>
  </r>
  <r>
    <x v="3"/>
    <x v="10"/>
    <s v="Jun 2018"/>
    <n v="528600.92121849116"/>
    <x v="5"/>
    <x v="7"/>
  </r>
  <r>
    <x v="3"/>
    <x v="10"/>
    <s v="Jul 2018"/>
    <n v="520770.61110115598"/>
    <x v="6"/>
    <x v="7"/>
  </r>
  <r>
    <x v="3"/>
    <x v="10"/>
    <s v="Aug 2018"/>
    <n v="513973.09726585366"/>
    <x v="7"/>
    <x v="7"/>
  </r>
  <r>
    <x v="3"/>
    <x v="10"/>
    <s v="Sep 2018"/>
    <n v="506911.16347917606"/>
    <x v="8"/>
    <x v="7"/>
  </r>
  <r>
    <x v="3"/>
    <x v="10"/>
    <s v="Oct 2018"/>
    <n v="501400.32554125239"/>
    <x v="9"/>
    <x v="7"/>
  </r>
  <r>
    <x v="3"/>
    <x v="10"/>
    <s v="Nov 2018"/>
    <n v="494751.79616316332"/>
    <x v="10"/>
    <x v="7"/>
  </r>
  <r>
    <x v="3"/>
    <x v="10"/>
    <s v="Dec 2018"/>
    <n v="808075.02021319489"/>
    <x v="11"/>
    <x v="7"/>
  </r>
  <r>
    <x v="3"/>
    <x v="10"/>
    <s v="Jan 2019"/>
    <n v="485795.27321124531"/>
    <x v="0"/>
    <x v="8"/>
  </r>
  <r>
    <x v="3"/>
    <x v="10"/>
    <s v="Feb 2019"/>
    <n v="478571.57656564016"/>
    <x v="1"/>
    <x v="8"/>
  </r>
  <r>
    <x v="3"/>
    <x v="10"/>
    <s v="Mar 2019"/>
    <n v="475422.91816148447"/>
    <x v="2"/>
    <x v="8"/>
  </r>
  <r>
    <x v="3"/>
    <x v="10"/>
    <s v="Apr 2019"/>
    <n v="468580.13602955121"/>
    <x v="3"/>
    <x v="8"/>
  </r>
  <r>
    <x v="3"/>
    <x v="10"/>
    <s v="May 2019"/>
    <n v="459069.93773685128"/>
    <x v="4"/>
    <x v="8"/>
  </r>
  <r>
    <x v="3"/>
    <x v="10"/>
    <s v="Jun 2019"/>
    <n v="452537.95545575139"/>
    <x v="5"/>
    <x v="8"/>
  </r>
  <r>
    <x v="3"/>
    <x v="10"/>
    <s v="Jul 2019"/>
    <n v="448157.18414397549"/>
    <x v="6"/>
    <x v="8"/>
  </r>
  <r>
    <x v="3"/>
    <x v="10"/>
    <s v="Aug 2019"/>
    <n v="442961.31284513324"/>
    <x v="7"/>
    <x v="8"/>
  </r>
  <r>
    <x v="3"/>
    <x v="10"/>
    <s v="Sep 2019"/>
    <n v="440784.01054728677"/>
    <x v="8"/>
    <x v="8"/>
  </r>
  <r>
    <x v="3"/>
    <x v="10"/>
    <s v="Oct 2019"/>
    <n v="438640.3337317644"/>
    <x v="9"/>
    <x v="8"/>
  </r>
  <r>
    <x v="3"/>
    <x v="10"/>
    <s v="Nov 2019"/>
    <n v="432088.69772337546"/>
    <x v="10"/>
    <x v="8"/>
  </r>
  <r>
    <x v="3"/>
    <x v="10"/>
    <s v="Dec 2019"/>
    <n v="707397.89693259913"/>
    <x v="11"/>
    <x v="8"/>
  </r>
  <r>
    <x v="3"/>
    <x v="10"/>
    <s v="Jan 2020"/>
    <n v="428529.29268221179"/>
    <x v="0"/>
    <x v="9"/>
  </r>
  <r>
    <x v="3"/>
    <x v="10"/>
    <s v="Feb 2020"/>
    <n v="424168.4112200219"/>
    <x v="1"/>
    <x v="9"/>
  </r>
  <r>
    <x v="3"/>
    <x v="10"/>
    <s v="Mar 2020"/>
    <n v="418236.93489162409"/>
    <x v="2"/>
    <x v="9"/>
  </r>
  <r>
    <x v="3"/>
    <x v="10"/>
    <s v="Apr 2020"/>
    <n v="412370.45413758437"/>
    <x v="3"/>
    <x v="9"/>
  </r>
  <r>
    <x v="3"/>
    <x v="10"/>
    <s v="May 2020"/>
    <n v="407126.61748471443"/>
    <x v="4"/>
    <x v="9"/>
  </r>
  <r>
    <x v="3"/>
    <x v="10"/>
    <s v="Jun 2020"/>
    <n v="405752.67397604301"/>
    <x v="5"/>
    <x v="9"/>
  </r>
  <r>
    <x v="3"/>
    <x v="10"/>
    <s v="Jul 2020"/>
    <n v="402748.04510347598"/>
    <x v="6"/>
    <x v="9"/>
  </r>
  <r>
    <x v="3"/>
    <x v="10"/>
    <s v="Aug 2020"/>
    <n v="394487.72492341773"/>
    <x v="7"/>
    <x v="9"/>
  </r>
  <r>
    <x v="3"/>
    <x v="10"/>
    <s v="Sep 2020"/>
    <n v="391177.7412111928"/>
    <x v="8"/>
    <x v="9"/>
  </r>
  <r>
    <x v="3"/>
    <x v="10"/>
    <s v="Oct 2020"/>
    <n v="394350.40578061639"/>
    <x v="9"/>
    <x v="9"/>
  </r>
  <r>
    <x v="3"/>
    <x v="10"/>
    <s v="Nov 2020"/>
    <n v="389472.07823439268"/>
    <x v="10"/>
    <x v="9"/>
  </r>
  <r>
    <x v="3"/>
    <x v="10"/>
    <s v="Dec 2020"/>
    <n v="631325.94076977426"/>
    <x v="11"/>
    <x v="9"/>
  </r>
  <r>
    <x v="3"/>
    <x v="10"/>
    <s v="Jan 2021"/>
    <n v="381166.68794903817"/>
    <x v="0"/>
    <x v="10"/>
  </r>
  <r>
    <x v="3"/>
    <x v="10"/>
    <s v="Feb 2021"/>
    <n v="377326.83809360029"/>
    <x v="1"/>
    <x v="10"/>
  </r>
  <r>
    <x v="3"/>
    <x v="10"/>
    <s v="Mar 2021"/>
    <n v="372714.20123969135"/>
    <x v="2"/>
    <x v="10"/>
  </r>
  <r>
    <x v="3"/>
    <x v="10"/>
    <s v="Apr 2021"/>
    <n v="370655.57253858447"/>
    <x v="3"/>
    <x v="10"/>
  </r>
  <r>
    <x v="3"/>
    <x v="10"/>
    <s v="May 2021"/>
    <n v="367836.64064733766"/>
    <x v="4"/>
    <x v="10"/>
  </r>
  <r>
    <x v="3"/>
    <x v="10"/>
    <s v="Jun 2021"/>
    <n v="366400.15123568388"/>
    <x v="5"/>
    <x v="10"/>
  </r>
  <r>
    <x v="3"/>
    <x v="10"/>
    <s v="Jul 2021"/>
    <n v="364896.32215225149"/>
    <x v="6"/>
    <x v="10"/>
  </r>
  <r>
    <x v="3"/>
    <x v="10"/>
    <s v="Aug 2021"/>
    <n v="366200.68941275461"/>
    <x v="7"/>
    <x v="10"/>
  </r>
  <r>
    <x v="3"/>
    <x v="10"/>
    <s v="Sep 2021"/>
    <n v="363887.87677360605"/>
    <x v="8"/>
    <x v="10"/>
  </r>
  <r>
    <x v="3"/>
    <x v="10"/>
    <s v="Oct 2021"/>
    <n v="358411.10151627113"/>
    <x v="9"/>
    <x v="10"/>
  </r>
  <r>
    <x v="3"/>
    <x v="10"/>
    <s v="Nov 2021"/>
    <n v="318285.25685270538"/>
    <x v="10"/>
    <x v="10"/>
  </r>
  <r>
    <x v="3"/>
    <x v="10"/>
    <s v="Dec 2021"/>
    <n v="375643.30853516457"/>
    <x v="11"/>
    <x v="10"/>
  </r>
  <r>
    <x v="3"/>
    <x v="10"/>
    <s v="Jan 2022"/>
    <n v="158043.23021894589"/>
    <x v="0"/>
    <x v="11"/>
  </r>
  <r>
    <x v="3"/>
    <x v="10"/>
    <s v="Feb 2022"/>
    <n v="157503.05317578453"/>
    <x v="1"/>
    <x v="11"/>
  </r>
  <r>
    <x v="3"/>
    <x v="10"/>
    <s v="Mar 2022"/>
    <n v="156260.87517514196"/>
    <x v="2"/>
    <x v="11"/>
  </r>
  <r>
    <x v="3"/>
    <x v="10"/>
    <s v="Apr 2022"/>
    <n v="155212.56022786885"/>
    <x v="3"/>
    <x v="11"/>
  </r>
  <r>
    <x v="3"/>
    <x v="10"/>
    <s v="May 2022"/>
    <n v="154117.88483473117"/>
    <x v="4"/>
    <x v="11"/>
  </r>
  <r>
    <x v="3"/>
    <x v="10"/>
    <s v="Jun 2022"/>
    <n v="152996.87350567608"/>
    <x v="5"/>
    <x v="11"/>
  </r>
  <r>
    <x v="3"/>
    <x v="10"/>
    <s v="Jul 2022"/>
    <n v="152090.10160197873"/>
    <x v="6"/>
    <x v="11"/>
  </r>
  <r>
    <x v="3"/>
    <x v="10"/>
    <s v="Aug 2022"/>
    <n v="151316.68331675522"/>
    <x v="7"/>
    <x v="11"/>
  </r>
  <r>
    <x v="3"/>
    <x v="10"/>
    <s v="Sep 2022"/>
    <n v="150370.66212719431"/>
    <x v="8"/>
    <x v="11"/>
  </r>
  <r>
    <x v="3"/>
    <x v="10"/>
    <s v="Oct 2022"/>
    <n v="149496.61852616922"/>
    <x v="9"/>
    <x v="11"/>
  </r>
  <r>
    <x v="3"/>
    <x v="10"/>
    <s v="Nov 2022"/>
    <n v="148422.41202759149"/>
    <x v="10"/>
    <x v="11"/>
  </r>
  <r>
    <x v="3"/>
    <x v="10"/>
    <s v="Dec 2022"/>
    <n v="336785.44864723692"/>
    <x v="11"/>
    <x v="11"/>
  </r>
  <r>
    <x v="3"/>
    <x v="10"/>
    <s v="Jan 2023"/>
    <n v="149248.34977212685"/>
    <x v="0"/>
    <x v="12"/>
  </r>
  <r>
    <x v="3"/>
    <x v="10"/>
    <s v="Feb 2023"/>
    <n v="148424.79202232626"/>
    <x v="1"/>
    <x v="12"/>
  </r>
  <r>
    <x v="3"/>
    <x v="10"/>
    <s v="Mar 2023"/>
    <n v="147444.59499346415"/>
    <x v="2"/>
    <x v="12"/>
  </r>
  <r>
    <x v="3"/>
    <x v="10"/>
    <s v="Apr 2023"/>
    <n v="146389.51598020381"/>
    <x v="3"/>
    <x v="12"/>
  </r>
  <r>
    <x v="3"/>
    <x v="10"/>
    <s v="May 2023"/>
    <n v="145583.45143022493"/>
    <x v="4"/>
    <x v="12"/>
  </r>
  <r>
    <x v="3"/>
    <x v="10"/>
    <s v="Jun 2023"/>
    <n v="144859.4977433233"/>
    <x v="5"/>
    <x v="12"/>
  </r>
  <r>
    <x v="3"/>
    <x v="10"/>
    <s v="Jul 2023"/>
    <n v="143939.45731450085"/>
    <x v="6"/>
    <x v="12"/>
  </r>
  <r>
    <x v="3"/>
    <x v="10"/>
    <s v="Aug 2023"/>
    <n v="143236.52686601912"/>
    <x v="7"/>
    <x v="12"/>
  </r>
  <r>
    <x v="3"/>
    <x v="10"/>
    <s v="Sep 2023"/>
    <n v="142544.58789181357"/>
    <x v="8"/>
    <x v="12"/>
  </r>
  <r>
    <x v="3"/>
    <x v="10"/>
    <s v="Oct 2023"/>
    <n v="141407.85272997944"/>
    <x v="9"/>
    <x v="12"/>
  </r>
  <r>
    <x v="3"/>
    <x v="10"/>
    <s v="Nov 2023"/>
    <n v="140233.91849954685"/>
    <x v="10"/>
    <x v="12"/>
  </r>
  <r>
    <x v="3"/>
    <x v="10"/>
    <s v="Dec 2023"/>
    <n v="297065.10380438482"/>
    <x v="11"/>
    <x v="12"/>
  </r>
  <r>
    <x v="3"/>
    <x v="10"/>
    <s v="Jan 2024"/>
    <n v="138139.17467146958"/>
    <x v="0"/>
    <x v="13"/>
  </r>
  <r>
    <x v="3"/>
    <x v="10"/>
    <s v="Feb 2024"/>
    <n v="136263.68582429725"/>
    <x v="1"/>
    <x v="13"/>
  </r>
  <r>
    <x v="3"/>
    <x v="10"/>
    <s v="Mar 2024"/>
    <n v="134820.54876592263"/>
    <x v="2"/>
    <x v="13"/>
  </r>
  <r>
    <x v="3"/>
    <x v="10"/>
    <s v="Apr 2024"/>
    <n v="133470.00625971676"/>
    <x v="3"/>
    <x v="13"/>
  </r>
  <r>
    <x v="3"/>
    <x v="10"/>
    <s v="May 2024"/>
    <n v="132390.75845205845"/>
    <x v="4"/>
    <x v="13"/>
  </r>
  <r>
    <x v="3"/>
    <x v="10"/>
    <s v="Jun 2024"/>
    <n v="131111.6491211814"/>
    <x v="5"/>
    <x v="13"/>
  </r>
  <r>
    <x v="3"/>
    <x v="10"/>
    <s v="Jul 2024"/>
    <n v="130147.79643698304"/>
    <x v="6"/>
    <x v="13"/>
  </r>
  <r>
    <x v="3"/>
    <x v="10"/>
    <s v="Aug 2024"/>
    <n v="129120.49626872668"/>
    <x v="7"/>
    <x v="13"/>
  </r>
  <r>
    <x v="3"/>
    <x v="10"/>
    <s v="Sep 2024"/>
    <n v="128076.78486590112"/>
    <x v="8"/>
    <x v="13"/>
  </r>
  <r>
    <x v="3"/>
    <x v="10"/>
    <s v="Oct 2024"/>
    <n v="126698.62653435815"/>
    <x v="9"/>
    <x v="13"/>
  </r>
  <r>
    <x v="3"/>
    <x v="10"/>
    <s v="Nov 2024"/>
    <n v="125598.39254880816"/>
    <x v="10"/>
    <x v="13"/>
  </r>
  <r>
    <x v="3"/>
    <x v="10"/>
    <s v="Dec 2024"/>
    <n v="247446.05785662326"/>
    <x v="11"/>
    <x v="13"/>
  </r>
  <r>
    <x v="3"/>
    <x v="10"/>
    <s v="Jan 2025"/>
    <n v="124595.34349496568"/>
    <x v="0"/>
    <x v="14"/>
  </r>
  <r>
    <x v="3"/>
    <x v="10"/>
    <s v="Feb 2025"/>
    <n v="123706.47204508152"/>
    <x v="1"/>
    <x v="14"/>
  </r>
  <r>
    <x v="3"/>
    <x v="10"/>
    <s v="Mar 2025"/>
    <n v="122702.7653825375"/>
    <x v="2"/>
    <x v="14"/>
  </r>
  <r>
    <x v="3"/>
    <x v="10"/>
    <s v="Apr 2025"/>
    <n v="121818.64509941077"/>
    <x v="3"/>
    <x v="14"/>
  </r>
  <r>
    <x v="3"/>
    <x v="10"/>
    <s v="May 2025"/>
    <n v="121243.97806027153"/>
    <x v="4"/>
    <x v="14"/>
  </r>
  <r>
    <x v="3"/>
    <x v="10"/>
    <s v="Jun 2025"/>
    <n v="120427.81648348077"/>
    <x v="5"/>
    <x v="14"/>
  </r>
  <r>
    <x v="3"/>
    <x v="10"/>
    <s v="Jul 2025"/>
    <n v="119950.69844070017"/>
    <x v="6"/>
    <x v="14"/>
  </r>
  <r>
    <x v="3"/>
    <x v="10"/>
    <s v="Aug 2025"/>
    <n v="119508.67896458137"/>
    <x v="7"/>
    <x v="14"/>
  </r>
  <r>
    <x v="3"/>
    <x v="10"/>
    <s v="Sep 2025"/>
    <n v="118587.43326852856"/>
    <x v="8"/>
    <x v="14"/>
  </r>
  <r>
    <x v="3"/>
    <x v="10"/>
    <s v="Oct 2025"/>
    <n v="116334.04987465951"/>
    <x v="9"/>
    <x v="14"/>
  </r>
  <r>
    <x v="3"/>
    <x v="10"/>
    <s v="Nov 2025"/>
    <n v="116318.78513371981"/>
    <x v="10"/>
    <x v="14"/>
  </r>
  <r>
    <x v="3"/>
    <x v="10"/>
    <s v="Dec 2025"/>
    <n v="214525.43416231833"/>
    <x v="11"/>
    <x v="14"/>
  </r>
  <r>
    <x v="3"/>
    <x v="10"/>
    <s v="Jan 2026"/>
    <n v="117976.67616222786"/>
    <x v="0"/>
    <x v="15"/>
  </r>
  <r>
    <x v="3"/>
    <x v="10"/>
    <s v="Feb 2026"/>
    <n v="118124.7595565285"/>
    <x v="1"/>
    <x v="15"/>
  </r>
  <r>
    <x v="3"/>
    <x v="10"/>
    <s v="Mar 2026"/>
    <n v="118268.26777248262"/>
    <x v="2"/>
    <x v="15"/>
  </r>
  <r>
    <x v="3"/>
    <x v="10"/>
    <s v="Apr 2026"/>
    <n v="118425.0528315972"/>
    <x v="3"/>
    <x v="15"/>
  </r>
  <r>
    <x v="3"/>
    <x v="10"/>
    <s v="May 2026"/>
    <n v="119037.16938129443"/>
    <x v="4"/>
    <x v="15"/>
  </r>
  <r>
    <x v="3"/>
    <x v="10"/>
    <s v="Jun 2026"/>
    <n v="118244.89561522615"/>
    <x v="5"/>
    <x v="15"/>
  </r>
  <r>
    <x v="3"/>
    <x v="10"/>
    <s v="Jul 2026"/>
    <n v="118375.12936119329"/>
    <x v="6"/>
    <x v="15"/>
  </r>
  <r>
    <x v="3"/>
    <x v="10"/>
    <s v="Aug 2026"/>
    <n v="118171.38308293292"/>
    <x v="7"/>
    <x v="15"/>
  </r>
  <r>
    <x v="3"/>
    <x v="10"/>
    <s v="Sep 2026"/>
    <n v="118042.24251072419"/>
    <x v="8"/>
    <x v="15"/>
  </r>
  <r>
    <x v="3"/>
    <x v="10"/>
    <s v="Oct 2026"/>
    <n v="117466.67320493182"/>
    <x v="9"/>
    <x v="15"/>
  </r>
  <r>
    <x v="3"/>
    <x v="10"/>
    <s v="Nov 2026"/>
    <n v="92462.166725532588"/>
    <x v="10"/>
    <x v="15"/>
  </r>
  <r>
    <x v="3"/>
    <x v="11"/>
    <s v="Dec 2011"/>
    <n v="5159150.0199494669"/>
    <x v="11"/>
    <x v="0"/>
  </r>
  <r>
    <x v="3"/>
    <x v="11"/>
    <s v="Jan 2012"/>
    <n v="8033488.3541920222"/>
    <x v="0"/>
    <x v="1"/>
  </r>
  <r>
    <x v="3"/>
    <x v="11"/>
    <s v="Feb 2012"/>
    <n v="7480254.5703102518"/>
    <x v="1"/>
    <x v="1"/>
  </r>
  <r>
    <x v="3"/>
    <x v="11"/>
    <s v="Mar 2012"/>
    <n v="6035780.865177284"/>
    <x v="2"/>
    <x v="1"/>
  </r>
  <r>
    <x v="3"/>
    <x v="11"/>
    <s v="Apr 2012"/>
    <n v="4573907.1396756526"/>
    <x v="3"/>
    <x v="1"/>
  </r>
  <r>
    <x v="3"/>
    <x v="11"/>
    <s v="May 2012"/>
    <n v="4537928.2156480001"/>
    <x v="4"/>
    <x v="1"/>
  </r>
  <r>
    <x v="3"/>
    <x v="11"/>
    <s v="Jun 2012"/>
    <n v="3916088.356243304"/>
    <x v="5"/>
    <x v="1"/>
  </r>
  <r>
    <x v="3"/>
    <x v="11"/>
    <s v="Jul 2012"/>
    <n v="2857903.0380408913"/>
    <x v="6"/>
    <x v="1"/>
  </r>
  <r>
    <x v="3"/>
    <x v="11"/>
    <s v="Aug 2012"/>
    <n v="2556636.5181771554"/>
    <x v="7"/>
    <x v="1"/>
  </r>
  <r>
    <x v="3"/>
    <x v="11"/>
    <s v="Sep 2012"/>
    <n v="2846289.5298513817"/>
    <x v="8"/>
    <x v="1"/>
  </r>
  <r>
    <x v="3"/>
    <x v="11"/>
    <s v="Oct 2012"/>
    <n v="2822238.7208954063"/>
    <x v="9"/>
    <x v="1"/>
  </r>
  <r>
    <x v="3"/>
    <x v="11"/>
    <s v="Nov 2012"/>
    <n v="2749139.2173825279"/>
    <x v="10"/>
    <x v="1"/>
  </r>
  <r>
    <x v="3"/>
    <x v="11"/>
    <s v="Dec 2012"/>
    <n v="3702854.1309782458"/>
    <x v="11"/>
    <x v="1"/>
  </r>
  <r>
    <x v="3"/>
    <x v="11"/>
    <s v="Jan 2013"/>
    <n v="2688435.6617985424"/>
    <x v="0"/>
    <x v="2"/>
  </r>
  <r>
    <x v="3"/>
    <x v="11"/>
    <s v="Feb 2013"/>
    <n v="2669399.5966213597"/>
    <x v="1"/>
    <x v="2"/>
  </r>
  <r>
    <x v="3"/>
    <x v="11"/>
    <s v="Mar 2013"/>
    <n v="2629530.9989731046"/>
    <x v="2"/>
    <x v="2"/>
  </r>
  <r>
    <x v="3"/>
    <x v="11"/>
    <s v="Apr 2013"/>
    <n v="2561722.5027194223"/>
    <x v="3"/>
    <x v="2"/>
  </r>
  <r>
    <x v="3"/>
    <x v="11"/>
    <s v="May 2013"/>
    <n v="2956715.3306569825"/>
    <x v="4"/>
    <x v="2"/>
  </r>
  <r>
    <x v="3"/>
    <x v="11"/>
    <s v="Jun 2013"/>
    <n v="2755397.3162902677"/>
    <x v="5"/>
    <x v="2"/>
  </r>
  <r>
    <x v="3"/>
    <x v="11"/>
    <s v="Jul 2013"/>
    <n v="2559916.0350920539"/>
    <x v="6"/>
    <x v="2"/>
  </r>
  <r>
    <x v="3"/>
    <x v="11"/>
    <s v="Aug 2013"/>
    <n v="2418145.1505856002"/>
    <x v="7"/>
    <x v="2"/>
  </r>
  <r>
    <x v="3"/>
    <x v="11"/>
    <s v="Sep 2013"/>
    <n v="2386888.851108544"/>
    <x v="8"/>
    <x v="2"/>
  </r>
  <r>
    <x v="3"/>
    <x v="11"/>
    <s v="Oct 2013"/>
    <n v="2259566.1739318026"/>
    <x v="9"/>
    <x v="2"/>
  </r>
  <r>
    <x v="3"/>
    <x v="11"/>
    <s v="Nov 2013"/>
    <n v="2146309.055035606"/>
    <x v="10"/>
    <x v="2"/>
  </r>
  <r>
    <x v="3"/>
    <x v="11"/>
    <s v="Dec 2013"/>
    <n v="2871805.1038062316"/>
    <x v="11"/>
    <x v="2"/>
  </r>
  <r>
    <x v="3"/>
    <x v="11"/>
    <s v="Jan 2014"/>
    <n v="2033533.5809080973"/>
    <x v="0"/>
    <x v="3"/>
  </r>
  <r>
    <x v="3"/>
    <x v="11"/>
    <s v="Feb 2014"/>
    <n v="1992454.7891624253"/>
    <x v="1"/>
    <x v="3"/>
  </r>
  <r>
    <x v="3"/>
    <x v="11"/>
    <s v="Mar 2014"/>
    <n v="1933454.2893348313"/>
    <x v="2"/>
    <x v="3"/>
  </r>
  <r>
    <x v="3"/>
    <x v="11"/>
    <s v="Apr 2014"/>
    <n v="1839390.7648061938"/>
    <x v="3"/>
    <x v="3"/>
  </r>
  <r>
    <x v="3"/>
    <x v="11"/>
    <s v="May 2014"/>
    <n v="1814242.1456752266"/>
    <x v="4"/>
    <x v="3"/>
  </r>
  <r>
    <x v="3"/>
    <x v="11"/>
    <s v="Jun 2014"/>
    <n v="1744976.034036513"/>
    <x v="5"/>
    <x v="3"/>
  </r>
  <r>
    <x v="3"/>
    <x v="11"/>
    <s v="Jul 2014"/>
    <n v="1690697.8651948455"/>
    <x v="6"/>
    <x v="3"/>
  </r>
  <r>
    <x v="3"/>
    <x v="11"/>
    <s v="Aug 2014"/>
    <n v="1646303.1505631553"/>
    <x v="7"/>
    <x v="3"/>
  </r>
  <r>
    <x v="3"/>
    <x v="11"/>
    <s v="Sep 2014"/>
    <n v="1597783.9142003111"/>
    <x v="8"/>
    <x v="3"/>
  </r>
  <r>
    <x v="3"/>
    <x v="11"/>
    <s v="Oct 2014"/>
    <n v="1563590.5151946759"/>
    <x v="9"/>
    <x v="3"/>
  </r>
  <r>
    <x v="3"/>
    <x v="11"/>
    <s v="Nov 2014"/>
    <n v="1520358.8477640413"/>
    <x v="10"/>
    <x v="3"/>
  </r>
  <r>
    <x v="3"/>
    <x v="11"/>
    <s v="Dec 2014"/>
    <n v="2152520.8884806088"/>
    <x v="11"/>
    <x v="3"/>
  </r>
  <r>
    <x v="3"/>
    <x v="11"/>
    <s v="Jan 2015"/>
    <n v="1499293.318150986"/>
    <x v="0"/>
    <x v="4"/>
  </r>
  <r>
    <x v="3"/>
    <x v="11"/>
    <s v="Feb 2015"/>
    <n v="1462113.7632306796"/>
    <x v="1"/>
    <x v="4"/>
  </r>
  <r>
    <x v="3"/>
    <x v="11"/>
    <s v="Mar 2015"/>
    <n v="1430686.010572498"/>
    <x v="2"/>
    <x v="4"/>
  </r>
  <r>
    <x v="3"/>
    <x v="11"/>
    <s v="Apr 2015"/>
    <n v="1404379.1794424602"/>
    <x v="3"/>
    <x v="4"/>
  </r>
  <r>
    <x v="3"/>
    <x v="11"/>
    <s v="May 2015"/>
    <n v="1365024.5840024767"/>
    <x v="4"/>
    <x v="4"/>
  </r>
  <r>
    <x v="3"/>
    <x v="11"/>
    <s v="Jun 2015"/>
    <n v="1340166.7648113323"/>
    <x v="5"/>
    <x v="4"/>
  </r>
  <r>
    <x v="3"/>
    <x v="11"/>
    <s v="Jul 2015"/>
    <n v="1315624.5589247351"/>
    <x v="6"/>
    <x v="4"/>
  </r>
  <r>
    <x v="3"/>
    <x v="11"/>
    <s v="Aug 2015"/>
    <n v="1285214.7295143697"/>
    <x v="7"/>
    <x v="4"/>
  </r>
  <r>
    <x v="3"/>
    <x v="11"/>
    <s v="Sep 2015"/>
    <n v="1249886.2895861745"/>
    <x v="8"/>
    <x v="4"/>
  </r>
  <r>
    <x v="3"/>
    <x v="11"/>
    <s v="Oct 2015"/>
    <n v="1232086.5168560366"/>
    <x v="9"/>
    <x v="4"/>
  </r>
  <r>
    <x v="3"/>
    <x v="11"/>
    <s v="Nov 2015"/>
    <n v="1201403.4582508455"/>
    <x v="10"/>
    <x v="4"/>
  </r>
  <r>
    <x v="3"/>
    <x v="11"/>
    <s v="Dec 2015"/>
    <n v="1746076.8817545644"/>
    <x v="11"/>
    <x v="4"/>
  </r>
  <r>
    <x v="3"/>
    <x v="11"/>
    <s v="Jan 2016"/>
    <n v="1184514.3058887029"/>
    <x v="0"/>
    <x v="5"/>
  </r>
  <r>
    <x v="3"/>
    <x v="11"/>
    <s v="Feb 2016"/>
    <n v="1147942.8199395398"/>
    <x v="1"/>
    <x v="5"/>
  </r>
  <r>
    <x v="3"/>
    <x v="11"/>
    <s v="Mar 2016"/>
    <n v="1123191.7237576724"/>
    <x v="2"/>
    <x v="5"/>
  </r>
  <r>
    <x v="3"/>
    <x v="11"/>
    <s v="Apr 2016"/>
    <n v="1094870.1184143079"/>
    <x v="3"/>
    <x v="5"/>
  </r>
  <r>
    <x v="3"/>
    <x v="11"/>
    <s v="May 2016"/>
    <n v="1074020.7310882118"/>
    <x v="4"/>
    <x v="5"/>
  </r>
  <r>
    <x v="3"/>
    <x v="11"/>
    <s v="Jun 2016"/>
    <n v="1052943.0639476632"/>
    <x v="5"/>
    <x v="5"/>
  </r>
  <r>
    <x v="3"/>
    <x v="11"/>
    <s v="Jul 2016"/>
    <n v="1029534.0454227051"/>
    <x v="6"/>
    <x v="5"/>
  </r>
  <r>
    <x v="3"/>
    <x v="11"/>
    <s v="Aug 2016"/>
    <n v="1013669.3029376988"/>
    <x v="7"/>
    <x v="5"/>
  </r>
  <r>
    <x v="3"/>
    <x v="11"/>
    <s v="Sep 2016"/>
    <n v="996285.65893657564"/>
    <x v="8"/>
    <x v="5"/>
  </r>
  <r>
    <x v="3"/>
    <x v="11"/>
    <s v="Oct 2016"/>
    <n v="968888.87331630616"/>
    <x v="9"/>
    <x v="5"/>
  </r>
  <r>
    <x v="3"/>
    <x v="11"/>
    <s v="Nov 2016"/>
    <n v="948199.35154953902"/>
    <x v="10"/>
    <x v="5"/>
  </r>
  <r>
    <x v="3"/>
    <x v="11"/>
    <s v="Dec 2016"/>
    <n v="1354546.4763913753"/>
    <x v="11"/>
    <x v="5"/>
  </r>
  <r>
    <x v="3"/>
    <x v="11"/>
    <s v="Jan 2017"/>
    <n v="907759.77853036008"/>
    <x v="0"/>
    <x v="6"/>
  </r>
  <r>
    <x v="3"/>
    <x v="11"/>
    <s v="Feb 2017"/>
    <n v="895386.36021426297"/>
    <x v="1"/>
    <x v="6"/>
  </r>
  <r>
    <x v="3"/>
    <x v="11"/>
    <s v="Mar 2017"/>
    <n v="869009.84197406867"/>
    <x v="2"/>
    <x v="6"/>
  </r>
  <r>
    <x v="3"/>
    <x v="11"/>
    <s v="Apr 2017"/>
    <n v="854612.59379212023"/>
    <x v="3"/>
    <x v="6"/>
  </r>
  <r>
    <x v="3"/>
    <x v="11"/>
    <s v="May 2017"/>
    <n v="850894.93793154694"/>
    <x v="4"/>
    <x v="6"/>
  </r>
  <r>
    <x v="3"/>
    <x v="11"/>
    <s v="Jun 2017"/>
    <n v="828730.61487933714"/>
    <x v="5"/>
    <x v="6"/>
  </r>
  <r>
    <x v="3"/>
    <x v="11"/>
    <s v="Jul 2017"/>
    <n v="808162.76523777726"/>
    <x v="6"/>
    <x v="6"/>
  </r>
  <r>
    <x v="3"/>
    <x v="11"/>
    <s v="Aug 2017"/>
    <n v="795259.85202979075"/>
    <x v="7"/>
    <x v="6"/>
  </r>
  <r>
    <x v="3"/>
    <x v="11"/>
    <s v="Sep 2017"/>
    <n v="769478.41308561526"/>
    <x v="8"/>
    <x v="6"/>
  </r>
  <r>
    <x v="3"/>
    <x v="11"/>
    <s v="Oct 2017"/>
    <n v="754196.36499779485"/>
    <x v="9"/>
    <x v="6"/>
  </r>
  <r>
    <x v="3"/>
    <x v="11"/>
    <s v="Nov 2017"/>
    <n v="739831.57004532008"/>
    <x v="10"/>
    <x v="6"/>
  </r>
  <r>
    <x v="3"/>
    <x v="11"/>
    <s v="Dec 2017"/>
    <n v="1059901.6102350811"/>
    <x v="11"/>
    <x v="6"/>
  </r>
  <r>
    <x v="3"/>
    <x v="11"/>
    <s v="Jan 2018"/>
    <n v="709613.4274532093"/>
    <x v="0"/>
    <x v="7"/>
  </r>
  <r>
    <x v="3"/>
    <x v="11"/>
    <s v="Feb 2018"/>
    <n v="698401.81740548031"/>
    <x v="1"/>
    <x v="7"/>
  </r>
  <r>
    <x v="3"/>
    <x v="11"/>
    <s v="Mar 2018"/>
    <n v="684441.30580715614"/>
    <x v="2"/>
    <x v="7"/>
  </r>
  <r>
    <x v="3"/>
    <x v="11"/>
    <s v="Apr 2018"/>
    <n v="665975.52597267379"/>
    <x v="3"/>
    <x v="7"/>
  </r>
  <r>
    <x v="3"/>
    <x v="11"/>
    <s v="May 2018"/>
    <n v="652410.84196505183"/>
    <x v="4"/>
    <x v="7"/>
  </r>
  <r>
    <x v="3"/>
    <x v="11"/>
    <s v="Jun 2018"/>
    <n v="636700.57482460234"/>
    <x v="5"/>
    <x v="7"/>
  </r>
  <r>
    <x v="3"/>
    <x v="11"/>
    <s v="Jul 2018"/>
    <n v="620146.13016023114"/>
    <x v="6"/>
    <x v="7"/>
  </r>
  <r>
    <x v="3"/>
    <x v="11"/>
    <s v="Aug 2018"/>
    <n v="605700.40422092821"/>
    <x v="7"/>
    <x v="7"/>
  </r>
  <r>
    <x v="3"/>
    <x v="11"/>
    <s v="Sep 2018"/>
    <n v="591386.32563394902"/>
    <x v="8"/>
    <x v="7"/>
  </r>
  <r>
    <x v="3"/>
    <x v="11"/>
    <s v="Oct 2018"/>
    <n v="577317.64324337756"/>
    <x v="9"/>
    <x v="7"/>
  </r>
  <r>
    <x v="3"/>
    <x v="11"/>
    <s v="Nov 2018"/>
    <n v="565189.60693707259"/>
    <x v="10"/>
    <x v="7"/>
  </r>
  <r>
    <x v="3"/>
    <x v="11"/>
    <s v="Dec 2018"/>
    <n v="812990.5883675603"/>
    <x v="11"/>
    <x v="7"/>
  </r>
  <r>
    <x v="3"/>
    <x v="11"/>
    <s v="Jan 2019"/>
    <n v="541255.4261259184"/>
    <x v="0"/>
    <x v="8"/>
  </r>
  <r>
    <x v="3"/>
    <x v="11"/>
    <s v="Feb 2019"/>
    <n v="528943.14732165344"/>
    <x v="1"/>
    <x v="8"/>
  </r>
  <r>
    <x v="3"/>
    <x v="11"/>
    <s v="Mar 2019"/>
    <n v="514290.79481041071"/>
    <x v="2"/>
    <x v="8"/>
  </r>
  <r>
    <x v="3"/>
    <x v="11"/>
    <s v="Apr 2019"/>
    <n v="505295.6812712223"/>
    <x v="3"/>
    <x v="8"/>
  </r>
  <r>
    <x v="3"/>
    <x v="11"/>
    <s v="May 2019"/>
    <n v="494862.47315193189"/>
    <x v="4"/>
    <x v="8"/>
  </r>
  <r>
    <x v="3"/>
    <x v="11"/>
    <s v="Jun 2019"/>
    <n v="479733.26324595849"/>
    <x v="5"/>
    <x v="8"/>
  </r>
  <r>
    <x v="3"/>
    <x v="11"/>
    <s v="Jul 2019"/>
    <n v="468860.14678253827"/>
    <x v="6"/>
    <x v="8"/>
  </r>
  <r>
    <x v="3"/>
    <x v="11"/>
    <s v="Aug 2019"/>
    <n v="460281.02845134947"/>
    <x v="7"/>
    <x v="8"/>
  </r>
  <r>
    <x v="3"/>
    <x v="11"/>
    <s v="Sep 2019"/>
    <n v="450923.45990413846"/>
    <x v="8"/>
    <x v="8"/>
  </r>
  <r>
    <x v="3"/>
    <x v="11"/>
    <s v="Oct 2019"/>
    <n v="445169.96582608041"/>
    <x v="9"/>
    <x v="8"/>
  </r>
  <r>
    <x v="3"/>
    <x v="11"/>
    <s v="Nov 2019"/>
    <n v="440312.93724350847"/>
    <x v="10"/>
    <x v="8"/>
  </r>
  <r>
    <x v="3"/>
    <x v="11"/>
    <s v="Dec 2019"/>
    <n v="628583.40668971429"/>
    <x v="11"/>
    <x v="8"/>
  </r>
  <r>
    <x v="3"/>
    <x v="11"/>
    <s v="Jan 2020"/>
    <n v="421777.58112722007"/>
    <x v="0"/>
    <x v="9"/>
  </r>
  <r>
    <x v="3"/>
    <x v="11"/>
    <s v="Feb 2020"/>
    <n v="418328.12956442888"/>
    <x v="1"/>
    <x v="9"/>
  </r>
  <r>
    <x v="3"/>
    <x v="11"/>
    <s v="Mar 2020"/>
    <n v="411888.50365955301"/>
    <x v="2"/>
    <x v="9"/>
  </r>
  <r>
    <x v="3"/>
    <x v="11"/>
    <s v="Apr 2020"/>
    <n v="406183.15143232769"/>
    <x v="3"/>
    <x v="9"/>
  </r>
  <r>
    <x v="3"/>
    <x v="11"/>
    <s v="May 2020"/>
    <n v="402217.05479825893"/>
    <x v="4"/>
    <x v="9"/>
  </r>
  <r>
    <x v="3"/>
    <x v="11"/>
    <s v="Jun 2020"/>
    <n v="396821.06148270197"/>
    <x v="5"/>
    <x v="9"/>
  </r>
  <r>
    <x v="3"/>
    <x v="11"/>
    <s v="Jul 2020"/>
    <n v="396082.92812099529"/>
    <x v="6"/>
    <x v="9"/>
  </r>
  <r>
    <x v="3"/>
    <x v="11"/>
    <s v="Aug 2020"/>
    <n v="394338.30590300646"/>
    <x v="7"/>
    <x v="9"/>
  </r>
  <r>
    <x v="3"/>
    <x v="11"/>
    <s v="Sep 2020"/>
    <n v="387973.64109485538"/>
    <x v="8"/>
    <x v="9"/>
  </r>
  <r>
    <x v="3"/>
    <x v="11"/>
    <s v="Oct 2020"/>
    <n v="386436.17167409102"/>
    <x v="9"/>
    <x v="9"/>
  </r>
  <r>
    <x v="3"/>
    <x v="11"/>
    <s v="Nov 2020"/>
    <n v="390741.30178977625"/>
    <x v="10"/>
    <x v="9"/>
  </r>
  <r>
    <x v="3"/>
    <x v="11"/>
    <s v="Dec 2020"/>
    <n v="535088.52265513293"/>
    <x v="11"/>
    <x v="9"/>
  </r>
  <r>
    <x v="3"/>
    <x v="11"/>
    <s v="Jan 2021"/>
    <n v="374582.04915013479"/>
    <x v="0"/>
    <x v="10"/>
  </r>
  <r>
    <x v="3"/>
    <x v="11"/>
    <s v="Feb 2021"/>
    <n v="370518.14943059103"/>
    <x v="1"/>
    <x v="10"/>
  </r>
  <r>
    <x v="3"/>
    <x v="11"/>
    <s v="Mar 2021"/>
    <n v="366731.26913753693"/>
    <x v="2"/>
    <x v="10"/>
  </r>
  <r>
    <x v="3"/>
    <x v="11"/>
    <s v="Apr 2021"/>
    <n v="361504.81119701592"/>
    <x v="3"/>
    <x v="10"/>
  </r>
  <r>
    <x v="3"/>
    <x v="11"/>
    <s v="May 2021"/>
    <n v="357600.61762137519"/>
    <x v="4"/>
    <x v="10"/>
  </r>
  <r>
    <x v="3"/>
    <x v="11"/>
    <s v="Jun 2021"/>
    <n v="351655.65464016952"/>
    <x v="5"/>
    <x v="10"/>
  </r>
  <r>
    <x v="3"/>
    <x v="11"/>
    <s v="Jul 2021"/>
    <n v="345286.50266649126"/>
    <x v="6"/>
    <x v="10"/>
  </r>
  <r>
    <x v="3"/>
    <x v="11"/>
    <s v="Aug 2021"/>
    <n v="336872.58138292597"/>
    <x v="7"/>
    <x v="10"/>
  </r>
  <r>
    <x v="3"/>
    <x v="11"/>
    <s v="Sep 2021"/>
    <n v="328519.2107891707"/>
    <x v="8"/>
    <x v="10"/>
  </r>
  <r>
    <x v="3"/>
    <x v="11"/>
    <s v="Oct 2021"/>
    <n v="313148.77573302726"/>
    <x v="9"/>
    <x v="10"/>
  </r>
  <r>
    <x v="3"/>
    <x v="11"/>
    <s v="Nov 2021"/>
    <n v="290794.41837945697"/>
    <x v="10"/>
    <x v="10"/>
  </r>
  <r>
    <x v="3"/>
    <x v="11"/>
    <s v="Dec 2021"/>
    <n v="330988.34073063149"/>
    <x v="11"/>
    <x v="10"/>
  </r>
  <r>
    <x v="3"/>
    <x v="11"/>
    <s v="Jan 2022"/>
    <n v="133888.90473309095"/>
    <x v="0"/>
    <x v="11"/>
  </r>
  <r>
    <x v="3"/>
    <x v="11"/>
    <s v="Feb 2022"/>
    <n v="131417.4715998777"/>
    <x v="1"/>
    <x v="11"/>
  </r>
  <r>
    <x v="3"/>
    <x v="11"/>
    <s v="Mar 2022"/>
    <n v="121612.46368827132"/>
    <x v="2"/>
    <x v="11"/>
  </r>
  <r>
    <x v="3"/>
    <x v="11"/>
    <s v="Apr 2022"/>
    <n v="119740.91551413041"/>
    <x v="3"/>
    <x v="11"/>
  </r>
  <r>
    <x v="3"/>
    <x v="11"/>
    <s v="May 2022"/>
    <n v="118209.07906062643"/>
    <x v="4"/>
    <x v="11"/>
  </r>
  <r>
    <x v="3"/>
    <x v="11"/>
    <s v="Jun 2022"/>
    <n v="116676.00802399921"/>
    <x v="5"/>
    <x v="11"/>
  </r>
  <r>
    <x v="3"/>
    <x v="11"/>
    <s v="Jul 2022"/>
    <n v="115240.96748408035"/>
    <x v="6"/>
    <x v="11"/>
  </r>
  <r>
    <x v="3"/>
    <x v="11"/>
    <s v="Aug 2022"/>
    <n v="113832.87604145656"/>
    <x v="7"/>
    <x v="11"/>
  </r>
  <r>
    <x v="3"/>
    <x v="11"/>
    <s v="Sep 2022"/>
    <n v="112442.79377866955"/>
    <x v="8"/>
    <x v="11"/>
  </r>
  <r>
    <x v="3"/>
    <x v="11"/>
    <s v="Oct 2022"/>
    <n v="111074.98830778581"/>
    <x v="9"/>
    <x v="11"/>
  </r>
  <r>
    <x v="3"/>
    <x v="11"/>
    <s v="Nov 2022"/>
    <n v="109739.67262513546"/>
    <x v="10"/>
    <x v="11"/>
  </r>
  <r>
    <x v="3"/>
    <x v="11"/>
    <s v="Dec 2022"/>
    <n v="205068.90808741673"/>
    <x v="11"/>
    <x v="11"/>
  </r>
  <r>
    <x v="3"/>
    <x v="11"/>
    <s v="Jan 2023"/>
    <n v="108342.08201033657"/>
    <x v="0"/>
    <x v="12"/>
  </r>
  <r>
    <x v="3"/>
    <x v="11"/>
    <s v="Feb 2023"/>
    <n v="107110.55398841519"/>
    <x v="1"/>
    <x v="12"/>
  </r>
  <r>
    <x v="3"/>
    <x v="11"/>
    <s v="Mar 2023"/>
    <n v="105932.35298205767"/>
    <x v="2"/>
    <x v="12"/>
  </r>
  <r>
    <x v="3"/>
    <x v="11"/>
    <s v="Apr 2023"/>
    <n v="104768.99296590802"/>
    <x v="3"/>
    <x v="12"/>
  </r>
  <r>
    <x v="3"/>
    <x v="11"/>
    <s v="May 2023"/>
    <n v="103628.13973665568"/>
    <x v="4"/>
    <x v="12"/>
  </r>
  <r>
    <x v="3"/>
    <x v="11"/>
    <s v="Jun 2023"/>
    <n v="102507.46134942585"/>
    <x v="5"/>
    <x v="12"/>
  </r>
  <r>
    <x v="3"/>
    <x v="11"/>
    <s v="Jul 2023"/>
    <n v="101428.715880781"/>
    <x v="6"/>
    <x v="12"/>
  </r>
  <r>
    <x v="3"/>
    <x v="11"/>
    <s v="Aug 2023"/>
    <n v="100388.35435334888"/>
    <x v="7"/>
    <x v="12"/>
  </r>
  <r>
    <x v="3"/>
    <x v="11"/>
    <s v="Sep 2023"/>
    <n v="99389.937035005976"/>
    <x v="8"/>
    <x v="12"/>
  </r>
  <r>
    <x v="3"/>
    <x v="11"/>
    <s v="Oct 2023"/>
    <n v="98422.102173467254"/>
    <x v="9"/>
    <x v="12"/>
  </r>
  <r>
    <x v="3"/>
    <x v="11"/>
    <s v="Nov 2023"/>
    <n v="97471.493830816733"/>
    <x v="10"/>
    <x v="12"/>
  </r>
  <r>
    <x v="3"/>
    <x v="11"/>
    <s v="Dec 2023"/>
    <n v="172241.74026823221"/>
    <x v="11"/>
    <x v="12"/>
  </r>
  <r>
    <x v="3"/>
    <x v="11"/>
    <s v="Jan 2024"/>
    <n v="96552.536176080903"/>
    <x v="0"/>
    <x v="13"/>
  </r>
  <r>
    <x v="3"/>
    <x v="11"/>
    <s v="Feb 2024"/>
    <n v="95640.75811646496"/>
    <x v="1"/>
    <x v="13"/>
  </r>
  <r>
    <x v="3"/>
    <x v="11"/>
    <s v="Mar 2024"/>
    <n v="94727.161827879172"/>
    <x v="2"/>
    <x v="13"/>
  </r>
  <r>
    <x v="3"/>
    <x v="11"/>
    <s v="Apr 2024"/>
    <n v="93867.939139299444"/>
    <x v="3"/>
    <x v="13"/>
  </r>
  <r>
    <x v="3"/>
    <x v="11"/>
    <s v="May 2024"/>
    <n v="93035.528013933144"/>
    <x v="4"/>
    <x v="13"/>
  </r>
  <r>
    <x v="3"/>
    <x v="11"/>
    <s v="Jun 2024"/>
    <n v="92219.404162688777"/>
    <x v="5"/>
    <x v="13"/>
  </r>
  <r>
    <x v="3"/>
    <x v="11"/>
    <s v="Jul 2024"/>
    <n v="91429.616745569976"/>
    <x v="6"/>
    <x v="13"/>
  </r>
  <r>
    <x v="3"/>
    <x v="11"/>
    <s v="Aug 2024"/>
    <n v="90616.366465944186"/>
    <x v="7"/>
    <x v="13"/>
  </r>
  <r>
    <x v="3"/>
    <x v="11"/>
    <s v="Sep 2024"/>
    <n v="89808.330834433989"/>
    <x v="8"/>
    <x v="13"/>
  </r>
  <r>
    <x v="3"/>
    <x v="11"/>
    <s v="Oct 2024"/>
    <n v="88953.156224597915"/>
    <x v="9"/>
    <x v="13"/>
  </r>
  <r>
    <x v="3"/>
    <x v="11"/>
    <s v="Nov 2024"/>
    <n v="88228.111118456625"/>
    <x v="10"/>
    <x v="13"/>
  </r>
  <r>
    <x v="3"/>
    <x v="11"/>
    <s v="Dec 2024"/>
    <n v="146175.89126013109"/>
    <x v="11"/>
    <x v="13"/>
  </r>
  <r>
    <x v="3"/>
    <x v="11"/>
    <s v="Jan 2025"/>
    <n v="87431.876176969046"/>
    <x v="0"/>
    <x v="14"/>
  </r>
  <r>
    <x v="3"/>
    <x v="11"/>
    <s v="Feb 2025"/>
    <n v="86652.489959975195"/>
    <x v="1"/>
    <x v="14"/>
  </r>
  <r>
    <x v="3"/>
    <x v="11"/>
    <s v="Mar 2025"/>
    <n v="86011.181626066682"/>
    <x v="2"/>
    <x v="14"/>
  </r>
  <r>
    <x v="3"/>
    <x v="11"/>
    <s v="Apr 2025"/>
    <n v="85330.406506608197"/>
    <x v="3"/>
    <x v="14"/>
  </r>
  <r>
    <x v="3"/>
    <x v="11"/>
    <s v="May 2025"/>
    <n v="84668.731863721652"/>
    <x v="4"/>
    <x v="14"/>
  </r>
  <r>
    <x v="3"/>
    <x v="11"/>
    <s v="Jun 2025"/>
    <n v="84025.132792856835"/>
    <x v="5"/>
    <x v="14"/>
  </r>
  <r>
    <x v="3"/>
    <x v="11"/>
    <s v="Jul 2025"/>
    <n v="83471.766009153798"/>
    <x v="6"/>
    <x v="14"/>
  </r>
  <r>
    <x v="3"/>
    <x v="11"/>
    <s v="Aug 2025"/>
    <n v="82851.041747213632"/>
    <x v="7"/>
    <x v="14"/>
  </r>
  <r>
    <x v="3"/>
    <x v="11"/>
    <s v="Sep 2025"/>
    <n v="82308.943185492288"/>
    <x v="8"/>
    <x v="14"/>
  </r>
  <r>
    <x v="3"/>
    <x v="11"/>
    <s v="Oct 2025"/>
    <n v="81761.36462523196"/>
    <x v="9"/>
    <x v="14"/>
  </r>
  <r>
    <x v="3"/>
    <x v="11"/>
    <s v="Nov 2025"/>
    <n v="81236.359609407911"/>
    <x v="10"/>
    <x v="14"/>
  </r>
  <r>
    <x v="3"/>
    <x v="11"/>
    <s v="Dec 2025"/>
    <n v="125268.21985913698"/>
    <x v="11"/>
    <x v="14"/>
  </r>
  <r>
    <x v="3"/>
    <x v="11"/>
    <s v="Jan 2026"/>
    <n v="80802.302853943285"/>
    <x v="0"/>
    <x v="15"/>
  </r>
  <r>
    <x v="3"/>
    <x v="11"/>
    <s v="Feb 2026"/>
    <n v="80339.915934151417"/>
    <x v="1"/>
    <x v="15"/>
  </r>
  <r>
    <x v="3"/>
    <x v="11"/>
    <s v="Mar 2026"/>
    <n v="79888.467285814462"/>
    <x v="2"/>
    <x v="15"/>
  </r>
  <r>
    <x v="3"/>
    <x v="11"/>
    <s v="Apr 2026"/>
    <n v="79339.517974751681"/>
    <x v="3"/>
    <x v="15"/>
  </r>
  <r>
    <x v="3"/>
    <x v="11"/>
    <s v="May 2026"/>
    <n v="78845.054812290342"/>
    <x v="4"/>
    <x v="15"/>
  </r>
  <r>
    <x v="3"/>
    <x v="11"/>
    <s v="Jun 2026"/>
    <n v="78328.413719807373"/>
    <x v="5"/>
    <x v="15"/>
  </r>
  <r>
    <x v="3"/>
    <x v="11"/>
    <s v="Jul 2026"/>
    <n v="77922.411042884836"/>
    <x v="6"/>
    <x v="15"/>
  </r>
  <r>
    <x v="3"/>
    <x v="11"/>
    <s v="Aug 2026"/>
    <n v="77320.057626226073"/>
    <x v="7"/>
    <x v="15"/>
  </r>
  <r>
    <x v="3"/>
    <x v="11"/>
    <s v="Sep 2026"/>
    <n v="76922.77856044381"/>
    <x v="8"/>
    <x v="15"/>
  </r>
  <r>
    <x v="3"/>
    <x v="11"/>
    <s v="Oct 2026"/>
    <n v="63338.192680210719"/>
    <x v="9"/>
    <x v="15"/>
  </r>
  <r>
    <x v="3"/>
    <x v="11"/>
    <s v="Nov 2026"/>
    <n v="51169.026969537321"/>
    <x v="10"/>
    <x v="15"/>
  </r>
  <r>
    <x v="3"/>
    <x v="12"/>
    <s v="Jan 2012"/>
    <n v="2885463.68509332"/>
    <x v="0"/>
    <x v="1"/>
  </r>
  <r>
    <x v="3"/>
    <x v="12"/>
    <s v="Feb 2012"/>
    <n v="5768792.7694168137"/>
    <x v="1"/>
    <x v="1"/>
  </r>
  <r>
    <x v="3"/>
    <x v="12"/>
    <s v="Mar 2012"/>
    <n v="4074007.850117988"/>
    <x v="2"/>
    <x v="1"/>
  </r>
  <r>
    <x v="3"/>
    <x v="12"/>
    <s v="Apr 2012"/>
    <n v="2973772.9475106644"/>
    <x v="3"/>
    <x v="1"/>
  </r>
  <r>
    <x v="3"/>
    <x v="12"/>
    <s v="May 2012"/>
    <n v="2375077.7881380911"/>
    <x v="4"/>
    <x v="1"/>
  </r>
  <r>
    <x v="3"/>
    <x v="12"/>
    <s v="Jun 2012"/>
    <n v="2114500.0813256572"/>
    <x v="5"/>
    <x v="1"/>
  </r>
  <r>
    <x v="3"/>
    <x v="12"/>
    <s v="Jul 2012"/>
    <n v="1716713.7734845416"/>
    <x v="6"/>
    <x v="1"/>
  </r>
  <r>
    <x v="3"/>
    <x v="12"/>
    <s v="Aug 2012"/>
    <n v="1591273.9639264955"/>
    <x v="7"/>
    <x v="1"/>
  </r>
  <r>
    <x v="3"/>
    <x v="12"/>
    <s v="Sep 2012"/>
    <n v="1358181.8540336913"/>
    <x v="8"/>
    <x v="1"/>
  </r>
  <r>
    <x v="3"/>
    <x v="12"/>
    <s v="Oct 2012"/>
    <n v="1402880.7175469329"/>
    <x v="9"/>
    <x v="1"/>
  </r>
  <r>
    <x v="3"/>
    <x v="12"/>
    <s v="Nov 2012"/>
    <n v="1318613.3902109808"/>
    <x v="10"/>
    <x v="1"/>
  </r>
  <r>
    <x v="3"/>
    <x v="12"/>
    <s v="Dec 2012"/>
    <n v="1250502.4841445331"/>
    <x v="11"/>
    <x v="1"/>
  </r>
  <r>
    <x v="3"/>
    <x v="12"/>
    <s v="Jan 2013"/>
    <n v="1120710.4170502399"/>
    <x v="0"/>
    <x v="2"/>
  </r>
  <r>
    <x v="3"/>
    <x v="12"/>
    <s v="Feb 2013"/>
    <n v="1038788.7828366179"/>
    <x v="1"/>
    <x v="2"/>
  </r>
  <r>
    <x v="3"/>
    <x v="12"/>
    <s v="Mar 2013"/>
    <n v="983194.06894448819"/>
    <x v="2"/>
    <x v="2"/>
  </r>
  <r>
    <x v="3"/>
    <x v="12"/>
    <s v="Apr 2013"/>
    <n v="915660.58141655172"/>
    <x v="3"/>
    <x v="2"/>
  </r>
  <r>
    <x v="3"/>
    <x v="12"/>
    <s v="May 2013"/>
    <n v="853919.53610688052"/>
    <x v="4"/>
    <x v="2"/>
  </r>
  <r>
    <x v="3"/>
    <x v="12"/>
    <s v="Jun 2013"/>
    <n v="822083.97273621103"/>
    <x v="5"/>
    <x v="2"/>
  </r>
  <r>
    <x v="3"/>
    <x v="12"/>
    <s v="Jul 2013"/>
    <n v="777788.00658357725"/>
    <x v="6"/>
    <x v="2"/>
  </r>
  <r>
    <x v="3"/>
    <x v="12"/>
    <s v="Aug 2013"/>
    <n v="729650.33576227527"/>
    <x v="7"/>
    <x v="2"/>
  </r>
  <r>
    <x v="3"/>
    <x v="12"/>
    <s v="Sep 2013"/>
    <n v="696959.38739378285"/>
    <x v="8"/>
    <x v="2"/>
  </r>
  <r>
    <x v="3"/>
    <x v="12"/>
    <s v="Oct 2013"/>
    <n v="670857.68560150231"/>
    <x v="9"/>
    <x v="2"/>
  </r>
  <r>
    <x v="3"/>
    <x v="12"/>
    <s v="Nov 2013"/>
    <n v="624797.69427852321"/>
    <x v="10"/>
    <x v="2"/>
  </r>
  <r>
    <x v="3"/>
    <x v="12"/>
    <s v="Dec 2013"/>
    <n v="587908.45411227399"/>
    <x v="11"/>
    <x v="2"/>
  </r>
  <r>
    <x v="3"/>
    <x v="12"/>
    <s v="Jan 2014"/>
    <n v="538226.87698273826"/>
    <x v="0"/>
    <x v="3"/>
  </r>
  <r>
    <x v="3"/>
    <x v="12"/>
    <s v="Feb 2014"/>
    <n v="529706.45367636089"/>
    <x v="1"/>
    <x v="3"/>
  </r>
  <r>
    <x v="3"/>
    <x v="12"/>
    <s v="Mar 2014"/>
    <n v="500930.53942796448"/>
    <x v="2"/>
    <x v="3"/>
  </r>
  <r>
    <x v="3"/>
    <x v="12"/>
    <s v="Apr 2014"/>
    <n v="477679.61857761082"/>
    <x v="3"/>
    <x v="3"/>
  </r>
  <r>
    <x v="3"/>
    <x v="12"/>
    <s v="May 2014"/>
    <n v="473733.96452033799"/>
    <x v="4"/>
    <x v="3"/>
  </r>
  <r>
    <x v="3"/>
    <x v="12"/>
    <s v="Jun 2014"/>
    <n v="470757.36144464649"/>
    <x v="5"/>
    <x v="3"/>
  </r>
  <r>
    <x v="3"/>
    <x v="12"/>
    <s v="Jul 2014"/>
    <n v="442178.95241651405"/>
    <x v="6"/>
    <x v="3"/>
  </r>
  <r>
    <x v="3"/>
    <x v="12"/>
    <s v="Aug 2014"/>
    <n v="435652.59980193304"/>
    <x v="7"/>
    <x v="3"/>
  </r>
  <r>
    <x v="3"/>
    <x v="12"/>
    <s v="Sep 2014"/>
    <n v="411480.39203022921"/>
    <x v="8"/>
    <x v="3"/>
  </r>
  <r>
    <x v="3"/>
    <x v="12"/>
    <s v="Oct 2014"/>
    <n v="402670.15527365333"/>
    <x v="9"/>
    <x v="3"/>
  </r>
  <r>
    <x v="3"/>
    <x v="12"/>
    <s v="Nov 2014"/>
    <n v="393417.57590110006"/>
    <x v="10"/>
    <x v="3"/>
  </r>
  <r>
    <x v="3"/>
    <x v="12"/>
    <s v="Dec 2014"/>
    <n v="381743.86138158478"/>
    <x v="11"/>
    <x v="3"/>
  </r>
  <r>
    <x v="3"/>
    <x v="12"/>
    <s v="Jan 2015"/>
    <n v="366291.40026592521"/>
    <x v="0"/>
    <x v="4"/>
  </r>
  <r>
    <x v="3"/>
    <x v="12"/>
    <s v="Feb 2015"/>
    <n v="391093.51348937227"/>
    <x v="1"/>
    <x v="4"/>
  </r>
  <r>
    <x v="3"/>
    <x v="12"/>
    <s v="Mar 2015"/>
    <n v="380245.75942935154"/>
    <x v="2"/>
    <x v="4"/>
  </r>
  <r>
    <x v="3"/>
    <x v="12"/>
    <s v="Apr 2015"/>
    <n v="369248.6540990998"/>
    <x v="3"/>
    <x v="4"/>
  </r>
  <r>
    <x v="3"/>
    <x v="12"/>
    <s v="May 2015"/>
    <n v="370294.34939469595"/>
    <x v="4"/>
    <x v="4"/>
  </r>
  <r>
    <x v="3"/>
    <x v="12"/>
    <s v="Jun 2015"/>
    <n v="366691.01713780488"/>
    <x v="5"/>
    <x v="4"/>
  </r>
  <r>
    <x v="3"/>
    <x v="12"/>
    <s v="Jul 2015"/>
    <n v="352556.18618556636"/>
    <x v="6"/>
    <x v="4"/>
  </r>
  <r>
    <x v="3"/>
    <x v="12"/>
    <s v="Aug 2015"/>
    <n v="349618.346901629"/>
    <x v="7"/>
    <x v="4"/>
  </r>
  <r>
    <x v="3"/>
    <x v="12"/>
    <s v="Sep 2015"/>
    <n v="339821.59368763037"/>
    <x v="8"/>
    <x v="4"/>
  </r>
  <r>
    <x v="3"/>
    <x v="12"/>
    <s v="Oct 2015"/>
    <n v="332810.50443626801"/>
    <x v="9"/>
    <x v="4"/>
  </r>
  <r>
    <x v="3"/>
    <x v="12"/>
    <s v="Nov 2015"/>
    <n v="330757.33386673499"/>
    <x v="10"/>
    <x v="4"/>
  </r>
  <r>
    <x v="3"/>
    <x v="12"/>
    <s v="Dec 2015"/>
    <n v="324427.11477278749"/>
    <x v="11"/>
    <x v="4"/>
  </r>
  <r>
    <x v="3"/>
    <x v="12"/>
    <s v="Jan 2016"/>
    <n v="310742.12466273707"/>
    <x v="0"/>
    <x v="5"/>
  </r>
  <r>
    <x v="3"/>
    <x v="12"/>
    <s v="Feb 2016"/>
    <n v="304265.28957765648"/>
    <x v="1"/>
    <x v="5"/>
  </r>
  <r>
    <x v="3"/>
    <x v="12"/>
    <s v="Mar 2016"/>
    <n v="295486.68014228524"/>
    <x v="2"/>
    <x v="5"/>
  </r>
  <r>
    <x v="3"/>
    <x v="12"/>
    <s v="Apr 2016"/>
    <n v="285939.1195606204"/>
    <x v="3"/>
    <x v="5"/>
  </r>
  <r>
    <x v="3"/>
    <x v="12"/>
    <s v="May 2016"/>
    <n v="284005.41891469981"/>
    <x v="4"/>
    <x v="5"/>
  </r>
  <r>
    <x v="3"/>
    <x v="12"/>
    <s v="Jun 2016"/>
    <n v="279484.44722204714"/>
    <x v="5"/>
    <x v="5"/>
  </r>
  <r>
    <x v="3"/>
    <x v="12"/>
    <s v="Jul 2016"/>
    <n v="269275.13517844991"/>
    <x v="6"/>
    <x v="5"/>
  </r>
  <r>
    <x v="3"/>
    <x v="12"/>
    <s v="Aug 2016"/>
    <n v="267097.58500495768"/>
    <x v="7"/>
    <x v="5"/>
  </r>
  <r>
    <x v="3"/>
    <x v="12"/>
    <s v="Sep 2016"/>
    <n v="259455.92566370871"/>
    <x v="8"/>
    <x v="5"/>
  </r>
  <r>
    <x v="3"/>
    <x v="12"/>
    <s v="Oct 2016"/>
    <n v="254890.17165266574"/>
    <x v="9"/>
    <x v="5"/>
  </r>
  <r>
    <x v="3"/>
    <x v="12"/>
    <s v="Nov 2016"/>
    <n v="249946.94845822814"/>
    <x v="10"/>
    <x v="5"/>
  </r>
  <r>
    <x v="3"/>
    <x v="12"/>
    <s v="Dec 2016"/>
    <n v="243493.09006409123"/>
    <x v="11"/>
    <x v="5"/>
  </r>
  <r>
    <x v="3"/>
    <x v="12"/>
    <s v="Jan 2017"/>
    <n v="227080.88170641867"/>
    <x v="0"/>
    <x v="6"/>
  </r>
  <r>
    <x v="3"/>
    <x v="12"/>
    <s v="Feb 2017"/>
    <n v="227543.75850587853"/>
    <x v="1"/>
    <x v="6"/>
  </r>
  <r>
    <x v="3"/>
    <x v="12"/>
    <s v="Mar 2017"/>
    <n v="222370.51719744148"/>
    <x v="2"/>
    <x v="6"/>
  </r>
  <r>
    <x v="3"/>
    <x v="12"/>
    <s v="Apr 2017"/>
    <n v="216065.88479189979"/>
    <x v="3"/>
    <x v="6"/>
  </r>
  <r>
    <x v="3"/>
    <x v="12"/>
    <s v="May 2017"/>
    <n v="219555.05477891595"/>
    <x v="4"/>
    <x v="6"/>
  </r>
  <r>
    <x v="3"/>
    <x v="12"/>
    <s v="Jun 2017"/>
    <n v="222604.98323008366"/>
    <x v="5"/>
    <x v="6"/>
  </r>
  <r>
    <x v="3"/>
    <x v="12"/>
    <s v="Jul 2017"/>
    <n v="213962.53033797373"/>
    <x v="6"/>
    <x v="6"/>
  </r>
  <r>
    <x v="3"/>
    <x v="12"/>
    <s v="Aug 2017"/>
    <n v="211689.16104451381"/>
    <x v="7"/>
    <x v="6"/>
  </r>
  <r>
    <x v="3"/>
    <x v="12"/>
    <s v="Sep 2017"/>
    <n v="204370.91780514462"/>
    <x v="8"/>
    <x v="6"/>
  </r>
  <r>
    <x v="3"/>
    <x v="12"/>
    <s v="Oct 2017"/>
    <n v="197994.72651771063"/>
    <x v="9"/>
    <x v="6"/>
  </r>
  <r>
    <x v="3"/>
    <x v="12"/>
    <s v="Nov 2017"/>
    <n v="195098.54305492018"/>
    <x v="10"/>
    <x v="6"/>
  </r>
  <r>
    <x v="3"/>
    <x v="12"/>
    <s v="Dec 2017"/>
    <n v="196677.01494484808"/>
    <x v="11"/>
    <x v="6"/>
  </r>
  <r>
    <x v="3"/>
    <x v="12"/>
    <s v="Jan 2018"/>
    <n v="184553.48932541971"/>
    <x v="0"/>
    <x v="7"/>
  </r>
  <r>
    <x v="3"/>
    <x v="12"/>
    <s v="Feb 2018"/>
    <n v="185282.75366579517"/>
    <x v="1"/>
    <x v="7"/>
  </r>
  <r>
    <x v="3"/>
    <x v="12"/>
    <s v="Mar 2018"/>
    <n v="182736.73013480526"/>
    <x v="2"/>
    <x v="7"/>
  </r>
  <r>
    <x v="3"/>
    <x v="12"/>
    <s v="Apr 2018"/>
    <n v="178777.31982311534"/>
    <x v="3"/>
    <x v="7"/>
  </r>
  <r>
    <x v="3"/>
    <x v="12"/>
    <s v="May 2018"/>
    <n v="176958.66863487763"/>
    <x v="4"/>
    <x v="7"/>
  </r>
  <r>
    <x v="3"/>
    <x v="12"/>
    <s v="Jun 2018"/>
    <n v="175526.17937190802"/>
    <x v="5"/>
    <x v="7"/>
  </r>
  <r>
    <x v="3"/>
    <x v="12"/>
    <s v="Jul 2018"/>
    <n v="171253.52261379184"/>
    <x v="6"/>
    <x v="7"/>
  </r>
  <r>
    <x v="3"/>
    <x v="12"/>
    <s v="Aug 2018"/>
    <n v="168439.26022323509"/>
    <x v="7"/>
    <x v="7"/>
  </r>
  <r>
    <x v="3"/>
    <x v="12"/>
    <s v="Sep 2018"/>
    <n v="164150.21878155801"/>
    <x v="8"/>
    <x v="7"/>
  </r>
  <r>
    <x v="3"/>
    <x v="12"/>
    <s v="Oct 2018"/>
    <n v="162935.44429940125"/>
    <x v="9"/>
    <x v="7"/>
  </r>
  <r>
    <x v="3"/>
    <x v="12"/>
    <s v="Nov 2018"/>
    <n v="162028.551447684"/>
    <x v="10"/>
    <x v="7"/>
  </r>
  <r>
    <x v="3"/>
    <x v="12"/>
    <s v="Dec 2018"/>
    <n v="163466.99997144454"/>
    <x v="11"/>
    <x v="7"/>
  </r>
  <r>
    <x v="3"/>
    <x v="12"/>
    <s v="Jan 2019"/>
    <n v="153426.19418410619"/>
    <x v="0"/>
    <x v="8"/>
  </r>
  <r>
    <x v="3"/>
    <x v="12"/>
    <s v="Feb 2019"/>
    <n v="154296.98781474546"/>
    <x v="1"/>
    <x v="8"/>
  </r>
  <r>
    <x v="3"/>
    <x v="12"/>
    <s v="Mar 2019"/>
    <n v="150414.80620193569"/>
    <x v="2"/>
    <x v="8"/>
  </r>
  <r>
    <x v="3"/>
    <x v="12"/>
    <s v="Apr 2019"/>
    <n v="147456.26315129001"/>
    <x v="3"/>
    <x v="8"/>
  </r>
  <r>
    <x v="3"/>
    <x v="12"/>
    <s v="May 2019"/>
    <n v="151032.79625656985"/>
    <x v="4"/>
    <x v="8"/>
  </r>
  <r>
    <x v="3"/>
    <x v="12"/>
    <s v="Jun 2019"/>
    <n v="148634.90465840994"/>
    <x v="5"/>
    <x v="8"/>
  </r>
  <r>
    <x v="3"/>
    <x v="12"/>
    <s v="Jul 2019"/>
    <n v="142387.97095814114"/>
    <x v="6"/>
    <x v="8"/>
  </r>
  <r>
    <x v="3"/>
    <x v="12"/>
    <s v="Aug 2019"/>
    <n v="141127.40455619254"/>
    <x v="7"/>
    <x v="8"/>
  </r>
  <r>
    <x v="3"/>
    <x v="12"/>
    <s v="Sep 2019"/>
    <n v="139455.24052492526"/>
    <x v="8"/>
    <x v="8"/>
  </r>
  <r>
    <x v="3"/>
    <x v="12"/>
    <s v="Oct 2019"/>
    <n v="138585.81822962707"/>
    <x v="9"/>
    <x v="8"/>
  </r>
  <r>
    <x v="3"/>
    <x v="12"/>
    <s v="Nov 2019"/>
    <n v="140966.23453834496"/>
    <x v="10"/>
    <x v="8"/>
  </r>
  <r>
    <x v="3"/>
    <x v="12"/>
    <s v="Dec 2019"/>
    <n v="143880.50371424755"/>
    <x v="11"/>
    <x v="8"/>
  </r>
  <r>
    <x v="3"/>
    <x v="12"/>
    <s v="Jan 2020"/>
    <n v="133717.60815600216"/>
    <x v="0"/>
    <x v="9"/>
  </r>
  <r>
    <x v="3"/>
    <x v="12"/>
    <s v="Feb 2020"/>
    <n v="131671.86603176864"/>
    <x v="1"/>
    <x v="9"/>
  </r>
  <r>
    <x v="3"/>
    <x v="12"/>
    <s v="Mar 2020"/>
    <n v="132992.7845555947"/>
    <x v="2"/>
    <x v="9"/>
  </r>
  <r>
    <x v="3"/>
    <x v="12"/>
    <s v="Apr 2020"/>
    <n v="131936.00734304247"/>
    <x v="3"/>
    <x v="9"/>
  </r>
  <r>
    <x v="3"/>
    <x v="12"/>
    <s v="May 2020"/>
    <n v="131665.5194550718"/>
    <x v="4"/>
    <x v="9"/>
  </r>
  <r>
    <x v="3"/>
    <x v="12"/>
    <s v="Jun 2020"/>
    <n v="128809.33302582722"/>
    <x v="5"/>
    <x v="9"/>
  </r>
  <r>
    <x v="3"/>
    <x v="12"/>
    <s v="Jul 2020"/>
    <n v="126088.74474745053"/>
    <x v="6"/>
    <x v="9"/>
  </r>
  <r>
    <x v="3"/>
    <x v="12"/>
    <s v="Aug 2020"/>
    <n v="128232.07024128427"/>
    <x v="7"/>
    <x v="9"/>
  </r>
  <r>
    <x v="3"/>
    <x v="12"/>
    <s v="Sep 2020"/>
    <n v="126808.58294195017"/>
    <x v="8"/>
    <x v="9"/>
  </r>
  <r>
    <x v="3"/>
    <x v="12"/>
    <s v="Oct 2020"/>
    <n v="122005.70230821222"/>
    <x v="9"/>
    <x v="9"/>
  </r>
  <r>
    <x v="3"/>
    <x v="12"/>
    <s v="Nov 2020"/>
    <n v="121762.67677958703"/>
    <x v="10"/>
    <x v="9"/>
  </r>
  <r>
    <x v="3"/>
    <x v="12"/>
    <s v="Dec 2020"/>
    <n v="129851.02586441425"/>
    <x v="11"/>
    <x v="9"/>
  </r>
  <r>
    <x v="3"/>
    <x v="12"/>
    <s v="Jan 2021"/>
    <n v="115931.22973705194"/>
    <x v="0"/>
    <x v="10"/>
  </r>
  <r>
    <x v="3"/>
    <x v="12"/>
    <s v="Feb 2021"/>
    <n v="111179.73306929869"/>
    <x v="1"/>
    <x v="10"/>
  </r>
  <r>
    <x v="3"/>
    <x v="12"/>
    <s v="Mar 2021"/>
    <n v="108492.91627469656"/>
    <x v="2"/>
    <x v="10"/>
  </r>
  <r>
    <x v="3"/>
    <x v="12"/>
    <s v="Apr 2021"/>
    <n v="106660.97169854242"/>
    <x v="3"/>
    <x v="10"/>
  </r>
  <r>
    <x v="3"/>
    <x v="12"/>
    <s v="May 2021"/>
    <n v="104384.25048968066"/>
    <x v="4"/>
    <x v="10"/>
  </r>
  <r>
    <x v="3"/>
    <x v="12"/>
    <s v="Jun 2021"/>
    <n v="104953.62021417175"/>
    <x v="5"/>
    <x v="10"/>
  </r>
  <r>
    <x v="3"/>
    <x v="12"/>
    <s v="Jul 2021"/>
    <n v="104244.11551060274"/>
    <x v="6"/>
    <x v="10"/>
  </r>
  <r>
    <x v="3"/>
    <x v="12"/>
    <s v="Aug 2021"/>
    <n v="104629.25563174624"/>
    <x v="7"/>
    <x v="10"/>
  </r>
  <r>
    <x v="3"/>
    <x v="12"/>
    <s v="Sep 2021"/>
    <n v="104810.70812512167"/>
    <x v="8"/>
    <x v="10"/>
  </r>
  <r>
    <x v="3"/>
    <x v="12"/>
    <s v="Oct 2021"/>
    <n v="107520.12042672484"/>
    <x v="9"/>
    <x v="10"/>
  </r>
  <r>
    <x v="3"/>
    <x v="12"/>
    <s v="Nov 2021"/>
    <n v="106898.1494383329"/>
    <x v="10"/>
    <x v="10"/>
  </r>
  <r>
    <x v="3"/>
    <x v="12"/>
    <s v="Dec 2021"/>
    <n v="106195.23869974846"/>
    <x v="11"/>
    <x v="10"/>
  </r>
  <r>
    <x v="3"/>
    <x v="12"/>
    <s v="Jan 2022"/>
    <n v="76969.692256329523"/>
    <x v="0"/>
    <x v="11"/>
  </r>
  <r>
    <x v="3"/>
    <x v="12"/>
    <s v="Feb 2022"/>
    <n v="64901.703053868354"/>
    <x v="1"/>
    <x v="11"/>
  </r>
  <r>
    <x v="3"/>
    <x v="12"/>
    <s v="Mar 2022"/>
    <n v="62838.604065957115"/>
    <x v="2"/>
    <x v="11"/>
  </r>
  <r>
    <x v="3"/>
    <x v="12"/>
    <s v="Apr 2022"/>
    <n v="62648.458767194155"/>
    <x v="3"/>
    <x v="11"/>
  </r>
  <r>
    <x v="3"/>
    <x v="12"/>
    <s v="May 2022"/>
    <n v="61867.983272742786"/>
    <x v="4"/>
    <x v="11"/>
  </r>
  <r>
    <x v="3"/>
    <x v="12"/>
    <s v="Jun 2022"/>
    <n v="61471.586055462896"/>
    <x v="5"/>
    <x v="11"/>
  </r>
  <r>
    <x v="3"/>
    <x v="12"/>
    <s v="Jul 2022"/>
    <n v="60997.235298213345"/>
    <x v="6"/>
    <x v="11"/>
  </r>
  <r>
    <x v="3"/>
    <x v="12"/>
    <s v="Aug 2022"/>
    <n v="60588.367646291881"/>
    <x v="7"/>
    <x v="11"/>
  </r>
  <r>
    <x v="3"/>
    <x v="12"/>
    <s v="Sep 2022"/>
    <n v="60182.244591440598"/>
    <x v="8"/>
    <x v="11"/>
  </r>
  <r>
    <x v="3"/>
    <x v="12"/>
    <s v="Oct 2022"/>
    <n v="59788.516024359298"/>
    <x v="9"/>
    <x v="11"/>
  </r>
  <r>
    <x v="3"/>
    <x v="12"/>
    <s v="Nov 2022"/>
    <n v="59375.809625276743"/>
    <x v="10"/>
    <x v="11"/>
  </r>
  <r>
    <x v="3"/>
    <x v="12"/>
    <s v="Dec 2022"/>
    <n v="60778.932561720489"/>
    <x v="11"/>
    <x v="11"/>
  </r>
  <r>
    <x v="3"/>
    <x v="12"/>
    <s v="Jan 2023"/>
    <n v="58705.095190679946"/>
    <x v="0"/>
    <x v="12"/>
  </r>
  <r>
    <x v="3"/>
    <x v="12"/>
    <s v="Feb 2023"/>
    <n v="58359.0164639215"/>
    <x v="1"/>
    <x v="12"/>
  </r>
  <r>
    <x v="3"/>
    <x v="12"/>
    <s v="Mar 2023"/>
    <n v="58016.310457750922"/>
    <x v="2"/>
    <x v="12"/>
  </r>
  <r>
    <x v="3"/>
    <x v="12"/>
    <s v="Apr 2023"/>
    <n v="57692.8382901691"/>
    <x v="3"/>
    <x v="12"/>
  </r>
  <r>
    <x v="3"/>
    <x v="12"/>
    <s v="May 2023"/>
    <n v="57371.012798348602"/>
    <x v="4"/>
    <x v="12"/>
  </r>
  <r>
    <x v="3"/>
    <x v="12"/>
    <s v="Jun 2023"/>
    <n v="57062.775191045206"/>
    <x v="5"/>
    <x v="12"/>
  </r>
  <r>
    <x v="3"/>
    <x v="12"/>
    <s v="Jul 2023"/>
    <n v="56755.893371771926"/>
    <x v="6"/>
    <x v="12"/>
  </r>
  <r>
    <x v="3"/>
    <x v="12"/>
    <s v="Aug 2023"/>
    <n v="56466.825883715959"/>
    <x v="7"/>
    <x v="12"/>
  </r>
  <r>
    <x v="3"/>
    <x v="12"/>
    <s v="Sep 2023"/>
    <n v="56191.756922110049"/>
    <x v="8"/>
    <x v="12"/>
  </r>
  <r>
    <x v="3"/>
    <x v="12"/>
    <s v="Oct 2023"/>
    <n v="55922.589239952438"/>
    <x v="9"/>
    <x v="12"/>
  </r>
  <r>
    <x v="3"/>
    <x v="12"/>
    <s v="Nov 2023"/>
    <n v="55648.914174418307"/>
    <x v="10"/>
    <x v="12"/>
  </r>
  <r>
    <x v="3"/>
    <x v="12"/>
    <s v="Dec 2023"/>
    <n v="56774.551690611035"/>
    <x v="11"/>
    <x v="12"/>
  </r>
  <r>
    <x v="3"/>
    <x v="12"/>
    <s v="Jan 2024"/>
    <n v="55172.578318268817"/>
    <x v="0"/>
    <x v="13"/>
  </r>
  <r>
    <x v="3"/>
    <x v="12"/>
    <s v="Feb 2024"/>
    <n v="54931.571657615677"/>
    <x v="1"/>
    <x v="13"/>
  </r>
  <r>
    <x v="3"/>
    <x v="12"/>
    <s v="Mar 2024"/>
    <n v="54702.356495308537"/>
    <x v="2"/>
    <x v="13"/>
  </r>
  <r>
    <x v="3"/>
    <x v="12"/>
    <s v="Apr 2024"/>
    <n v="54207.111528054069"/>
    <x v="3"/>
    <x v="13"/>
  </r>
  <r>
    <x v="3"/>
    <x v="12"/>
    <s v="May 2024"/>
    <n v="53997.471385030542"/>
    <x v="4"/>
    <x v="13"/>
  </r>
  <r>
    <x v="3"/>
    <x v="12"/>
    <s v="Jun 2024"/>
    <n v="53797.968812849431"/>
    <x v="5"/>
    <x v="13"/>
  </r>
  <r>
    <x v="3"/>
    <x v="12"/>
    <s v="Jul 2024"/>
    <n v="53602.388869683753"/>
    <x v="6"/>
    <x v="13"/>
  </r>
  <r>
    <x v="3"/>
    <x v="12"/>
    <s v="Aug 2024"/>
    <n v="53418.5321086576"/>
    <x v="7"/>
    <x v="13"/>
  </r>
  <r>
    <x v="3"/>
    <x v="12"/>
    <s v="Sep 2024"/>
    <n v="53243.500457476977"/>
    <x v="8"/>
    <x v="13"/>
  </r>
  <r>
    <x v="3"/>
    <x v="12"/>
    <s v="Oct 2024"/>
    <n v="53074.314690210456"/>
    <x v="9"/>
    <x v="13"/>
  </r>
  <r>
    <x v="3"/>
    <x v="12"/>
    <s v="Nov 2024"/>
    <n v="52898.933476865692"/>
    <x v="10"/>
    <x v="13"/>
  </r>
  <r>
    <x v="3"/>
    <x v="12"/>
    <s v="Dec 2024"/>
    <n v="53755.20002207817"/>
    <x v="11"/>
    <x v="13"/>
  </r>
  <r>
    <x v="3"/>
    <x v="12"/>
    <s v="Jan 2025"/>
    <n v="52613.009435224798"/>
    <x v="0"/>
    <x v="14"/>
  </r>
  <r>
    <x v="3"/>
    <x v="12"/>
    <s v="Feb 2025"/>
    <n v="52470.799134060107"/>
    <x v="1"/>
    <x v="14"/>
  </r>
  <r>
    <x v="3"/>
    <x v="12"/>
    <s v="Mar 2025"/>
    <n v="52332.719466952956"/>
    <x v="2"/>
    <x v="14"/>
  </r>
  <r>
    <x v="3"/>
    <x v="12"/>
    <s v="Apr 2025"/>
    <n v="51927.737808235477"/>
    <x v="3"/>
    <x v="14"/>
  </r>
  <r>
    <x v="3"/>
    <x v="12"/>
    <s v="May 2025"/>
    <n v="51725.870447740839"/>
    <x v="4"/>
    <x v="14"/>
  </r>
  <r>
    <x v="3"/>
    <x v="12"/>
    <s v="Jun 2025"/>
    <n v="51526.495825084647"/>
    <x v="5"/>
    <x v="14"/>
  </r>
  <r>
    <x v="3"/>
    <x v="12"/>
    <s v="Jul 2025"/>
    <n v="51306.966337377569"/>
    <x v="6"/>
    <x v="14"/>
  </r>
  <r>
    <x v="3"/>
    <x v="12"/>
    <s v="Aug 2025"/>
    <n v="51095.694960584238"/>
    <x v="7"/>
    <x v="14"/>
  </r>
  <r>
    <x v="3"/>
    <x v="12"/>
    <s v="Sep 2025"/>
    <n v="50889.415590537799"/>
    <x v="8"/>
    <x v="14"/>
  </r>
  <r>
    <x v="3"/>
    <x v="12"/>
    <s v="Oct 2025"/>
    <n v="50704.468745275357"/>
    <x v="9"/>
    <x v="14"/>
  </r>
  <r>
    <x v="3"/>
    <x v="12"/>
    <s v="Nov 2025"/>
    <n v="50511.026168831791"/>
    <x v="10"/>
    <x v="14"/>
  </r>
  <r>
    <x v="3"/>
    <x v="12"/>
    <s v="Dec 2025"/>
    <n v="50695.722425523978"/>
    <x v="11"/>
    <x v="14"/>
  </r>
  <r>
    <x v="3"/>
    <x v="12"/>
    <s v="Jan 2026"/>
    <n v="50154.723591028829"/>
    <x v="0"/>
    <x v="15"/>
  </r>
  <r>
    <x v="3"/>
    <x v="12"/>
    <s v="Feb 2026"/>
    <n v="49957.851736728029"/>
    <x v="1"/>
    <x v="15"/>
  </r>
  <r>
    <x v="3"/>
    <x v="12"/>
    <s v="Mar 2026"/>
    <n v="49793.282242701345"/>
    <x v="2"/>
    <x v="15"/>
  </r>
  <r>
    <x v="3"/>
    <x v="12"/>
    <s v="Apr 2026"/>
    <n v="49722.917623845002"/>
    <x v="3"/>
    <x v="15"/>
  </r>
  <r>
    <x v="3"/>
    <x v="12"/>
    <s v="May 2026"/>
    <n v="49666.705292891289"/>
    <x v="4"/>
    <x v="15"/>
  </r>
  <r>
    <x v="3"/>
    <x v="12"/>
    <s v="Jun 2026"/>
    <n v="49636.643432341509"/>
    <x v="5"/>
    <x v="15"/>
  </r>
  <r>
    <x v="3"/>
    <x v="12"/>
    <s v="Jul 2026"/>
    <n v="49679.054125705748"/>
    <x v="6"/>
    <x v="15"/>
  </r>
  <r>
    <x v="3"/>
    <x v="12"/>
    <s v="Aug 2026"/>
    <n v="49669.423649277669"/>
    <x v="7"/>
    <x v="15"/>
  </r>
  <r>
    <x v="3"/>
    <x v="12"/>
    <s v="Sep 2026"/>
    <n v="49664.754991313115"/>
    <x v="8"/>
    <x v="15"/>
  </r>
  <r>
    <x v="3"/>
    <x v="12"/>
    <s v="Oct 2026"/>
    <n v="49662.183070022307"/>
    <x v="9"/>
    <x v="15"/>
  </r>
  <r>
    <x v="3"/>
    <x v="12"/>
    <s v="Nov 2026"/>
    <n v="49706.571383884802"/>
    <x v="10"/>
    <x v="15"/>
  </r>
  <r>
    <x v="3"/>
    <x v="12"/>
    <s v="Dec 2026"/>
    <n v="49727.932665972621"/>
    <x v="11"/>
    <x v="15"/>
  </r>
  <r>
    <x v="3"/>
    <x v="12"/>
    <s v="Jan 2027"/>
    <n v="415.24684923718371"/>
    <x v="0"/>
    <x v="16"/>
  </r>
  <r>
    <x v="3"/>
    <x v="13"/>
    <s v="Feb 2012"/>
    <n v="3024434.0157597042"/>
    <x v="1"/>
    <x v="1"/>
  </r>
  <r>
    <x v="3"/>
    <x v="13"/>
    <s v="Mar 2012"/>
    <n v="7831332.5864214124"/>
    <x v="2"/>
    <x v="1"/>
  </r>
  <r>
    <x v="3"/>
    <x v="13"/>
    <s v="Apr 2012"/>
    <n v="7283165.315688381"/>
    <x v="3"/>
    <x v="1"/>
  </r>
  <r>
    <x v="3"/>
    <x v="13"/>
    <s v="May 2012"/>
    <n v="5245525.3743856717"/>
    <x v="4"/>
    <x v="1"/>
  </r>
  <r>
    <x v="3"/>
    <x v="13"/>
    <s v="Jun 2012"/>
    <n v="4240995.180152392"/>
    <x v="5"/>
    <x v="1"/>
  </r>
  <r>
    <x v="3"/>
    <x v="13"/>
    <s v="Jul 2012"/>
    <n v="3617076.3015259905"/>
    <x v="6"/>
    <x v="1"/>
  </r>
  <r>
    <x v="3"/>
    <x v="13"/>
    <s v="Aug 2012"/>
    <n v="2757949.6717488691"/>
    <x v="7"/>
    <x v="1"/>
  </r>
  <r>
    <x v="3"/>
    <x v="13"/>
    <s v="Sep 2012"/>
    <n v="2003306.9127024999"/>
    <x v="8"/>
    <x v="1"/>
  </r>
  <r>
    <x v="3"/>
    <x v="13"/>
    <s v="Oct 2012"/>
    <n v="2114774.2207620675"/>
    <x v="9"/>
    <x v="1"/>
  </r>
  <r>
    <x v="3"/>
    <x v="13"/>
    <s v="Nov 2012"/>
    <n v="2014738.9501115484"/>
    <x v="10"/>
    <x v="1"/>
  </r>
  <r>
    <x v="3"/>
    <x v="13"/>
    <s v="Dec 2012"/>
    <n v="1937443.2259073076"/>
    <x v="11"/>
    <x v="1"/>
  </r>
  <r>
    <x v="3"/>
    <x v="13"/>
    <s v="Jan 2013"/>
    <n v="1838056.5274572505"/>
    <x v="0"/>
    <x v="2"/>
  </r>
  <r>
    <x v="3"/>
    <x v="13"/>
    <s v="Feb 2013"/>
    <n v="1765760.6898412574"/>
    <x v="1"/>
    <x v="2"/>
  </r>
  <r>
    <x v="3"/>
    <x v="13"/>
    <s v="Mar 2013"/>
    <n v="1749524.1241501519"/>
    <x v="2"/>
    <x v="2"/>
  </r>
  <r>
    <x v="3"/>
    <x v="13"/>
    <s v="Apr 2013"/>
    <n v="1738290.2576349499"/>
    <x v="3"/>
    <x v="2"/>
  </r>
  <r>
    <x v="3"/>
    <x v="13"/>
    <s v="May 2013"/>
    <n v="1718455.2154828357"/>
    <x v="4"/>
    <x v="2"/>
  </r>
  <r>
    <x v="3"/>
    <x v="13"/>
    <s v="Jun 2013"/>
    <n v="1650759.4035409288"/>
    <x v="5"/>
    <x v="2"/>
  </r>
  <r>
    <x v="3"/>
    <x v="13"/>
    <s v="Jul 2013"/>
    <n v="1663915.3025928275"/>
    <x v="6"/>
    <x v="2"/>
  </r>
  <r>
    <x v="3"/>
    <x v="13"/>
    <s v="Aug 2013"/>
    <n v="1893190.5967475367"/>
    <x v="7"/>
    <x v="2"/>
  </r>
  <r>
    <x v="3"/>
    <x v="13"/>
    <s v="Sep 2013"/>
    <n v="1683844.4315988072"/>
    <x v="8"/>
    <x v="2"/>
  </r>
  <r>
    <x v="3"/>
    <x v="13"/>
    <s v="Oct 2013"/>
    <n v="1525388.3308342868"/>
    <x v="9"/>
    <x v="2"/>
  </r>
  <r>
    <x v="3"/>
    <x v="13"/>
    <s v="Nov 2013"/>
    <n v="1545588.3051304168"/>
    <x v="10"/>
    <x v="2"/>
  </r>
  <r>
    <x v="3"/>
    <x v="13"/>
    <s v="Dec 2013"/>
    <n v="1421898.9404461065"/>
    <x v="11"/>
    <x v="2"/>
  </r>
  <r>
    <x v="3"/>
    <x v="13"/>
    <s v="Jan 2014"/>
    <n v="1293428.3115710206"/>
    <x v="0"/>
    <x v="3"/>
  </r>
  <r>
    <x v="3"/>
    <x v="13"/>
    <s v="Feb 2014"/>
    <n v="1189222.5860681278"/>
    <x v="1"/>
    <x v="3"/>
  </r>
  <r>
    <x v="3"/>
    <x v="13"/>
    <s v="Mar 2014"/>
    <n v="1163607.2196740848"/>
    <x v="2"/>
    <x v="3"/>
  </r>
  <r>
    <x v="3"/>
    <x v="13"/>
    <s v="Apr 2014"/>
    <n v="1141056.7115787636"/>
    <x v="3"/>
    <x v="3"/>
  </r>
  <r>
    <x v="3"/>
    <x v="13"/>
    <s v="May 2014"/>
    <n v="1098304.8285119156"/>
    <x v="4"/>
    <x v="3"/>
  </r>
  <r>
    <x v="3"/>
    <x v="13"/>
    <s v="Jun 2014"/>
    <n v="995473.21293221205"/>
    <x v="5"/>
    <x v="3"/>
  </r>
  <r>
    <x v="3"/>
    <x v="13"/>
    <s v="Jul 2014"/>
    <n v="972712.83687381539"/>
    <x v="6"/>
    <x v="3"/>
  </r>
  <r>
    <x v="3"/>
    <x v="13"/>
    <s v="Aug 2014"/>
    <n v="932083.54029667645"/>
    <x v="7"/>
    <x v="3"/>
  </r>
  <r>
    <x v="3"/>
    <x v="13"/>
    <s v="Sep 2014"/>
    <n v="880635.03208246687"/>
    <x v="8"/>
    <x v="3"/>
  </r>
  <r>
    <x v="3"/>
    <x v="13"/>
    <s v="Oct 2014"/>
    <n v="848037.43928624503"/>
    <x v="9"/>
    <x v="3"/>
  </r>
  <r>
    <x v="3"/>
    <x v="13"/>
    <s v="Nov 2014"/>
    <n v="823024.85403621709"/>
    <x v="10"/>
    <x v="3"/>
  </r>
  <r>
    <x v="3"/>
    <x v="13"/>
    <s v="Dec 2014"/>
    <n v="803829.62468555686"/>
    <x v="11"/>
    <x v="3"/>
  </r>
  <r>
    <x v="3"/>
    <x v="13"/>
    <s v="Jan 2015"/>
    <n v="756633.49479770148"/>
    <x v="0"/>
    <x v="4"/>
  </r>
  <r>
    <x v="3"/>
    <x v="13"/>
    <s v="Feb 2015"/>
    <n v="739551.00256262661"/>
    <x v="1"/>
    <x v="4"/>
  </r>
  <r>
    <x v="3"/>
    <x v="13"/>
    <s v="Mar 2015"/>
    <n v="734439.32798024942"/>
    <x v="2"/>
    <x v="4"/>
  </r>
  <r>
    <x v="3"/>
    <x v="13"/>
    <s v="Apr 2015"/>
    <n v="716923.42384574225"/>
    <x v="3"/>
    <x v="4"/>
  </r>
  <r>
    <x v="3"/>
    <x v="13"/>
    <s v="May 2015"/>
    <n v="696626.52114780364"/>
    <x v="4"/>
    <x v="4"/>
  </r>
  <r>
    <x v="3"/>
    <x v="13"/>
    <s v="Jun 2015"/>
    <n v="679798.14262226853"/>
    <x v="5"/>
    <x v="4"/>
  </r>
  <r>
    <x v="3"/>
    <x v="13"/>
    <s v="Jul 2015"/>
    <n v="657460.20108344359"/>
    <x v="6"/>
    <x v="4"/>
  </r>
  <r>
    <x v="3"/>
    <x v="13"/>
    <s v="Aug 2015"/>
    <n v="642658.93328718666"/>
    <x v="7"/>
    <x v="4"/>
  </r>
  <r>
    <x v="3"/>
    <x v="13"/>
    <s v="Sep 2015"/>
    <n v="620986.72354305198"/>
    <x v="8"/>
    <x v="4"/>
  </r>
  <r>
    <x v="3"/>
    <x v="13"/>
    <s v="Oct 2015"/>
    <n v="606129.9792530688"/>
    <x v="9"/>
    <x v="4"/>
  </r>
  <r>
    <x v="3"/>
    <x v="13"/>
    <s v="Nov 2015"/>
    <n v="584214.57335449464"/>
    <x v="10"/>
    <x v="4"/>
  </r>
  <r>
    <x v="3"/>
    <x v="13"/>
    <s v="Dec 2015"/>
    <n v="587370.34484170808"/>
    <x v="11"/>
    <x v="4"/>
  </r>
  <r>
    <x v="3"/>
    <x v="13"/>
    <s v="Jan 2016"/>
    <n v="559912.54907202697"/>
    <x v="0"/>
    <x v="5"/>
  </r>
  <r>
    <x v="3"/>
    <x v="13"/>
    <s v="Feb 2016"/>
    <n v="604009.8013023095"/>
    <x v="1"/>
    <x v="5"/>
  </r>
  <r>
    <x v="3"/>
    <x v="13"/>
    <s v="Mar 2016"/>
    <n v="599682.59639621491"/>
    <x v="2"/>
    <x v="5"/>
  </r>
  <r>
    <x v="3"/>
    <x v="13"/>
    <s v="Apr 2016"/>
    <n v="563394.46969967522"/>
    <x v="3"/>
    <x v="5"/>
  </r>
  <r>
    <x v="3"/>
    <x v="13"/>
    <s v="May 2016"/>
    <n v="555978.85450095881"/>
    <x v="4"/>
    <x v="5"/>
  </r>
  <r>
    <x v="3"/>
    <x v="13"/>
    <s v="Jun 2016"/>
    <n v="533358.63364581461"/>
    <x v="5"/>
    <x v="5"/>
  </r>
  <r>
    <x v="3"/>
    <x v="13"/>
    <s v="Jul 2016"/>
    <n v="520619.64731466107"/>
    <x v="6"/>
    <x v="5"/>
  </r>
  <r>
    <x v="3"/>
    <x v="13"/>
    <s v="Aug 2016"/>
    <n v="504044.64932300849"/>
    <x v="7"/>
    <x v="5"/>
  </r>
  <r>
    <x v="3"/>
    <x v="13"/>
    <s v="Sep 2016"/>
    <n v="492266.76532572386"/>
    <x v="8"/>
    <x v="5"/>
  </r>
  <r>
    <x v="3"/>
    <x v="13"/>
    <s v="Oct 2016"/>
    <n v="484390.99575946265"/>
    <x v="9"/>
    <x v="5"/>
  </r>
  <r>
    <x v="3"/>
    <x v="13"/>
    <s v="Nov 2016"/>
    <n v="479149.08432707377"/>
    <x v="10"/>
    <x v="5"/>
  </r>
  <r>
    <x v="3"/>
    <x v="13"/>
    <s v="Dec 2016"/>
    <n v="462016.38914671307"/>
    <x v="11"/>
    <x v="5"/>
  </r>
  <r>
    <x v="3"/>
    <x v="13"/>
    <s v="Jan 2017"/>
    <n v="443462.01934414514"/>
    <x v="0"/>
    <x v="6"/>
  </r>
  <r>
    <x v="3"/>
    <x v="13"/>
    <s v="Feb 2017"/>
    <n v="439478.18742863124"/>
    <x v="1"/>
    <x v="6"/>
  </r>
  <r>
    <x v="3"/>
    <x v="13"/>
    <s v="Mar 2017"/>
    <n v="419184.45628562151"/>
    <x v="2"/>
    <x v="6"/>
  </r>
  <r>
    <x v="3"/>
    <x v="13"/>
    <s v="Apr 2017"/>
    <n v="415068.62686667213"/>
    <x v="3"/>
    <x v="6"/>
  </r>
  <r>
    <x v="3"/>
    <x v="13"/>
    <s v="May 2017"/>
    <n v="399925.94948915427"/>
    <x v="4"/>
    <x v="6"/>
  </r>
  <r>
    <x v="3"/>
    <x v="13"/>
    <s v="Jun 2017"/>
    <n v="392245.83548991586"/>
    <x v="5"/>
    <x v="6"/>
  </r>
  <r>
    <x v="3"/>
    <x v="13"/>
    <s v="Jul 2017"/>
    <n v="395980.42582453758"/>
    <x v="6"/>
    <x v="6"/>
  </r>
  <r>
    <x v="3"/>
    <x v="13"/>
    <s v="Aug 2017"/>
    <n v="383329.12817138853"/>
    <x v="7"/>
    <x v="6"/>
  </r>
  <r>
    <x v="3"/>
    <x v="13"/>
    <s v="Sep 2017"/>
    <n v="368768.82574856351"/>
    <x v="8"/>
    <x v="6"/>
  </r>
  <r>
    <x v="3"/>
    <x v="13"/>
    <s v="Oct 2017"/>
    <n v="364767.5831457664"/>
    <x v="9"/>
    <x v="6"/>
  </r>
  <r>
    <x v="3"/>
    <x v="13"/>
    <s v="Nov 2017"/>
    <n v="347102.80781043216"/>
    <x v="10"/>
    <x v="6"/>
  </r>
  <r>
    <x v="3"/>
    <x v="13"/>
    <s v="Dec 2017"/>
    <n v="343552.52704887965"/>
    <x v="11"/>
    <x v="6"/>
  </r>
  <r>
    <x v="3"/>
    <x v="13"/>
    <s v="Jan 2018"/>
    <n v="331021.68734726874"/>
    <x v="0"/>
    <x v="7"/>
  </r>
  <r>
    <x v="3"/>
    <x v="13"/>
    <s v="Feb 2018"/>
    <n v="328553.58562395093"/>
    <x v="1"/>
    <x v="7"/>
  </r>
  <r>
    <x v="3"/>
    <x v="13"/>
    <s v="Mar 2018"/>
    <n v="315131.01736322115"/>
    <x v="2"/>
    <x v="7"/>
  </r>
  <r>
    <x v="3"/>
    <x v="13"/>
    <s v="Apr 2018"/>
    <n v="311399.3298853751"/>
    <x v="3"/>
    <x v="7"/>
  </r>
  <r>
    <x v="3"/>
    <x v="13"/>
    <s v="May 2018"/>
    <n v="311367.0400370537"/>
    <x v="4"/>
    <x v="7"/>
  </r>
  <r>
    <x v="3"/>
    <x v="13"/>
    <s v="Jun 2018"/>
    <n v="299733.2468070527"/>
    <x v="5"/>
    <x v="7"/>
  </r>
  <r>
    <x v="3"/>
    <x v="13"/>
    <s v="Jul 2018"/>
    <n v="292185.0406577948"/>
    <x v="6"/>
    <x v="7"/>
  </r>
  <r>
    <x v="3"/>
    <x v="13"/>
    <s v="Aug 2018"/>
    <n v="286955.37597785291"/>
    <x v="7"/>
    <x v="7"/>
  </r>
  <r>
    <x v="3"/>
    <x v="13"/>
    <s v="Sep 2018"/>
    <n v="277774.06779143197"/>
    <x v="8"/>
    <x v="7"/>
  </r>
  <r>
    <x v="3"/>
    <x v="13"/>
    <s v="Oct 2018"/>
    <n v="271625.710619841"/>
    <x v="9"/>
    <x v="7"/>
  </r>
  <r>
    <x v="3"/>
    <x v="13"/>
    <s v="Nov 2018"/>
    <n v="267376.05186019058"/>
    <x v="10"/>
    <x v="7"/>
  </r>
  <r>
    <x v="3"/>
    <x v="13"/>
    <s v="Dec 2018"/>
    <n v="265170.45758166141"/>
    <x v="11"/>
    <x v="7"/>
  </r>
  <r>
    <x v="3"/>
    <x v="13"/>
    <s v="Jan 2019"/>
    <n v="255914.09030981283"/>
    <x v="0"/>
    <x v="8"/>
  </r>
  <r>
    <x v="3"/>
    <x v="13"/>
    <s v="Feb 2019"/>
    <n v="252174.1140301422"/>
    <x v="1"/>
    <x v="8"/>
  </r>
  <r>
    <x v="3"/>
    <x v="13"/>
    <s v="Mar 2019"/>
    <n v="246907.9651905059"/>
    <x v="2"/>
    <x v="8"/>
  </r>
  <r>
    <x v="3"/>
    <x v="13"/>
    <s v="Apr 2019"/>
    <n v="241158.63452561444"/>
    <x v="3"/>
    <x v="8"/>
  </r>
  <r>
    <x v="3"/>
    <x v="13"/>
    <s v="May 2019"/>
    <n v="237800.75197645134"/>
    <x v="4"/>
    <x v="8"/>
  </r>
  <r>
    <x v="3"/>
    <x v="13"/>
    <s v="Jun 2019"/>
    <n v="235386.18438017022"/>
    <x v="5"/>
    <x v="8"/>
  </r>
  <r>
    <x v="3"/>
    <x v="13"/>
    <s v="Jul 2019"/>
    <n v="229913.73495330496"/>
    <x v="6"/>
    <x v="8"/>
  </r>
  <r>
    <x v="3"/>
    <x v="13"/>
    <s v="Aug 2019"/>
    <n v="222854.29958583941"/>
    <x v="7"/>
    <x v="8"/>
  </r>
  <r>
    <x v="3"/>
    <x v="13"/>
    <s v="Sep 2019"/>
    <n v="217522.7758759319"/>
    <x v="8"/>
    <x v="8"/>
  </r>
  <r>
    <x v="3"/>
    <x v="13"/>
    <s v="Oct 2019"/>
    <n v="214946.761673587"/>
    <x v="9"/>
    <x v="8"/>
  </r>
  <r>
    <x v="3"/>
    <x v="13"/>
    <s v="Nov 2019"/>
    <n v="212452.89121109981"/>
    <x v="10"/>
    <x v="8"/>
  </r>
  <r>
    <x v="3"/>
    <x v="13"/>
    <s v="Dec 2019"/>
    <n v="214473.07356324524"/>
    <x v="11"/>
    <x v="8"/>
  </r>
  <r>
    <x v="3"/>
    <x v="13"/>
    <s v="Jan 2020"/>
    <n v="209702.70944788036"/>
    <x v="0"/>
    <x v="9"/>
  </r>
  <r>
    <x v="3"/>
    <x v="13"/>
    <s v="Feb 2020"/>
    <n v="204166.84559684532"/>
    <x v="1"/>
    <x v="9"/>
  </r>
  <r>
    <x v="3"/>
    <x v="13"/>
    <s v="Mar 2020"/>
    <n v="197908.16784087245"/>
    <x v="2"/>
    <x v="9"/>
  </r>
  <r>
    <x v="3"/>
    <x v="13"/>
    <s v="Apr 2020"/>
    <n v="199190.39396431082"/>
    <x v="3"/>
    <x v="9"/>
  </r>
  <r>
    <x v="3"/>
    <x v="13"/>
    <s v="May 2020"/>
    <n v="198674.23398474022"/>
    <x v="4"/>
    <x v="9"/>
  </r>
  <r>
    <x v="3"/>
    <x v="13"/>
    <s v="Jun 2020"/>
    <n v="194286.66698051046"/>
    <x v="5"/>
    <x v="9"/>
  </r>
  <r>
    <x v="3"/>
    <x v="13"/>
    <s v="Jul 2020"/>
    <n v="190394.89005336523"/>
    <x v="6"/>
    <x v="9"/>
  </r>
  <r>
    <x v="3"/>
    <x v="13"/>
    <s v="Aug 2020"/>
    <n v="187861.91835198694"/>
    <x v="7"/>
    <x v="9"/>
  </r>
  <r>
    <x v="3"/>
    <x v="13"/>
    <s v="Sep 2020"/>
    <n v="188039.99371949295"/>
    <x v="8"/>
    <x v="9"/>
  </r>
  <r>
    <x v="3"/>
    <x v="13"/>
    <s v="Oct 2020"/>
    <n v="187185.1124180638"/>
    <x v="9"/>
    <x v="9"/>
  </r>
  <r>
    <x v="3"/>
    <x v="13"/>
    <s v="Nov 2020"/>
    <n v="181947.72362266225"/>
    <x v="10"/>
    <x v="9"/>
  </r>
  <r>
    <x v="3"/>
    <x v="13"/>
    <s v="Dec 2020"/>
    <n v="184504.15139216158"/>
    <x v="11"/>
    <x v="9"/>
  </r>
  <r>
    <x v="3"/>
    <x v="13"/>
    <s v="Jan 2021"/>
    <n v="185728.53844982645"/>
    <x v="0"/>
    <x v="10"/>
  </r>
  <r>
    <x v="3"/>
    <x v="13"/>
    <s v="Feb 2021"/>
    <n v="183388.88066428161"/>
    <x v="1"/>
    <x v="10"/>
  </r>
  <r>
    <x v="3"/>
    <x v="13"/>
    <s v="Mar 2021"/>
    <n v="178409.36907142474"/>
    <x v="2"/>
    <x v="10"/>
  </r>
  <r>
    <x v="3"/>
    <x v="13"/>
    <s v="Apr 2021"/>
    <n v="175165.30938128757"/>
    <x v="3"/>
    <x v="10"/>
  </r>
  <r>
    <x v="3"/>
    <x v="13"/>
    <s v="May 2021"/>
    <n v="172939.92233740771"/>
    <x v="4"/>
    <x v="10"/>
  </r>
  <r>
    <x v="3"/>
    <x v="13"/>
    <s v="Jun 2021"/>
    <n v="169675.18261568449"/>
    <x v="5"/>
    <x v="10"/>
  </r>
  <r>
    <x v="3"/>
    <x v="13"/>
    <s v="Jul 2021"/>
    <n v="168421.85249611398"/>
    <x v="6"/>
    <x v="10"/>
  </r>
  <r>
    <x v="3"/>
    <x v="13"/>
    <s v="Aug 2021"/>
    <n v="166456.96604021866"/>
    <x v="7"/>
    <x v="10"/>
  </r>
  <r>
    <x v="3"/>
    <x v="13"/>
    <s v="Sep 2021"/>
    <n v="165134.51563217264"/>
    <x v="8"/>
    <x v="10"/>
  </r>
  <r>
    <x v="3"/>
    <x v="13"/>
    <s v="Oct 2021"/>
    <n v="163479.21749100214"/>
    <x v="9"/>
    <x v="10"/>
  </r>
  <r>
    <x v="3"/>
    <x v="13"/>
    <s v="Nov 2021"/>
    <n v="164154.60018591437"/>
    <x v="10"/>
    <x v="10"/>
  </r>
  <r>
    <x v="3"/>
    <x v="13"/>
    <s v="Dec 2021"/>
    <n v="164018.37048608236"/>
    <x v="11"/>
    <x v="10"/>
  </r>
  <r>
    <x v="3"/>
    <x v="13"/>
    <s v="Jan 2022"/>
    <n v="151074.30358500642"/>
    <x v="0"/>
    <x v="11"/>
  </r>
  <r>
    <x v="3"/>
    <x v="13"/>
    <s v="Feb 2022"/>
    <n v="130192.04747708105"/>
    <x v="1"/>
    <x v="11"/>
  </r>
  <r>
    <x v="3"/>
    <x v="13"/>
    <s v="Mar 2022"/>
    <n v="63309.539361314746"/>
    <x v="2"/>
    <x v="11"/>
  </r>
  <r>
    <x v="3"/>
    <x v="13"/>
    <s v="Apr 2022"/>
    <n v="62047.289136016472"/>
    <x v="3"/>
    <x v="11"/>
  </r>
  <r>
    <x v="3"/>
    <x v="13"/>
    <s v="May 2022"/>
    <n v="61907.37236349767"/>
    <x v="4"/>
    <x v="11"/>
  </r>
  <r>
    <x v="3"/>
    <x v="13"/>
    <s v="Jun 2022"/>
    <n v="61171.733488157617"/>
    <x v="5"/>
    <x v="11"/>
  </r>
  <r>
    <x v="3"/>
    <x v="13"/>
    <s v="Jul 2022"/>
    <n v="60816.55359807895"/>
    <x v="6"/>
    <x v="11"/>
  </r>
  <r>
    <x v="3"/>
    <x v="13"/>
    <s v="Aug 2022"/>
    <n v="60408.028300116297"/>
    <x v="7"/>
    <x v="11"/>
  </r>
  <r>
    <x v="3"/>
    <x v="13"/>
    <s v="Sep 2022"/>
    <n v="60041.165005612354"/>
    <x v="8"/>
    <x v="11"/>
  </r>
  <r>
    <x v="3"/>
    <x v="13"/>
    <s v="Oct 2022"/>
    <n v="59685.813841819217"/>
    <x v="9"/>
    <x v="11"/>
  </r>
  <r>
    <x v="3"/>
    <x v="13"/>
    <s v="Nov 2022"/>
    <n v="59341.889231077759"/>
    <x v="10"/>
    <x v="11"/>
  </r>
  <r>
    <x v="3"/>
    <x v="13"/>
    <s v="Dec 2022"/>
    <n v="61666.319811919922"/>
    <x v="11"/>
    <x v="11"/>
  </r>
  <r>
    <x v="3"/>
    <x v="13"/>
    <s v="Jan 2023"/>
    <n v="58771.693635610733"/>
    <x v="0"/>
    <x v="12"/>
  </r>
  <r>
    <x v="3"/>
    <x v="13"/>
    <s v="Feb 2023"/>
    <n v="58448.075952770858"/>
    <x v="1"/>
    <x v="12"/>
  </r>
  <r>
    <x v="3"/>
    <x v="13"/>
    <s v="Mar 2023"/>
    <n v="58134.406887676058"/>
    <x v="2"/>
    <x v="12"/>
  </r>
  <r>
    <x v="3"/>
    <x v="13"/>
    <s v="Apr 2023"/>
    <n v="57835.514542380879"/>
    <x v="3"/>
    <x v="12"/>
  </r>
  <r>
    <x v="3"/>
    <x v="13"/>
    <s v="May 2023"/>
    <n v="57533.713717179082"/>
    <x v="4"/>
    <x v="12"/>
  </r>
  <r>
    <x v="3"/>
    <x v="13"/>
    <s v="Jun 2023"/>
    <n v="57256.741222620883"/>
    <x v="5"/>
    <x v="12"/>
  </r>
  <r>
    <x v="3"/>
    <x v="13"/>
    <s v="Jul 2023"/>
    <n v="57003.576736280935"/>
    <x v="6"/>
    <x v="12"/>
  </r>
  <r>
    <x v="3"/>
    <x v="13"/>
    <s v="Aug 2023"/>
    <n v="56755.618350001292"/>
    <x v="7"/>
    <x v="12"/>
  </r>
  <r>
    <x v="3"/>
    <x v="13"/>
    <s v="Sep 2023"/>
    <n v="56506.867145436452"/>
    <x v="8"/>
    <x v="12"/>
  </r>
  <r>
    <x v="3"/>
    <x v="13"/>
    <s v="Oct 2023"/>
    <n v="56252.801695417933"/>
    <x v="9"/>
    <x v="12"/>
  </r>
  <r>
    <x v="3"/>
    <x v="13"/>
    <s v="Nov 2023"/>
    <n v="56032.193210800033"/>
    <x v="10"/>
    <x v="12"/>
  </r>
  <r>
    <x v="3"/>
    <x v="13"/>
    <s v="Dec 2023"/>
    <n v="58067.687410114318"/>
    <x v="11"/>
    <x v="12"/>
  </r>
  <r>
    <x v="3"/>
    <x v="13"/>
    <s v="Jan 2024"/>
    <n v="55683.505470116208"/>
    <x v="0"/>
    <x v="13"/>
  </r>
  <r>
    <x v="3"/>
    <x v="13"/>
    <s v="Feb 2024"/>
    <n v="55480.145763470973"/>
    <x v="1"/>
    <x v="13"/>
  </r>
  <r>
    <x v="3"/>
    <x v="13"/>
    <s v="Mar 2024"/>
    <n v="55293.691584621352"/>
    <x v="2"/>
    <x v="13"/>
  </r>
  <r>
    <x v="3"/>
    <x v="13"/>
    <s v="Apr 2024"/>
    <n v="55115.226590971113"/>
    <x v="3"/>
    <x v="13"/>
  </r>
  <r>
    <x v="3"/>
    <x v="13"/>
    <s v="May 2024"/>
    <n v="54925.294583233539"/>
    <x v="4"/>
    <x v="13"/>
  </r>
  <r>
    <x v="3"/>
    <x v="13"/>
    <s v="Jun 2024"/>
    <n v="54728.538420990153"/>
    <x v="5"/>
    <x v="13"/>
  </r>
  <r>
    <x v="3"/>
    <x v="13"/>
    <s v="Jul 2024"/>
    <n v="54529.199142561789"/>
    <x v="6"/>
    <x v="13"/>
  </r>
  <r>
    <x v="3"/>
    <x v="13"/>
    <s v="Aug 2024"/>
    <n v="54321.850765401468"/>
    <x v="7"/>
    <x v="13"/>
  </r>
  <r>
    <x v="3"/>
    <x v="13"/>
    <s v="Sep 2024"/>
    <n v="54073.045877396355"/>
    <x v="8"/>
    <x v="13"/>
  </r>
  <r>
    <x v="3"/>
    <x v="13"/>
    <s v="Oct 2024"/>
    <n v="53789.241250001287"/>
    <x v="9"/>
    <x v="13"/>
  </r>
  <r>
    <x v="3"/>
    <x v="13"/>
    <s v="Nov 2024"/>
    <n v="53545.950339401985"/>
    <x v="10"/>
    <x v="13"/>
  </r>
  <r>
    <x v="3"/>
    <x v="13"/>
    <s v="Dec 2024"/>
    <n v="55016.455416693221"/>
    <x v="11"/>
    <x v="13"/>
  </r>
  <r>
    <x v="3"/>
    <x v="13"/>
    <s v="Jan 2025"/>
    <n v="52978.09341027023"/>
    <x v="0"/>
    <x v="14"/>
  </r>
  <r>
    <x v="3"/>
    <x v="13"/>
    <s v="Feb 2025"/>
    <n v="52670.847080243446"/>
    <x v="1"/>
    <x v="14"/>
  </r>
  <r>
    <x v="3"/>
    <x v="13"/>
    <s v="Mar 2025"/>
    <n v="52450.628906404905"/>
    <x v="2"/>
    <x v="14"/>
  </r>
  <r>
    <x v="3"/>
    <x v="13"/>
    <s v="Apr 2025"/>
    <n v="52255.821769968905"/>
    <x v="3"/>
    <x v="14"/>
  </r>
  <r>
    <x v="3"/>
    <x v="13"/>
    <s v="May 2025"/>
    <n v="52095.226209053864"/>
    <x v="4"/>
    <x v="14"/>
  </r>
  <r>
    <x v="3"/>
    <x v="13"/>
    <s v="Jun 2025"/>
    <n v="51937.559311715748"/>
    <x v="5"/>
    <x v="14"/>
  </r>
  <r>
    <x v="3"/>
    <x v="13"/>
    <s v="Jul 2025"/>
    <n v="51735.241867529272"/>
    <x v="6"/>
    <x v="14"/>
  </r>
  <r>
    <x v="3"/>
    <x v="13"/>
    <s v="Aug 2025"/>
    <n v="51618.209207885731"/>
    <x v="7"/>
    <x v="14"/>
  </r>
  <r>
    <x v="3"/>
    <x v="13"/>
    <s v="Sep 2025"/>
    <n v="51483.526179482782"/>
    <x v="8"/>
    <x v="14"/>
  </r>
  <r>
    <x v="3"/>
    <x v="13"/>
    <s v="Oct 2025"/>
    <n v="51348.059616600192"/>
    <x v="9"/>
    <x v="14"/>
  </r>
  <r>
    <x v="3"/>
    <x v="13"/>
    <s v="Nov 2025"/>
    <n v="51264.22671719201"/>
    <x v="10"/>
    <x v="14"/>
  </r>
  <r>
    <x v="3"/>
    <x v="13"/>
    <s v="Dec 2025"/>
    <n v="52207.681924046585"/>
    <x v="11"/>
    <x v="14"/>
  </r>
  <r>
    <x v="3"/>
    <x v="13"/>
    <s v="Jan 2026"/>
    <n v="51015.793997069341"/>
    <x v="0"/>
    <x v="15"/>
  </r>
  <r>
    <x v="3"/>
    <x v="13"/>
    <s v="Feb 2026"/>
    <n v="50921.946277976967"/>
    <x v="1"/>
    <x v="15"/>
  </r>
  <r>
    <x v="3"/>
    <x v="13"/>
    <s v="Mar 2026"/>
    <n v="50812.104612598741"/>
    <x v="2"/>
    <x v="15"/>
  </r>
  <r>
    <x v="3"/>
    <x v="13"/>
    <s v="Apr 2026"/>
    <n v="50470.903918168035"/>
    <x v="3"/>
    <x v="15"/>
  </r>
  <r>
    <x v="3"/>
    <x v="13"/>
    <s v="May 2026"/>
    <n v="50395.748146436599"/>
    <x v="4"/>
    <x v="15"/>
  </r>
  <r>
    <x v="3"/>
    <x v="13"/>
    <s v="Jun 2026"/>
    <n v="50333.26274239122"/>
    <x v="5"/>
    <x v="15"/>
  </r>
  <r>
    <x v="3"/>
    <x v="13"/>
    <s v="Jul 2026"/>
    <n v="50283.147344555189"/>
    <x v="6"/>
    <x v="15"/>
  </r>
  <r>
    <x v="3"/>
    <x v="13"/>
    <s v="Aug 2026"/>
    <n v="50218.865991634433"/>
    <x v="7"/>
    <x v="15"/>
  </r>
  <r>
    <x v="3"/>
    <x v="13"/>
    <s v="Sep 2026"/>
    <n v="50209.845816991292"/>
    <x v="8"/>
    <x v="15"/>
  </r>
  <r>
    <x v="3"/>
    <x v="13"/>
    <s v="Oct 2026"/>
    <n v="50201.1987476168"/>
    <x v="9"/>
    <x v="15"/>
  </r>
  <r>
    <x v="3"/>
    <x v="13"/>
    <s v="Nov 2026"/>
    <n v="50251.694764084321"/>
    <x v="10"/>
    <x v="15"/>
  </r>
  <r>
    <x v="3"/>
    <x v="13"/>
    <s v="Dec 2026"/>
    <n v="50854.083421133153"/>
    <x v="11"/>
    <x v="15"/>
  </r>
  <r>
    <x v="3"/>
    <x v="13"/>
    <s v="Jan 2027"/>
    <n v="50409.950431176825"/>
    <x v="0"/>
    <x v="16"/>
  </r>
  <r>
    <x v="3"/>
    <x v="14"/>
    <s v="Mar 2012"/>
    <n v="4860363.8665136416"/>
    <x v="2"/>
    <x v="1"/>
  </r>
  <r>
    <x v="3"/>
    <x v="14"/>
    <s v="Apr 2012"/>
    <n v="6652546.1613201834"/>
    <x v="3"/>
    <x v="1"/>
  </r>
  <r>
    <x v="3"/>
    <x v="14"/>
    <s v="May 2012"/>
    <n v="6198793.7396276537"/>
    <x v="4"/>
    <x v="1"/>
  </r>
  <r>
    <x v="3"/>
    <x v="14"/>
    <s v="Jun 2012"/>
    <n v="4853253.1823030561"/>
    <x v="5"/>
    <x v="1"/>
  </r>
  <r>
    <x v="3"/>
    <x v="14"/>
    <s v="Jul 2012"/>
    <n v="3613280.1088389382"/>
    <x v="6"/>
    <x v="1"/>
  </r>
  <r>
    <x v="3"/>
    <x v="14"/>
    <s v="Aug 2012"/>
    <n v="3127765.3013957711"/>
    <x v="7"/>
    <x v="1"/>
  </r>
  <r>
    <x v="3"/>
    <x v="14"/>
    <s v="Sep 2012"/>
    <n v="2552009.1583501142"/>
    <x v="8"/>
    <x v="1"/>
  </r>
  <r>
    <x v="3"/>
    <x v="14"/>
    <s v="Oct 2012"/>
    <n v="2312886.1973170885"/>
    <x v="9"/>
    <x v="1"/>
  </r>
  <r>
    <x v="3"/>
    <x v="14"/>
    <s v="Nov 2012"/>
    <n v="2069621.4013080862"/>
    <x v="10"/>
    <x v="1"/>
  </r>
  <r>
    <x v="3"/>
    <x v="14"/>
    <s v="Dec 2012"/>
    <n v="2125701.0875113485"/>
    <x v="11"/>
    <x v="1"/>
  </r>
  <r>
    <x v="3"/>
    <x v="14"/>
    <s v="Jan 2013"/>
    <n v="2059050.9856985386"/>
    <x v="0"/>
    <x v="2"/>
  </r>
  <r>
    <x v="3"/>
    <x v="14"/>
    <s v="Feb 2013"/>
    <n v="2038795.7812618986"/>
    <x v="1"/>
    <x v="2"/>
  </r>
  <r>
    <x v="3"/>
    <x v="14"/>
    <s v="Mar 2013"/>
    <n v="2023237.9001831955"/>
    <x v="2"/>
    <x v="2"/>
  </r>
  <r>
    <x v="3"/>
    <x v="14"/>
    <s v="Apr 2013"/>
    <n v="2031396.9107832978"/>
    <x v="3"/>
    <x v="2"/>
  </r>
  <r>
    <x v="3"/>
    <x v="14"/>
    <s v="May 2013"/>
    <n v="2051967.8779052016"/>
    <x v="4"/>
    <x v="2"/>
  </r>
  <r>
    <x v="3"/>
    <x v="14"/>
    <s v="Jun 2013"/>
    <n v="2126937.3739842782"/>
    <x v="5"/>
    <x v="2"/>
  </r>
  <r>
    <x v="3"/>
    <x v="14"/>
    <s v="Jul 2013"/>
    <n v="2148621.3573004436"/>
    <x v="6"/>
    <x v="2"/>
  </r>
  <r>
    <x v="3"/>
    <x v="14"/>
    <s v="Aug 2013"/>
    <n v="2107601.2730235383"/>
    <x v="7"/>
    <x v="2"/>
  </r>
  <r>
    <x v="3"/>
    <x v="14"/>
    <s v="Sep 2013"/>
    <n v="2011492.4734694865"/>
    <x v="8"/>
    <x v="2"/>
  </r>
  <r>
    <x v="3"/>
    <x v="14"/>
    <s v="Oct 2013"/>
    <n v="1905645.9577513512"/>
    <x v="9"/>
    <x v="2"/>
  </r>
  <r>
    <x v="3"/>
    <x v="14"/>
    <s v="Nov 2013"/>
    <n v="1870441.4238217638"/>
    <x v="10"/>
    <x v="2"/>
  </r>
  <r>
    <x v="3"/>
    <x v="14"/>
    <s v="Dec 2013"/>
    <n v="2102302.7960131215"/>
    <x v="11"/>
    <x v="2"/>
  </r>
  <r>
    <x v="3"/>
    <x v="14"/>
    <s v="Jan 2014"/>
    <n v="1921767.3149237442"/>
    <x v="0"/>
    <x v="3"/>
  </r>
  <r>
    <x v="3"/>
    <x v="14"/>
    <s v="Feb 2014"/>
    <n v="1741063.0180877941"/>
    <x v="1"/>
    <x v="3"/>
  </r>
  <r>
    <x v="3"/>
    <x v="14"/>
    <s v="Mar 2014"/>
    <n v="1576351.1377980714"/>
    <x v="2"/>
    <x v="3"/>
  </r>
  <r>
    <x v="3"/>
    <x v="14"/>
    <s v="Apr 2014"/>
    <n v="1391642.9079240698"/>
    <x v="3"/>
    <x v="3"/>
  </r>
  <r>
    <x v="3"/>
    <x v="14"/>
    <s v="May 2014"/>
    <n v="1233468.9641797438"/>
    <x v="4"/>
    <x v="3"/>
  </r>
  <r>
    <x v="3"/>
    <x v="14"/>
    <s v="Jun 2014"/>
    <n v="1088849.8812617057"/>
    <x v="5"/>
    <x v="3"/>
  </r>
  <r>
    <x v="3"/>
    <x v="14"/>
    <s v="Jul 2014"/>
    <n v="988192.32968663285"/>
    <x v="6"/>
    <x v="3"/>
  </r>
  <r>
    <x v="3"/>
    <x v="14"/>
    <s v="Aug 2014"/>
    <n v="934956.17302023375"/>
    <x v="7"/>
    <x v="3"/>
  </r>
  <r>
    <x v="3"/>
    <x v="14"/>
    <s v="Sep 2014"/>
    <n v="907073.59888243035"/>
    <x v="8"/>
    <x v="3"/>
  </r>
  <r>
    <x v="3"/>
    <x v="14"/>
    <s v="Oct 2014"/>
    <n v="873627.32229477598"/>
    <x v="9"/>
    <x v="3"/>
  </r>
  <r>
    <x v="3"/>
    <x v="14"/>
    <s v="Nov 2014"/>
    <n v="842561.13124213601"/>
    <x v="10"/>
    <x v="3"/>
  </r>
  <r>
    <x v="3"/>
    <x v="14"/>
    <s v="Dec 2014"/>
    <n v="752246.83969646879"/>
    <x v="11"/>
    <x v="3"/>
  </r>
  <r>
    <x v="3"/>
    <x v="14"/>
    <s v="Jan 2015"/>
    <n v="719419.82840591297"/>
    <x v="0"/>
    <x v="4"/>
  </r>
  <r>
    <x v="3"/>
    <x v="14"/>
    <s v="Feb 2015"/>
    <n v="704506.029400795"/>
    <x v="1"/>
    <x v="4"/>
  </r>
  <r>
    <x v="3"/>
    <x v="14"/>
    <s v="Mar 2015"/>
    <n v="685209.46482508024"/>
    <x v="2"/>
    <x v="4"/>
  </r>
  <r>
    <x v="3"/>
    <x v="14"/>
    <s v="Apr 2015"/>
    <n v="684891.93652444542"/>
    <x v="3"/>
    <x v="4"/>
  </r>
  <r>
    <x v="3"/>
    <x v="14"/>
    <s v="May 2015"/>
    <n v="667644.60365695064"/>
    <x v="4"/>
    <x v="4"/>
  </r>
  <r>
    <x v="3"/>
    <x v="14"/>
    <s v="Jun 2015"/>
    <n v="642533.56982160371"/>
    <x v="5"/>
    <x v="4"/>
  </r>
  <r>
    <x v="3"/>
    <x v="14"/>
    <s v="Jul 2015"/>
    <n v="630342.61169182474"/>
    <x v="6"/>
    <x v="4"/>
  </r>
  <r>
    <x v="3"/>
    <x v="14"/>
    <s v="Aug 2015"/>
    <n v="623614.68884318275"/>
    <x v="7"/>
    <x v="4"/>
  </r>
  <r>
    <x v="3"/>
    <x v="14"/>
    <s v="Sep 2015"/>
    <n v="598208.68531211372"/>
    <x v="8"/>
    <x v="4"/>
  </r>
  <r>
    <x v="3"/>
    <x v="14"/>
    <s v="Oct 2015"/>
    <n v="585590.16696718731"/>
    <x v="9"/>
    <x v="4"/>
  </r>
  <r>
    <x v="3"/>
    <x v="14"/>
    <s v="Nov 2015"/>
    <n v="574643.90254335001"/>
    <x v="10"/>
    <x v="4"/>
  </r>
  <r>
    <x v="3"/>
    <x v="14"/>
    <s v="Dec 2015"/>
    <n v="561072.03062443761"/>
    <x v="11"/>
    <x v="4"/>
  </r>
  <r>
    <x v="3"/>
    <x v="14"/>
    <s v="Jan 2016"/>
    <n v="544831.29414811311"/>
    <x v="0"/>
    <x v="5"/>
  </r>
  <r>
    <x v="3"/>
    <x v="14"/>
    <s v="Feb 2016"/>
    <n v="537962.55492363311"/>
    <x v="1"/>
    <x v="5"/>
  </r>
  <r>
    <x v="3"/>
    <x v="14"/>
    <s v="Mar 2016"/>
    <n v="545665.1822880439"/>
    <x v="2"/>
    <x v="5"/>
  </r>
  <r>
    <x v="3"/>
    <x v="14"/>
    <s v="Apr 2016"/>
    <n v="532640.66452087474"/>
    <x v="3"/>
    <x v="5"/>
  </r>
  <r>
    <x v="3"/>
    <x v="14"/>
    <s v="May 2016"/>
    <n v="527075.22473093052"/>
    <x v="4"/>
    <x v="5"/>
  </r>
  <r>
    <x v="3"/>
    <x v="14"/>
    <s v="Jun 2016"/>
    <n v="509452.14998551033"/>
    <x v="5"/>
    <x v="5"/>
  </r>
  <r>
    <x v="3"/>
    <x v="14"/>
    <s v="Jul 2016"/>
    <n v="499326.87781545694"/>
    <x v="6"/>
    <x v="5"/>
  </r>
  <r>
    <x v="3"/>
    <x v="14"/>
    <s v="Aug 2016"/>
    <n v="488562.80726527475"/>
    <x v="7"/>
    <x v="5"/>
  </r>
  <r>
    <x v="3"/>
    <x v="14"/>
    <s v="Sep 2016"/>
    <n v="476600.79689110292"/>
    <x v="8"/>
    <x v="5"/>
  </r>
  <r>
    <x v="3"/>
    <x v="14"/>
    <s v="Oct 2016"/>
    <n v="467746.15333425906"/>
    <x v="9"/>
    <x v="5"/>
  </r>
  <r>
    <x v="3"/>
    <x v="14"/>
    <s v="Nov 2016"/>
    <n v="460604.96687502298"/>
    <x v="10"/>
    <x v="5"/>
  </r>
  <r>
    <x v="3"/>
    <x v="14"/>
    <s v="Dec 2016"/>
    <n v="450531.46720680979"/>
    <x v="11"/>
    <x v="5"/>
  </r>
  <r>
    <x v="3"/>
    <x v="14"/>
    <s v="Jan 2017"/>
    <n v="435019.40096162143"/>
    <x v="0"/>
    <x v="6"/>
  </r>
  <r>
    <x v="3"/>
    <x v="14"/>
    <s v="Feb 2017"/>
    <n v="429334.37507742993"/>
    <x v="1"/>
    <x v="6"/>
  </r>
  <r>
    <x v="3"/>
    <x v="14"/>
    <s v="Mar 2017"/>
    <n v="409834.40431024437"/>
    <x v="2"/>
    <x v="6"/>
  </r>
  <r>
    <x v="3"/>
    <x v="14"/>
    <s v="Apr 2017"/>
    <n v="404741.89638986927"/>
    <x v="3"/>
    <x v="6"/>
  </r>
  <r>
    <x v="3"/>
    <x v="14"/>
    <s v="May 2017"/>
    <n v="407585.66314283141"/>
    <x v="4"/>
    <x v="6"/>
  </r>
  <r>
    <x v="3"/>
    <x v="14"/>
    <s v="Jun 2017"/>
    <n v="394397.77408639248"/>
    <x v="5"/>
    <x v="6"/>
  </r>
  <r>
    <x v="3"/>
    <x v="14"/>
    <s v="Jul 2017"/>
    <n v="390988.21467168583"/>
    <x v="6"/>
    <x v="6"/>
  </r>
  <r>
    <x v="3"/>
    <x v="14"/>
    <s v="Aug 2017"/>
    <n v="388924.72930570028"/>
    <x v="7"/>
    <x v="6"/>
  </r>
  <r>
    <x v="3"/>
    <x v="14"/>
    <s v="Sep 2017"/>
    <n v="379107.86846548505"/>
    <x v="8"/>
    <x v="6"/>
  </r>
  <r>
    <x v="3"/>
    <x v="14"/>
    <s v="Oct 2017"/>
    <n v="372019.60749184375"/>
    <x v="9"/>
    <x v="6"/>
  </r>
  <r>
    <x v="3"/>
    <x v="14"/>
    <s v="Nov 2017"/>
    <n v="366118.15636338649"/>
    <x v="10"/>
    <x v="6"/>
  </r>
  <r>
    <x v="3"/>
    <x v="14"/>
    <s v="Dec 2017"/>
    <n v="356390.43302132265"/>
    <x v="11"/>
    <x v="6"/>
  </r>
  <r>
    <x v="3"/>
    <x v="14"/>
    <s v="Jan 2018"/>
    <n v="345512.03623799793"/>
    <x v="0"/>
    <x v="7"/>
  </r>
  <r>
    <x v="3"/>
    <x v="14"/>
    <s v="Feb 2018"/>
    <n v="345729.68324250233"/>
    <x v="1"/>
    <x v="7"/>
  </r>
  <r>
    <x v="3"/>
    <x v="14"/>
    <s v="Mar 2018"/>
    <n v="335591.084109227"/>
    <x v="2"/>
    <x v="7"/>
  </r>
  <r>
    <x v="3"/>
    <x v="14"/>
    <s v="Apr 2018"/>
    <n v="332316.94448262022"/>
    <x v="3"/>
    <x v="7"/>
  </r>
  <r>
    <x v="3"/>
    <x v="14"/>
    <s v="May 2018"/>
    <n v="333330.58671056834"/>
    <x v="4"/>
    <x v="7"/>
  </r>
  <r>
    <x v="3"/>
    <x v="14"/>
    <s v="Jun 2018"/>
    <n v="324192.98387959221"/>
    <x v="5"/>
    <x v="7"/>
  </r>
  <r>
    <x v="3"/>
    <x v="14"/>
    <s v="Jul 2018"/>
    <n v="317798.2950810265"/>
    <x v="6"/>
    <x v="7"/>
  </r>
  <r>
    <x v="3"/>
    <x v="14"/>
    <s v="Aug 2018"/>
    <n v="313704.05434856866"/>
    <x v="7"/>
    <x v="7"/>
  </r>
  <r>
    <x v="3"/>
    <x v="14"/>
    <s v="Sep 2018"/>
    <n v="308361.71529477875"/>
    <x v="8"/>
    <x v="7"/>
  </r>
  <r>
    <x v="3"/>
    <x v="14"/>
    <s v="Oct 2018"/>
    <n v="302560.90175084723"/>
    <x v="9"/>
    <x v="7"/>
  </r>
  <r>
    <x v="3"/>
    <x v="14"/>
    <s v="Nov 2018"/>
    <n v="299920.80422808253"/>
    <x v="10"/>
    <x v="7"/>
  </r>
  <r>
    <x v="3"/>
    <x v="14"/>
    <s v="Dec 2018"/>
    <n v="295584.91085862875"/>
    <x v="11"/>
    <x v="7"/>
  </r>
  <r>
    <x v="3"/>
    <x v="14"/>
    <s v="Jan 2019"/>
    <n v="288477.01863291004"/>
    <x v="0"/>
    <x v="8"/>
  </r>
  <r>
    <x v="3"/>
    <x v="14"/>
    <s v="Feb 2019"/>
    <n v="289610.32584663125"/>
    <x v="1"/>
    <x v="8"/>
  </r>
  <r>
    <x v="3"/>
    <x v="14"/>
    <s v="Mar 2019"/>
    <n v="282008.77003611723"/>
    <x v="2"/>
    <x v="8"/>
  </r>
  <r>
    <x v="3"/>
    <x v="14"/>
    <s v="Apr 2019"/>
    <n v="280083.56789905328"/>
    <x v="3"/>
    <x v="8"/>
  </r>
  <r>
    <x v="3"/>
    <x v="14"/>
    <s v="May 2019"/>
    <n v="280789.54060657293"/>
    <x v="4"/>
    <x v="8"/>
  </r>
  <r>
    <x v="3"/>
    <x v="14"/>
    <s v="Jun 2019"/>
    <n v="273423.17971719458"/>
    <x v="5"/>
    <x v="8"/>
  </r>
  <r>
    <x v="3"/>
    <x v="14"/>
    <s v="Jul 2019"/>
    <n v="273048.31826192897"/>
    <x v="6"/>
    <x v="8"/>
  </r>
  <r>
    <x v="3"/>
    <x v="14"/>
    <s v="Aug 2019"/>
    <n v="269733.40210127149"/>
    <x v="7"/>
    <x v="8"/>
  </r>
  <r>
    <x v="3"/>
    <x v="14"/>
    <s v="Sep 2019"/>
    <n v="262670.41407252132"/>
    <x v="8"/>
    <x v="8"/>
  </r>
  <r>
    <x v="3"/>
    <x v="14"/>
    <s v="Oct 2019"/>
    <n v="259606.81667030745"/>
    <x v="9"/>
    <x v="8"/>
  </r>
  <r>
    <x v="3"/>
    <x v="14"/>
    <s v="Nov 2019"/>
    <n v="259450.13016636029"/>
    <x v="10"/>
    <x v="8"/>
  </r>
  <r>
    <x v="3"/>
    <x v="14"/>
    <s v="Dec 2019"/>
    <n v="255904.36974658386"/>
    <x v="11"/>
    <x v="8"/>
  </r>
  <r>
    <x v="3"/>
    <x v="14"/>
    <s v="Jan 2020"/>
    <n v="253238.80203981895"/>
    <x v="0"/>
    <x v="9"/>
  </r>
  <r>
    <x v="3"/>
    <x v="14"/>
    <s v="Feb 2020"/>
    <n v="256639.78453932359"/>
    <x v="1"/>
    <x v="9"/>
  </r>
  <r>
    <x v="3"/>
    <x v="14"/>
    <s v="Mar 2020"/>
    <n v="247543.70301993922"/>
    <x v="2"/>
    <x v="9"/>
  </r>
  <r>
    <x v="3"/>
    <x v="14"/>
    <s v="Apr 2020"/>
    <n v="243906.83437494203"/>
    <x v="3"/>
    <x v="9"/>
  </r>
  <r>
    <x v="3"/>
    <x v="14"/>
    <s v="May 2020"/>
    <n v="249576.9190331125"/>
    <x v="4"/>
    <x v="9"/>
  </r>
  <r>
    <x v="3"/>
    <x v="14"/>
    <s v="Jun 2020"/>
    <n v="244719.47169765859"/>
    <x v="5"/>
    <x v="9"/>
  </r>
  <r>
    <x v="3"/>
    <x v="14"/>
    <s v="Jul 2020"/>
    <n v="241888.695621936"/>
    <x v="6"/>
    <x v="9"/>
  </r>
  <r>
    <x v="3"/>
    <x v="14"/>
    <s v="Aug 2020"/>
    <n v="239247.36818015209"/>
    <x v="7"/>
    <x v="9"/>
  </r>
  <r>
    <x v="3"/>
    <x v="14"/>
    <s v="Sep 2020"/>
    <n v="235644.2079542836"/>
    <x v="8"/>
    <x v="9"/>
  </r>
  <r>
    <x v="3"/>
    <x v="14"/>
    <s v="Oct 2020"/>
    <n v="236680.20594895806"/>
    <x v="9"/>
    <x v="9"/>
  </r>
  <r>
    <x v="3"/>
    <x v="14"/>
    <s v="Nov 2020"/>
    <n v="237392.61353642654"/>
    <x v="10"/>
    <x v="9"/>
  </r>
  <r>
    <x v="3"/>
    <x v="14"/>
    <s v="Dec 2020"/>
    <n v="231016.32061063635"/>
    <x v="11"/>
    <x v="9"/>
  </r>
  <r>
    <x v="3"/>
    <x v="14"/>
    <s v="Jan 2021"/>
    <n v="227780.06420313052"/>
    <x v="0"/>
    <x v="10"/>
  </r>
  <r>
    <x v="3"/>
    <x v="14"/>
    <s v="Feb 2021"/>
    <n v="235149.4355002119"/>
    <x v="1"/>
    <x v="10"/>
  </r>
  <r>
    <x v="3"/>
    <x v="14"/>
    <s v="Mar 2021"/>
    <n v="222528.01123235616"/>
    <x v="2"/>
    <x v="10"/>
  </r>
  <r>
    <x v="3"/>
    <x v="14"/>
    <s v="Apr 2021"/>
    <n v="218999.58184568712"/>
    <x v="3"/>
    <x v="10"/>
  </r>
  <r>
    <x v="3"/>
    <x v="14"/>
    <s v="May 2021"/>
    <n v="220567.65290766949"/>
    <x v="4"/>
    <x v="10"/>
  </r>
  <r>
    <x v="3"/>
    <x v="14"/>
    <s v="Jun 2021"/>
    <n v="216272.75845530175"/>
    <x v="5"/>
    <x v="10"/>
  </r>
  <r>
    <x v="3"/>
    <x v="14"/>
    <s v="Jul 2021"/>
    <n v="214341.36390913225"/>
    <x v="6"/>
    <x v="10"/>
  </r>
  <r>
    <x v="3"/>
    <x v="14"/>
    <s v="Aug 2021"/>
    <n v="214654.47135774832"/>
    <x v="7"/>
    <x v="10"/>
  </r>
  <r>
    <x v="3"/>
    <x v="14"/>
    <s v="Sep 2021"/>
    <n v="212996.5982659416"/>
    <x v="8"/>
    <x v="10"/>
  </r>
  <r>
    <x v="3"/>
    <x v="14"/>
    <s v="Oct 2021"/>
    <n v="213832.38830810282"/>
    <x v="9"/>
    <x v="10"/>
  </r>
  <r>
    <x v="3"/>
    <x v="14"/>
    <s v="Nov 2021"/>
    <n v="215528.45761011"/>
    <x v="10"/>
    <x v="10"/>
  </r>
  <r>
    <x v="3"/>
    <x v="14"/>
    <s v="Dec 2021"/>
    <n v="220237.4306436808"/>
    <x v="11"/>
    <x v="10"/>
  </r>
  <r>
    <x v="3"/>
    <x v="14"/>
    <s v="Jan 2022"/>
    <n v="207300.89876959845"/>
    <x v="0"/>
    <x v="11"/>
  </r>
  <r>
    <x v="3"/>
    <x v="14"/>
    <s v="Feb 2022"/>
    <n v="204916.94615650011"/>
    <x v="1"/>
    <x v="11"/>
  </r>
  <r>
    <x v="3"/>
    <x v="14"/>
    <s v="Mar 2022"/>
    <n v="93444.587494525476"/>
    <x v="2"/>
    <x v="11"/>
  </r>
  <r>
    <x v="3"/>
    <x v="14"/>
    <s v="Apr 2022"/>
    <n v="82729.379467753242"/>
    <x v="3"/>
    <x v="11"/>
  </r>
  <r>
    <x v="3"/>
    <x v="14"/>
    <s v="May 2022"/>
    <n v="81501.22020851374"/>
    <x v="4"/>
    <x v="11"/>
  </r>
  <r>
    <x v="3"/>
    <x v="14"/>
    <s v="Jun 2022"/>
    <n v="81238.607987362499"/>
    <x v="5"/>
    <x v="11"/>
  </r>
  <r>
    <x v="3"/>
    <x v="14"/>
    <s v="Jul 2022"/>
    <n v="80465.307417333272"/>
    <x v="6"/>
    <x v="11"/>
  </r>
  <r>
    <x v="3"/>
    <x v="14"/>
    <s v="Aug 2022"/>
    <n v="80023.118236892566"/>
    <x v="7"/>
    <x v="11"/>
  </r>
  <r>
    <x v="3"/>
    <x v="14"/>
    <s v="Sep 2022"/>
    <n v="79537.559353624558"/>
    <x v="8"/>
    <x v="11"/>
  </r>
  <r>
    <x v="3"/>
    <x v="14"/>
    <s v="Oct 2022"/>
    <n v="79093.843247379889"/>
    <x v="9"/>
    <x v="11"/>
  </r>
  <r>
    <x v="3"/>
    <x v="14"/>
    <s v="Nov 2022"/>
    <n v="78661.431737559338"/>
    <x v="10"/>
    <x v="11"/>
  </r>
  <r>
    <x v="3"/>
    <x v="14"/>
    <s v="Dec 2022"/>
    <n v="79993.480107651412"/>
    <x v="11"/>
    <x v="11"/>
  </r>
  <r>
    <x v="3"/>
    <x v="14"/>
    <s v="Jan 2023"/>
    <n v="77857.462321594023"/>
    <x v="0"/>
    <x v="12"/>
  </r>
  <r>
    <x v="3"/>
    <x v="14"/>
    <s v="Feb 2023"/>
    <n v="77458.832426183857"/>
    <x v="1"/>
    <x v="12"/>
  </r>
  <r>
    <x v="3"/>
    <x v="14"/>
    <s v="Mar 2023"/>
    <n v="77071.150686393361"/>
    <x v="2"/>
    <x v="12"/>
  </r>
  <r>
    <x v="3"/>
    <x v="14"/>
    <s v="Apr 2023"/>
    <n v="76694.337193278945"/>
    <x v="3"/>
    <x v="12"/>
  </r>
  <r>
    <x v="3"/>
    <x v="14"/>
    <s v="May 2023"/>
    <n v="76328.300839013464"/>
    <x v="4"/>
    <x v="12"/>
  </r>
  <r>
    <x v="3"/>
    <x v="14"/>
    <s v="Jun 2023"/>
    <n v="75972.980643704926"/>
    <x v="5"/>
    <x v="12"/>
  </r>
  <r>
    <x v="3"/>
    <x v="14"/>
    <s v="Jul 2023"/>
    <n v="75628.280607905559"/>
    <x v="6"/>
    <x v="12"/>
  </r>
  <r>
    <x v="3"/>
    <x v="14"/>
    <s v="Aug 2023"/>
    <n v="75294.140190270758"/>
    <x v="7"/>
    <x v="12"/>
  </r>
  <r>
    <x v="3"/>
    <x v="14"/>
    <s v="Sep 2023"/>
    <n v="74970.482120404369"/>
    <x v="8"/>
    <x v="12"/>
  </r>
  <r>
    <x v="3"/>
    <x v="14"/>
    <s v="Oct 2023"/>
    <n v="74657.242326793756"/>
    <x v="9"/>
    <x v="12"/>
  </r>
  <r>
    <x v="3"/>
    <x v="14"/>
    <s v="Nov 2023"/>
    <n v="74354.345600495319"/>
    <x v="10"/>
    <x v="12"/>
  </r>
  <r>
    <x v="3"/>
    <x v="14"/>
    <s v="Dec 2023"/>
    <n v="75515.306651840496"/>
    <x v="11"/>
    <x v="12"/>
  </r>
  <r>
    <x v="3"/>
    <x v="14"/>
    <s v="Jan 2024"/>
    <n v="73801.946578402509"/>
    <x v="0"/>
    <x v="13"/>
  </r>
  <r>
    <x v="3"/>
    <x v="14"/>
    <s v="Feb 2024"/>
    <n v="73530.069942311966"/>
    <x v="1"/>
    <x v="13"/>
  </r>
  <r>
    <x v="3"/>
    <x v="14"/>
    <s v="Mar 2024"/>
    <n v="73268.302509271816"/>
    <x v="2"/>
    <x v="13"/>
  </r>
  <r>
    <x v="3"/>
    <x v="14"/>
    <s v="Apr 2024"/>
    <n v="73016.585592127187"/>
    <x v="3"/>
    <x v="13"/>
  </r>
  <r>
    <x v="3"/>
    <x v="14"/>
    <s v="May 2024"/>
    <n v="72774.867049533525"/>
    <x v="4"/>
    <x v="13"/>
  </r>
  <r>
    <x v="3"/>
    <x v="14"/>
    <s v="Jun 2024"/>
    <n v="72543.090794335949"/>
    <x v="5"/>
    <x v="13"/>
  </r>
  <r>
    <x v="3"/>
    <x v="14"/>
    <s v="Jul 2024"/>
    <n v="72321.212015357974"/>
    <x v="6"/>
    <x v="13"/>
  </r>
  <r>
    <x v="3"/>
    <x v="14"/>
    <s v="Aug 2024"/>
    <n v="72109.178548349882"/>
    <x v="7"/>
    <x v="13"/>
  </r>
  <r>
    <x v="3"/>
    <x v="14"/>
    <s v="Sep 2024"/>
    <n v="71906.946082135197"/>
    <x v="8"/>
    <x v="13"/>
  </r>
  <r>
    <x v="3"/>
    <x v="14"/>
    <s v="Oct 2024"/>
    <n v="71714.468398274505"/>
    <x v="9"/>
    <x v="13"/>
  </r>
  <r>
    <x v="3"/>
    <x v="14"/>
    <s v="Nov 2024"/>
    <n v="71529.349697139114"/>
    <x v="10"/>
    <x v="13"/>
  </r>
  <r>
    <x v="3"/>
    <x v="14"/>
    <s v="Dec 2024"/>
    <n v="72536.407115530266"/>
    <x v="11"/>
    <x v="13"/>
  </r>
  <r>
    <x v="3"/>
    <x v="14"/>
    <s v="Jan 2025"/>
    <n v="71190.984890178574"/>
    <x v="0"/>
    <x v="14"/>
  </r>
  <r>
    <x v="3"/>
    <x v="14"/>
    <s v="Feb 2025"/>
    <n v="71028.552546763094"/>
    <x v="1"/>
    <x v="14"/>
  </r>
  <r>
    <x v="3"/>
    <x v="14"/>
    <s v="Mar 2025"/>
    <n v="70864.308785913527"/>
    <x v="2"/>
    <x v="14"/>
  </r>
  <r>
    <x v="3"/>
    <x v="14"/>
    <s v="Apr 2025"/>
    <n v="70706.68042951767"/>
    <x v="3"/>
    <x v="14"/>
  </r>
  <r>
    <x v="3"/>
    <x v="14"/>
    <s v="May 2025"/>
    <n v="70550.623542543704"/>
    <x v="4"/>
    <x v="14"/>
  </r>
  <r>
    <x v="3"/>
    <x v="14"/>
    <s v="Jun 2025"/>
    <n v="70404.664552473667"/>
    <x v="5"/>
    <x v="14"/>
  </r>
  <r>
    <x v="3"/>
    <x v="14"/>
    <s v="Jul 2025"/>
    <n v="70268.915956522484"/>
    <x v="6"/>
    <x v="14"/>
  </r>
  <r>
    <x v="3"/>
    <x v="14"/>
    <s v="Aug 2025"/>
    <n v="70148.135342771129"/>
    <x v="7"/>
    <x v="14"/>
  </r>
  <r>
    <x v="3"/>
    <x v="14"/>
    <s v="Sep 2025"/>
    <n v="70035.412885538797"/>
    <x v="8"/>
    <x v="14"/>
  </r>
  <r>
    <x v="3"/>
    <x v="14"/>
    <s v="Oct 2025"/>
    <n v="69937.949329521973"/>
    <x v="9"/>
    <x v="14"/>
  </r>
  <r>
    <x v="3"/>
    <x v="14"/>
    <s v="Nov 2025"/>
    <n v="69845.301647646076"/>
    <x v="10"/>
    <x v="14"/>
  </r>
  <r>
    <x v="3"/>
    <x v="14"/>
    <s v="Dec 2025"/>
    <n v="70391.160690031276"/>
    <x v="11"/>
    <x v="14"/>
  </r>
  <r>
    <x v="3"/>
    <x v="14"/>
    <s v="Jan 2026"/>
    <n v="69676.212051143579"/>
    <x v="0"/>
    <x v="15"/>
  </r>
  <r>
    <x v="3"/>
    <x v="14"/>
    <s v="Feb 2026"/>
    <n v="69598.184920189873"/>
    <x v="1"/>
    <x v="15"/>
  </r>
  <r>
    <x v="3"/>
    <x v="14"/>
    <s v="Mar 2026"/>
    <n v="69497.859094771848"/>
    <x v="2"/>
    <x v="15"/>
  </r>
  <r>
    <x v="3"/>
    <x v="14"/>
    <s v="Apr 2026"/>
    <n v="69398.165636458405"/>
    <x v="3"/>
    <x v="15"/>
  </r>
  <r>
    <x v="3"/>
    <x v="14"/>
    <s v="May 2026"/>
    <n v="69318.576651799143"/>
    <x v="4"/>
    <x v="15"/>
  </r>
  <r>
    <x v="3"/>
    <x v="14"/>
    <s v="Jun 2026"/>
    <n v="69228.642447349732"/>
    <x v="5"/>
    <x v="15"/>
  </r>
  <r>
    <x v="3"/>
    <x v="14"/>
    <s v="Jul 2026"/>
    <n v="69184.098314618852"/>
    <x v="6"/>
    <x v="15"/>
  </r>
  <r>
    <x v="3"/>
    <x v="14"/>
    <s v="Aug 2026"/>
    <n v="69198.451416672557"/>
    <x v="7"/>
    <x v="15"/>
  </r>
  <r>
    <x v="3"/>
    <x v="14"/>
    <s v="Sep 2026"/>
    <n v="69221.912165257629"/>
    <x v="8"/>
    <x v="15"/>
  </r>
  <r>
    <x v="3"/>
    <x v="14"/>
    <s v="Oct 2026"/>
    <n v="69254.464717913041"/>
    <x v="9"/>
    <x v="15"/>
  </r>
  <r>
    <x v="3"/>
    <x v="14"/>
    <s v="Nov 2026"/>
    <n v="69296.116852850115"/>
    <x v="10"/>
    <x v="15"/>
  </r>
  <r>
    <x v="3"/>
    <x v="14"/>
    <s v="Dec 2026"/>
    <n v="69350.543967561141"/>
    <x v="11"/>
    <x v="15"/>
  </r>
  <r>
    <x v="3"/>
    <x v="14"/>
    <s v="Jan 2027"/>
    <n v="69410.424378790165"/>
    <x v="0"/>
    <x v="16"/>
  </r>
  <r>
    <x v="3"/>
    <x v="14"/>
    <s v="Feb 2027"/>
    <n v="69479.421339335648"/>
    <x v="1"/>
    <x v="16"/>
  </r>
  <r>
    <x v="3"/>
    <x v="15"/>
    <s v="Apr 2012"/>
    <n v="4695737.9054389512"/>
    <x v="3"/>
    <x v="1"/>
  </r>
  <r>
    <x v="3"/>
    <x v="15"/>
    <s v="May 2012"/>
    <n v="6719308.0389250349"/>
    <x v="4"/>
    <x v="1"/>
  </r>
  <r>
    <x v="3"/>
    <x v="15"/>
    <s v="Jun 2012"/>
    <n v="4662520.2369046509"/>
    <x v="5"/>
    <x v="1"/>
  </r>
  <r>
    <x v="3"/>
    <x v="15"/>
    <s v="Jul 2012"/>
    <n v="3342966.6485903142"/>
    <x v="6"/>
    <x v="1"/>
  </r>
  <r>
    <x v="3"/>
    <x v="15"/>
    <s v="Aug 2012"/>
    <n v="2642806.8029758949"/>
    <x v="7"/>
    <x v="1"/>
  </r>
  <r>
    <x v="3"/>
    <x v="15"/>
    <s v="Sep 2012"/>
    <n v="2361869.5941150472"/>
    <x v="8"/>
    <x v="1"/>
  </r>
  <r>
    <x v="3"/>
    <x v="15"/>
    <s v="Oct 2012"/>
    <n v="1921529.7823617826"/>
    <x v="9"/>
    <x v="1"/>
  </r>
  <r>
    <x v="3"/>
    <x v="15"/>
    <s v="Nov 2012"/>
    <n v="1621464.1897561364"/>
    <x v="10"/>
    <x v="1"/>
  </r>
  <r>
    <x v="3"/>
    <x v="15"/>
    <s v="Dec 2012"/>
    <n v="1530745.5564150941"/>
    <x v="11"/>
    <x v="1"/>
  </r>
  <r>
    <x v="3"/>
    <x v="15"/>
    <s v="Jan 2013"/>
    <n v="1474071.0292492756"/>
    <x v="0"/>
    <x v="2"/>
  </r>
  <r>
    <x v="3"/>
    <x v="15"/>
    <s v="Feb 2013"/>
    <n v="1375839.0136692238"/>
    <x v="1"/>
    <x v="2"/>
  </r>
  <r>
    <x v="3"/>
    <x v="15"/>
    <s v="Mar 2013"/>
    <n v="1284577.177881951"/>
    <x v="2"/>
    <x v="2"/>
  </r>
  <r>
    <x v="3"/>
    <x v="15"/>
    <s v="Apr 2013"/>
    <n v="1206627.0479596425"/>
    <x v="3"/>
    <x v="2"/>
  </r>
  <r>
    <x v="3"/>
    <x v="15"/>
    <s v="May 2013"/>
    <n v="1142758.8589534455"/>
    <x v="4"/>
    <x v="2"/>
  </r>
  <r>
    <x v="3"/>
    <x v="15"/>
    <s v="Jun 2013"/>
    <n v="1084460.9264381966"/>
    <x v="5"/>
    <x v="2"/>
  </r>
  <r>
    <x v="3"/>
    <x v="15"/>
    <s v="Jul 2013"/>
    <n v="1035879.4922308287"/>
    <x v="6"/>
    <x v="2"/>
  </r>
  <r>
    <x v="3"/>
    <x v="15"/>
    <s v="Aug 2013"/>
    <n v="1264038.7628793046"/>
    <x v="7"/>
    <x v="2"/>
  </r>
  <r>
    <x v="3"/>
    <x v="15"/>
    <s v="Sep 2013"/>
    <n v="1231726.1673611053"/>
    <x v="8"/>
    <x v="2"/>
  </r>
  <r>
    <x v="3"/>
    <x v="15"/>
    <s v="Oct 2013"/>
    <n v="1134503.4243296073"/>
    <x v="9"/>
    <x v="2"/>
  </r>
  <r>
    <x v="3"/>
    <x v="15"/>
    <s v="Nov 2013"/>
    <n v="1038856.980686625"/>
    <x v="10"/>
    <x v="2"/>
  </r>
  <r>
    <x v="3"/>
    <x v="15"/>
    <s v="Dec 2013"/>
    <n v="950682.43748796626"/>
    <x v="11"/>
    <x v="2"/>
  </r>
  <r>
    <x v="3"/>
    <x v="15"/>
    <s v="Jan 2014"/>
    <n v="872127.45915386302"/>
    <x v="0"/>
    <x v="3"/>
  </r>
  <r>
    <x v="3"/>
    <x v="15"/>
    <s v="Feb 2014"/>
    <n v="800172.2864723145"/>
    <x v="1"/>
    <x v="3"/>
  </r>
  <r>
    <x v="3"/>
    <x v="15"/>
    <s v="Mar 2014"/>
    <n v="738394.93895987689"/>
    <x v="2"/>
    <x v="3"/>
  </r>
  <r>
    <x v="3"/>
    <x v="15"/>
    <s v="Apr 2014"/>
    <n v="685246.10796025081"/>
    <x v="3"/>
    <x v="3"/>
  </r>
  <r>
    <x v="3"/>
    <x v="15"/>
    <s v="May 2014"/>
    <n v="643720.3456383897"/>
    <x v="4"/>
    <x v="3"/>
  </r>
  <r>
    <x v="3"/>
    <x v="15"/>
    <s v="Jun 2014"/>
    <n v="609729.74374401255"/>
    <x v="5"/>
    <x v="3"/>
  </r>
  <r>
    <x v="3"/>
    <x v="15"/>
    <s v="Jul 2014"/>
    <n v="543494.33385396225"/>
    <x v="6"/>
    <x v="3"/>
  </r>
  <r>
    <x v="3"/>
    <x v="15"/>
    <s v="Aug 2014"/>
    <n v="540128.66603455285"/>
    <x v="7"/>
    <x v="3"/>
  </r>
  <r>
    <x v="3"/>
    <x v="15"/>
    <s v="Sep 2014"/>
    <n v="531110.74003419792"/>
    <x v="8"/>
    <x v="3"/>
  </r>
  <r>
    <x v="3"/>
    <x v="15"/>
    <s v="Oct 2014"/>
    <n v="518443.28379638353"/>
    <x v="9"/>
    <x v="3"/>
  </r>
  <r>
    <x v="3"/>
    <x v="15"/>
    <s v="Nov 2014"/>
    <n v="511764.49957370682"/>
    <x v="10"/>
    <x v="3"/>
  </r>
  <r>
    <x v="3"/>
    <x v="15"/>
    <s v="Dec 2014"/>
    <n v="497331.06658272701"/>
    <x v="11"/>
    <x v="3"/>
  </r>
  <r>
    <x v="3"/>
    <x v="15"/>
    <s v="Jan 2015"/>
    <n v="480523.50074079499"/>
    <x v="0"/>
    <x v="4"/>
  </r>
  <r>
    <x v="3"/>
    <x v="15"/>
    <s v="Feb 2015"/>
    <n v="473098.59402674728"/>
    <x v="1"/>
    <x v="4"/>
  </r>
  <r>
    <x v="3"/>
    <x v="15"/>
    <s v="Mar 2015"/>
    <n v="462078.60957276425"/>
    <x v="2"/>
    <x v="4"/>
  </r>
  <r>
    <x v="3"/>
    <x v="15"/>
    <s v="Apr 2015"/>
    <n v="463492.72188511584"/>
    <x v="3"/>
    <x v="4"/>
  </r>
  <r>
    <x v="3"/>
    <x v="15"/>
    <s v="May 2015"/>
    <n v="481714.39099112258"/>
    <x v="4"/>
    <x v="4"/>
  </r>
  <r>
    <x v="3"/>
    <x v="15"/>
    <s v="Jun 2015"/>
    <n v="470247.70931047609"/>
    <x v="5"/>
    <x v="4"/>
  </r>
  <r>
    <x v="3"/>
    <x v="15"/>
    <s v="Jul 2015"/>
    <n v="458364.09087589133"/>
    <x v="6"/>
    <x v="4"/>
  </r>
  <r>
    <x v="3"/>
    <x v="15"/>
    <s v="Aug 2015"/>
    <n v="452347.88108089555"/>
    <x v="7"/>
    <x v="4"/>
  </r>
  <r>
    <x v="3"/>
    <x v="15"/>
    <s v="Sep 2015"/>
    <n v="441590.37495724269"/>
    <x v="8"/>
    <x v="4"/>
  </r>
  <r>
    <x v="3"/>
    <x v="15"/>
    <s v="Oct 2015"/>
    <n v="426912.26298739173"/>
    <x v="9"/>
    <x v="4"/>
  </r>
  <r>
    <x v="3"/>
    <x v="15"/>
    <s v="Nov 2015"/>
    <n v="415438.31099441263"/>
    <x v="10"/>
    <x v="4"/>
  </r>
  <r>
    <x v="3"/>
    <x v="15"/>
    <s v="Dec 2015"/>
    <n v="406264.83336918766"/>
    <x v="11"/>
    <x v="4"/>
  </r>
  <r>
    <x v="3"/>
    <x v="15"/>
    <s v="Jan 2016"/>
    <n v="397430.72490819154"/>
    <x v="0"/>
    <x v="5"/>
  </r>
  <r>
    <x v="3"/>
    <x v="15"/>
    <s v="Feb 2016"/>
    <n v="398525.50943089346"/>
    <x v="1"/>
    <x v="5"/>
  </r>
  <r>
    <x v="3"/>
    <x v="15"/>
    <s v="Mar 2016"/>
    <n v="385014.58777718875"/>
    <x v="2"/>
    <x v="5"/>
  </r>
  <r>
    <x v="3"/>
    <x v="15"/>
    <s v="Apr 2016"/>
    <n v="400530.51376780833"/>
    <x v="3"/>
    <x v="5"/>
  </r>
  <r>
    <x v="3"/>
    <x v="15"/>
    <s v="May 2016"/>
    <n v="365463.54453541344"/>
    <x v="4"/>
    <x v="5"/>
  </r>
  <r>
    <x v="3"/>
    <x v="15"/>
    <s v="Jun 2016"/>
    <n v="371492.54901023413"/>
    <x v="5"/>
    <x v="5"/>
  </r>
  <r>
    <x v="3"/>
    <x v="15"/>
    <s v="Jul 2016"/>
    <n v="347927.08836534712"/>
    <x v="6"/>
    <x v="5"/>
  </r>
  <r>
    <x v="3"/>
    <x v="15"/>
    <s v="Aug 2016"/>
    <n v="347395.89763561409"/>
    <x v="7"/>
    <x v="5"/>
  </r>
  <r>
    <x v="3"/>
    <x v="15"/>
    <s v="Sep 2016"/>
    <n v="333116.77873260516"/>
    <x v="8"/>
    <x v="5"/>
  </r>
  <r>
    <x v="3"/>
    <x v="15"/>
    <s v="Oct 2016"/>
    <n v="327760.60802574881"/>
    <x v="9"/>
    <x v="5"/>
  </r>
  <r>
    <x v="3"/>
    <x v="15"/>
    <s v="Nov 2016"/>
    <n v="326841.017673239"/>
    <x v="10"/>
    <x v="5"/>
  </r>
  <r>
    <x v="3"/>
    <x v="15"/>
    <s v="Dec 2016"/>
    <n v="321314.98828797584"/>
    <x v="11"/>
    <x v="5"/>
  </r>
  <r>
    <x v="3"/>
    <x v="15"/>
    <s v="Jan 2017"/>
    <n v="311690.52769338147"/>
    <x v="0"/>
    <x v="6"/>
  </r>
  <r>
    <x v="3"/>
    <x v="15"/>
    <s v="Feb 2017"/>
    <n v="304305.90875845135"/>
    <x v="1"/>
    <x v="6"/>
  </r>
  <r>
    <x v="3"/>
    <x v="15"/>
    <s v="Mar 2017"/>
    <n v="305472.94539691944"/>
    <x v="2"/>
    <x v="6"/>
  </r>
  <r>
    <x v="3"/>
    <x v="15"/>
    <s v="Apr 2017"/>
    <n v="279694.23784622643"/>
    <x v="3"/>
    <x v="6"/>
  </r>
  <r>
    <x v="3"/>
    <x v="15"/>
    <s v="May 2017"/>
    <n v="285006.74637656158"/>
    <x v="4"/>
    <x v="6"/>
  </r>
  <r>
    <x v="3"/>
    <x v="15"/>
    <s v="Jun 2017"/>
    <n v="273899.52711139526"/>
    <x v="5"/>
    <x v="6"/>
  </r>
  <r>
    <x v="3"/>
    <x v="15"/>
    <s v="Jul 2017"/>
    <n v="266477.49946383276"/>
    <x v="6"/>
    <x v="6"/>
  </r>
  <r>
    <x v="3"/>
    <x v="15"/>
    <s v="Aug 2017"/>
    <n v="264542.01843627397"/>
    <x v="7"/>
    <x v="6"/>
  </r>
  <r>
    <x v="3"/>
    <x v="15"/>
    <s v="Sep 2017"/>
    <n v="266965.75734331558"/>
    <x v="8"/>
    <x v="6"/>
  </r>
  <r>
    <x v="3"/>
    <x v="15"/>
    <s v="Oct 2017"/>
    <n v="257594.30932069125"/>
    <x v="9"/>
    <x v="6"/>
  </r>
  <r>
    <x v="3"/>
    <x v="15"/>
    <s v="Nov 2017"/>
    <n v="259783.45072401984"/>
    <x v="10"/>
    <x v="6"/>
  </r>
  <r>
    <x v="3"/>
    <x v="15"/>
    <s v="Dec 2017"/>
    <n v="249211.55103492245"/>
    <x v="11"/>
    <x v="6"/>
  </r>
  <r>
    <x v="3"/>
    <x v="15"/>
    <s v="Jan 2018"/>
    <n v="242031.91205600993"/>
    <x v="0"/>
    <x v="7"/>
  </r>
  <r>
    <x v="3"/>
    <x v="15"/>
    <s v="Feb 2018"/>
    <n v="234175.06354790711"/>
    <x v="1"/>
    <x v="7"/>
  </r>
  <r>
    <x v="3"/>
    <x v="15"/>
    <s v="Mar 2018"/>
    <n v="234622.50744455174"/>
    <x v="2"/>
    <x v="7"/>
  </r>
  <r>
    <x v="3"/>
    <x v="15"/>
    <s v="Apr 2018"/>
    <n v="226751.68805934201"/>
    <x v="3"/>
    <x v="7"/>
  </r>
  <r>
    <x v="3"/>
    <x v="15"/>
    <s v="May 2018"/>
    <n v="225048.76780278343"/>
    <x v="4"/>
    <x v="7"/>
  </r>
  <r>
    <x v="3"/>
    <x v="15"/>
    <s v="Jun 2018"/>
    <n v="228345.14941847211"/>
    <x v="5"/>
    <x v="7"/>
  </r>
  <r>
    <x v="3"/>
    <x v="15"/>
    <s v="Jul 2018"/>
    <n v="221167.23996670742"/>
    <x v="6"/>
    <x v="7"/>
  </r>
  <r>
    <x v="3"/>
    <x v="15"/>
    <s v="Aug 2018"/>
    <n v="210816.96080859817"/>
    <x v="7"/>
    <x v="7"/>
  </r>
  <r>
    <x v="3"/>
    <x v="15"/>
    <s v="Sep 2018"/>
    <n v="207070.48577881342"/>
    <x v="8"/>
    <x v="7"/>
  </r>
  <r>
    <x v="3"/>
    <x v="15"/>
    <s v="Oct 2018"/>
    <n v="209084.42335655174"/>
    <x v="9"/>
    <x v="7"/>
  </r>
  <r>
    <x v="3"/>
    <x v="15"/>
    <s v="Nov 2018"/>
    <n v="202938.86464306572"/>
    <x v="10"/>
    <x v="7"/>
  </r>
  <r>
    <x v="3"/>
    <x v="15"/>
    <s v="Dec 2018"/>
    <n v="201021.69528521487"/>
    <x v="11"/>
    <x v="7"/>
  </r>
  <r>
    <x v="3"/>
    <x v="15"/>
    <s v="Jan 2019"/>
    <n v="195664.67862151994"/>
    <x v="0"/>
    <x v="8"/>
  </r>
  <r>
    <x v="3"/>
    <x v="15"/>
    <s v="Feb 2019"/>
    <n v="196204.75053857238"/>
    <x v="1"/>
    <x v="8"/>
  </r>
  <r>
    <x v="3"/>
    <x v="15"/>
    <s v="Mar 2019"/>
    <n v="194556.56216651879"/>
    <x v="2"/>
    <x v="8"/>
  </r>
  <r>
    <x v="3"/>
    <x v="15"/>
    <s v="Apr 2019"/>
    <n v="191942.37741595064"/>
    <x v="3"/>
    <x v="8"/>
  </r>
  <r>
    <x v="3"/>
    <x v="15"/>
    <s v="May 2019"/>
    <n v="190038.840144432"/>
    <x v="4"/>
    <x v="8"/>
  </r>
  <r>
    <x v="3"/>
    <x v="15"/>
    <s v="Jun 2019"/>
    <n v="186651.98480592162"/>
    <x v="5"/>
    <x v="8"/>
  </r>
  <r>
    <x v="3"/>
    <x v="15"/>
    <s v="Jul 2019"/>
    <n v="183348.72049590896"/>
    <x v="6"/>
    <x v="8"/>
  </r>
  <r>
    <x v="3"/>
    <x v="15"/>
    <s v="Aug 2019"/>
    <n v="183322.53000475004"/>
    <x v="7"/>
    <x v="8"/>
  </r>
  <r>
    <x v="3"/>
    <x v="15"/>
    <s v="Sep 2019"/>
    <n v="180227.07749402241"/>
    <x v="8"/>
    <x v="8"/>
  </r>
  <r>
    <x v="3"/>
    <x v="15"/>
    <s v="Oct 2019"/>
    <n v="174915.18493767994"/>
    <x v="9"/>
    <x v="8"/>
  </r>
  <r>
    <x v="3"/>
    <x v="15"/>
    <s v="Nov 2019"/>
    <n v="171944.56116754306"/>
    <x v="10"/>
    <x v="8"/>
  </r>
  <r>
    <x v="3"/>
    <x v="15"/>
    <s v="Dec 2019"/>
    <n v="171605.28199689963"/>
    <x v="11"/>
    <x v="8"/>
  </r>
  <r>
    <x v="3"/>
    <x v="15"/>
    <s v="Jan 2020"/>
    <n v="168708.84444495314"/>
    <x v="0"/>
    <x v="9"/>
  </r>
  <r>
    <x v="3"/>
    <x v="15"/>
    <s v="Feb 2020"/>
    <n v="169112.29549921348"/>
    <x v="1"/>
    <x v="9"/>
  </r>
  <r>
    <x v="3"/>
    <x v="15"/>
    <s v="Mar 2020"/>
    <n v="169473.65445204897"/>
    <x v="2"/>
    <x v="9"/>
  </r>
  <r>
    <x v="3"/>
    <x v="15"/>
    <s v="Apr 2020"/>
    <n v="164411.18632569796"/>
    <x v="3"/>
    <x v="9"/>
  </r>
  <r>
    <x v="3"/>
    <x v="15"/>
    <s v="May 2020"/>
    <n v="160308.35697458888"/>
    <x v="4"/>
    <x v="9"/>
  </r>
  <r>
    <x v="3"/>
    <x v="15"/>
    <s v="Jun 2020"/>
    <n v="161731.22774341464"/>
    <x v="5"/>
    <x v="9"/>
  </r>
  <r>
    <x v="3"/>
    <x v="15"/>
    <s v="Jul 2020"/>
    <n v="160077.85228215842"/>
    <x v="6"/>
    <x v="9"/>
  </r>
  <r>
    <x v="3"/>
    <x v="15"/>
    <s v="Aug 2020"/>
    <n v="157097.43393599408"/>
    <x v="7"/>
    <x v="9"/>
  </r>
  <r>
    <x v="3"/>
    <x v="15"/>
    <s v="Sep 2020"/>
    <n v="154157.14805249087"/>
    <x v="8"/>
    <x v="9"/>
  </r>
  <r>
    <x v="3"/>
    <x v="15"/>
    <s v="Oct 2020"/>
    <n v="151696.07622621488"/>
    <x v="9"/>
    <x v="9"/>
  </r>
  <r>
    <x v="3"/>
    <x v="15"/>
    <s v="Nov 2020"/>
    <n v="152255.71322641816"/>
    <x v="10"/>
    <x v="9"/>
  </r>
  <r>
    <x v="3"/>
    <x v="15"/>
    <s v="Dec 2020"/>
    <n v="152365.30010069086"/>
    <x v="11"/>
    <x v="9"/>
  </r>
  <r>
    <x v="3"/>
    <x v="15"/>
    <s v="Jan 2021"/>
    <n v="146419.2207994771"/>
    <x v="0"/>
    <x v="10"/>
  </r>
  <r>
    <x v="3"/>
    <x v="15"/>
    <s v="Feb 2021"/>
    <n v="145331.62043234927"/>
    <x v="1"/>
    <x v="10"/>
  </r>
  <r>
    <x v="3"/>
    <x v="15"/>
    <s v="Mar 2021"/>
    <n v="149460.98332048618"/>
    <x v="2"/>
    <x v="10"/>
  </r>
  <r>
    <x v="3"/>
    <x v="15"/>
    <s v="Apr 2021"/>
    <n v="139794.37071819731"/>
    <x v="3"/>
    <x v="10"/>
  </r>
  <r>
    <x v="3"/>
    <x v="15"/>
    <s v="May 2021"/>
    <n v="135541.39070981456"/>
    <x v="4"/>
    <x v="10"/>
  </r>
  <r>
    <x v="3"/>
    <x v="15"/>
    <s v="Jun 2021"/>
    <n v="132967.22337390055"/>
    <x v="5"/>
    <x v="10"/>
  </r>
  <r>
    <x v="3"/>
    <x v="15"/>
    <s v="Jul 2021"/>
    <n v="131185.66680465441"/>
    <x v="6"/>
    <x v="10"/>
  </r>
  <r>
    <x v="3"/>
    <x v="15"/>
    <s v="Aug 2021"/>
    <n v="128722.26261274515"/>
    <x v="7"/>
    <x v="10"/>
  </r>
  <r>
    <x v="3"/>
    <x v="15"/>
    <s v="Sep 2021"/>
    <n v="128367.81549989921"/>
    <x v="8"/>
    <x v="10"/>
  </r>
  <r>
    <x v="3"/>
    <x v="15"/>
    <s v="Oct 2021"/>
    <n v="127288.83074727133"/>
    <x v="9"/>
    <x v="10"/>
  </r>
  <r>
    <x v="3"/>
    <x v="15"/>
    <s v="Nov 2021"/>
    <n v="127297.75996212021"/>
    <x v="10"/>
    <x v="10"/>
  </r>
  <r>
    <x v="3"/>
    <x v="15"/>
    <s v="Dec 2021"/>
    <n v="128045.07199997416"/>
    <x v="11"/>
    <x v="10"/>
  </r>
  <r>
    <x v="3"/>
    <x v="15"/>
    <s v="Jan 2022"/>
    <n v="129350.49949620359"/>
    <x v="0"/>
    <x v="11"/>
  </r>
  <r>
    <x v="3"/>
    <x v="15"/>
    <s v="Feb 2022"/>
    <n v="128526.59893595445"/>
    <x v="1"/>
    <x v="11"/>
  </r>
  <r>
    <x v="3"/>
    <x v="15"/>
    <s v="Mar 2022"/>
    <n v="125398.14182633375"/>
    <x v="2"/>
    <x v="11"/>
  </r>
  <r>
    <x v="3"/>
    <x v="15"/>
    <s v="Apr 2022"/>
    <n v="64806.116043272479"/>
    <x v="3"/>
    <x v="11"/>
  </r>
  <r>
    <x v="3"/>
    <x v="15"/>
    <s v="May 2022"/>
    <n v="64382.550354560095"/>
    <x v="4"/>
    <x v="11"/>
  </r>
  <r>
    <x v="3"/>
    <x v="15"/>
    <s v="Jun 2022"/>
    <n v="63265.946195596247"/>
    <x v="5"/>
    <x v="11"/>
  </r>
  <r>
    <x v="3"/>
    <x v="15"/>
    <s v="Jul 2022"/>
    <n v="63105.095031092409"/>
    <x v="6"/>
    <x v="11"/>
  </r>
  <r>
    <x v="3"/>
    <x v="15"/>
    <s v="Aug 2022"/>
    <n v="62422.447144369973"/>
    <x v="7"/>
    <x v="11"/>
  </r>
  <r>
    <x v="3"/>
    <x v="15"/>
    <s v="Sep 2022"/>
    <n v="62080.022181621775"/>
    <x v="8"/>
    <x v="11"/>
  </r>
  <r>
    <x v="3"/>
    <x v="15"/>
    <s v="Oct 2022"/>
    <n v="61685.482531157875"/>
    <x v="9"/>
    <x v="11"/>
  </r>
  <r>
    <x v="3"/>
    <x v="15"/>
    <s v="Nov 2022"/>
    <n v="61338.307420313053"/>
    <x v="10"/>
    <x v="11"/>
  </r>
  <r>
    <x v="3"/>
    <x v="15"/>
    <s v="Dec 2022"/>
    <n v="61785.440490748864"/>
    <x v="11"/>
    <x v="11"/>
  </r>
  <r>
    <x v="3"/>
    <x v="15"/>
    <s v="Jan 2023"/>
    <n v="60683.658803890321"/>
    <x v="0"/>
    <x v="12"/>
  </r>
  <r>
    <x v="3"/>
    <x v="15"/>
    <s v="Feb 2023"/>
    <n v="60353.941959144744"/>
    <x v="1"/>
    <x v="12"/>
  </r>
  <r>
    <x v="3"/>
    <x v="15"/>
    <s v="Mar 2023"/>
    <n v="60000.83251776229"/>
    <x v="2"/>
    <x v="12"/>
  </r>
  <r>
    <x v="3"/>
    <x v="15"/>
    <s v="Apr 2023"/>
    <n v="59687.548237760915"/>
    <x v="3"/>
    <x v="12"/>
  </r>
  <r>
    <x v="3"/>
    <x v="15"/>
    <s v="May 2023"/>
    <n v="59365.291598006595"/>
    <x v="4"/>
    <x v="12"/>
  </r>
  <r>
    <x v="3"/>
    <x v="15"/>
    <s v="Jun 2023"/>
    <n v="59059.411639588921"/>
    <x v="5"/>
    <x v="12"/>
  </r>
  <r>
    <x v="3"/>
    <x v="15"/>
    <s v="Jul 2023"/>
    <n v="58759.154648818519"/>
    <x v="6"/>
    <x v="12"/>
  </r>
  <r>
    <x v="3"/>
    <x v="15"/>
    <s v="Aug 2023"/>
    <n v="58488.5393225468"/>
    <x v="7"/>
    <x v="12"/>
  </r>
  <r>
    <x v="3"/>
    <x v="15"/>
    <s v="Sep 2023"/>
    <n v="58212.351216679446"/>
    <x v="8"/>
    <x v="12"/>
  </r>
  <r>
    <x v="3"/>
    <x v="15"/>
    <s v="Oct 2023"/>
    <n v="57963.397967302706"/>
    <x v="9"/>
    <x v="12"/>
  </r>
  <r>
    <x v="3"/>
    <x v="15"/>
    <s v="Nov 2023"/>
    <n v="57694.314841662432"/>
    <x v="10"/>
    <x v="12"/>
  </r>
  <r>
    <x v="3"/>
    <x v="15"/>
    <s v="Dec 2023"/>
    <n v="58168.27920224236"/>
    <x v="11"/>
    <x v="12"/>
  </r>
  <r>
    <x v="3"/>
    <x v="15"/>
    <s v="Jan 2024"/>
    <n v="57249.160135043887"/>
    <x v="0"/>
    <x v="13"/>
  </r>
  <r>
    <x v="3"/>
    <x v="15"/>
    <s v="Feb 2024"/>
    <n v="57001.891504364117"/>
    <x v="1"/>
    <x v="13"/>
  </r>
  <r>
    <x v="3"/>
    <x v="15"/>
    <s v="Mar 2024"/>
    <n v="56788.780321221886"/>
    <x v="2"/>
    <x v="13"/>
  </r>
  <r>
    <x v="3"/>
    <x v="15"/>
    <s v="Apr 2024"/>
    <n v="56591.184859019835"/>
    <x v="3"/>
    <x v="13"/>
  </r>
  <r>
    <x v="3"/>
    <x v="15"/>
    <s v="May 2024"/>
    <n v="56402.309387059257"/>
    <x v="4"/>
    <x v="13"/>
  </r>
  <r>
    <x v="3"/>
    <x v="15"/>
    <s v="Jun 2024"/>
    <n v="56194.445028871589"/>
    <x v="5"/>
    <x v="13"/>
  </r>
  <r>
    <x v="3"/>
    <x v="15"/>
    <s v="Jul 2024"/>
    <n v="56022.049478101872"/>
    <x v="6"/>
    <x v="13"/>
  </r>
  <r>
    <x v="3"/>
    <x v="15"/>
    <s v="Aug 2024"/>
    <n v="55858.273442147431"/>
    <x v="7"/>
    <x v="13"/>
  </r>
  <r>
    <x v="3"/>
    <x v="15"/>
    <s v="Sep 2024"/>
    <n v="55675.899633963621"/>
    <x v="8"/>
    <x v="13"/>
  </r>
  <r>
    <x v="3"/>
    <x v="15"/>
    <s v="Oct 2024"/>
    <n v="55498.396406223997"/>
    <x v="9"/>
    <x v="13"/>
  </r>
  <r>
    <x v="3"/>
    <x v="15"/>
    <s v="Nov 2024"/>
    <n v="55335.734011104985"/>
    <x v="10"/>
    <x v="13"/>
  </r>
  <r>
    <x v="3"/>
    <x v="15"/>
    <s v="Dec 2024"/>
    <n v="55839.610663823303"/>
    <x v="11"/>
    <x v="13"/>
  </r>
  <r>
    <x v="3"/>
    <x v="15"/>
    <s v="Jan 2025"/>
    <n v="55094.325668178804"/>
    <x v="0"/>
    <x v="14"/>
  </r>
  <r>
    <x v="3"/>
    <x v="15"/>
    <s v="Feb 2025"/>
    <n v="54979.645664488336"/>
    <x v="1"/>
    <x v="14"/>
  </r>
  <r>
    <x v="3"/>
    <x v="15"/>
    <s v="Mar 2025"/>
    <n v="54873.43083705366"/>
    <x v="2"/>
    <x v="14"/>
  </r>
  <r>
    <x v="3"/>
    <x v="15"/>
    <s v="Apr 2025"/>
    <n v="54715.067536441165"/>
    <x v="3"/>
    <x v="14"/>
  </r>
  <r>
    <x v="3"/>
    <x v="15"/>
    <s v="May 2025"/>
    <n v="54584.652954948615"/>
    <x v="4"/>
    <x v="14"/>
  </r>
  <r>
    <x v="3"/>
    <x v="15"/>
    <s v="Jun 2025"/>
    <n v="54454.809483730605"/>
    <x v="5"/>
    <x v="14"/>
  </r>
  <r>
    <x v="3"/>
    <x v="15"/>
    <s v="Jul 2025"/>
    <n v="54353.000162364857"/>
    <x v="6"/>
    <x v="14"/>
  </r>
  <r>
    <x v="3"/>
    <x v="15"/>
    <s v="Aug 2025"/>
    <n v="54145.363505521047"/>
    <x v="7"/>
    <x v="14"/>
  </r>
  <r>
    <x v="3"/>
    <x v="15"/>
    <s v="Sep 2025"/>
    <n v="54017.374692509664"/>
    <x v="8"/>
    <x v="14"/>
  </r>
  <r>
    <x v="3"/>
    <x v="15"/>
    <s v="Oct 2025"/>
    <n v="53943.530728039419"/>
    <x v="9"/>
    <x v="14"/>
  </r>
  <r>
    <x v="3"/>
    <x v="15"/>
    <s v="Nov 2025"/>
    <n v="53878.344039837015"/>
    <x v="10"/>
    <x v="14"/>
  </r>
  <r>
    <x v="3"/>
    <x v="15"/>
    <s v="Dec 2025"/>
    <n v="54286.269518417852"/>
    <x v="11"/>
    <x v="14"/>
  </r>
  <r>
    <x v="3"/>
    <x v="15"/>
    <s v="Jan 2026"/>
    <n v="53789.742620284625"/>
    <x v="0"/>
    <x v="15"/>
  </r>
  <r>
    <x v="3"/>
    <x v="15"/>
    <s v="Feb 2026"/>
    <n v="53757.594453613361"/>
    <x v="1"/>
    <x v="15"/>
  </r>
  <r>
    <x v="3"/>
    <x v="15"/>
    <s v="Mar 2026"/>
    <n v="53698.989474985996"/>
    <x v="2"/>
    <x v="15"/>
  </r>
  <r>
    <x v="3"/>
    <x v="15"/>
    <s v="Apr 2026"/>
    <n v="53607.601600666763"/>
    <x v="3"/>
    <x v="15"/>
  </r>
  <r>
    <x v="3"/>
    <x v="15"/>
    <s v="May 2026"/>
    <n v="53584.195178759168"/>
    <x v="4"/>
    <x v="15"/>
  </r>
  <r>
    <x v="3"/>
    <x v="15"/>
    <s v="Jun 2026"/>
    <n v="53570.294670610681"/>
    <x v="5"/>
    <x v="15"/>
  </r>
  <r>
    <x v="3"/>
    <x v="15"/>
    <s v="Jul 2026"/>
    <n v="53577.292403368279"/>
    <x v="6"/>
    <x v="15"/>
  </r>
  <r>
    <x v="3"/>
    <x v="15"/>
    <s v="Aug 2026"/>
    <n v="53592.305893341836"/>
    <x v="7"/>
    <x v="15"/>
  </r>
  <r>
    <x v="3"/>
    <x v="15"/>
    <s v="Sep 2026"/>
    <n v="53615.339664552957"/>
    <x v="8"/>
    <x v="15"/>
  </r>
  <r>
    <x v="3"/>
    <x v="15"/>
    <s v="Oct 2026"/>
    <n v="53646.432037673905"/>
    <x v="9"/>
    <x v="15"/>
  </r>
  <r>
    <x v="3"/>
    <x v="15"/>
    <s v="Nov 2026"/>
    <n v="53677.339566807364"/>
    <x v="10"/>
    <x v="15"/>
  </r>
  <r>
    <x v="3"/>
    <x v="15"/>
    <s v="Dec 2026"/>
    <n v="54125.843588538373"/>
    <x v="11"/>
    <x v="15"/>
  </r>
  <r>
    <x v="3"/>
    <x v="15"/>
    <s v="Jan 2027"/>
    <n v="53793.270510790549"/>
    <x v="0"/>
    <x v="16"/>
  </r>
  <r>
    <x v="3"/>
    <x v="15"/>
    <s v="Feb 2027"/>
    <n v="53857.044978165621"/>
    <x v="1"/>
    <x v="16"/>
  </r>
  <r>
    <x v="3"/>
    <x v="15"/>
    <s v="Mar 2027"/>
    <n v="53929.024094941546"/>
    <x v="2"/>
    <x v="16"/>
  </r>
  <r>
    <x v="3"/>
    <x v="16"/>
    <s v="May 2012"/>
    <n v="4516340.1277800165"/>
    <x v="4"/>
    <x v="1"/>
  </r>
  <r>
    <x v="3"/>
    <x v="16"/>
    <s v="Jun 2012"/>
    <n v="9353133.5442077685"/>
    <x v="5"/>
    <x v="1"/>
  </r>
  <r>
    <x v="3"/>
    <x v="16"/>
    <s v="Jul 2012"/>
    <n v="6123692.1177397165"/>
    <x v="6"/>
    <x v="1"/>
  </r>
  <r>
    <x v="3"/>
    <x v="16"/>
    <s v="Aug 2012"/>
    <n v="5277662.6456243573"/>
    <x v="7"/>
    <x v="1"/>
  </r>
  <r>
    <x v="3"/>
    <x v="16"/>
    <s v="Sep 2012"/>
    <n v="4404179.8520595813"/>
    <x v="8"/>
    <x v="1"/>
  </r>
  <r>
    <x v="3"/>
    <x v="16"/>
    <s v="Oct 2012"/>
    <n v="3516428.7347709527"/>
    <x v="9"/>
    <x v="1"/>
  </r>
  <r>
    <x v="3"/>
    <x v="16"/>
    <s v="Nov 2012"/>
    <n v="2869084.1837856648"/>
    <x v="10"/>
    <x v="1"/>
  </r>
  <r>
    <x v="3"/>
    <x v="16"/>
    <s v="Dec 2012"/>
    <n v="2937278.7972768531"/>
    <x v="11"/>
    <x v="1"/>
  </r>
  <r>
    <x v="3"/>
    <x v="16"/>
    <s v="Jan 2013"/>
    <n v="2673276.1262684199"/>
    <x v="0"/>
    <x v="2"/>
  </r>
  <r>
    <x v="3"/>
    <x v="16"/>
    <s v="Feb 2013"/>
    <n v="2285593.4473246564"/>
    <x v="1"/>
    <x v="2"/>
  </r>
  <r>
    <x v="3"/>
    <x v="16"/>
    <s v="Mar 2013"/>
    <n v="2385665.6158839231"/>
    <x v="2"/>
    <x v="2"/>
  </r>
  <r>
    <x v="3"/>
    <x v="16"/>
    <s v="Apr 2013"/>
    <n v="2103621.3888179385"/>
    <x v="3"/>
    <x v="2"/>
  </r>
  <r>
    <x v="3"/>
    <x v="16"/>
    <s v="May 2013"/>
    <n v="2097722.4848424965"/>
    <x v="4"/>
    <x v="2"/>
  </r>
  <r>
    <x v="3"/>
    <x v="16"/>
    <s v="Jun 2013"/>
    <n v="2629695.0750482962"/>
    <x v="5"/>
    <x v="2"/>
  </r>
  <r>
    <x v="3"/>
    <x v="16"/>
    <s v="Jul 2013"/>
    <n v="2186357.2546315142"/>
    <x v="6"/>
    <x v="2"/>
  </r>
  <r>
    <x v="3"/>
    <x v="16"/>
    <s v="Aug 2013"/>
    <n v="2389451.5013345485"/>
    <x v="7"/>
    <x v="2"/>
  </r>
  <r>
    <x v="3"/>
    <x v="16"/>
    <s v="Sep 2013"/>
    <n v="2100269.7781419219"/>
    <x v="8"/>
    <x v="2"/>
  </r>
  <r>
    <x v="3"/>
    <x v="16"/>
    <s v="Oct 2013"/>
    <n v="2027489.1298054196"/>
    <x v="9"/>
    <x v="2"/>
  </r>
  <r>
    <x v="3"/>
    <x v="16"/>
    <s v="Nov 2013"/>
    <n v="2070029.1804776853"/>
    <x v="10"/>
    <x v="2"/>
  </r>
  <r>
    <x v="3"/>
    <x v="16"/>
    <s v="Dec 2013"/>
    <n v="2055075.6382163237"/>
    <x v="11"/>
    <x v="2"/>
  </r>
  <r>
    <x v="3"/>
    <x v="16"/>
    <s v="Jan 2014"/>
    <n v="1964158.4682506057"/>
    <x v="0"/>
    <x v="3"/>
  </r>
  <r>
    <x v="3"/>
    <x v="16"/>
    <s v="Feb 2014"/>
    <n v="1587432.7615963493"/>
    <x v="1"/>
    <x v="3"/>
  </r>
  <r>
    <x v="3"/>
    <x v="16"/>
    <s v="Mar 2014"/>
    <n v="1650236.0382506542"/>
    <x v="2"/>
    <x v="3"/>
  </r>
  <r>
    <x v="3"/>
    <x v="16"/>
    <s v="Apr 2014"/>
    <n v="1444366.3959465874"/>
    <x v="3"/>
    <x v="3"/>
  </r>
  <r>
    <x v="3"/>
    <x v="16"/>
    <s v="May 2014"/>
    <n v="1407464.9043032872"/>
    <x v="4"/>
    <x v="3"/>
  </r>
  <r>
    <x v="3"/>
    <x v="16"/>
    <s v="Jun 2014"/>
    <n v="1823436.0775196215"/>
    <x v="5"/>
    <x v="3"/>
  </r>
  <r>
    <x v="3"/>
    <x v="16"/>
    <s v="Jul 2014"/>
    <n v="1421735.0755387447"/>
    <x v="6"/>
    <x v="3"/>
  </r>
  <r>
    <x v="3"/>
    <x v="16"/>
    <s v="Aug 2014"/>
    <n v="1528254.7020980418"/>
    <x v="7"/>
    <x v="3"/>
  </r>
  <r>
    <x v="3"/>
    <x v="16"/>
    <s v="Sep 2014"/>
    <n v="1316005.4927071172"/>
    <x v="8"/>
    <x v="3"/>
  </r>
  <r>
    <x v="3"/>
    <x v="16"/>
    <s v="Oct 2014"/>
    <n v="1218880.7693560487"/>
    <x v="9"/>
    <x v="3"/>
  </r>
  <r>
    <x v="3"/>
    <x v="16"/>
    <s v="Nov 2014"/>
    <n v="1262266.8567714843"/>
    <x v="10"/>
    <x v="3"/>
  </r>
  <r>
    <x v="3"/>
    <x v="16"/>
    <s v="Dec 2014"/>
    <n v="1310026.6667305927"/>
    <x v="11"/>
    <x v="3"/>
  </r>
  <r>
    <x v="3"/>
    <x v="16"/>
    <s v="Jan 2015"/>
    <n v="1252671.29101156"/>
    <x v="0"/>
    <x v="4"/>
  </r>
  <r>
    <x v="3"/>
    <x v="16"/>
    <s v="Feb 2015"/>
    <n v="982513.68671737902"/>
    <x v="1"/>
    <x v="4"/>
  </r>
  <r>
    <x v="3"/>
    <x v="16"/>
    <s v="Mar 2015"/>
    <n v="1089256.5083571288"/>
    <x v="2"/>
    <x v="4"/>
  </r>
  <r>
    <x v="3"/>
    <x v="16"/>
    <s v="Apr 2015"/>
    <n v="925878.27773824753"/>
    <x v="3"/>
    <x v="4"/>
  </r>
  <r>
    <x v="3"/>
    <x v="16"/>
    <s v="May 2015"/>
    <n v="978117.38031686912"/>
    <x v="4"/>
    <x v="4"/>
  </r>
  <r>
    <x v="3"/>
    <x v="16"/>
    <s v="Jun 2015"/>
    <n v="1400155.6090602782"/>
    <x v="5"/>
    <x v="4"/>
  </r>
  <r>
    <x v="3"/>
    <x v="16"/>
    <s v="Jul 2015"/>
    <n v="1098538.7781719477"/>
    <x v="6"/>
    <x v="4"/>
  </r>
  <r>
    <x v="3"/>
    <x v="16"/>
    <s v="Aug 2015"/>
    <n v="1269014.7158345631"/>
    <x v="7"/>
    <x v="4"/>
  </r>
  <r>
    <x v="3"/>
    <x v="16"/>
    <s v="Sep 2015"/>
    <n v="1094715.167055276"/>
    <x v="8"/>
    <x v="4"/>
  </r>
  <r>
    <x v="3"/>
    <x v="16"/>
    <s v="Oct 2015"/>
    <n v="974950.12361847376"/>
    <x v="9"/>
    <x v="4"/>
  </r>
  <r>
    <x v="3"/>
    <x v="16"/>
    <s v="Nov 2015"/>
    <n v="999870.13449746487"/>
    <x v="10"/>
    <x v="4"/>
  </r>
  <r>
    <x v="3"/>
    <x v="16"/>
    <s v="Dec 2015"/>
    <n v="1039560.3497500159"/>
    <x v="11"/>
    <x v="4"/>
  </r>
  <r>
    <x v="3"/>
    <x v="16"/>
    <s v="Jan 2016"/>
    <n v="996585.10488432331"/>
    <x v="0"/>
    <x v="5"/>
  </r>
  <r>
    <x v="3"/>
    <x v="16"/>
    <s v="Feb 2016"/>
    <n v="771923.39321023319"/>
    <x v="1"/>
    <x v="5"/>
  </r>
  <r>
    <x v="3"/>
    <x v="16"/>
    <s v="Mar 2016"/>
    <n v="876750.45597906667"/>
    <x v="2"/>
    <x v="5"/>
  </r>
  <r>
    <x v="3"/>
    <x v="16"/>
    <s v="Apr 2016"/>
    <n v="742421.63325478323"/>
    <x v="3"/>
    <x v="5"/>
  </r>
  <r>
    <x v="3"/>
    <x v="16"/>
    <s v="May 2016"/>
    <n v="802282.81340652809"/>
    <x v="4"/>
    <x v="5"/>
  </r>
  <r>
    <x v="3"/>
    <x v="16"/>
    <s v="Jun 2016"/>
    <n v="1145510.6136430847"/>
    <x v="5"/>
    <x v="5"/>
  </r>
  <r>
    <x v="3"/>
    <x v="16"/>
    <s v="Jul 2016"/>
    <n v="888122.60778492375"/>
    <x v="6"/>
    <x v="5"/>
  </r>
  <r>
    <x v="3"/>
    <x v="16"/>
    <s v="Aug 2016"/>
    <n v="1039373.4606977092"/>
    <x v="7"/>
    <x v="5"/>
  </r>
  <r>
    <x v="3"/>
    <x v="16"/>
    <s v="Sep 2016"/>
    <n v="889884.63993895915"/>
    <x v="8"/>
    <x v="5"/>
  </r>
  <r>
    <x v="3"/>
    <x v="16"/>
    <s v="Oct 2016"/>
    <n v="783967.97192806436"/>
    <x v="9"/>
    <x v="5"/>
  </r>
  <r>
    <x v="3"/>
    <x v="16"/>
    <s v="Nov 2016"/>
    <n v="811330.22240913217"/>
    <x v="10"/>
    <x v="5"/>
  </r>
  <r>
    <x v="3"/>
    <x v="16"/>
    <s v="Dec 2016"/>
    <n v="852752.95728330943"/>
    <x v="11"/>
    <x v="5"/>
  </r>
  <r>
    <x v="3"/>
    <x v="16"/>
    <s v="Jan 2017"/>
    <n v="821952.08105492266"/>
    <x v="0"/>
    <x v="6"/>
  </r>
  <r>
    <x v="3"/>
    <x v="16"/>
    <s v="Feb 2017"/>
    <n v="623921.20907502552"/>
    <x v="1"/>
    <x v="6"/>
  </r>
  <r>
    <x v="3"/>
    <x v="16"/>
    <s v="Mar 2017"/>
    <n v="714264.57792664738"/>
    <x v="2"/>
    <x v="6"/>
  </r>
  <r>
    <x v="3"/>
    <x v="16"/>
    <s v="Apr 2017"/>
    <n v="601027.94834177964"/>
    <x v="3"/>
    <x v="6"/>
  </r>
  <r>
    <x v="3"/>
    <x v="16"/>
    <s v="May 2017"/>
    <n v="621672.34077136789"/>
    <x v="4"/>
    <x v="6"/>
  </r>
  <r>
    <x v="3"/>
    <x v="16"/>
    <s v="Jun 2017"/>
    <n v="940342.56884779176"/>
    <x v="5"/>
    <x v="6"/>
  </r>
  <r>
    <x v="3"/>
    <x v="16"/>
    <s v="Jul 2017"/>
    <n v="715443.03829888359"/>
    <x v="6"/>
    <x v="6"/>
  </r>
  <r>
    <x v="3"/>
    <x v="16"/>
    <s v="Aug 2017"/>
    <n v="852970.46279774641"/>
    <x v="7"/>
    <x v="6"/>
  </r>
  <r>
    <x v="3"/>
    <x v="16"/>
    <s v="Sep 2017"/>
    <n v="729657.11300619296"/>
    <x v="8"/>
    <x v="6"/>
  </r>
  <r>
    <x v="3"/>
    <x v="16"/>
    <s v="Oct 2017"/>
    <n v="645963.81930461642"/>
    <x v="9"/>
    <x v="6"/>
  </r>
  <r>
    <x v="3"/>
    <x v="16"/>
    <s v="Nov 2017"/>
    <n v="670415.97149302647"/>
    <x v="10"/>
    <x v="6"/>
  </r>
  <r>
    <x v="3"/>
    <x v="16"/>
    <s v="Dec 2017"/>
    <n v="707939.63318491075"/>
    <x v="11"/>
    <x v="6"/>
  </r>
  <r>
    <x v="3"/>
    <x v="16"/>
    <s v="Jan 2018"/>
    <n v="678394.51030809595"/>
    <x v="0"/>
    <x v="7"/>
  </r>
  <r>
    <x v="3"/>
    <x v="16"/>
    <s v="Feb 2018"/>
    <n v="501599.46900808037"/>
    <x v="1"/>
    <x v="7"/>
  </r>
  <r>
    <x v="3"/>
    <x v="16"/>
    <s v="Mar 2018"/>
    <n v="587252.70377073984"/>
    <x v="2"/>
    <x v="7"/>
  </r>
  <r>
    <x v="3"/>
    <x v="16"/>
    <s v="Apr 2018"/>
    <n v="489326.13490854565"/>
    <x v="3"/>
    <x v="7"/>
  </r>
  <r>
    <x v="3"/>
    <x v="16"/>
    <s v="May 2018"/>
    <n v="516265.04592270788"/>
    <x v="4"/>
    <x v="7"/>
  </r>
  <r>
    <x v="3"/>
    <x v="16"/>
    <s v="Jun 2018"/>
    <n v="801195.07526105642"/>
    <x v="5"/>
    <x v="7"/>
  </r>
  <r>
    <x v="3"/>
    <x v="16"/>
    <s v="Jul 2018"/>
    <n v="607964.20867639361"/>
    <x v="6"/>
    <x v="7"/>
  </r>
  <r>
    <x v="3"/>
    <x v="16"/>
    <s v="Aug 2018"/>
    <n v="737190.6795734897"/>
    <x v="7"/>
    <x v="7"/>
  </r>
  <r>
    <x v="3"/>
    <x v="16"/>
    <s v="Sep 2018"/>
    <n v="618297.21889387164"/>
    <x v="8"/>
    <x v="7"/>
  </r>
  <r>
    <x v="3"/>
    <x v="16"/>
    <s v="Oct 2018"/>
    <n v="538051.48977238627"/>
    <x v="9"/>
    <x v="7"/>
  </r>
  <r>
    <x v="3"/>
    <x v="16"/>
    <s v="Nov 2018"/>
    <n v="566265.84109374578"/>
    <x v="10"/>
    <x v="7"/>
  </r>
  <r>
    <x v="3"/>
    <x v="16"/>
    <s v="Dec 2018"/>
    <n v="601258.94828992535"/>
    <x v="11"/>
    <x v="7"/>
  </r>
  <r>
    <x v="3"/>
    <x v="16"/>
    <s v="Jan 2019"/>
    <n v="578095.05500426155"/>
    <x v="0"/>
    <x v="8"/>
  </r>
  <r>
    <x v="3"/>
    <x v="16"/>
    <s v="Feb 2019"/>
    <n v="424270.63652068254"/>
    <x v="1"/>
    <x v="8"/>
  </r>
  <r>
    <x v="3"/>
    <x v="16"/>
    <s v="Mar 2019"/>
    <n v="503684.38620387827"/>
    <x v="2"/>
    <x v="8"/>
  </r>
  <r>
    <x v="3"/>
    <x v="16"/>
    <s v="Apr 2019"/>
    <n v="416141.3293831551"/>
    <x v="3"/>
    <x v="8"/>
  </r>
  <r>
    <x v="3"/>
    <x v="16"/>
    <s v="May 2019"/>
    <n v="443848.55302768445"/>
    <x v="4"/>
    <x v="8"/>
  </r>
  <r>
    <x v="3"/>
    <x v="16"/>
    <s v="Jun 2019"/>
    <n v="700495.86681705585"/>
    <x v="5"/>
    <x v="8"/>
  </r>
  <r>
    <x v="3"/>
    <x v="16"/>
    <s v="Jul 2019"/>
    <n v="524170.12899142934"/>
    <x v="6"/>
    <x v="8"/>
  </r>
  <r>
    <x v="3"/>
    <x v="16"/>
    <s v="Aug 2019"/>
    <n v="639931.79155196284"/>
    <x v="7"/>
    <x v="8"/>
  </r>
  <r>
    <x v="3"/>
    <x v="16"/>
    <s v="Sep 2019"/>
    <n v="541616.22415189212"/>
    <x v="8"/>
    <x v="8"/>
  </r>
  <r>
    <x v="3"/>
    <x v="16"/>
    <s v="Oct 2019"/>
    <n v="471851.72878550959"/>
    <x v="9"/>
    <x v="8"/>
  </r>
  <r>
    <x v="3"/>
    <x v="16"/>
    <s v="Nov 2019"/>
    <n v="493783.64349835814"/>
    <x v="10"/>
    <x v="8"/>
  </r>
  <r>
    <x v="3"/>
    <x v="16"/>
    <s v="Dec 2019"/>
    <n v="525748.8657318108"/>
    <x v="11"/>
    <x v="8"/>
  </r>
  <r>
    <x v="3"/>
    <x v="16"/>
    <s v="Jan 2020"/>
    <n v="508118.47838539578"/>
    <x v="0"/>
    <x v="9"/>
  </r>
  <r>
    <x v="3"/>
    <x v="16"/>
    <s v="Feb 2020"/>
    <n v="372333.96970542194"/>
    <x v="1"/>
    <x v="9"/>
  </r>
  <r>
    <x v="3"/>
    <x v="16"/>
    <s v="Mar 2020"/>
    <n v="446075.58515350567"/>
    <x v="2"/>
    <x v="9"/>
  </r>
  <r>
    <x v="3"/>
    <x v="16"/>
    <s v="Apr 2020"/>
    <n v="369654.78611135489"/>
    <x v="3"/>
    <x v="9"/>
  </r>
  <r>
    <x v="3"/>
    <x v="16"/>
    <s v="May 2020"/>
    <n v="392146.27008800773"/>
    <x v="4"/>
    <x v="9"/>
  </r>
  <r>
    <x v="3"/>
    <x v="16"/>
    <s v="Jun 2020"/>
    <n v="619824.04303795903"/>
    <x v="5"/>
    <x v="9"/>
  </r>
  <r>
    <x v="3"/>
    <x v="16"/>
    <s v="Jul 2020"/>
    <n v="467358.74732269923"/>
    <x v="6"/>
    <x v="9"/>
  </r>
  <r>
    <x v="3"/>
    <x v="16"/>
    <s v="Aug 2020"/>
    <n v="572904.96022594778"/>
    <x v="7"/>
    <x v="9"/>
  </r>
  <r>
    <x v="3"/>
    <x v="16"/>
    <s v="Sep 2020"/>
    <n v="482339.43693217257"/>
    <x v="8"/>
    <x v="9"/>
  </r>
  <r>
    <x v="3"/>
    <x v="16"/>
    <s v="Oct 2020"/>
    <n v="420312.99098533805"/>
    <x v="9"/>
    <x v="9"/>
  </r>
  <r>
    <x v="3"/>
    <x v="16"/>
    <s v="Nov 2020"/>
    <n v="442959.77347769"/>
    <x v="10"/>
    <x v="9"/>
  </r>
  <r>
    <x v="3"/>
    <x v="16"/>
    <s v="Dec 2020"/>
    <n v="475494.39729547652"/>
    <x v="11"/>
    <x v="9"/>
  </r>
  <r>
    <x v="3"/>
    <x v="16"/>
    <s v="Jan 2021"/>
    <n v="460744.04802743811"/>
    <x v="0"/>
    <x v="10"/>
  </r>
  <r>
    <x v="3"/>
    <x v="16"/>
    <s v="Feb 2021"/>
    <n v="336316.61710200371"/>
    <x v="1"/>
    <x v="10"/>
  </r>
  <r>
    <x v="3"/>
    <x v="16"/>
    <s v="Mar 2021"/>
    <n v="401300.42975023645"/>
    <x v="2"/>
    <x v="10"/>
  </r>
  <r>
    <x v="3"/>
    <x v="16"/>
    <s v="Apr 2021"/>
    <n v="337624.39122358139"/>
    <x v="3"/>
    <x v="10"/>
  </r>
  <r>
    <x v="3"/>
    <x v="16"/>
    <s v="May 2021"/>
    <n v="342704.75975865626"/>
    <x v="4"/>
    <x v="10"/>
  </r>
  <r>
    <x v="3"/>
    <x v="16"/>
    <s v="Jun 2021"/>
    <n v="546324.9726223289"/>
    <x v="5"/>
    <x v="10"/>
  </r>
  <r>
    <x v="3"/>
    <x v="16"/>
    <s v="Jul 2021"/>
    <n v="406362.96300673048"/>
    <x v="6"/>
    <x v="10"/>
  </r>
  <r>
    <x v="3"/>
    <x v="16"/>
    <s v="Aug 2021"/>
    <n v="500962.61699501821"/>
    <x v="7"/>
    <x v="10"/>
  </r>
  <r>
    <x v="3"/>
    <x v="16"/>
    <s v="Sep 2021"/>
    <n v="420643.25986930821"/>
    <x v="8"/>
    <x v="10"/>
  </r>
  <r>
    <x v="3"/>
    <x v="16"/>
    <s v="Oct 2021"/>
    <n v="368016.96129615873"/>
    <x v="9"/>
    <x v="10"/>
  </r>
  <r>
    <x v="3"/>
    <x v="16"/>
    <s v="Nov 2021"/>
    <n v="389847.29581150215"/>
    <x v="10"/>
    <x v="10"/>
  </r>
  <r>
    <x v="3"/>
    <x v="16"/>
    <s v="Dec 2021"/>
    <n v="418656.87342148978"/>
    <x v="11"/>
    <x v="10"/>
  </r>
  <r>
    <x v="3"/>
    <x v="16"/>
    <s v="Jan 2022"/>
    <n v="406420.37432869157"/>
    <x v="0"/>
    <x v="11"/>
  </r>
  <r>
    <x v="3"/>
    <x v="16"/>
    <s v="Feb 2022"/>
    <n v="302453.07410343894"/>
    <x v="1"/>
    <x v="11"/>
  </r>
  <r>
    <x v="3"/>
    <x v="16"/>
    <s v="Mar 2022"/>
    <n v="359639.84487869032"/>
    <x v="2"/>
    <x v="11"/>
  </r>
  <r>
    <x v="3"/>
    <x v="16"/>
    <s v="Apr 2022"/>
    <n v="295539.71510368184"/>
    <x v="3"/>
    <x v="11"/>
  </r>
  <r>
    <x v="3"/>
    <x v="16"/>
    <s v="May 2022"/>
    <n v="259162.36981607726"/>
    <x v="4"/>
    <x v="11"/>
  </r>
  <r>
    <x v="3"/>
    <x v="16"/>
    <s v="Jun 2022"/>
    <n v="430676.31814407877"/>
    <x v="5"/>
    <x v="11"/>
  </r>
  <r>
    <x v="3"/>
    <x v="16"/>
    <s v="Jul 2022"/>
    <n v="307097.81364876684"/>
    <x v="6"/>
    <x v="11"/>
  </r>
  <r>
    <x v="3"/>
    <x v="16"/>
    <s v="Aug 2022"/>
    <n v="393526.09053180396"/>
    <x v="7"/>
    <x v="11"/>
  </r>
  <r>
    <x v="3"/>
    <x v="16"/>
    <s v="Sep 2022"/>
    <n v="323647.25419147423"/>
    <x v="8"/>
    <x v="11"/>
  </r>
  <r>
    <x v="3"/>
    <x v="16"/>
    <s v="Oct 2022"/>
    <n v="276884.89216125617"/>
    <x v="9"/>
    <x v="11"/>
  </r>
  <r>
    <x v="3"/>
    <x v="16"/>
    <s v="Nov 2022"/>
    <n v="297360.73563524464"/>
    <x v="10"/>
    <x v="11"/>
  </r>
  <r>
    <x v="3"/>
    <x v="16"/>
    <s v="Dec 2022"/>
    <n v="323046.73442239693"/>
    <x v="11"/>
    <x v="11"/>
  </r>
  <r>
    <x v="3"/>
    <x v="16"/>
    <s v="Jan 2023"/>
    <n v="312289.50876220892"/>
    <x v="0"/>
    <x v="12"/>
  </r>
  <r>
    <x v="3"/>
    <x v="16"/>
    <s v="Feb 2023"/>
    <n v="217374.93549681437"/>
    <x v="1"/>
    <x v="12"/>
  </r>
  <r>
    <x v="3"/>
    <x v="16"/>
    <s v="Mar 2023"/>
    <n v="270493.78302227368"/>
    <x v="2"/>
    <x v="12"/>
  </r>
  <r>
    <x v="3"/>
    <x v="16"/>
    <s v="Apr 2023"/>
    <n v="216271.06543075992"/>
    <x v="3"/>
    <x v="12"/>
  </r>
  <r>
    <x v="3"/>
    <x v="16"/>
    <s v="May 2023"/>
    <n v="236879.3032217086"/>
    <x v="4"/>
    <x v="12"/>
  </r>
  <r>
    <x v="3"/>
    <x v="16"/>
    <s v="Jun 2023"/>
    <n v="403450.62625600823"/>
    <x v="5"/>
    <x v="12"/>
  </r>
  <r>
    <x v="3"/>
    <x v="16"/>
    <s v="Jul 2023"/>
    <n v="293928.58455488313"/>
    <x v="6"/>
    <x v="12"/>
  </r>
  <r>
    <x v="3"/>
    <x v="16"/>
    <s v="Aug 2023"/>
    <n v="371230.89789369935"/>
    <x v="7"/>
    <x v="12"/>
  </r>
  <r>
    <x v="3"/>
    <x v="16"/>
    <s v="Sep 2023"/>
    <n v="309312.85595969611"/>
    <x v="8"/>
    <x v="12"/>
  </r>
  <r>
    <x v="3"/>
    <x v="16"/>
    <s v="Oct 2023"/>
    <n v="267757.42734126275"/>
    <x v="9"/>
    <x v="12"/>
  </r>
  <r>
    <x v="3"/>
    <x v="16"/>
    <s v="Nov 2023"/>
    <n v="286357.58062667318"/>
    <x v="10"/>
    <x v="12"/>
  </r>
  <r>
    <x v="3"/>
    <x v="16"/>
    <s v="Dec 2023"/>
    <n v="309540.3723421552"/>
    <x v="11"/>
    <x v="12"/>
  </r>
  <r>
    <x v="3"/>
    <x v="16"/>
    <s v="Jan 2024"/>
    <n v="300244.92511520814"/>
    <x v="0"/>
    <x v="13"/>
  </r>
  <r>
    <x v="3"/>
    <x v="16"/>
    <s v="Feb 2024"/>
    <n v="215701.02084525727"/>
    <x v="1"/>
    <x v="13"/>
  </r>
  <r>
    <x v="3"/>
    <x v="16"/>
    <s v="Mar 2024"/>
    <n v="263452.90054510219"/>
    <x v="2"/>
    <x v="13"/>
  </r>
  <r>
    <x v="3"/>
    <x v="16"/>
    <s v="Apr 2024"/>
    <n v="215285.18591989612"/>
    <x v="3"/>
    <x v="13"/>
  </r>
  <r>
    <x v="3"/>
    <x v="16"/>
    <s v="May 2024"/>
    <n v="233984.51928423194"/>
    <x v="4"/>
    <x v="13"/>
  </r>
  <r>
    <x v="3"/>
    <x v="16"/>
    <s v="Jun 2024"/>
    <n v="383122.64790421422"/>
    <x v="5"/>
    <x v="13"/>
  </r>
  <r>
    <x v="3"/>
    <x v="16"/>
    <s v="Jul 2024"/>
    <n v="285545.15936290065"/>
    <x v="6"/>
    <x v="13"/>
  </r>
  <r>
    <x v="3"/>
    <x v="16"/>
    <s v="Aug 2024"/>
    <n v="354893.33159698406"/>
    <x v="7"/>
    <x v="13"/>
  </r>
  <r>
    <x v="3"/>
    <x v="16"/>
    <s v="Sep 2024"/>
    <n v="299857.87597916403"/>
    <x v="8"/>
    <x v="13"/>
  </r>
  <r>
    <x v="3"/>
    <x v="16"/>
    <s v="Oct 2024"/>
    <n v="263008.91119748459"/>
    <x v="9"/>
    <x v="13"/>
  </r>
  <r>
    <x v="3"/>
    <x v="16"/>
    <s v="Nov 2024"/>
    <n v="279926.49107276346"/>
    <x v="10"/>
    <x v="13"/>
  </r>
  <r>
    <x v="3"/>
    <x v="16"/>
    <s v="Dec 2024"/>
    <n v="300912.73772712023"/>
    <x v="11"/>
    <x v="13"/>
  </r>
  <r>
    <x v="3"/>
    <x v="16"/>
    <s v="Jan 2025"/>
    <n v="292949.01449295849"/>
    <x v="0"/>
    <x v="14"/>
  </r>
  <r>
    <x v="3"/>
    <x v="16"/>
    <s v="Feb 2025"/>
    <n v="217674.63787085016"/>
    <x v="1"/>
    <x v="14"/>
  </r>
  <r>
    <x v="3"/>
    <x v="16"/>
    <s v="Mar 2025"/>
    <n v="260595.1821071466"/>
    <x v="2"/>
    <x v="14"/>
  </r>
  <r>
    <x v="3"/>
    <x v="16"/>
    <s v="Apr 2025"/>
    <n v="217868.52793732416"/>
    <x v="3"/>
    <x v="14"/>
  </r>
  <r>
    <x v="3"/>
    <x v="16"/>
    <s v="May 2025"/>
    <n v="234902.72328189056"/>
    <x v="4"/>
    <x v="14"/>
  </r>
  <r>
    <x v="3"/>
    <x v="16"/>
    <s v="Jun 2025"/>
    <n v="368428.35837127827"/>
    <x v="5"/>
    <x v="14"/>
  </r>
  <r>
    <x v="3"/>
    <x v="16"/>
    <s v="Jul 2025"/>
    <n v="281595.72137168149"/>
    <x v="6"/>
    <x v="14"/>
  </r>
  <r>
    <x v="3"/>
    <x v="16"/>
    <s v="Aug 2025"/>
    <n v="343884.03628068109"/>
    <x v="7"/>
    <x v="14"/>
  </r>
  <r>
    <x v="3"/>
    <x v="16"/>
    <s v="Sep 2025"/>
    <n v="295068.69129999395"/>
    <x v="8"/>
    <x v="14"/>
  </r>
  <r>
    <x v="3"/>
    <x v="16"/>
    <s v="Oct 2025"/>
    <n v="262512.45992488647"/>
    <x v="9"/>
    <x v="14"/>
  </r>
  <r>
    <x v="3"/>
    <x v="16"/>
    <s v="Nov 2025"/>
    <n v="277972.93967691396"/>
    <x v="10"/>
    <x v="14"/>
  </r>
  <r>
    <x v="3"/>
    <x v="16"/>
    <s v="Dec 2025"/>
    <n v="297033.32869648444"/>
    <x v="11"/>
    <x v="14"/>
  </r>
  <r>
    <x v="3"/>
    <x v="16"/>
    <s v="Jan 2026"/>
    <n v="290297.5284355685"/>
    <x v="0"/>
    <x v="15"/>
  </r>
  <r>
    <x v="3"/>
    <x v="16"/>
    <s v="Feb 2026"/>
    <n v="223466.67049813061"/>
    <x v="1"/>
    <x v="15"/>
  </r>
  <r>
    <x v="3"/>
    <x v="16"/>
    <s v="Mar 2026"/>
    <n v="262202.29888104717"/>
    <x v="2"/>
    <x v="15"/>
  </r>
  <r>
    <x v="3"/>
    <x v="16"/>
    <s v="Apr 2026"/>
    <n v="224433.96942678859"/>
    <x v="3"/>
    <x v="15"/>
  </r>
  <r>
    <x v="3"/>
    <x v="16"/>
    <s v="May 2026"/>
    <n v="240004.42208948857"/>
    <x v="4"/>
    <x v="15"/>
  </r>
  <r>
    <x v="3"/>
    <x v="16"/>
    <s v="Jun 2026"/>
    <n v="359622.26823702181"/>
    <x v="5"/>
    <x v="15"/>
  </r>
  <r>
    <x v="3"/>
    <x v="16"/>
    <s v="Jul 2026"/>
    <n v="282468.87999851658"/>
    <x v="6"/>
    <x v="15"/>
  </r>
  <r>
    <x v="3"/>
    <x v="16"/>
    <s v="Aug 2026"/>
    <n v="338446.81786659634"/>
    <x v="7"/>
    <x v="15"/>
  </r>
  <r>
    <x v="3"/>
    <x v="16"/>
    <s v="Sep 2026"/>
    <n v="295247.8852908531"/>
    <x v="8"/>
    <x v="15"/>
  </r>
  <r>
    <x v="3"/>
    <x v="16"/>
    <s v="Oct 2026"/>
    <n v="266582.91147176159"/>
    <x v="9"/>
    <x v="15"/>
  </r>
  <r>
    <x v="3"/>
    <x v="16"/>
    <s v="Nov 2026"/>
    <n v="280769.02585344622"/>
    <x v="10"/>
    <x v="15"/>
  </r>
  <r>
    <x v="3"/>
    <x v="16"/>
    <s v="Dec 2026"/>
    <n v="298128.17076590459"/>
    <x v="11"/>
    <x v="15"/>
  </r>
  <r>
    <x v="3"/>
    <x v="16"/>
    <s v="Jan 2027"/>
    <n v="292575.85375655006"/>
    <x v="0"/>
    <x v="16"/>
  </r>
  <r>
    <x v="3"/>
    <x v="16"/>
    <s v="Feb 2027"/>
    <n v="283128.93969546276"/>
    <x v="1"/>
    <x v="16"/>
  </r>
  <r>
    <x v="3"/>
    <x v="16"/>
    <s v="Mar 2027"/>
    <n v="270964.8947714644"/>
    <x v="2"/>
    <x v="16"/>
  </r>
  <r>
    <x v="3"/>
    <x v="16"/>
    <s v="Apr 2027"/>
    <n v="224318.25941791048"/>
    <x v="3"/>
    <x v="16"/>
  </r>
  <r>
    <x v="3"/>
    <x v="17"/>
    <s v="Jun 2012"/>
    <n v="7895590.1720365873"/>
    <x v="5"/>
    <x v="1"/>
  </r>
  <r>
    <x v="3"/>
    <x v="17"/>
    <s v="Jul 2012"/>
    <n v="9680610.9854277074"/>
    <x v="6"/>
    <x v="1"/>
  </r>
  <r>
    <x v="3"/>
    <x v="17"/>
    <s v="Aug 2012"/>
    <n v="8285921.6303517511"/>
    <x v="7"/>
    <x v="1"/>
  </r>
  <r>
    <x v="3"/>
    <x v="17"/>
    <s v="Sep 2012"/>
    <n v="5545139.9347223071"/>
    <x v="8"/>
    <x v="1"/>
  </r>
  <r>
    <x v="3"/>
    <x v="17"/>
    <s v="Oct 2012"/>
    <n v="4136756.2580822716"/>
    <x v="9"/>
    <x v="1"/>
  </r>
  <r>
    <x v="3"/>
    <x v="17"/>
    <s v="Nov 2012"/>
    <n v="3527196.7559406948"/>
    <x v="10"/>
    <x v="1"/>
  </r>
  <r>
    <x v="3"/>
    <x v="17"/>
    <s v="Dec 2012"/>
    <n v="2794740.6336241993"/>
    <x v="11"/>
    <x v="1"/>
  </r>
  <r>
    <x v="3"/>
    <x v="17"/>
    <s v="Jan 2013"/>
    <n v="2403671.9767548265"/>
    <x v="0"/>
    <x v="2"/>
  </r>
  <r>
    <x v="3"/>
    <x v="17"/>
    <s v="Feb 2013"/>
    <n v="2172907.1225164505"/>
    <x v="1"/>
    <x v="2"/>
  </r>
  <r>
    <x v="3"/>
    <x v="17"/>
    <s v="Mar 2013"/>
    <n v="2127978.5394277261"/>
    <x v="2"/>
    <x v="2"/>
  </r>
  <r>
    <x v="3"/>
    <x v="17"/>
    <s v="Apr 2013"/>
    <n v="2135989.1091487296"/>
    <x v="3"/>
    <x v="2"/>
  </r>
  <r>
    <x v="3"/>
    <x v="17"/>
    <s v="May 2013"/>
    <n v="2107043.1883726353"/>
    <x v="4"/>
    <x v="2"/>
  </r>
  <r>
    <x v="3"/>
    <x v="17"/>
    <s v="Jun 2013"/>
    <n v="2081220.3299393011"/>
    <x v="5"/>
    <x v="2"/>
  </r>
  <r>
    <x v="3"/>
    <x v="17"/>
    <s v="Jul 2013"/>
    <n v="2024059.8402734553"/>
    <x v="6"/>
    <x v="2"/>
  </r>
  <r>
    <x v="3"/>
    <x v="17"/>
    <s v="Aug 2013"/>
    <n v="1989545.3244881213"/>
    <x v="7"/>
    <x v="2"/>
  </r>
  <r>
    <x v="3"/>
    <x v="17"/>
    <s v="Sep 2013"/>
    <n v="1883981.3680733552"/>
    <x v="8"/>
    <x v="2"/>
  </r>
  <r>
    <x v="3"/>
    <x v="17"/>
    <s v="Oct 2013"/>
    <n v="2040043.954524789"/>
    <x v="9"/>
    <x v="2"/>
  </r>
  <r>
    <x v="3"/>
    <x v="17"/>
    <s v="Nov 2013"/>
    <n v="1985689.5939431051"/>
    <x v="10"/>
    <x v="2"/>
  </r>
  <r>
    <x v="3"/>
    <x v="17"/>
    <s v="Dec 2013"/>
    <n v="1960067.689036866"/>
    <x v="11"/>
    <x v="2"/>
  </r>
  <r>
    <x v="3"/>
    <x v="17"/>
    <s v="Jan 2014"/>
    <n v="1753951.3640312785"/>
    <x v="0"/>
    <x v="3"/>
  </r>
  <r>
    <x v="3"/>
    <x v="17"/>
    <s v="Feb 2014"/>
    <n v="1656984.2621125754"/>
    <x v="1"/>
    <x v="3"/>
  </r>
  <r>
    <x v="3"/>
    <x v="17"/>
    <s v="Mar 2014"/>
    <n v="1504698.8852208562"/>
    <x v="2"/>
    <x v="3"/>
  </r>
  <r>
    <x v="3"/>
    <x v="17"/>
    <s v="Apr 2014"/>
    <n v="1379229.0784437903"/>
    <x v="3"/>
    <x v="3"/>
  </r>
  <r>
    <x v="3"/>
    <x v="17"/>
    <s v="May 2014"/>
    <n v="1331805.7614298947"/>
    <x v="4"/>
    <x v="3"/>
  </r>
  <r>
    <x v="3"/>
    <x v="17"/>
    <s v="Jun 2014"/>
    <n v="1254477.7556195669"/>
    <x v="5"/>
    <x v="3"/>
  </r>
  <r>
    <x v="3"/>
    <x v="17"/>
    <s v="Jul 2014"/>
    <n v="1140790.6242716487"/>
    <x v="6"/>
    <x v="3"/>
  </r>
  <r>
    <x v="3"/>
    <x v="17"/>
    <s v="Aug 2014"/>
    <n v="2653324.0576729369"/>
    <x v="7"/>
    <x v="3"/>
  </r>
  <r>
    <x v="3"/>
    <x v="17"/>
    <s v="Sep 2014"/>
    <n v="3991794.9107495882"/>
    <x v="8"/>
    <x v="3"/>
  </r>
  <r>
    <x v="3"/>
    <x v="17"/>
    <s v="Oct 2014"/>
    <n v="4086802.870535193"/>
    <x v="9"/>
    <x v="3"/>
  </r>
  <r>
    <x v="3"/>
    <x v="17"/>
    <s v="Nov 2014"/>
    <n v="3868823.3077260028"/>
    <x v="10"/>
    <x v="3"/>
  </r>
  <r>
    <x v="3"/>
    <x v="17"/>
    <s v="Dec 2014"/>
    <n v="4138831.3370427364"/>
    <x v="11"/>
    <x v="3"/>
  </r>
  <r>
    <x v="3"/>
    <x v="17"/>
    <s v="Jan 2015"/>
    <n v="4378082.2926081447"/>
    <x v="0"/>
    <x v="4"/>
  </r>
  <r>
    <x v="3"/>
    <x v="17"/>
    <s v="Feb 2015"/>
    <n v="4409625.8217160013"/>
    <x v="1"/>
    <x v="4"/>
  </r>
  <r>
    <x v="3"/>
    <x v="17"/>
    <s v="Mar 2015"/>
    <n v="4458957.5762942098"/>
    <x v="2"/>
    <x v="4"/>
  </r>
  <r>
    <x v="3"/>
    <x v="17"/>
    <s v="Apr 2015"/>
    <n v="4525903.3964657197"/>
    <x v="3"/>
    <x v="4"/>
  </r>
  <r>
    <x v="3"/>
    <x v="17"/>
    <s v="May 2015"/>
    <n v="4626239.7433212996"/>
    <x v="4"/>
    <x v="4"/>
  </r>
  <r>
    <x v="3"/>
    <x v="17"/>
    <s v="Jun 2015"/>
    <n v="4819125.5814625006"/>
    <x v="5"/>
    <x v="4"/>
  </r>
  <r>
    <x v="3"/>
    <x v="17"/>
    <s v="Jul 2015"/>
    <n v="5014569.9629318789"/>
    <x v="6"/>
    <x v="4"/>
  </r>
  <r>
    <x v="3"/>
    <x v="17"/>
    <s v="Aug 2015"/>
    <n v="5090743.3372155484"/>
    <x v="7"/>
    <x v="4"/>
  </r>
  <r>
    <x v="3"/>
    <x v="17"/>
    <s v="Sep 2015"/>
    <n v="5068874.1256776033"/>
    <x v="8"/>
    <x v="4"/>
  </r>
  <r>
    <x v="3"/>
    <x v="17"/>
    <s v="Oct 2015"/>
    <n v="4850358.6184943663"/>
    <x v="9"/>
    <x v="4"/>
  </r>
  <r>
    <x v="3"/>
    <x v="17"/>
    <s v="Nov 2015"/>
    <n v="4556807.1815890726"/>
    <x v="10"/>
    <x v="4"/>
  </r>
  <r>
    <x v="3"/>
    <x v="17"/>
    <s v="Dec 2015"/>
    <n v="4733549.0912343981"/>
    <x v="11"/>
    <x v="4"/>
  </r>
  <r>
    <x v="3"/>
    <x v="17"/>
    <s v="Jan 2016"/>
    <n v="4956529.4301448399"/>
    <x v="0"/>
    <x v="5"/>
  </r>
  <r>
    <x v="3"/>
    <x v="17"/>
    <s v="Feb 2016"/>
    <n v="4978504.5205521174"/>
    <x v="1"/>
    <x v="5"/>
  </r>
  <r>
    <x v="3"/>
    <x v="17"/>
    <s v="Mar 2016"/>
    <n v="5073504.4457081361"/>
    <x v="2"/>
    <x v="5"/>
  </r>
  <r>
    <x v="3"/>
    <x v="17"/>
    <s v="Apr 2016"/>
    <n v="5174416.992756648"/>
    <x v="3"/>
    <x v="5"/>
  </r>
  <r>
    <x v="3"/>
    <x v="17"/>
    <s v="May 2016"/>
    <n v="5355568.0069727767"/>
    <x v="4"/>
    <x v="5"/>
  </r>
  <r>
    <x v="3"/>
    <x v="17"/>
    <s v="Jun 2016"/>
    <n v="5506920.5062309168"/>
    <x v="5"/>
    <x v="5"/>
  </r>
  <r>
    <x v="3"/>
    <x v="17"/>
    <s v="Jul 2016"/>
    <n v="5613415.2989365999"/>
    <x v="6"/>
    <x v="5"/>
  </r>
  <r>
    <x v="3"/>
    <x v="17"/>
    <s v="Aug 2016"/>
    <n v="5647161.5495842528"/>
    <x v="7"/>
    <x v="5"/>
  </r>
  <r>
    <x v="3"/>
    <x v="17"/>
    <s v="Sep 2016"/>
    <n v="5635461.7367979474"/>
    <x v="8"/>
    <x v="5"/>
  </r>
  <r>
    <x v="3"/>
    <x v="17"/>
    <s v="Oct 2016"/>
    <n v="5388210.0970283793"/>
    <x v="9"/>
    <x v="5"/>
  </r>
  <r>
    <x v="3"/>
    <x v="17"/>
    <s v="Nov 2016"/>
    <n v="4986412.6873352258"/>
    <x v="10"/>
    <x v="5"/>
  </r>
  <r>
    <x v="3"/>
    <x v="17"/>
    <s v="Dec 2016"/>
    <n v="4929389.962814807"/>
    <x v="11"/>
    <x v="5"/>
  </r>
  <r>
    <x v="3"/>
    <x v="17"/>
    <s v="Jan 2017"/>
    <n v="5034461.9784440929"/>
    <x v="0"/>
    <x v="6"/>
  </r>
  <r>
    <x v="3"/>
    <x v="17"/>
    <s v="Feb 2017"/>
    <n v="4893882.274047086"/>
    <x v="1"/>
    <x v="6"/>
  </r>
  <r>
    <x v="3"/>
    <x v="17"/>
    <s v="Mar 2017"/>
    <n v="4800389.8853238402"/>
    <x v="2"/>
    <x v="6"/>
  </r>
  <r>
    <x v="3"/>
    <x v="17"/>
    <s v="Apr 2017"/>
    <n v="4752720.43701063"/>
    <x v="3"/>
    <x v="6"/>
  </r>
  <r>
    <x v="3"/>
    <x v="17"/>
    <s v="May 2017"/>
    <n v="4719565.8464623578"/>
    <x v="4"/>
    <x v="6"/>
  </r>
  <r>
    <x v="3"/>
    <x v="17"/>
    <s v="Jun 2017"/>
    <n v="4689870.5555709656"/>
    <x v="5"/>
    <x v="6"/>
  </r>
  <r>
    <x v="3"/>
    <x v="17"/>
    <s v="Jul 2017"/>
    <n v="4685501.095750533"/>
    <x v="6"/>
    <x v="6"/>
  </r>
  <r>
    <x v="3"/>
    <x v="17"/>
    <s v="Aug 2017"/>
    <n v="4624766.2678733924"/>
    <x v="7"/>
    <x v="6"/>
  </r>
  <r>
    <x v="3"/>
    <x v="17"/>
    <s v="Sep 2017"/>
    <n v="4517798.6088681063"/>
    <x v="8"/>
    <x v="6"/>
  </r>
  <r>
    <x v="3"/>
    <x v="17"/>
    <s v="Oct 2017"/>
    <n v="4193324.5294053196"/>
    <x v="9"/>
    <x v="6"/>
  </r>
  <r>
    <x v="3"/>
    <x v="17"/>
    <s v="Nov 2017"/>
    <n v="3697312.7767156726"/>
    <x v="10"/>
    <x v="6"/>
  </r>
  <r>
    <x v="3"/>
    <x v="17"/>
    <s v="Dec 2017"/>
    <n v="3573580.9128068881"/>
    <x v="11"/>
    <x v="6"/>
  </r>
  <r>
    <x v="3"/>
    <x v="17"/>
    <s v="Jan 2018"/>
    <n v="3623288.3369031232"/>
    <x v="0"/>
    <x v="7"/>
  </r>
  <r>
    <x v="3"/>
    <x v="17"/>
    <s v="Feb 2018"/>
    <n v="3474725.7128019347"/>
    <x v="1"/>
    <x v="7"/>
  </r>
  <r>
    <x v="3"/>
    <x v="17"/>
    <s v="Mar 2018"/>
    <n v="3399460.4272812814"/>
    <x v="2"/>
    <x v="7"/>
  </r>
  <r>
    <x v="3"/>
    <x v="17"/>
    <s v="Apr 2018"/>
    <n v="3372103.181743274"/>
    <x v="3"/>
    <x v="7"/>
  </r>
  <r>
    <x v="3"/>
    <x v="17"/>
    <s v="May 2018"/>
    <n v="3344077.242613872"/>
    <x v="4"/>
    <x v="7"/>
  </r>
  <r>
    <x v="3"/>
    <x v="17"/>
    <s v="Jun 2018"/>
    <n v="3327128.2053493983"/>
    <x v="5"/>
    <x v="7"/>
  </r>
  <r>
    <x v="3"/>
    <x v="17"/>
    <s v="Jul 2018"/>
    <n v="3300071.9846394877"/>
    <x v="6"/>
    <x v="7"/>
  </r>
  <r>
    <x v="3"/>
    <x v="17"/>
    <s v="Aug 2018"/>
    <n v="3256573.8101939242"/>
    <x v="7"/>
    <x v="7"/>
  </r>
  <r>
    <x v="3"/>
    <x v="17"/>
    <s v="Sep 2018"/>
    <n v="3165947.4771766965"/>
    <x v="8"/>
    <x v="7"/>
  </r>
  <r>
    <x v="3"/>
    <x v="17"/>
    <s v="Oct 2018"/>
    <n v="2816322.3454550556"/>
    <x v="9"/>
    <x v="7"/>
  </r>
  <r>
    <x v="3"/>
    <x v="17"/>
    <s v="Nov 2018"/>
    <n v="2338711.2716695787"/>
    <x v="10"/>
    <x v="7"/>
  </r>
  <r>
    <x v="3"/>
    <x v="17"/>
    <s v="Dec 2018"/>
    <n v="2222956.4199937535"/>
    <x v="11"/>
    <x v="7"/>
  </r>
  <r>
    <x v="3"/>
    <x v="17"/>
    <s v="Jan 2019"/>
    <n v="2319499.7821355234"/>
    <x v="0"/>
    <x v="8"/>
  </r>
  <r>
    <x v="3"/>
    <x v="17"/>
    <s v="Feb 2019"/>
    <n v="2220459.7385769729"/>
    <x v="1"/>
    <x v="8"/>
  </r>
  <r>
    <x v="3"/>
    <x v="17"/>
    <s v="Mar 2019"/>
    <n v="2199391.7085879529"/>
    <x v="2"/>
    <x v="8"/>
  </r>
  <r>
    <x v="3"/>
    <x v="17"/>
    <s v="Apr 2019"/>
    <n v="2218550.626679169"/>
    <x v="3"/>
    <x v="8"/>
  </r>
  <r>
    <x v="3"/>
    <x v="17"/>
    <s v="May 2019"/>
    <n v="2215982.3142294972"/>
    <x v="4"/>
    <x v="8"/>
  </r>
  <r>
    <x v="3"/>
    <x v="17"/>
    <s v="Jun 2019"/>
    <n v="2224767.5663533788"/>
    <x v="5"/>
    <x v="8"/>
  </r>
  <r>
    <x v="3"/>
    <x v="17"/>
    <s v="Jul 2019"/>
    <n v="2218392.4557352527"/>
    <x v="6"/>
    <x v="8"/>
  </r>
  <r>
    <x v="3"/>
    <x v="17"/>
    <s v="Aug 2019"/>
    <n v="2189560.2734781182"/>
    <x v="7"/>
    <x v="8"/>
  </r>
  <r>
    <x v="3"/>
    <x v="17"/>
    <s v="Sep 2019"/>
    <n v="2127451.944764202"/>
    <x v="8"/>
    <x v="8"/>
  </r>
  <r>
    <x v="3"/>
    <x v="17"/>
    <s v="Oct 2019"/>
    <n v="2044667.4960385675"/>
    <x v="9"/>
    <x v="8"/>
  </r>
  <r>
    <x v="3"/>
    <x v="17"/>
    <s v="Nov 2019"/>
    <n v="1925362.6859980291"/>
    <x v="10"/>
    <x v="8"/>
  </r>
  <r>
    <x v="3"/>
    <x v="17"/>
    <s v="Dec 2019"/>
    <n v="1854114.4871354178"/>
    <x v="11"/>
    <x v="8"/>
  </r>
  <r>
    <x v="3"/>
    <x v="17"/>
    <s v="Jan 2020"/>
    <n v="1761014.4542374965"/>
    <x v="0"/>
    <x v="9"/>
  </r>
  <r>
    <x v="3"/>
    <x v="17"/>
    <s v="Feb 2020"/>
    <n v="1734835.4352892782"/>
    <x v="1"/>
    <x v="9"/>
  </r>
  <r>
    <x v="3"/>
    <x v="17"/>
    <s v="Mar 2020"/>
    <n v="1705044.5638678421"/>
    <x v="2"/>
    <x v="9"/>
  </r>
  <r>
    <x v="3"/>
    <x v="17"/>
    <s v="Apr 2020"/>
    <n v="1679309.4985592908"/>
    <x v="3"/>
    <x v="9"/>
  </r>
  <r>
    <x v="3"/>
    <x v="17"/>
    <s v="May 2020"/>
    <n v="1654033.1259876059"/>
    <x v="4"/>
    <x v="9"/>
  </r>
  <r>
    <x v="3"/>
    <x v="17"/>
    <s v="Jun 2020"/>
    <n v="1625368.7415906729"/>
    <x v="5"/>
    <x v="9"/>
  </r>
  <r>
    <x v="3"/>
    <x v="17"/>
    <s v="Jul 2020"/>
    <n v="1592780.0801228865"/>
    <x v="6"/>
    <x v="9"/>
  </r>
  <r>
    <x v="3"/>
    <x v="17"/>
    <s v="Aug 2020"/>
    <n v="1571922.3165648871"/>
    <x v="7"/>
    <x v="9"/>
  </r>
  <r>
    <x v="3"/>
    <x v="17"/>
    <s v="Sep 2020"/>
    <n v="1542627.8288592326"/>
    <x v="8"/>
    <x v="9"/>
  </r>
  <r>
    <x v="3"/>
    <x v="17"/>
    <s v="Oct 2020"/>
    <n v="1514810.8465454408"/>
    <x v="9"/>
    <x v="9"/>
  </r>
  <r>
    <x v="3"/>
    <x v="17"/>
    <s v="Nov 2020"/>
    <n v="1486870.3064873526"/>
    <x v="10"/>
    <x v="9"/>
  </r>
  <r>
    <x v="3"/>
    <x v="17"/>
    <s v="Dec 2020"/>
    <n v="1511922.4650570063"/>
    <x v="11"/>
    <x v="9"/>
  </r>
  <r>
    <x v="3"/>
    <x v="17"/>
    <s v="Jan 2021"/>
    <n v="1436123.2896223213"/>
    <x v="0"/>
    <x v="10"/>
  </r>
  <r>
    <x v="3"/>
    <x v="17"/>
    <s v="Feb 2021"/>
    <n v="1412174.3951144605"/>
    <x v="1"/>
    <x v="10"/>
  </r>
  <r>
    <x v="3"/>
    <x v="17"/>
    <s v="Mar 2021"/>
    <n v="1384359.2294641335"/>
    <x v="2"/>
    <x v="10"/>
  </r>
  <r>
    <x v="3"/>
    <x v="17"/>
    <s v="Apr 2021"/>
    <n v="1360311.3842627837"/>
    <x v="3"/>
    <x v="10"/>
  </r>
  <r>
    <x v="3"/>
    <x v="17"/>
    <s v="May 2021"/>
    <n v="1344881.7931832469"/>
    <x v="4"/>
    <x v="10"/>
  </r>
  <r>
    <x v="3"/>
    <x v="17"/>
    <s v="Jun 2021"/>
    <n v="1316999.7110417415"/>
    <x v="5"/>
    <x v="10"/>
  </r>
  <r>
    <x v="3"/>
    <x v="17"/>
    <s v="Jul 2021"/>
    <n v="1288971.4673509165"/>
    <x v="6"/>
    <x v="10"/>
  </r>
  <r>
    <x v="3"/>
    <x v="17"/>
    <s v="Aug 2021"/>
    <n v="1266379.0165338675"/>
    <x v="7"/>
    <x v="10"/>
  </r>
  <r>
    <x v="3"/>
    <x v="17"/>
    <s v="Sep 2021"/>
    <n v="1243550.5918001302"/>
    <x v="8"/>
    <x v="10"/>
  </r>
  <r>
    <x v="3"/>
    <x v="17"/>
    <s v="Oct 2021"/>
    <n v="1221296.5457601661"/>
    <x v="9"/>
    <x v="10"/>
  </r>
  <r>
    <x v="3"/>
    <x v="17"/>
    <s v="Nov 2021"/>
    <n v="1202312.7600849376"/>
    <x v="10"/>
    <x v="10"/>
  </r>
  <r>
    <x v="3"/>
    <x v="17"/>
    <s v="Dec 2021"/>
    <n v="1224474.5110929636"/>
    <x v="11"/>
    <x v="10"/>
  </r>
  <r>
    <x v="3"/>
    <x v="17"/>
    <s v="Jan 2022"/>
    <n v="1166187.6341565943"/>
    <x v="0"/>
    <x v="11"/>
  </r>
  <r>
    <x v="3"/>
    <x v="17"/>
    <s v="Feb 2022"/>
    <n v="1148844.8811028379"/>
    <x v="1"/>
    <x v="11"/>
  </r>
  <r>
    <x v="3"/>
    <x v="17"/>
    <s v="Mar 2022"/>
    <n v="1135488.7965736033"/>
    <x v="2"/>
    <x v="11"/>
  </r>
  <r>
    <x v="3"/>
    <x v="17"/>
    <s v="Apr 2022"/>
    <n v="1115917.3652360507"/>
    <x v="3"/>
    <x v="11"/>
  </r>
  <r>
    <x v="3"/>
    <x v="17"/>
    <s v="May 2022"/>
    <n v="1096006.6741797223"/>
    <x v="4"/>
    <x v="11"/>
  </r>
  <r>
    <x v="3"/>
    <x v="17"/>
    <s v="Jun 2022"/>
    <n v="971569.23660784436"/>
    <x v="5"/>
    <x v="11"/>
  </r>
  <r>
    <x v="3"/>
    <x v="17"/>
    <s v="Jul 2022"/>
    <n v="933156.5329851167"/>
    <x v="6"/>
    <x v="11"/>
  </r>
  <r>
    <x v="3"/>
    <x v="17"/>
    <s v="Aug 2022"/>
    <n v="917135.53325977188"/>
    <x v="7"/>
    <x v="11"/>
  </r>
  <r>
    <x v="3"/>
    <x v="17"/>
    <s v="Sep 2022"/>
    <n v="902709.80703450204"/>
    <x v="8"/>
    <x v="11"/>
  </r>
  <r>
    <x v="3"/>
    <x v="17"/>
    <s v="Oct 2022"/>
    <n v="887944.35589841928"/>
    <x v="9"/>
    <x v="11"/>
  </r>
  <r>
    <x v="3"/>
    <x v="17"/>
    <s v="Nov 2022"/>
    <n v="873849.07849442563"/>
    <x v="10"/>
    <x v="11"/>
  </r>
  <r>
    <x v="3"/>
    <x v="17"/>
    <s v="Dec 2022"/>
    <n v="892603.99188648653"/>
    <x v="11"/>
    <x v="11"/>
  </r>
  <r>
    <x v="3"/>
    <x v="17"/>
    <s v="Jan 2023"/>
    <n v="847621.74298863299"/>
    <x v="0"/>
    <x v="12"/>
  </r>
  <r>
    <x v="3"/>
    <x v="17"/>
    <s v="Feb 2023"/>
    <n v="834620.50817069353"/>
    <x v="1"/>
    <x v="12"/>
  </r>
  <r>
    <x v="3"/>
    <x v="17"/>
    <s v="Mar 2023"/>
    <n v="821900.19208839268"/>
    <x v="2"/>
    <x v="12"/>
  </r>
  <r>
    <x v="3"/>
    <x v="17"/>
    <s v="Apr 2023"/>
    <n v="808832.93137006555"/>
    <x v="3"/>
    <x v="12"/>
  </r>
  <r>
    <x v="3"/>
    <x v="17"/>
    <s v="May 2023"/>
    <n v="796597.72102985368"/>
    <x v="4"/>
    <x v="12"/>
  </r>
  <r>
    <x v="3"/>
    <x v="17"/>
    <s v="Jun 2023"/>
    <n v="784634.24769970111"/>
    <x v="5"/>
    <x v="12"/>
  </r>
  <r>
    <x v="3"/>
    <x v="17"/>
    <s v="Jul 2023"/>
    <n v="772981.85377162544"/>
    <x v="6"/>
    <x v="12"/>
  </r>
  <r>
    <x v="3"/>
    <x v="17"/>
    <s v="Aug 2023"/>
    <n v="761561.49274685781"/>
    <x v="7"/>
    <x v="12"/>
  </r>
  <r>
    <x v="3"/>
    <x v="17"/>
    <s v="Sep 2023"/>
    <n v="750454.71284135582"/>
    <x v="8"/>
    <x v="12"/>
  </r>
  <r>
    <x v="3"/>
    <x v="17"/>
    <s v="Oct 2023"/>
    <n v="739892.74116705556"/>
    <x v="9"/>
    <x v="12"/>
  </r>
  <r>
    <x v="3"/>
    <x v="17"/>
    <s v="Nov 2023"/>
    <n v="728938.08231595333"/>
    <x v="10"/>
    <x v="12"/>
  </r>
  <r>
    <x v="3"/>
    <x v="17"/>
    <s v="Dec 2023"/>
    <n v="743175.8770641695"/>
    <x v="11"/>
    <x v="12"/>
  </r>
  <r>
    <x v="3"/>
    <x v="17"/>
    <s v="Jan 2024"/>
    <n v="709346.14499261905"/>
    <x v="0"/>
    <x v="13"/>
  </r>
  <r>
    <x v="3"/>
    <x v="17"/>
    <s v="Feb 2024"/>
    <n v="699626.00011142285"/>
    <x v="1"/>
    <x v="13"/>
  </r>
  <r>
    <x v="3"/>
    <x v="17"/>
    <s v="Mar 2024"/>
    <n v="690294.91345770529"/>
    <x v="2"/>
    <x v="13"/>
  </r>
  <r>
    <x v="3"/>
    <x v="17"/>
    <s v="Apr 2024"/>
    <n v="680870.97461308888"/>
    <x v="3"/>
    <x v="13"/>
  </r>
  <r>
    <x v="3"/>
    <x v="17"/>
    <s v="May 2024"/>
    <n v="671986.95132130117"/>
    <x v="4"/>
    <x v="13"/>
  </r>
  <r>
    <x v="3"/>
    <x v="17"/>
    <s v="Jun 2024"/>
    <n v="663451.57368514326"/>
    <x v="5"/>
    <x v="13"/>
  </r>
  <r>
    <x v="3"/>
    <x v="17"/>
    <s v="Jul 2024"/>
    <n v="654829.69789711677"/>
    <x v="6"/>
    <x v="13"/>
  </r>
  <r>
    <x v="3"/>
    <x v="17"/>
    <s v="Aug 2024"/>
    <n v="646432.84458091203"/>
    <x v="7"/>
    <x v="13"/>
  </r>
  <r>
    <x v="3"/>
    <x v="17"/>
    <s v="Sep 2024"/>
    <n v="638609.37403498613"/>
    <x v="8"/>
    <x v="13"/>
  </r>
  <r>
    <x v="3"/>
    <x v="17"/>
    <s v="Oct 2024"/>
    <n v="631016.13153253437"/>
    <x v="9"/>
    <x v="13"/>
  </r>
  <r>
    <x v="3"/>
    <x v="17"/>
    <s v="Nov 2024"/>
    <n v="622880.47407764615"/>
    <x v="10"/>
    <x v="13"/>
  </r>
  <r>
    <x v="3"/>
    <x v="17"/>
    <s v="Dec 2024"/>
    <n v="633804.59934496076"/>
    <x v="11"/>
    <x v="13"/>
  </r>
  <r>
    <x v="3"/>
    <x v="17"/>
    <s v="Jan 2025"/>
    <n v="609223.65747823368"/>
    <x v="0"/>
    <x v="14"/>
  </r>
  <r>
    <x v="3"/>
    <x v="17"/>
    <s v="Feb 2025"/>
    <n v="601980.44189516467"/>
    <x v="1"/>
    <x v="14"/>
  </r>
  <r>
    <x v="3"/>
    <x v="17"/>
    <s v="Mar 2025"/>
    <n v="595496.26810879621"/>
    <x v="2"/>
    <x v="14"/>
  </r>
  <r>
    <x v="3"/>
    <x v="17"/>
    <s v="Apr 2025"/>
    <n v="589163.58308189479"/>
    <x v="3"/>
    <x v="14"/>
  </r>
  <r>
    <x v="3"/>
    <x v="17"/>
    <s v="May 2025"/>
    <n v="582196.82632084109"/>
    <x v="4"/>
    <x v="14"/>
  </r>
  <r>
    <x v="3"/>
    <x v="17"/>
    <s v="Jun 2025"/>
    <n v="576288.22118002549"/>
    <x v="5"/>
    <x v="14"/>
  </r>
  <r>
    <x v="3"/>
    <x v="17"/>
    <s v="Jul 2025"/>
    <n v="570599.57170736103"/>
    <x v="6"/>
    <x v="14"/>
  </r>
  <r>
    <x v="3"/>
    <x v="17"/>
    <s v="Aug 2025"/>
    <n v="564030.90158391336"/>
    <x v="7"/>
    <x v="14"/>
  </r>
  <r>
    <x v="3"/>
    <x v="17"/>
    <s v="Sep 2025"/>
    <n v="558707.31384707312"/>
    <x v="8"/>
    <x v="14"/>
  </r>
  <r>
    <x v="3"/>
    <x v="17"/>
    <s v="Oct 2025"/>
    <n v="553549.34526284377"/>
    <x v="9"/>
    <x v="14"/>
  </r>
  <r>
    <x v="3"/>
    <x v="17"/>
    <s v="Nov 2025"/>
    <n v="548206.14644199319"/>
    <x v="10"/>
    <x v="14"/>
  </r>
  <r>
    <x v="3"/>
    <x v="17"/>
    <s v="Dec 2025"/>
    <n v="555825.63248772605"/>
    <x v="11"/>
    <x v="14"/>
  </r>
  <r>
    <x v="3"/>
    <x v="17"/>
    <s v="Jan 2026"/>
    <n v="539194.45612484158"/>
    <x v="0"/>
    <x v="15"/>
  </r>
  <r>
    <x v="3"/>
    <x v="17"/>
    <s v="Feb 2026"/>
    <n v="534465.32537167193"/>
    <x v="1"/>
    <x v="15"/>
  </r>
  <r>
    <x v="3"/>
    <x v="17"/>
    <s v="Mar 2026"/>
    <n v="530303.68959905417"/>
    <x v="2"/>
    <x v="15"/>
  </r>
  <r>
    <x v="3"/>
    <x v="17"/>
    <s v="Apr 2026"/>
    <n v="526264.82307413744"/>
    <x v="3"/>
    <x v="15"/>
  </r>
  <r>
    <x v="3"/>
    <x v="17"/>
    <s v="May 2026"/>
    <n v="521376.6037335493"/>
    <x v="4"/>
    <x v="15"/>
  </r>
  <r>
    <x v="3"/>
    <x v="17"/>
    <s v="Jun 2026"/>
    <n v="517560.91479599942"/>
    <x v="5"/>
    <x v="15"/>
  </r>
  <r>
    <x v="3"/>
    <x v="17"/>
    <s v="Jul 2026"/>
    <n v="514085.27863584936"/>
    <x v="6"/>
    <x v="15"/>
  </r>
  <r>
    <x v="3"/>
    <x v="17"/>
    <s v="Aug 2026"/>
    <n v="510315.34435019438"/>
    <x v="7"/>
    <x v="15"/>
  </r>
  <r>
    <x v="3"/>
    <x v="17"/>
    <s v="Sep 2026"/>
    <n v="507026.07095695921"/>
    <x v="8"/>
    <x v="15"/>
  </r>
  <r>
    <x v="3"/>
    <x v="17"/>
    <s v="Oct 2026"/>
    <n v="504074.05290735065"/>
    <x v="9"/>
    <x v="15"/>
  </r>
  <r>
    <x v="3"/>
    <x v="17"/>
    <s v="Nov 2026"/>
    <n v="500004.80300138786"/>
    <x v="10"/>
    <x v="15"/>
  </r>
  <r>
    <x v="3"/>
    <x v="17"/>
    <s v="Dec 2026"/>
    <n v="504678.86644187092"/>
    <x v="11"/>
    <x v="15"/>
  </r>
  <r>
    <x v="3"/>
    <x v="17"/>
    <s v="Jan 2027"/>
    <n v="495018.59839231928"/>
    <x v="0"/>
    <x v="16"/>
  </r>
  <r>
    <x v="3"/>
    <x v="17"/>
    <s v="Feb 2027"/>
    <n v="492102.46856025001"/>
    <x v="1"/>
    <x v="16"/>
  </r>
  <r>
    <x v="3"/>
    <x v="17"/>
    <s v="Mar 2027"/>
    <n v="489902.71588760457"/>
    <x v="2"/>
    <x v="16"/>
  </r>
  <r>
    <x v="3"/>
    <x v="17"/>
    <s v="Apr 2027"/>
    <n v="487852.98782718572"/>
    <x v="3"/>
    <x v="16"/>
  </r>
  <r>
    <x v="3"/>
    <x v="17"/>
    <s v="May 2027"/>
    <n v="485035.30302640266"/>
    <x v="4"/>
    <x v="16"/>
  </r>
  <r>
    <x v="3"/>
    <x v="17"/>
    <s v="Jun 2027"/>
    <n v="421535.68383477605"/>
    <x v="5"/>
    <x v="16"/>
  </r>
  <r>
    <x v="3"/>
    <x v="18"/>
    <s v="Jul 2012"/>
    <n v="6868762.6540067242"/>
    <x v="6"/>
    <x v="1"/>
  </r>
  <r>
    <x v="3"/>
    <x v="18"/>
    <s v="Aug 2012"/>
    <n v="6469936.9633374419"/>
    <x v="7"/>
    <x v="1"/>
  </r>
  <r>
    <x v="3"/>
    <x v="18"/>
    <s v="Sep 2012"/>
    <n v="5195884.82924149"/>
    <x v="8"/>
    <x v="1"/>
  </r>
  <r>
    <x v="3"/>
    <x v="18"/>
    <s v="Oct 2012"/>
    <n v="4456593.5415056171"/>
    <x v="9"/>
    <x v="1"/>
  </r>
  <r>
    <x v="3"/>
    <x v="18"/>
    <s v="Nov 2012"/>
    <n v="3471086.5394496359"/>
    <x v="10"/>
    <x v="1"/>
  </r>
  <r>
    <x v="3"/>
    <x v="18"/>
    <s v="Dec 2012"/>
    <n v="2790754.8511874322"/>
    <x v="11"/>
    <x v="1"/>
  </r>
  <r>
    <x v="3"/>
    <x v="18"/>
    <s v="Jan 2013"/>
    <n v="2383736.6412681364"/>
    <x v="0"/>
    <x v="2"/>
  </r>
  <r>
    <x v="3"/>
    <x v="18"/>
    <s v="Feb 2013"/>
    <n v="2428519.1957243402"/>
    <x v="1"/>
    <x v="2"/>
  </r>
  <r>
    <x v="3"/>
    <x v="18"/>
    <s v="Mar 2013"/>
    <n v="2187228.8919131863"/>
    <x v="2"/>
    <x v="2"/>
  </r>
  <r>
    <x v="3"/>
    <x v="18"/>
    <s v="Apr 2013"/>
    <n v="2143727.0858586836"/>
    <x v="3"/>
    <x v="2"/>
  </r>
  <r>
    <x v="3"/>
    <x v="18"/>
    <s v="May 2013"/>
    <n v="2103953.3576544258"/>
    <x v="4"/>
    <x v="2"/>
  </r>
  <r>
    <x v="3"/>
    <x v="18"/>
    <s v="Jun 2013"/>
    <n v="2061727.4308623716"/>
    <x v="5"/>
    <x v="2"/>
  </r>
  <r>
    <x v="3"/>
    <x v="18"/>
    <s v="Jul 2013"/>
    <n v="2009871.133941106"/>
    <x v="6"/>
    <x v="2"/>
  </r>
  <r>
    <x v="3"/>
    <x v="18"/>
    <s v="Aug 2013"/>
    <n v="1959171.694491802"/>
    <x v="7"/>
    <x v="2"/>
  </r>
  <r>
    <x v="3"/>
    <x v="18"/>
    <s v="Sep 2013"/>
    <n v="1882646.9443606713"/>
    <x v="8"/>
    <x v="2"/>
  </r>
  <r>
    <x v="3"/>
    <x v="18"/>
    <s v="Oct 2013"/>
    <n v="1994064.3385812822"/>
    <x v="9"/>
    <x v="2"/>
  </r>
  <r>
    <x v="3"/>
    <x v="18"/>
    <s v="Nov 2013"/>
    <n v="2036891.5735537424"/>
    <x v="10"/>
    <x v="2"/>
  </r>
  <r>
    <x v="3"/>
    <x v="18"/>
    <s v="Dec 2013"/>
    <n v="2223569.1147885304"/>
    <x v="11"/>
    <x v="2"/>
  </r>
  <r>
    <x v="3"/>
    <x v="18"/>
    <s v="Jan 2014"/>
    <n v="2266038.2367217508"/>
    <x v="0"/>
    <x v="3"/>
  </r>
  <r>
    <x v="3"/>
    <x v="18"/>
    <s v="Feb 2014"/>
    <n v="2218502.486212316"/>
    <x v="1"/>
    <x v="3"/>
  </r>
  <r>
    <x v="3"/>
    <x v="18"/>
    <s v="Mar 2014"/>
    <n v="2132999.0926537961"/>
    <x v="2"/>
    <x v="3"/>
  </r>
  <r>
    <x v="3"/>
    <x v="18"/>
    <s v="Apr 2014"/>
    <n v="1958283.9313853285"/>
    <x v="3"/>
    <x v="3"/>
  </r>
  <r>
    <x v="3"/>
    <x v="18"/>
    <s v="May 2014"/>
    <n v="1768271.7772883619"/>
    <x v="4"/>
    <x v="3"/>
  </r>
  <r>
    <x v="3"/>
    <x v="18"/>
    <s v="Jun 2014"/>
    <n v="1658263.51475233"/>
    <x v="5"/>
    <x v="3"/>
  </r>
  <r>
    <x v="3"/>
    <x v="18"/>
    <s v="Jul 2014"/>
    <n v="1588653.9633838623"/>
    <x v="6"/>
    <x v="3"/>
  </r>
  <r>
    <x v="3"/>
    <x v="18"/>
    <s v="Aug 2014"/>
    <n v="1489208.4925964377"/>
    <x v="7"/>
    <x v="3"/>
  </r>
  <r>
    <x v="3"/>
    <x v="18"/>
    <s v="Sep 2014"/>
    <n v="1388609.182234464"/>
    <x v="8"/>
    <x v="3"/>
  </r>
  <r>
    <x v="3"/>
    <x v="18"/>
    <s v="Oct 2014"/>
    <n v="1226943.8096137284"/>
    <x v="9"/>
    <x v="3"/>
  </r>
  <r>
    <x v="3"/>
    <x v="18"/>
    <s v="Nov 2014"/>
    <n v="1110417.2461805535"/>
    <x v="10"/>
    <x v="3"/>
  </r>
  <r>
    <x v="3"/>
    <x v="18"/>
    <s v="Dec 2014"/>
    <n v="1113869.6206006426"/>
    <x v="11"/>
    <x v="3"/>
  </r>
  <r>
    <x v="3"/>
    <x v="18"/>
    <s v="Jan 2015"/>
    <n v="1121105.5319175962"/>
    <x v="0"/>
    <x v="4"/>
  </r>
  <r>
    <x v="3"/>
    <x v="18"/>
    <s v="Feb 2015"/>
    <n v="1122711.3866831413"/>
    <x v="1"/>
    <x v="4"/>
  </r>
  <r>
    <x v="3"/>
    <x v="18"/>
    <s v="Mar 2015"/>
    <n v="1109139.1864013551"/>
    <x v="2"/>
    <x v="4"/>
  </r>
  <r>
    <x v="3"/>
    <x v="18"/>
    <s v="Apr 2015"/>
    <n v="1086376.2492477554"/>
    <x v="3"/>
    <x v="4"/>
  </r>
  <r>
    <x v="3"/>
    <x v="18"/>
    <s v="May 2015"/>
    <n v="1063256.0319147126"/>
    <x v="4"/>
    <x v="4"/>
  </r>
  <r>
    <x v="3"/>
    <x v="18"/>
    <s v="Jun 2015"/>
    <n v="1042410.9580593654"/>
    <x v="5"/>
    <x v="4"/>
  </r>
  <r>
    <x v="3"/>
    <x v="18"/>
    <s v="Jul 2015"/>
    <n v="1023724.7789449651"/>
    <x v="6"/>
    <x v="4"/>
  </r>
  <r>
    <x v="3"/>
    <x v="18"/>
    <s v="Aug 2015"/>
    <n v="1058557.5829459559"/>
    <x v="7"/>
    <x v="4"/>
  </r>
  <r>
    <x v="3"/>
    <x v="18"/>
    <s v="Sep 2015"/>
    <n v="1030195.9378510488"/>
    <x v="8"/>
    <x v="4"/>
  </r>
  <r>
    <x v="3"/>
    <x v="18"/>
    <s v="Oct 2015"/>
    <n v="1005583.4572601854"/>
    <x v="9"/>
    <x v="4"/>
  </r>
  <r>
    <x v="3"/>
    <x v="18"/>
    <s v="Nov 2015"/>
    <n v="984256.51996385504"/>
    <x v="10"/>
    <x v="4"/>
  </r>
  <r>
    <x v="3"/>
    <x v="18"/>
    <s v="Dec 2015"/>
    <n v="965315.21717096376"/>
    <x v="11"/>
    <x v="4"/>
  </r>
  <r>
    <x v="3"/>
    <x v="18"/>
    <s v="Jan 2016"/>
    <n v="942460.82788195007"/>
    <x v="0"/>
    <x v="5"/>
  </r>
  <r>
    <x v="3"/>
    <x v="18"/>
    <s v="Feb 2016"/>
    <n v="922552.52729603567"/>
    <x v="1"/>
    <x v="5"/>
  </r>
  <r>
    <x v="3"/>
    <x v="18"/>
    <s v="Mar 2016"/>
    <n v="903875.4277672898"/>
    <x v="2"/>
    <x v="5"/>
  </r>
  <r>
    <x v="3"/>
    <x v="18"/>
    <s v="Apr 2016"/>
    <n v="884425.13831128157"/>
    <x v="3"/>
    <x v="5"/>
  </r>
  <r>
    <x v="3"/>
    <x v="18"/>
    <s v="May 2016"/>
    <n v="870969.03319571423"/>
    <x v="4"/>
    <x v="5"/>
  </r>
  <r>
    <x v="3"/>
    <x v="18"/>
    <s v="Jun 2016"/>
    <n v="853177.50521595567"/>
    <x v="5"/>
    <x v="5"/>
  </r>
  <r>
    <x v="3"/>
    <x v="18"/>
    <s v="Jul 2016"/>
    <n v="835594.81921867526"/>
    <x v="6"/>
    <x v="5"/>
  </r>
  <r>
    <x v="3"/>
    <x v="18"/>
    <s v="Aug 2016"/>
    <n v="816087.31565426034"/>
    <x v="7"/>
    <x v="5"/>
  </r>
  <r>
    <x v="3"/>
    <x v="18"/>
    <s v="Sep 2016"/>
    <n v="788869.63676733361"/>
    <x v="8"/>
    <x v="5"/>
  </r>
  <r>
    <x v="3"/>
    <x v="18"/>
    <s v="Oct 2016"/>
    <n v="768028.67251266842"/>
    <x v="9"/>
    <x v="5"/>
  </r>
  <r>
    <x v="3"/>
    <x v="18"/>
    <s v="Nov 2016"/>
    <n v="747724.70769437565"/>
    <x v="10"/>
    <x v="5"/>
  </r>
  <r>
    <x v="3"/>
    <x v="18"/>
    <s v="Dec 2016"/>
    <n v="729415.48839007271"/>
    <x v="11"/>
    <x v="5"/>
  </r>
  <r>
    <x v="3"/>
    <x v="18"/>
    <s v="Jan 2017"/>
    <n v="711348.83193731727"/>
    <x v="0"/>
    <x v="6"/>
  </r>
  <r>
    <x v="3"/>
    <x v="18"/>
    <s v="Feb 2017"/>
    <n v="697126.24501053127"/>
    <x v="1"/>
    <x v="6"/>
  </r>
  <r>
    <x v="3"/>
    <x v="18"/>
    <s v="Mar 2017"/>
    <n v="687515.13216048083"/>
    <x v="2"/>
    <x v="6"/>
  </r>
  <r>
    <x v="3"/>
    <x v="18"/>
    <s v="Apr 2017"/>
    <n v="670910.06841824995"/>
    <x v="3"/>
    <x v="6"/>
  </r>
  <r>
    <x v="3"/>
    <x v="18"/>
    <s v="May 2017"/>
    <n v="653128.03866270429"/>
    <x v="4"/>
    <x v="6"/>
  </r>
  <r>
    <x v="3"/>
    <x v="18"/>
    <s v="Jun 2017"/>
    <n v="644219.78971032973"/>
    <x v="5"/>
    <x v="6"/>
  </r>
  <r>
    <x v="3"/>
    <x v="18"/>
    <s v="Jul 2017"/>
    <n v="623796.96030621883"/>
    <x v="6"/>
    <x v="6"/>
  </r>
  <r>
    <x v="3"/>
    <x v="18"/>
    <s v="Aug 2017"/>
    <n v="613431.9741405684"/>
    <x v="7"/>
    <x v="6"/>
  </r>
  <r>
    <x v="3"/>
    <x v="18"/>
    <s v="Sep 2017"/>
    <n v="599427.11003651691"/>
    <x v="8"/>
    <x v="6"/>
  </r>
  <r>
    <x v="3"/>
    <x v="18"/>
    <s v="Oct 2017"/>
    <n v="582676.35802345641"/>
    <x v="9"/>
    <x v="6"/>
  </r>
  <r>
    <x v="3"/>
    <x v="18"/>
    <s v="Nov 2017"/>
    <n v="574835.95376399555"/>
    <x v="10"/>
    <x v="6"/>
  </r>
  <r>
    <x v="3"/>
    <x v="18"/>
    <s v="Dec 2017"/>
    <n v="570266.01768941968"/>
    <x v="11"/>
    <x v="6"/>
  </r>
  <r>
    <x v="3"/>
    <x v="18"/>
    <s v="Jan 2018"/>
    <n v="555187.63628165447"/>
    <x v="0"/>
    <x v="7"/>
  </r>
  <r>
    <x v="3"/>
    <x v="18"/>
    <s v="Feb 2018"/>
    <n v="543514.6635512358"/>
    <x v="1"/>
    <x v="7"/>
  </r>
  <r>
    <x v="3"/>
    <x v="18"/>
    <s v="Mar 2018"/>
    <n v="533155.40401085338"/>
    <x v="2"/>
    <x v="7"/>
  </r>
  <r>
    <x v="3"/>
    <x v="18"/>
    <s v="Apr 2018"/>
    <n v="516450.80797348538"/>
    <x v="3"/>
    <x v="7"/>
  </r>
  <r>
    <x v="3"/>
    <x v="18"/>
    <s v="May 2018"/>
    <n v="505011.13406639558"/>
    <x v="4"/>
    <x v="7"/>
  </r>
  <r>
    <x v="3"/>
    <x v="18"/>
    <s v="Jun 2018"/>
    <n v="501324.4866258332"/>
    <x v="5"/>
    <x v="7"/>
  </r>
  <r>
    <x v="3"/>
    <x v="18"/>
    <s v="Jul 2018"/>
    <n v="489011.31945665262"/>
    <x v="6"/>
    <x v="7"/>
  </r>
  <r>
    <x v="3"/>
    <x v="18"/>
    <s v="Aug 2018"/>
    <n v="481309.3689135075"/>
    <x v="7"/>
    <x v="7"/>
  </r>
  <r>
    <x v="3"/>
    <x v="18"/>
    <s v="Sep 2018"/>
    <n v="474644.0275412015"/>
    <x v="8"/>
    <x v="7"/>
  </r>
  <r>
    <x v="3"/>
    <x v="18"/>
    <s v="Oct 2018"/>
    <n v="469754.55260223895"/>
    <x v="9"/>
    <x v="7"/>
  </r>
  <r>
    <x v="3"/>
    <x v="18"/>
    <s v="Nov 2018"/>
    <n v="457374.90480861708"/>
    <x v="10"/>
    <x v="7"/>
  </r>
  <r>
    <x v="3"/>
    <x v="18"/>
    <s v="Dec 2018"/>
    <n v="446017.52328878298"/>
    <x v="11"/>
    <x v="7"/>
  </r>
  <r>
    <x v="3"/>
    <x v="18"/>
    <s v="Jan 2019"/>
    <n v="437697.15366432036"/>
    <x v="0"/>
    <x v="8"/>
  </r>
  <r>
    <x v="3"/>
    <x v="18"/>
    <s v="Feb 2019"/>
    <n v="430526.82495422586"/>
    <x v="1"/>
    <x v="8"/>
  </r>
  <r>
    <x v="3"/>
    <x v="18"/>
    <s v="Mar 2019"/>
    <n v="425383.54107174691"/>
    <x v="2"/>
    <x v="8"/>
  </r>
  <r>
    <x v="3"/>
    <x v="18"/>
    <s v="Apr 2019"/>
    <n v="416979.06455808942"/>
    <x v="3"/>
    <x v="8"/>
  </r>
  <r>
    <x v="3"/>
    <x v="18"/>
    <s v="May 2019"/>
    <n v="411445.55641832738"/>
    <x v="4"/>
    <x v="8"/>
  </r>
  <r>
    <x v="3"/>
    <x v="18"/>
    <s v="Jun 2019"/>
    <n v="409654.62653427542"/>
    <x v="5"/>
    <x v="8"/>
  </r>
  <r>
    <x v="3"/>
    <x v="18"/>
    <s v="Jul 2019"/>
    <n v="402691.84940310474"/>
    <x v="6"/>
    <x v="8"/>
  </r>
  <r>
    <x v="3"/>
    <x v="18"/>
    <s v="Aug 2019"/>
    <n v="399436.91088966082"/>
    <x v="7"/>
    <x v="8"/>
  </r>
  <r>
    <x v="3"/>
    <x v="18"/>
    <s v="Sep 2019"/>
    <n v="392005.57838407264"/>
    <x v="8"/>
    <x v="8"/>
  </r>
  <r>
    <x v="3"/>
    <x v="18"/>
    <s v="Oct 2019"/>
    <n v="386230.54233505164"/>
    <x v="9"/>
    <x v="8"/>
  </r>
  <r>
    <x v="3"/>
    <x v="18"/>
    <s v="Nov 2019"/>
    <n v="383652.83113175229"/>
    <x v="10"/>
    <x v="8"/>
  </r>
  <r>
    <x v="3"/>
    <x v="18"/>
    <s v="Dec 2019"/>
    <n v="378039.08988669398"/>
    <x v="11"/>
    <x v="8"/>
  </r>
  <r>
    <x v="3"/>
    <x v="18"/>
    <s v="Jan 2020"/>
    <n v="368161.2332537357"/>
    <x v="0"/>
    <x v="9"/>
  </r>
  <r>
    <x v="3"/>
    <x v="18"/>
    <s v="Feb 2020"/>
    <n v="362486.67335533793"/>
    <x v="1"/>
    <x v="9"/>
  </r>
  <r>
    <x v="3"/>
    <x v="18"/>
    <s v="Mar 2020"/>
    <n v="359046.43524633412"/>
    <x v="2"/>
    <x v="9"/>
  </r>
  <r>
    <x v="3"/>
    <x v="18"/>
    <s v="Apr 2020"/>
    <n v="353545.38702482102"/>
    <x v="3"/>
    <x v="9"/>
  </r>
  <r>
    <x v="3"/>
    <x v="18"/>
    <s v="May 2020"/>
    <n v="351341.56753979647"/>
    <x v="4"/>
    <x v="9"/>
  </r>
  <r>
    <x v="3"/>
    <x v="18"/>
    <s v="Jun 2020"/>
    <n v="350433.40082592453"/>
    <x v="5"/>
    <x v="9"/>
  </r>
  <r>
    <x v="3"/>
    <x v="18"/>
    <s v="Jul 2020"/>
    <n v="339422.46467978344"/>
    <x v="6"/>
    <x v="9"/>
  </r>
  <r>
    <x v="3"/>
    <x v="18"/>
    <s v="Aug 2020"/>
    <n v="332166.513031387"/>
    <x v="7"/>
    <x v="9"/>
  </r>
  <r>
    <x v="3"/>
    <x v="18"/>
    <s v="Sep 2020"/>
    <n v="329074.93146110541"/>
    <x v="8"/>
    <x v="9"/>
  </r>
  <r>
    <x v="3"/>
    <x v="18"/>
    <s v="Oct 2020"/>
    <n v="323907.62169949862"/>
    <x v="9"/>
    <x v="9"/>
  </r>
  <r>
    <x v="3"/>
    <x v="18"/>
    <s v="Nov 2020"/>
    <n v="317034.02695403894"/>
    <x v="10"/>
    <x v="9"/>
  </r>
  <r>
    <x v="3"/>
    <x v="18"/>
    <s v="Dec 2020"/>
    <n v="310530.28243969311"/>
    <x v="11"/>
    <x v="9"/>
  </r>
  <r>
    <x v="3"/>
    <x v="18"/>
    <s v="Jan 2021"/>
    <n v="303098.9331822127"/>
    <x v="0"/>
    <x v="10"/>
  </r>
  <r>
    <x v="3"/>
    <x v="18"/>
    <s v="Feb 2021"/>
    <n v="300753.72192039998"/>
    <x v="1"/>
    <x v="10"/>
  </r>
  <r>
    <x v="3"/>
    <x v="18"/>
    <s v="Mar 2021"/>
    <n v="297357.39542481676"/>
    <x v="2"/>
    <x v="10"/>
  </r>
  <r>
    <x v="3"/>
    <x v="18"/>
    <s v="Apr 2021"/>
    <n v="288595.76149105979"/>
    <x v="3"/>
    <x v="10"/>
  </r>
  <r>
    <x v="3"/>
    <x v="18"/>
    <s v="May 2021"/>
    <n v="284958.09545594186"/>
    <x v="4"/>
    <x v="10"/>
  </r>
  <r>
    <x v="3"/>
    <x v="18"/>
    <s v="Jun 2021"/>
    <n v="287945.2870794406"/>
    <x v="5"/>
    <x v="10"/>
  </r>
  <r>
    <x v="3"/>
    <x v="18"/>
    <s v="Jul 2021"/>
    <n v="252767.0129365118"/>
    <x v="6"/>
    <x v="10"/>
  </r>
  <r>
    <x v="3"/>
    <x v="18"/>
    <s v="Aug 2021"/>
    <n v="247041.8689244549"/>
    <x v="7"/>
    <x v="10"/>
  </r>
  <r>
    <x v="3"/>
    <x v="18"/>
    <s v="Sep 2021"/>
    <n v="241728.29675594188"/>
    <x v="8"/>
    <x v="10"/>
  </r>
  <r>
    <x v="3"/>
    <x v="18"/>
    <s v="Oct 2021"/>
    <n v="239030.69445448686"/>
    <x v="9"/>
    <x v="10"/>
  </r>
  <r>
    <x v="3"/>
    <x v="18"/>
    <s v="Nov 2021"/>
    <n v="235054.09577869799"/>
    <x v="10"/>
    <x v="10"/>
  </r>
  <r>
    <x v="3"/>
    <x v="18"/>
    <s v="Dec 2021"/>
    <n v="233176.02365747438"/>
    <x v="11"/>
    <x v="10"/>
  </r>
  <r>
    <x v="3"/>
    <x v="18"/>
    <s v="Jan 2022"/>
    <n v="230348.87633697872"/>
    <x v="0"/>
    <x v="11"/>
  </r>
  <r>
    <x v="3"/>
    <x v="18"/>
    <s v="Feb 2022"/>
    <n v="227863.15873520236"/>
    <x v="1"/>
    <x v="11"/>
  </r>
  <r>
    <x v="3"/>
    <x v="18"/>
    <s v="Mar 2022"/>
    <n v="226349.06008283384"/>
    <x v="2"/>
    <x v="11"/>
  </r>
  <r>
    <x v="3"/>
    <x v="18"/>
    <s v="Apr 2022"/>
    <n v="226846.70537987992"/>
    <x v="3"/>
    <x v="11"/>
  </r>
  <r>
    <x v="3"/>
    <x v="18"/>
    <s v="May 2022"/>
    <n v="223291.08040140677"/>
    <x v="4"/>
    <x v="11"/>
  </r>
  <r>
    <x v="3"/>
    <x v="18"/>
    <s v="Jun 2022"/>
    <n v="215768.15339110635"/>
    <x v="5"/>
    <x v="11"/>
  </r>
  <r>
    <x v="3"/>
    <x v="18"/>
    <s v="Jul 2022"/>
    <n v="135643.30838926201"/>
    <x v="6"/>
    <x v="11"/>
  </r>
  <r>
    <x v="3"/>
    <x v="18"/>
    <s v="Aug 2022"/>
    <n v="87868.929543696315"/>
    <x v="7"/>
    <x v="11"/>
  </r>
  <r>
    <x v="3"/>
    <x v="18"/>
    <s v="Sep 2022"/>
    <n v="95041.411101305101"/>
    <x v="8"/>
    <x v="11"/>
  </r>
  <r>
    <x v="3"/>
    <x v="18"/>
    <s v="Oct 2022"/>
    <n v="94494.933893371111"/>
    <x v="9"/>
    <x v="11"/>
  </r>
  <r>
    <x v="3"/>
    <x v="18"/>
    <s v="Nov 2022"/>
    <n v="57640.332360966728"/>
    <x v="10"/>
    <x v="11"/>
  </r>
  <r>
    <x v="3"/>
    <x v="18"/>
    <s v="Dec 2022"/>
    <n v="57262.763166619567"/>
    <x v="11"/>
    <x v="11"/>
  </r>
  <r>
    <x v="3"/>
    <x v="18"/>
    <s v="Jan 2023"/>
    <n v="56835.563059083586"/>
    <x v="0"/>
    <x v="12"/>
  </r>
  <r>
    <x v="3"/>
    <x v="18"/>
    <s v="Feb 2023"/>
    <n v="56450.321305858735"/>
    <x v="1"/>
    <x v="12"/>
  </r>
  <r>
    <x v="3"/>
    <x v="18"/>
    <s v="Mar 2023"/>
    <n v="56074.220738457829"/>
    <x v="2"/>
    <x v="12"/>
  </r>
  <r>
    <x v="3"/>
    <x v="18"/>
    <s v="Apr 2023"/>
    <n v="55707.162757433041"/>
    <x v="3"/>
    <x v="12"/>
  </r>
  <r>
    <x v="3"/>
    <x v="18"/>
    <s v="May 2023"/>
    <n v="55349.040748810767"/>
    <x v="4"/>
    <x v="12"/>
  </r>
  <r>
    <x v="3"/>
    <x v="18"/>
    <s v="Jun 2023"/>
    <n v="54999.77099638449"/>
    <x v="5"/>
    <x v="12"/>
  </r>
  <r>
    <x v="3"/>
    <x v="18"/>
    <s v="Jul 2023"/>
    <n v="54659.260669421878"/>
    <x v="6"/>
    <x v="12"/>
  </r>
  <r>
    <x v="3"/>
    <x v="18"/>
    <s v="Aug 2023"/>
    <n v="54327.41791428547"/>
    <x v="7"/>
    <x v="12"/>
  </r>
  <r>
    <x v="3"/>
    <x v="18"/>
    <s v="Sep 2023"/>
    <n v="54004.163299126485"/>
    <x v="8"/>
    <x v="12"/>
  </r>
  <r>
    <x v="3"/>
    <x v="18"/>
    <s v="Oct 2023"/>
    <n v="53689.403370307453"/>
    <x v="9"/>
    <x v="12"/>
  </r>
  <r>
    <x v="3"/>
    <x v="18"/>
    <s v="Nov 2023"/>
    <n v="53383.066464695083"/>
    <x v="10"/>
    <x v="12"/>
  </r>
  <r>
    <x v="3"/>
    <x v="18"/>
    <s v="Dec 2023"/>
    <n v="53085.067420272571"/>
    <x v="11"/>
    <x v="12"/>
  </r>
  <r>
    <x v="3"/>
    <x v="18"/>
    <s v="Jan 2024"/>
    <n v="52795.328543738535"/>
    <x v="0"/>
    <x v="13"/>
  </r>
  <r>
    <x v="3"/>
    <x v="18"/>
    <s v="Feb 2024"/>
    <n v="52513.772141791655"/>
    <x v="1"/>
    <x v="13"/>
  </r>
  <r>
    <x v="3"/>
    <x v="18"/>
    <s v="Mar 2024"/>
    <n v="52240.333342919286"/>
    <x v="2"/>
    <x v="13"/>
  </r>
  <r>
    <x v="3"/>
    <x v="18"/>
    <s v="Apr 2024"/>
    <n v="51974.927639294299"/>
    <x v="3"/>
    <x v="13"/>
  </r>
  <r>
    <x v="3"/>
    <x v="18"/>
    <s v="May 2024"/>
    <n v="51717.491259404043"/>
    <x v="4"/>
    <x v="13"/>
  </r>
  <r>
    <x v="3"/>
    <x v="18"/>
    <s v="Jun 2024"/>
    <n v="51467.960108830746"/>
    <x v="5"/>
    <x v="13"/>
  </r>
  <r>
    <x v="3"/>
    <x v="18"/>
    <s v="Jul 2024"/>
    <n v="51226.267047346293"/>
    <x v="6"/>
    <x v="13"/>
  </r>
  <r>
    <x v="3"/>
    <x v="18"/>
    <s v="Aug 2024"/>
    <n v="50992.343511817402"/>
    <x v="7"/>
    <x v="13"/>
  </r>
  <r>
    <x v="3"/>
    <x v="18"/>
    <s v="Sep 2024"/>
    <n v="50766.129653636628"/>
    <x v="8"/>
    <x v="13"/>
  </r>
  <r>
    <x v="3"/>
    <x v="18"/>
    <s v="Oct 2024"/>
    <n v="50547.564939838732"/>
    <x v="9"/>
    <x v="13"/>
  </r>
  <r>
    <x v="3"/>
    <x v="18"/>
    <s v="Nov 2024"/>
    <n v="50336.596751984354"/>
    <x v="10"/>
    <x v="13"/>
  </r>
  <r>
    <x v="3"/>
    <x v="18"/>
    <s v="Dec 2024"/>
    <n v="50133.156242582452"/>
    <x v="11"/>
    <x v="13"/>
  </r>
  <r>
    <x v="3"/>
    <x v="18"/>
    <s v="Jan 2025"/>
    <n v="49937.1998462669"/>
    <x v="0"/>
    <x v="14"/>
  </r>
  <r>
    <x v="3"/>
    <x v="18"/>
    <s v="Feb 2025"/>
    <n v="49748.667968619869"/>
    <x v="1"/>
    <x v="14"/>
  </r>
  <r>
    <x v="3"/>
    <x v="18"/>
    <s v="Mar 2025"/>
    <n v="49567.511052654561"/>
    <x v="2"/>
    <x v="14"/>
  </r>
  <r>
    <x v="3"/>
    <x v="18"/>
    <s v="Apr 2025"/>
    <n v="49393.677495573858"/>
    <x v="3"/>
    <x v="14"/>
  </r>
  <r>
    <x v="3"/>
    <x v="18"/>
    <s v="May 2025"/>
    <n v="49227.121124748672"/>
    <x v="4"/>
    <x v="14"/>
  </r>
  <r>
    <x v="3"/>
    <x v="18"/>
    <s v="Jun 2025"/>
    <n v="49067.791437381871"/>
    <x v="5"/>
    <x v="14"/>
  </r>
  <r>
    <x v="3"/>
    <x v="18"/>
    <s v="Jul 2025"/>
    <n v="48915.649591012458"/>
    <x v="6"/>
    <x v="14"/>
  </r>
  <r>
    <x v="3"/>
    <x v="18"/>
    <s v="Aug 2025"/>
    <n v="48770.647244295891"/>
    <x v="7"/>
    <x v="14"/>
  </r>
  <r>
    <x v="3"/>
    <x v="18"/>
    <s v="Sep 2025"/>
    <n v="48632.745993318567"/>
    <x v="8"/>
    <x v="14"/>
  </r>
  <r>
    <x v="3"/>
    <x v="18"/>
    <s v="Oct 2025"/>
    <n v="48501.901603998856"/>
    <x v="9"/>
    <x v="14"/>
  </r>
  <r>
    <x v="3"/>
    <x v="18"/>
    <s v="Nov 2025"/>
    <n v="48378.077110970597"/>
    <x v="10"/>
    <x v="14"/>
  </r>
  <r>
    <x v="3"/>
    <x v="18"/>
    <s v="Dec 2025"/>
    <n v="48261.233487415033"/>
    <x v="11"/>
    <x v="14"/>
  </r>
  <r>
    <x v="3"/>
    <x v="18"/>
    <s v="Jan 2026"/>
    <n v="48151.341759586685"/>
    <x v="0"/>
    <x v="15"/>
  </r>
  <r>
    <x v="3"/>
    <x v="18"/>
    <s v="Feb 2026"/>
    <n v="48048.35747049869"/>
    <x v="1"/>
    <x v="15"/>
  </r>
  <r>
    <x v="3"/>
    <x v="18"/>
    <s v="Mar 2026"/>
    <n v="47952.255430763333"/>
    <x v="2"/>
    <x v="15"/>
  </r>
  <r>
    <x v="3"/>
    <x v="18"/>
    <s v="Apr 2026"/>
    <n v="47863.001897919596"/>
    <x v="3"/>
    <x v="15"/>
  </r>
  <r>
    <x v="3"/>
    <x v="18"/>
    <s v="May 2026"/>
    <n v="47780.564029506466"/>
    <x v="4"/>
    <x v="15"/>
  </r>
  <r>
    <x v="3"/>
    <x v="18"/>
    <s v="Jun 2026"/>
    <n v="47704.921643399117"/>
    <x v="5"/>
    <x v="15"/>
  </r>
  <r>
    <x v="3"/>
    <x v="18"/>
    <s v="Jul 2026"/>
    <n v="47636.043658589115"/>
    <x v="6"/>
    <x v="15"/>
  </r>
  <r>
    <x v="3"/>
    <x v="18"/>
    <s v="Aug 2026"/>
    <n v="47573.896648257709"/>
    <x v="7"/>
    <x v="15"/>
  </r>
  <r>
    <x v="3"/>
    <x v="18"/>
    <s v="Sep 2026"/>
    <n v="47518.464214637803"/>
    <x v="8"/>
    <x v="15"/>
  </r>
  <r>
    <x v="3"/>
    <x v="18"/>
    <s v="Oct 2026"/>
    <n v="47469.726191246787"/>
    <x v="9"/>
    <x v="15"/>
  </r>
  <r>
    <x v="3"/>
    <x v="18"/>
    <s v="Nov 2026"/>
    <n v="47427.653897076234"/>
    <x v="10"/>
    <x v="15"/>
  </r>
  <r>
    <x v="3"/>
    <x v="18"/>
    <s v="Dec 2026"/>
    <n v="47392.232634359032"/>
    <x v="11"/>
    <x v="15"/>
  </r>
  <r>
    <x v="3"/>
    <x v="18"/>
    <s v="Jan 2027"/>
    <n v="47363.440590802267"/>
    <x v="0"/>
    <x v="16"/>
  </r>
  <r>
    <x v="3"/>
    <x v="18"/>
    <s v="Feb 2027"/>
    <n v="47341.259699923336"/>
    <x v="1"/>
    <x v="16"/>
  </r>
  <r>
    <x v="3"/>
    <x v="18"/>
    <s v="Mar 2027"/>
    <n v="47325.675141049935"/>
    <x v="2"/>
    <x v="16"/>
  </r>
  <r>
    <x v="3"/>
    <x v="18"/>
    <s v="Apr 2027"/>
    <n v="47316.67197060465"/>
    <x v="3"/>
    <x v="16"/>
  </r>
  <r>
    <x v="3"/>
    <x v="18"/>
    <s v="May 2027"/>
    <n v="47314.237729367786"/>
    <x v="4"/>
    <x v="16"/>
  </r>
  <r>
    <x v="3"/>
    <x v="18"/>
    <s v="Jun 2027"/>
    <n v="47318.357312309294"/>
    <x v="5"/>
    <x v="16"/>
  </r>
  <r>
    <x v="3"/>
    <x v="18"/>
    <s v="Jul 2027"/>
    <n v="776.30316239242609"/>
    <x v="6"/>
    <x v="16"/>
  </r>
  <r>
    <x v="3"/>
    <x v="19"/>
    <s v="Aug 2012"/>
    <n v="5000893.8408217588"/>
    <x v="7"/>
    <x v="1"/>
  </r>
  <r>
    <x v="3"/>
    <x v="19"/>
    <s v="Sep 2012"/>
    <n v="6275012.7642397322"/>
    <x v="8"/>
    <x v="1"/>
  </r>
  <r>
    <x v="3"/>
    <x v="19"/>
    <s v="Oct 2012"/>
    <n v="7008436.399318343"/>
    <x v="9"/>
    <x v="1"/>
  </r>
  <r>
    <x v="3"/>
    <x v="19"/>
    <s v="Nov 2012"/>
    <n v="5308881.3118007742"/>
    <x v="10"/>
    <x v="1"/>
  </r>
  <r>
    <x v="3"/>
    <x v="19"/>
    <s v="Dec 2012"/>
    <n v="4236393.4897054629"/>
    <x v="11"/>
    <x v="1"/>
  </r>
  <r>
    <x v="3"/>
    <x v="19"/>
    <s v="Jan 2013"/>
    <n v="3578741.2560661002"/>
    <x v="0"/>
    <x v="2"/>
  </r>
  <r>
    <x v="3"/>
    <x v="19"/>
    <s v="Feb 2013"/>
    <n v="2967662.9581810851"/>
    <x v="1"/>
    <x v="2"/>
  </r>
  <r>
    <x v="3"/>
    <x v="19"/>
    <s v="Mar 2013"/>
    <n v="2607936.0622908077"/>
    <x v="2"/>
    <x v="2"/>
  </r>
  <r>
    <x v="3"/>
    <x v="19"/>
    <s v="Apr 2013"/>
    <n v="2343815.3116584867"/>
    <x v="3"/>
    <x v="2"/>
  </r>
  <r>
    <x v="3"/>
    <x v="19"/>
    <s v="May 2013"/>
    <n v="2249266.8754659588"/>
    <x v="4"/>
    <x v="2"/>
  </r>
  <r>
    <x v="3"/>
    <x v="19"/>
    <s v="Jun 2013"/>
    <n v="2162242.9093734566"/>
    <x v="5"/>
    <x v="2"/>
  </r>
  <r>
    <x v="3"/>
    <x v="19"/>
    <s v="Jul 2013"/>
    <n v="2060430.2033895333"/>
    <x v="6"/>
    <x v="2"/>
  </r>
  <r>
    <x v="3"/>
    <x v="19"/>
    <s v="Aug 2013"/>
    <n v="1982290.0074205236"/>
    <x v="7"/>
    <x v="2"/>
  </r>
  <r>
    <x v="3"/>
    <x v="19"/>
    <s v="Sep 2013"/>
    <n v="1878715.7296575359"/>
    <x v="8"/>
    <x v="2"/>
  </r>
  <r>
    <x v="3"/>
    <x v="19"/>
    <s v="Oct 2013"/>
    <n v="1806992.8567323727"/>
    <x v="9"/>
    <x v="2"/>
  </r>
  <r>
    <x v="3"/>
    <x v="19"/>
    <s v="Nov 2013"/>
    <n v="1758752.3342825498"/>
    <x v="10"/>
    <x v="2"/>
  </r>
  <r>
    <x v="3"/>
    <x v="19"/>
    <s v="Dec 2013"/>
    <n v="1657680.7714526777"/>
    <x v="11"/>
    <x v="2"/>
  </r>
  <r>
    <x v="3"/>
    <x v="19"/>
    <s v="Jan 2014"/>
    <n v="1641478.2186102567"/>
    <x v="0"/>
    <x v="3"/>
  </r>
  <r>
    <x v="3"/>
    <x v="19"/>
    <s v="Feb 2014"/>
    <n v="1695275.1496707236"/>
    <x v="1"/>
    <x v="3"/>
  </r>
  <r>
    <x v="3"/>
    <x v="19"/>
    <s v="Mar 2014"/>
    <n v="1657958.2581444206"/>
    <x v="2"/>
    <x v="3"/>
  </r>
  <r>
    <x v="3"/>
    <x v="19"/>
    <s v="Apr 2014"/>
    <n v="1554234.7595491356"/>
    <x v="3"/>
    <x v="3"/>
  </r>
  <r>
    <x v="3"/>
    <x v="19"/>
    <s v="May 2014"/>
    <n v="1492140.4888623802"/>
    <x v="4"/>
    <x v="3"/>
  </r>
  <r>
    <x v="3"/>
    <x v="19"/>
    <s v="Jun 2014"/>
    <n v="1602459.2852823995"/>
    <x v="5"/>
    <x v="3"/>
  </r>
  <r>
    <x v="3"/>
    <x v="19"/>
    <s v="Jul 2014"/>
    <n v="1466782.947952226"/>
    <x v="6"/>
    <x v="3"/>
  </r>
  <r>
    <x v="3"/>
    <x v="19"/>
    <s v="Aug 2014"/>
    <n v="1338736.2356271143"/>
    <x v="7"/>
    <x v="3"/>
  </r>
  <r>
    <x v="3"/>
    <x v="19"/>
    <s v="Sep 2014"/>
    <n v="1218914.9857151727"/>
    <x v="8"/>
    <x v="3"/>
  </r>
  <r>
    <x v="3"/>
    <x v="19"/>
    <s v="Oct 2014"/>
    <n v="1105812.7882582056"/>
    <x v="9"/>
    <x v="3"/>
  </r>
  <r>
    <x v="3"/>
    <x v="19"/>
    <s v="Nov 2014"/>
    <n v="1011505.5996199135"/>
    <x v="10"/>
    <x v="3"/>
  </r>
  <r>
    <x v="3"/>
    <x v="19"/>
    <s v="Dec 2014"/>
    <n v="915555.28196676087"/>
    <x v="11"/>
    <x v="3"/>
  </r>
  <r>
    <x v="3"/>
    <x v="19"/>
    <s v="Jan 2015"/>
    <n v="864369.6487982804"/>
    <x v="0"/>
    <x v="4"/>
  </r>
  <r>
    <x v="3"/>
    <x v="19"/>
    <s v="Feb 2015"/>
    <n v="806284.77783545386"/>
    <x v="1"/>
    <x v="4"/>
  </r>
  <r>
    <x v="3"/>
    <x v="19"/>
    <s v="Mar 2015"/>
    <n v="765565.94005997444"/>
    <x v="2"/>
    <x v="4"/>
  </r>
  <r>
    <x v="3"/>
    <x v="19"/>
    <s v="Apr 2015"/>
    <n v="732395.33035970211"/>
    <x v="3"/>
    <x v="4"/>
  </r>
  <r>
    <x v="3"/>
    <x v="19"/>
    <s v="May 2015"/>
    <n v="709807.36521673808"/>
    <x v="4"/>
    <x v="4"/>
  </r>
  <r>
    <x v="3"/>
    <x v="19"/>
    <s v="Jun 2015"/>
    <n v="640914.12389049388"/>
    <x v="5"/>
    <x v="4"/>
  </r>
  <r>
    <x v="3"/>
    <x v="19"/>
    <s v="Jul 2015"/>
    <n v="615069.6524615963"/>
    <x v="6"/>
    <x v="4"/>
  </r>
  <r>
    <x v="3"/>
    <x v="19"/>
    <s v="Aug 2015"/>
    <n v="602851.44158940145"/>
    <x v="7"/>
    <x v="4"/>
  </r>
  <r>
    <x v="3"/>
    <x v="19"/>
    <s v="Sep 2015"/>
    <n v="679402.17216836743"/>
    <x v="8"/>
    <x v="4"/>
  </r>
  <r>
    <x v="3"/>
    <x v="19"/>
    <s v="Oct 2015"/>
    <n v="660174.72934628674"/>
    <x v="9"/>
    <x v="4"/>
  </r>
  <r>
    <x v="3"/>
    <x v="19"/>
    <s v="Nov 2015"/>
    <n v="641862.40350560902"/>
    <x v="10"/>
    <x v="4"/>
  </r>
  <r>
    <x v="3"/>
    <x v="19"/>
    <s v="Dec 2015"/>
    <n v="628217.36521808966"/>
    <x v="11"/>
    <x v="4"/>
  </r>
  <r>
    <x v="3"/>
    <x v="19"/>
    <s v="Jan 2016"/>
    <n v="610403.90852168447"/>
    <x v="0"/>
    <x v="5"/>
  </r>
  <r>
    <x v="3"/>
    <x v="19"/>
    <s v="Feb 2016"/>
    <n v="591209.75037810788"/>
    <x v="1"/>
    <x v="5"/>
  </r>
  <r>
    <x v="3"/>
    <x v="19"/>
    <s v="Mar 2016"/>
    <n v="579228.11981952132"/>
    <x v="2"/>
    <x v="5"/>
  </r>
  <r>
    <x v="3"/>
    <x v="19"/>
    <s v="Apr 2016"/>
    <n v="564872.24697368941"/>
    <x v="3"/>
    <x v="5"/>
  </r>
  <r>
    <x v="3"/>
    <x v="19"/>
    <s v="May 2016"/>
    <n v="548753.34726131638"/>
    <x v="4"/>
    <x v="5"/>
  </r>
  <r>
    <x v="3"/>
    <x v="19"/>
    <s v="Jun 2016"/>
    <n v="539266.3438909254"/>
    <x v="5"/>
    <x v="5"/>
  </r>
  <r>
    <x v="3"/>
    <x v="19"/>
    <s v="Jul 2016"/>
    <n v="523893.77848716511"/>
    <x v="6"/>
    <x v="5"/>
  </r>
  <r>
    <x v="3"/>
    <x v="19"/>
    <s v="Aug 2016"/>
    <n v="505519.12236096937"/>
    <x v="7"/>
    <x v="5"/>
  </r>
  <r>
    <x v="3"/>
    <x v="19"/>
    <s v="Sep 2016"/>
    <n v="495981.92063919443"/>
    <x v="8"/>
    <x v="5"/>
  </r>
  <r>
    <x v="3"/>
    <x v="19"/>
    <s v="Oct 2016"/>
    <n v="475955.78718817822"/>
    <x v="9"/>
    <x v="5"/>
  </r>
  <r>
    <x v="3"/>
    <x v="19"/>
    <s v="Nov 2016"/>
    <n v="459920.99687259033"/>
    <x v="10"/>
    <x v="5"/>
  </r>
  <r>
    <x v="3"/>
    <x v="19"/>
    <s v="Dec 2016"/>
    <n v="444088.03041471873"/>
    <x v="11"/>
    <x v="5"/>
  </r>
  <r>
    <x v="3"/>
    <x v="19"/>
    <s v="Jan 2017"/>
    <n v="432351.25974251353"/>
    <x v="0"/>
    <x v="6"/>
  </r>
  <r>
    <x v="3"/>
    <x v="19"/>
    <s v="Feb 2017"/>
    <n v="419139.4916460102"/>
    <x v="1"/>
    <x v="6"/>
  </r>
  <r>
    <x v="3"/>
    <x v="19"/>
    <s v="Mar 2017"/>
    <n v="409417.97687884868"/>
    <x v="2"/>
    <x v="6"/>
  </r>
  <r>
    <x v="3"/>
    <x v="19"/>
    <s v="Apr 2017"/>
    <n v="401003.83117955085"/>
    <x v="3"/>
    <x v="6"/>
  </r>
  <r>
    <x v="3"/>
    <x v="19"/>
    <s v="May 2017"/>
    <n v="392971.97441118164"/>
    <x v="4"/>
    <x v="6"/>
  </r>
  <r>
    <x v="3"/>
    <x v="19"/>
    <s v="Jun 2017"/>
    <n v="379323.53174434241"/>
    <x v="5"/>
    <x v="6"/>
  </r>
  <r>
    <x v="3"/>
    <x v="19"/>
    <s v="Jul 2017"/>
    <n v="368490.71803667885"/>
    <x v="6"/>
    <x v="6"/>
  </r>
  <r>
    <x v="3"/>
    <x v="19"/>
    <s v="Aug 2017"/>
    <n v="352431.25816006394"/>
    <x v="7"/>
    <x v="6"/>
  </r>
  <r>
    <x v="3"/>
    <x v="19"/>
    <s v="Sep 2017"/>
    <n v="343659.04564343614"/>
    <x v="8"/>
    <x v="6"/>
  </r>
  <r>
    <x v="3"/>
    <x v="19"/>
    <s v="Oct 2017"/>
    <n v="335638.05675921962"/>
    <x v="9"/>
    <x v="6"/>
  </r>
  <r>
    <x v="3"/>
    <x v="19"/>
    <s v="Nov 2017"/>
    <n v="324629.47473816056"/>
    <x v="10"/>
    <x v="6"/>
  </r>
  <r>
    <x v="3"/>
    <x v="19"/>
    <s v="Dec 2017"/>
    <n v="319920.18938644079"/>
    <x v="11"/>
    <x v="6"/>
  </r>
  <r>
    <x v="3"/>
    <x v="19"/>
    <s v="Jan 2018"/>
    <n v="319629.83910079428"/>
    <x v="0"/>
    <x v="7"/>
  </r>
  <r>
    <x v="3"/>
    <x v="19"/>
    <s v="Feb 2018"/>
    <n v="311541.64632392861"/>
    <x v="1"/>
    <x v="7"/>
  </r>
  <r>
    <x v="3"/>
    <x v="19"/>
    <s v="Mar 2018"/>
    <n v="302661.74633937352"/>
    <x v="2"/>
    <x v="7"/>
  </r>
  <r>
    <x v="3"/>
    <x v="19"/>
    <s v="Apr 2018"/>
    <n v="295926.0664166786"/>
    <x v="3"/>
    <x v="7"/>
  </r>
  <r>
    <x v="3"/>
    <x v="19"/>
    <s v="May 2018"/>
    <n v="284799.49370406778"/>
    <x v="4"/>
    <x v="7"/>
  </r>
  <r>
    <x v="3"/>
    <x v="19"/>
    <s v="Jun 2018"/>
    <n v="277768.3319663913"/>
    <x v="5"/>
    <x v="7"/>
  </r>
  <r>
    <x v="3"/>
    <x v="19"/>
    <s v="Jul 2018"/>
    <n v="276115.52527321392"/>
    <x v="6"/>
    <x v="7"/>
  </r>
  <r>
    <x v="3"/>
    <x v="19"/>
    <s v="Aug 2018"/>
    <n v="273206.57509817113"/>
    <x v="7"/>
    <x v="7"/>
  </r>
  <r>
    <x v="3"/>
    <x v="19"/>
    <s v="Sep 2018"/>
    <n v="269085.35979000025"/>
    <x v="8"/>
    <x v="7"/>
  </r>
  <r>
    <x v="3"/>
    <x v="19"/>
    <s v="Oct 2018"/>
    <n v="266183.32530576829"/>
    <x v="9"/>
    <x v="7"/>
  </r>
  <r>
    <x v="3"/>
    <x v="19"/>
    <s v="Nov 2018"/>
    <n v="264850.90498049493"/>
    <x v="10"/>
    <x v="7"/>
  </r>
  <r>
    <x v="3"/>
    <x v="19"/>
    <s v="Dec 2018"/>
    <n v="259606.67536656186"/>
    <x v="11"/>
    <x v="7"/>
  </r>
  <r>
    <x v="3"/>
    <x v="19"/>
    <s v="Jan 2019"/>
    <n v="254458.38031849364"/>
    <x v="0"/>
    <x v="8"/>
  </r>
  <r>
    <x v="3"/>
    <x v="19"/>
    <s v="Feb 2019"/>
    <n v="250644.12753130263"/>
    <x v="1"/>
    <x v="8"/>
  </r>
  <r>
    <x v="3"/>
    <x v="19"/>
    <s v="Mar 2019"/>
    <n v="246952.27134424425"/>
    <x v="2"/>
    <x v="8"/>
  </r>
  <r>
    <x v="3"/>
    <x v="19"/>
    <s v="Apr 2019"/>
    <n v="244837.63343868265"/>
    <x v="3"/>
    <x v="8"/>
  </r>
  <r>
    <x v="3"/>
    <x v="19"/>
    <s v="May 2019"/>
    <n v="242212.24582244601"/>
    <x v="4"/>
    <x v="8"/>
  </r>
  <r>
    <x v="3"/>
    <x v="19"/>
    <s v="Jun 2019"/>
    <n v="238886.02689587881"/>
    <x v="5"/>
    <x v="8"/>
  </r>
  <r>
    <x v="3"/>
    <x v="19"/>
    <s v="Jul 2019"/>
    <n v="239290.18085349104"/>
    <x v="6"/>
    <x v="8"/>
  </r>
  <r>
    <x v="3"/>
    <x v="19"/>
    <s v="Aug 2019"/>
    <n v="237251.18603778677"/>
    <x v="7"/>
    <x v="8"/>
  </r>
  <r>
    <x v="3"/>
    <x v="19"/>
    <s v="Sep 2019"/>
    <n v="235834.86799197557"/>
    <x v="8"/>
    <x v="8"/>
  </r>
  <r>
    <x v="3"/>
    <x v="19"/>
    <s v="Oct 2019"/>
    <n v="232551.32419394742"/>
    <x v="9"/>
    <x v="8"/>
  </r>
  <r>
    <x v="3"/>
    <x v="19"/>
    <s v="Nov 2019"/>
    <n v="229600.7125648993"/>
    <x v="10"/>
    <x v="8"/>
  </r>
  <r>
    <x v="3"/>
    <x v="19"/>
    <s v="Dec 2019"/>
    <n v="230435.84447831032"/>
    <x v="11"/>
    <x v="8"/>
  </r>
  <r>
    <x v="3"/>
    <x v="19"/>
    <s v="Jan 2020"/>
    <n v="227739.63849955291"/>
    <x v="0"/>
    <x v="9"/>
  </r>
  <r>
    <x v="3"/>
    <x v="19"/>
    <s v="Feb 2020"/>
    <n v="222311.70699887149"/>
    <x v="1"/>
    <x v="9"/>
  </r>
  <r>
    <x v="3"/>
    <x v="19"/>
    <s v="Mar 2020"/>
    <n v="219765.48064166587"/>
    <x v="2"/>
    <x v="9"/>
  </r>
  <r>
    <x v="3"/>
    <x v="19"/>
    <s v="Apr 2020"/>
    <n v="219150.8946134602"/>
    <x v="3"/>
    <x v="9"/>
  </r>
  <r>
    <x v="3"/>
    <x v="19"/>
    <s v="May 2020"/>
    <n v="217762.22300808475"/>
    <x v="4"/>
    <x v="9"/>
  </r>
  <r>
    <x v="3"/>
    <x v="19"/>
    <s v="Jun 2020"/>
    <n v="219144.81734788558"/>
    <x v="5"/>
    <x v="9"/>
  </r>
  <r>
    <x v="3"/>
    <x v="19"/>
    <s v="Jul 2020"/>
    <n v="220560.45385298532"/>
    <x v="6"/>
    <x v="9"/>
  </r>
  <r>
    <x v="3"/>
    <x v="19"/>
    <s v="Aug 2020"/>
    <n v="215466.73015437656"/>
    <x v="7"/>
    <x v="9"/>
  </r>
  <r>
    <x v="3"/>
    <x v="19"/>
    <s v="Sep 2020"/>
    <n v="211588.88801871162"/>
    <x v="8"/>
    <x v="9"/>
  </r>
  <r>
    <x v="3"/>
    <x v="19"/>
    <s v="Oct 2020"/>
    <n v="214163.48542811096"/>
    <x v="9"/>
    <x v="9"/>
  </r>
  <r>
    <x v="3"/>
    <x v="19"/>
    <s v="Nov 2020"/>
    <n v="213192.67084474646"/>
    <x v="10"/>
    <x v="9"/>
  </r>
  <r>
    <x v="3"/>
    <x v="19"/>
    <s v="Dec 2020"/>
    <n v="210592.71354743076"/>
    <x v="11"/>
    <x v="9"/>
  </r>
  <r>
    <x v="3"/>
    <x v="19"/>
    <s v="Jan 2021"/>
    <n v="208107.55665523029"/>
    <x v="0"/>
    <x v="10"/>
  </r>
  <r>
    <x v="3"/>
    <x v="19"/>
    <s v="Feb 2021"/>
    <n v="206130.91838062854"/>
    <x v="1"/>
    <x v="10"/>
  </r>
  <r>
    <x v="3"/>
    <x v="19"/>
    <s v="Mar 2021"/>
    <n v="207805.49229539296"/>
    <x v="2"/>
    <x v="10"/>
  </r>
  <r>
    <x v="3"/>
    <x v="19"/>
    <s v="Apr 2021"/>
    <n v="207824.9855658692"/>
    <x v="3"/>
    <x v="10"/>
  </r>
  <r>
    <x v="3"/>
    <x v="19"/>
    <s v="May 2021"/>
    <n v="202780.75532968997"/>
    <x v="4"/>
    <x v="10"/>
  </r>
  <r>
    <x v="3"/>
    <x v="19"/>
    <s v="Jun 2021"/>
    <n v="202408.67047266098"/>
    <x v="5"/>
    <x v="10"/>
  </r>
  <r>
    <x v="3"/>
    <x v="19"/>
    <s v="Jul 2021"/>
    <n v="208270.85339417486"/>
    <x v="6"/>
    <x v="10"/>
  </r>
  <r>
    <x v="3"/>
    <x v="19"/>
    <s v="Aug 2021"/>
    <n v="192656.01860865758"/>
    <x v="7"/>
    <x v="10"/>
  </r>
  <r>
    <x v="3"/>
    <x v="19"/>
    <s v="Sep 2021"/>
    <n v="188595.84684927505"/>
    <x v="8"/>
    <x v="10"/>
  </r>
  <r>
    <x v="3"/>
    <x v="19"/>
    <s v="Oct 2021"/>
    <n v="186517.1147574115"/>
    <x v="9"/>
    <x v="10"/>
  </r>
  <r>
    <x v="3"/>
    <x v="19"/>
    <s v="Nov 2021"/>
    <n v="185411.87513257065"/>
    <x v="10"/>
    <x v="10"/>
  </r>
  <r>
    <x v="3"/>
    <x v="19"/>
    <s v="Dec 2021"/>
    <n v="183472.8045995555"/>
    <x v="11"/>
    <x v="10"/>
  </r>
  <r>
    <x v="3"/>
    <x v="19"/>
    <s v="Jan 2022"/>
    <n v="183905.91113399211"/>
    <x v="0"/>
    <x v="11"/>
  </r>
  <r>
    <x v="3"/>
    <x v="19"/>
    <s v="Feb 2022"/>
    <n v="183637.67319365026"/>
    <x v="1"/>
    <x v="11"/>
  </r>
  <r>
    <x v="3"/>
    <x v="19"/>
    <s v="Mar 2022"/>
    <n v="184670.64231764511"/>
    <x v="2"/>
    <x v="11"/>
  </r>
  <r>
    <x v="3"/>
    <x v="19"/>
    <s v="Apr 2022"/>
    <n v="185414.77661976599"/>
    <x v="3"/>
    <x v="11"/>
  </r>
  <r>
    <x v="3"/>
    <x v="19"/>
    <s v="May 2022"/>
    <n v="188981.91586617674"/>
    <x v="4"/>
    <x v="11"/>
  </r>
  <r>
    <x v="3"/>
    <x v="19"/>
    <s v="Jun 2022"/>
    <n v="189050.60992327641"/>
    <x v="5"/>
    <x v="11"/>
  </r>
  <r>
    <x v="3"/>
    <x v="19"/>
    <s v="Jul 2022"/>
    <n v="184351.53885737614"/>
    <x v="6"/>
    <x v="11"/>
  </r>
  <r>
    <x v="3"/>
    <x v="19"/>
    <s v="Aug 2022"/>
    <n v="147024.28749805657"/>
    <x v="7"/>
    <x v="11"/>
  </r>
  <r>
    <x v="3"/>
    <x v="19"/>
    <s v="Sep 2022"/>
    <n v="55407.713616875859"/>
    <x v="8"/>
    <x v="11"/>
  </r>
  <r>
    <x v="3"/>
    <x v="19"/>
    <s v="Oct 2022"/>
    <n v="54193.215048255115"/>
    <x v="9"/>
    <x v="11"/>
  </r>
  <r>
    <x v="3"/>
    <x v="19"/>
    <s v="Nov 2022"/>
    <n v="54110.539092369247"/>
    <x v="10"/>
    <x v="11"/>
  </r>
  <r>
    <x v="3"/>
    <x v="19"/>
    <s v="Dec 2022"/>
    <n v="53423.343840789777"/>
    <x v="11"/>
    <x v="11"/>
  </r>
  <r>
    <x v="3"/>
    <x v="19"/>
    <s v="Jan 2023"/>
    <n v="53121.801449731662"/>
    <x v="0"/>
    <x v="12"/>
  </r>
  <r>
    <x v="3"/>
    <x v="19"/>
    <s v="Feb 2023"/>
    <n v="52765.485541173126"/>
    <x v="1"/>
    <x v="12"/>
  </r>
  <r>
    <x v="3"/>
    <x v="19"/>
    <s v="Mar 2023"/>
    <n v="52454.656581056654"/>
    <x v="2"/>
    <x v="12"/>
  </r>
  <r>
    <x v="3"/>
    <x v="19"/>
    <s v="Apr 2023"/>
    <n v="52153.429446464172"/>
    <x v="3"/>
    <x v="12"/>
  </r>
  <r>
    <x v="3"/>
    <x v="19"/>
    <s v="May 2023"/>
    <n v="51861.725829568495"/>
    <x v="4"/>
    <x v="12"/>
  </r>
  <r>
    <x v="3"/>
    <x v="19"/>
    <s v="Jun 2023"/>
    <n v="51579.475837068305"/>
    <x v="5"/>
    <x v="12"/>
  </r>
  <r>
    <x v="3"/>
    <x v="19"/>
    <s v="Jul 2023"/>
    <n v="51306.611598567404"/>
    <x v="6"/>
    <x v="12"/>
  </r>
  <r>
    <x v="3"/>
    <x v="19"/>
    <s v="Aug 2023"/>
    <n v="51043.067643669616"/>
    <x v="7"/>
    <x v="12"/>
  </r>
  <r>
    <x v="3"/>
    <x v="19"/>
    <s v="Sep 2023"/>
    <n v="50788.782370694236"/>
    <x v="8"/>
    <x v="12"/>
  </r>
  <r>
    <x v="3"/>
    <x v="19"/>
    <s v="Oct 2023"/>
    <n v="50543.697139413176"/>
    <x v="9"/>
    <x v="12"/>
  </r>
  <r>
    <x v="3"/>
    <x v="19"/>
    <s v="Nov 2023"/>
    <n v="50307.756116861208"/>
    <x v="10"/>
    <x v="12"/>
  </r>
  <r>
    <x v="3"/>
    <x v="19"/>
    <s v="Dec 2023"/>
    <n v="50080.902862810231"/>
    <x v="11"/>
    <x v="12"/>
  </r>
  <r>
    <x v="3"/>
    <x v="19"/>
    <s v="Jan 2024"/>
    <n v="49863.092158820851"/>
    <x v="0"/>
    <x v="13"/>
  </r>
  <r>
    <x v="3"/>
    <x v="19"/>
    <s v="Feb 2024"/>
    <n v="49654.271933380427"/>
    <x v="1"/>
    <x v="13"/>
  </r>
  <r>
    <x v="3"/>
    <x v="19"/>
    <s v="Mar 2024"/>
    <n v="49454.398706597"/>
    <x v="2"/>
    <x v="13"/>
  </r>
  <r>
    <x v="3"/>
    <x v="19"/>
    <s v="Apr 2024"/>
    <n v="49263.43174438893"/>
    <x v="3"/>
    <x v="13"/>
  </r>
  <r>
    <x v="3"/>
    <x v="19"/>
    <s v="May 2024"/>
    <n v="49081.33297412713"/>
    <x v="4"/>
    <x v="13"/>
  </r>
  <r>
    <x v="3"/>
    <x v="19"/>
    <s v="Jun 2024"/>
    <n v="48908.060777372229"/>
    <x v="5"/>
    <x v="13"/>
  </r>
  <r>
    <x v="3"/>
    <x v="19"/>
    <s v="Jul 2024"/>
    <n v="48743.589480378694"/>
    <x v="6"/>
    <x v="13"/>
  </r>
  <r>
    <x v="3"/>
    <x v="19"/>
    <s v="Aug 2024"/>
    <n v="48587.882771970049"/>
    <x v="7"/>
    <x v="13"/>
  </r>
  <r>
    <x v="3"/>
    <x v="19"/>
    <s v="Sep 2024"/>
    <n v="48440.913694043047"/>
    <x v="8"/>
    <x v="13"/>
  </r>
  <r>
    <x v="3"/>
    <x v="19"/>
    <s v="Oct 2024"/>
    <n v="48302.658634304767"/>
    <x v="9"/>
    <x v="13"/>
  </r>
  <r>
    <x v="3"/>
    <x v="19"/>
    <s v="Nov 2024"/>
    <n v="48173.099126272587"/>
    <x v="10"/>
    <x v="13"/>
  </r>
  <r>
    <x v="3"/>
    <x v="19"/>
    <s v="Dec 2024"/>
    <n v="48052.209173295836"/>
    <x v="11"/>
    <x v="13"/>
  </r>
  <r>
    <x v="3"/>
    <x v="19"/>
    <s v="Jan 2025"/>
    <n v="47939.977777607404"/>
    <x v="0"/>
    <x v="14"/>
  </r>
  <r>
    <x v="3"/>
    <x v="19"/>
    <s v="Feb 2025"/>
    <n v="47836.390679987599"/>
    <x v="1"/>
    <x v="14"/>
  </r>
  <r>
    <x v="3"/>
    <x v="19"/>
    <s v="Mar 2025"/>
    <n v="47741.435198311548"/>
    <x v="2"/>
    <x v="14"/>
  </r>
  <r>
    <x v="3"/>
    <x v="19"/>
    <s v="Apr 2025"/>
    <n v="47655.106326432811"/>
    <x v="3"/>
    <x v="14"/>
  </r>
  <r>
    <x v="3"/>
    <x v="19"/>
    <s v="May 2025"/>
    <n v="47577.395428036834"/>
    <x v="4"/>
    <x v="14"/>
  </r>
  <r>
    <x v="3"/>
    <x v="19"/>
    <s v="Jun 2025"/>
    <n v="47508.305104240062"/>
    <x v="5"/>
    <x v="14"/>
  </r>
  <r>
    <x v="3"/>
    <x v="19"/>
    <s v="Jul 2025"/>
    <n v="47447.839801969283"/>
    <x v="6"/>
    <x v="14"/>
  </r>
  <r>
    <x v="3"/>
    <x v="19"/>
    <s v="Aug 2025"/>
    <n v="47395.992262004773"/>
    <x v="7"/>
    <x v="14"/>
  </r>
  <r>
    <x v="3"/>
    <x v="19"/>
    <s v="Sep 2025"/>
    <n v="47352.780230156874"/>
    <x v="8"/>
    <x v="14"/>
  </r>
  <r>
    <x v="3"/>
    <x v="19"/>
    <s v="Oct 2025"/>
    <n v="47318.213476257508"/>
    <x v="9"/>
    <x v="14"/>
  </r>
  <r>
    <x v="3"/>
    <x v="19"/>
    <s v="Nov 2025"/>
    <n v="47292.301708686035"/>
    <x v="10"/>
    <x v="14"/>
  </r>
  <r>
    <x v="3"/>
    <x v="19"/>
    <s v="Dec 2025"/>
    <n v="47275.058781632106"/>
    <x v="11"/>
    <x v="14"/>
  </r>
  <r>
    <x v="3"/>
    <x v="19"/>
    <s v="Jan 2026"/>
    <n v="47266.512371074146"/>
    <x v="0"/>
    <x v="15"/>
  </r>
  <r>
    <x v="3"/>
    <x v="19"/>
    <s v="Feb 2026"/>
    <n v="47266.682099917307"/>
    <x v="1"/>
    <x v="15"/>
  </r>
  <r>
    <x v="3"/>
    <x v="19"/>
    <s v="Mar 2026"/>
    <n v="47275.587206708995"/>
    <x v="2"/>
    <x v="15"/>
  </r>
  <r>
    <x v="3"/>
    <x v="19"/>
    <s v="Apr 2026"/>
    <n v="47293.266743406013"/>
    <x v="3"/>
    <x v="15"/>
  </r>
  <r>
    <x v="3"/>
    <x v="19"/>
    <s v="May 2026"/>
    <n v="47319.753731797078"/>
    <x v="4"/>
    <x v="15"/>
  </r>
  <r>
    <x v="3"/>
    <x v="19"/>
    <s v="Jun 2026"/>
    <n v="47355.080309313169"/>
    <x v="5"/>
    <x v="15"/>
  </r>
  <r>
    <x v="3"/>
    <x v="19"/>
    <s v="Jul 2026"/>
    <n v="47399.280774837825"/>
    <x v="6"/>
    <x v="15"/>
  </r>
  <r>
    <x v="3"/>
    <x v="19"/>
    <s v="Aug 2026"/>
    <n v="47452.406217758842"/>
    <x v="7"/>
    <x v="15"/>
  </r>
  <r>
    <x v="3"/>
    <x v="19"/>
    <s v="Sep 2026"/>
    <n v="47514.501451485572"/>
    <x v="8"/>
    <x v="15"/>
  </r>
  <r>
    <x v="3"/>
    <x v="19"/>
    <s v="Oct 2026"/>
    <n v="47585.6136966903"/>
    <x v="9"/>
    <x v="15"/>
  </r>
  <r>
    <x v="3"/>
    <x v="19"/>
    <s v="Nov 2026"/>
    <n v="47665.795658403047"/>
    <x v="10"/>
    <x v="15"/>
  </r>
  <r>
    <x v="3"/>
    <x v="19"/>
    <s v="Dec 2026"/>
    <n v="47755.106771821884"/>
    <x v="11"/>
    <x v="15"/>
  </r>
  <r>
    <x v="3"/>
    <x v="19"/>
    <s v="Jan 2027"/>
    <n v="47853.61534812332"/>
    <x v="0"/>
    <x v="16"/>
  </r>
  <r>
    <x v="3"/>
    <x v="19"/>
    <s v="Feb 2027"/>
    <n v="47961.373407979641"/>
    <x v="1"/>
    <x v="16"/>
  </r>
  <r>
    <x v="3"/>
    <x v="19"/>
    <s v="Mar 2027"/>
    <n v="48078.458154187952"/>
    <x v="2"/>
    <x v="16"/>
  </r>
  <r>
    <x v="3"/>
    <x v="19"/>
    <s v="Apr 2027"/>
    <n v="48204.936690661852"/>
    <x v="3"/>
    <x v="16"/>
  </r>
  <r>
    <x v="3"/>
    <x v="19"/>
    <s v="May 2027"/>
    <n v="48340.889543103636"/>
    <x v="4"/>
    <x v="16"/>
  </r>
  <r>
    <x v="3"/>
    <x v="19"/>
    <s v="Jun 2027"/>
    <n v="48486.398575763029"/>
    <x v="5"/>
    <x v="16"/>
  </r>
  <r>
    <x v="3"/>
    <x v="19"/>
    <s v="Jul 2027"/>
    <n v="48641.545614342322"/>
    <x v="6"/>
    <x v="16"/>
  </r>
  <r>
    <x v="3"/>
    <x v="19"/>
    <s v="Aug 2027"/>
    <n v="471.3713463642394"/>
    <x v="7"/>
    <x v="16"/>
  </r>
  <r>
    <x v="3"/>
    <x v="20"/>
    <s v="Sep 2012"/>
    <n v="4841388.3244298119"/>
    <x v="8"/>
    <x v="1"/>
  </r>
  <r>
    <x v="3"/>
    <x v="20"/>
    <s v="Oct 2012"/>
    <n v="5406558.7778918445"/>
    <x v="9"/>
    <x v="1"/>
  </r>
  <r>
    <x v="3"/>
    <x v="20"/>
    <s v="Nov 2012"/>
    <n v="4188679.8795401482"/>
    <x v="10"/>
    <x v="1"/>
  </r>
  <r>
    <x v="3"/>
    <x v="20"/>
    <s v="Dec 2012"/>
    <n v="3538531.1202486502"/>
    <x v="11"/>
    <x v="1"/>
  </r>
  <r>
    <x v="3"/>
    <x v="20"/>
    <s v="Jan 2013"/>
    <n v="2985002.1153458306"/>
    <x v="0"/>
    <x v="2"/>
  </r>
  <r>
    <x v="3"/>
    <x v="20"/>
    <s v="Feb 2013"/>
    <n v="2649369.6589455833"/>
    <x v="1"/>
    <x v="2"/>
  </r>
  <r>
    <x v="3"/>
    <x v="20"/>
    <s v="Mar 2013"/>
    <n v="2308539.0412514806"/>
    <x v="2"/>
    <x v="2"/>
  </r>
  <r>
    <x v="3"/>
    <x v="20"/>
    <s v="Apr 2013"/>
    <n v="2081055.4967122471"/>
    <x v="3"/>
    <x v="2"/>
  </r>
  <r>
    <x v="3"/>
    <x v="20"/>
    <s v="May 2013"/>
    <n v="1756592.1262618126"/>
    <x v="4"/>
    <x v="2"/>
  </r>
  <r>
    <x v="3"/>
    <x v="20"/>
    <s v="Jun 2013"/>
    <n v="1657722.8600360826"/>
    <x v="5"/>
    <x v="2"/>
  </r>
  <r>
    <x v="3"/>
    <x v="20"/>
    <s v="Jul 2013"/>
    <n v="1561967.7279971419"/>
    <x v="6"/>
    <x v="2"/>
  </r>
  <r>
    <x v="3"/>
    <x v="20"/>
    <s v="Aug 2013"/>
    <n v="1436399.6874378952"/>
    <x v="7"/>
    <x v="2"/>
  </r>
  <r>
    <x v="3"/>
    <x v="20"/>
    <s v="Sep 2013"/>
    <n v="1404897.9981079251"/>
    <x v="8"/>
    <x v="2"/>
  </r>
  <r>
    <x v="3"/>
    <x v="20"/>
    <s v="Oct 2013"/>
    <n v="1307985.2959313318"/>
    <x v="9"/>
    <x v="2"/>
  </r>
  <r>
    <x v="3"/>
    <x v="20"/>
    <s v="Nov 2013"/>
    <n v="1251116.8087174976"/>
    <x v="10"/>
    <x v="2"/>
  </r>
  <r>
    <x v="3"/>
    <x v="20"/>
    <s v="Dec 2013"/>
    <n v="1137661.9240823262"/>
    <x v="11"/>
    <x v="2"/>
  </r>
  <r>
    <x v="3"/>
    <x v="20"/>
    <s v="Jan 2014"/>
    <n v="1012404.2630222858"/>
    <x v="0"/>
    <x v="3"/>
  </r>
  <r>
    <x v="3"/>
    <x v="20"/>
    <s v="Feb 2014"/>
    <n v="1019459.2920293944"/>
    <x v="1"/>
    <x v="3"/>
  </r>
  <r>
    <x v="3"/>
    <x v="20"/>
    <s v="Mar 2014"/>
    <n v="956569.38167910022"/>
    <x v="2"/>
    <x v="3"/>
  </r>
  <r>
    <x v="3"/>
    <x v="20"/>
    <s v="Apr 2014"/>
    <n v="928805.99890765222"/>
    <x v="3"/>
    <x v="3"/>
  </r>
  <r>
    <x v="3"/>
    <x v="20"/>
    <s v="May 2014"/>
    <n v="891443.40388958424"/>
    <x v="4"/>
    <x v="3"/>
  </r>
  <r>
    <x v="3"/>
    <x v="20"/>
    <s v="Jun 2014"/>
    <n v="859687.61712273629"/>
    <x v="5"/>
    <x v="3"/>
  </r>
  <r>
    <x v="3"/>
    <x v="20"/>
    <s v="Jul 2014"/>
    <n v="805920.2293217422"/>
    <x v="6"/>
    <x v="3"/>
  </r>
  <r>
    <x v="3"/>
    <x v="20"/>
    <s v="Aug 2014"/>
    <n v="772696.42242535169"/>
    <x v="7"/>
    <x v="3"/>
  </r>
  <r>
    <x v="3"/>
    <x v="20"/>
    <s v="Sep 2014"/>
    <n v="734009.33525890962"/>
    <x v="8"/>
    <x v="3"/>
  </r>
  <r>
    <x v="3"/>
    <x v="20"/>
    <s v="Oct 2014"/>
    <n v="680555.13172388356"/>
    <x v="9"/>
    <x v="3"/>
  </r>
  <r>
    <x v="3"/>
    <x v="20"/>
    <s v="Nov 2014"/>
    <n v="647061.47359522758"/>
    <x v="10"/>
    <x v="3"/>
  </r>
  <r>
    <x v="3"/>
    <x v="20"/>
    <s v="Dec 2014"/>
    <n v="591649.0935211177"/>
    <x v="11"/>
    <x v="3"/>
  </r>
  <r>
    <x v="3"/>
    <x v="20"/>
    <s v="Jan 2015"/>
    <n v="548295.77715448861"/>
    <x v="0"/>
    <x v="4"/>
  </r>
  <r>
    <x v="3"/>
    <x v="20"/>
    <s v="Feb 2015"/>
    <n v="547734.26004833682"/>
    <x v="1"/>
    <x v="4"/>
  </r>
  <r>
    <x v="3"/>
    <x v="20"/>
    <s v="Mar 2015"/>
    <n v="532232.22811127384"/>
    <x v="2"/>
    <x v="4"/>
  </r>
  <r>
    <x v="3"/>
    <x v="20"/>
    <s v="Apr 2015"/>
    <n v="521680.13969764137"/>
    <x v="3"/>
    <x v="4"/>
  </r>
  <r>
    <x v="3"/>
    <x v="20"/>
    <s v="May 2015"/>
    <n v="498116.73534188123"/>
    <x v="4"/>
    <x v="4"/>
  </r>
  <r>
    <x v="3"/>
    <x v="20"/>
    <s v="Jun 2015"/>
    <n v="499583.14520194777"/>
    <x v="5"/>
    <x v="4"/>
  </r>
  <r>
    <x v="3"/>
    <x v="20"/>
    <s v="Jul 2015"/>
    <n v="468761.38835340051"/>
    <x v="6"/>
    <x v="4"/>
  </r>
  <r>
    <x v="3"/>
    <x v="20"/>
    <s v="Aug 2015"/>
    <n v="470585.90299761115"/>
    <x v="7"/>
    <x v="4"/>
  </r>
  <r>
    <x v="3"/>
    <x v="20"/>
    <s v="Sep 2015"/>
    <n v="452837.14720025845"/>
    <x v="8"/>
    <x v="4"/>
  </r>
  <r>
    <x v="3"/>
    <x v="20"/>
    <s v="Oct 2015"/>
    <n v="502313.38840027823"/>
    <x v="9"/>
    <x v="4"/>
  </r>
  <r>
    <x v="3"/>
    <x v="20"/>
    <s v="Nov 2015"/>
    <n v="491728.73217853945"/>
    <x v="10"/>
    <x v="4"/>
  </r>
  <r>
    <x v="3"/>
    <x v="20"/>
    <s v="Dec 2015"/>
    <n v="478692.73896183929"/>
    <x v="11"/>
    <x v="4"/>
  </r>
  <r>
    <x v="3"/>
    <x v="20"/>
    <s v="Jan 2016"/>
    <n v="466208.91925583768"/>
    <x v="0"/>
    <x v="5"/>
  </r>
  <r>
    <x v="3"/>
    <x v="20"/>
    <s v="Feb 2016"/>
    <n v="455498.28042992938"/>
    <x v="1"/>
    <x v="5"/>
  </r>
  <r>
    <x v="3"/>
    <x v="20"/>
    <s v="Mar 2016"/>
    <n v="443071.88577391859"/>
    <x v="2"/>
    <x v="5"/>
  </r>
  <r>
    <x v="3"/>
    <x v="20"/>
    <s v="Apr 2016"/>
    <n v="434986.46549849247"/>
    <x v="3"/>
    <x v="5"/>
  </r>
  <r>
    <x v="3"/>
    <x v="20"/>
    <s v="May 2016"/>
    <n v="425566.77383063582"/>
    <x v="4"/>
    <x v="5"/>
  </r>
  <r>
    <x v="3"/>
    <x v="20"/>
    <s v="Jun 2016"/>
    <n v="417844.6020492544"/>
    <x v="5"/>
    <x v="5"/>
  </r>
  <r>
    <x v="3"/>
    <x v="20"/>
    <s v="Jul 2016"/>
    <n v="408597.97586950799"/>
    <x v="6"/>
    <x v="5"/>
  </r>
  <r>
    <x v="3"/>
    <x v="20"/>
    <s v="Aug 2016"/>
    <n v="398116.95128803357"/>
    <x v="7"/>
    <x v="5"/>
  </r>
  <r>
    <x v="3"/>
    <x v="20"/>
    <s v="Sep 2016"/>
    <n v="385593.92322160525"/>
    <x v="8"/>
    <x v="5"/>
  </r>
  <r>
    <x v="3"/>
    <x v="20"/>
    <s v="Oct 2016"/>
    <n v="374357.05542387685"/>
    <x v="9"/>
    <x v="5"/>
  </r>
  <r>
    <x v="3"/>
    <x v="20"/>
    <s v="Nov 2016"/>
    <n v="363517.86813237681"/>
    <x v="10"/>
    <x v="5"/>
  </r>
  <r>
    <x v="3"/>
    <x v="20"/>
    <s v="Dec 2016"/>
    <n v="352264.25481308973"/>
    <x v="11"/>
    <x v="5"/>
  </r>
  <r>
    <x v="3"/>
    <x v="20"/>
    <s v="Jan 2017"/>
    <n v="341460.24345292506"/>
    <x v="0"/>
    <x v="6"/>
  </r>
  <r>
    <x v="3"/>
    <x v="20"/>
    <s v="Feb 2017"/>
    <n v="331662.96243274899"/>
    <x v="1"/>
    <x v="6"/>
  </r>
  <r>
    <x v="3"/>
    <x v="20"/>
    <s v="Mar 2017"/>
    <n v="322274.86069854675"/>
    <x v="2"/>
    <x v="6"/>
  </r>
  <r>
    <x v="3"/>
    <x v="20"/>
    <s v="Apr 2017"/>
    <n v="313081.76024442678"/>
    <x v="3"/>
    <x v="6"/>
  </r>
  <r>
    <x v="3"/>
    <x v="20"/>
    <s v="May 2017"/>
    <n v="304037.55483920727"/>
    <x v="4"/>
    <x v="6"/>
  </r>
  <r>
    <x v="3"/>
    <x v="20"/>
    <s v="Jun 2017"/>
    <n v="297141.68294968858"/>
    <x v="5"/>
    <x v="6"/>
  </r>
  <r>
    <x v="3"/>
    <x v="20"/>
    <s v="Jul 2017"/>
    <n v="288219.35999043961"/>
    <x v="6"/>
    <x v="6"/>
  </r>
  <r>
    <x v="3"/>
    <x v="20"/>
    <s v="Aug 2017"/>
    <n v="281780.03688699205"/>
    <x v="7"/>
    <x v="6"/>
  </r>
  <r>
    <x v="3"/>
    <x v="20"/>
    <s v="Sep 2017"/>
    <n v="265804.31008374697"/>
    <x v="8"/>
    <x v="6"/>
  </r>
  <r>
    <x v="3"/>
    <x v="20"/>
    <s v="Oct 2017"/>
    <n v="251752.17427903484"/>
    <x v="9"/>
    <x v="6"/>
  </r>
  <r>
    <x v="3"/>
    <x v="20"/>
    <s v="Nov 2017"/>
    <n v="245313.98719322722"/>
    <x v="10"/>
    <x v="6"/>
  </r>
  <r>
    <x v="3"/>
    <x v="20"/>
    <s v="Dec 2017"/>
    <n v="239101.59199235373"/>
    <x v="11"/>
    <x v="6"/>
  </r>
  <r>
    <x v="3"/>
    <x v="20"/>
    <s v="Jan 2018"/>
    <n v="232902.43023292648"/>
    <x v="0"/>
    <x v="7"/>
  </r>
  <r>
    <x v="3"/>
    <x v="20"/>
    <s v="Feb 2018"/>
    <n v="227560.66891505822"/>
    <x v="1"/>
    <x v="7"/>
  </r>
  <r>
    <x v="3"/>
    <x v="20"/>
    <s v="Mar 2018"/>
    <n v="222516.09178129185"/>
    <x v="2"/>
    <x v="7"/>
  </r>
  <r>
    <x v="3"/>
    <x v="20"/>
    <s v="Apr 2018"/>
    <n v="217093.46424012902"/>
    <x v="3"/>
    <x v="7"/>
  </r>
  <r>
    <x v="3"/>
    <x v="20"/>
    <s v="May 2018"/>
    <n v="212271.59899351242"/>
    <x v="4"/>
    <x v="7"/>
  </r>
  <r>
    <x v="3"/>
    <x v="20"/>
    <s v="Jun 2018"/>
    <n v="208319.99353960872"/>
    <x v="5"/>
    <x v="7"/>
  </r>
  <r>
    <x v="3"/>
    <x v="20"/>
    <s v="Jul 2018"/>
    <n v="203292.72145486678"/>
    <x v="6"/>
    <x v="7"/>
  </r>
  <r>
    <x v="3"/>
    <x v="20"/>
    <s v="Aug 2018"/>
    <n v="200705.68320540219"/>
    <x v="7"/>
    <x v="7"/>
  </r>
  <r>
    <x v="3"/>
    <x v="20"/>
    <s v="Sep 2018"/>
    <n v="196878.53747359652"/>
    <x v="8"/>
    <x v="7"/>
  </r>
  <r>
    <x v="3"/>
    <x v="20"/>
    <s v="Oct 2018"/>
    <n v="194324.88328211883"/>
    <x v="9"/>
    <x v="7"/>
  </r>
  <r>
    <x v="3"/>
    <x v="20"/>
    <s v="Nov 2018"/>
    <n v="191647.42124922253"/>
    <x v="10"/>
    <x v="7"/>
  </r>
  <r>
    <x v="3"/>
    <x v="20"/>
    <s v="Dec 2018"/>
    <n v="188707.54885238063"/>
    <x v="11"/>
    <x v="7"/>
  </r>
  <r>
    <x v="3"/>
    <x v="20"/>
    <s v="Jan 2019"/>
    <n v="185749.81376568659"/>
    <x v="0"/>
    <x v="8"/>
  </r>
  <r>
    <x v="3"/>
    <x v="20"/>
    <s v="Feb 2019"/>
    <n v="183398.57393832254"/>
    <x v="1"/>
    <x v="8"/>
  </r>
  <r>
    <x v="3"/>
    <x v="20"/>
    <s v="Mar 2019"/>
    <n v="181413.38809276809"/>
    <x v="2"/>
    <x v="8"/>
  </r>
  <r>
    <x v="3"/>
    <x v="20"/>
    <s v="Apr 2019"/>
    <n v="178832.02008169668"/>
    <x v="3"/>
    <x v="8"/>
  </r>
  <r>
    <x v="3"/>
    <x v="20"/>
    <s v="May 2019"/>
    <n v="176679.85602307488"/>
    <x v="4"/>
    <x v="8"/>
  </r>
  <r>
    <x v="3"/>
    <x v="20"/>
    <s v="Jun 2019"/>
    <n v="175183.62430603788"/>
    <x v="5"/>
    <x v="8"/>
  </r>
  <r>
    <x v="3"/>
    <x v="20"/>
    <s v="Jul 2019"/>
    <n v="172647.80738648729"/>
    <x v="6"/>
    <x v="8"/>
  </r>
  <r>
    <x v="3"/>
    <x v="20"/>
    <s v="Aug 2019"/>
    <n v="171046.84433854741"/>
    <x v="7"/>
    <x v="8"/>
  </r>
  <r>
    <x v="3"/>
    <x v="20"/>
    <s v="Sep 2019"/>
    <n v="168911.3801234815"/>
    <x v="8"/>
    <x v="8"/>
  </r>
  <r>
    <x v="3"/>
    <x v="20"/>
    <s v="Oct 2019"/>
    <n v="167139.68278662767"/>
    <x v="9"/>
    <x v="8"/>
  </r>
  <r>
    <x v="3"/>
    <x v="20"/>
    <s v="Nov 2019"/>
    <n v="165347.04542592799"/>
    <x v="10"/>
    <x v="8"/>
  </r>
  <r>
    <x v="3"/>
    <x v="20"/>
    <s v="Dec 2019"/>
    <n v="163614.36440160489"/>
    <x v="11"/>
    <x v="8"/>
  </r>
  <r>
    <x v="3"/>
    <x v="20"/>
    <s v="Jan 2020"/>
    <n v="161553.97149418519"/>
    <x v="0"/>
    <x v="9"/>
  </r>
  <r>
    <x v="3"/>
    <x v="20"/>
    <s v="Feb 2020"/>
    <n v="159925.33358374957"/>
    <x v="1"/>
    <x v="9"/>
  </r>
  <r>
    <x v="3"/>
    <x v="20"/>
    <s v="Mar 2020"/>
    <n v="158446.59900472336"/>
    <x v="2"/>
    <x v="9"/>
  </r>
  <r>
    <x v="3"/>
    <x v="20"/>
    <s v="Apr 2020"/>
    <n v="156736.9260149858"/>
    <x v="3"/>
    <x v="9"/>
  </r>
  <r>
    <x v="3"/>
    <x v="20"/>
    <s v="May 2020"/>
    <n v="155370.63341578265"/>
    <x v="4"/>
    <x v="9"/>
  </r>
  <r>
    <x v="3"/>
    <x v="20"/>
    <s v="Jun 2020"/>
    <n v="154436.33574546143"/>
    <x v="5"/>
    <x v="9"/>
  </r>
  <r>
    <x v="3"/>
    <x v="20"/>
    <s v="Jul 2020"/>
    <n v="152864.20792164141"/>
    <x v="6"/>
    <x v="9"/>
  </r>
  <r>
    <x v="3"/>
    <x v="20"/>
    <s v="Aug 2020"/>
    <n v="151946.15898318874"/>
    <x v="7"/>
    <x v="9"/>
  </r>
  <r>
    <x v="3"/>
    <x v="20"/>
    <s v="Sep 2020"/>
    <n v="150398.15815860807"/>
    <x v="8"/>
    <x v="9"/>
  </r>
  <r>
    <x v="3"/>
    <x v="20"/>
    <s v="Oct 2020"/>
    <n v="149151.55705912839"/>
    <x v="9"/>
    <x v="9"/>
  </r>
  <r>
    <x v="3"/>
    <x v="20"/>
    <s v="Nov 2020"/>
    <n v="148241.76062159229"/>
    <x v="10"/>
    <x v="9"/>
  </r>
  <r>
    <x v="3"/>
    <x v="20"/>
    <s v="Dec 2020"/>
    <n v="147222.70356108391"/>
    <x v="11"/>
    <x v="9"/>
  </r>
  <r>
    <x v="3"/>
    <x v="20"/>
    <s v="Jan 2021"/>
    <n v="145632.63319047407"/>
    <x v="0"/>
    <x v="10"/>
  </r>
  <r>
    <x v="3"/>
    <x v="20"/>
    <s v="Feb 2021"/>
    <n v="144626.32647955947"/>
    <x v="1"/>
    <x v="10"/>
  </r>
  <r>
    <x v="3"/>
    <x v="20"/>
    <s v="Mar 2021"/>
    <n v="143831.22900887125"/>
    <x v="2"/>
    <x v="10"/>
  </r>
  <r>
    <x v="3"/>
    <x v="20"/>
    <s v="Apr 2021"/>
    <n v="142968.36390300214"/>
    <x v="3"/>
    <x v="10"/>
  </r>
  <r>
    <x v="3"/>
    <x v="20"/>
    <s v="May 2021"/>
    <n v="142213.81717152122"/>
    <x v="4"/>
    <x v="10"/>
  </r>
  <r>
    <x v="3"/>
    <x v="20"/>
    <s v="Jun 2021"/>
    <n v="141559.44636706493"/>
    <x v="5"/>
    <x v="10"/>
  </r>
  <r>
    <x v="3"/>
    <x v="20"/>
    <s v="Jul 2021"/>
    <n v="140614.20120444079"/>
    <x v="6"/>
    <x v="10"/>
  </r>
  <r>
    <x v="3"/>
    <x v="20"/>
    <s v="Aug 2021"/>
    <n v="140387.0985581429"/>
    <x v="7"/>
    <x v="10"/>
  </r>
  <r>
    <x v="3"/>
    <x v="20"/>
    <s v="Sep 2021"/>
    <n v="121328.29487185978"/>
    <x v="8"/>
    <x v="10"/>
  </r>
  <r>
    <x v="3"/>
    <x v="20"/>
    <s v="Oct 2021"/>
    <n v="120631.16177746009"/>
    <x v="9"/>
    <x v="10"/>
  </r>
  <r>
    <x v="3"/>
    <x v="20"/>
    <s v="Nov 2021"/>
    <n v="120045.78783164374"/>
    <x v="10"/>
    <x v="10"/>
  </r>
  <r>
    <x v="3"/>
    <x v="20"/>
    <s v="Dec 2021"/>
    <n v="119525.09661539069"/>
    <x v="11"/>
    <x v="10"/>
  </r>
  <r>
    <x v="3"/>
    <x v="20"/>
    <s v="Jan 2022"/>
    <n v="118961.75430731458"/>
    <x v="0"/>
    <x v="11"/>
  </r>
  <r>
    <x v="3"/>
    <x v="20"/>
    <s v="Feb 2022"/>
    <n v="118464.30204178129"/>
    <x v="1"/>
    <x v="11"/>
  </r>
  <r>
    <x v="3"/>
    <x v="20"/>
    <s v="Mar 2022"/>
    <n v="118022.94578082753"/>
    <x v="2"/>
    <x v="11"/>
  </r>
  <r>
    <x v="3"/>
    <x v="20"/>
    <s v="Apr 2022"/>
    <n v="117658.13275442571"/>
    <x v="3"/>
    <x v="11"/>
  </r>
  <r>
    <x v="3"/>
    <x v="20"/>
    <s v="May 2022"/>
    <n v="117620.15099909634"/>
    <x v="4"/>
    <x v="11"/>
  </r>
  <r>
    <x v="3"/>
    <x v="20"/>
    <s v="Jun 2022"/>
    <n v="117389.27549750869"/>
    <x v="5"/>
    <x v="11"/>
  </r>
  <r>
    <x v="3"/>
    <x v="20"/>
    <s v="Jul 2022"/>
    <n v="117139.3972615887"/>
    <x v="6"/>
    <x v="11"/>
  </r>
  <r>
    <x v="3"/>
    <x v="20"/>
    <s v="Aug 2022"/>
    <n v="116793.59313536951"/>
    <x v="7"/>
    <x v="11"/>
  </r>
  <r>
    <x v="3"/>
    <x v="20"/>
    <s v="Sep 2022"/>
    <n v="69314.553184337055"/>
    <x v="8"/>
    <x v="11"/>
  </r>
  <r>
    <x v="3"/>
    <x v="20"/>
    <s v="Oct 2022"/>
    <n v="52587.045079415591"/>
    <x v="9"/>
    <x v="11"/>
  </r>
  <r>
    <x v="3"/>
    <x v="20"/>
    <s v="Nov 2022"/>
    <n v="52223.006183004407"/>
    <x v="10"/>
    <x v="11"/>
  </r>
  <r>
    <x v="3"/>
    <x v="20"/>
    <s v="Dec 2022"/>
    <n v="51914.839324174936"/>
    <x v="11"/>
    <x v="11"/>
  </r>
  <r>
    <x v="3"/>
    <x v="20"/>
    <s v="Jan 2023"/>
    <n v="51586.829180246888"/>
    <x v="0"/>
    <x v="12"/>
  </r>
  <r>
    <x v="3"/>
    <x v="20"/>
    <s v="Feb 2023"/>
    <n v="51282.073068558697"/>
    <x v="1"/>
    <x v="12"/>
  </r>
  <r>
    <x v="3"/>
    <x v="20"/>
    <s v="Mar 2023"/>
    <n v="50981.334482020618"/>
    <x v="2"/>
    <x v="12"/>
  </r>
  <r>
    <x v="3"/>
    <x v="20"/>
    <s v="Apr 2023"/>
    <n v="50688.927419853899"/>
    <x v="3"/>
    <x v="12"/>
  </r>
  <r>
    <x v="3"/>
    <x v="20"/>
    <s v="May 2023"/>
    <n v="50403.243956235623"/>
    <x v="4"/>
    <x v="12"/>
  </r>
  <r>
    <x v="3"/>
    <x v="20"/>
    <s v="Jun 2023"/>
    <n v="50124.234433062549"/>
    <x v="5"/>
    <x v="12"/>
  </r>
  <r>
    <x v="3"/>
    <x v="20"/>
    <s v="Jul 2023"/>
    <n v="49851.850953683999"/>
    <x v="6"/>
    <x v="12"/>
  </r>
  <r>
    <x v="3"/>
    <x v="20"/>
    <s v="Aug 2023"/>
    <n v="49586.049467259632"/>
    <x v="7"/>
    <x v="12"/>
  </r>
  <r>
    <x v="3"/>
    <x v="20"/>
    <s v="Sep 2023"/>
    <n v="49326.778669875865"/>
    <x v="8"/>
    <x v="12"/>
  </r>
  <r>
    <x v="3"/>
    <x v="20"/>
    <s v="Oct 2023"/>
    <n v="49074.002102312996"/>
    <x v="9"/>
    <x v="12"/>
  </r>
  <r>
    <x v="3"/>
    <x v="20"/>
    <s v="Nov 2023"/>
    <n v="48827.666976299719"/>
    <x v="10"/>
    <x v="12"/>
  </r>
  <r>
    <x v="3"/>
    <x v="20"/>
    <s v="Dec 2023"/>
    <n v="48587.739616974068"/>
    <x v="11"/>
    <x v="12"/>
  </r>
  <r>
    <x v="3"/>
    <x v="20"/>
    <s v="Jan 2024"/>
    <n v="48354.18069640085"/>
    <x v="0"/>
    <x v="13"/>
  </r>
  <r>
    <x v="3"/>
    <x v="20"/>
    <s v="Feb 2024"/>
    <n v="48126.942995024248"/>
    <x v="1"/>
    <x v="13"/>
  </r>
  <r>
    <x v="3"/>
    <x v="20"/>
    <s v="Mar 2024"/>
    <n v="47905.996360887475"/>
    <x v="2"/>
    <x v="13"/>
  </r>
  <r>
    <x v="3"/>
    <x v="20"/>
    <s v="Apr 2024"/>
    <n v="47691.299220244997"/>
    <x v="3"/>
    <x v="13"/>
  </r>
  <r>
    <x v="3"/>
    <x v="20"/>
    <s v="May 2024"/>
    <n v="47482.82222114005"/>
    <x v="4"/>
    <x v="13"/>
  </r>
  <r>
    <x v="3"/>
    <x v="20"/>
    <s v="Jun 2024"/>
    <n v="47280.521766921942"/>
    <x v="5"/>
    <x v="13"/>
  </r>
  <r>
    <x v="3"/>
    <x v="20"/>
    <s v="Jul 2024"/>
    <n v="47084.374412896803"/>
    <x v="6"/>
    <x v="13"/>
  </r>
  <r>
    <x v="3"/>
    <x v="20"/>
    <s v="Aug 2024"/>
    <n v="46894.33640096138"/>
    <x v="7"/>
    <x v="13"/>
  </r>
  <r>
    <x v="3"/>
    <x v="20"/>
    <s v="Sep 2024"/>
    <n v="46710.39283949502"/>
    <x v="8"/>
    <x v="13"/>
  </r>
  <r>
    <x v="3"/>
    <x v="20"/>
    <s v="Oct 2024"/>
    <n v="46532.498224584138"/>
    <x v="9"/>
    <x v="13"/>
  </r>
  <r>
    <x v="3"/>
    <x v="20"/>
    <s v="Nov 2024"/>
    <n v="46360.633618797758"/>
    <x v="10"/>
    <x v="13"/>
  </r>
  <r>
    <x v="3"/>
    <x v="20"/>
    <s v="Dec 2024"/>
    <n v="46194.774631631677"/>
    <x v="11"/>
    <x v="13"/>
  </r>
  <r>
    <x v="3"/>
    <x v="20"/>
    <s v="Jan 2025"/>
    <n v="46034.879604982641"/>
    <x v="0"/>
    <x v="14"/>
  </r>
  <r>
    <x v="3"/>
    <x v="20"/>
    <s v="Feb 2025"/>
    <n v="45880.936908682575"/>
    <x v="1"/>
    <x v="14"/>
  </r>
  <r>
    <x v="3"/>
    <x v="20"/>
    <s v="Mar 2025"/>
    <n v="45732.922813679863"/>
    <x v="2"/>
    <x v="14"/>
  </r>
  <r>
    <x v="3"/>
    <x v="20"/>
    <s v="Apr 2025"/>
    <n v="45590.805214944477"/>
    <x v="3"/>
    <x v="14"/>
  </r>
  <r>
    <x v="3"/>
    <x v="20"/>
    <s v="May 2025"/>
    <n v="45454.573582308345"/>
    <x v="4"/>
    <x v="14"/>
  </r>
  <r>
    <x v="3"/>
    <x v="20"/>
    <s v="Jun 2025"/>
    <n v="45324.1986950992"/>
    <x v="5"/>
    <x v="14"/>
  </r>
  <r>
    <x v="3"/>
    <x v="20"/>
    <s v="Jul 2025"/>
    <n v="45199.660585717982"/>
    <x v="6"/>
    <x v="14"/>
  </r>
  <r>
    <x v="3"/>
    <x v="20"/>
    <s v="Aug 2025"/>
    <n v="45080.948323996621"/>
    <x v="7"/>
    <x v="14"/>
  </r>
  <r>
    <x v="3"/>
    <x v="20"/>
    <s v="Sep 2025"/>
    <n v="44968.037712168021"/>
    <x v="8"/>
    <x v="14"/>
  </r>
  <r>
    <x v="3"/>
    <x v="20"/>
    <s v="Oct 2025"/>
    <n v="44860.919381516673"/>
    <x v="9"/>
    <x v="14"/>
  </r>
  <r>
    <x v="3"/>
    <x v="20"/>
    <s v="Nov 2025"/>
    <n v="44759.57354153839"/>
    <x v="10"/>
    <x v="14"/>
  </r>
  <r>
    <x v="3"/>
    <x v="20"/>
    <s v="Dec 2025"/>
    <n v="44663.98573189701"/>
    <x v="11"/>
    <x v="14"/>
  </r>
  <r>
    <x v="3"/>
    <x v="20"/>
    <s v="Jan 2026"/>
    <n v="44574.146038066727"/>
    <x v="0"/>
    <x v="15"/>
  </r>
  <r>
    <x v="3"/>
    <x v="20"/>
    <s v="Feb 2026"/>
    <n v="44490.03963825883"/>
    <x v="1"/>
    <x v="15"/>
  </r>
  <r>
    <x v="3"/>
    <x v="20"/>
    <s v="Mar 2026"/>
    <n v="44411.660202305247"/>
    <x v="2"/>
    <x v="15"/>
  </r>
  <r>
    <x v="3"/>
    <x v="20"/>
    <s v="Apr 2026"/>
    <n v="44338.997492774994"/>
    <x v="3"/>
    <x v="15"/>
  </r>
  <r>
    <x v="3"/>
    <x v="20"/>
    <s v="May 2026"/>
    <n v="44272.036364974199"/>
    <x v="4"/>
    <x v="15"/>
  </r>
  <r>
    <x v="3"/>
    <x v="20"/>
    <s v="Jun 2026"/>
    <n v="44210.778841808016"/>
    <x v="5"/>
    <x v="15"/>
  </r>
  <r>
    <x v="3"/>
    <x v="20"/>
    <s v="Jul 2026"/>
    <n v="44155.214462940305"/>
    <x v="6"/>
    <x v="15"/>
  </r>
  <r>
    <x v="3"/>
    <x v="20"/>
    <s v="Aug 2026"/>
    <n v="44105.337036750425"/>
    <x v="7"/>
    <x v="15"/>
  </r>
  <r>
    <x v="3"/>
    <x v="20"/>
    <s v="Sep 2026"/>
    <n v="44061.145117428052"/>
    <x v="8"/>
    <x v="15"/>
  </r>
  <r>
    <x v="3"/>
    <x v="20"/>
    <s v="Oct 2026"/>
    <n v="44022.637197710261"/>
    <x v="9"/>
    <x v="15"/>
  </r>
  <r>
    <x v="3"/>
    <x v="20"/>
    <s v="Nov 2026"/>
    <n v="43989.806724523834"/>
    <x v="10"/>
    <x v="15"/>
  </r>
  <r>
    <x v="3"/>
    <x v="20"/>
    <s v="Dec 2026"/>
    <n v="43962.656474963602"/>
    <x v="11"/>
    <x v="15"/>
  </r>
  <r>
    <x v="3"/>
    <x v="20"/>
    <s v="Jan 2027"/>
    <n v="43941.190210482149"/>
    <x v="0"/>
    <x v="16"/>
  </r>
  <r>
    <x v="3"/>
    <x v="20"/>
    <s v="Feb 2027"/>
    <n v="43925.406300911418"/>
    <x v="1"/>
    <x v="16"/>
  </r>
  <r>
    <x v="3"/>
    <x v="20"/>
    <s v="Mar 2027"/>
    <n v="43915.305000441062"/>
    <x v="2"/>
    <x v="16"/>
  </r>
  <r>
    <x v="3"/>
    <x v="20"/>
    <s v="Apr 2027"/>
    <n v="43910.897839239158"/>
    <x v="3"/>
    <x v="16"/>
  </r>
  <r>
    <x v="3"/>
    <x v="20"/>
    <s v="May 2027"/>
    <n v="43912.183487137656"/>
    <x v="4"/>
    <x v="16"/>
  </r>
  <r>
    <x v="3"/>
    <x v="20"/>
    <s v="Jun 2027"/>
    <n v="43919.171389946845"/>
    <x v="5"/>
    <x v="16"/>
  </r>
  <r>
    <x v="3"/>
    <x v="20"/>
    <s v="Jul 2027"/>
    <n v="43931.872616382243"/>
    <x v="6"/>
    <x v="16"/>
  </r>
  <r>
    <x v="3"/>
    <x v="20"/>
    <s v="Aug 2027"/>
    <n v="43950.287936275767"/>
    <x v="7"/>
    <x v="16"/>
  </r>
  <r>
    <x v="3"/>
    <x v="20"/>
    <s v="Sep 2027"/>
    <n v="424.37135497876523"/>
    <x v="8"/>
    <x v="16"/>
  </r>
  <r>
    <x v="3"/>
    <x v="21"/>
    <s v="Oct 2012"/>
    <n v="7812008.9105344163"/>
    <x v="9"/>
    <x v="1"/>
  </r>
  <r>
    <x v="3"/>
    <x v="21"/>
    <s v="Nov 2012"/>
    <n v="8744060.565921694"/>
    <x v="10"/>
    <x v="1"/>
  </r>
  <r>
    <x v="3"/>
    <x v="21"/>
    <s v="Dec 2012"/>
    <n v="7688323.1729823062"/>
    <x v="11"/>
    <x v="1"/>
  </r>
  <r>
    <x v="3"/>
    <x v="21"/>
    <s v="Jan 2013"/>
    <n v="6008364.0375182722"/>
    <x v="0"/>
    <x v="2"/>
  </r>
  <r>
    <x v="3"/>
    <x v="21"/>
    <s v="Feb 2013"/>
    <n v="4802776.9147427566"/>
    <x v="1"/>
    <x v="2"/>
  </r>
  <r>
    <x v="3"/>
    <x v="21"/>
    <s v="Mar 2013"/>
    <n v="4182305.7225516476"/>
    <x v="2"/>
    <x v="2"/>
  </r>
  <r>
    <x v="3"/>
    <x v="21"/>
    <s v="Apr 2013"/>
    <n v="3646429.0853905967"/>
    <x v="3"/>
    <x v="2"/>
  </r>
  <r>
    <x v="3"/>
    <x v="21"/>
    <s v="May 2013"/>
    <n v="3150335.9989196821"/>
    <x v="4"/>
    <x v="2"/>
  </r>
  <r>
    <x v="3"/>
    <x v="21"/>
    <s v="Jun 2013"/>
    <n v="2877278.9054498971"/>
    <x v="5"/>
    <x v="2"/>
  </r>
  <r>
    <x v="3"/>
    <x v="21"/>
    <s v="Jul 2013"/>
    <n v="2877563.9627968119"/>
    <x v="6"/>
    <x v="2"/>
  </r>
  <r>
    <x v="3"/>
    <x v="21"/>
    <s v="Aug 2013"/>
    <n v="2769668.6097366037"/>
    <x v="7"/>
    <x v="2"/>
  </r>
  <r>
    <x v="3"/>
    <x v="21"/>
    <s v="Sep 2013"/>
    <n v="2713022.0255216742"/>
    <x v="8"/>
    <x v="2"/>
  </r>
  <r>
    <x v="3"/>
    <x v="21"/>
    <s v="Oct 2013"/>
    <n v="2664525.348219974"/>
    <x v="9"/>
    <x v="2"/>
  </r>
  <r>
    <x v="3"/>
    <x v="21"/>
    <s v="Nov 2013"/>
    <n v="2896683.332809479"/>
    <x v="10"/>
    <x v="2"/>
  </r>
  <r>
    <x v="3"/>
    <x v="21"/>
    <s v="Dec 2013"/>
    <n v="2920789.0052241385"/>
    <x v="11"/>
    <x v="2"/>
  </r>
  <r>
    <x v="3"/>
    <x v="21"/>
    <s v="Jan 2014"/>
    <n v="3041004.4795019319"/>
    <x v="0"/>
    <x v="3"/>
  </r>
  <r>
    <x v="3"/>
    <x v="21"/>
    <s v="Feb 2014"/>
    <n v="2781445.9977305089"/>
    <x v="1"/>
    <x v="3"/>
  </r>
  <r>
    <x v="3"/>
    <x v="21"/>
    <s v="Mar 2014"/>
    <n v="2605841.9371862477"/>
    <x v="2"/>
    <x v="3"/>
  </r>
  <r>
    <x v="3"/>
    <x v="21"/>
    <s v="Apr 2014"/>
    <n v="2363087.0510359332"/>
    <x v="3"/>
    <x v="3"/>
  </r>
  <r>
    <x v="3"/>
    <x v="21"/>
    <s v="May 2014"/>
    <n v="2285310.6236705421"/>
    <x v="4"/>
    <x v="3"/>
  </r>
  <r>
    <x v="3"/>
    <x v="21"/>
    <s v="Jun 2014"/>
    <n v="2158810.0509770135"/>
    <x v="5"/>
    <x v="3"/>
  </r>
  <r>
    <x v="3"/>
    <x v="21"/>
    <s v="Jul 2014"/>
    <n v="2055486.9331010315"/>
    <x v="6"/>
    <x v="3"/>
  </r>
  <r>
    <x v="3"/>
    <x v="21"/>
    <s v="Aug 2014"/>
    <n v="1951431.2911797648"/>
    <x v="7"/>
    <x v="3"/>
  </r>
  <r>
    <x v="3"/>
    <x v="21"/>
    <s v="Sep 2014"/>
    <n v="1841251.0043539363"/>
    <x v="8"/>
    <x v="3"/>
  </r>
  <r>
    <x v="3"/>
    <x v="21"/>
    <s v="Oct 2014"/>
    <n v="1713024.9760956194"/>
    <x v="9"/>
    <x v="3"/>
  </r>
  <r>
    <x v="3"/>
    <x v="21"/>
    <s v="Nov 2014"/>
    <n v="1600425.4290314524"/>
    <x v="10"/>
    <x v="3"/>
  </r>
  <r>
    <x v="3"/>
    <x v="21"/>
    <s v="Dec 2014"/>
    <n v="1504240.8517517278"/>
    <x v="11"/>
    <x v="3"/>
  </r>
  <r>
    <x v="3"/>
    <x v="21"/>
    <s v="Jan 2015"/>
    <n v="1366741.9014142873"/>
    <x v="0"/>
    <x v="4"/>
  </r>
  <r>
    <x v="3"/>
    <x v="21"/>
    <s v="Feb 2015"/>
    <n v="1259030.3911834729"/>
    <x v="1"/>
    <x v="4"/>
  </r>
  <r>
    <x v="3"/>
    <x v="21"/>
    <s v="Mar 2015"/>
    <n v="1202390.8476499841"/>
    <x v="2"/>
    <x v="4"/>
  </r>
  <r>
    <x v="3"/>
    <x v="21"/>
    <s v="Apr 2015"/>
    <n v="1126235.3102024673"/>
    <x v="3"/>
    <x v="4"/>
  </r>
  <r>
    <x v="3"/>
    <x v="21"/>
    <s v="May 2015"/>
    <n v="1087483.1473844703"/>
    <x v="4"/>
    <x v="4"/>
  </r>
  <r>
    <x v="3"/>
    <x v="21"/>
    <s v="Jun 2015"/>
    <n v="1066599.5411947675"/>
    <x v="5"/>
    <x v="4"/>
  </r>
  <r>
    <x v="3"/>
    <x v="21"/>
    <s v="Jul 2015"/>
    <n v="1037847.811078013"/>
    <x v="6"/>
    <x v="4"/>
  </r>
  <r>
    <x v="3"/>
    <x v="21"/>
    <s v="Aug 2015"/>
    <n v="1007477.3281386895"/>
    <x v="7"/>
    <x v="4"/>
  </r>
  <r>
    <x v="3"/>
    <x v="21"/>
    <s v="Sep 2015"/>
    <n v="1040071.0468956374"/>
    <x v="8"/>
    <x v="4"/>
  </r>
  <r>
    <x v="3"/>
    <x v="21"/>
    <s v="Oct 2015"/>
    <n v="1110462.9581224881"/>
    <x v="9"/>
    <x v="4"/>
  </r>
  <r>
    <x v="3"/>
    <x v="21"/>
    <s v="Nov 2015"/>
    <n v="1130383.3321983386"/>
    <x v="10"/>
    <x v="4"/>
  </r>
  <r>
    <x v="3"/>
    <x v="21"/>
    <s v="Dec 2015"/>
    <n v="1114294.9197208954"/>
    <x v="11"/>
    <x v="4"/>
  </r>
  <r>
    <x v="3"/>
    <x v="21"/>
    <s v="Jan 2016"/>
    <n v="1093795.7292627646"/>
    <x v="0"/>
    <x v="5"/>
  </r>
  <r>
    <x v="3"/>
    <x v="21"/>
    <s v="Feb 2016"/>
    <n v="1070336.7482876924"/>
    <x v="1"/>
    <x v="5"/>
  </r>
  <r>
    <x v="3"/>
    <x v="21"/>
    <s v="Mar 2016"/>
    <n v="1055738.1634463661"/>
    <x v="2"/>
    <x v="5"/>
  </r>
  <r>
    <x v="3"/>
    <x v="21"/>
    <s v="Apr 2016"/>
    <n v="1030501.9589003392"/>
    <x v="3"/>
    <x v="5"/>
  </r>
  <r>
    <x v="3"/>
    <x v="21"/>
    <s v="May 2016"/>
    <n v="1008292.5620156309"/>
    <x v="4"/>
    <x v="5"/>
  </r>
  <r>
    <x v="3"/>
    <x v="21"/>
    <s v="Jun 2016"/>
    <n v="989789.43224579224"/>
    <x v="5"/>
    <x v="5"/>
  </r>
  <r>
    <x v="3"/>
    <x v="21"/>
    <s v="Jul 2016"/>
    <n v="975588.60177248262"/>
    <x v="6"/>
    <x v="5"/>
  </r>
  <r>
    <x v="3"/>
    <x v="21"/>
    <s v="Aug 2016"/>
    <n v="959055.59498015465"/>
    <x v="7"/>
    <x v="5"/>
  </r>
  <r>
    <x v="3"/>
    <x v="21"/>
    <s v="Sep 2016"/>
    <n v="945768.936564659"/>
    <x v="8"/>
    <x v="5"/>
  </r>
  <r>
    <x v="3"/>
    <x v="21"/>
    <s v="Oct 2016"/>
    <n v="925104.40998431295"/>
    <x v="9"/>
    <x v="5"/>
  </r>
  <r>
    <x v="3"/>
    <x v="21"/>
    <s v="Nov 2016"/>
    <n v="907108.46749133291"/>
    <x v="10"/>
    <x v="5"/>
  </r>
  <r>
    <x v="3"/>
    <x v="21"/>
    <s v="Dec 2016"/>
    <n v="888717.90770325356"/>
    <x v="11"/>
    <x v="5"/>
  </r>
  <r>
    <x v="3"/>
    <x v="21"/>
    <s v="Jan 2017"/>
    <n v="868493.74247894261"/>
    <x v="0"/>
    <x v="6"/>
  </r>
  <r>
    <x v="3"/>
    <x v="21"/>
    <s v="Feb 2017"/>
    <n v="849987.83779753279"/>
    <x v="1"/>
    <x v="6"/>
  </r>
  <r>
    <x v="3"/>
    <x v="21"/>
    <s v="Mar 2017"/>
    <n v="836691.67239832017"/>
    <x v="2"/>
    <x v="6"/>
  </r>
  <r>
    <x v="3"/>
    <x v="21"/>
    <s v="Apr 2017"/>
    <n v="812087.99912935495"/>
    <x v="3"/>
    <x v="6"/>
  </r>
  <r>
    <x v="3"/>
    <x v="21"/>
    <s v="May 2017"/>
    <n v="793754.45899031125"/>
    <x v="4"/>
    <x v="6"/>
  </r>
  <r>
    <x v="3"/>
    <x v="21"/>
    <s v="Jun 2017"/>
    <n v="775325.75675165269"/>
    <x v="5"/>
    <x v="6"/>
  </r>
  <r>
    <x v="3"/>
    <x v="21"/>
    <s v="Jul 2017"/>
    <n v="750809.88196063763"/>
    <x v="6"/>
    <x v="6"/>
  </r>
  <r>
    <x v="3"/>
    <x v="21"/>
    <s v="Aug 2017"/>
    <n v="733711.02778956434"/>
    <x v="7"/>
    <x v="6"/>
  </r>
  <r>
    <x v="3"/>
    <x v="21"/>
    <s v="Sep 2017"/>
    <n v="721666.54223404732"/>
    <x v="8"/>
    <x v="6"/>
  </r>
  <r>
    <x v="3"/>
    <x v="21"/>
    <s v="Oct 2017"/>
    <n v="696079.73474522971"/>
    <x v="9"/>
    <x v="6"/>
  </r>
  <r>
    <x v="3"/>
    <x v="21"/>
    <s v="Nov 2017"/>
    <n v="678202.74617223977"/>
    <x v="10"/>
    <x v="6"/>
  </r>
  <r>
    <x v="3"/>
    <x v="21"/>
    <s v="Dec 2017"/>
    <n v="661305.7992854889"/>
    <x v="11"/>
    <x v="6"/>
  </r>
  <r>
    <x v="3"/>
    <x v="21"/>
    <s v="Jan 2018"/>
    <n v="643902.74333631527"/>
    <x v="0"/>
    <x v="7"/>
  </r>
  <r>
    <x v="3"/>
    <x v="21"/>
    <s v="Feb 2018"/>
    <n v="626582.96111402696"/>
    <x v="1"/>
    <x v="7"/>
  </r>
  <r>
    <x v="3"/>
    <x v="21"/>
    <s v="Mar 2018"/>
    <n v="613000.61124808888"/>
    <x v="2"/>
    <x v="7"/>
  </r>
  <r>
    <x v="3"/>
    <x v="21"/>
    <s v="Apr 2018"/>
    <n v="595942.41230318812"/>
    <x v="3"/>
    <x v="7"/>
  </r>
  <r>
    <x v="3"/>
    <x v="21"/>
    <s v="May 2018"/>
    <n v="581793.42252868204"/>
    <x v="4"/>
    <x v="7"/>
  </r>
  <r>
    <x v="3"/>
    <x v="21"/>
    <s v="Jun 2018"/>
    <n v="568463.62960193562"/>
    <x v="5"/>
    <x v="7"/>
  </r>
  <r>
    <x v="3"/>
    <x v="21"/>
    <s v="Jul 2018"/>
    <n v="555894.69084076653"/>
    <x v="6"/>
    <x v="7"/>
  </r>
  <r>
    <x v="3"/>
    <x v="21"/>
    <s v="Aug 2018"/>
    <n v="544221.80115584447"/>
    <x v="7"/>
    <x v="7"/>
  </r>
  <r>
    <x v="3"/>
    <x v="21"/>
    <s v="Sep 2018"/>
    <n v="533891.39153434697"/>
    <x v="8"/>
    <x v="7"/>
  </r>
  <r>
    <x v="3"/>
    <x v="21"/>
    <s v="Oct 2018"/>
    <n v="528073.56500708102"/>
    <x v="9"/>
    <x v="7"/>
  </r>
  <r>
    <x v="3"/>
    <x v="21"/>
    <s v="Nov 2018"/>
    <n v="521959.74991771136"/>
    <x v="10"/>
    <x v="7"/>
  </r>
  <r>
    <x v="3"/>
    <x v="21"/>
    <s v="Dec 2018"/>
    <n v="517454.16870676324"/>
    <x v="11"/>
    <x v="7"/>
  </r>
  <r>
    <x v="3"/>
    <x v="21"/>
    <s v="Jan 2019"/>
    <n v="512711.88800444931"/>
    <x v="0"/>
    <x v="8"/>
  </r>
  <r>
    <x v="3"/>
    <x v="21"/>
    <s v="Feb 2019"/>
    <n v="509242.26962529484"/>
    <x v="1"/>
    <x v="8"/>
  </r>
  <r>
    <x v="3"/>
    <x v="21"/>
    <s v="Mar 2019"/>
    <n v="499897.90487349313"/>
    <x v="2"/>
    <x v="8"/>
  </r>
  <r>
    <x v="3"/>
    <x v="21"/>
    <s v="Apr 2019"/>
    <n v="484692.23615477711"/>
    <x v="3"/>
    <x v="8"/>
  </r>
  <r>
    <x v="3"/>
    <x v="21"/>
    <s v="May 2019"/>
    <n v="477354.11771485407"/>
    <x v="4"/>
    <x v="8"/>
  </r>
  <r>
    <x v="3"/>
    <x v="21"/>
    <s v="Jun 2019"/>
    <n v="470347.25560017832"/>
    <x v="5"/>
    <x v="8"/>
  </r>
  <r>
    <x v="3"/>
    <x v="21"/>
    <s v="Jul 2019"/>
    <n v="463456.05639732094"/>
    <x v="6"/>
    <x v="8"/>
  </r>
  <r>
    <x v="3"/>
    <x v="21"/>
    <s v="Aug 2019"/>
    <n v="456797.25124431227"/>
    <x v="7"/>
    <x v="8"/>
  </r>
  <r>
    <x v="3"/>
    <x v="21"/>
    <s v="Sep 2019"/>
    <n v="450354.59735232976"/>
    <x v="8"/>
    <x v="8"/>
  </r>
  <r>
    <x v="3"/>
    <x v="21"/>
    <s v="Oct 2019"/>
    <n v="444107.87719531026"/>
    <x v="9"/>
    <x v="8"/>
  </r>
  <r>
    <x v="3"/>
    <x v="21"/>
    <s v="Nov 2019"/>
    <n v="438022.99541802239"/>
    <x v="10"/>
    <x v="8"/>
  </r>
  <r>
    <x v="3"/>
    <x v="21"/>
    <s v="Dec 2019"/>
    <n v="432513.13127637806"/>
    <x v="11"/>
    <x v="8"/>
  </r>
  <r>
    <x v="3"/>
    <x v="21"/>
    <s v="Jan 2020"/>
    <n v="426459.14703634381"/>
    <x v="0"/>
    <x v="9"/>
  </r>
  <r>
    <x v="3"/>
    <x v="21"/>
    <s v="Feb 2020"/>
    <n v="420577.93213876447"/>
    <x v="1"/>
    <x v="9"/>
  </r>
  <r>
    <x v="3"/>
    <x v="21"/>
    <s v="Mar 2020"/>
    <n v="416722.37103695457"/>
    <x v="2"/>
    <x v="9"/>
  </r>
  <r>
    <x v="3"/>
    <x v="21"/>
    <s v="Apr 2020"/>
    <n v="410095.17246922554"/>
    <x v="3"/>
    <x v="9"/>
  </r>
  <r>
    <x v="3"/>
    <x v="21"/>
    <s v="May 2020"/>
    <n v="405127.70074732474"/>
    <x v="4"/>
    <x v="9"/>
  </r>
  <r>
    <x v="3"/>
    <x v="21"/>
    <s v="Jun 2020"/>
    <n v="400383.72458454291"/>
    <x v="5"/>
    <x v="9"/>
  </r>
  <r>
    <x v="3"/>
    <x v="21"/>
    <s v="Jul 2020"/>
    <n v="395653.50908947212"/>
    <x v="6"/>
    <x v="9"/>
  </r>
  <r>
    <x v="3"/>
    <x v="21"/>
    <s v="Aug 2020"/>
    <n v="391276.59863928828"/>
    <x v="7"/>
    <x v="9"/>
  </r>
  <r>
    <x v="3"/>
    <x v="21"/>
    <s v="Sep 2020"/>
    <n v="387050.9377982883"/>
    <x v="8"/>
    <x v="9"/>
  </r>
  <r>
    <x v="3"/>
    <x v="21"/>
    <s v="Oct 2020"/>
    <n v="382809.02511690772"/>
    <x v="9"/>
    <x v="9"/>
  </r>
  <r>
    <x v="3"/>
    <x v="21"/>
    <s v="Nov 2020"/>
    <n v="378731.08348065516"/>
    <x v="10"/>
    <x v="9"/>
  </r>
  <r>
    <x v="3"/>
    <x v="21"/>
    <s v="Dec 2020"/>
    <n v="375505.123121768"/>
    <x v="11"/>
    <x v="9"/>
  </r>
  <r>
    <x v="3"/>
    <x v="21"/>
    <s v="Jan 2021"/>
    <n v="371581.81370960176"/>
    <x v="0"/>
    <x v="10"/>
  </r>
  <r>
    <x v="3"/>
    <x v="21"/>
    <s v="Feb 2021"/>
    <n v="367700.32476491813"/>
    <x v="1"/>
    <x v="10"/>
  </r>
  <r>
    <x v="3"/>
    <x v="21"/>
    <s v="Mar 2021"/>
    <n v="363214.08620011795"/>
    <x v="2"/>
    <x v="10"/>
  </r>
  <r>
    <x v="3"/>
    <x v="21"/>
    <s v="Apr 2021"/>
    <n v="360964.34709985781"/>
    <x v="3"/>
    <x v="10"/>
  </r>
  <r>
    <x v="3"/>
    <x v="21"/>
    <s v="May 2021"/>
    <n v="357937.59590022918"/>
    <x v="4"/>
    <x v="10"/>
  </r>
  <r>
    <x v="3"/>
    <x v="21"/>
    <s v="Jun 2021"/>
    <n v="354952.64736225456"/>
    <x v="5"/>
    <x v="10"/>
  </r>
  <r>
    <x v="3"/>
    <x v="21"/>
    <s v="Jul 2021"/>
    <n v="351936.43985566101"/>
    <x v="6"/>
    <x v="10"/>
  </r>
  <r>
    <x v="3"/>
    <x v="21"/>
    <s v="Aug 2021"/>
    <n v="349195.82240590436"/>
    <x v="7"/>
    <x v="10"/>
  </r>
  <r>
    <x v="3"/>
    <x v="21"/>
    <s v="Sep 2021"/>
    <n v="346754.747816558"/>
    <x v="8"/>
    <x v="10"/>
  </r>
  <r>
    <x v="3"/>
    <x v="21"/>
    <s v="Oct 2021"/>
    <n v="235843.82744954905"/>
    <x v="9"/>
    <x v="10"/>
  </r>
  <r>
    <x v="3"/>
    <x v="21"/>
    <s v="Nov 2021"/>
    <n v="233697.31083066078"/>
    <x v="10"/>
    <x v="10"/>
  </r>
  <r>
    <x v="3"/>
    <x v="21"/>
    <s v="Dec 2021"/>
    <n v="232071.16340283849"/>
    <x v="11"/>
    <x v="10"/>
  </r>
  <r>
    <x v="3"/>
    <x v="21"/>
    <s v="Jan 2022"/>
    <n v="229889.73531235667"/>
    <x v="0"/>
    <x v="11"/>
  </r>
  <r>
    <x v="3"/>
    <x v="21"/>
    <s v="Feb 2022"/>
    <n v="227790.20846215467"/>
    <x v="1"/>
    <x v="11"/>
  </r>
  <r>
    <x v="3"/>
    <x v="21"/>
    <s v="Mar 2022"/>
    <n v="226899.47077774093"/>
    <x v="2"/>
    <x v="11"/>
  </r>
  <r>
    <x v="3"/>
    <x v="21"/>
    <s v="Apr 2022"/>
    <n v="224231.36702932901"/>
    <x v="3"/>
    <x v="11"/>
  </r>
  <r>
    <x v="3"/>
    <x v="21"/>
    <s v="May 2022"/>
    <n v="222587.3023485411"/>
    <x v="4"/>
    <x v="11"/>
  </r>
  <r>
    <x v="3"/>
    <x v="21"/>
    <s v="Jun 2022"/>
    <n v="220959.99118011078"/>
    <x v="5"/>
    <x v="11"/>
  </r>
  <r>
    <x v="3"/>
    <x v="21"/>
    <s v="Jul 2022"/>
    <n v="219476.98326181871"/>
    <x v="6"/>
    <x v="11"/>
  </r>
  <r>
    <x v="3"/>
    <x v="21"/>
    <s v="Aug 2022"/>
    <n v="217933.72880283929"/>
    <x v="7"/>
    <x v="11"/>
  </r>
  <r>
    <x v="3"/>
    <x v="21"/>
    <s v="Sep 2022"/>
    <n v="216413.7958072896"/>
    <x v="8"/>
    <x v="11"/>
  </r>
  <r>
    <x v="3"/>
    <x v="21"/>
    <s v="Oct 2022"/>
    <n v="131409.13889555659"/>
    <x v="9"/>
    <x v="11"/>
  </r>
  <r>
    <x v="3"/>
    <x v="21"/>
    <s v="Nov 2022"/>
    <n v="59832.507213679011"/>
    <x v="10"/>
    <x v="11"/>
  </r>
  <r>
    <x v="3"/>
    <x v="21"/>
    <s v="Dec 2022"/>
    <n v="59832.741606030162"/>
    <x v="11"/>
    <x v="11"/>
  </r>
  <r>
    <x v="3"/>
    <x v="21"/>
    <s v="Jan 2023"/>
    <n v="59188.860775050605"/>
    <x v="0"/>
    <x v="12"/>
  </r>
  <r>
    <x v="3"/>
    <x v="21"/>
    <s v="Feb 2023"/>
    <n v="58622.105863184974"/>
    <x v="1"/>
    <x v="12"/>
  </r>
  <r>
    <x v="3"/>
    <x v="21"/>
    <s v="Mar 2023"/>
    <n v="59012.737452130794"/>
    <x v="2"/>
    <x v="12"/>
  </r>
  <r>
    <x v="3"/>
    <x v="21"/>
    <s v="Apr 2023"/>
    <n v="57946.771988281667"/>
    <x v="3"/>
    <x v="12"/>
  </r>
  <r>
    <x v="3"/>
    <x v="21"/>
    <s v="May 2023"/>
    <n v="57592.475503234753"/>
    <x v="4"/>
    <x v="12"/>
  </r>
  <r>
    <x v="3"/>
    <x v="21"/>
    <s v="Jun 2023"/>
    <n v="57247.670551010917"/>
    <x v="5"/>
    <x v="12"/>
  </r>
  <r>
    <x v="3"/>
    <x v="21"/>
    <s v="Jul 2023"/>
    <n v="56939.135445437321"/>
    <x v="6"/>
    <x v="12"/>
  </r>
  <r>
    <x v="3"/>
    <x v="21"/>
    <s v="Aug 2023"/>
    <n v="56649.15916613544"/>
    <x v="7"/>
    <x v="12"/>
  </r>
  <r>
    <x v="3"/>
    <x v="21"/>
    <s v="Sep 2023"/>
    <n v="56326.759025319814"/>
    <x v="8"/>
    <x v="12"/>
  </r>
  <r>
    <x v="3"/>
    <x v="21"/>
    <s v="Oct 2023"/>
    <n v="55979.292949823837"/>
    <x v="9"/>
    <x v="12"/>
  </r>
  <r>
    <x v="3"/>
    <x v="21"/>
    <s v="Nov 2023"/>
    <n v="55669.700748481686"/>
    <x v="10"/>
    <x v="12"/>
  </r>
  <r>
    <x v="3"/>
    <x v="21"/>
    <s v="Dec 2023"/>
    <n v="55732.25743403082"/>
    <x v="11"/>
    <x v="12"/>
  </r>
  <r>
    <x v="3"/>
    <x v="21"/>
    <s v="Jan 2024"/>
    <n v="55211.290309380354"/>
    <x v="0"/>
    <x v="13"/>
  </r>
  <r>
    <x v="3"/>
    <x v="21"/>
    <s v="Feb 2024"/>
    <n v="54857.08273768166"/>
    <x v="1"/>
    <x v="13"/>
  </r>
  <r>
    <x v="3"/>
    <x v="21"/>
    <s v="Mar 2024"/>
    <n v="55157.233546457268"/>
    <x v="2"/>
    <x v="13"/>
  </r>
  <r>
    <x v="3"/>
    <x v="21"/>
    <s v="Apr 2024"/>
    <n v="54235.088715187405"/>
    <x v="3"/>
    <x v="13"/>
  </r>
  <r>
    <x v="3"/>
    <x v="21"/>
    <s v="May 2024"/>
    <n v="53994.361019023461"/>
    <x v="4"/>
    <x v="13"/>
  </r>
  <r>
    <x v="3"/>
    <x v="21"/>
    <s v="Jun 2024"/>
    <n v="53774.762475038544"/>
    <x v="5"/>
    <x v="13"/>
  </r>
  <r>
    <x v="3"/>
    <x v="21"/>
    <s v="Jul 2024"/>
    <n v="53512.286848059579"/>
    <x v="6"/>
    <x v="13"/>
  </r>
  <r>
    <x v="3"/>
    <x v="21"/>
    <s v="Aug 2024"/>
    <n v="53290.399208860908"/>
    <x v="7"/>
    <x v="13"/>
  </r>
  <r>
    <x v="3"/>
    <x v="21"/>
    <s v="Sep 2024"/>
    <n v="53071.485545004012"/>
    <x v="8"/>
    <x v="13"/>
  </r>
  <r>
    <x v="3"/>
    <x v="21"/>
    <s v="Oct 2024"/>
    <n v="52847.759778226784"/>
    <x v="9"/>
    <x v="13"/>
  </r>
  <r>
    <x v="3"/>
    <x v="21"/>
    <s v="Nov 2024"/>
    <n v="52648.065032573242"/>
    <x v="10"/>
    <x v="13"/>
  </r>
  <r>
    <x v="3"/>
    <x v="21"/>
    <s v="Dec 2024"/>
    <n v="52751.023730952853"/>
    <x v="11"/>
    <x v="13"/>
  </r>
  <r>
    <x v="3"/>
    <x v="21"/>
    <s v="Jan 2025"/>
    <n v="52299.52117448549"/>
    <x v="0"/>
    <x v="14"/>
  </r>
  <r>
    <x v="3"/>
    <x v="21"/>
    <s v="Feb 2025"/>
    <n v="52002.667192934365"/>
    <x v="1"/>
    <x v="14"/>
  </r>
  <r>
    <x v="3"/>
    <x v="21"/>
    <s v="Mar 2025"/>
    <n v="52195.391649925485"/>
    <x v="2"/>
    <x v="14"/>
  </r>
  <r>
    <x v="3"/>
    <x v="21"/>
    <s v="Apr 2025"/>
    <n v="51607.641428806979"/>
    <x v="3"/>
    <x v="14"/>
  </r>
  <r>
    <x v="3"/>
    <x v="21"/>
    <s v="May 2025"/>
    <n v="51439.778024020743"/>
    <x v="4"/>
    <x v="14"/>
  </r>
  <r>
    <x v="3"/>
    <x v="21"/>
    <s v="Jun 2025"/>
    <n v="51245.876421360575"/>
    <x v="5"/>
    <x v="14"/>
  </r>
  <r>
    <x v="3"/>
    <x v="21"/>
    <s v="Jul 2025"/>
    <n v="51080.091921710329"/>
    <x v="6"/>
    <x v="14"/>
  </r>
  <r>
    <x v="3"/>
    <x v="21"/>
    <s v="Aug 2025"/>
    <n v="50902.410775571785"/>
    <x v="7"/>
    <x v="14"/>
  </r>
  <r>
    <x v="3"/>
    <x v="21"/>
    <s v="Sep 2025"/>
    <n v="50770.242428775964"/>
    <x v="8"/>
    <x v="14"/>
  </r>
  <r>
    <x v="3"/>
    <x v="21"/>
    <s v="Oct 2025"/>
    <n v="50560.726737076926"/>
    <x v="9"/>
    <x v="14"/>
  </r>
  <r>
    <x v="3"/>
    <x v="21"/>
    <s v="Nov 2025"/>
    <n v="50400.637185250205"/>
    <x v="10"/>
    <x v="14"/>
  </r>
  <r>
    <x v="3"/>
    <x v="21"/>
    <s v="Dec 2025"/>
    <n v="50550.43233835962"/>
    <x v="11"/>
    <x v="14"/>
  </r>
  <r>
    <x v="3"/>
    <x v="21"/>
    <s v="Jan 2026"/>
    <n v="50229.536729209271"/>
    <x v="0"/>
    <x v="15"/>
  </r>
  <r>
    <x v="3"/>
    <x v="21"/>
    <s v="Feb 2026"/>
    <n v="50063.673770425477"/>
    <x v="1"/>
    <x v="15"/>
  </r>
  <r>
    <x v="3"/>
    <x v="21"/>
    <s v="Mar 2026"/>
    <n v="50186.634278058802"/>
    <x v="2"/>
    <x v="15"/>
  </r>
  <r>
    <x v="3"/>
    <x v="21"/>
    <s v="Apr 2026"/>
    <n v="49831.834113381803"/>
    <x v="3"/>
    <x v="15"/>
  </r>
  <r>
    <x v="3"/>
    <x v="21"/>
    <s v="May 2026"/>
    <n v="49741.938715485478"/>
    <x v="4"/>
    <x v="15"/>
  </r>
  <r>
    <x v="3"/>
    <x v="21"/>
    <s v="Jun 2026"/>
    <n v="49656.886503135684"/>
    <x v="5"/>
    <x v="15"/>
  </r>
  <r>
    <x v="3"/>
    <x v="21"/>
    <s v="Jul 2026"/>
    <n v="49585.041012181799"/>
    <x v="6"/>
    <x v="15"/>
  </r>
  <r>
    <x v="3"/>
    <x v="21"/>
    <s v="Aug 2026"/>
    <n v="49498.139560524796"/>
    <x v="7"/>
    <x v="15"/>
  </r>
  <r>
    <x v="3"/>
    <x v="21"/>
    <s v="Sep 2026"/>
    <n v="49431.002354239637"/>
    <x v="8"/>
    <x v="15"/>
  </r>
  <r>
    <x v="3"/>
    <x v="21"/>
    <s v="Oct 2026"/>
    <n v="49353.117335632254"/>
    <x v="9"/>
    <x v="15"/>
  </r>
  <r>
    <x v="3"/>
    <x v="21"/>
    <s v="Nov 2026"/>
    <n v="49292.470845997261"/>
    <x v="10"/>
    <x v="15"/>
  </r>
  <r>
    <x v="3"/>
    <x v="21"/>
    <s v="Dec 2026"/>
    <n v="49457.6215865622"/>
    <x v="11"/>
    <x v="15"/>
  </r>
  <r>
    <x v="3"/>
    <x v="21"/>
    <s v="Jan 2027"/>
    <n v="49199.196795364522"/>
    <x v="0"/>
    <x v="16"/>
  </r>
  <r>
    <x v="3"/>
    <x v="21"/>
    <s v="Feb 2027"/>
    <n v="49087.150176198928"/>
    <x v="1"/>
    <x v="16"/>
  </r>
  <r>
    <x v="3"/>
    <x v="21"/>
    <s v="Mar 2027"/>
    <n v="49260.248965057763"/>
    <x v="2"/>
    <x v="16"/>
  </r>
  <r>
    <x v="3"/>
    <x v="21"/>
    <s v="Apr 2027"/>
    <n v="48769.556533532043"/>
    <x v="3"/>
    <x v="16"/>
  </r>
  <r>
    <x v="3"/>
    <x v="21"/>
    <s v="May 2027"/>
    <n v="48739.799440538234"/>
    <x v="4"/>
    <x v="16"/>
  </r>
  <r>
    <x v="3"/>
    <x v="21"/>
    <s v="Jun 2027"/>
    <n v="48716.579625396487"/>
    <x v="5"/>
    <x v="16"/>
  </r>
  <r>
    <x v="3"/>
    <x v="21"/>
    <s v="Jul 2027"/>
    <n v="48674.016392227117"/>
    <x v="6"/>
    <x v="16"/>
  </r>
  <r>
    <x v="3"/>
    <x v="21"/>
    <s v="Aug 2027"/>
    <n v="48635.975547365255"/>
    <x v="7"/>
    <x v="16"/>
  </r>
  <r>
    <x v="3"/>
    <x v="21"/>
    <s v="Sep 2027"/>
    <n v="48577.557927968788"/>
    <x v="8"/>
    <x v="16"/>
  </r>
  <r>
    <x v="3"/>
    <x v="21"/>
    <s v="Oct 2027"/>
    <n v="555.47496188072319"/>
    <x v="9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l9" cacheId="2" dataOnRows="1" applyNumberFormats="0" applyBorderFormats="0" applyFontFormats="0" applyPatternFormats="0" applyAlignmentFormats="0" applyWidthHeightFormats="1" dataCaption="Data" updatedVersion="4" showMemberPropertyTips="0" useAutoFormatting="1" rowGrandTotals="0" colGrandTotals="0" itemPrintTitles="1" createdVersion="1" indent="0" compact="0" compactData="0" gridDropZones="1">
  <location ref="A3:HO27" firstHeaderRow="1" firstDataRow="3" firstDataCol="1" rowPageCount="1" colPageCount="1"/>
  <pivotFields count="6">
    <pivotField axis="axisPage" compact="0" outline="0" subtotalTop="0" showAll="0" includeNewItemsInFilter="1">
      <items count="5">
        <item x="1"/>
        <item x="0"/>
        <item x="2"/>
        <item x="3"/>
        <item t="default"/>
      </items>
    </pivotField>
    <pivotField axis="axisRow" compact="0" outline="0" subtotalTop="0" showAll="0" includeNewItemsInFilter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compact="0" outline="0" subtotalTop="0" showAll="0" includeNewItemsInFilter="1"/>
    <pivotField dataField="1" compact="0" numFmtId="3" outline="0" subtotalTop="0" showAll="0" includeNewItemsInFilter="1"/>
    <pivotField axis="axisCol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Col" compact="0" outline="0" subtotalTop="0" showAll="0" includeNewItemsInFilter="1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Fields count="2">
    <field x="5"/>
    <field x="4"/>
  </colFields>
  <colItems count="22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/>
    </i>
    <i r="1">
      <x v="1"/>
    </i>
    <i r="1">
      <x v="2"/>
    </i>
    <i r="1">
      <x v="3"/>
    </i>
    <i r="1">
      <x v="4"/>
    </i>
    <i r="1">
      <x v="5"/>
    </i>
  </colItems>
  <pageFields count="1">
    <pageField fld="0" item="3" hier="0"/>
  </pageFields>
  <dataFields count="1">
    <dataField name="Summa av Collections (Total)" fld="3" baseField="0" baseItem="0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ell9" cacheId="0" dataOnRows="1" applyNumberFormats="0" applyBorderFormats="0" applyFontFormats="0" applyPatternFormats="0" applyAlignmentFormats="0" applyWidthHeightFormats="1" dataCaption="Data" updatedVersion="4" showMemberPropertyTips="0" useAutoFormatting="1" rowGrandTotals="0" colGrandTotals="0" itemPrintTitles="1" createdVersion="1" indent="0" compact="0" compactData="0" gridDropZones="1">
  <location ref="A3:HO27" firstHeaderRow="1" firstDataRow="3" firstDataCol="1" rowPageCount="1" colPageCount="1"/>
  <pivotFields count="6">
    <pivotField axis="axisPage" compact="0" outline="0" subtotalTop="0" showAll="0" includeNewItemsInFilter="1">
      <items count="4">
        <item x="1"/>
        <item x="0"/>
        <item x="2"/>
        <item t="default"/>
      </items>
    </pivotField>
    <pivotField axis="axisRow" compact="0" outline="0" subtotalTop="0" showAll="0" includeNewItemsInFilter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compact="0" outline="0" subtotalTop="0" showAll="0" includeNewItemsInFilter="1"/>
    <pivotField dataField="1" compact="0" numFmtId="3" outline="0" subtotalTop="0" showAll="0" includeNewItemsInFilter="1"/>
    <pivotField axis="axisCol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Col" compact="0" outline="0" subtotalTop="0" showAll="0" includeNewItemsInFilter="1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Fields count="2">
    <field x="5"/>
    <field x="4"/>
  </colFields>
  <colItems count="22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/>
    </i>
    <i r="1">
      <x v="1"/>
    </i>
    <i r="1">
      <x v="2"/>
    </i>
    <i r="1">
      <x v="3"/>
    </i>
    <i r="1">
      <x v="4"/>
    </i>
    <i r="1">
      <x v="5"/>
    </i>
  </colItems>
  <pageFields count="1">
    <pageField fld="0" item="2" hier="0"/>
  </pageFields>
  <dataFields count="1">
    <dataField name="Summa av Collections (Total)" fld="3" baseField="0" baseItem="0"/>
  </dataField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ell9" cacheId="0" dataOnRows="1" applyNumberFormats="0" applyBorderFormats="0" applyFontFormats="0" applyPatternFormats="0" applyAlignmentFormats="0" applyWidthHeightFormats="1" dataCaption="Data" updatedVersion="4" showMemberPropertyTips="0" useAutoFormatting="1" rowGrandTotals="0" colGrandTotals="0" itemPrintTitles="1" createdVersion="1" indent="0" compact="0" compactData="0" gridDropZones="1">
  <location ref="A3:HO27" firstHeaderRow="1" firstDataRow="3" firstDataCol="1" rowPageCount="1" colPageCount="1"/>
  <pivotFields count="6">
    <pivotField axis="axisPage" compact="0" outline="0" subtotalTop="0" showAll="0" includeNewItemsInFilter="1">
      <items count="4">
        <item x="1"/>
        <item x="0"/>
        <item x="2"/>
        <item t="default"/>
      </items>
    </pivotField>
    <pivotField axis="axisRow" compact="0" outline="0" subtotalTop="0" showAll="0" includeNewItemsInFilter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compact="0" outline="0" subtotalTop="0" showAll="0" includeNewItemsInFilter="1"/>
    <pivotField dataField="1" compact="0" numFmtId="3" outline="0" subtotalTop="0" showAll="0" includeNewItemsInFilter="1"/>
    <pivotField axis="axisCol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Col" compact="0" outline="0" subtotalTop="0" showAll="0" includeNewItemsInFilter="1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Fields count="2">
    <field x="5"/>
    <field x="4"/>
  </colFields>
  <colItems count="22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/>
    </i>
    <i r="1">
      <x v="1"/>
    </i>
    <i r="1">
      <x v="2"/>
    </i>
    <i r="1">
      <x v="3"/>
    </i>
    <i r="1">
      <x v="4"/>
    </i>
    <i r="1">
      <x v="5"/>
    </i>
  </colItems>
  <pageFields count="1">
    <pageField fld="0" item="1" hier="0"/>
  </pageFields>
  <dataFields count="1">
    <dataField name="Summa av Collections (Total)" fld="3" baseField="0" baseItem="0"/>
  </dataField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ell9" cacheId="0" dataOnRows="1" applyNumberFormats="0" applyBorderFormats="0" applyFontFormats="0" applyPatternFormats="0" applyAlignmentFormats="0" applyWidthHeightFormats="1" dataCaption="Data" updatedVersion="4" showMemberPropertyTips="0" useAutoFormatting="1" rowGrandTotals="0" colGrandTotals="0" itemPrintTitles="1" createdVersion="1" indent="0" compact="0" compactData="0" gridDropZones="1">
  <location ref="A3:HO27" firstHeaderRow="1" firstDataRow="3" firstDataCol="1" rowPageCount="1" colPageCount="1"/>
  <pivotFields count="6">
    <pivotField axis="axisPage" compact="0" outline="0" subtotalTop="0" showAll="0" includeNewItemsInFilter="1">
      <items count="4">
        <item x="1"/>
        <item x="0"/>
        <item x="2"/>
        <item t="default"/>
      </items>
    </pivotField>
    <pivotField axis="axisRow" compact="0" outline="0" subtotalTop="0" showAll="0" includeNewItemsInFilter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compact="0" outline="0" subtotalTop="0" showAll="0" includeNewItemsInFilter="1"/>
    <pivotField dataField="1" compact="0" numFmtId="3" outline="0" subtotalTop="0" showAll="0" includeNewItemsInFilter="1"/>
    <pivotField axis="axisCol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Col" compact="0" outline="0" subtotalTop="0" showAll="0" includeNewItemsInFilter="1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Fields count="2">
    <field x="5"/>
    <field x="4"/>
  </colFields>
  <colItems count="222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/>
    </i>
    <i r="1">
      <x v="1"/>
    </i>
    <i r="1">
      <x v="2"/>
    </i>
    <i r="1">
      <x v="3"/>
    </i>
    <i r="1">
      <x v="4"/>
    </i>
    <i r="1">
      <x v="5"/>
    </i>
  </colItems>
  <pageFields count="1">
    <pageField fld="0" item="0" hier="0"/>
  </pageFields>
  <dataFields count="1">
    <dataField name="Summa av Collections (Total)" fld="3" baseField="0" baseItem="0"/>
  </dataField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ell10" cacheId="1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B27" firstHeaderRow="2" firstDataRow="2" firstDataCol="1"/>
  <pivotFields count="3">
    <pivotField axis="axisRow" compact="0" outline="0" subtotalTop="0" showAll="0" includeNewItemsInFilter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compact="0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Summa av Contractual Price" fld="2" baseField="0" baseItem="0" numFmtId="3"/>
  </dataFields>
  <formats count="1">
    <format dxfId="0">
      <pivotArea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8" sqref="H38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T38"/>
  <sheetViews>
    <sheetView topLeftCell="A13" workbookViewId="0">
      <selection activeCell="H38" sqref="H38"/>
    </sheetView>
  </sheetViews>
  <sheetFormatPr defaultRowHeight="13.2" x14ac:dyDescent="0.25"/>
  <cols>
    <col min="1" max="1" width="24.5546875" customWidth="1"/>
    <col min="2" max="2" width="28" customWidth="1"/>
    <col min="3" max="3" width="18.6640625" customWidth="1"/>
    <col min="4" max="4" width="10.5546875" customWidth="1"/>
    <col min="5" max="5" width="12.109375" customWidth="1"/>
    <col min="19" max="19" width="26.33203125" customWidth="1"/>
  </cols>
  <sheetData>
    <row r="5" spans="1:20" x14ac:dyDescent="0.25">
      <c r="C5" s="5"/>
    </row>
    <row r="6" spans="1:20" x14ac:dyDescent="0.25">
      <c r="C6" s="5" t="s">
        <v>313</v>
      </c>
      <c r="D6" s="5" t="s">
        <v>314</v>
      </c>
      <c r="E6" s="5" t="s">
        <v>315</v>
      </c>
      <c r="F6" s="5" t="s">
        <v>316</v>
      </c>
      <c r="G6" s="5" t="s">
        <v>317</v>
      </c>
      <c r="H6" s="5" t="s">
        <v>318</v>
      </c>
      <c r="I6" s="5" t="s">
        <v>319</v>
      </c>
      <c r="J6" s="5" t="s">
        <v>320</v>
      </c>
      <c r="K6" s="5" t="s">
        <v>321</v>
      </c>
      <c r="L6" s="5" t="s">
        <v>322</v>
      </c>
      <c r="M6" s="5" t="s">
        <v>323</v>
      </c>
      <c r="N6" s="5" t="s">
        <v>324</v>
      </c>
      <c r="O6" s="5" t="s">
        <v>325</v>
      </c>
      <c r="P6" s="5" t="s">
        <v>326</v>
      </c>
      <c r="Q6" s="5" t="s">
        <v>327</v>
      </c>
      <c r="R6" s="5"/>
      <c r="S6" s="5" t="s">
        <v>351</v>
      </c>
      <c r="T6" s="5"/>
    </row>
    <row r="7" spans="1:20" x14ac:dyDescent="0.25">
      <c r="A7" s="5" t="s">
        <v>354</v>
      </c>
      <c r="B7" s="5" t="s">
        <v>331</v>
      </c>
      <c r="C7" s="51">
        <f>C8/$S$8</f>
        <v>0.29121114483183042</v>
      </c>
      <c r="D7" s="51">
        <f t="shared" ref="D7:Q7" si="0">D8/$S$8</f>
        <v>0.18320267819688082</v>
      </c>
      <c r="E7" s="51">
        <f t="shared" si="0"/>
        <v>0.12071646251087102</v>
      </c>
      <c r="F7" s="51">
        <f t="shared" si="0"/>
        <v>9.3244342405841965E-2</v>
      </c>
      <c r="G7" s="51">
        <f t="shared" si="0"/>
        <v>7.5437671692772088E-2</v>
      </c>
      <c r="H7" s="51">
        <f t="shared" si="0"/>
        <v>5.8946247711496189E-2</v>
      </c>
      <c r="I7" s="51">
        <f t="shared" si="0"/>
        <v>4.6571686147882006E-2</v>
      </c>
      <c r="J7" s="51">
        <f t="shared" si="0"/>
        <v>3.7321382409089637E-2</v>
      </c>
      <c r="K7" s="51">
        <f t="shared" si="0"/>
        <v>3.0705264168934751E-2</v>
      </c>
      <c r="L7" s="51">
        <f t="shared" si="0"/>
        <v>2.1419065394171714E-2</v>
      </c>
      <c r="M7" s="51">
        <f t="shared" si="0"/>
        <v>1.1273293787607629E-2</v>
      </c>
      <c r="N7" s="51">
        <f t="shared" si="0"/>
        <v>9.3861801184429473E-3</v>
      </c>
      <c r="O7" s="51">
        <f t="shared" si="0"/>
        <v>7.9837360469471926E-3</v>
      </c>
      <c r="P7" s="51">
        <f t="shared" si="0"/>
        <v>6.7932095626060899E-3</v>
      </c>
      <c r="Q7" s="51">
        <f t="shared" si="0"/>
        <v>5.7876350146255423E-3</v>
      </c>
      <c r="R7" s="5"/>
      <c r="S7" s="5"/>
      <c r="T7" s="5"/>
    </row>
    <row r="8" spans="1:20" x14ac:dyDescent="0.25">
      <c r="A8" s="5" t="s">
        <v>312</v>
      </c>
      <c r="B8" s="5" t="s">
        <v>331</v>
      </c>
      <c r="C8" s="38">
        <f>CF!C63</f>
        <v>0.59829995122441526</v>
      </c>
      <c r="D8" s="38">
        <f>CF!D63</f>
        <v>0.37639408853213385</v>
      </c>
      <c r="E8" s="38">
        <f>CF!E63</f>
        <v>0.24801473059675178</v>
      </c>
      <c r="F8" s="38">
        <f>CF!F63</f>
        <v>0.19157263210370815</v>
      </c>
      <c r="G8" s="38">
        <f>CF!G63</f>
        <v>0.15498842024172299</v>
      </c>
      <c r="H8" s="38">
        <f>CF!H63</f>
        <v>0.12110641284356367</v>
      </c>
      <c r="I8" s="38">
        <f>CF!I63</f>
        <v>9.5682593352694245E-2</v>
      </c>
      <c r="J8" s="38">
        <f>CF!J63</f>
        <v>7.6677632952134867E-2</v>
      </c>
      <c r="K8" s="38">
        <f>CF!K63</f>
        <v>6.3084666849599347E-2</v>
      </c>
      <c r="L8" s="38">
        <f>CF!L63</f>
        <v>4.4005959277437542E-2</v>
      </c>
      <c r="M8" s="38">
        <f>CF!M63</f>
        <v>2.3161239681122655E-2</v>
      </c>
      <c r="N8" s="38">
        <f>CF!N63</f>
        <v>1.9284121527323395E-2</v>
      </c>
      <c r="O8" s="38">
        <f>CF!O63</f>
        <v>1.6402768136623197E-2</v>
      </c>
      <c r="P8" s="38">
        <f>CF!P63</f>
        <v>1.3956804271043833E-2</v>
      </c>
      <c r="Q8" s="38">
        <f>CF!Q63</f>
        <v>1.1890828384864376E-2</v>
      </c>
      <c r="S8" s="52">
        <f>SUM(C8:Q8)</f>
        <v>2.0545228499751391</v>
      </c>
    </row>
    <row r="9" spans="1:20" x14ac:dyDescent="0.25">
      <c r="A9" s="5" t="s">
        <v>328</v>
      </c>
      <c r="B9" s="5" t="s">
        <v>331</v>
      </c>
      <c r="C9" s="38">
        <f>CF!C63-IJDF!C63</f>
        <v>4.7311661051522624E-2</v>
      </c>
      <c r="D9" s="38">
        <f>CF!D63-IJDF!D63</f>
        <v>4.035103993750222E-2</v>
      </c>
      <c r="E9" s="38">
        <f>CF!E63-IJDF!E63</f>
        <v>2.4212168708379694E-2</v>
      </c>
      <c r="F9" s="38">
        <f>CF!F63-IJDF!F63</f>
        <v>1.3506362699150176E-2</v>
      </c>
      <c r="G9" s="38">
        <f>CF!G63-IJDF!G63</f>
        <v>7.8643858362484886E-3</v>
      </c>
      <c r="H9" s="38">
        <f>CF!H63-IJDF!H63</f>
        <v>6.1626222259622554E-3</v>
      </c>
      <c r="I9" s="38">
        <f>CF!I63-IJDF!I63</f>
        <v>5.0781607775144538E-3</v>
      </c>
      <c r="J9" s="38">
        <f>CF!J63-IJDF!J63</f>
        <v>4.3282840850355636E-3</v>
      </c>
      <c r="K9" s="38">
        <f>CF!K63-IJDF!K63</f>
        <v>3.7147674576291645E-3</v>
      </c>
      <c r="L9" s="38">
        <f>CF!L63-IJDF!L63</f>
        <v>3.1899105739803049E-3</v>
      </c>
      <c r="M9" s="38">
        <f>CF!M63-IJDF!M63</f>
        <v>2.4969192761241273E-3</v>
      </c>
      <c r="N9" s="38">
        <f>CF!N63-IJDF!N63</f>
        <v>2.1143330849869336E-3</v>
      </c>
      <c r="O9" s="38">
        <f>CF!O63-IJDF!O63</f>
        <v>1.7976695396521303E-3</v>
      </c>
      <c r="P9" s="38">
        <f>CF!P63-IJDF!P63</f>
        <v>1.5190822838624628E-3</v>
      </c>
      <c r="Q9" s="38">
        <f>CF!Q63-IJDF!Q63</f>
        <v>1.284574606470839E-3</v>
      </c>
    </row>
    <row r="10" spans="1:20" x14ac:dyDescent="0.25">
      <c r="A10" s="5" t="s">
        <v>250</v>
      </c>
      <c r="B10" s="5" t="s">
        <v>331</v>
      </c>
      <c r="C10" s="38">
        <f>commision!C63</f>
        <v>8.8195509493479068E-2</v>
      </c>
      <c r="D10" s="38">
        <f>commision!D63</f>
        <v>6.6897476373843398E-2</v>
      </c>
      <c r="E10" s="38">
        <f>commision!E63</f>
        <v>3.5222673063092506E-2</v>
      </c>
      <c r="F10" s="38">
        <f>commision!F63</f>
        <v>2.8994208237166651E-2</v>
      </c>
      <c r="G10" s="38">
        <f>commision!G63</f>
        <v>2.416755363292369E-2</v>
      </c>
      <c r="H10" s="38">
        <f>commision!H63</f>
        <v>1.9194811462058606E-2</v>
      </c>
      <c r="I10" s="38">
        <f>commision!I63</f>
        <v>1.5708717308090082E-2</v>
      </c>
      <c r="J10" s="38">
        <f>commision!J63</f>
        <v>1.2082526318022965E-2</v>
      </c>
      <c r="K10" s="38">
        <f>commision!K63</f>
        <v>1.0075584538126993E-2</v>
      </c>
      <c r="L10" s="38">
        <f>commision!L63</f>
        <v>5.9770989360835459E-3</v>
      </c>
      <c r="M10" s="38">
        <f>commision!M63</f>
        <v>2.0603620508257078E-3</v>
      </c>
      <c r="N10" s="38">
        <f>commision!N63</f>
        <v>1.688503945955112E-3</v>
      </c>
      <c r="O10" s="38">
        <f>commision!O63</f>
        <v>1.4468027545621223E-3</v>
      </c>
      <c r="P10" s="38">
        <f>commision!P63</f>
        <v>1.2430541961890131E-3</v>
      </c>
      <c r="Q10" s="38">
        <f>commision!Q63</f>
        <v>1.0692610371211169E-3</v>
      </c>
    </row>
    <row r="11" spans="1:20" x14ac:dyDescent="0.25">
      <c r="A11" s="5" t="s">
        <v>358</v>
      </c>
      <c r="B11" s="5" t="s">
        <v>331</v>
      </c>
      <c r="C11" s="38">
        <f>C7</f>
        <v>0.29121114483183042</v>
      </c>
      <c r="D11" s="38">
        <f>D7+C11</f>
        <v>0.47441382302871127</v>
      </c>
      <c r="E11" s="38">
        <f t="shared" ref="E11:Q11" si="1">E7+D11</f>
        <v>0.59513028553958225</v>
      </c>
      <c r="F11" s="38">
        <f t="shared" si="1"/>
        <v>0.68837462794542426</v>
      </c>
      <c r="G11" s="38">
        <f t="shared" si="1"/>
        <v>0.7638122996381963</v>
      </c>
      <c r="H11" s="38">
        <f t="shared" si="1"/>
        <v>0.82275854734969245</v>
      </c>
      <c r="I11" s="38">
        <f t="shared" si="1"/>
        <v>0.86933023349757443</v>
      </c>
      <c r="J11" s="38">
        <f t="shared" si="1"/>
        <v>0.9066516159066641</v>
      </c>
      <c r="K11" s="38">
        <f t="shared" si="1"/>
        <v>0.93735688007559881</v>
      </c>
      <c r="L11" s="38">
        <f t="shared" si="1"/>
        <v>0.95877594546977052</v>
      </c>
      <c r="M11" s="38">
        <f t="shared" si="1"/>
        <v>0.97004923925737818</v>
      </c>
      <c r="N11" s="38">
        <f t="shared" si="1"/>
        <v>0.97943541937582113</v>
      </c>
      <c r="O11" s="38">
        <f t="shared" si="1"/>
        <v>0.98741915542276837</v>
      </c>
      <c r="P11" s="38">
        <f t="shared" si="1"/>
        <v>0.99421236498537446</v>
      </c>
      <c r="Q11" s="38">
        <f t="shared" si="1"/>
        <v>1</v>
      </c>
    </row>
    <row r="12" spans="1:20" x14ac:dyDescent="0.25">
      <c r="A12" s="5" t="s">
        <v>359</v>
      </c>
      <c r="B12" s="5" t="s">
        <v>331</v>
      </c>
      <c r="C12" s="38">
        <f>C8</f>
        <v>0.59829995122441526</v>
      </c>
      <c r="D12" s="38">
        <f>D8+C12</f>
        <v>0.97469403975654911</v>
      </c>
      <c r="E12" s="38">
        <f t="shared" ref="E12:Q12" si="2">E8+D12</f>
        <v>1.2227087703533008</v>
      </c>
      <c r="F12" s="38">
        <f t="shared" si="2"/>
        <v>1.414281402457009</v>
      </c>
      <c r="G12" s="38">
        <f t="shared" si="2"/>
        <v>1.5692698226987321</v>
      </c>
      <c r="H12" s="38">
        <f t="shared" si="2"/>
        <v>1.6903762355422958</v>
      </c>
      <c r="I12" s="38">
        <f t="shared" si="2"/>
        <v>1.7860588288949901</v>
      </c>
      <c r="J12" s="38">
        <f t="shared" si="2"/>
        <v>1.8627364618471249</v>
      </c>
      <c r="K12" s="38">
        <f t="shared" si="2"/>
        <v>1.9258211286967244</v>
      </c>
      <c r="L12" s="38">
        <f t="shared" si="2"/>
        <v>1.9698270879741619</v>
      </c>
      <c r="M12" s="38">
        <f t="shared" si="2"/>
        <v>1.9929883276552847</v>
      </c>
      <c r="N12" s="38">
        <f t="shared" si="2"/>
        <v>2.0122724491826078</v>
      </c>
      <c r="O12" s="38">
        <f t="shared" si="2"/>
        <v>2.0286752173192308</v>
      </c>
      <c r="P12" s="38">
        <f t="shared" si="2"/>
        <v>2.0426320215902747</v>
      </c>
      <c r="Q12" s="38">
        <f t="shared" si="2"/>
        <v>2.0545228499751391</v>
      </c>
    </row>
    <row r="14" spans="1:20" x14ac:dyDescent="0.25">
      <c r="A14" s="5" t="s">
        <v>329</v>
      </c>
      <c r="B14" s="5" t="s">
        <v>331</v>
      </c>
      <c r="C14" s="38">
        <f>SUM(C9:C10)/C8</f>
        <v>0.22648701586501477</v>
      </c>
      <c r="D14" s="38">
        <f t="shared" ref="D14:Q14" si="3">SUM(D9:D10)/D8</f>
        <v>0.28493677126969413</v>
      </c>
      <c r="E14" s="38">
        <f t="shared" si="3"/>
        <v>0.23964238587145684</v>
      </c>
      <c r="F14" s="38">
        <f t="shared" si="3"/>
        <v>0.22185095266274296</v>
      </c>
      <c r="G14" s="38">
        <f t="shared" si="3"/>
        <v>0.20667311415404158</v>
      </c>
      <c r="H14" s="38">
        <f t="shared" si="3"/>
        <v>0.2093814282219367</v>
      </c>
      <c r="I14" s="38">
        <f t="shared" si="3"/>
        <v>0.21724827220121762</v>
      </c>
      <c r="J14" s="38">
        <f t="shared" si="3"/>
        <v>0.21402343514311128</v>
      </c>
      <c r="K14" s="38">
        <f t="shared" si="3"/>
        <v>0.21860069466061927</v>
      </c>
      <c r="L14" s="38">
        <f t="shared" si="3"/>
        <v>0.20831291171884309</v>
      </c>
      <c r="M14" s="38">
        <f t="shared" si="3"/>
        <v>0.196763273023948</v>
      </c>
      <c r="N14" s="38">
        <f t="shared" si="3"/>
        <v>0.19720042863004469</v>
      </c>
      <c r="O14" s="38">
        <f t="shared" si="3"/>
        <v>0.19780028999923335</v>
      </c>
      <c r="P14" s="38">
        <f t="shared" si="3"/>
        <v>0.19790608411569385</v>
      </c>
      <c r="Q14" s="38">
        <f t="shared" si="3"/>
        <v>0.19795388238788406</v>
      </c>
    </row>
    <row r="17" spans="1:19" x14ac:dyDescent="0.25">
      <c r="A17" s="5" t="s">
        <v>348</v>
      </c>
      <c r="B17" s="5"/>
    </row>
    <row r="18" spans="1:19" x14ac:dyDescent="0.25">
      <c r="C18" s="5" t="s">
        <v>313</v>
      </c>
      <c r="D18" s="5" t="s">
        <v>314</v>
      </c>
      <c r="E18" s="5" t="s">
        <v>315</v>
      </c>
      <c r="F18" s="5" t="s">
        <v>316</v>
      </c>
      <c r="G18" s="5" t="s">
        <v>317</v>
      </c>
      <c r="H18" s="5" t="s">
        <v>318</v>
      </c>
      <c r="I18" s="5" t="s">
        <v>319</v>
      </c>
      <c r="J18" s="5" t="s">
        <v>320</v>
      </c>
      <c r="K18" s="5" t="s">
        <v>321</v>
      </c>
      <c r="L18" s="5" t="s">
        <v>322</v>
      </c>
      <c r="M18" s="5" t="s">
        <v>323</v>
      </c>
      <c r="N18" s="5" t="s">
        <v>324</v>
      </c>
      <c r="O18" s="5" t="s">
        <v>325</v>
      </c>
      <c r="P18" s="5" t="s">
        <v>326</v>
      </c>
      <c r="Q18" s="5" t="s">
        <v>327</v>
      </c>
      <c r="S18" s="5" t="s">
        <v>351</v>
      </c>
    </row>
    <row r="19" spans="1:19" x14ac:dyDescent="0.25">
      <c r="A19" s="5" t="s">
        <v>355</v>
      </c>
      <c r="B19" s="5" t="s">
        <v>348</v>
      </c>
      <c r="C19" s="51">
        <f>C20/$S$20</f>
        <v>8.843349928942805E-2</v>
      </c>
      <c r="D19" s="51">
        <f t="shared" ref="D19:Q19" si="4">D20/$S$20</f>
        <v>0.1309510002998589</v>
      </c>
      <c r="E19" s="51">
        <f t="shared" si="4"/>
        <v>0.14529278464720066</v>
      </c>
      <c r="F19" s="51">
        <f t="shared" si="4"/>
        <v>0.14674633333398071</v>
      </c>
      <c r="G19" s="51">
        <f t="shared" si="4"/>
        <v>0.13414196345794188</v>
      </c>
      <c r="H19" s="51">
        <f t="shared" si="4"/>
        <v>9.9508382271121673E-2</v>
      </c>
      <c r="I19" s="51">
        <f t="shared" si="4"/>
        <v>6.9528377448926149E-2</v>
      </c>
      <c r="J19" s="51">
        <f t="shared" si="4"/>
        <v>4.780284307806474E-2</v>
      </c>
      <c r="K19" s="51">
        <f t="shared" si="4"/>
        <v>3.626696327972205E-2</v>
      </c>
      <c r="L19" s="51">
        <f t="shared" si="4"/>
        <v>2.8459292604828677E-2</v>
      </c>
      <c r="M19" s="51">
        <f t="shared" si="4"/>
        <v>2.2332482852778997E-2</v>
      </c>
      <c r="N19" s="51">
        <f t="shared" si="4"/>
        <v>1.7524672777478163E-2</v>
      </c>
      <c r="O19" s="51">
        <f t="shared" si="4"/>
        <v>1.3751903805420209E-2</v>
      </c>
      <c r="P19" s="51">
        <f t="shared" si="4"/>
        <v>1.0791348899511296E-2</v>
      </c>
      <c r="Q19" s="51">
        <f t="shared" si="4"/>
        <v>8.4681519537377955E-3</v>
      </c>
      <c r="S19" s="5"/>
    </row>
    <row r="20" spans="1:19" x14ac:dyDescent="0.25">
      <c r="A20" s="5" t="s">
        <v>360</v>
      </c>
      <c r="B20" s="5" t="s">
        <v>348</v>
      </c>
      <c r="C20" s="37">
        <f>SUMIF(PKO!$D$1:$GA$1,CF!C60,PKO!$D$4:$GA$4)/PKO!$C$28</f>
        <v>0.2380639851923852</v>
      </c>
      <c r="D20" s="37">
        <f>SUMIF(PKO!$D$1:$GA$1,CF!D60,PKO!$D$4:$GA$4)/PKO!$C$28</f>
        <v>0.35252158115200222</v>
      </c>
      <c r="E20" s="37">
        <f>SUMIF(PKO!$D$1:$GA$1,CF!E60,PKO!$D$4:$GA$4)/PKO!$C$28</f>
        <v>0.39112982761891679</v>
      </c>
      <c r="F20" s="37">
        <f>SUMIF(PKO!$D$1:$GA$1,CF!F60,PKO!$D$4:$GA$4)/PKO!$C$28</f>
        <v>0.39504279720427143</v>
      </c>
      <c r="G20" s="37">
        <f>SUMIF(PKO!$D$1:$GA$1,CF!G60,PKO!$D$4:$GA$4)/PKO!$C$28</f>
        <v>0.36111169024096967</v>
      </c>
      <c r="H20" s="37">
        <f>SUMIF(PKO!$D$1:$GA$1,CF!H60,PKO!$D$4:$GA$4)/PKO!$C$28</f>
        <v>0.26787769605247891</v>
      </c>
      <c r="I20" s="37">
        <f>SUMIF(PKO!$D$1:$GA$1,CF!I60,PKO!$D$4:$GA$4)/PKO!$C$28</f>
        <v>0.18717118232853291</v>
      </c>
      <c r="J20" s="37">
        <f>SUMIF(PKO!$D$1:$GA$1,CF!J60,PKO!$D$4:$GA$4)/PKO!$C$28</f>
        <v>0.12868579687709789</v>
      </c>
      <c r="K20" s="37">
        <f>SUMIF(PKO!$D$1:$GA$1,CF!K60,PKO!$D$4:$GA$4)/PKO!$C$28</f>
        <v>9.7631077347050982E-2</v>
      </c>
      <c r="L20" s="37">
        <f>SUMIF(PKO!$D$1:$GA$1,CF!L60,PKO!$D$4:$GA$4)/PKO!$C$28</f>
        <v>7.6612739150893672E-2</v>
      </c>
      <c r="M20" s="37">
        <f>SUMIF(PKO!$D$1:$GA$1,CF!M60,PKO!$D$4:$GA$4)/PKO!$C$28</f>
        <v>6.0119297663128367E-2</v>
      </c>
      <c r="N20" s="37">
        <f>SUMIF(PKO!$D$1:$GA$1,CF!N60,PKO!$D$4:$GA$4)/PKO!$C$28</f>
        <v>4.7176618296475195E-2</v>
      </c>
      <c r="O20" s="37">
        <f>SUMIF(PKO!$D$1:$GA$1,CF!O60,PKO!$D$4:$GA$4)/PKO!$C$28</f>
        <v>3.702028134367899E-2</v>
      </c>
      <c r="P20" s="37">
        <f>SUMIF(PKO!$D$1:$GA$1,CF!P60,PKO!$D$4:$GA$4)/PKO!$C$28</f>
        <v>2.9050433888306391E-2</v>
      </c>
      <c r="Q20" s="37">
        <f>SUMIF(PKO!$D$1:$GA$1,CF!Q60,PKO!$D$4:$GA$4)/PKO!$C$28</f>
        <v>2.2796361305613341E-2</v>
      </c>
      <c r="S20" s="52">
        <f>SUM(C20:Q20)</f>
        <v>2.6920113656618021</v>
      </c>
    </row>
    <row r="21" spans="1:19" x14ac:dyDescent="0.25">
      <c r="A21" s="5" t="s">
        <v>328</v>
      </c>
      <c r="B21" s="5" t="s">
        <v>348</v>
      </c>
      <c r="C21">
        <f>SUMIF(PKO!D1:GA1,CF!C60,PKO!D14:GA14)/PKO!$C$28</f>
        <v>0</v>
      </c>
      <c r="D21">
        <f>SUMIF(PKO!E1:GB1,CF!D60,PKO!E14:GB14)/PKO!$C$28</f>
        <v>0</v>
      </c>
      <c r="E21">
        <f>SUMIF(PKO!F1:GC1,CF!E60,PKO!F14:GC14)/PKO!$C$28</f>
        <v>0</v>
      </c>
      <c r="F21">
        <f>SUMIF(PKO!G1:GD1,CF!F60,PKO!G14:GD14)/PKO!$C$28</f>
        <v>0</v>
      </c>
      <c r="G21">
        <f>SUMIF(PKO!H1:GE1,CF!G60,PKO!H14:GE14)/PKO!$C$28</f>
        <v>0</v>
      </c>
      <c r="H21">
        <f>SUMIF(PKO!I1:GF1,CF!H60,PKO!I14:GF14)/PKO!$C$28</f>
        <v>0</v>
      </c>
      <c r="I21">
        <f>SUMIF(PKO!J1:GG1,CF!I60,PKO!J14:GG14)/PKO!$C$28</f>
        <v>0</v>
      </c>
      <c r="J21">
        <f>SUMIF(PKO!K1:GH1,CF!J60,PKO!K14:GH14)/PKO!$C$28</f>
        <v>0</v>
      </c>
      <c r="K21">
        <f>SUMIF(PKO!L1:GI1,CF!K60,PKO!L14:GI14)/PKO!$C$28</f>
        <v>0</v>
      </c>
      <c r="L21">
        <f>SUMIF(PKO!M1:GJ1,CF!L60,PKO!M14:GJ14)/PKO!$C$28</f>
        <v>0</v>
      </c>
      <c r="M21">
        <f>SUMIF(PKO!N1:GK1,CF!M60,PKO!N14:GK14)/PKO!$C$28</f>
        <v>0</v>
      </c>
      <c r="N21">
        <f>SUMIF(PKO!O1:GL1,CF!N60,PKO!O14:GL14)/PKO!$C$28</f>
        <v>0</v>
      </c>
      <c r="O21">
        <f>SUMIF(PKO!P1:GM1,CF!O60,PKO!P14:GM14)/PKO!$C$28</f>
        <v>0</v>
      </c>
      <c r="P21">
        <f>SUMIF(PKO!Q1:GN1,CF!P60,PKO!Q14:GN14)/PKO!$C$28</f>
        <v>0</v>
      </c>
      <c r="Q21">
        <f>SUMIF(PKO!R1:GO1,CF!Q60,PKO!R14:GO14)/PKO!$C$28</f>
        <v>0</v>
      </c>
    </row>
    <row r="22" spans="1:19" x14ac:dyDescent="0.25">
      <c r="A22" s="5" t="s">
        <v>250</v>
      </c>
      <c r="B22" s="5" t="s">
        <v>348</v>
      </c>
      <c r="C22" s="37">
        <f>SUMIF(PKO!D1:GA1,CF!C60,PKO!D24:GA24)/PKO!$C$28</f>
        <v>0.10950381898950545</v>
      </c>
      <c r="D22" s="37">
        <f>SUMIF(PKO!E1:GB1,CF!D60,PKO!E24:GB24)/PKO!$C$28</f>
        <v>6.0689795983931275E-2</v>
      </c>
      <c r="E22" s="37">
        <f>SUMIF(PKO!F1:GC1,CF!E60,PKO!F24:GC24)/PKO!$C$28</f>
        <v>5.5086972622541079E-2</v>
      </c>
      <c r="F22" s="37">
        <f>SUMIF(PKO!G1:GD1,CF!F60,PKO!G24:GD24)/PKO!$C$28</f>
        <v>5.2754430448191378E-2</v>
      </c>
      <c r="G22" s="37">
        <f>SUMIF(PKO!H1:GE1,CF!G60,PKO!H24:GE24)/PKO!$C$28</f>
        <v>4.9906029561514575E-2</v>
      </c>
      <c r="H22" s="37">
        <f>SUMIF(PKO!I1:GF1,CF!H60,PKO!I24:GF24)/PKO!$C$28</f>
        <v>4.0716771810762567E-2</v>
      </c>
      <c r="I22" s="37">
        <f>SUMIF(PKO!J1:GG1,CF!I60,PKO!J24:GG24)/PKO!$C$28</f>
        <v>3.2752696596605159E-2</v>
      </c>
      <c r="J22" s="37">
        <f>SUMIF(PKO!K1:GH1,CF!J60,PKO!K24:GH24)/PKO!$C$28</f>
        <v>1.4506143670527643E-2</v>
      </c>
      <c r="K22" s="37">
        <f>SUMIF(PKO!L1:GI1,CF!K60,PKO!L24:GI24)/PKO!$C$28</f>
        <v>1.0294339161403872E-2</v>
      </c>
      <c r="L22" s="37">
        <f>SUMIF(PKO!M1:GJ1,CF!L60,PKO!M24:GJ24)/PKO!$C$28</f>
        <v>8.0525457635902218E-3</v>
      </c>
      <c r="M22" s="37">
        <f>SUMIF(PKO!N1:GK1,CF!M60,PKO!N24:GK24)/PKO!$C$28</f>
        <v>6.3189673285160008E-3</v>
      </c>
      <c r="N22" s="37">
        <f>SUMIF(PKO!O1:GL1,CF!N60,PKO!O24:GL24)/PKO!$C$28</f>
        <v>4.9585993397879124E-3</v>
      </c>
      <c r="O22" s="37">
        <f>SUMIF(PKO!P1:GM1,CF!O60,PKO!P24:GM24)/PKO!$C$28</f>
        <v>3.8910958275684077E-3</v>
      </c>
      <c r="P22" s="37">
        <f>SUMIF(PKO!Q1:GN1,CF!P60,PKO!Q24:GN24)/PKO!$C$28</f>
        <v>3.0534079697322916E-3</v>
      </c>
      <c r="Q22" s="37">
        <f>SUMIF(PKO!R1:GO1,CF!Q60,PKO!R24:GO24)/PKO!$C$28</f>
        <v>2.3960602990847671E-3</v>
      </c>
    </row>
    <row r="23" spans="1:19" x14ac:dyDescent="0.25">
      <c r="A23" s="5" t="s">
        <v>358</v>
      </c>
      <c r="B23" s="5" t="s">
        <v>348</v>
      </c>
      <c r="C23" s="38">
        <f>C19</f>
        <v>8.843349928942805E-2</v>
      </c>
      <c r="D23" s="38">
        <f>D19+C23</f>
        <v>0.21938449958928696</v>
      </c>
      <c r="E23" s="38">
        <f t="shared" ref="E23:Q23" si="5">E19+D23</f>
        <v>0.3646772842364876</v>
      </c>
      <c r="F23" s="38">
        <f t="shared" si="5"/>
        <v>0.51142361757046828</v>
      </c>
      <c r="G23" s="38">
        <f t="shared" si="5"/>
        <v>0.64556558102841022</v>
      </c>
      <c r="H23" s="38">
        <f t="shared" si="5"/>
        <v>0.74507396329953191</v>
      </c>
      <c r="I23" s="38">
        <f t="shared" si="5"/>
        <v>0.81460234074845805</v>
      </c>
      <c r="J23" s="38">
        <f t="shared" si="5"/>
        <v>0.86240518382652276</v>
      </c>
      <c r="K23" s="38">
        <f t="shared" si="5"/>
        <v>0.89867214710624477</v>
      </c>
      <c r="L23" s="38">
        <f t="shared" si="5"/>
        <v>0.92713143971107348</v>
      </c>
      <c r="M23" s="38">
        <f t="shared" si="5"/>
        <v>0.94946392256385248</v>
      </c>
      <c r="N23" s="38">
        <f t="shared" si="5"/>
        <v>0.96698859534133064</v>
      </c>
      <c r="O23" s="38">
        <f t="shared" si="5"/>
        <v>0.98074049914675088</v>
      </c>
      <c r="P23" s="38">
        <f t="shared" si="5"/>
        <v>0.99153184804626215</v>
      </c>
      <c r="Q23" s="38">
        <f t="shared" si="5"/>
        <v>1</v>
      </c>
    </row>
    <row r="24" spans="1:19" x14ac:dyDescent="0.25">
      <c r="A24" s="5" t="s">
        <v>359</v>
      </c>
      <c r="B24" s="5" t="s">
        <v>348</v>
      </c>
      <c r="C24" s="38">
        <f>C20</f>
        <v>0.2380639851923852</v>
      </c>
      <c r="D24" s="38">
        <f>D20+C24</f>
        <v>0.59058556634438741</v>
      </c>
      <c r="E24" s="38">
        <f t="shared" ref="E24:Q24" si="6">E20+D24</f>
        <v>0.98171539396330421</v>
      </c>
      <c r="F24" s="38">
        <f t="shared" si="6"/>
        <v>1.3767581911675757</v>
      </c>
      <c r="G24" s="38">
        <f t="shared" si="6"/>
        <v>1.7378698814085454</v>
      </c>
      <c r="H24" s="38">
        <f t="shared" si="6"/>
        <v>2.0057475774610243</v>
      </c>
      <c r="I24" s="38">
        <f t="shared" si="6"/>
        <v>2.1929187597895572</v>
      </c>
      <c r="J24" s="38">
        <f t="shared" si="6"/>
        <v>2.3216045566666552</v>
      </c>
      <c r="K24" s="38">
        <f t="shared" si="6"/>
        <v>2.419235634013706</v>
      </c>
      <c r="L24" s="38">
        <f t="shared" si="6"/>
        <v>2.4958483731645997</v>
      </c>
      <c r="M24" s="38">
        <f t="shared" si="6"/>
        <v>2.5559676708277279</v>
      </c>
      <c r="N24" s="38">
        <f t="shared" si="6"/>
        <v>2.6031442891242031</v>
      </c>
      <c r="O24" s="38">
        <f t="shared" si="6"/>
        <v>2.6401645704678822</v>
      </c>
      <c r="P24" s="38">
        <f t="shared" si="6"/>
        <v>2.6692150043561886</v>
      </c>
      <c r="Q24" s="38">
        <f t="shared" si="6"/>
        <v>2.6920113656618021</v>
      </c>
    </row>
    <row r="26" spans="1:19" x14ac:dyDescent="0.25">
      <c r="A26" s="5" t="s">
        <v>329</v>
      </c>
      <c r="B26" s="5" t="s">
        <v>348</v>
      </c>
      <c r="C26" s="38">
        <f>SUM(C21:C22)/C20</f>
        <v>0.45997641726871369</v>
      </c>
      <c r="D26" s="38">
        <f t="shared" ref="D26:Q26" si="7">SUM(D21:D22)/D20</f>
        <v>0.17215909387902895</v>
      </c>
      <c r="E26" s="38">
        <f t="shared" si="7"/>
        <v>0.14084063329532895</v>
      </c>
      <c r="F26" s="38">
        <f t="shared" si="7"/>
        <v>0.1335410513026333</v>
      </c>
      <c r="G26" s="38">
        <f t="shared" si="7"/>
        <v>0.13820109099268513</v>
      </c>
      <c r="H26" s="38">
        <f t="shared" si="7"/>
        <v>0.15199761835634834</v>
      </c>
      <c r="I26" s="38">
        <f t="shared" si="7"/>
        <v>0.17498792383068815</v>
      </c>
      <c r="J26" s="38">
        <f t="shared" si="7"/>
        <v>0.11272528921262243</v>
      </c>
      <c r="K26" s="38">
        <f t="shared" si="7"/>
        <v>0.1054412123796442</v>
      </c>
      <c r="L26" s="38">
        <f t="shared" si="7"/>
        <v>0.10510713822319052</v>
      </c>
      <c r="M26" s="38">
        <f t="shared" si="7"/>
        <v>0.10510713820915897</v>
      </c>
      <c r="N26" s="38">
        <f t="shared" si="7"/>
        <v>0.10510713821466076</v>
      </c>
      <c r="O26" s="38">
        <f t="shared" si="7"/>
        <v>0.10510713820473952</v>
      </c>
      <c r="P26" s="38">
        <f t="shared" si="7"/>
        <v>0.10510713820909137</v>
      </c>
      <c r="Q26" s="38">
        <f t="shared" si="7"/>
        <v>0.10510713823853832</v>
      </c>
    </row>
    <row r="27" spans="1:19" x14ac:dyDescent="0.25">
      <c r="A27" s="5"/>
      <c r="B27" s="5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</row>
    <row r="29" spans="1:19" x14ac:dyDescent="0.25">
      <c r="A29" s="5" t="s">
        <v>353</v>
      </c>
      <c r="B29" s="5" t="s">
        <v>357</v>
      </c>
    </row>
    <row r="30" spans="1:19" x14ac:dyDescent="0.25">
      <c r="C30" s="5" t="s">
        <v>313</v>
      </c>
      <c r="D30" s="5" t="s">
        <v>314</v>
      </c>
      <c r="E30" s="5" t="s">
        <v>315</v>
      </c>
      <c r="F30" s="5" t="s">
        <v>316</v>
      </c>
      <c r="G30" s="5" t="s">
        <v>317</v>
      </c>
      <c r="H30" s="5" t="s">
        <v>318</v>
      </c>
      <c r="I30" s="5" t="s">
        <v>319</v>
      </c>
      <c r="J30" s="5" t="s">
        <v>320</v>
      </c>
      <c r="K30" s="5" t="s">
        <v>321</v>
      </c>
      <c r="L30" s="5" t="s">
        <v>322</v>
      </c>
      <c r="M30" s="5" t="s">
        <v>323</v>
      </c>
      <c r="N30" s="5" t="s">
        <v>324</v>
      </c>
      <c r="O30" s="5" t="s">
        <v>325</v>
      </c>
      <c r="P30" s="5" t="s">
        <v>326</v>
      </c>
      <c r="Q30" s="5" t="s">
        <v>327</v>
      </c>
    </row>
    <row r="31" spans="1:19" x14ac:dyDescent="0.25">
      <c r="A31" s="5" t="s">
        <v>356</v>
      </c>
      <c r="B31" s="5" t="s">
        <v>357</v>
      </c>
      <c r="C31" s="51">
        <f>[1]Summary!B7</f>
        <v>0.68968203313806853</v>
      </c>
      <c r="D31" s="51">
        <f>[1]Summary!C7</f>
        <v>0.19608336843217006</v>
      </c>
      <c r="E31" s="51">
        <f>[1]Summary!D7</f>
        <v>6.5213882151080191E-2</v>
      </c>
      <c r="F31" s="51">
        <f>[1]Summary!E7</f>
        <v>2.8234604335120882E-2</v>
      </c>
      <c r="G31" s="51">
        <f>[1]Summary!F7</f>
        <v>1.2915030515018732E-2</v>
      </c>
      <c r="H31" s="51">
        <f>[1]Summary!G7</f>
        <v>3.3365082404793424E-3</v>
      </c>
      <c r="I31" s="51">
        <f>[1]Summary!H7</f>
        <v>2.0443111560715984E-3</v>
      </c>
      <c r="J31" s="51">
        <f>[1]Summary!I7</f>
        <v>1.2525693915109845E-3</v>
      </c>
      <c r="K31" s="51">
        <f>[1]Summary!J7</f>
        <v>7.6746150889603132E-4</v>
      </c>
      <c r="L31" s="51">
        <f>[1]Summary!K7</f>
        <v>4.7023113158374568E-4</v>
      </c>
      <c r="M31" s="51">
        <f>[1]Summary!L7</f>
        <v>0</v>
      </c>
      <c r="N31" s="51">
        <f>[1]Summary!M7</f>
        <v>0</v>
      </c>
      <c r="O31" s="51">
        <f>[1]Summary!N7</f>
        <v>0</v>
      </c>
      <c r="P31" s="51">
        <f>[1]Summary!O7</f>
        <v>0</v>
      </c>
      <c r="Q31" s="51">
        <f>[1]Summary!P7</f>
        <v>0</v>
      </c>
    </row>
    <row r="32" spans="1:19" x14ac:dyDescent="0.25">
      <c r="A32" s="5" t="s">
        <v>360</v>
      </c>
      <c r="B32" s="5" t="s">
        <v>357</v>
      </c>
      <c r="C32" s="38">
        <f>[1]Summary!B8</f>
        <v>0.94543198545647655</v>
      </c>
      <c r="D32" s="38">
        <f>[1]Summary!C8</f>
        <v>0.26879558901704509</v>
      </c>
      <c r="E32" s="38">
        <f>[1]Summary!D8</f>
        <v>8.9396688791336901E-2</v>
      </c>
      <c r="F32" s="38">
        <f>[1]Summary!E8</f>
        <v>3.8704644680496531E-2</v>
      </c>
      <c r="G32" s="38">
        <f>[1]Summary!F8</f>
        <v>1.7704220721088067E-2</v>
      </c>
      <c r="H32" s="38">
        <f>[1]Summary!G8</f>
        <v>4.5737621957984038E-3</v>
      </c>
      <c r="I32" s="38">
        <f>[1]Summary!H8</f>
        <v>2.8023887274277806E-3</v>
      </c>
      <c r="J32" s="38">
        <f>[1]Summary!I8</f>
        <v>1.7170509159851785E-3</v>
      </c>
      <c r="K32" s="38">
        <f>[1]Summary!J8</f>
        <v>1.0520538788223626E-3</v>
      </c>
      <c r="L32" s="38">
        <f>[1]Summary!K8</f>
        <v>6.4460364486204744E-4</v>
      </c>
      <c r="M32" s="38">
        <f>[1]Summary!L8</f>
        <v>0</v>
      </c>
      <c r="N32" s="38">
        <f>[1]Summary!M8</f>
        <v>0</v>
      </c>
      <c r="O32" s="38">
        <f>[1]Summary!N8</f>
        <v>0</v>
      </c>
      <c r="P32" s="38">
        <f>[1]Summary!O8</f>
        <v>0</v>
      </c>
      <c r="Q32" s="38">
        <f>[1]Summary!P8</f>
        <v>0</v>
      </c>
      <c r="S32" s="52">
        <f>SUM(C32:Q32)</f>
        <v>1.3708229880293388</v>
      </c>
    </row>
    <row r="33" spans="1:17" x14ac:dyDescent="0.25">
      <c r="A33" s="5" t="s">
        <v>328</v>
      </c>
      <c r="B33" s="5" t="s">
        <v>357</v>
      </c>
      <c r="C33" s="38">
        <f>[1]Summary!B9</f>
        <v>0</v>
      </c>
      <c r="D33" s="38">
        <f>[1]Summary!C9</f>
        <v>0</v>
      </c>
      <c r="E33" s="38">
        <f>[1]Summary!D9</f>
        <v>0</v>
      </c>
      <c r="F33" s="38">
        <f>[1]Summary!E9</f>
        <v>0</v>
      </c>
      <c r="G33" s="38">
        <f>[1]Summary!F9</f>
        <v>0</v>
      </c>
      <c r="H33" s="38">
        <f>[1]Summary!G9</f>
        <v>0</v>
      </c>
      <c r="I33" s="38">
        <f>[1]Summary!H9</f>
        <v>0</v>
      </c>
      <c r="J33" s="38">
        <f>[1]Summary!I9</f>
        <v>0</v>
      </c>
      <c r="K33" s="38">
        <f>[1]Summary!J9</f>
        <v>0</v>
      </c>
      <c r="L33" s="38">
        <f>[1]Summary!K9</f>
        <v>0</v>
      </c>
      <c r="M33" s="38">
        <f>[1]Summary!L9</f>
        <v>0</v>
      </c>
      <c r="N33" s="38">
        <f>[1]Summary!M9</f>
        <v>0</v>
      </c>
      <c r="O33" s="38">
        <f>[1]Summary!N9</f>
        <v>0</v>
      </c>
      <c r="P33" s="38">
        <f>[1]Summary!O9</f>
        <v>0</v>
      </c>
      <c r="Q33" s="38">
        <f>[1]Summary!P9</f>
        <v>0</v>
      </c>
    </row>
    <row r="34" spans="1:17" x14ac:dyDescent="0.25">
      <c r="A34" s="5" t="s">
        <v>250</v>
      </c>
      <c r="B34" s="5" t="s">
        <v>357</v>
      </c>
      <c r="C34" s="38">
        <f>[1]Summary!B10</f>
        <v>0.1566457564457216</v>
      </c>
      <c r="D34" s="38">
        <f>[1]Summary!C10</f>
        <v>4.520978571171029E-2</v>
      </c>
      <c r="E34" s="38">
        <f>[1]Summary!D10</f>
        <v>1.5060154507200923E-2</v>
      </c>
      <c r="F34" s="38">
        <f>[1]Summary!E10</f>
        <v>6.7291389102884435E-3</v>
      </c>
      <c r="G34" s="38">
        <f>[1]Summary!F10</f>
        <v>3.1943879741885709E-3</v>
      </c>
      <c r="H34" s="38">
        <f>[1]Summary!G10</f>
        <v>9.8793262024881017E-4</v>
      </c>
      <c r="I34" s="38">
        <f>[1]Summary!H10</f>
        <v>6.0531595000580995E-4</v>
      </c>
      <c r="J34" s="38">
        <f>[1]Summary!I10</f>
        <v>3.7088300551612095E-4</v>
      </c>
      <c r="K34" s="38">
        <f>[1]Summary!J10</f>
        <v>2.2724362555044436E-4</v>
      </c>
      <c r="L34" s="38">
        <f>[1]Summary!K10</f>
        <v>1.392343783438803E-4</v>
      </c>
      <c r="M34" s="38">
        <f>[1]Summary!L10</f>
        <v>0</v>
      </c>
      <c r="N34" s="38">
        <f>[1]Summary!M10</f>
        <v>0</v>
      </c>
      <c r="O34" s="38">
        <f>[1]Summary!N10</f>
        <v>0</v>
      </c>
      <c r="P34" s="38">
        <f>[1]Summary!O10</f>
        <v>0</v>
      </c>
      <c r="Q34" s="38">
        <f>[1]Summary!P10</f>
        <v>0</v>
      </c>
    </row>
    <row r="35" spans="1:17" x14ac:dyDescent="0.25">
      <c r="A35" s="5" t="s">
        <v>358</v>
      </c>
      <c r="B35" s="5" t="s">
        <v>357</v>
      </c>
      <c r="C35" s="38">
        <f>C31</f>
        <v>0.68968203313806853</v>
      </c>
      <c r="D35" s="38">
        <f>D31+C35</f>
        <v>0.88576540157023853</v>
      </c>
      <c r="E35" s="38">
        <f t="shared" ref="E35:Q35" si="8">E31+D35</f>
        <v>0.95097928372131868</v>
      </c>
      <c r="F35" s="38">
        <f t="shared" si="8"/>
        <v>0.97921388805643961</v>
      </c>
      <c r="G35" s="38">
        <f t="shared" si="8"/>
        <v>0.99212891857145835</v>
      </c>
      <c r="H35" s="38">
        <f t="shared" si="8"/>
        <v>0.99546542681193773</v>
      </c>
      <c r="I35" s="38">
        <f t="shared" si="8"/>
        <v>0.99750973796800935</v>
      </c>
      <c r="J35" s="38">
        <f t="shared" si="8"/>
        <v>0.99876230735952032</v>
      </c>
      <c r="K35" s="38">
        <f t="shared" si="8"/>
        <v>0.99952976886841638</v>
      </c>
      <c r="L35" s="38">
        <f t="shared" si="8"/>
        <v>1.0000000000000002</v>
      </c>
      <c r="M35" s="38">
        <f t="shared" si="8"/>
        <v>1.0000000000000002</v>
      </c>
      <c r="N35" s="38">
        <f t="shared" si="8"/>
        <v>1.0000000000000002</v>
      </c>
      <c r="O35" s="38">
        <f t="shared" si="8"/>
        <v>1.0000000000000002</v>
      </c>
      <c r="P35" s="38">
        <f t="shared" si="8"/>
        <v>1.0000000000000002</v>
      </c>
      <c r="Q35" s="38">
        <f t="shared" si="8"/>
        <v>1.0000000000000002</v>
      </c>
    </row>
    <row r="36" spans="1:17" x14ac:dyDescent="0.25">
      <c r="A36" s="5" t="s">
        <v>359</v>
      </c>
      <c r="B36" s="5" t="s">
        <v>357</v>
      </c>
      <c r="C36" s="38">
        <f>C32</f>
        <v>0.94543198545647655</v>
      </c>
      <c r="D36" s="38">
        <f>D32+C36</f>
        <v>1.2142275744735216</v>
      </c>
      <c r="E36" s="38">
        <f t="shared" ref="E36:Q36" si="9">E32+D36</f>
        <v>1.3036242632648585</v>
      </c>
      <c r="F36" s="38">
        <f t="shared" si="9"/>
        <v>1.3423289079453551</v>
      </c>
      <c r="G36" s="38">
        <f t="shared" si="9"/>
        <v>1.3600331286664431</v>
      </c>
      <c r="H36" s="38">
        <f t="shared" si="9"/>
        <v>1.3646068908622415</v>
      </c>
      <c r="I36" s="38">
        <f t="shared" si="9"/>
        <v>1.3674092795896693</v>
      </c>
      <c r="J36" s="38">
        <f t="shared" si="9"/>
        <v>1.3691263305056545</v>
      </c>
      <c r="K36" s="38">
        <f t="shared" si="9"/>
        <v>1.3701783843844768</v>
      </c>
      <c r="L36" s="38">
        <f t="shared" si="9"/>
        <v>1.3708229880293388</v>
      </c>
      <c r="M36" s="38">
        <f t="shared" si="9"/>
        <v>1.3708229880293388</v>
      </c>
      <c r="N36" s="38">
        <f t="shared" si="9"/>
        <v>1.3708229880293388</v>
      </c>
      <c r="O36" s="38">
        <f t="shared" si="9"/>
        <v>1.3708229880293388</v>
      </c>
      <c r="P36" s="38">
        <f t="shared" si="9"/>
        <v>1.3708229880293388</v>
      </c>
      <c r="Q36" s="38">
        <f t="shared" si="9"/>
        <v>1.3708229880293388</v>
      </c>
    </row>
    <row r="38" spans="1:17" x14ac:dyDescent="0.25">
      <c r="A38" s="5" t="s">
        <v>329</v>
      </c>
      <c r="B38" s="5" t="s">
        <v>357</v>
      </c>
      <c r="C38" s="38">
        <f>SUM(C33:C34)/C32</f>
        <v>0.16568696517083603</v>
      </c>
      <c r="D38" s="38">
        <f t="shared" ref="D38:Q38" si="10">SUM(D33:D34)/D32</f>
        <v>0.16819392712892847</v>
      </c>
      <c r="E38" s="38">
        <f t="shared" si="10"/>
        <v>0.16846434371135618</v>
      </c>
      <c r="F38" s="38">
        <f t="shared" si="10"/>
        <v>0.17385869230519746</v>
      </c>
      <c r="G38" s="38">
        <f t="shared" si="10"/>
        <v>0.18043087151436338</v>
      </c>
      <c r="H38" s="38">
        <f t="shared" si="10"/>
        <v>0.21599999692952007</v>
      </c>
      <c r="I38" s="38">
        <f t="shared" si="10"/>
        <v>0.2159999946051058</v>
      </c>
      <c r="J38" s="38">
        <f t="shared" si="10"/>
        <v>0.2160000044630723</v>
      </c>
      <c r="K38" s="38">
        <f t="shared" si="10"/>
        <v>0.21599998833216985</v>
      </c>
      <c r="L38" s="38">
        <f t="shared" si="10"/>
        <v>0.21599998612120486</v>
      </c>
      <c r="M38" s="38" t="e">
        <f t="shared" si="10"/>
        <v>#DIV/0!</v>
      </c>
      <c r="N38" s="38" t="e">
        <f t="shared" si="10"/>
        <v>#DIV/0!</v>
      </c>
      <c r="O38" s="38" t="e">
        <f t="shared" si="10"/>
        <v>#DIV/0!</v>
      </c>
      <c r="P38" s="38" t="e">
        <f t="shared" si="10"/>
        <v>#DIV/0!</v>
      </c>
      <c r="Q38" s="38" t="e">
        <f t="shared" si="10"/>
        <v>#DIV/0!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H38" sqref="H38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26" workbookViewId="0">
      <selection activeCell="H38" sqref="H38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"/>
  <sheetViews>
    <sheetView topLeftCell="A13" workbookViewId="0">
      <selection activeCell="H38" sqref="H38"/>
    </sheetView>
  </sheetViews>
  <sheetFormatPr defaultRowHeight="13.2" x14ac:dyDescent="0.25"/>
  <cols>
    <col min="1" max="1" width="48" bestFit="1" customWidth="1"/>
    <col min="2" max="2" width="9.88671875" hidden="1" customWidth="1"/>
  </cols>
  <sheetData>
    <row r="1" spans="1:18" ht="14.4" x14ac:dyDescent="0.3">
      <c r="A1" s="56" t="s">
        <v>378</v>
      </c>
    </row>
    <row r="3" spans="1:18" x14ac:dyDescent="0.25">
      <c r="A3" t="s">
        <v>361</v>
      </c>
      <c r="C3" s="53">
        <v>100</v>
      </c>
    </row>
    <row r="4" spans="1:18" x14ac:dyDescent="0.25">
      <c r="A4" t="s">
        <v>362</v>
      </c>
      <c r="C4" s="60">
        <v>225</v>
      </c>
    </row>
    <row r="5" spans="1:18" x14ac:dyDescent="0.25">
      <c r="A5" t="s">
        <v>363</v>
      </c>
      <c r="C5" s="57">
        <f>IRR(B12:Q12,0.2)</f>
        <v>0.15763751922216618</v>
      </c>
    </row>
    <row r="6" spans="1:18" x14ac:dyDescent="0.25">
      <c r="A6" t="s">
        <v>364</v>
      </c>
      <c r="C6" s="61">
        <v>0.27</v>
      </c>
    </row>
    <row r="8" spans="1:18" x14ac:dyDescent="0.25">
      <c r="A8" t="s">
        <v>365</v>
      </c>
      <c r="B8">
        <v>0</v>
      </c>
      <c r="C8">
        <v>1</v>
      </c>
      <c r="D8">
        <v>2</v>
      </c>
      <c r="E8">
        <v>3</v>
      </c>
      <c r="F8">
        <v>4</v>
      </c>
      <c r="G8">
        <v>5</v>
      </c>
      <c r="H8">
        <v>6</v>
      </c>
      <c r="I8">
        <v>7</v>
      </c>
      <c r="J8">
        <v>8</v>
      </c>
      <c r="K8">
        <v>9</v>
      </c>
      <c r="L8">
        <v>10</v>
      </c>
      <c r="M8">
        <v>11</v>
      </c>
      <c r="N8">
        <v>12</v>
      </c>
      <c r="O8">
        <v>13</v>
      </c>
      <c r="P8">
        <v>14</v>
      </c>
      <c r="Q8">
        <v>15</v>
      </c>
      <c r="R8" s="58" t="s">
        <v>331</v>
      </c>
    </row>
    <row r="10" spans="1:18" x14ac:dyDescent="0.25">
      <c r="A10" t="s">
        <v>352</v>
      </c>
      <c r="C10" s="62">
        <v>0.19</v>
      </c>
      <c r="D10" s="62">
        <v>0.24</v>
      </c>
      <c r="E10" s="62">
        <v>0.16</v>
      </c>
      <c r="F10" s="62">
        <v>0.09</v>
      </c>
      <c r="G10" s="62">
        <v>0.08</v>
      </c>
      <c r="H10" s="62">
        <v>7.0000000000000007E-2</v>
      </c>
      <c r="I10" s="62">
        <v>0.04</v>
      </c>
      <c r="J10" s="62">
        <v>0.04</v>
      </c>
      <c r="K10" s="62">
        <v>0.02</v>
      </c>
      <c r="L10" s="62">
        <v>0.02</v>
      </c>
      <c r="M10" s="62">
        <v>1.4999999999999999E-2</v>
      </c>
      <c r="N10" s="62">
        <v>0.01</v>
      </c>
      <c r="O10" s="62">
        <v>0.01</v>
      </c>
      <c r="P10" s="62">
        <v>0.01</v>
      </c>
      <c r="Q10" s="62">
        <v>5.0000000000000001E-3</v>
      </c>
      <c r="R10" s="59">
        <f>SUM(C10:Q10)</f>
        <v>1</v>
      </c>
    </row>
    <row r="11" spans="1:18" x14ac:dyDescent="0.25">
      <c r="A11" t="s">
        <v>362</v>
      </c>
      <c r="B11">
        <f>-C3</f>
        <v>-100</v>
      </c>
      <c r="C11" s="53">
        <f>+$C$4*C10</f>
        <v>42.75</v>
      </c>
      <c r="D11" s="53">
        <f t="shared" ref="D11:Q11" si="0">+$C$4*D10</f>
        <v>54</v>
      </c>
      <c r="E11" s="53">
        <f t="shared" si="0"/>
        <v>36</v>
      </c>
      <c r="F11" s="53">
        <f t="shared" si="0"/>
        <v>20.25</v>
      </c>
      <c r="G11" s="53">
        <f t="shared" si="0"/>
        <v>18</v>
      </c>
      <c r="H11" s="53">
        <f t="shared" si="0"/>
        <v>15.750000000000002</v>
      </c>
      <c r="I11" s="53">
        <f t="shared" si="0"/>
        <v>9</v>
      </c>
      <c r="J11" s="53">
        <f t="shared" si="0"/>
        <v>9</v>
      </c>
      <c r="K11" s="53">
        <f t="shared" si="0"/>
        <v>4.5</v>
      </c>
      <c r="L11" s="53">
        <f t="shared" si="0"/>
        <v>4.5</v>
      </c>
      <c r="M11" s="53">
        <f t="shared" si="0"/>
        <v>3.375</v>
      </c>
      <c r="N11" s="53">
        <f t="shared" si="0"/>
        <v>2.25</v>
      </c>
      <c r="O11" s="53">
        <f t="shared" si="0"/>
        <v>2.25</v>
      </c>
      <c r="P11" s="53">
        <f t="shared" si="0"/>
        <v>2.25</v>
      </c>
      <c r="Q11" s="53">
        <f t="shared" si="0"/>
        <v>1.125</v>
      </c>
      <c r="R11" s="53">
        <f>SUM(C11:Q11)</f>
        <v>225</v>
      </c>
    </row>
    <row r="12" spans="1:18" x14ac:dyDescent="0.25">
      <c r="A12" t="s">
        <v>366</v>
      </c>
      <c r="B12">
        <f>+B11</f>
        <v>-100</v>
      </c>
      <c r="C12" s="53">
        <f>+C11*(1-$C$6)</f>
        <v>31.2075</v>
      </c>
      <c r="D12" s="53">
        <f t="shared" ref="D12:Q12" si="1">+D11*(1-$C$6)</f>
        <v>39.42</v>
      </c>
      <c r="E12" s="53">
        <f t="shared" si="1"/>
        <v>26.28</v>
      </c>
      <c r="F12" s="53">
        <f t="shared" si="1"/>
        <v>14.782499999999999</v>
      </c>
      <c r="G12" s="53">
        <f t="shared" si="1"/>
        <v>13.14</v>
      </c>
      <c r="H12" s="53">
        <f t="shared" si="1"/>
        <v>11.4975</v>
      </c>
      <c r="I12" s="53">
        <f t="shared" si="1"/>
        <v>6.57</v>
      </c>
      <c r="J12" s="53">
        <f t="shared" si="1"/>
        <v>6.57</v>
      </c>
      <c r="K12" s="53">
        <f t="shared" si="1"/>
        <v>3.2850000000000001</v>
      </c>
      <c r="L12" s="53">
        <f t="shared" si="1"/>
        <v>3.2850000000000001</v>
      </c>
      <c r="M12" s="53">
        <f t="shared" si="1"/>
        <v>2.4637500000000001</v>
      </c>
      <c r="N12" s="53">
        <f t="shared" si="1"/>
        <v>1.6425000000000001</v>
      </c>
      <c r="O12" s="53">
        <f t="shared" si="1"/>
        <v>1.6425000000000001</v>
      </c>
      <c r="P12" s="53">
        <f t="shared" si="1"/>
        <v>1.6425000000000001</v>
      </c>
      <c r="Q12" s="53">
        <f t="shared" si="1"/>
        <v>0.82125000000000004</v>
      </c>
      <c r="R12" s="53">
        <f>SUM(C12:Q12)</f>
        <v>164.25</v>
      </c>
    </row>
    <row r="13" spans="1:18" x14ac:dyDescent="0.25"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</row>
    <row r="14" spans="1:18" x14ac:dyDescent="0.25">
      <c r="A14" t="s">
        <v>367</v>
      </c>
      <c r="C14" s="53">
        <f>NPV($C$5,C12:$Q$12)</f>
        <v>99.999999999999943</v>
      </c>
      <c r="D14" s="53">
        <f>NPV($C$5,D12:$Q$12)</f>
        <v>84.556251922216546</v>
      </c>
      <c r="E14" s="53">
        <f>NPV($C$5,E12:$Q$12)</f>
        <v>58.465489709959286</v>
      </c>
      <c r="F14" s="53">
        <f>NPV($C$5,F12:$Q$12)</f>
        <v>41.401844467946361</v>
      </c>
      <c r="G14" s="53">
        <f>NPV($C$5,G12:$Q$12)</f>
        <v>33.145828521095389</v>
      </c>
      <c r="H14" s="53">
        <f>NPV($C$5,H12:$Q$12)</f>
        <v>25.230854701724176</v>
      </c>
      <c r="I14" s="53">
        <f>NPV($C$5,I12:$Q$12)</f>
        <v>17.710684044758903</v>
      </c>
      <c r="J14" s="53">
        <f>NPV($C$5,J12:$Q$12)</f>
        <v>13.932552341302292</v>
      </c>
      <c r="K14" s="53">
        <f>NPV($C$5,K12:$Q$12)</f>
        <v>9.558845328818169</v>
      </c>
      <c r="L14" s="53">
        <f>NPV($C$5,L12:$Q$12)</f>
        <v>7.7806779930814569</v>
      </c>
      <c r="M14" s="53">
        <f>NPV($C$5,M12:$Q$12)</f>
        <v>5.7222047697773206</v>
      </c>
      <c r="N14" s="53">
        <f>NPV($C$5,N12:$Q$12)</f>
        <v>4.1604889341662634</v>
      </c>
      <c r="O14" s="53">
        <f>NPV($C$5,O12:$Q$12)</f>
        <v>3.1738380884995077</v>
      </c>
      <c r="P14" s="53">
        <f>NPV($C$5,P12:$Q$12)</f>
        <v>2.0316540511833914</v>
      </c>
      <c r="Q14" s="53">
        <f>NPV($C$5,Q12:$Q$12)</f>
        <v>0.70941895572960534</v>
      </c>
      <c r="R14" s="53"/>
    </row>
    <row r="15" spans="1:18" x14ac:dyDescent="0.25">
      <c r="A15" t="s">
        <v>368</v>
      </c>
      <c r="C15" s="53">
        <f>+D14</f>
        <v>84.556251922216546</v>
      </c>
      <c r="D15" s="53">
        <f t="shared" ref="D15:Q15" si="2">+E14</f>
        <v>58.465489709959286</v>
      </c>
      <c r="E15" s="53">
        <f t="shared" si="2"/>
        <v>41.401844467946361</v>
      </c>
      <c r="F15" s="53">
        <f t="shared" si="2"/>
        <v>33.145828521095389</v>
      </c>
      <c r="G15" s="53">
        <f t="shared" si="2"/>
        <v>25.230854701724176</v>
      </c>
      <c r="H15" s="53">
        <f t="shared" si="2"/>
        <v>17.710684044758903</v>
      </c>
      <c r="I15" s="53">
        <f t="shared" si="2"/>
        <v>13.932552341302292</v>
      </c>
      <c r="J15" s="53">
        <f t="shared" si="2"/>
        <v>9.558845328818169</v>
      </c>
      <c r="K15" s="53">
        <f t="shared" si="2"/>
        <v>7.7806779930814569</v>
      </c>
      <c r="L15" s="53">
        <f t="shared" si="2"/>
        <v>5.7222047697773206</v>
      </c>
      <c r="M15" s="53">
        <f t="shared" si="2"/>
        <v>4.1604889341662634</v>
      </c>
      <c r="N15" s="53">
        <f t="shared" si="2"/>
        <v>3.1738380884995077</v>
      </c>
      <c r="O15" s="53">
        <f t="shared" si="2"/>
        <v>2.0316540511833914</v>
      </c>
      <c r="P15" s="53">
        <f t="shared" si="2"/>
        <v>0.70941895572960534</v>
      </c>
      <c r="Q15" s="53">
        <f t="shared" si="2"/>
        <v>0</v>
      </c>
      <c r="R15" s="53"/>
    </row>
    <row r="16" spans="1:18" x14ac:dyDescent="0.25">
      <c r="A16" t="s">
        <v>369</v>
      </c>
      <c r="C16" s="53">
        <f>AVERAGE(C14:C15)</f>
        <v>92.278125961108245</v>
      </c>
      <c r="D16" s="53">
        <f t="shared" ref="D16:Q16" si="3">AVERAGE(D14:D15)</f>
        <v>71.510870816087916</v>
      </c>
      <c r="E16" s="53">
        <f t="shared" si="3"/>
        <v>49.933667088952824</v>
      </c>
      <c r="F16" s="53">
        <f t="shared" si="3"/>
        <v>37.273836494520879</v>
      </c>
      <c r="G16" s="53">
        <f t="shared" si="3"/>
        <v>29.188341611409783</v>
      </c>
      <c r="H16" s="53">
        <f t="shared" si="3"/>
        <v>21.470769373241538</v>
      </c>
      <c r="I16" s="53">
        <f t="shared" si="3"/>
        <v>15.821618193030599</v>
      </c>
      <c r="J16" s="53">
        <f t="shared" si="3"/>
        <v>11.745698835060232</v>
      </c>
      <c r="K16" s="53">
        <f t="shared" si="3"/>
        <v>8.6697616609498134</v>
      </c>
      <c r="L16" s="53">
        <f t="shared" si="3"/>
        <v>6.7514413814293892</v>
      </c>
      <c r="M16" s="53">
        <f t="shared" si="3"/>
        <v>4.941346851971792</v>
      </c>
      <c r="N16" s="53">
        <f t="shared" si="3"/>
        <v>3.6671635113328858</v>
      </c>
      <c r="O16" s="53">
        <f t="shared" si="3"/>
        <v>2.6027460698414497</v>
      </c>
      <c r="P16" s="53">
        <f t="shared" si="3"/>
        <v>1.3705365034564982</v>
      </c>
      <c r="Q16" s="53">
        <f t="shared" si="3"/>
        <v>0.35470947786480267</v>
      </c>
      <c r="R16" s="53"/>
    </row>
    <row r="17" spans="1:18" x14ac:dyDescent="0.25"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</row>
    <row r="18" spans="1:18" x14ac:dyDescent="0.25">
      <c r="A18" t="s">
        <v>370</v>
      </c>
      <c r="C18" s="53">
        <f>+C15-C14</f>
        <v>-15.443748077783397</v>
      </c>
      <c r="D18" s="53">
        <f t="shared" ref="D18:Q18" si="4">+D15-D14</f>
        <v>-26.09076221225726</v>
      </c>
      <c r="E18" s="53">
        <f t="shared" si="4"/>
        <v>-17.063645242012925</v>
      </c>
      <c r="F18" s="53">
        <f t="shared" si="4"/>
        <v>-8.2560159468509724</v>
      </c>
      <c r="G18" s="53">
        <f t="shared" si="4"/>
        <v>-7.9149738193712125</v>
      </c>
      <c r="H18" s="53">
        <f t="shared" si="4"/>
        <v>-7.5201706569652735</v>
      </c>
      <c r="I18" s="53">
        <f t="shared" si="4"/>
        <v>-3.7781317034566104</v>
      </c>
      <c r="J18" s="53">
        <f t="shared" si="4"/>
        <v>-4.3737070124841235</v>
      </c>
      <c r="K18" s="53">
        <f t="shared" si="4"/>
        <v>-1.778167335736712</v>
      </c>
      <c r="L18" s="53">
        <f t="shared" si="4"/>
        <v>-2.0584732233041363</v>
      </c>
      <c r="M18" s="53">
        <f t="shared" si="4"/>
        <v>-1.5617158356110572</v>
      </c>
      <c r="N18" s="53">
        <f t="shared" si="4"/>
        <v>-0.98665084566675576</v>
      </c>
      <c r="O18" s="53">
        <f t="shared" si="4"/>
        <v>-1.1421840373161163</v>
      </c>
      <c r="P18" s="53">
        <f t="shared" si="4"/>
        <v>-1.322235095453786</v>
      </c>
      <c r="Q18" s="53">
        <f t="shared" si="4"/>
        <v>-0.70941895572960534</v>
      </c>
      <c r="R18" s="53">
        <f>SUM(C18:Q18)</f>
        <v>-99.999999999999943</v>
      </c>
    </row>
    <row r="19" spans="1:18" x14ac:dyDescent="0.25">
      <c r="A19" t="s">
        <v>371</v>
      </c>
      <c r="C19" s="59">
        <f>-C18/C11</f>
        <v>0.36125726497738941</v>
      </c>
      <c r="D19" s="59">
        <f t="shared" ref="D19:Q19" si="5">-D18/D11</f>
        <v>0.48316226318994926</v>
      </c>
      <c r="E19" s="59">
        <f t="shared" si="5"/>
        <v>0.47399014561147013</v>
      </c>
      <c r="F19" s="59">
        <f t="shared" si="5"/>
        <v>0.40770449120251717</v>
      </c>
      <c r="G19" s="59">
        <f t="shared" si="5"/>
        <v>0.43972076774284513</v>
      </c>
      <c r="H19" s="59">
        <f t="shared" si="5"/>
        <v>0.47747115282319191</v>
      </c>
      <c r="I19" s="59">
        <f t="shared" si="5"/>
        <v>0.41979241149517893</v>
      </c>
      <c r="J19" s="59">
        <f t="shared" si="5"/>
        <v>0.48596744583156926</v>
      </c>
      <c r="K19" s="59">
        <f t="shared" si="5"/>
        <v>0.39514829683038044</v>
      </c>
      <c r="L19" s="59">
        <f t="shared" si="5"/>
        <v>0.45743849406758585</v>
      </c>
      <c r="M19" s="59">
        <f t="shared" si="5"/>
        <v>0.46273061795883175</v>
      </c>
      <c r="N19" s="59">
        <f t="shared" si="5"/>
        <v>0.43851148696300257</v>
      </c>
      <c r="O19" s="59">
        <f t="shared" si="5"/>
        <v>0.50763734991827392</v>
      </c>
      <c r="P19" s="59">
        <f t="shared" si="5"/>
        <v>0.5876600424239049</v>
      </c>
      <c r="Q19" s="59">
        <f t="shared" si="5"/>
        <v>0.63059462731520477</v>
      </c>
    </row>
    <row r="21" spans="1:18" x14ac:dyDescent="0.25">
      <c r="A21" t="s">
        <v>372</v>
      </c>
      <c r="C21" s="53">
        <f>+C11+C18</f>
        <v>27.306251922216603</v>
      </c>
      <c r="D21" s="53">
        <f t="shared" ref="D21:Q21" si="6">+D11+D18</f>
        <v>27.90923778774274</v>
      </c>
      <c r="E21" s="53">
        <f t="shared" si="6"/>
        <v>18.936354757987075</v>
      </c>
      <c r="F21" s="53">
        <f t="shared" si="6"/>
        <v>11.993984053149028</v>
      </c>
      <c r="G21" s="53">
        <f t="shared" si="6"/>
        <v>10.085026180628788</v>
      </c>
      <c r="H21" s="53">
        <f t="shared" si="6"/>
        <v>8.2298293430347282</v>
      </c>
      <c r="I21" s="53">
        <f t="shared" si="6"/>
        <v>5.2218682965433896</v>
      </c>
      <c r="J21" s="53">
        <f t="shared" si="6"/>
        <v>4.6262929875158765</v>
      </c>
      <c r="K21" s="53">
        <f t="shared" si="6"/>
        <v>2.721832664263288</v>
      </c>
      <c r="L21" s="53">
        <f t="shared" si="6"/>
        <v>2.4415267766958637</v>
      </c>
      <c r="M21" s="53">
        <f t="shared" si="6"/>
        <v>1.8132841643889428</v>
      </c>
      <c r="N21" s="53">
        <f t="shared" si="6"/>
        <v>1.2633491543332442</v>
      </c>
      <c r="O21" s="53">
        <f t="shared" si="6"/>
        <v>1.1078159626838837</v>
      </c>
      <c r="P21" s="53">
        <f t="shared" si="6"/>
        <v>0.92776490454621396</v>
      </c>
      <c r="Q21" s="53">
        <f t="shared" si="6"/>
        <v>0.41558104427039466</v>
      </c>
      <c r="R21" s="53">
        <f>SUM(C21:Q21)</f>
        <v>125.00000000000006</v>
      </c>
    </row>
    <row r="22" spans="1:18" x14ac:dyDescent="0.25">
      <c r="A22" t="s">
        <v>373</v>
      </c>
      <c r="C22" s="53">
        <f>-C11*$C$6</f>
        <v>-11.5425</v>
      </c>
      <c r="D22" s="53">
        <f t="shared" ref="D22:Q22" si="7">-D11*$C$6</f>
        <v>-14.580000000000002</v>
      </c>
      <c r="E22" s="53">
        <f t="shared" si="7"/>
        <v>-9.7200000000000006</v>
      </c>
      <c r="F22" s="53">
        <f t="shared" si="7"/>
        <v>-5.4675000000000002</v>
      </c>
      <c r="G22" s="53">
        <f t="shared" si="7"/>
        <v>-4.8600000000000003</v>
      </c>
      <c r="H22" s="53">
        <f t="shared" si="7"/>
        <v>-4.2525000000000004</v>
      </c>
      <c r="I22" s="53">
        <f t="shared" si="7"/>
        <v>-2.4300000000000002</v>
      </c>
      <c r="J22" s="53">
        <f t="shared" si="7"/>
        <v>-2.4300000000000002</v>
      </c>
      <c r="K22" s="53">
        <f t="shared" si="7"/>
        <v>-1.2150000000000001</v>
      </c>
      <c r="L22" s="53">
        <f t="shared" si="7"/>
        <v>-1.2150000000000001</v>
      </c>
      <c r="M22" s="53">
        <f t="shared" si="7"/>
        <v>-0.91125000000000012</v>
      </c>
      <c r="N22" s="53">
        <f t="shared" si="7"/>
        <v>-0.60750000000000004</v>
      </c>
      <c r="O22" s="53">
        <f t="shared" si="7"/>
        <v>-0.60750000000000004</v>
      </c>
      <c r="P22" s="53">
        <f t="shared" si="7"/>
        <v>-0.60750000000000004</v>
      </c>
      <c r="Q22" s="53">
        <f t="shared" si="7"/>
        <v>-0.30375000000000002</v>
      </c>
      <c r="R22" s="53">
        <f>SUM(C22:Q22)</f>
        <v>-60.750000000000014</v>
      </c>
    </row>
    <row r="23" spans="1:18" x14ac:dyDescent="0.25">
      <c r="A23" t="s">
        <v>374</v>
      </c>
      <c r="C23" s="53">
        <f>+C21+C22</f>
        <v>15.763751922216603</v>
      </c>
      <c r="D23" s="53">
        <f t="shared" ref="D23:Q23" si="8">+D21+D22</f>
        <v>13.329237787742738</v>
      </c>
      <c r="E23" s="53">
        <f t="shared" si="8"/>
        <v>9.2163547579870748</v>
      </c>
      <c r="F23" s="53">
        <f t="shared" si="8"/>
        <v>6.5264840531490274</v>
      </c>
      <c r="G23" s="53">
        <f t="shared" si="8"/>
        <v>5.2250261806287872</v>
      </c>
      <c r="H23" s="53">
        <f t="shared" si="8"/>
        <v>3.9773293430347278</v>
      </c>
      <c r="I23" s="53">
        <f t="shared" si="8"/>
        <v>2.7918682965433894</v>
      </c>
      <c r="J23" s="53">
        <f t="shared" si="8"/>
        <v>2.1962929875158763</v>
      </c>
      <c r="K23" s="53">
        <f t="shared" si="8"/>
        <v>1.5068326642632879</v>
      </c>
      <c r="L23" s="53">
        <f t="shared" si="8"/>
        <v>1.2265267766958636</v>
      </c>
      <c r="M23" s="53">
        <f t="shared" si="8"/>
        <v>0.90203416438894268</v>
      </c>
      <c r="N23" s="53">
        <f t="shared" si="8"/>
        <v>0.6558491543332442</v>
      </c>
      <c r="O23" s="53">
        <f t="shared" si="8"/>
        <v>0.50031596268388367</v>
      </c>
      <c r="P23" s="53">
        <f t="shared" si="8"/>
        <v>0.32026490454621392</v>
      </c>
      <c r="Q23" s="53">
        <f t="shared" si="8"/>
        <v>0.11183104427039464</v>
      </c>
      <c r="R23" s="53"/>
    </row>
    <row r="24" spans="1:18" x14ac:dyDescent="0.25">
      <c r="A24" s="5" t="s">
        <v>386</v>
      </c>
      <c r="C24" s="37">
        <f>C23/C21</f>
        <v>0.5772946051739557</v>
      </c>
      <c r="D24" s="37">
        <f t="shared" ref="D24:Q24" si="9">D23/D21</f>
        <v>0.47759232584978412</v>
      </c>
      <c r="E24" s="37">
        <f t="shared" si="9"/>
        <v>0.48670163163793456</v>
      </c>
      <c r="F24" s="37">
        <f t="shared" si="9"/>
        <v>0.5441464674480283</v>
      </c>
      <c r="G24" s="37">
        <f t="shared" si="9"/>
        <v>0.51809743346675319</v>
      </c>
      <c r="H24" s="37">
        <f t="shared" si="9"/>
        <v>0.48328211646343788</v>
      </c>
      <c r="I24" s="37">
        <f t="shared" si="9"/>
        <v>0.53464931285062545</v>
      </c>
      <c r="J24" s="37">
        <f t="shared" si="9"/>
        <v>0.47474143843518063</v>
      </c>
      <c r="K24" s="37">
        <f t="shared" si="9"/>
        <v>0.55360958961492168</v>
      </c>
      <c r="L24" s="37">
        <f t="shared" si="9"/>
        <v>0.50236056733145129</v>
      </c>
      <c r="M24" s="37">
        <f t="shared" si="9"/>
        <v>0.49745879995202985</v>
      </c>
      <c r="N24" s="37">
        <f t="shared" si="9"/>
        <v>0.51913530957273701</v>
      </c>
      <c r="O24" s="37">
        <f t="shared" si="9"/>
        <v>0.45162371687782699</v>
      </c>
      <c r="P24" s="37">
        <f t="shared" si="9"/>
        <v>0.34520049527294966</v>
      </c>
      <c r="Q24" s="37">
        <f t="shared" si="9"/>
        <v>0.26909563323978902</v>
      </c>
    </row>
    <row r="25" spans="1:18" x14ac:dyDescent="0.25">
      <c r="A25" s="5"/>
    </row>
    <row r="26" spans="1:18" x14ac:dyDescent="0.25">
      <c r="A26" t="s">
        <v>375</v>
      </c>
      <c r="C26" s="57">
        <f>+C23/C16</f>
        <v>0.17082869594534711</v>
      </c>
      <c r="D26" s="57">
        <f t="shared" ref="D26:Q26" si="10">+D23/D16</f>
        <v>0.1863945668068139</v>
      </c>
      <c r="E26" s="57">
        <f t="shared" si="10"/>
        <v>0.18457195906659285</v>
      </c>
      <c r="F26" s="57">
        <f t="shared" si="10"/>
        <v>0.17509558089381</v>
      </c>
      <c r="G26" s="57">
        <f t="shared" si="10"/>
        <v>0.17901072456224487</v>
      </c>
      <c r="H26" s="57">
        <f t="shared" si="10"/>
        <v>0.18524391342918387</v>
      </c>
      <c r="I26" s="57">
        <f t="shared" si="10"/>
        <v>0.17645908670537908</v>
      </c>
      <c r="J26" s="57">
        <f t="shared" si="10"/>
        <v>0.18698699995270343</v>
      </c>
      <c r="K26" s="57">
        <f t="shared" si="10"/>
        <v>0.17380323971884221</v>
      </c>
      <c r="L26" s="57">
        <f t="shared" si="10"/>
        <v>0.18166887741476445</v>
      </c>
      <c r="M26" s="57">
        <f t="shared" si="10"/>
        <v>0.18254823865056052</v>
      </c>
      <c r="N26" s="57">
        <f t="shared" si="10"/>
        <v>0.17884371730533116</v>
      </c>
      <c r="O26" s="57">
        <f t="shared" si="10"/>
        <v>0.19222619082251124</v>
      </c>
      <c r="P26" s="57">
        <f t="shared" si="10"/>
        <v>0.23367849286648304</v>
      </c>
      <c r="Q26" s="57">
        <f t="shared" si="10"/>
        <v>0.31527503844433213</v>
      </c>
    </row>
    <row r="28" spans="1:18" x14ac:dyDescent="0.25">
      <c r="A28" s="54" t="s">
        <v>384</v>
      </c>
      <c r="B28" s="54"/>
      <c r="C28" s="63">
        <f>C16*-0.1</f>
        <v>-9.2278125961108248</v>
      </c>
      <c r="D28" s="63">
        <f t="shared" ref="D28:R28" si="11">D16*-0.1</f>
        <v>-7.1510870816087921</v>
      </c>
      <c r="E28" s="63">
        <f t="shared" si="11"/>
        <v>-4.9933667088952829</v>
      </c>
      <c r="F28" s="63">
        <f t="shared" si="11"/>
        <v>-3.7273836494520882</v>
      </c>
      <c r="G28" s="63">
        <f t="shared" si="11"/>
        <v>-2.9188341611409783</v>
      </c>
      <c r="H28" s="63">
        <f t="shared" si="11"/>
        <v>-2.1470769373241541</v>
      </c>
      <c r="I28" s="63">
        <f t="shared" si="11"/>
        <v>-1.58216181930306</v>
      </c>
      <c r="J28" s="63">
        <f t="shared" si="11"/>
        <v>-1.1745698835060232</v>
      </c>
      <c r="K28" s="63">
        <f t="shared" si="11"/>
        <v>-0.8669761660949814</v>
      </c>
      <c r="L28" s="63">
        <f t="shared" si="11"/>
        <v>-0.67514413814293894</v>
      </c>
      <c r="M28" s="63">
        <f t="shared" si="11"/>
        <v>-0.49413468519717924</v>
      </c>
      <c r="N28" s="63">
        <f t="shared" si="11"/>
        <v>-0.3667163511332886</v>
      </c>
      <c r="O28" s="63">
        <f t="shared" si="11"/>
        <v>-0.26027460698414501</v>
      </c>
      <c r="P28" s="63">
        <f t="shared" si="11"/>
        <v>-0.13705365034564984</v>
      </c>
      <c r="Q28" s="63">
        <f t="shared" si="11"/>
        <v>-3.5470947786480266E-2</v>
      </c>
      <c r="R28" s="63">
        <f t="shared" si="11"/>
        <v>0</v>
      </c>
    </row>
    <row r="29" spans="1:18" x14ac:dyDescent="0.25">
      <c r="A29" s="54" t="s">
        <v>385</v>
      </c>
      <c r="B29" s="54"/>
      <c r="C29" s="63">
        <f>C23+C28</f>
        <v>6.5359393261057779</v>
      </c>
      <c r="D29" s="63">
        <f t="shared" ref="D29:R29" si="12">D23+D28</f>
        <v>6.1781507061339456</v>
      </c>
      <c r="E29" s="63">
        <f t="shared" si="12"/>
        <v>4.2229880490917919</v>
      </c>
      <c r="F29" s="63">
        <f t="shared" si="12"/>
        <v>2.7991004036969391</v>
      </c>
      <c r="G29" s="63">
        <f t="shared" si="12"/>
        <v>2.3061920194878089</v>
      </c>
      <c r="H29" s="63">
        <f t="shared" si="12"/>
        <v>1.8302524057105738</v>
      </c>
      <c r="I29" s="63">
        <f t="shared" si="12"/>
        <v>1.2097064772403294</v>
      </c>
      <c r="J29" s="63">
        <f t="shared" si="12"/>
        <v>1.0217231040098531</v>
      </c>
      <c r="K29" s="63">
        <f t="shared" si="12"/>
        <v>0.63985649816830648</v>
      </c>
      <c r="L29" s="63">
        <f t="shared" si="12"/>
        <v>0.55138263855292469</v>
      </c>
      <c r="M29" s="63">
        <f t="shared" si="12"/>
        <v>0.40789947919176345</v>
      </c>
      <c r="N29" s="63">
        <f t="shared" si="12"/>
        <v>0.2891328031999556</v>
      </c>
      <c r="O29" s="63">
        <f t="shared" si="12"/>
        <v>0.24004135569973867</v>
      </c>
      <c r="P29" s="63">
        <f t="shared" si="12"/>
        <v>0.18321125420056408</v>
      </c>
      <c r="Q29" s="63">
        <f t="shared" si="12"/>
        <v>7.6360096483914369E-2</v>
      </c>
      <c r="R29" s="63">
        <f t="shared" si="12"/>
        <v>0</v>
      </c>
    </row>
    <row r="30" spans="1:18" x14ac:dyDescent="0.25">
      <c r="A30" s="54"/>
      <c r="B30" s="54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4"/>
    </row>
    <row r="31" spans="1:18" x14ac:dyDescent="0.25">
      <c r="A31" s="54"/>
      <c r="B31" s="54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4"/>
    </row>
    <row r="32" spans="1:18" x14ac:dyDescent="0.25">
      <c r="A32" s="54" t="s">
        <v>379</v>
      </c>
      <c r="B32" s="54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4"/>
    </row>
    <row r="33" spans="1:18" x14ac:dyDescent="0.25">
      <c r="A33" s="54" t="s">
        <v>380</v>
      </c>
      <c r="B33" s="54"/>
      <c r="C33" s="55"/>
      <c r="D33" s="64">
        <f>D11/C11-1</f>
        <v>0.26315789473684204</v>
      </c>
      <c r="E33" s="64">
        <f t="shared" ref="E33:Q33" si="13">E11/D11-1</f>
        <v>-0.33333333333333337</v>
      </c>
      <c r="F33" s="64">
        <f t="shared" si="13"/>
        <v>-0.4375</v>
      </c>
      <c r="G33" s="64">
        <f t="shared" si="13"/>
        <v>-0.11111111111111116</v>
      </c>
      <c r="H33" s="64">
        <f t="shared" si="13"/>
        <v>-0.12499999999999989</v>
      </c>
      <c r="I33" s="64">
        <f t="shared" si="13"/>
        <v>-0.4285714285714286</v>
      </c>
      <c r="J33" s="64">
        <f t="shared" si="13"/>
        <v>0</v>
      </c>
      <c r="K33" s="64">
        <f t="shared" si="13"/>
        <v>-0.5</v>
      </c>
      <c r="L33" s="64">
        <f t="shared" si="13"/>
        <v>0</v>
      </c>
      <c r="M33" s="64">
        <f t="shared" si="13"/>
        <v>-0.25</v>
      </c>
      <c r="N33" s="64">
        <f t="shared" si="13"/>
        <v>-0.33333333333333337</v>
      </c>
      <c r="O33" s="64">
        <f t="shared" si="13"/>
        <v>0</v>
      </c>
      <c r="P33" s="64">
        <f t="shared" si="13"/>
        <v>0</v>
      </c>
      <c r="Q33" s="64">
        <f t="shared" si="13"/>
        <v>-0.5</v>
      </c>
      <c r="R33" s="54"/>
    </row>
    <row r="34" spans="1:18" x14ac:dyDescent="0.25">
      <c r="A34" s="54" t="s">
        <v>382</v>
      </c>
      <c r="B34" s="54"/>
      <c r="C34" s="55"/>
      <c r="D34" s="64">
        <f>D18/C18-1</f>
        <v>0.68940610018044302</v>
      </c>
      <c r="E34" s="64">
        <f t="shared" ref="E34:Q34" si="14">E18/D18-1</f>
        <v>-0.34598900932083376</v>
      </c>
      <c r="F34" s="64">
        <f t="shared" si="14"/>
        <v>-0.51616340882875478</v>
      </c>
      <c r="G34" s="64">
        <f t="shared" si="14"/>
        <v>-4.1308317434856856E-2</v>
      </c>
      <c r="H34" s="64">
        <f t="shared" si="14"/>
        <v>-4.9880539268455037E-2</v>
      </c>
      <c r="I34" s="64">
        <f t="shared" si="14"/>
        <v>-0.49760027055273559</v>
      </c>
      <c r="J34" s="64">
        <f t="shared" si="14"/>
        <v>0.15763751922216529</v>
      </c>
      <c r="K34" s="64">
        <f t="shared" si="14"/>
        <v>-0.59344159755987613</v>
      </c>
      <c r="L34" s="64">
        <f t="shared" si="14"/>
        <v>0.1576375192221664</v>
      </c>
      <c r="M34" s="64">
        <f t="shared" si="14"/>
        <v>-0.24132322056427546</v>
      </c>
      <c r="N34" s="64">
        <f t="shared" si="14"/>
        <v>-0.36822639358029818</v>
      </c>
      <c r="O34" s="64">
        <f t="shared" si="14"/>
        <v>0.15763751922216707</v>
      </c>
      <c r="P34" s="64">
        <f t="shared" si="14"/>
        <v>0.15763751922216529</v>
      </c>
      <c r="Q34" s="64">
        <f t="shared" si="14"/>
        <v>-0.463469879018651</v>
      </c>
      <c r="R34" s="54"/>
    </row>
    <row r="35" spans="1:18" x14ac:dyDescent="0.25">
      <c r="A35" s="54" t="s">
        <v>381</v>
      </c>
      <c r="D35" s="37">
        <f>D21/C21-1</f>
        <v>2.2082337306627675E-2</v>
      </c>
      <c r="E35" s="37">
        <f t="shared" ref="E35:Q35" si="15">E21/D21-1</f>
        <v>-0.32150226021924544</v>
      </c>
      <c r="F35" s="37">
        <f t="shared" si="15"/>
        <v>-0.36661600363765146</v>
      </c>
      <c r="G35" s="37">
        <f t="shared" si="15"/>
        <v>-0.15915961402491963</v>
      </c>
      <c r="H35" s="37">
        <f t="shared" si="15"/>
        <v>-0.18395557972447329</v>
      </c>
      <c r="I35" s="37">
        <f t="shared" si="15"/>
        <v>-0.36549494784325154</v>
      </c>
      <c r="J35" s="37">
        <f t="shared" si="15"/>
        <v>-0.11405406555767661</v>
      </c>
      <c r="K35" s="37">
        <f t="shared" si="15"/>
        <v>-0.41166011932054547</v>
      </c>
      <c r="L35" s="37">
        <f t="shared" si="15"/>
        <v>-0.10298424706549469</v>
      </c>
      <c r="M35" s="37">
        <f t="shared" si="15"/>
        <v>-0.2573154709190314</v>
      </c>
      <c r="N35" s="37">
        <f t="shared" si="15"/>
        <v>-0.3032812070252765</v>
      </c>
      <c r="O35" s="37">
        <f t="shared" si="15"/>
        <v>-0.12311180255742205</v>
      </c>
      <c r="P35" s="37">
        <f t="shared" si="15"/>
        <v>-0.16252795067283887</v>
      </c>
      <c r="Q35" s="37">
        <f t="shared" si="15"/>
        <v>-0.55206212022682344</v>
      </c>
    </row>
    <row r="36" spans="1:18" x14ac:dyDescent="0.25">
      <c r="A36" s="54" t="s">
        <v>383</v>
      </c>
      <c r="D36" s="37">
        <f>D23/C23-1</f>
        <v>-0.1544374807778337</v>
      </c>
      <c r="E36" s="37">
        <f t="shared" ref="E36:Q36" si="16">E23/D23-1</f>
        <v>-0.30856100665694297</v>
      </c>
      <c r="F36" s="37">
        <f t="shared" si="16"/>
        <v>-0.29185841642076038</v>
      </c>
      <c r="G36" s="37">
        <f t="shared" si="16"/>
        <v>-0.19941179077765259</v>
      </c>
      <c r="H36" s="37">
        <f t="shared" si="16"/>
        <v>-0.23879245662342496</v>
      </c>
      <c r="I36" s="37">
        <f t="shared" si="16"/>
        <v>-0.29805453465083787</v>
      </c>
      <c r="J36" s="37">
        <f t="shared" si="16"/>
        <v>-0.21332500167178181</v>
      </c>
      <c r="K36" s="37">
        <f t="shared" si="16"/>
        <v>-0.31392001302722572</v>
      </c>
      <c r="L36" s="37">
        <f t="shared" si="16"/>
        <v>-0.18602323550270916</v>
      </c>
      <c r="M36" s="37">
        <f t="shared" si="16"/>
        <v>-0.26456219176973084</v>
      </c>
      <c r="N36" s="37">
        <f t="shared" si="16"/>
        <v>-0.27292204638664597</v>
      </c>
      <c r="O36" s="37">
        <f t="shared" si="16"/>
        <v>-0.23714781153828002</v>
      </c>
      <c r="P36" s="37">
        <f t="shared" si="16"/>
        <v>-0.35987470232172469</v>
      </c>
      <c r="Q36" s="37">
        <f t="shared" si="16"/>
        <v>-0.65081704962693609</v>
      </c>
    </row>
    <row r="37" spans="1:18" x14ac:dyDescent="0.25">
      <c r="A37" s="54" t="s">
        <v>385</v>
      </c>
      <c r="D37" s="37">
        <f>D29/C29-1</f>
        <v>-5.4741729095121316E-2</v>
      </c>
      <c r="E37" s="37">
        <f t="shared" ref="E37:Q37" si="17">E29/D29-1</f>
        <v>-0.31646406020833717</v>
      </c>
      <c r="F37" s="37">
        <f t="shared" si="17"/>
        <v>-0.3371753907049484</v>
      </c>
      <c r="G37" s="37">
        <f t="shared" si="17"/>
        <v>-0.17609528531313723</v>
      </c>
      <c r="H37" s="37">
        <f t="shared" si="17"/>
        <v>-0.20637466861191311</v>
      </c>
      <c r="I37" s="37">
        <f t="shared" si="17"/>
        <v>-0.33904937184296435</v>
      </c>
      <c r="J37" s="37">
        <f t="shared" si="17"/>
        <v>-0.15539585574454196</v>
      </c>
      <c r="K37" s="37">
        <f t="shared" si="17"/>
        <v>-0.37374764683589268</v>
      </c>
      <c r="L37" s="37">
        <f t="shared" si="17"/>
        <v>-0.13827140908727598</v>
      </c>
      <c r="M37" s="37">
        <f t="shared" si="17"/>
        <v>-0.26022429675646919</v>
      </c>
      <c r="N37" s="37">
        <f t="shared" si="17"/>
        <v>-0.2911665301145745</v>
      </c>
      <c r="O37" s="37">
        <f t="shared" si="17"/>
        <v>-0.16978857797144087</v>
      </c>
      <c r="P37" s="37">
        <f t="shared" si="17"/>
        <v>-0.23675129368233461</v>
      </c>
      <c r="Q37" s="37">
        <f t="shared" si="17"/>
        <v>-0.58321285001235879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38"/>
  <sheetViews>
    <sheetView tabSelected="1" zoomScaleNormal="100" zoomScaleSheetLayoutView="100" workbookViewId="0">
      <pane xSplit="3" ySplit="3" topLeftCell="H7" activePane="bottomRight" state="frozen"/>
      <selection pane="topRight" activeCell="C1" sqref="C1"/>
      <selection pane="bottomLeft" activeCell="A3" sqref="A3"/>
      <selection pane="bottomRight" activeCell="F35" sqref="F35"/>
    </sheetView>
  </sheetViews>
  <sheetFormatPr defaultColWidth="9.109375" defaultRowHeight="13.2" x14ac:dyDescent="0.25"/>
  <cols>
    <col min="1" max="1" width="9.109375" style="65"/>
    <col min="2" max="2" width="23.5546875" style="65" customWidth="1"/>
    <col min="3" max="3" width="18.88671875" style="65" customWidth="1"/>
    <col min="4" max="18" width="7.44140625" style="72" customWidth="1"/>
    <col min="19" max="19" width="7.44140625" style="78" customWidth="1"/>
    <col min="20" max="20" width="4.44140625" style="65" customWidth="1"/>
    <col min="21" max="16384" width="9.109375" style="65"/>
  </cols>
  <sheetData>
    <row r="1" spans="2:21" ht="18" x14ac:dyDescent="0.35">
      <c r="B1" s="115" t="s">
        <v>464</v>
      </c>
    </row>
    <row r="2" spans="2:21" ht="14.4" x14ac:dyDescent="0.3">
      <c r="B2" s="66" t="s">
        <v>390</v>
      </c>
    </row>
    <row r="4" spans="2:21" x14ac:dyDescent="0.25">
      <c r="B4" s="65" t="s">
        <v>361</v>
      </c>
      <c r="D4" s="84">
        <v>100</v>
      </c>
    </row>
    <row r="5" spans="2:21" x14ac:dyDescent="0.25">
      <c r="B5" s="68" t="s">
        <v>377</v>
      </c>
      <c r="D5" s="84">
        <v>200</v>
      </c>
      <c r="E5" s="88">
        <f>D5/D4</f>
        <v>2</v>
      </c>
      <c r="F5" s="89" t="s">
        <v>401</v>
      </c>
    </row>
    <row r="6" spans="2:21" x14ac:dyDescent="0.25">
      <c r="B6" s="65" t="s">
        <v>363</v>
      </c>
      <c r="D6" s="74">
        <f>IRR(C13:R13,0.2)</f>
        <v>0.15887337026604809</v>
      </c>
    </row>
    <row r="7" spans="2:21" x14ac:dyDescent="0.25">
      <c r="B7" s="65" t="s">
        <v>364</v>
      </c>
      <c r="D7" s="83">
        <v>0.2</v>
      </c>
      <c r="E7" s="83">
        <v>0.2</v>
      </c>
      <c r="F7" s="83">
        <v>0.2</v>
      </c>
      <c r="G7" s="83">
        <v>0.2</v>
      </c>
      <c r="H7" s="83">
        <v>0.2</v>
      </c>
      <c r="I7" s="83">
        <v>0.2</v>
      </c>
      <c r="J7" s="83">
        <v>0.2</v>
      </c>
      <c r="K7" s="83">
        <v>0.2</v>
      </c>
      <c r="L7" s="83">
        <v>0.2</v>
      </c>
      <c r="M7" s="83">
        <v>0.2</v>
      </c>
      <c r="N7" s="83">
        <v>0.2</v>
      </c>
      <c r="O7" s="83">
        <v>0.2</v>
      </c>
      <c r="P7" s="83">
        <v>0.2</v>
      </c>
      <c r="Q7" s="83">
        <v>0.2</v>
      </c>
      <c r="R7" s="83">
        <v>0.2</v>
      </c>
    </row>
    <row r="9" spans="2:21" x14ac:dyDescent="0.25">
      <c r="B9" s="65" t="s">
        <v>365</v>
      </c>
      <c r="C9" s="65">
        <v>0</v>
      </c>
      <c r="D9" s="72">
        <v>1</v>
      </c>
      <c r="E9" s="72">
        <v>2</v>
      </c>
      <c r="F9" s="72">
        <v>3</v>
      </c>
      <c r="G9" s="72">
        <v>4</v>
      </c>
      <c r="H9" s="72">
        <v>5</v>
      </c>
      <c r="I9" s="72">
        <v>6</v>
      </c>
      <c r="J9" s="72">
        <v>7</v>
      </c>
      <c r="K9" s="72">
        <v>8</v>
      </c>
      <c r="L9" s="72">
        <v>9</v>
      </c>
      <c r="M9" s="72">
        <v>10</v>
      </c>
      <c r="N9" s="72">
        <v>11</v>
      </c>
      <c r="O9" s="72">
        <v>12</v>
      </c>
      <c r="P9" s="72">
        <v>13</v>
      </c>
      <c r="Q9" s="72">
        <v>14</v>
      </c>
      <c r="R9" s="72">
        <v>15</v>
      </c>
      <c r="S9" s="78" t="s">
        <v>331</v>
      </c>
    </row>
    <row r="11" spans="2:21" x14ac:dyDescent="0.25">
      <c r="B11" s="65" t="s">
        <v>352</v>
      </c>
      <c r="D11" s="85">
        <v>0.29121114483183042</v>
      </c>
      <c r="E11" s="85">
        <v>0.18320267819688082</v>
      </c>
      <c r="F11" s="85">
        <v>0.12071646251087102</v>
      </c>
      <c r="G11" s="85">
        <v>9.3244342405841965E-2</v>
      </c>
      <c r="H11" s="85">
        <v>7.5437671692772088E-2</v>
      </c>
      <c r="I11" s="85">
        <v>5.8946247711496189E-2</v>
      </c>
      <c r="J11" s="85">
        <v>4.6571686147882006E-2</v>
      </c>
      <c r="K11" s="85">
        <v>3.7321382409089637E-2</v>
      </c>
      <c r="L11" s="85">
        <v>3.0705264168934751E-2</v>
      </c>
      <c r="M11" s="85">
        <v>2.1419065394171714E-2</v>
      </c>
      <c r="N11" s="85">
        <v>1.1273293787607629E-2</v>
      </c>
      <c r="O11" s="85">
        <v>9.3861801184429473E-3</v>
      </c>
      <c r="P11" s="85">
        <v>7.9837360469471926E-3</v>
      </c>
      <c r="Q11" s="85">
        <v>6.7932095626060899E-3</v>
      </c>
      <c r="R11" s="85">
        <v>5.7876350146255423E-3</v>
      </c>
      <c r="S11" s="79">
        <f>SUM(D11:R11)</f>
        <v>1</v>
      </c>
      <c r="U11" s="65" t="s">
        <v>396</v>
      </c>
    </row>
    <row r="12" spans="2:21" x14ac:dyDescent="0.25">
      <c r="B12" s="65" t="s">
        <v>362</v>
      </c>
      <c r="C12" s="65">
        <f>-D4</f>
        <v>-100</v>
      </c>
      <c r="D12" s="73">
        <f>+$D$5*D11</f>
        <v>58.242228966366085</v>
      </c>
      <c r="E12" s="73">
        <f t="shared" ref="E12:R12" si="0">+$D$5*E11</f>
        <v>36.640535639376168</v>
      </c>
      <c r="F12" s="73">
        <f t="shared" si="0"/>
        <v>24.143292502174205</v>
      </c>
      <c r="G12" s="73">
        <f t="shared" si="0"/>
        <v>18.648868481168392</v>
      </c>
      <c r="H12" s="73">
        <f t="shared" si="0"/>
        <v>15.087534338554418</v>
      </c>
      <c r="I12" s="73">
        <f t="shared" si="0"/>
        <v>11.789249542299238</v>
      </c>
      <c r="J12" s="73">
        <f t="shared" si="0"/>
        <v>9.3143372295764006</v>
      </c>
      <c r="K12" s="73">
        <f t="shared" si="0"/>
        <v>7.4642764818179277</v>
      </c>
      <c r="L12" s="73">
        <f t="shared" si="0"/>
        <v>6.1410528337869499</v>
      </c>
      <c r="M12" s="73">
        <f t="shared" si="0"/>
        <v>4.2838130788343429</v>
      </c>
      <c r="N12" s="73">
        <f t="shared" si="0"/>
        <v>2.2546587575215256</v>
      </c>
      <c r="O12" s="73">
        <f t="shared" si="0"/>
        <v>1.8772360236885894</v>
      </c>
      <c r="P12" s="73">
        <f t="shared" si="0"/>
        <v>1.5967472093894386</v>
      </c>
      <c r="Q12" s="73">
        <f t="shared" si="0"/>
        <v>1.3586419125212179</v>
      </c>
      <c r="R12" s="73">
        <f t="shared" si="0"/>
        <v>1.1575270029251084</v>
      </c>
      <c r="S12" s="80">
        <f>SUM(D12:R12)</f>
        <v>200.00000000000006</v>
      </c>
    </row>
    <row r="13" spans="2:21" x14ac:dyDescent="0.25">
      <c r="B13" s="65" t="s">
        <v>366</v>
      </c>
      <c r="C13" s="65">
        <f>+C12</f>
        <v>-100</v>
      </c>
      <c r="D13" s="73">
        <f t="shared" ref="D13:R13" si="1">+D12*(1-D7)</f>
        <v>46.593783173092874</v>
      </c>
      <c r="E13" s="73">
        <f t="shared" si="1"/>
        <v>29.312428511500936</v>
      </c>
      <c r="F13" s="73">
        <f t="shared" si="1"/>
        <v>19.314634001739364</v>
      </c>
      <c r="G13" s="73">
        <f t="shared" si="1"/>
        <v>14.919094784934714</v>
      </c>
      <c r="H13" s="73">
        <f t="shared" si="1"/>
        <v>12.070027470843534</v>
      </c>
      <c r="I13" s="73">
        <f t="shared" si="1"/>
        <v>9.4313996338393906</v>
      </c>
      <c r="J13" s="73">
        <f t="shared" si="1"/>
        <v>7.4514697836611212</v>
      </c>
      <c r="K13" s="73">
        <f t="shared" si="1"/>
        <v>5.9714211854543429</v>
      </c>
      <c r="L13" s="73">
        <f t="shared" si="1"/>
        <v>4.9128422670295606</v>
      </c>
      <c r="M13" s="73">
        <f t="shared" si="1"/>
        <v>3.4270504630674745</v>
      </c>
      <c r="N13" s="73">
        <f t="shared" si="1"/>
        <v>1.8037270060172206</v>
      </c>
      <c r="O13" s="73">
        <f t="shared" si="1"/>
        <v>1.5017888189508717</v>
      </c>
      <c r="P13" s="73">
        <f t="shared" si="1"/>
        <v>1.2773977675115509</v>
      </c>
      <c r="Q13" s="73">
        <f t="shared" si="1"/>
        <v>1.0869135300169743</v>
      </c>
      <c r="R13" s="73">
        <f t="shared" si="1"/>
        <v>0.92602160234008668</v>
      </c>
      <c r="S13" s="80">
        <f>SUM(D13:R13)</f>
        <v>160.00000000000003</v>
      </c>
    </row>
    <row r="14" spans="2:21" x14ac:dyDescent="0.25"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80"/>
    </row>
    <row r="15" spans="2:21" x14ac:dyDescent="0.25">
      <c r="B15" s="65" t="s">
        <v>367</v>
      </c>
      <c r="D15" s="77">
        <f>NPV($D$6,D13:$R$13)</f>
        <v>100</v>
      </c>
      <c r="E15" s="77">
        <f>NPV($D$6,E13:$R$13)</f>
        <v>69.293553853511938</v>
      </c>
      <c r="F15" s="77">
        <f>NPV($D$6,F13:$R$13)</f>
        <v>50.990025780430351</v>
      </c>
      <c r="G15" s="77">
        <f>NPV($D$6,G13:$R$13)</f>
        <v>39.776349024380615</v>
      </c>
      <c r="H15" s="77">
        <f>NPV($D$6,H13:$R$13)</f>
        <v>31.176656865827891</v>
      </c>
      <c r="I15" s="77">
        <f>NPV($D$6,I13:$R$13)</f>
        <v>24.059769944886565</v>
      </c>
      <c r="J15" s="77">
        <f>NPV($D$6,J13:$R$13)</f>
        <v>18.450827050017075</v>
      </c>
      <c r="K15" s="77">
        <f>NPV($D$6,K13:$R$13)</f>
        <v>13.930702343988127</v>
      </c>
      <c r="L15" s="77">
        <f>NPV($D$6,L13:$R$13)</f>
        <v>10.172498790096313</v>
      </c>
      <c r="M15" s="77">
        <f>NPV($D$6,M13:$R$13)</f>
        <v>6.8757956898766501</v>
      </c>
      <c r="N15" s="77">
        <f>NPV($D$6,N13:$R$13)</f>
        <v>4.5411260613206474</v>
      </c>
      <c r="O15" s="77">
        <f>NPV($D$6,O13:$R$13)</f>
        <v>3.4588630574684216</v>
      </c>
      <c r="P15" s="77">
        <f>NPV($D$6,P13:$R$13)</f>
        <v>2.5065954697462853</v>
      </c>
      <c r="Q15" s="77">
        <f>NPV($D$6,Q13:$R$13)</f>
        <v>1.6274289724069351</v>
      </c>
      <c r="R15" s="77">
        <f>NPV($D$6,R13:$R$13)</f>
        <v>0.79907056810486166</v>
      </c>
      <c r="S15" s="80"/>
    </row>
    <row r="16" spans="2:21" x14ac:dyDescent="0.25">
      <c r="B16" s="65" t="s">
        <v>368</v>
      </c>
      <c r="D16" s="73">
        <f>+E15</f>
        <v>69.293553853511938</v>
      </c>
      <c r="E16" s="73">
        <f t="shared" ref="E16:R16" si="2">+F15</f>
        <v>50.990025780430351</v>
      </c>
      <c r="F16" s="73">
        <f t="shared" si="2"/>
        <v>39.776349024380615</v>
      </c>
      <c r="G16" s="73">
        <f t="shared" si="2"/>
        <v>31.176656865827891</v>
      </c>
      <c r="H16" s="73">
        <f t="shared" si="2"/>
        <v>24.059769944886565</v>
      </c>
      <c r="I16" s="73">
        <f t="shared" si="2"/>
        <v>18.450827050017075</v>
      </c>
      <c r="J16" s="73">
        <f t="shared" si="2"/>
        <v>13.930702343988127</v>
      </c>
      <c r="K16" s="73">
        <f t="shared" si="2"/>
        <v>10.172498790096313</v>
      </c>
      <c r="L16" s="73">
        <f t="shared" si="2"/>
        <v>6.8757956898766501</v>
      </c>
      <c r="M16" s="73">
        <f t="shared" si="2"/>
        <v>4.5411260613206474</v>
      </c>
      <c r="N16" s="73">
        <f t="shared" si="2"/>
        <v>3.4588630574684216</v>
      </c>
      <c r="O16" s="73">
        <f t="shared" si="2"/>
        <v>2.5065954697462853</v>
      </c>
      <c r="P16" s="73">
        <f t="shared" si="2"/>
        <v>1.6274289724069351</v>
      </c>
      <c r="Q16" s="73">
        <f t="shared" si="2"/>
        <v>0.79907056810486166</v>
      </c>
      <c r="R16" s="73">
        <f t="shared" si="2"/>
        <v>0</v>
      </c>
      <c r="S16" s="80"/>
    </row>
    <row r="17" spans="2:49" x14ac:dyDescent="0.25">
      <c r="B17" s="65" t="s">
        <v>369</v>
      </c>
      <c r="D17" s="73">
        <f>AVERAGE(D15:D16)</f>
        <v>84.646776926755962</v>
      </c>
      <c r="E17" s="73">
        <f t="shared" ref="E17:R17" si="3">AVERAGE(E15:E16)</f>
        <v>60.141789816971141</v>
      </c>
      <c r="F17" s="73">
        <f t="shared" si="3"/>
        <v>45.383187402405483</v>
      </c>
      <c r="G17" s="73">
        <f t="shared" si="3"/>
        <v>35.476502945104251</v>
      </c>
      <c r="H17" s="73">
        <f t="shared" si="3"/>
        <v>27.618213405357228</v>
      </c>
      <c r="I17" s="73">
        <f t="shared" si="3"/>
        <v>21.255298497451818</v>
      </c>
      <c r="J17" s="73">
        <f t="shared" si="3"/>
        <v>16.190764697002599</v>
      </c>
      <c r="K17" s="73">
        <f t="shared" si="3"/>
        <v>12.05160056704222</v>
      </c>
      <c r="L17" s="73">
        <f t="shared" si="3"/>
        <v>8.5241472399864815</v>
      </c>
      <c r="M17" s="73">
        <f t="shared" si="3"/>
        <v>5.7084608755986483</v>
      </c>
      <c r="N17" s="73">
        <f t="shared" si="3"/>
        <v>3.9999945593945343</v>
      </c>
      <c r="O17" s="73">
        <f t="shared" si="3"/>
        <v>2.9827292636073537</v>
      </c>
      <c r="P17" s="73">
        <f t="shared" si="3"/>
        <v>2.0670122210766104</v>
      </c>
      <c r="Q17" s="73">
        <f t="shared" si="3"/>
        <v>1.2132497702558984</v>
      </c>
      <c r="R17" s="73">
        <f t="shared" si="3"/>
        <v>0.39953528405243083</v>
      </c>
      <c r="S17" s="80">
        <f>SUM(D17:R17)</f>
        <v>327.65926347206261</v>
      </c>
    </row>
    <row r="18" spans="2:49" x14ac:dyDescent="0.25">
      <c r="D18" s="73"/>
      <c r="E18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80"/>
    </row>
    <row r="19" spans="2:49" x14ac:dyDescent="0.25">
      <c r="B19" s="65" t="s">
        <v>370</v>
      </c>
      <c r="D19" s="73">
        <f>+D16-D15</f>
        <v>-30.706446146488062</v>
      </c>
      <c r="E19" s="73">
        <f t="shared" ref="E19:R19" si="4">+E16-E15</f>
        <v>-18.303528073081587</v>
      </c>
      <c r="F19" s="73">
        <f t="shared" si="4"/>
        <v>-11.213676756049736</v>
      </c>
      <c r="G19" s="73">
        <f t="shared" si="4"/>
        <v>-8.599692158552724</v>
      </c>
      <c r="H19" s="73">
        <f t="shared" si="4"/>
        <v>-7.1168869209413259</v>
      </c>
      <c r="I19" s="73">
        <f t="shared" si="4"/>
        <v>-5.6089428948694895</v>
      </c>
      <c r="J19" s="73">
        <f t="shared" si="4"/>
        <v>-4.5201247060289482</v>
      </c>
      <c r="K19" s="73">
        <f t="shared" si="4"/>
        <v>-3.7582035538918142</v>
      </c>
      <c r="L19" s="73">
        <f t="shared" si="4"/>
        <v>-3.2967031002196627</v>
      </c>
      <c r="M19" s="73">
        <f t="shared" si="4"/>
        <v>-2.3346696285560027</v>
      </c>
      <c r="N19" s="73">
        <f t="shared" si="4"/>
        <v>-1.0822630038522258</v>
      </c>
      <c r="O19" s="73">
        <f>+O16-O15</f>
        <v>-0.95226758772213627</v>
      </c>
      <c r="P19" s="73">
        <f t="shared" si="4"/>
        <v>-0.87916649733935026</v>
      </c>
      <c r="Q19" s="73">
        <f t="shared" si="4"/>
        <v>-0.82835840430207341</v>
      </c>
      <c r="R19" s="73">
        <f t="shared" si="4"/>
        <v>-0.79907056810486166</v>
      </c>
      <c r="S19" s="80">
        <f>SUM(D19:R19)</f>
        <v>-100</v>
      </c>
    </row>
    <row r="20" spans="2:49" x14ac:dyDescent="0.25">
      <c r="B20" s="65" t="s">
        <v>371</v>
      </c>
      <c r="D20" s="75">
        <f>-D19/D12</f>
        <v>0.52721962554387336</v>
      </c>
      <c r="E20" s="75">
        <f>-E19/E12</f>
        <v>0.4995431358653909</v>
      </c>
      <c r="F20" s="75">
        <f t="shared" ref="F20:R20" si="5">-F19/F12</f>
        <v>0.46446344279844587</v>
      </c>
      <c r="G20" s="75">
        <f t="shared" si="5"/>
        <v>0.46113747690572671</v>
      </c>
      <c r="H20" s="75">
        <f t="shared" si="5"/>
        <v>0.47170642738853352</v>
      </c>
      <c r="I20" s="75">
        <f t="shared" si="5"/>
        <v>0.47576759442955913</v>
      </c>
      <c r="J20" s="75">
        <f t="shared" si="5"/>
        <v>0.48528677828798295</v>
      </c>
      <c r="K20" s="75">
        <f t="shared" si="5"/>
        <v>0.50349200797241933</v>
      </c>
      <c r="L20" s="75">
        <f t="shared" si="5"/>
        <v>0.53683027803991601</v>
      </c>
      <c r="M20" s="75">
        <f t="shared" si="5"/>
        <v>0.54499801592446784</v>
      </c>
      <c r="N20" s="75">
        <f t="shared" si="5"/>
        <v>0.48001188660670008</v>
      </c>
      <c r="O20" s="75">
        <f t="shared" si="5"/>
        <v>0.50727110267734021</v>
      </c>
      <c r="P20" s="75">
        <f t="shared" si="5"/>
        <v>0.55059842420236604</v>
      </c>
      <c r="Q20" s="75">
        <f t="shared" si="5"/>
        <v>0.60969590049293942</v>
      </c>
      <c r="R20" s="75">
        <f t="shared" si="5"/>
        <v>0.69032563913030487</v>
      </c>
      <c r="S20" s="79">
        <f>-S19/S12</f>
        <v>0.49999999999999983</v>
      </c>
    </row>
    <row r="22" spans="2:49" x14ac:dyDescent="0.25">
      <c r="AH22" s="65" t="s">
        <v>387</v>
      </c>
      <c r="AI22" s="67">
        <f t="shared" ref="AI22:AW22" si="6">-D19</f>
        <v>30.706446146488062</v>
      </c>
      <c r="AJ22" s="67">
        <f t="shared" si="6"/>
        <v>18.303528073081587</v>
      </c>
      <c r="AK22" s="67">
        <f t="shared" si="6"/>
        <v>11.213676756049736</v>
      </c>
      <c r="AL22" s="67">
        <f t="shared" si="6"/>
        <v>8.599692158552724</v>
      </c>
      <c r="AM22" s="67">
        <f t="shared" si="6"/>
        <v>7.1168869209413259</v>
      </c>
      <c r="AN22" s="67">
        <f t="shared" si="6"/>
        <v>5.6089428948694895</v>
      </c>
      <c r="AO22" s="67">
        <f t="shared" si="6"/>
        <v>4.5201247060289482</v>
      </c>
      <c r="AP22" s="67">
        <f t="shared" si="6"/>
        <v>3.7582035538918142</v>
      </c>
      <c r="AQ22" s="67">
        <f t="shared" si="6"/>
        <v>3.2967031002196627</v>
      </c>
      <c r="AR22" s="67">
        <f t="shared" si="6"/>
        <v>2.3346696285560027</v>
      </c>
      <c r="AS22" s="67">
        <f t="shared" si="6"/>
        <v>1.0822630038522258</v>
      </c>
      <c r="AT22" s="67">
        <f t="shared" si="6"/>
        <v>0.95226758772213627</v>
      </c>
      <c r="AU22" s="67">
        <f t="shared" si="6"/>
        <v>0.87916649733935026</v>
      </c>
      <c r="AV22" s="67">
        <f t="shared" si="6"/>
        <v>0.82835840430207341</v>
      </c>
      <c r="AW22" s="67">
        <f t="shared" si="6"/>
        <v>0.79907056810486166</v>
      </c>
    </row>
    <row r="23" spans="2:49" x14ac:dyDescent="0.25">
      <c r="AH23" s="65" t="s">
        <v>387</v>
      </c>
      <c r="AI23" s="67" t="e">
        <f>-#REF!</f>
        <v>#REF!</v>
      </c>
      <c r="AJ23" s="67" t="e">
        <f>-#REF!</f>
        <v>#REF!</v>
      </c>
      <c r="AK23" s="67" t="e">
        <f>-#REF!</f>
        <v>#REF!</v>
      </c>
      <c r="AL23" s="67" t="e">
        <f>-#REF!</f>
        <v>#REF!</v>
      </c>
      <c r="AM23" s="67" t="e">
        <f>-#REF!</f>
        <v>#REF!</v>
      </c>
      <c r="AN23" s="67" t="e">
        <f>-#REF!</f>
        <v>#REF!</v>
      </c>
      <c r="AO23" s="67" t="e">
        <f>-#REF!</f>
        <v>#REF!</v>
      </c>
      <c r="AP23" s="67" t="e">
        <f>-#REF!</f>
        <v>#REF!</v>
      </c>
      <c r="AQ23" s="67" t="e">
        <f>-#REF!</f>
        <v>#REF!</v>
      </c>
      <c r="AR23" s="67" t="e">
        <f>-#REF!</f>
        <v>#REF!</v>
      </c>
      <c r="AS23" s="67" t="e">
        <f>-#REF!</f>
        <v>#REF!</v>
      </c>
      <c r="AT23" s="67" t="e">
        <f>-#REF!</f>
        <v>#REF!</v>
      </c>
      <c r="AU23" s="67" t="e">
        <f>-#REF!</f>
        <v>#REF!</v>
      </c>
      <c r="AV23" s="67" t="e">
        <f>-#REF!</f>
        <v>#REF!</v>
      </c>
      <c r="AW23" s="67" t="e">
        <f>-#REF!</f>
        <v>#REF!</v>
      </c>
    </row>
    <row r="24" spans="2:49" x14ac:dyDescent="0.25">
      <c r="AH24" s="65" t="s">
        <v>387</v>
      </c>
      <c r="AI24" s="67" t="e">
        <f>-#REF!</f>
        <v>#REF!</v>
      </c>
      <c r="AJ24" s="67" t="e">
        <f>-#REF!</f>
        <v>#REF!</v>
      </c>
      <c r="AK24" s="67" t="e">
        <f>-#REF!</f>
        <v>#REF!</v>
      </c>
      <c r="AL24" s="67" t="e">
        <f>-#REF!</f>
        <v>#REF!</v>
      </c>
      <c r="AM24" s="67" t="e">
        <f>-#REF!</f>
        <v>#REF!</v>
      </c>
      <c r="AN24" s="67" t="e">
        <f>-#REF!</f>
        <v>#REF!</v>
      </c>
      <c r="AO24" s="67" t="e">
        <f>-#REF!</f>
        <v>#REF!</v>
      </c>
      <c r="AP24" s="67" t="e">
        <f>-#REF!</f>
        <v>#REF!</v>
      </c>
      <c r="AQ24" s="67" t="e">
        <f>-#REF!</f>
        <v>#REF!</v>
      </c>
      <c r="AR24" s="67" t="e">
        <f>-#REF!</f>
        <v>#REF!</v>
      </c>
      <c r="AS24" s="67" t="e">
        <f>-#REF!</f>
        <v>#REF!</v>
      </c>
      <c r="AT24" s="67" t="e">
        <f>-#REF!</f>
        <v>#REF!</v>
      </c>
      <c r="AU24" s="67" t="e">
        <f>-#REF!</f>
        <v>#REF!</v>
      </c>
      <c r="AV24" s="67" t="e">
        <f>-#REF!</f>
        <v>#REF!</v>
      </c>
      <c r="AW24" s="67" t="e">
        <f>-#REF!</f>
        <v>#REF!</v>
      </c>
    </row>
    <row r="25" spans="2:49" x14ac:dyDescent="0.25">
      <c r="B25" s="68" t="s">
        <v>391</v>
      </c>
      <c r="C25" s="68" t="s">
        <v>394</v>
      </c>
      <c r="D25" s="85">
        <v>0.29121114483183042</v>
      </c>
      <c r="E25" s="85">
        <v>0.18320267819688082</v>
      </c>
      <c r="F25" s="85">
        <v>0.12071646251087102</v>
      </c>
      <c r="G25" s="85">
        <v>9.3244342405841965E-2</v>
      </c>
      <c r="H25" s="85">
        <v>7.5437671692772088E-2</v>
      </c>
      <c r="I25" s="85">
        <v>5.8946247711496189E-2</v>
      </c>
      <c r="J25" s="85">
        <v>4.6571686147882006E-2</v>
      </c>
      <c r="K25" s="85">
        <v>3.7321382409089637E-2</v>
      </c>
      <c r="L25" s="85">
        <v>3.0705264168934751E-2</v>
      </c>
      <c r="M25" s="85">
        <v>2.1419065394171714E-2</v>
      </c>
      <c r="N25" s="85">
        <v>1.1273293787607629E-2</v>
      </c>
      <c r="O25" s="85">
        <v>9.3861801184429473E-3</v>
      </c>
      <c r="P25" s="85">
        <v>7.9837360469471926E-3</v>
      </c>
      <c r="Q25" s="85">
        <v>6.7932095626060899E-3</v>
      </c>
      <c r="R25" s="85">
        <v>5.7876350146255423E-3</v>
      </c>
      <c r="S25" s="79">
        <f>SUM(D25:R25)</f>
        <v>1</v>
      </c>
      <c r="U25" s="65" t="s">
        <v>397</v>
      </c>
    </row>
    <row r="26" spans="2:49" x14ac:dyDescent="0.25">
      <c r="C26" s="68" t="s">
        <v>395</v>
      </c>
      <c r="D26" s="76">
        <v>0.52721962554387336</v>
      </c>
      <c r="E26" s="76">
        <v>0.4995431358653909</v>
      </c>
      <c r="F26" s="76">
        <v>0.46446344279844587</v>
      </c>
      <c r="G26" s="76">
        <v>0.46113747690572671</v>
      </c>
      <c r="H26" s="76">
        <v>0.47170642738853352</v>
      </c>
      <c r="I26" s="76">
        <v>0.47576759442955913</v>
      </c>
      <c r="J26" s="76">
        <v>0.48528677828798295</v>
      </c>
      <c r="K26" s="76">
        <v>0.50349200797241933</v>
      </c>
      <c r="L26" s="76">
        <v>0.53683027803991601</v>
      </c>
      <c r="M26" s="76">
        <v>0.54499801592446784</v>
      </c>
      <c r="N26" s="76">
        <v>0.48001188660670008</v>
      </c>
      <c r="O26" s="76">
        <v>0.50727110267734021</v>
      </c>
      <c r="P26" s="76">
        <v>0.55059842420236604</v>
      </c>
      <c r="Q26" s="76">
        <v>0.60969590049293942</v>
      </c>
      <c r="R26" s="76">
        <v>0.69032563913030487</v>
      </c>
      <c r="S26" s="79">
        <v>0.49999999999999983</v>
      </c>
      <c r="U26" s="65" t="s">
        <v>398</v>
      </c>
      <c r="AH26" s="65" t="s">
        <v>388</v>
      </c>
      <c r="AI26" s="70">
        <f>amort!C63*100</f>
        <v>30.025313481138348</v>
      </c>
      <c r="AJ26" s="70">
        <f>amort!D63*100</f>
        <v>14.891128323527136</v>
      </c>
      <c r="AK26" s="70">
        <f>amort!E63*100</f>
        <v>10.265186326388314</v>
      </c>
      <c r="AL26" s="70">
        <f>amort!F63*100</f>
        <v>8.5219622312613108</v>
      </c>
      <c r="AM26" s="70">
        <f>amort!G63*100</f>
        <v>7.2629012292595743</v>
      </c>
      <c r="AN26" s="70">
        <f>amort!H63*100</f>
        <v>5.7564214142653158</v>
      </c>
      <c r="AO26" s="70">
        <f>amort!I63*100</f>
        <v>4.5632645196482891</v>
      </c>
      <c r="AP26" s="70">
        <f>amort!J63*100</f>
        <v>3.816197600065109</v>
      </c>
      <c r="AQ26" s="70">
        <f>amort!K63*100</f>
        <v>3.301214174853583</v>
      </c>
      <c r="AR26" s="70">
        <f>amort!L63*100</f>
        <v>2.8319080315049368</v>
      </c>
      <c r="AS26" s="70">
        <f>amort!M63*100</f>
        <v>1.4296942133957471</v>
      </c>
      <c r="AT26" s="70">
        <f>amort!N63*100</f>
        <v>1.0347806320567958</v>
      </c>
      <c r="AU26" s="70">
        <f>amort!O63*100</f>
        <v>0.91320197450740181</v>
      </c>
      <c r="AV26" s="70">
        <f>amort!P63*100</f>
        <v>0.86144909026213345</v>
      </c>
      <c r="AW26" s="70">
        <f>amort!Q63*100</f>
        <v>0.83284291365060925</v>
      </c>
    </row>
    <row r="27" spans="2:49" x14ac:dyDescent="0.25">
      <c r="AH27" s="65" t="s">
        <v>388</v>
      </c>
      <c r="AI27" s="71">
        <f>SUMIF(PKO!$D$1:$GA$1,CF!C60,PKO!$D$9:$GA$9)</f>
        <v>0</v>
      </c>
      <c r="AJ27" s="71">
        <f>SUMIF(PKO!$D$1:$GA$1,CF!D60,PKO!$D$9:$GA$9)</f>
        <v>0</v>
      </c>
      <c r="AK27" s="71">
        <f>-SUMIF(PKO!$D$1:$GA$1,CF!E60,PKO!$D$9:$GA$9)/1000/2800</f>
        <v>12.97108309638943</v>
      </c>
      <c r="AL27" s="71">
        <f>-SUMIF(PKO!$D$1:$GA$1,CF!F60,PKO!$D$9:$GA$9)/1000/2800</f>
        <v>18.499537187206478</v>
      </c>
      <c r="AM27" s="71">
        <f>-SUMIF(PKO!$D$1:$GA$1,CF!G60,PKO!$D$9:$GA$9)/1000/2800</f>
        <v>19.196470519641018</v>
      </c>
      <c r="AN27" s="71">
        <f>-SUMIF(PKO!$D$1:$GA$1,CF!H60,PKO!$D$9:$GA$9)/1000/2800</f>
        <v>14.109071460490854</v>
      </c>
      <c r="AO27" s="71">
        <f>-SUMIF(PKO!$D$1:$GA$1,CF!I60,PKO!$D$9:$GA$9)/1000/2800</f>
        <v>9.1141098611232927</v>
      </c>
      <c r="AP27" s="71">
        <f>-SUMIF(PKO!$D$1:$GA$1,CF!J60,PKO!$D$9:$GA$9)/1000/2800</f>
        <v>6.6029655329023251</v>
      </c>
      <c r="AQ27" s="71">
        <f>-SUMIF(PKO!$D$1:$GA$1,CF!K60,PKO!$D$9:$GA$9)/1000/2800</f>
        <v>5.0408344378674679</v>
      </c>
      <c r="AR27" s="71">
        <f>-SUMIF(PKO!$D$1:$GA$1,CF!L60,PKO!$D$9:$GA$9)/1000/2800</f>
        <v>4.0551767733294506</v>
      </c>
      <c r="AS27" s="71">
        <f>-SUMIF(PKO!$D$1:$GA$1,CF!M60,PKO!$D$9:$GA$9)/1000/2800</f>
        <v>3.300132070429981</v>
      </c>
      <c r="AT27" s="71">
        <f>-SUMIF(PKO!$D$1:$GA$1,CF!N60,PKO!$D$9:$GA$9)/1000/2800</f>
        <v>2.7330172449530643</v>
      </c>
      <c r="AU27" s="71">
        <f>-SUMIF(PKO!$D$1:$GA$1,CF!O60,PKO!$D$9:$GA$9)/1000/2800</f>
        <v>2.3188351068248685</v>
      </c>
      <c r="AV27" s="71">
        <f>-SUMIF(PKO!$D$1:$GA$1,CF!P60,PKO!$D$9:$GA$9)/1000/2800</f>
        <v>2.0312977399743568</v>
      </c>
      <c r="AW27" s="71">
        <f>-SUMIF(PKO!$D$1:$GA$1,CF!Q60,PKO!$D$9:$GA$9)/1000/2800</f>
        <v>1.8512043409254031</v>
      </c>
    </row>
    <row r="28" spans="2:49" x14ac:dyDescent="0.25">
      <c r="B28" s="68" t="s">
        <v>399</v>
      </c>
      <c r="C28" s="68" t="s">
        <v>394</v>
      </c>
      <c r="D28" s="86">
        <v>0.2</v>
      </c>
      <c r="E28" s="85">
        <v>0.16</v>
      </c>
      <c r="F28" s="85">
        <v>0.13</v>
      </c>
      <c r="G28" s="85">
        <v>0.11</v>
      </c>
      <c r="H28" s="85">
        <v>0.1</v>
      </c>
      <c r="I28" s="85">
        <v>8.5000000000000006E-2</v>
      </c>
      <c r="J28" s="85">
        <v>6.5000000000000002E-2</v>
      </c>
      <c r="K28" s="85">
        <v>0.05</v>
      </c>
      <c r="L28" s="85">
        <v>3.6999999999999998E-2</v>
      </c>
      <c r="M28" s="85">
        <v>2.5000000000000001E-2</v>
      </c>
      <c r="N28" s="85">
        <v>8.0000000000000002E-3</v>
      </c>
      <c r="O28" s="85">
        <v>8.0000000000000002E-3</v>
      </c>
      <c r="P28" s="85">
        <v>7.9837360469471926E-3</v>
      </c>
      <c r="Q28" s="85">
        <v>6.7932095626060899E-3</v>
      </c>
      <c r="R28" s="85">
        <v>7.0000000000000001E-3</v>
      </c>
      <c r="S28" s="79">
        <f>SUM(D28:R28)</f>
        <v>0.99977694560955332</v>
      </c>
      <c r="U28" s="65" t="s">
        <v>397</v>
      </c>
      <c r="AH28" s="65" t="s">
        <v>388</v>
      </c>
      <c r="AI28" s="70">
        <f>[2]amort!C63*100</f>
        <v>62.507610446998527</v>
      </c>
      <c r="AJ28" s="70">
        <f>[2]amort!D63*100</f>
        <v>16.721184266222089</v>
      </c>
      <c r="AK28" s="70">
        <f>[2]amort!E63*100</f>
        <v>5.6739051740221953</v>
      </c>
      <c r="AL28" s="70">
        <f>[2]amort!F63*100</f>
        <v>2.4471188815686173</v>
      </c>
      <c r="AM28" s="70">
        <f>[2]amort!G63*100</f>
        <v>1.1359730375407102</v>
      </c>
      <c r="AN28" s="70">
        <f>[2]amort!H63*100</f>
        <v>0.25107761766902514</v>
      </c>
      <c r="AO28" s="70">
        <f>[2]amort!I63*100</f>
        <v>0.15632676292369085</v>
      </c>
      <c r="AP28" s="70">
        <f>[2]amort!J63*100</f>
        <v>9.8732509823723613E-2</v>
      </c>
      <c r="AQ28" s="70">
        <f>[2]amort!K63*100</f>
        <v>6.3989867705271694E-2</v>
      </c>
      <c r="AR28" s="70">
        <f>[2]amort!L63*100</f>
        <v>4.3349914511285996E-2</v>
      </c>
      <c r="AS28" s="70">
        <f>[2]amort!M63*100</f>
        <v>0</v>
      </c>
      <c r="AT28" s="70">
        <f>[2]amort!N63*100</f>
        <v>0</v>
      </c>
      <c r="AU28" s="70">
        <f>[2]amort!O63*100</f>
        <v>0</v>
      </c>
      <c r="AV28" s="70">
        <f>[2]amort!P63*100</f>
        <v>0</v>
      </c>
      <c r="AW28" s="70">
        <f>[2]amort!Q63*100</f>
        <v>0</v>
      </c>
    </row>
    <row r="29" spans="2:49" x14ac:dyDescent="0.25">
      <c r="C29" s="68" t="s">
        <v>395</v>
      </c>
      <c r="D29" s="76">
        <v>0.46963948742196882</v>
      </c>
      <c r="E29" s="76">
        <v>0.46462453017342131</v>
      </c>
      <c r="F29" s="76">
        <v>0.46279626997084722</v>
      </c>
      <c r="G29" s="76">
        <v>0.4737615906408944</v>
      </c>
      <c r="H29" s="76">
        <v>0.51000308335164346</v>
      </c>
      <c r="I29" s="76">
        <v>0.53811415925264849</v>
      </c>
      <c r="J29" s="76">
        <v>0.55052215844120334</v>
      </c>
      <c r="K29" s="76">
        <v>0.57025161284682135</v>
      </c>
      <c r="L29" s="76">
        <v>0.59136089039781614</v>
      </c>
      <c r="M29" s="76">
        <v>0.60686859161629392</v>
      </c>
      <c r="N29" s="76">
        <v>0.4470711225437618</v>
      </c>
      <c r="O29" s="76">
        <v>0.50614898062483926</v>
      </c>
      <c r="P29" s="76">
        <v>0.57257127403175212</v>
      </c>
      <c r="Q29" s="76">
        <v>0.62163575808551486</v>
      </c>
      <c r="R29" s="76">
        <v>0.70662376439735841</v>
      </c>
      <c r="S29" s="81">
        <v>0.50011155207638736</v>
      </c>
      <c r="U29" s="65" t="s">
        <v>398</v>
      </c>
    </row>
    <row r="30" spans="2:49" x14ac:dyDescent="0.25">
      <c r="AI30" s="65">
        <v>1</v>
      </c>
      <c r="AJ30" s="65">
        <v>2</v>
      </c>
      <c r="AK30" s="65">
        <v>3</v>
      </c>
      <c r="AL30" s="65">
        <v>4</v>
      </c>
      <c r="AM30" s="65">
        <v>5</v>
      </c>
      <c r="AN30" s="65">
        <v>6</v>
      </c>
      <c r="AO30" s="65">
        <v>7</v>
      </c>
      <c r="AP30" s="65">
        <v>8</v>
      </c>
      <c r="AQ30" s="65">
        <v>9</v>
      </c>
      <c r="AR30" s="65">
        <v>10</v>
      </c>
      <c r="AS30" s="65">
        <v>11</v>
      </c>
      <c r="AT30" s="65">
        <v>12</v>
      </c>
      <c r="AU30" s="65">
        <v>13</v>
      </c>
      <c r="AV30" s="65">
        <v>14</v>
      </c>
      <c r="AW30" s="65">
        <v>15</v>
      </c>
    </row>
    <row r="31" spans="2:49" x14ac:dyDescent="0.25">
      <c r="B31" s="68" t="s">
        <v>392</v>
      </c>
      <c r="C31" s="68" t="s">
        <v>394</v>
      </c>
      <c r="D31" s="87">
        <v>6.6699999999999995E-2</v>
      </c>
      <c r="E31" s="87">
        <v>6.6699999999999995E-2</v>
      </c>
      <c r="F31" s="87">
        <v>6.6699999999999995E-2</v>
      </c>
      <c r="G31" s="87">
        <v>6.6699999999999995E-2</v>
      </c>
      <c r="H31" s="87">
        <v>6.6699999999999995E-2</v>
      </c>
      <c r="I31" s="87">
        <v>6.6699999999999995E-2</v>
      </c>
      <c r="J31" s="87">
        <v>6.6699999999999995E-2</v>
      </c>
      <c r="K31" s="87">
        <v>6.6699999999999995E-2</v>
      </c>
      <c r="L31" s="87">
        <v>6.6699999999999995E-2</v>
      </c>
      <c r="M31" s="87">
        <v>6.6699999999999995E-2</v>
      </c>
      <c r="N31" s="87">
        <v>6.6699999999999995E-2</v>
      </c>
      <c r="O31" s="87">
        <v>6.6699999999999995E-2</v>
      </c>
      <c r="P31" s="87">
        <v>6.6699999999999995E-2</v>
      </c>
      <c r="Q31" s="87">
        <v>6.6699999999999995E-2</v>
      </c>
      <c r="R31" s="87">
        <v>6.6699999999999995E-2</v>
      </c>
      <c r="S31" s="79">
        <f>SUM(D31:R31)</f>
        <v>1.0004999999999999</v>
      </c>
      <c r="U31" s="65" t="s">
        <v>397</v>
      </c>
      <c r="AH31" s="68" t="s">
        <v>331</v>
      </c>
      <c r="AI31" s="69" t="e">
        <f>#REF!</f>
        <v>#REF!</v>
      </c>
      <c r="AJ31" s="69" t="e">
        <f>#REF!</f>
        <v>#REF!</v>
      </c>
      <c r="AK31" s="69" t="e">
        <f>#REF!</f>
        <v>#REF!</v>
      </c>
      <c r="AL31" s="69" t="e">
        <f>#REF!</f>
        <v>#REF!</v>
      </c>
      <c r="AM31" s="69" t="e">
        <f>#REF!</f>
        <v>#REF!</v>
      </c>
      <c r="AN31" s="69" t="e">
        <f>#REF!</f>
        <v>#REF!</v>
      </c>
      <c r="AO31" s="69" t="e">
        <f>#REF!</f>
        <v>#REF!</v>
      </c>
      <c r="AP31" s="69" t="e">
        <f>#REF!</f>
        <v>#REF!</v>
      </c>
      <c r="AQ31" s="69" t="e">
        <f>#REF!</f>
        <v>#REF!</v>
      </c>
      <c r="AR31" s="69" t="e">
        <f>#REF!</f>
        <v>#REF!</v>
      </c>
      <c r="AS31" s="69"/>
      <c r="AT31" s="69"/>
      <c r="AU31" s="69"/>
      <c r="AV31" s="69"/>
      <c r="AW31" s="69"/>
    </row>
    <row r="32" spans="2:49" x14ac:dyDescent="0.25">
      <c r="C32" s="68" t="s">
        <v>395</v>
      </c>
      <c r="D32" s="76">
        <v>0.30871782563965966</v>
      </c>
      <c r="E32" s="76">
        <v>0.32895027876317501</v>
      </c>
      <c r="F32" s="76">
        <v>0.35050870701801784</v>
      </c>
      <c r="G32" s="76">
        <v>0.37348001089213811</v>
      </c>
      <c r="H32" s="76">
        <v>0.39795678607442192</v>
      </c>
      <c r="I32" s="76">
        <v>0.42403769670131192</v>
      </c>
      <c r="J32" s="76">
        <v>0.45182787306491157</v>
      </c>
      <c r="K32" s="76">
        <v>0.481439335385697</v>
      </c>
      <c r="L32" s="76">
        <v>0.51299144535804908</v>
      </c>
      <c r="M32" s="76">
        <v>0.54661138728873004</v>
      </c>
      <c r="N32" s="76">
        <v>0.58243468076776606</v>
      </c>
      <c r="O32" s="76">
        <v>0.62060572693825333</v>
      </c>
      <c r="P32" s="76">
        <v>0.6612783905670776</v>
      </c>
      <c r="Q32" s="76">
        <v>0.70461662026282257</v>
      </c>
      <c r="R32" s="76">
        <v>0.75079510934092941</v>
      </c>
      <c r="S32" s="79">
        <v>0.49975012493753074</v>
      </c>
      <c r="U32" s="65" t="s">
        <v>398</v>
      </c>
      <c r="AH32" s="68" t="s">
        <v>348</v>
      </c>
      <c r="AI32" s="69" t="e">
        <f>#REF!</f>
        <v>#REF!</v>
      </c>
      <c r="AJ32" s="69" t="e">
        <f>#REF!</f>
        <v>#REF!</v>
      </c>
      <c r="AK32" s="69" t="e">
        <f>#REF!</f>
        <v>#REF!</v>
      </c>
      <c r="AL32" s="69" t="e">
        <f>#REF!</f>
        <v>#REF!</v>
      </c>
      <c r="AM32" s="69" t="e">
        <f>#REF!</f>
        <v>#REF!</v>
      </c>
      <c r="AN32" s="69" t="e">
        <f>#REF!</f>
        <v>#REF!</v>
      </c>
      <c r="AO32" s="69" t="e">
        <f>#REF!</f>
        <v>#REF!</v>
      </c>
      <c r="AP32" s="69" t="e">
        <f>#REF!</f>
        <v>#REF!</v>
      </c>
      <c r="AQ32" s="69" t="e">
        <f>#REF!</f>
        <v>#REF!</v>
      </c>
      <c r="AR32" s="69" t="e">
        <f>#REF!</f>
        <v>#REF!</v>
      </c>
      <c r="AS32" s="69"/>
      <c r="AT32" s="69"/>
      <c r="AU32" s="69"/>
      <c r="AV32" s="69"/>
      <c r="AW32" s="69"/>
    </row>
    <row r="33" spans="18:49" x14ac:dyDescent="0.25">
      <c r="AH33" s="68" t="s">
        <v>376</v>
      </c>
      <c r="AI33" s="69" t="e">
        <f>#REF!</f>
        <v>#REF!</v>
      </c>
      <c r="AJ33" s="69" t="e">
        <f>#REF!</f>
        <v>#REF!</v>
      </c>
      <c r="AK33" s="69" t="e">
        <f>#REF!</f>
        <v>#REF!</v>
      </c>
      <c r="AL33" s="69" t="e">
        <f>#REF!</f>
        <v>#REF!</v>
      </c>
      <c r="AM33" s="69" t="e">
        <f>#REF!</f>
        <v>#REF!</v>
      </c>
      <c r="AN33" s="69"/>
      <c r="AO33" s="69"/>
      <c r="AP33" s="69"/>
      <c r="AQ33" s="69"/>
      <c r="AR33" s="69"/>
      <c r="AS33" s="69"/>
      <c r="AT33" s="69"/>
      <c r="AU33" s="69"/>
      <c r="AV33" s="69"/>
      <c r="AW33" s="69"/>
    </row>
    <row r="38" spans="18:49" x14ac:dyDescent="0.25">
      <c r="R38" s="82" t="s">
        <v>393</v>
      </c>
    </row>
  </sheetData>
  <pageMargins left="0.35433070866141736" right="0.15748031496062992" top="0.27559055118110237" bottom="0.31496062992125984" header="0.31496062992125984" footer="0.31496062992125984"/>
  <pageSetup paperSize="9" scale="5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36"/>
  <sheetViews>
    <sheetView zoomScaleNormal="100" zoomScaleSheetLayoutView="100" workbookViewId="0">
      <pane xSplit="3" ySplit="3" topLeftCell="I4" activePane="bottomRight" state="frozen"/>
      <selection pane="topRight" activeCell="C1" sqref="C1"/>
      <selection pane="bottomLeft" activeCell="A3" sqref="A3"/>
      <selection pane="bottomRight" activeCell="B1" sqref="B1"/>
    </sheetView>
  </sheetViews>
  <sheetFormatPr defaultColWidth="9.109375" defaultRowHeight="13.2" x14ac:dyDescent="0.25"/>
  <cols>
    <col min="1" max="1" width="9.109375" style="65"/>
    <col min="2" max="2" width="23.5546875" style="65" customWidth="1"/>
    <col min="3" max="3" width="18.88671875" style="65" customWidth="1"/>
    <col min="4" max="18" width="7.44140625" style="72" customWidth="1"/>
    <col min="19" max="19" width="7.44140625" style="78" customWidth="1"/>
    <col min="20" max="20" width="4.44140625" style="65" customWidth="1"/>
    <col min="21" max="16384" width="9.109375" style="65"/>
  </cols>
  <sheetData>
    <row r="1" spans="2:21" ht="18" x14ac:dyDescent="0.35">
      <c r="B1" s="115" t="s">
        <v>465</v>
      </c>
    </row>
    <row r="2" spans="2:21" ht="14.4" x14ac:dyDescent="0.3">
      <c r="B2" s="66" t="s">
        <v>390</v>
      </c>
    </row>
    <row r="4" spans="2:21" x14ac:dyDescent="0.25">
      <c r="B4" s="65" t="s">
        <v>361</v>
      </c>
      <c r="D4" s="84">
        <v>100</v>
      </c>
    </row>
    <row r="5" spans="2:21" x14ac:dyDescent="0.25">
      <c r="B5" s="68" t="s">
        <v>377</v>
      </c>
      <c r="D5" s="84">
        <v>150</v>
      </c>
      <c r="E5" s="88">
        <f>D5/D4</f>
        <v>1.5</v>
      </c>
      <c r="F5" s="89" t="s">
        <v>401</v>
      </c>
    </row>
    <row r="6" spans="2:21" x14ac:dyDescent="0.25">
      <c r="B6" s="65" t="s">
        <v>363</v>
      </c>
      <c r="D6" s="74">
        <f>IRR(C13:R13,0.2)</f>
        <v>0.11118417679083836</v>
      </c>
    </row>
    <row r="7" spans="2:21" x14ac:dyDescent="0.25">
      <c r="B7" s="65" t="s">
        <v>364</v>
      </c>
      <c r="D7" s="83">
        <v>0.05</v>
      </c>
      <c r="E7" s="83">
        <v>0.05</v>
      </c>
      <c r="F7" s="83">
        <v>0.05</v>
      </c>
      <c r="G7" s="83">
        <v>0.05</v>
      </c>
      <c r="H7" s="83">
        <v>0.05</v>
      </c>
      <c r="I7" s="83">
        <v>0.05</v>
      </c>
      <c r="J7" s="83">
        <v>0.05</v>
      </c>
      <c r="K7" s="83">
        <v>0.05</v>
      </c>
      <c r="L7" s="83">
        <v>0.05</v>
      </c>
      <c r="M7" s="83">
        <v>0.05</v>
      </c>
      <c r="N7" s="83">
        <v>0.05</v>
      </c>
      <c r="O7" s="83">
        <v>0.05</v>
      </c>
      <c r="P7" s="83">
        <v>0.05</v>
      </c>
      <c r="Q7" s="83">
        <v>0.05</v>
      </c>
      <c r="R7" s="83">
        <v>0.05</v>
      </c>
    </row>
    <row r="9" spans="2:21" x14ac:dyDescent="0.25">
      <c r="B9" s="65" t="s">
        <v>365</v>
      </c>
      <c r="C9" s="65">
        <v>0</v>
      </c>
      <c r="D9" s="72">
        <v>1</v>
      </c>
      <c r="E9" s="72">
        <v>2</v>
      </c>
      <c r="F9" s="72">
        <v>3</v>
      </c>
      <c r="G9" s="72">
        <v>4</v>
      </c>
      <c r="H9" s="72">
        <v>5</v>
      </c>
      <c r="I9" s="72">
        <v>6</v>
      </c>
      <c r="J9" s="72">
        <v>7</v>
      </c>
      <c r="K9" s="72">
        <v>8</v>
      </c>
      <c r="L9" s="72">
        <v>9</v>
      </c>
      <c r="M9" s="72">
        <v>10</v>
      </c>
      <c r="N9" s="72">
        <v>11</v>
      </c>
      <c r="O9" s="72">
        <v>12</v>
      </c>
      <c r="P9" s="72">
        <v>13</v>
      </c>
      <c r="Q9" s="72">
        <v>14</v>
      </c>
      <c r="R9" s="72">
        <v>15</v>
      </c>
      <c r="S9" s="78" t="s">
        <v>331</v>
      </c>
    </row>
    <row r="11" spans="2:21" x14ac:dyDescent="0.25">
      <c r="B11" s="65" t="s">
        <v>352</v>
      </c>
      <c r="D11" s="85">
        <v>0.1</v>
      </c>
      <c r="E11" s="85">
        <v>0.2</v>
      </c>
      <c r="F11" s="85">
        <v>0.28000000000000003</v>
      </c>
      <c r="G11" s="85">
        <v>0.17</v>
      </c>
      <c r="H11" s="85">
        <v>0.14000000000000001</v>
      </c>
      <c r="I11" s="85">
        <v>0.04</v>
      </c>
      <c r="J11" s="85">
        <v>0.03</v>
      </c>
      <c r="K11" s="85">
        <v>0.02</v>
      </c>
      <c r="L11" s="85">
        <v>0.01</v>
      </c>
      <c r="M11" s="85">
        <v>0.01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79">
        <f>SUM(D11:R11)</f>
        <v>1.0000000000000002</v>
      </c>
      <c r="U11" s="65" t="s">
        <v>396</v>
      </c>
    </row>
    <row r="12" spans="2:21" x14ac:dyDescent="0.25">
      <c r="B12" s="65" t="s">
        <v>362</v>
      </c>
      <c r="C12" s="65">
        <f>-D4</f>
        <v>-100</v>
      </c>
      <c r="D12" s="73">
        <f>+$D$5*D11</f>
        <v>15</v>
      </c>
      <c r="E12" s="73">
        <f t="shared" ref="E12:R12" si="0">+$D$5*E11</f>
        <v>30</v>
      </c>
      <c r="F12" s="73">
        <f t="shared" si="0"/>
        <v>42.000000000000007</v>
      </c>
      <c r="G12" s="73">
        <f t="shared" si="0"/>
        <v>25.500000000000004</v>
      </c>
      <c r="H12" s="73">
        <f t="shared" si="0"/>
        <v>21.000000000000004</v>
      </c>
      <c r="I12" s="73">
        <f t="shared" si="0"/>
        <v>6</v>
      </c>
      <c r="J12" s="73">
        <f t="shared" si="0"/>
        <v>4.5</v>
      </c>
      <c r="K12" s="73">
        <f t="shared" si="0"/>
        <v>3</v>
      </c>
      <c r="L12" s="73">
        <f t="shared" si="0"/>
        <v>1.5</v>
      </c>
      <c r="M12" s="73">
        <f t="shared" si="0"/>
        <v>1.5</v>
      </c>
      <c r="N12" s="73">
        <f t="shared" si="0"/>
        <v>0</v>
      </c>
      <c r="O12" s="73">
        <f t="shared" si="0"/>
        <v>0</v>
      </c>
      <c r="P12" s="73">
        <f t="shared" si="0"/>
        <v>0</v>
      </c>
      <c r="Q12" s="73">
        <f t="shared" si="0"/>
        <v>0</v>
      </c>
      <c r="R12" s="73">
        <f t="shared" si="0"/>
        <v>0</v>
      </c>
      <c r="S12" s="80">
        <f>SUM(D12:R12)</f>
        <v>150</v>
      </c>
    </row>
    <row r="13" spans="2:21" x14ac:dyDescent="0.25">
      <c r="B13" s="65" t="s">
        <v>366</v>
      </c>
      <c r="C13" s="65">
        <f>+C12</f>
        <v>-100</v>
      </c>
      <c r="D13" s="73">
        <f t="shared" ref="D13:R13" si="1">+D12*(1-D7)</f>
        <v>14.25</v>
      </c>
      <c r="E13" s="73">
        <f t="shared" si="1"/>
        <v>28.5</v>
      </c>
      <c r="F13" s="73">
        <f t="shared" si="1"/>
        <v>39.900000000000006</v>
      </c>
      <c r="G13" s="73">
        <f t="shared" si="1"/>
        <v>24.225000000000001</v>
      </c>
      <c r="H13" s="73">
        <f t="shared" si="1"/>
        <v>19.950000000000003</v>
      </c>
      <c r="I13" s="73">
        <f t="shared" si="1"/>
        <v>5.6999999999999993</v>
      </c>
      <c r="J13" s="73">
        <f t="shared" si="1"/>
        <v>4.2749999999999995</v>
      </c>
      <c r="K13" s="73">
        <f t="shared" si="1"/>
        <v>2.8499999999999996</v>
      </c>
      <c r="L13" s="73">
        <f t="shared" si="1"/>
        <v>1.4249999999999998</v>
      </c>
      <c r="M13" s="73">
        <f t="shared" si="1"/>
        <v>1.4249999999999998</v>
      </c>
      <c r="N13" s="73">
        <f t="shared" si="1"/>
        <v>0</v>
      </c>
      <c r="O13" s="73">
        <f t="shared" si="1"/>
        <v>0</v>
      </c>
      <c r="P13" s="73">
        <f t="shared" si="1"/>
        <v>0</v>
      </c>
      <c r="Q13" s="73">
        <f t="shared" si="1"/>
        <v>0</v>
      </c>
      <c r="R13" s="73">
        <f t="shared" si="1"/>
        <v>0</v>
      </c>
      <c r="S13" s="80">
        <f>SUM(D13:R13)</f>
        <v>142.50000000000003</v>
      </c>
    </row>
    <row r="14" spans="2:21" x14ac:dyDescent="0.25"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80"/>
    </row>
    <row r="15" spans="2:21" x14ac:dyDescent="0.25">
      <c r="B15" s="65" t="s">
        <v>367</v>
      </c>
      <c r="D15" s="77">
        <f>NPV($D$6,D13:$R$13)</f>
        <v>99.999999999827423</v>
      </c>
      <c r="E15" s="77">
        <f>NPV($D$6,E13:$R$13)</f>
        <v>96.868417678892058</v>
      </c>
      <c r="F15" s="77">
        <f>NPV($D$6,F13:$R$13)</f>
        <v>79.138652955550754</v>
      </c>
      <c r="G15" s="77">
        <f>NPV($D$6,G13:$R$13)</f>
        <v>48.037618936749524</v>
      </c>
      <c r="H15" s="77">
        <f>NPV($D$6,H13:$R$13)</f>
        <v>29.153642053223997</v>
      </c>
      <c r="I15" s="77">
        <f>NPV($D$6,I13:$R$13)</f>
        <v>12.445065745366472</v>
      </c>
      <c r="J15" s="77">
        <f>NPV($D$6,J13:$R$13)</f>
        <v>8.1287601353729055</v>
      </c>
      <c r="K15" s="77">
        <f>NPV($D$6,K13:$R$13)</f>
        <v>4.7575496393545267</v>
      </c>
      <c r="L15" s="77">
        <f>NPV($D$6,L13:$R$13)</f>
        <v>2.4365138795477099</v>
      </c>
      <c r="M15" s="77">
        <f>NPV($D$6,M13:$R$13)</f>
        <v>1.2824156694846744</v>
      </c>
      <c r="N15" s="77">
        <f>NPV($D$6,N13:$R$13)</f>
        <v>0</v>
      </c>
      <c r="O15" s="77">
        <f>NPV($D$6,O13:$R$13)</f>
        <v>0</v>
      </c>
      <c r="P15" s="77">
        <f>NPV($D$6,P13:$R$13)</f>
        <v>0</v>
      </c>
      <c r="Q15" s="77">
        <f>NPV($D$6,Q13:$R$13)</f>
        <v>0</v>
      </c>
      <c r="R15" s="77">
        <f>NPV($D$6,R13:$R$13)</f>
        <v>0</v>
      </c>
      <c r="S15" s="80"/>
    </row>
    <row r="16" spans="2:21" x14ac:dyDescent="0.25">
      <c r="B16" s="65" t="s">
        <v>368</v>
      </c>
      <c r="D16" s="73">
        <f>+E15</f>
        <v>96.868417678892058</v>
      </c>
      <c r="E16" s="73">
        <f t="shared" ref="E16:R16" si="2">+F15</f>
        <v>79.138652955550754</v>
      </c>
      <c r="F16" s="73">
        <f t="shared" si="2"/>
        <v>48.037618936749524</v>
      </c>
      <c r="G16" s="73">
        <f t="shared" si="2"/>
        <v>29.153642053223997</v>
      </c>
      <c r="H16" s="73">
        <f t="shared" si="2"/>
        <v>12.445065745366472</v>
      </c>
      <c r="I16" s="73">
        <f t="shared" si="2"/>
        <v>8.1287601353729055</v>
      </c>
      <c r="J16" s="73">
        <f t="shared" si="2"/>
        <v>4.7575496393545267</v>
      </c>
      <c r="K16" s="73">
        <f t="shared" si="2"/>
        <v>2.4365138795477099</v>
      </c>
      <c r="L16" s="73">
        <f t="shared" si="2"/>
        <v>1.2824156694846744</v>
      </c>
      <c r="M16" s="73">
        <f t="shared" si="2"/>
        <v>0</v>
      </c>
      <c r="N16" s="73">
        <f t="shared" si="2"/>
        <v>0</v>
      </c>
      <c r="O16" s="73">
        <f t="shared" si="2"/>
        <v>0</v>
      </c>
      <c r="P16" s="73">
        <f t="shared" si="2"/>
        <v>0</v>
      </c>
      <c r="Q16" s="73">
        <f t="shared" si="2"/>
        <v>0</v>
      </c>
      <c r="R16" s="73">
        <f t="shared" si="2"/>
        <v>0</v>
      </c>
      <c r="S16" s="80"/>
    </row>
    <row r="17" spans="2:49" x14ac:dyDescent="0.25">
      <c r="B17" s="65" t="s">
        <v>369</v>
      </c>
      <c r="D17" s="73">
        <f>AVERAGE(D15:D16)</f>
        <v>98.434208839359741</v>
      </c>
      <c r="E17" s="73">
        <f t="shared" ref="E17:R17" si="3">AVERAGE(E15:E16)</f>
        <v>88.003535317221406</v>
      </c>
      <c r="F17" s="73">
        <f t="shared" si="3"/>
        <v>63.588135946150139</v>
      </c>
      <c r="G17" s="73">
        <f t="shared" si="3"/>
        <v>38.595630494986764</v>
      </c>
      <c r="H17" s="73">
        <f t="shared" si="3"/>
        <v>20.799353899295234</v>
      </c>
      <c r="I17" s="73">
        <f t="shared" si="3"/>
        <v>10.286912940369689</v>
      </c>
      <c r="J17" s="73">
        <f t="shared" si="3"/>
        <v>6.4431548873637166</v>
      </c>
      <c r="K17" s="73">
        <f t="shared" si="3"/>
        <v>3.5970317594511183</v>
      </c>
      <c r="L17" s="73">
        <f t="shared" si="3"/>
        <v>1.8594647745161921</v>
      </c>
      <c r="M17" s="73">
        <f t="shared" si="3"/>
        <v>0.64120783474233722</v>
      </c>
      <c r="N17" s="73">
        <f t="shared" si="3"/>
        <v>0</v>
      </c>
      <c r="O17" s="73">
        <f t="shared" si="3"/>
        <v>0</v>
      </c>
      <c r="P17" s="73">
        <f t="shared" si="3"/>
        <v>0</v>
      </c>
      <c r="Q17" s="73">
        <f t="shared" si="3"/>
        <v>0</v>
      </c>
      <c r="R17" s="73">
        <f t="shared" si="3"/>
        <v>0</v>
      </c>
      <c r="S17" s="80">
        <f>SUM(D17:R17)</f>
        <v>332.24863669345632</v>
      </c>
    </row>
    <row r="18" spans="2:49" x14ac:dyDescent="0.25">
      <c r="D18" s="73"/>
      <c r="E18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80"/>
    </row>
    <row r="19" spans="2:49" x14ac:dyDescent="0.25">
      <c r="B19" s="65" t="s">
        <v>370</v>
      </c>
      <c r="D19" s="73">
        <f>+D16-D15</f>
        <v>-3.1315823209353653</v>
      </c>
      <c r="E19" s="73">
        <f t="shared" ref="E19:R19" si="4">+E16-E15</f>
        <v>-17.729764723341304</v>
      </c>
      <c r="F19" s="73">
        <f t="shared" si="4"/>
        <v>-31.101034018801229</v>
      </c>
      <c r="G19" s="73">
        <f t="shared" si="4"/>
        <v>-18.883976883525527</v>
      </c>
      <c r="H19" s="73">
        <f t="shared" si="4"/>
        <v>-16.708576307857527</v>
      </c>
      <c r="I19" s="73">
        <f t="shared" si="4"/>
        <v>-4.3163056099935666</v>
      </c>
      <c r="J19" s="73">
        <f t="shared" si="4"/>
        <v>-3.3712104960183789</v>
      </c>
      <c r="K19" s="73">
        <f t="shared" si="4"/>
        <v>-2.3210357598068168</v>
      </c>
      <c r="L19" s="73">
        <f t="shared" si="4"/>
        <v>-1.1540982100630355</v>
      </c>
      <c r="M19" s="73">
        <f t="shared" si="4"/>
        <v>-1.2824156694846744</v>
      </c>
      <c r="N19" s="73">
        <f t="shared" si="4"/>
        <v>0</v>
      </c>
      <c r="O19" s="73">
        <f>+O16-O15</f>
        <v>0</v>
      </c>
      <c r="P19" s="73">
        <f t="shared" si="4"/>
        <v>0</v>
      </c>
      <c r="Q19" s="73">
        <f t="shared" si="4"/>
        <v>0</v>
      </c>
      <c r="R19" s="73">
        <f t="shared" si="4"/>
        <v>0</v>
      </c>
      <c r="S19" s="80">
        <f>SUM(D19:R19)</f>
        <v>-99.999999999827438</v>
      </c>
    </row>
    <row r="20" spans="2:49" x14ac:dyDescent="0.25">
      <c r="B20" s="65" t="s">
        <v>371</v>
      </c>
      <c r="D20" s="75">
        <f>-D19/D12</f>
        <v>0.20877215472902436</v>
      </c>
      <c r="E20" s="75">
        <f>-E19/E12</f>
        <v>0.59099215744471012</v>
      </c>
      <c r="F20" s="75">
        <f t="shared" ref="F20:R20" si="5">-F19/F12</f>
        <v>0.74050080997145773</v>
      </c>
      <c r="G20" s="75">
        <f t="shared" si="5"/>
        <v>0.74054811307943236</v>
      </c>
      <c r="H20" s="75">
        <f t="shared" si="5"/>
        <v>0.79564649085035832</v>
      </c>
      <c r="I20" s="75">
        <f t="shared" si="5"/>
        <v>0.7193842683322611</v>
      </c>
      <c r="J20" s="75">
        <f t="shared" si="5"/>
        <v>0.74915788800408423</v>
      </c>
      <c r="K20" s="75">
        <f t="shared" si="5"/>
        <v>0.77367858660227229</v>
      </c>
      <c r="L20" s="75">
        <f t="shared" si="5"/>
        <v>0.76939880670869032</v>
      </c>
      <c r="M20" s="75">
        <f t="shared" si="5"/>
        <v>0.85494377965644963</v>
      </c>
      <c r="N20" s="75" t="e">
        <f t="shared" si="5"/>
        <v>#DIV/0!</v>
      </c>
      <c r="O20" s="75" t="e">
        <f t="shared" si="5"/>
        <v>#DIV/0!</v>
      </c>
      <c r="P20" s="75" t="e">
        <f t="shared" si="5"/>
        <v>#DIV/0!</v>
      </c>
      <c r="Q20" s="75" t="e">
        <f t="shared" si="5"/>
        <v>#DIV/0!</v>
      </c>
      <c r="R20" s="75" t="e">
        <f t="shared" si="5"/>
        <v>#DIV/0!</v>
      </c>
      <c r="S20" s="79">
        <f>-S19/S12</f>
        <v>0.66666666666551622</v>
      </c>
    </row>
    <row r="22" spans="2:49" x14ac:dyDescent="0.25">
      <c r="AH22" s="65" t="s">
        <v>387</v>
      </c>
      <c r="AI22" s="67">
        <f t="shared" ref="AI22:AW22" si="6">-D19</f>
        <v>3.1315823209353653</v>
      </c>
      <c r="AJ22" s="67">
        <f t="shared" si="6"/>
        <v>17.729764723341304</v>
      </c>
      <c r="AK22" s="67">
        <f t="shared" si="6"/>
        <v>31.101034018801229</v>
      </c>
      <c r="AL22" s="67">
        <f t="shared" si="6"/>
        <v>18.883976883525527</v>
      </c>
      <c r="AM22" s="67">
        <f t="shared" si="6"/>
        <v>16.708576307857527</v>
      </c>
      <c r="AN22" s="67">
        <f t="shared" si="6"/>
        <v>4.3163056099935666</v>
      </c>
      <c r="AO22" s="67">
        <f t="shared" si="6"/>
        <v>3.3712104960183789</v>
      </c>
      <c r="AP22" s="67">
        <f t="shared" si="6"/>
        <v>2.3210357598068168</v>
      </c>
      <c r="AQ22" s="67">
        <f t="shared" si="6"/>
        <v>1.1540982100630355</v>
      </c>
      <c r="AR22" s="67">
        <f t="shared" si="6"/>
        <v>1.2824156694846744</v>
      </c>
      <c r="AS22" s="67">
        <f t="shared" si="6"/>
        <v>0</v>
      </c>
      <c r="AT22" s="67">
        <f t="shared" si="6"/>
        <v>0</v>
      </c>
      <c r="AU22" s="67">
        <f t="shared" si="6"/>
        <v>0</v>
      </c>
      <c r="AV22" s="67">
        <f t="shared" si="6"/>
        <v>0</v>
      </c>
      <c r="AW22" s="67">
        <f t="shared" si="6"/>
        <v>0</v>
      </c>
    </row>
    <row r="23" spans="2:49" x14ac:dyDescent="0.25">
      <c r="AH23" s="65" t="s">
        <v>387</v>
      </c>
      <c r="AI23" s="67" t="e">
        <f>-#REF!</f>
        <v>#REF!</v>
      </c>
      <c r="AJ23" s="67" t="e">
        <f>-#REF!</f>
        <v>#REF!</v>
      </c>
      <c r="AK23" s="67" t="e">
        <f>-#REF!</f>
        <v>#REF!</v>
      </c>
      <c r="AL23" s="67" t="e">
        <f>-#REF!</f>
        <v>#REF!</v>
      </c>
      <c r="AM23" s="67" t="e">
        <f>-#REF!</f>
        <v>#REF!</v>
      </c>
      <c r="AN23" s="67" t="e">
        <f>-#REF!</f>
        <v>#REF!</v>
      </c>
      <c r="AO23" s="67" t="e">
        <f>-#REF!</f>
        <v>#REF!</v>
      </c>
      <c r="AP23" s="67" t="e">
        <f>-#REF!</f>
        <v>#REF!</v>
      </c>
      <c r="AQ23" s="67" t="e">
        <f>-#REF!</f>
        <v>#REF!</v>
      </c>
      <c r="AR23" s="67" t="e">
        <f>-#REF!</f>
        <v>#REF!</v>
      </c>
      <c r="AS23" s="67" t="e">
        <f>-#REF!</f>
        <v>#REF!</v>
      </c>
      <c r="AT23" s="67" t="e">
        <f>-#REF!</f>
        <v>#REF!</v>
      </c>
      <c r="AU23" s="67" t="e">
        <f>-#REF!</f>
        <v>#REF!</v>
      </c>
      <c r="AV23" s="67" t="e">
        <f>-#REF!</f>
        <v>#REF!</v>
      </c>
      <c r="AW23" s="67" t="e">
        <f>-#REF!</f>
        <v>#REF!</v>
      </c>
    </row>
    <row r="24" spans="2:49" x14ac:dyDescent="0.25">
      <c r="B24" s="68" t="s">
        <v>402</v>
      </c>
      <c r="C24" s="65" t="s">
        <v>400</v>
      </c>
      <c r="D24" s="75">
        <v>0.125</v>
      </c>
      <c r="AH24" s="65" t="s">
        <v>387</v>
      </c>
      <c r="AI24" s="67" t="e">
        <f>-#REF!</f>
        <v>#REF!</v>
      </c>
      <c r="AJ24" s="67" t="e">
        <f>-#REF!</f>
        <v>#REF!</v>
      </c>
      <c r="AK24" s="67" t="e">
        <f>-#REF!</f>
        <v>#REF!</v>
      </c>
      <c r="AL24" s="67" t="e">
        <f>-#REF!</f>
        <v>#REF!</v>
      </c>
      <c r="AM24" s="67" t="e">
        <f>-#REF!</f>
        <v>#REF!</v>
      </c>
      <c r="AN24" s="67" t="e">
        <f>-#REF!</f>
        <v>#REF!</v>
      </c>
      <c r="AO24" s="67" t="e">
        <f>-#REF!</f>
        <v>#REF!</v>
      </c>
      <c r="AP24" s="67" t="e">
        <f>-#REF!</f>
        <v>#REF!</v>
      </c>
      <c r="AQ24" s="67" t="e">
        <f>-#REF!</f>
        <v>#REF!</v>
      </c>
      <c r="AR24" s="67" t="e">
        <f>-#REF!</f>
        <v>#REF!</v>
      </c>
      <c r="AS24" s="67" t="e">
        <f>-#REF!</f>
        <v>#REF!</v>
      </c>
      <c r="AT24" s="67" t="e">
        <f>-#REF!</f>
        <v>#REF!</v>
      </c>
      <c r="AU24" s="67" t="e">
        <f>-#REF!</f>
        <v>#REF!</v>
      </c>
      <c r="AV24" s="67" t="e">
        <f>-#REF!</f>
        <v>#REF!</v>
      </c>
      <c r="AW24" s="67" t="e">
        <f>-#REF!</f>
        <v>#REF!</v>
      </c>
    </row>
    <row r="25" spans="2:49" x14ac:dyDescent="0.25">
      <c r="C25" s="68" t="s">
        <v>394</v>
      </c>
      <c r="D25" s="85">
        <v>0.15</v>
      </c>
      <c r="E25" s="85">
        <v>0.25</v>
      </c>
      <c r="F25" s="85">
        <v>0.25</v>
      </c>
      <c r="G25" s="85">
        <v>0.15</v>
      </c>
      <c r="H25" s="85">
        <v>0.1</v>
      </c>
      <c r="I25" s="85">
        <v>0.05</v>
      </c>
      <c r="J25" s="85">
        <v>0.03</v>
      </c>
      <c r="K25" s="85">
        <v>0.02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79">
        <f>SUM(D25:R25)</f>
        <v>1</v>
      </c>
      <c r="U25" s="65" t="s">
        <v>397</v>
      </c>
    </row>
    <row r="26" spans="2:49" x14ac:dyDescent="0.25">
      <c r="C26" s="68" t="s">
        <v>395</v>
      </c>
      <c r="D26" s="76">
        <v>0.39583131086156415</v>
      </c>
      <c r="E26" s="76">
        <v>0.64711202453605399</v>
      </c>
      <c r="F26" s="76">
        <v>0.72779909956770095</v>
      </c>
      <c r="G26" s="76">
        <v>0.73091146830751164</v>
      </c>
      <c r="H26" s="76">
        <v>0.75807098692679797</v>
      </c>
      <c r="I26" s="76">
        <v>0.75518661614820004</v>
      </c>
      <c r="J26" s="76">
        <v>0.78224881833582494</v>
      </c>
      <c r="K26" s="76">
        <v>0.84467873575881658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9">
        <v>0.66700000000000004</v>
      </c>
      <c r="U26" s="65" t="s">
        <v>398</v>
      </c>
      <c r="AH26" s="65" t="s">
        <v>388</v>
      </c>
      <c r="AI26" s="70">
        <f>amort!C63*100</f>
        <v>30.025313481138348</v>
      </c>
      <c r="AJ26" s="70">
        <f>amort!D63*100</f>
        <v>14.891128323527136</v>
      </c>
      <c r="AK26" s="70">
        <f>amort!E63*100</f>
        <v>10.265186326388314</v>
      </c>
      <c r="AL26" s="70">
        <f>amort!F63*100</f>
        <v>8.5219622312613108</v>
      </c>
      <c r="AM26" s="70">
        <f>amort!G63*100</f>
        <v>7.2629012292595743</v>
      </c>
      <c r="AN26" s="70">
        <f>amort!H63*100</f>
        <v>5.7564214142653158</v>
      </c>
      <c r="AO26" s="70">
        <f>amort!I63*100</f>
        <v>4.5632645196482891</v>
      </c>
      <c r="AP26" s="70">
        <f>amort!J63*100</f>
        <v>3.816197600065109</v>
      </c>
      <c r="AQ26" s="70">
        <f>amort!K63*100</f>
        <v>3.301214174853583</v>
      </c>
      <c r="AR26" s="70">
        <f>amort!L63*100</f>
        <v>2.8319080315049368</v>
      </c>
      <c r="AS26" s="70">
        <f>amort!M63*100</f>
        <v>1.4296942133957471</v>
      </c>
      <c r="AT26" s="70">
        <f>amort!N63*100</f>
        <v>1.0347806320567958</v>
      </c>
      <c r="AU26" s="70">
        <f>amort!O63*100</f>
        <v>0.91320197450740181</v>
      </c>
      <c r="AV26" s="70">
        <f>amort!P63*100</f>
        <v>0.86144909026213345</v>
      </c>
      <c r="AW26" s="70">
        <f>amort!Q63*100</f>
        <v>0.83284291365060925</v>
      </c>
    </row>
    <row r="27" spans="2:49" x14ac:dyDescent="0.25">
      <c r="C27" s="68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9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</row>
    <row r="28" spans="2:49" x14ac:dyDescent="0.25">
      <c r="B28" s="65" t="s">
        <v>403</v>
      </c>
      <c r="C28" s="68" t="s">
        <v>400</v>
      </c>
      <c r="D28" s="90">
        <v>0.111</v>
      </c>
      <c r="AH28" s="65" t="s">
        <v>388</v>
      </c>
      <c r="AI28" s="71">
        <f>SUMIF(PKO!$D$1:$GA$1,CF!C60,PKO!$D$9:$GA$9)</f>
        <v>0</v>
      </c>
      <c r="AJ28" s="71">
        <f>SUMIF(PKO!$D$1:$GA$1,CF!D60,PKO!$D$9:$GA$9)</f>
        <v>0</v>
      </c>
      <c r="AK28" s="71">
        <f>-SUMIF(PKO!$D$1:$GA$1,CF!E60,PKO!$D$9:$GA$9)/1000/2800</f>
        <v>12.97108309638943</v>
      </c>
      <c r="AL28" s="71">
        <f>-SUMIF(PKO!$D$1:$GA$1,CF!F60,PKO!$D$9:$GA$9)/1000/2800</f>
        <v>18.499537187206478</v>
      </c>
      <c r="AM28" s="71">
        <f>-SUMIF(PKO!$D$1:$GA$1,CF!G60,PKO!$D$9:$GA$9)/1000/2800</f>
        <v>19.196470519641018</v>
      </c>
      <c r="AN28" s="71">
        <f>-SUMIF(PKO!$D$1:$GA$1,CF!H60,PKO!$D$9:$GA$9)/1000/2800</f>
        <v>14.109071460490854</v>
      </c>
      <c r="AO28" s="71">
        <f>-SUMIF(PKO!$D$1:$GA$1,CF!I60,PKO!$D$9:$GA$9)/1000/2800</f>
        <v>9.1141098611232927</v>
      </c>
      <c r="AP28" s="71">
        <f>-SUMIF(PKO!$D$1:$GA$1,CF!J60,PKO!$D$9:$GA$9)/1000/2800</f>
        <v>6.6029655329023251</v>
      </c>
      <c r="AQ28" s="71">
        <f>-SUMIF(PKO!$D$1:$GA$1,CF!K60,PKO!$D$9:$GA$9)/1000/2800</f>
        <v>5.0408344378674679</v>
      </c>
      <c r="AR28" s="71">
        <f>-SUMIF(PKO!$D$1:$GA$1,CF!L60,PKO!$D$9:$GA$9)/1000/2800</f>
        <v>4.0551767733294506</v>
      </c>
      <c r="AS28" s="71">
        <f>-SUMIF(PKO!$D$1:$GA$1,CF!M60,PKO!$D$9:$GA$9)/1000/2800</f>
        <v>3.300132070429981</v>
      </c>
      <c r="AT28" s="71">
        <f>-SUMIF(PKO!$D$1:$GA$1,CF!N60,PKO!$D$9:$GA$9)/1000/2800</f>
        <v>2.7330172449530643</v>
      </c>
      <c r="AU28" s="71">
        <f>-SUMIF(PKO!$D$1:$GA$1,CF!O60,PKO!$D$9:$GA$9)/1000/2800</f>
        <v>2.3188351068248685</v>
      </c>
      <c r="AV28" s="71">
        <f>-SUMIF(PKO!$D$1:$GA$1,CF!P60,PKO!$D$9:$GA$9)/1000/2800</f>
        <v>2.0312977399743568</v>
      </c>
      <c r="AW28" s="71">
        <f>-SUMIF(PKO!$D$1:$GA$1,CF!Q60,PKO!$D$9:$GA$9)/1000/2800</f>
        <v>1.8512043409254031</v>
      </c>
    </row>
    <row r="29" spans="2:49" x14ac:dyDescent="0.25">
      <c r="B29" s="68"/>
      <c r="C29" s="68" t="s">
        <v>394</v>
      </c>
      <c r="D29" s="86">
        <v>0.1</v>
      </c>
      <c r="E29" s="85">
        <v>0.2</v>
      </c>
      <c r="F29" s="85">
        <v>0.28000000000000003</v>
      </c>
      <c r="G29" s="85">
        <v>0.17</v>
      </c>
      <c r="H29" s="85">
        <v>0.14000000000000001</v>
      </c>
      <c r="I29" s="85">
        <v>0.04</v>
      </c>
      <c r="J29" s="85">
        <v>0.03</v>
      </c>
      <c r="K29" s="85">
        <v>0.02</v>
      </c>
      <c r="L29" s="85">
        <v>0.01</v>
      </c>
      <c r="M29" s="85">
        <v>0.01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79">
        <f>SUM(D29:R29)</f>
        <v>1.0000000000000002</v>
      </c>
      <c r="U29" s="65" t="s">
        <v>397</v>
      </c>
      <c r="AH29" s="65" t="s">
        <v>388</v>
      </c>
      <c r="AI29" s="70">
        <f>[2]amort!C63*100</f>
        <v>62.507610446998527</v>
      </c>
      <c r="AJ29" s="70">
        <f>[2]amort!D63*100</f>
        <v>16.721184266222089</v>
      </c>
      <c r="AK29" s="70">
        <f>[2]amort!E63*100</f>
        <v>5.6739051740221953</v>
      </c>
      <c r="AL29" s="70">
        <f>[2]amort!F63*100</f>
        <v>2.4471188815686173</v>
      </c>
      <c r="AM29" s="70">
        <f>[2]amort!G63*100</f>
        <v>1.1359730375407102</v>
      </c>
      <c r="AN29" s="70">
        <f>[2]amort!H63*100</f>
        <v>0.25107761766902514</v>
      </c>
      <c r="AO29" s="70">
        <f>[2]amort!I63*100</f>
        <v>0.15632676292369085</v>
      </c>
      <c r="AP29" s="70">
        <f>[2]amort!J63*100</f>
        <v>9.8732509823723613E-2</v>
      </c>
      <c r="AQ29" s="70">
        <f>[2]amort!K63*100</f>
        <v>6.3989867705271694E-2</v>
      </c>
      <c r="AR29" s="70">
        <f>[2]amort!L63*100</f>
        <v>4.3349914511285996E-2</v>
      </c>
      <c r="AS29" s="70">
        <f>[2]amort!M63*100</f>
        <v>0</v>
      </c>
      <c r="AT29" s="70">
        <f>[2]amort!N63*100</f>
        <v>0</v>
      </c>
      <c r="AU29" s="70">
        <f>[2]amort!O63*100</f>
        <v>0</v>
      </c>
      <c r="AV29" s="70">
        <f>[2]amort!P63*100</f>
        <v>0</v>
      </c>
      <c r="AW29" s="70">
        <f>[2]amort!Q63*100</f>
        <v>0</v>
      </c>
    </row>
    <row r="30" spans="2:49" x14ac:dyDescent="0.25">
      <c r="C30" s="68" t="s">
        <v>395</v>
      </c>
      <c r="D30" s="76">
        <v>0.20877215472902436</v>
      </c>
      <c r="E30" s="76">
        <v>0.59099215744471012</v>
      </c>
      <c r="F30" s="76">
        <v>0.74050080997145773</v>
      </c>
      <c r="G30" s="76">
        <v>0.74054811307943236</v>
      </c>
      <c r="H30" s="76">
        <v>0.79564649085035832</v>
      </c>
      <c r="I30" s="76">
        <v>0.7193842683322611</v>
      </c>
      <c r="J30" s="76">
        <v>0.74915788800408423</v>
      </c>
      <c r="K30" s="76">
        <v>0.77367858660227229</v>
      </c>
      <c r="L30" s="76">
        <v>0.76939880670869032</v>
      </c>
      <c r="M30" s="76">
        <v>0.85494377965644963</v>
      </c>
      <c r="N30" s="76">
        <v>0</v>
      </c>
      <c r="O30" s="76">
        <v>0</v>
      </c>
      <c r="P30" s="76">
        <v>0</v>
      </c>
      <c r="Q30" s="76">
        <v>0</v>
      </c>
      <c r="R30" s="76">
        <v>0</v>
      </c>
      <c r="S30" s="91">
        <v>0.66700000000000004</v>
      </c>
      <c r="U30" s="65" t="s">
        <v>398</v>
      </c>
    </row>
    <row r="31" spans="2:49" x14ac:dyDescent="0.25">
      <c r="AI31" s="65">
        <v>1</v>
      </c>
      <c r="AJ31" s="65">
        <v>2</v>
      </c>
      <c r="AK31" s="65">
        <v>3</v>
      </c>
      <c r="AL31" s="65">
        <v>4</v>
      </c>
      <c r="AM31" s="65">
        <v>5</v>
      </c>
      <c r="AN31" s="65">
        <v>6</v>
      </c>
      <c r="AO31" s="65">
        <v>7</v>
      </c>
      <c r="AP31" s="65">
        <v>8</v>
      </c>
      <c r="AQ31" s="65">
        <v>9</v>
      </c>
      <c r="AR31" s="65">
        <v>10</v>
      </c>
      <c r="AS31" s="65">
        <v>11</v>
      </c>
      <c r="AT31" s="65">
        <v>12</v>
      </c>
      <c r="AU31" s="65">
        <v>13</v>
      </c>
      <c r="AV31" s="65">
        <v>14</v>
      </c>
      <c r="AW31" s="65">
        <v>15</v>
      </c>
    </row>
    <row r="36" spans="18:18" x14ac:dyDescent="0.25">
      <c r="R36" s="82" t="s">
        <v>393</v>
      </c>
    </row>
  </sheetData>
  <pageMargins left="0.35433070866141736" right="0.15748031496062992" top="0.27559055118110237" bottom="0.31496062992125984" header="0.31496062992125984" footer="0.31496062992125984"/>
  <pageSetup paperSize="9" scale="5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34"/>
  <sheetViews>
    <sheetView zoomScale="90" zoomScaleNormal="90" zoomScaleSheetLayoutView="100" workbookViewId="0">
      <pane xSplit="3" ySplit="3" topLeftCell="D4" activePane="bottomRight" state="frozen"/>
      <selection pane="topRight" activeCell="C1" sqref="C1"/>
      <selection pane="bottomLeft" activeCell="A3" sqref="A3"/>
      <selection pane="bottomRight" activeCell="B1" sqref="B1"/>
    </sheetView>
  </sheetViews>
  <sheetFormatPr defaultColWidth="9.109375" defaultRowHeight="13.2" x14ac:dyDescent="0.25"/>
  <cols>
    <col min="1" max="1" width="9.109375" style="65"/>
    <col min="2" max="2" width="23.5546875" style="65" customWidth="1"/>
    <col min="3" max="3" width="18.88671875" style="65" customWidth="1"/>
    <col min="4" max="18" width="7.44140625" style="72" customWidth="1"/>
    <col min="19" max="19" width="7.44140625" style="78" customWidth="1"/>
    <col min="20" max="20" width="4.44140625" style="65" customWidth="1"/>
    <col min="21" max="16384" width="9.109375" style="65"/>
  </cols>
  <sheetData>
    <row r="1" spans="2:21" ht="18" x14ac:dyDescent="0.35">
      <c r="B1" s="115" t="s">
        <v>466</v>
      </c>
    </row>
    <row r="2" spans="2:21" ht="14.4" x14ac:dyDescent="0.3">
      <c r="B2" s="66" t="s">
        <v>390</v>
      </c>
    </row>
    <row r="4" spans="2:21" x14ac:dyDescent="0.25">
      <c r="B4" s="65" t="s">
        <v>361</v>
      </c>
      <c r="D4" s="84">
        <v>100</v>
      </c>
    </row>
    <row r="5" spans="2:21" x14ac:dyDescent="0.25">
      <c r="B5" s="68" t="s">
        <v>377</v>
      </c>
      <c r="D5" s="84">
        <v>200</v>
      </c>
    </row>
    <row r="6" spans="2:21" x14ac:dyDescent="0.25">
      <c r="B6" s="65" t="s">
        <v>363</v>
      </c>
      <c r="D6" s="74">
        <f>IRR(C13:R13,0.2)</f>
        <v>0.11089689894629862</v>
      </c>
    </row>
    <row r="7" spans="2:21" x14ac:dyDescent="0.25">
      <c r="B7" s="65" t="s">
        <v>364</v>
      </c>
      <c r="D7" s="83">
        <v>0.25</v>
      </c>
      <c r="E7" s="83">
        <v>0.25</v>
      </c>
      <c r="F7" s="83">
        <v>0.25</v>
      </c>
      <c r="G7" s="83">
        <v>0.25</v>
      </c>
      <c r="H7" s="83">
        <v>0.25</v>
      </c>
      <c r="I7" s="83">
        <v>0.25</v>
      </c>
      <c r="J7" s="83">
        <v>0.25</v>
      </c>
      <c r="K7" s="83">
        <v>0.25</v>
      </c>
      <c r="L7" s="83">
        <v>0.25</v>
      </c>
      <c r="M7" s="83">
        <v>0.25</v>
      </c>
      <c r="N7" s="83">
        <v>0.25</v>
      </c>
      <c r="O7" s="83">
        <v>0.25</v>
      </c>
      <c r="P7" s="83">
        <v>0.25</v>
      </c>
      <c r="Q7" s="83">
        <v>0.25</v>
      </c>
      <c r="R7" s="83">
        <v>0.25</v>
      </c>
    </row>
    <row r="9" spans="2:21" x14ac:dyDescent="0.25">
      <c r="B9" s="65" t="s">
        <v>365</v>
      </c>
      <c r="C9" s="65">
        <v>0</v>
      </c>
      <c r="D9" s="72">
        <v>1</v>
      </c>
      <c r="E9" s="72">
        <v>2</v>
      </c>
      <c r="F9" s="72">
        <v>3</v>
      </c>
      <c r="G9" s="72">
        <v>4</v>
      </c>
      <c r="H9" s="72">
        <v>5</v>
      </c>
      <c r="I9" s="72">
        <v>6</v>
      </c>
      <c r="J9" s="72">
        <v>7</v>
      </c>
      <c r="K9" s="72">
        <v>8</v>
      </c>
      <c r="L9" s="72">
        <v>9</v>
      </c>
      <c r="M9" s="72">
        <v>10</v>
      </c>
      <c r="N9" s="72">
        <v>11</v>
      </c>
      <c r="O9" s="72">
        <v>12</v>
      </c>
      <c r="P9" s="72">
        <v>13</v>
      </c>
      <c r="Q9" s="72">
        <v>14</v>
      </c>
      <c r="R9" s="72">
        <v>15</v>
      </c>
      <c r="S9" s="78" t="s">
        <v>331</v>
      </c>
    </row>
    <row r="11" spans="2:21" x14ac:dyDescent="0.25">
      <c r="B11" s="65" t="s">
        <v>352</v>
      </c>
      <c r="D11" s="85">
        <v>0.2</v>
      </c>
      <c r="E11" s="85">
        <v>0.16</v>
      </c>
      <c r="F11" s="85">
        <v>0.13</v>
      </c>
      <c r="G11" s="85">
        <v>0.11</v>
      </c>
      <c r="H11" s="85">
        <v>0.1</v>
      </c>
      <c r="I11" s="85">
        <v>8.5000000000000006E-2</v>
      </c>
      <c r="J11" s="85">
        <v>6.5000000000000002E-2</v>
      </c>
      <c r="K11" s="85">
        <v>0.05</v>
      </c>
      <c r="L11" s="85">
        <v>3.6999999999999998E-2</v>
      </c>
      <c r="M11" s="85">
        <v>2.5000000000000001E-2</v>
      </c>
      <c r="N11" s="85">
        <v>8.0000000000000002E-3</v>
      </c>
      <c r="O11" s="85">
        <v>8.0000000000000002E-3</v>
      </c>
      <c r="P11" s="85">
        <v>7.9837360469471926E-3</v>
      </c>
      <c r="Q11" s="85">
        <v>6.7932095626060899E-3</v>
      </c>
      <c r="R11" s="85">
        <v>7.0000000000000001E-3</v>
      </c>
      <c r="S11" s="79">
        <f>SUM(D11:R11)</f>
        <v>0.99977694560955332</v>
      </c>
      <c r="U11" s="65" t="s">
        <v>396</v>
      </c>
    </row>
    <row r="12" spans="2:21" x14ac:dyDescent="0.25">
      <c r="B12" s="65" t="s">
        <v>362</v>
      </c>
      <c r="C12" s="65">
        <f>-D4</f>
        <v>-100</v>
      </c>
      <c r="D12" s="73">
        <f>+$D$5*D11</f>
        <v>40</v>
      </c>
      <c r="E12" s="73">
        <f t="shared" ref="E12:R12" si="0">+$D$5*E11</f>
        <v>32</v>
      </c>
      <c r="F12" s="73">
        <f t="shared" si="0"/>
        <v>26</v>
      </c>
      <c r="G12" s="73">
        <f t="shared" si="0"/>
        <v>22</v>
      </c>
      <c r="H12" s="73">
        <f t="shared" si="0"/>
        <v>20</v>
      </c>
      <c r="I12" s="73">
        <f t="shared" si="0"/>
        <v>17</v>
      </c>
      <c r="J12" s="73">
        <f t="shared" si="0"/>
        <v>13</v>
      </c>
      <c r="K12" s="73">
        <f t="shared" si="0"/>
        <v>10</v>
      </c>
      <c r="L12" s="73">
        <f t="shared" si="0"/>
        <v>7.3999999999999995</v>
      </c>
      <c r="M12" s="73">
        <f t="shared" si="0"/>
        <v>5</v>
      </c>
      <c r="N12" s="73">
        <f t="shared" si="0"/>
        <v>1.6</v>
      </c>
      <c r="O12" s="73">
        <f t="shared" si="0"/>
        <v>1.6</v>
      </c>
      <c r="P12" s="73">
        <f t="shared" si="0"/>
        <v>1.5967472093894386</v>
      </c>
      <c r="Q12" s="73">
        <f t="shared" si="0"/>
        <v>1.3586419125212179</v>
      </c>
      <c r="R12" s="73">
        <f t="shared" si="0"/>
        <v>1.4000000000000001</v>
      </c>
      <c r="S12" s="80">
        <f>SUM(D12:R12)</f>
        <v>199.95538912191066</v>
      </c>
    </row>
    <row r="13" spans="2:21" x14ac:dyDescent="0.25">
      <c r="B13" s="65" t="s">
        <v>366</v>
      </c>
      <c r="C13" s="65">
        <f>+C12</f>
        <v>-100</v>
      </c>
      <c r="D13" s="73">
        <f t="shared" ref="D13:R13" si="1">+D12*(1-D7)</f>
        <v>30</v>
      </c>
      <c r="E13" s="73">
        <f t="shared" si="1"/>
        <v>24</v>
      </c>
      <c r="F13" s="73">
        <f t="shared" si="1"/>
        <v>19.5</v>
      </c>
      <c r="G13" s="73">
        <f t="shared" si="1"/>
        <v>16.5</v>
      </c>
      <c r="H13" s="73">
        <f t="shared" si="1"/>
        <v>15</v>
      </c>
      <c r="I13" s="73">
        <f t="shared" si="1"/>
        <v>12.75</v>
      </c>
      <c r="J13" s="73">
        <f t="shared" si="1"/>
        <v>9.75</v>
      </c>
      <c r="K13" s="73">
        <f t="shared" si="1"/>
        <v>7.5</v>
      </c>
      <c r="L13" s="73">
        <f t="shared" si="1"/>
        <v>5.55</v>
      </c>
      <c r="M13" s="73">
        <f t="shared" si="1"/>
        <v>3.75</v>
      </c>
      <c r="N13" s="73">
        <f t="shared" si="1"/>
        <v>1.2000000000000002</v>
      </c>
      <c r="O13" s="73">
        <f t="shared" si="1"/>
        <v>1.2000000000000002</v>
      </c>
      <c r="P13" s="73">
        <f t="shared" si="1"/>
        <v>1.1975604070420789</v>
      </c>
      <c r="Q13" s="73">
        <f t="shared" si="1"/>
        <v>1.0189814343909134</v>
      </c>
      <c r="R13" s="73">
        <f t="shared" si="1"/>
        <v>1.05</v>
      </c>
      <c r="S13" s="80">
        <f>SUM(D13:R13)</f>
        <v>149.96654184143301</v>
      </c>
    </row>
    <row r="14" spans="2:21" x14ac:dyDescent="0.25"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80"/>
    </row>
    <row r="15" spans="2:21" x14ac:dyDescent="0.25">
      <c r="B15" s="65" t="s">
        <v>367</v>
      </c>
      <c r="D15" s="77">
        <f>NPV($D$6,D13:$R$13)</f>
        <v>100.00000000000001</v>
      </c>
      <c r="E15" s="77">
        <f>NPV($D$6,E13:$R$13)</f>
        <v>81.089689894629856</v>
      </c>
      <c r="F15" s="77">
        <f>NPV($D$6,F13:$R$13)</f>
        <v>66.082285040461343</v>
      </c>
      <c r="G15" s="77">
        <f>NPV($D$6,G13:$R$13)</f>
        <v>53.910605526733882</v>
      </c>
      <c r="H15" s="77">
        <f>NPV($D$6,H13:$R$13)</f>
        <v>43.389124499965853</v>
      </c>
      <c r="I15" s="77">
        <f>NPV($D$6,I13:$R$13)</f>
        <v>33.200843855006923</v>
      </c>
      <c r="J15" s="77">
        <f>NPV($D$6,J13:$R$13)</f>
        <v>24.132714480927479</v>
      </c>
      <c r="K15" s="77">
        <f>NPV($D$6,K13:$R$13)</f>
        <v>17.058957680018768</v>
      </c>
      <c r="L15" s="77">
        <f>NPV($D$6,L13:$R$13)</f>
        <v>11.450743185988994</v>
      </c>
      <c r="M15" s="77">
        <f>NPV($D$6,M13:$R$13)</f>
        <v>7.1705950959456342</v>
      </c>
      <c r="N15" s="77">
        <f>NPV($D$6,N13:$R$13)</f>
        <v>4.2157918556855405</v>
      </c>
      <c r="O15" s="77">
        <f>NPV($D$6,O13:$R$13)</f>
        <v>3.4833100990841293</v>
      </c>
      <c r="P15" s="77">
        <f>NPV($D$6,P13:$R$13)</f>
        <v>2.669598387140883</v>
      </c>
      <c r="Q15" s="77">
        <f>NPV($D$6,Q13:$R$13)</f>
        <v>1.7680881626647684</v>
      </c>
      <c r="R15" s="77">
        <f>NPV($D$6,R13:$R$13)</f>
        <v>0.94518222257703655</v>
      </c>
      <c r="S15" s="80"/>
    </row>
    <row r="16" spans="2:21" x14ac:dyDescent="0.25">
      <c r="B16" s="65" t="s">
        <v>368</v>
      </c>
      <c r="D16" s="73">
        <f>+E15</f>
        <v>81.089689894629856</v>
      </c>
      <c r="E16" s="73">
        <f t="shared" ref="E16:R16" si="2">+F15</f>
        <v>66.082285040461343</v>
      </c>
      <c r="F16" s="73">
        <f t="shared" si="2"/>
        <v>53.910605526733882</v>
      </c>
      <c r="G16" s="73">
        <f t="shared" si="2"/>
        <v>43.389124499965853</v>
      </c>
      <c r="H16" s="73">
        <f t="shared" si="2"/>
        <v>33.200843855006923</v>
      </c>
      <c r="I16" s="73">
        <f t="shared" si="2"/>
        <v>24.132714480927479</v>
      </c>
      <c r="J16" s="73">
        <f t="shared" si="2"/>
        <v>17.058957680018768</v>
      </c>
      <c r="K16" s="73">
        <f t="shared" si="2"/>
        <v>11.450743185988994</v>
      </c>
      <c r="L16" s="73">
        <f t="shared" si="2"/>
        <v>7.1705950959456342</v>
      </c>
      <c r="M16" s="73">
        <f t="shared" si="2"/>
        <v>4.2157918556855405</v>
      </c>
      <c r="N16" s="73">
        <f t="shared" si="2"/>
        <v>3.4833100990841293</v>
      </c>
      <c r="O16" s="73">
        <f t="shared" si="2"/>
        <v>2.669598387140883</v>
      </c>
      <c r="P16" s="73">
        <f t="shared" si="2"/>
        <v>1.7680881626647684</v>
      </c>
      <c r="Q16" s="73">
        <f t="shared" si="2"/>
        <v>0.94518222257703655</v>
      </c>
      <c r="R16" s="73">
        <f t="shared" si="2"/>
        <v>0</v>
      </c>
      <c r="S16" s="80"/>
    </row>
    <row r="17" spans="2:49" x14ac:dyDescent="0.25">
      <c r="B17" s="65" t="s">
        <v>369</v>
      </c>
      <c r="D17" s="73">
        <f>AVERAGE(D15:D16)</f>
        <v>90.544844947314942</v>
      </c>
      <c r="E17" s="73">
        <f t="shared" ref="E17:R17" si="3">AVERAGE(E15:E16)</f>
        <v>73.585987467545607</v>
      </c>
      <c r="F17" s="73">
        <f t="shared" si="3"/>
        <v>59.996445283597609</v>
      </c>
      <c r="G17" s="73">
        <f t="shared" si="3"/>
        <v>48.649865013349867</v>
      </c>
      <c r="H17" s="73">
        <f t="shared" si="3"/>
        <v>38.294984177486384</v>
      </c>
      <c r="I17" s="73">
        <f t="shared" si="3"/>
        <v>28.666779167967199</v>
      </c>
      <c r="J17" s="73">
        <f t="shared" si="3"/>
        <v>20.595836080473124</v>
      </c>
      <c r="K17" s="73">
        <f t="shared" si="3"/>
        <v>14.254850433003881</v>
      </c>
      <c r="L17" s="73">
        <f t="shared" si="3"/>
        <v>9.3106691409673132</v>
      </c>
      <c r="M17" s="73">
        <f t="shared" si="3"/>
        <v>5.6931934758155869</v>
      </c>
      <c r="N17" s="73">
        <f t="shared" si="3"/>
        <v>3.8495509773848351</v>
      </c>
      <c r="O17" s="73">
        <f t="shared" si="3"/>
        <v>3.0764542431125061</v>
      </c>
      <c r="P17" s="73">
        <f t="shared" si="3"/>
        <v>2.2188432749028255</v>
      </c>
      <c r="Q17" s="73">
        <f t="shared" si="3"/>
        <v>1.3566351926209026</v>
      </c>
      <c r="R17" s="73">
        <f t="shared" si="3"/>
        <v>0.47259111128851827</v>
      </c>
      <c r="S17" s="80">
        <f>SUM(D17:R17)</f>
        <v>400.56752998683106</v>
      </c>
    </row>
    <row r="18" spans="2:49" x14ac:dyDescent="0.25">
      <c r="D18" s="73"/>
      <c r="E18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80"/>
    </row>
    <row r="19" spans="2:49" x14ac:dyDescent="0.25">
      <c r="B19" s="65" t="s">
        <v>370</v>
      </c>
      <c r="D19" s="73">
        <f>+D16-D15</f>
        <v>-18.910310105370158</v>
      </c>
      <c r="E19" s="73">
        <f t="shared" ref="E19:R19" si="4">+E16-E15</f>
        <v>-15.007404854168513</v>
      </c>
      <c r="F19" s="73">
        <f t="shared" si="4"/>
        <v>-12.171679513727462</v>
      </c>
      <c r="G19" s="73">
        <f t="shared" si="4"/>
        <v>-10.521481026768029</v>
      </c>
      <c r="H19" s="73">
        <f t="shared" si="4"/>
        <v>-10.18828064495893</v>
      </c>
      <c r="I19" s="73">
        <f t="shared" si="4"/>
        <v>-9.0681293740794437</v>
      </c>
      <c r="J19" s="73">
        <f t="shared" si="4"/>
        <v>-7.0737568009087113</v>
      </c>
      <c r="K19" s="73">
        <f t="shared" si="4"/>
        <v>-5.6082144940297738</v>
      </c>
      <c r="L19" s="73">
        <f t="shared" si="4"/>
        <v>-4.2801480900433599</v>
      </c>
      <c r="M19" s="73">
        <f t="shared" si="4"/>
        <v>-2.9548032402600937</v>
      </c>
      <c r="N19" s="73">
        <f t="shared" si="4"/>
        <v>-0.73248175660141124</v>
      </c>
      <c r="O19" s="73">
        <f>+O16-O15</f>
        <v>-0.81371171194324621</v>
      </c>
      <c r="P19" s="73">
        <f t="shared" si="4"/>
        <v>-0.90151022447611462</v>
      </c>
      <c r="Q19" s="73">
        <f t="shared" si="4"/>
        <v>-0.82290594008773188</v>
      </c>
      <c r="R19" s="73">
        <f t="shared" si="4"/>
        <v>-0.94518222257703655</v>
      </c>
      <c r="S19" s="80">
        <f>SUM(D19:R19)</f>
        <v>-100</v>
      </c>
    </row>
    <row r="20" spans="2:49" x14ac:dyDescent="0.25">
      <c r="B20" s="65" t="s">
        <v>371</v>
      </c>
      <c r="D20" s="75">
        <f>-D19/D12</f>
        <v>0.47275775263425396</v>
      </c>
      <c r="E20" s="75">
        <f>-E19/E12</f>
        <v>0.46898140169276603</v>
      </c>
      <c r="F20" s="75">
        <f t="shared" ref="F20:R20" si="5">-F19/F12</f>
        <v>0.46814151975874851</v>
      </c>
      <c r="G20" s="75">
        <f t="shared" si="5"/>
        <v>0.47824913758036497</v>
      </c>
      <c r="H20" s="75">
        <f t="shared" si="5"/>
        <v>0.50941403224794646</v>
      </c>
      <c r="I20" s="75">
        <f t="shared" si="5"/>
        <v>0.53341937494584968</v>
      </c>
      <c r="J20" s="75">
        <f t="shared" si="5"/>
        <v>0.54413513853143936</v>
      </c>
      <c r="K20" s="75">
        <f t="shared" si="5"/>
        <v>0.5608214494029774</v>
      </c>
      <c r="L20" s="75">
        <f t="shared" si="5"/>
        <v>0.57839839054640008</v>
      </c>
      <c r="M20" s="75">
        <f t="shared" si="5"/>
        <v>0.59096064805201876</v>
      </c>
      <c r="N20" s="75">
        <f t="shared" si="5"/>
        <v>0.45780109787588202</v>
      </c>
      <c r="O20" s="75">
        <f t="shared" si="5"/>
        <v>0.50856981996452888</v>
      </c>
      <c r="P20" s="75">
        <f t="shared" si="5"/>
        <v>0.56459170191431396</v>
      </c>
      <c r="Q20" s="75">
        <f t="shared" si="5"/>
        <v>0.60568272810064705</v>
      </c>
      <c r="R20" s="75">
        <f t="shared" si="5"/>
        <v>0.67513015898359752</v>
      </c>
      <c r="S20" s="79">
        <f>-S19/S12</f>
        <v>0.50011155207740399</v>
      </c>
    </row>
    <row r="22" spans="2:49" x14ac:dyDescent="0.25">
      <c r="AH22" s="65" t="s">
        <v>387</v>
      </c>
      <c r="AI22" s="67">
        <f t="shared" ref="AI22:AW22" si="6">-D19</f>
        <v>18.910310105370158</v>
      </c>
      <c r="AJ22" s="67">
        <f t="shared" si="6"/>
        <v>15.007404854168513</v>
      </c>
      <c r="AK22" s="67">
        <f t="shared" si="6"/>
        <v>12.171679513727462</v>
      </c>
      <c r="AL22" s="67">
        <f t="shared" si="6"/>
        <v>10.521481026768029</v>
      </c>
      <c r="AM22" s="67">
        <f t="shared" si="6"/>
        <v>10.18828064495893</v>
      </c>
      <c r="AN22" s="67">
        <f t="shared" si="6"/>
        <v>9.0681293740794437</v>
      </c>
      <c r="AO22" s="67">
        <f t="shared" si="6"/>
        <v>7.0737568009087113</v>
      </c>
      <c r="AP22" s="67">
        <f t="shared" si="6"/>
        <v>5.6082144940297738</v>
      </c>
      <c r="AQ22" s="67">
        <f t="shared" si="6"/>
        <v>4.2801480900433599</v>
      </c>
      <c r="AR22" s="67">
        <f t="shared" si="6"/>
        <v>2.9548032402600937</v>
      </c>
      <c r="AS22" s="67">
        <f t="shared" si="6"/>
        <v>0.73248175660141124</v>
      </c>
      <c r="AT22" s="67">
        <f t="shared" si="6"/>
        <v>0.81371171194324621</v>
      </c>
      <c r="AU22" s="67">
        <f t="shared" si="6"/>
        <v>0.90151022447611462</v>
      </c>
      <c r="AV22" s="67">
        <f t="shared" si="6"/>
        <v>0.82290594008773188</v>
      </c>
      <c r="AW22" s="67">
        <f t="shared" si="6"/>
        <v>0.94518222257703655</v>
      </c>
    </row>
    <row r="23" spans="2:49" x14ac:dyDescent="0.25">
      <c r="B23" s="65" t="s">
        <v>404</v>
      </c>
    </row>
    <row r="24" spans="2:49" x14ac:dyDescent="0.25">
      <c r="C24" s="65" t="s">
        <v>405</v>
      </c>
      <c r="G24" s="72" t="s">
        <v>393</v>
      </c>
    </row>
    <row r="25" spans="2:49" x14ac:dyDescent="0.25">
      <c r="C25" s="65" t="s">
        <v>406</v>
      </c>
    </row>
    <row r="26" spans="2:49" x14ac:dyDescent="0.25">
      <c r="C26" s="65" t="s">
        <v>414</v>
      </c>
    </row>
    <row r="27" spans="2:49" x14ac:dyDescent="0.25">
      <c r="C27" s="65" t="s">
        <v>407</v>
      </c>
    </row>
    <row r="28" spans="2:49" x14ac:dyDescent="0.25">
      <c r="R28" s="82" t="s">
        <v>393</v>
      </c>
    </row>
    <row r="29" spans="2:49" x14ac:dyDescent="0.25">
      <c r="B29" s="65" t="s">
        <v>408</v>
      </c>
    </row>
    <row r="30" spans="2:49" x14ac:dyDescent="0.25">
      <c r="C30" s="65" t="s">
        <v>409</v>
      </c>
    </row>
    <row r="31" spans="2:49" x14ac:dyDescent="0.25">
      <c r="C31" s="65" t="s">
        <v>410</v>
      </c>
    </row>
    <row r="32" spans="2:49" x14ac:dyDescent="0.25">
      <c r="C32" s="65" t="s">
        <v>411</v>
      </c>
    </row>
    <row r="33" spans="3:3" x14ac:dyDescent="0.25">
      <c r="C33" s="65" t="s">
        <v>412</v>
      </c>
    </row>
    <row r="34" spans="3:3" x14ac:dyDescent="0.25">
      <c r="C34" s="65" t="s">
        <v>413</v>
      </c>
    </row>
  </sheetData>
  <pageMargins left="0.35433070866141736" right="0.15748031496062992" top="0.27559055118110237" bottom="0.31496062992125984" header="0.31496062992125984" footer="0.31496062992125984"/>
  <pageSetup paperSize="9" scale="5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workbookViewId="0"/>
  </sheetViews>
  <sheetFormatPr defaultRowHeight="13.2" x14ac:dyDescent="0.25"/>
  <cols>
    <col min="1" max="1" width="21.109375" customWidth="1"/>
  </cols>
  <sheetData>
    <row r="1" spans="1:14" ht="18" x14ac:dyDescent="0.35">
      <c r="A1" s="115" t="s">
        <v>467</v>
      </c>
    </row>
    <row r="2" spans="1:14" x14ac:dyDescent="0.25">
      <c r="A2" t="s">
        <v>415</v>
      </c>
      <c r="B2" s="92"/>
      <c r="C2" s="92"/>
      <c r="D2" s="92"/>
    </row>
    <row r="3" spans="1:14" x14ac:dyDescent="0.25">
      <c r="A3" t="s">
        <v>416</v>
      </c>
      <c r="B3" s="113">
        <v>250</v>
      </c>
      <c r="C3" s="92"/>
      <c r="D3" s="92"/>
    </row>
    <row r="4" spans="1:14" x14ac:dyDescent="0.25">
      <c r="B4" s="92"/>
      <c r="C4" s="92"/>
      <c r="D4" s="92"/>
    </row>
    <row r="5" spans="1:14" ht="13.8" x14ac:dyDescent="0.3">
      <c r="A5" s="94" t="s">
        <v>422</v>
      </c>
      <c r="B5" s="92"/>
      <c r="C5" s="92" t="s">
        <v>252</v>
      </c>
      <c r="D5" s="92"/>
    </row>
    <row r="6" spans="1:14" ht="13.8" x14ac:dyDescent="0.3">
      <c r="B6" s="92"/>
      <c r="C6" s="95">
        <v>1</v>
      </c>
      <c r="D6" s="95">
        <v>2</v>
      </c>
      <c r="E6" s="95">
        <v>3</v>
      </c>
      <c r="F6" s="95">
        <v>4</v>
      </c>
      <c r="G6" s="95">
        <v>5</v>
      </c>
      <c r="H6" s="95">
        <v>6</v>
      </c>
      <c r="I6" s="95">
        <v>7</v>
      </c>
      <c r="J6" s="95">
        <v>8</v>
      </c>
      <c r="K6" s="95">
        <v>9</v>
      </c>
      <c r="L6" s="95">
        <v>10</v>
      </c>
    </row>
    <row r="7" spans="1:14" ht="13.8" x14ac:dyDescent="0.3">
      <c r="B7" s="92"/>
      <c r="C7" s="95"/>
      <c r="D7" s="95"/>
      <c r="E7" s="95"/>
      <c r="F7" s="95"/>
      <c r="G7" s="95"/>
      <c r="H7" s="95"/>
      <c r="I7" s="95"/>
      <c r="J7" s="95"/>
      <c r="K7" s="95"/>
      <c r="L7" s="95"/>
      <c r="N7">
        <v>2.5</v>
      </c>
    </row>
    <row r="8" spans="1:14" ht="13.8" x14ac:dyDescent="0.3">
      <c r="A8" t="s">
        <v>462</v>
      </c>
      <c r="B8" s="92"/>
      <c r="C8" s="110">
        <v>0.128</v>
      </c>
      <c r="D8" s="110">
        <v>0.14399999999999999</v>
      </c>
      <c r="E8" s="110">
        <v>0.14666666666666667</v>
      </c>
      <c r="F8" s="110">
        <v>0.12888888888888889</v>
      </c>
      <c r="G8" s="110">
        <v>0.112</v>
      </c>
      <c r="H8" s="110">
        <v>9.2799999999999994E-2</v>
      </c>
      <c r="I8" s="110">
        <v>7.1999999999999995E-2</v>
      </c>
      <c r="J8" s="110">
        <v>5.6000000000000001E-2</v>
      </c>
      <c r="K8" s="110">
        <v>0.04</v>
      </c>
      <c r="L8" s="110">
        <v>3.2000000000000001E-2</v>
      </c>
      <c r="N8" s="109">
        <f>N7*B3</f>
        <v>625</v>
      </c>
    </row>
    <row r="9" spans="1:14" x14ac:dyDescent="0.25">
      <c r="A9" t="s">
        <v>461</v>
      </c>
      <c r="B9" s="92"/>
      <c r="C9" s="111">
        <f t="shared" ref="C9:L9" si="0">C8*$N$8</f>
        <v>80</v>
      </c>
      <c r="D9" s="111">
        <f t="shared" si="0"/>
        <v>90</v>
      </c>
      <c r="E9" s="111">
        <f t="shared" si="0"/>
        <v>91.666666666666671</v>
      </c>
      <c r="F9" s="111">
        <f t="shared" si="0"/>
        <v>80.555555555555557</v>
      </c>
      <c r="G9" s="111">
        <f t="shared" si="0"/>
        <v>70</v>
      </c>
      <c r="H9" s="111">
        <f t="shared" si="0"/>
        <v>57.999999999999993</v>
      </c>
      <c r="I9" s="111">
        <f t="shared" si="0"/>
        <v>45</v>
      </c>
      <c r="J9" s="111">
        <f t="shared" si="0"/>
        <v>35</v>
      </c>
      <c r="K9" s="111">
        <f t="shared" si="0"/>
        <v>25</v>
      </c>
      <c r="L9" s="111">
        <f t="shared" si="0"/>
        <v>20</v>
      </c>
    </row>
    <row r="10" spans="1:14" x14ac:dyDescent="0.25">
      <c r="A10" t="s">
        <v>458</v>
      </c>
      <c r="B10" s="92"/>
      <c r="C10" s="111">
        <f>C9*C11</f>
        <v>30</v>
      </c>
      <c r="D10" s="111">
        <f t="shared" ref="D10:L10" si="1">D9*D11</f>
        <v>30</v>
      </c>
      <c r="E10" s="111">
        <f t="shared" si="1"/>
        <v>30</v>
      </c>
      <c r="F10" s="111">
        <f t="shared" si="1"/>
        <v>26</v>
      </c>
      <c r="G10" s="111">
        <f t="shared" si="1"/>
        <v>20</v>
      </c>
      <c r="H10" s="111">
        <f t="shared" si="1"/>
        <v>15</v>
      </c>
      <c r="I10" s="111">
        <f t="shared" si="1"/>
        <v>10</v>
      </c>
      <c r="J10" s="111">
        <f t="shared" si="1"/>
        <v>7</v>
      </c>
      <c r="K10" s="111">
        <f t="shared" si="1"/>
        <v>4</v>
      </c>
      <c r="L10" s="111">
        <f t="shared" si="1"/>
        <v>3</v>
      </c>
    </row>
    <row r="11" spans="1:14" x14ac:dyDescent="0.25">
      <c r="A11" t="s">
        <v>417</v>
      </c>
      <c r="B11" s="97"/>
      <c r="C11" s="86">
        <v>0.375</v>
      </c>
      <c r="D11" s="86">
        <v>0.33333333333333331</v>
      </c>
      <c r="E11" s="86">
        <v>0.32727272727272727</v>
      </c>
      <c r="F11" s="86">
        <v>0.32275862068965516</v>
      </c>
      <c r="G11" s="86">
        <v>0.2857142857142857</v>
      </c>
      <c r="H11" s="86">
        <v>0.25862068965517243</v>
      </c>
      <c r="I11" s="86">
        <v>0.22222222222222221</v>
      </c>
      <c r="J11" s="86">
        <v>0.2</v>
      </c>
      <c r="K11" s="86">
        <v>0.16</v>
      </c>
      <c r="L11" s="86">
        <v>0.15</v>
      </c>
    </row>
    <row r="12" spans="1:14" x14ac:dyDescent="0.25">
      <c r="A12" s="98" t="s">
        <v>463</v>
      </c>
      <c r="B12" s="112"/>
      <c r="C12" s="100">
        <f>C9-C10</f>
        <v>50</v>
      </c>
      <c r="D12" s="100">
        <f t="shared" ref="D12:L12" si="2">D9-D10</f>
        <v>60</v>
      </c>
      <c r="E12" s="100">
        <f t="shared" si="2"/>
        <v>61.666666666666671</v>
      </c>
      <c r="F12" s="100">
        <f t="shared" si="2"/>
        <v>54.555555555555557</v>
      </c>
      <c r="G12" s="100">
        <f t="shared" si="2"/>
        <v>50</v>
      </c>
      <c r="H12" s="100">
        <f t="shared" si="2"/>
        <v>42.999999999999993</v>
      </c>
      <c r="I12" s="100">
        <f t="shared" si="2"/>
        <v>35</v>
      </c>
      <c r="J12" s="100">
        <f t="shared" si="2"/>
        <v>28</v>
      </c>
      <c r="K12" s="100">
        <f t="shared" si="2"/>
        <v>21</v>
      </c>
      <c r="L12" s="100">
        <f t="shared" si="2"/>
        <v>17</v>
      </c>
    </row>
    <row r="13" spans="1:14" x14ac:dyDescent="0.25">
      <c r="A13" t="s">
        <v>459</v>
      </c>
      <c r="B13" s="92"/>
      <c r="C13" s="92">
        <f>$B$3/$L$6</f>
        <v>25</v>
      </c>
      <c r="D13" s="92">
        <f t="shared" ref="D13:L13" si="3">$B$3/$L$6</f>
        <v>25</v>
      </c>
      <c r="E13" s="92">
        <f t="shared" si="3"/>
        <v>25</v>
      </c>
      <c r="F13" s="92">
        <f t="shared" si="3"/>
        <v>25</v>
      </c>
      <c r="G13" s="92">
        <f t="shared" si="3"/>
        <v>25</v>
      </c>
      <c r="H13" s="92">
        <f t="shared" si="3"/>
        <v>25</v>
      </c>
      <c r="I13" s="92">
        <f t="shared" si="3"/>
        <v>25</v>
      </c>
      <c r="J13" s="92">
        <f t="shared" si="3"/>
        <v>25</v>
      </c>
      <c r="K13" s="92">
        <f t="shared" si="3"/>
        <v>25</v>
      </c>
      <c r="L13" s="92">
        <f t="shared" si="3"/>
        <v>25</v>
      </c>
    </row>
    <row r="14" spans="1:14" hidden="1" x14ac:dyDescent="0.25">
      <c r="A14" t="s">
        <v>460</v>
      </c>
      <c r="B14" s="92"/>
      <c r="C14" s="96">
        <f>C10+C13</f>
        <v>55</v>
      </c>
      <c r="D14" s="96">
        <f t="shared" ref="D14:L14" si="4">D10+D13</f>
        <v>55</v>
      </c>
      <c r="E14" s="96">
        <f t="shared" si="4"/>
        <v>55</v>
      </c>
      <c r="F14" s="96">
        <f t="shared" si="4"/>
        <v>51</v>
      </c>
      <c r="G14" s="96">
        <f t="shared" si="4"/>
        <v>45</v>
      </c>
      <c r="H14" s="96">
        <f t="shared" si="4"/>
        <v>40</v>
      </c>
      <c r="I14" s="96">
        <f t="shared" si="4"/>
        <v>35</v>
      </c>
      <c r="J14" s="96">
        <f t="shared" si="4"/>
        <v>32</v>
      </c>
      <c r="K14" s="96">
        <f t="shared" si="4"/>
        <v>29</v>
      </c>
      <c r="L14" s="96">
        <f t="shared" si="4"/>
        <v>28</v>
      </c>
    </row>
    <row r="15" spans="1:14" x14ac:dyDescent="0.25">
      <c r="A15" s="98" t="s">
        <v>418</v>
      </c>
      <c r="B15" s="99"/>
      <c r="C15" s="100">
        <f t="shared" ref="C15:L15" si="5">C9-C14</f>
        <v>25</v>
      </c>
      <c r="D15" s="100">
        <f t="shared" si="5"/>
        <v>35</v>
      </c>
      <c r="E15" s="100">
        <f t="shared" si="5"/>
        <v>36.666666666666671</v>
      </c>
      <c r="F15" s="100">
        <f t="shared" si="5"/>
        <v>29.555555555555557</v>
      </c>
      <c r="G15" s="100">
        <f t="shared" si="5"/>
        <v>25</v>
      </c>
      <c r="H15" s="100">
        <f t="shared" si="5"/>
        <v>17.999999999999993</v>
      </c>
      <c r="I15" s="100">
        <f t="shared" si="5"/>
        <v>10</v>
      </c>
      <c r="J15" s="100">
        <f t="shared" si="5"/>
        <v>3</v>
      </c>
      <c r="K15" s="100">
        <f t="shared" si="5"/>
        <v>-4</v>
      </c>
      <c r="L15" s="100">
        <f t="shared" si="5"/>
        <v>-8</v>
      </c>
    </row>
    <row r="16" spans="1:14" x14ac:dyDescent="0.25">
      <c r="A16" t="s">
        <v>419</v>
      </c>
      <c r="B16" s="92"/>
      <c r="C16" s="97">
        <f t="shared" ref="C16:L16" si="6">C15/C9</f>
        <v>0.3125</v>
      </c>
      <c r="D16" s="97">
        <f t="shared" si="6"/>
        <v>0.3888888888888889</v>
      </c>
      <c r="E16" s="97">
        <f t="shared" si="6"/>
        <v>0.4</v>
      </c>
      <c r="F16" s="97">
        <f t="shared" si="6"/>
        <v>0.36689655172413793</v>
      </c>
      <c r="G16" s="97">
        <f t="shared" si="6"/>
        <v>0.35714285714285715</v>
      </c>
      <c r="H16" s="97">
        <f t="shared" si="6"/>
        <v>0.3103448275862068</v>
      </c>
      <c r="I16" s="97">
        <f t="shared" si="6"/>
        <v>0.22222222222222221</v>
      </c>
      <c r="J16" s="97">
        <f t="shared" si="6"/>
        <v>8.5714285714285715E-2</v>
      </c>
      <c r="K16" s="97">
        <f t="shared" si="6"/>
        <v>-0.16</v>
      </c>
      <c r="L16" s="97">
        <f t="shared" si="6"/>
        <v>-0.4</v>
      </c>
    </row>
    <row r="17" spans="1:12" x14ac:dyDescent="0.25">
      <c r="B17" s="92"/>
      <c r="C17" s="92"/>
      <c r="D17" s="92"/>
    </row>
    <row r="18" spans="1:12" x14ac:dyDescent="0.25">
      <c r="A18" t="s">
        <v>420</v>
      </c>
      <c r="B18" s="92"/>
      <c r="C18" s="72">
        <f>B3</f>
        <v>250</v>
      </c>
      <c r="D18" s="92">
        <f>C19</f>
        <v>225</v>
      </c>
      <c r="E18" s="92">
        <f t="shared" ref="E18:L18" si="7">D19</f>
        <v>200</v>
      </c>
      <c r="F18" s="92">
        <f t="shared" si="7"/>
        <v>175</v>
      </c>
      <c r="G18" s="92">
        <f t="shared" si="7"/>
        <v>150</v>
      </c>
      <c r="H18" s="92">
        <f t="shared" si="7"/>
        <v>125</v>
      </c>
      <c r="I18" s="92">
        <f t="shared" si="7"/>
        <v>100</v>
      </c>
      <c r="J18" s="92">
        <f t="shared" si="7"/>
        <v>75</v>
      </c>
      <c r="K18" s="92">
        <f t="shared" si="7"/>
        <v>50</v>
      </c>
      <c r="L18" s="92">
        <f t="shared" si="7"/>
        <v>25</v>
      </c>
    </row>
    <row r="19" spans="1:12" x14ac:dyDescent="0.25">
      <c r="A19" t="s">
        <v>421</v>
      </c>
      <c r="B19" s="92"/>
      <c r="C19" s="92">
        <f t="shared" ref="C19:L19" si="8">C18-C13</f>
        <v>225</v>
      </c>
      <c r="D19" s="92">
        <f t="shared" si="8"/>
        <v>200</v>
      </c>
      <c r="E19" s="92">
        <f t="shared" si="8"/>
        <v>175</v>
      </c>
      <c r="F19" s="92">
        <f t="shared" si="8"/>
        <v>150</v>
      </c>
      <c r="G19" s="92">
        <f t="shared" si="8"/>
        <v>125</v>
      </c>
      <c r="H19" s="92">
        <f t="shared" si="8"/>
        <v>100</v>
      </c>
      <c r="I19" s="92">
        <f t="shared" si="8"/>
        <v>75</v>
      </c>
      <c r="J19" s="92">
        <f t="shared" si="8"/>
        <v>50</v>
      </c>
      <c r="K19" s="92">
        <f t="shared" si="8"/>
        <v>25</v>
      </c>
      <c r="L19" s="92">
        <f t="shared" si="8"/>
        <v>0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8"/>
  <sheetViews>
    <sheetView topLeftCell="A4" zoomScale="90" zoomScaleNormal="90" workbookViewId="0">
      <selection activeCell="C4" sqref="C4"/>
    </sheetView>
  </sheetViews>
  <sheetFormatPr defaultRowHeight="13.8" x14ac:dyDescent="0.3"/>
  <cols>
    <col min="2" max="2" width="5.44140625" style="101" customWidth="1"/>
    <col min="3" max="3" width="59.88671875" bestFit="1" customWidth="1"/>
    <col min="4" max="5" width="25.88671875" style="92" customWidth="1"/>
    <col min="6" max="6" width="3.33203125" customWidth="1"/>
    <col min="7" max="7" width="46.88671875" customWidth="1"/>
  </cols>
  <sheetData>
    <row r="2" spans="2:5" x14ac:dyDescent="0.3">
      <c r="B2" s="101" t="s">
        <v>423</v>
      </c>
    </row>
    <row r="4" spans="2:5" s="102" customFormat="1" ht="27.6" x14ac:dyDescent="0.35">
      <c r="C4" s="114" t="s">
        <v>468</v>
      </c>
      <c r="D4" s="103" t="s">
        <v>424</v>
      </c>
      <c r="E4" s="103" t="s">
        <v>425</v>
      </c>
    </row>
    <row r="6" spans="2:5" x14ac:dyDescent="0.3">
      <c r="B6" s="101" t="s">
        <v>426</v>
      </c>
    </row>
    <row r="8" spans="2:5" x14ac:dyDescent="0.3">
      <c r="C8" t="s">
        <v>427</v>
      </c>
      <c r="D8" s="92" t="s">
        <v>428</v>
      </c>
    </row>
    <row r="9" spans="2:5" x14ac:dyDescent="0.3">
      <c r="C9" s="104" t="s">
        <v>429</v>
      </c>
      <c r="D9" s="92" t="s">
        <v>428</v>
      </c>
    </row>
    <row r="10" spans="2:5" x14ac:dyDescent="0.3">
      <c r="C10" s="105" t="s">
        <v>430</v>
      </c>
      <c r="D10" s="106" t="s">
        <v>428</v>
      </c>
      <c r="E10" s="106"/>
    </row>
    <row r="11" spans="2:5" x14ac:dyDescent="0.3">
      <c r="C11" s="104" t="s">
        <v>431</v>
      </c>
    </row>
    <row r="12" spans="2:5" x14ac:dyDescent="0.3">
      <c r="C12" s="104" t="s">
        <v>432</v>
      </c>
    </row>
    <row r="13" spans="2:5" x14ac:dyDescent="0.3">
      <c r="C13" s="104" t="s">
        <v>433</v>
      </c>
      <c r="E13" s="92" t="s">
        <v>428</v>
      </c>
    </row>
    <row r="14" spans="2:5" x14ac:dyDescent="0.3">
      <c r="C14" s="105" t="s">
        <v>434</v>
      </c>
      <c r="D14" s="106"/>
      <c r="E14" s="106" t="s">
        <v>428</v>
      </c>
    </row>
    <row r="15" spans="2:5" x14ac:dyDescent="0.3">
      <c r="C15" s="107" t="s">
        <v>435</v>
      </c>
      <c r="D15" s="108" t="s">
        <v>428</v>
      </c>
      <c r="E15" s="108"/>
    </row>
    <row r="16" spans="2:5" x14ac:dyDescent="0.3">
      <c r="C16" s="104"/>
    </row>
    <row r="17" spans="2:7" x14ac:dyDescent="0.3">
      <c r="C17" s="101" t="s">
        <v>342</v>
      </c>
      <c r="D17" s="93" t="s">
        <v>428</v>
      </c>
      <c r="E17" s="93" t="s">
        <v>428</v>
      </c>
    </row>
    <row r="18" spans="2:7" x14ac:dyDescent="0.3">
      <c r="C18" s="104" t="s">
        <v>436</v>
      </c>
      <c r="D18" s="92" t="s">
        <v>428</v>
      </c>
      <c r="E18" s="92" t="s">
        <v>428</v>
      </c>
      <c r="G18" t="s">
        <v>437</v>
      </c>
    </row>
    <row r="19" spans="2:7" x14ac:dyDescent="0.3">
      <c r="C19" s="104" t="s">
        <v>438</v>
      </c>
      <c r="D19" s="92" t="s">
        <v>428</v>
      </c>
      <c r="E19" s="92" t="s">
        <v>428</v>
      </c>
      <c r="G19" t="s">
        <v>439</v>
      </c>
    </row>
    <row r="20" spans="2:7" x14ac:dyDescent="0.3">
      <c r="C20" s="104" t="s">
        <v>440</v>
      </c>
      <c r="D20" s="92" t="s">
        <v>428</v>
      </c>
      <c r="G20" t="s">
        <v>441</v>
      </c>
    </row>
    <row r="21" spans="2:7" x14ac:dyDescent="0.3">
      <c r="C21" s="105" t="s">
        <v>442</v>
      </c>
      <c r="D21" s="106" t="s">
        <v>428</v>
      </c>
      <c r="E21" s="106" t="s">
        <v>428</v>
      </c>
    </row>
    <row r="22" spans="2:7" x14ac:dyDescent="0.3">
      <c r="C22" s="104"/>
    </row>
    <row r="23" spans="2:7" x14ac:dyDescent="0.3">
      <c r="C23" s="104"/>
    </row>
    <row r="24" spans="2:7" x14ac:dyDescent="0.3">
      <c r="B24" s="101" t="s">
        <v>443</v>
      </c>
      <c r="C24" s="104"/>
    </row>
    <row r="25" spans="2:7" x14ac:dyDescent="0.3">
      <c r="C25" s="104"/>
    </row>
    <row r="26" spans="2:7" x14ac:dyDescent="0.3">
      <c r="C26" s="104" t="s">
        <v>444</v>
      </c>
      <c r="D26" s="92" t="s">
        <v>428</v>
      </c>
    </row>
    <row r="27" spans="2:7" x14ac:dyDescent="0.3">
      <c r="C27" s="104" t="s">
        <v>445</v>
      </c>
      <c r="D27" s="92" t="s">
        <v>428</v>
      </c>
      <c r="G27" t="s">
        <v>446</v>
      </c>
    </row>
    <row r="28" spans="2:7" x14ac:dyDescent="0.3">
      <c r="C28" s="104" t="s">
        <v>447</v>
      </c>
      <c r="E28" s="92" t="s">
        <v>428</v>
      </c>
      <c r="G28" t="s">
        <v>448</v>
      </c>
    </row>
    <row r="29" spans="2:7" x14ac:dyDescent="0.3">
      <c r="C29" s="104" t="s">
        <v>449</v>
      </c>
      <c r="D29" s="92" t="s">
        <v>428</v>
      </c>
      <c r="E29" s="92" t="s">
        <v>428</v>
      </c>
      <c r="G29" t="s">
        <v>450</v>
      </c>
    </row>
    <row r="30" spans="2:7" x14ac:dyDescent="0.3">
      <c r="C30" s="105" t="s">
        <v>451</v>
      </c>
      <c r="D30" s="106" t="s">
        <v>428</v>
      </c>
      <c r="E30" s="106" t="s">
        <v>428</v>
      </c>
    </row>
    <row r="31" spans="2:7" x14ac:dyDescent="0.3">
      <c r="C31" s="104"/>
    </row>
    <row r="32" spans="2:7" x14ac:dyDescent="0.3">
      <c r="C32" s="104" t="s">
        <v>452</v>
      </c>
      <c r="D32" s="92" t="s">
        <v>428</v>
      </c>
      <c r="E32" s="92" t="s">
        <v>428</v>
      </c>
      <c r="G32" t="s">
        <v>453</v>
      </c>
    </row>
    <row r="33" spans="3:5" customFormat="1" ht="13.2" x14ac:dyDescent="0.25">
      <c r="C33" s="104" t="s">
        <v>454</v>
      </c>
      <c r="D33" s="92" t="s">
        <v>428</v>
      </c>
      <c r="E33" s="92" t="s">
        <v>428</v>
      </c>
    </row>
    <row r="34" spans="3:5" customFormat="1" x14ac:dyDescent="0.3">
      <c r="C34" s="105" t="s">
        <v>455</v>
      </c>
      <c r="D34" s="106" t="s">
        <v>428</v>
      </c>
      <c r="E34" s="106" t="s">
        <v>428</v>
      </c>
    </row>
    <row r="35" spans="3:5" customFormat="1" ht="13.2" x14ac:dyDescent="0.25">
      <c r="C35" s="104" t="s">
        <v>456</v>
      </c>
      <c r="D35" s="92" t="s">
        <v>428</v>
      </c>
      <c r="E35" s="92"/>
    </row>
    <row r="36" spans="3:5" customFormat="1" x14ac:dyDescent="0.3">
      <c r="C36" s="105" t="s">
        <v>457</v>
      </c>
      <c r="D36" s="106" t="s">
        <v>428</v>
      </c>
      <c r="E36" s="106" t="s">
        <v>428</v>
      </c>
    </row>
    <row r="37" spans="3:5" customFormat="1" ht="13.2" x14ac:dyDescent="0.25">
      <c r="C37" s="104"/>
      <c r="D37" s="92"/>
      <c r="E37" s="92"/>
    </row>
    <row r="38" spans="3:5" customFormat="1" ht="13.2" x14ac:dyDescent="0.25">
      <c r="C38" s="104"/>
      <c r="D38" s="92"/>
      <c r="E38" s="9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67"/>
  <sheetViews>
    <sheetView topLeftCell="A40" workbookViewId="0">
      <selection activeCell="H38" sqref="H38"/>
    </sheetView>
  </sheetViews>
  <sheetFormatPr defaultRowHeight="13.2" x14ac:dyDescent="0.25"/>
  <cols>
    <col min="1" max="1" width="25.6640625" bestFit="1" customWidth="1"/>
    <col min="2" max="223" width="12.5546875" customWidth="1"/>
    <col min="224" max="243" width="12" bestFit="1" customWidth="1"/>
  </cols>
  <sheetData>
    <row r="1" spans="1:223" x14ac:dyDescent="0.25">
      <c r="A1" s="20" t="s">
        <v>247</v>
      </c>
      <c r="B1" s="21" t="s">
        <v>389</v>
      </c>
    </row>
    <row r="3" spans="1:223" x14ac:dyDescent="0.25">
      <c r="A3" s="10" t="s">
        <v>285</v>
      </c>
      <c r="B3" s="10" t="s">
        <v>252</v>
      </c>
      <c r="C3" s="15" t="s">
        <v>272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8"/>
    </row>
    <row r="4" spans="1:223" x14ac:dyDescent="0.25">
      <c r="A4" s="9"/>
      <c r="B4" s="6" t="s">
        <v>253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6" t="s">
        <v>254</v>
      </c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6" t="s">
        <v>255</v>
      </c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6" t="s">
        <v>256</v>
      </c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6" t="s">
        <v>257</v>
      </c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6" t="s">
        <v>258</v>
      </c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6" t="s">
        <v>259</v>
      </c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6" t="s">
        <v>260</v>
      </c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6" t="s">
        <v>261</v>
      </c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6" t="s">
        <v>262</v>
      </c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6" t="s">
        <v>263</v>
      </c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6" t="s">
        <v>264</v>
      </c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6" t="s">
        <v>265</v>
      </c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6" t="s">
        <v>266</v>
      </c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6" t="s">
        <v>267</v>
      </c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6" t="s">
        <v>268</v>
      </c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6" t="s">
        <v>269</v>
      </c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6" t="s">
        <v>270</v>
      </c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6" t="s">
        <v>271</v>
      </c>
      <c r="HK4" s="7"/>
      <c r="HL4" s="7"/>
      <c r="HM4" s="7"/>
      <c r="HN4" s="7"/>
      <c r="HO4" s="8"/>
    </row>
    <row r="5" spans="1:223" x14ac:dyDescent="0.25">
      <c r="A5" s="10" t="s">
        <v>0</v>
      </c>
      <c r="B5" s="6" t="s">
        <v>273</v>
      </c>
      <c r="C5" s="13" t="s">
        <v>274</v>
      </c>
      <c r="D5" s="13" t="s">
        <v>275</v>
      </c>
      <c r="E5" s="13" t="s">
        <v>276</v>
      </c>
      <c r="F5" s="13" t="s">
        <v>283</v>
      </c>
      <c r="G5" s="13" t="s">
        <v>277</v>
      </c>
      <c r="H5" s="13" t="s">
        <v>278</v>
      </c>
      <c r="I5" s="13" t="s">
        <v>279</v>
      </c>
      <c r="J5" s="13" t="s">
        <v>280</v>
      </c>
      <c r="K5" s="13" t="s">
        <v>284</v>
      </c>
      <c r="L5" s="13" t="s">
        <v>281</v>
      </c>
      <c r="M5" s="13" t="s">
        <v>282</v>
      </c>
      <c r="N5" s="6" t="s">
        <v>273</v>
      </c>
      <c r="O5" s="13" t="s">
        <v>274</v>
      </c>
      <c r="P5" s="13" t="s">
        <v>275</v>
      </c>
      <c r="Q5" s="13" t="s">
        <v>276</v>
      </c>
      <c r="R5" s="13" t="s">
        <v>283</v>
      </c>
      <c r="S5" s="13" t="s">
        <v>277</v>
      </c>
      <c r="T5" s="13" t="s">
        <v>278</v>
      </c>
      <c r="U5" s="13" t="s">
        <v>279</v>
      </c>
      <c r="V5" s="13" t="s">
        <v>280</v>
      </c>
      <c r="W5" s="13" t="s">
        <v>284</v>
      </c>
      <c r="X5" s="13" t="s">
        <v>281</v>
      </c>
      <c r="Y5" s="13" t="s">
        <v>282</v>
      </c>
      <c r="Z5" s="6" t="s">
        <v>273</v>
      </c>
      <c r="AA5" s="13" t="s">
        <v>274</v>
      </c>
      <c r="AB5" s="13" t="s">
        <v>275</v>
      </c>
      <c r="AC5" s="13" t="s">
        <v>276</v>
      </c>
      <c r="AD5" s="13" t="s">
        <v>283</v>
      </c>
      <c r="AE5" s="13" t="s">
        <v>277</v>
      </c>
      <c r="AF5" s="13" t="s">
        <v>278</v>
      </c>
      <c r="AG5" s="13" t="s">
        <v>279</v>
      </c>
      <c r="AH5" s="13" t="s">
        <v>280</v>
      </c>
      <c r="AI5" s="13" t="s">
        <v>284</v>
      </c>
      <c r="AJ5" s="13" t="s">
        <v>281</v>
      </c>
      <c r="AK5" s="13" t="s">
        <v>282</v>
      </c>
      <c r="AL5" s="6" t="s">
        <v>273</v>
      </c>
      <c r="AM5" s="13" t="s">
        <v>274</v>
      </c>
      <c r="AN5" s="13" t="s">
        <v>275</v>
      </c>
      <c r="AO5" s="13" t="s">
        <v>276</v>
      </c>
      <c r="AP5" s="13" t="s">
        <v>283</v>
      </c>
      <c r="AQ5" s="13" t="s">
        <v>277</v>
      </c>
      <c r="AR5" s="13" t="s">
        <v>278</v>
      </c>
      <c r="AS5" s="13" t="s">
        <v>279</v>
      </c>
      <c r="AT5" s="13" t="s">
        <v>280</v>
      </c>
      <c r="AU5" s="13" t="s">
        <v>284</v>
      </c>
      <c r="AV5" s="13" t="s">
        <v>281</v>
      </c>
      <c r="AW5" s="13" t="s">
        <v>282</v>
      </c>
      <c r="AX5" s="6" t="s">
        <v>273</v>
      </c>
      <c r="AY5" s="13" t="s">
        <v>274</v>
      </c>
      <c r="AZ5" s="13" t="s">
        <v>275</v>
      </c>
      <c r="BA5" s="13" t="s">
        <v>276</v>
      </c>
      <c r="BB5" s="13" t="s">
        <v>283</v>
      </c>
      <c r="BC5" s="13" t="s">
        <v>277</v>
      </c>
      <c r="BD5" s="13" t="s">
        <v>278</v>
      </c>
      <c r="BE5" s="13" t="s">
        <v>279</v>
      </c>
      <c r="BF5" s="13" t="s">
        <v>280</v>
      </c>
      <c r="BG5" s="13" t="s">
        <v>284</v>
      </c>
      <c r="BH5" s="13" t="s">
        <v>281</v>
      </c>
      <c r="BI5" s="13" t="s">
        <v>282</v>
      </c>
      <c r="BJ5" s="6" t="s">
        <v>273</v>
      </c>
      <c r="BK5" s="13" t="s">
        <v>274</v>
      </c>
      <c r="BL5" s="13" t="s">
        <v>275</v>
      </c>
      <c r="BM5" s="13" t="s">
        <v>276</v>
      </c>
      <c r="BN5" s="13" t="s">
        <v>283</v>
      </c>
      <c r="BO5" s="13" t="s">
        <v>277</v>
      </c>
      <c r="BP5" s="13" t="s">
        <v>278</v>
      </c>
      <c r="BQ5" s="13" t="s">
        <v>279</v>
      </c>
      <c r="BR5" s="13" t="s">
        <v>280</v>
      </c>
      <c r="BS5" s="13" t="s">
        <v>284</v>
      </c>
      <c r="BT5" s="13" t="s">
        <v>281</v>
      </c>
      <c r="BU5" s="13" t="s">
        <v>282</v>
      </c>
      <c r="BV5" s="6" t="s">
        <v>273</v>
      </c>
      <c r="BW5" s="13" t="s">
        <v>274</v>
      </c>
      <c r="BX5" s="13" t="s">
        <v>275</v>
      </c>
      <c r="BY5" s="13" t="s">
        <v>276</v>
      </c>
      <c r="BZ5" s="13" t="s">
        <v>283</v>
      </c>
      <c r="CA5" s="13" t="s">
        <v>277</v>
      </c>
      <c r="CB5" s="13" t="s">
        <v>278</v>
      </c>
      <c r="CC5" s="13" t="s">
        <v>279</v>
      </c>
      <c r="CD5" s="13" t="s">
        <v>280</v>
      </c>
      <c r="CE5" s="13" t="s">
        <v>284</v>
      </c>
      <c r="CF5" s="13" t="s">
        <v>281</v>
      </c>
      <c r="CG5" s="13" t="s">
        <v>282</v>
      </c>
      <c r="CH5" s="6" t="s">
        <v>273</v>
      </c>
      <c r="CI5" s="13" t="s">
        <v>274</v>
      </c>
      <c r="CJ5" s="13" t="s">
        <v>275</v>
      </c>
      <c r="CK5" s="13" t="s">
        <v>276</v>
      </c>
      <c r="CL5" s="13" t="s">
        <v>283</v>
      </c>
      <c r="CM5" s="13" t="s">
        <v>277</v>
      </c>
      <c r="CN5" s="13" t="s">
        <v>278</v>
      </c>
      <c r="CO5" s="13" t="s">
        <v>279</v>
      </c>
      <c r="CP5" s="13" t="s">
        <v>280</v>
      </c>
      <c r="CQ5" s="13" t="s">
        <v>284</v>
      </c>
      <c r="CR5" s="13" t="s">
        <v>281</v>
      </c>
      <c r="CS5" s="13" t="s">
        <v>282</v>
      </c>
      <c r="CT5" s="6" t="s">
        <v>273</v>
      </c>
      <c r="CU5" s="13" t="s">
        <v>274</v>
      </c>
      <c r="CV5" s="13" t="s">
        <v>275</v>
      </c>
      <c r="CW5" s="13" t="s">
        <v>276</v>
      </c>
      <c r="CX5" s="13" t="s">
        <v>283</v>
      </c>
      <c r="CY5" s="13" t="s">
        <v>277</v>
      </c>
      <c r="CZ5" s="13" t="s">
        <v>278</v>
      </c>
      <c r="DA5" s="13" t="s">
        <v>279</v>
      </c>
      <c r="DB5" s="13" t="s">
        <v>280</v>
      </c>
      <c r="DC5" s="13" t="s">
        <v>284</v>
      </c>
      <c r="DD5" s="13" t="s">
        <v>281</v>
      </c>
      <c r="DE5" s="13" t="s">
        <v>282</v>
      </c>
      <c r="DF5" s="6" t="s">
        <v>273</v>
      </c>
      <c r="DG5" s="13" t="s">
        <v>274</v>
      </c>
      <c r="DH5" s="13" t="s">
        <v>275</v>
      </c>
      <c r="DI5" s="13" t="s">
        <v>276</v>
      </c>
      <c r="DJ5" s="13" t="s">
        <v>283</v>
      </c>
      <c r="DK5" s="13" t="s">
        <v>277</v>
      </c>
      <c r="DL5" s="13" t="s">
        <v>278</v>
      </c>
      <c r="DM5" s="13" t="s">
        <v>279</v>
      </c>
      <c r="DN5" s="13" t="s">
        <v>280</v>
      </c>
      <c r="DO5" s="13" t="s">
        <v>284</v>
      </c>
      <c r="DP5" s="13" t="s">
        <v>281</v>
      </c>
      <c r="DQ5" s="13" t="s">
        <v>282</v>
      </c>
      <c r="DR5" s="6" t="s">
        <v>273</v>
      </c>
      <c r="DS5" s="13" t="s">
        <v>274</v>
      </c>
      <c r="DT5" s="13" t="s">
        <v>275</v>
      </c>
      <c r="DU5" s="13" t="s">
        <v>276</v>
      </c>
      <c r="DV5" s="13" t="s">
        <v>283</v>
      </c>
      <c r="DW5" s="13" t="s">
        <v>277</v>
      </c>
      <c r="DX5" s="13" t="s">
        <v>278</v>
      </c>
      <c r="DY5" s="13" t="s">
        <v>279</v>
      </c>
      <c r="DZ5" s="13" t="s">
        <v>280</v>
      </c>
      <c r="EA5" s="13" t="s">
        <v>284</v>
      </c>
      <c r="EB5" s="13" t="s">
        <v>281</v>
      </c>
      <c r="EC5" s="13" t="s">
        <v>282</v>
      </c>
      <c r="ED5" s="6" t="s">
        <v>273</v>
      </c>
      <c r="EE5" s="13" t="s">
        <v>274</v>
      </c>
      <c r="EF5" s="13" t="s">
        <v>275</v>
      </c>
      <c r="EG5" s="13" t="s">
        <v>276</v>
      </c>
      <c r="EH5" s="13" t="s">
        <v>283</v>
      </c>
      <c r="EI5" s="13" t="s">
        <v>277</v>
      </c>
      <c r="EJ5" s="13" t="s">
        <v>278</v>
      </c>
      <c r="EK5" s="13" t="s">
        <v>279</v>
      </c>
      <c r="EL5" s="13" t="s">
        <v>280</v>
      </c>
      <c r="EM5" s="13" t="s">
        <v>284</v>
      </c>
      <c r="EN5" s="13" t="s">
        <v>281</v>
      </c>
      <c r="EO5" s="13" t="s">
        <v>282</v>
      </c>
      <c r="EP5" s="6" t="s">
        <v>273</v>
      </c>
      <c r="EQ5" s="13" t="s">
        <v>274</v>
      </c>
      <c r="ER5" s="13" t="s">
        <v>275</v>
      </c>
      <c r="ES5" s="13" t="s">
        <v>276</v>
      </c>
      <c r="ET5" s="13" t="s">
        <v>283</v>
      </c>
      <c r="EU5" s="13" t="s">
        <v>277</v>
      </c>
      <c r="EV5" s="13" t="s">
        <v>278</v>
      </c>
      <c r="EW5" s="13" t="s">
        <v>279</v>
      </c>
      <c r="EX5" s="13" t="s">
        <v>280</v>
      </c>
      <c r="EY5" s="13" t="s">
        <v>284</v>
      </c>
      <c r="EZ5" s="13" t="s">
        <v>281</v>
      </c>
      <c r="FA5" s="13" t="s">
        <v>282</v>
      </c>
      <c r="FB5" s="6" t="s">
        <v>273</v>
      </c>
      <c r="FC5" s="13" t="s">
        <v>274</v>
      </c>
      <c r="FD5" s="13" t="s">
        <v>275</v>
      </c>
      <c r="FE5" s="13" t="s">
        <v>276</v>
      </c>
      <c r="FF5" s="13" t="s">
        <v>283</v>
      </c>
      <c r="FG5" s="13" t="s">
        <v>277</v>
      </c>
      <c r="FH5" s="13" t="s">
        <v>278</v>
      </c>
      <c r="FI5" s="13" t="s">
        <v>279</v>
      </c>
      <c r="FJ5" s="13" t="s">
        <v>280</v>
      </c>
      <c r="FK5" s="13" t="s">
        <v>284</v>
      </c>
      <c r="FL5" s="13" t="s">
        <v>281</v>
      </c>
      <c r="FM5" s="13" t="s">
        <v>282</v>
      </c>
      <c r="FN5" s="6" t="s">
        <v>273</v>
      </c>
      <c r="FO5" s="13" t="s">
        <v>274</v>
      </c>
      <c r="FP5" s="13" t="s">
        <v>275</v>
      </c>
      <c r="FQ5" s="13" t="s">
        <v>276</v>
      </c>
      <c r="FR5" s="13" t="s">
        <v>283</v>
      </c>
      <c r="FS5" s="13" t="s">
        <v>277</v>
      </c>
      <c r="FT5" s="13" t="s">
        <v>278</v>
      </c>
      <c r="FU5" s="13" t="s">
        <v>279</v>
      </c>
      <c r="FV5" s="13" t="s">
        <v>280</v>
      </c>
      <c r="FW5" s="13" t="s">
        <v>284</v>
      </c>
      <c r="FX5" s="13" t="s">
        <v>281</v>
      </c>
      <c r="FY5" s="13" t="s">
        <v>282</v>
      </c>
      <c r="FZ5" s="6" t="s">
        <v>273</v>
      </c>
      <c r="GA5" s="13" t="s">
        <v>274</v>
      </c>
      <c r="GB5" s="13" t="s">
        <v>275</v>
      </c>
      <c r="GC5" s="13" t="s">
        <v>276</v>
      </c>
      <c r="GD5" s="13" t="s">
        <v>283</v>
      </c>
      <c r="GE5" s="13" t="s">
        <v>277</v>
      </c>
      <c r="GF5" s="13" t="s">
        <v>278</v>
      </c>
      <c r="GG5" s="13" t="s">
        <v>279</v>
      </c>
      <c r="GH5" s="13" t="s">
        <v>280</v>
      </c>
      <c r="GI5" s="13" t="s">
        <v>284</v>
      </c>
      <c r="GJ5" s="13" t="s">
        <v>281</v>
      </c>
      <c r="GK5" s="13" t="s">
        <v>282</v>
      </c>
      <c r="GL5" s="6" t="s">
        <v>273</v>
      </c>
      <c r="GM5" s="13" t="s">
        <v>274</v>
      </c>
      <c r="GN5" s="13" t="s">
        <v>275</v>
      </c>
      <c r="GO5" s="13" t="s">
        <v>276</v>
      </c>
      <c r="GP5" s="13" t="s">
        <v>283</v>
      </c>
      <c r="GQ5" s="13" t="s">
        <v>277</v>
      </c>
      <c r="GR5" s="13" t="s">
        <v>278</v>
      </c>
      <c r="GS5" s="13" t="s">
        <v>279</v>
      </c>
      <c r="GT5" s="13" t="s">
        <v>280</v>
      </c>
      <c r="GU5" s="13" t="s">
        <v>284</v>
      </c>
      <c r="GV5" s="13" t="s">
        <v>281</v>
      </c>
      <c r="GW5" s="13" t="s">
        <v>282</v>
      </c>
      <c r="GX5" s="6" t="s">
        <v>273</v>
      </c>
      <c r="GY5" s="13" t="s">
        <v>274</v>
      </c>
      <c r="GZ5" s="13" t="s">
        <v>275</v>
      </c>
      <c r="HA5" s="13" t="s">
        <v>276</v>
      </c>
      <c r="HB5" s="13" t="s">
        <v>283</v>
      </c>
      <c r="HC5" s="13" t="s">
        <v>277</v>
      </c>
      <c r="HD5" s="13" t="s">
        <v>278</v>
      </c>
      <c r="HE5" s="13" t="s">
        <v>279</v>
      </c>
      <c r="HF5" s="13" t="s">
        <v>280</v>
      </c>
      <c r="HG5" s="13" t="s">
        <v>284</v>
      </c>
      <c r="HH5" s="13" t="s">
        <v>281</v>
      </c>
      <c r="HI5" s="13" t="s">
        <v>282</v>
      </c>
      <c r="HJ5" s="6" t="s">
        <v>273</v>
      </c>
      <c r="HK5" s="13" t="s">
        <v>274</v>
      </c>
      <c r="HL5" s="13" t="s">
        <v>275</v>
      </c>
      <c r="HM5" s="13" t="s">
        <v>276</v>
      </c>
      <c r="HN5" s="13" t="s">
        <v>283</v>
      </c>
      <c r="HO5" s="25" t="s">
        <v>277</v>
      </c>
    </row>
    <row r="6" spans="1:223" x14ac:dyDescent="0.25">
      <c r="A6" s="6" t="s">
        <v>3</v>
      </c>
      <c r="B6" s="16">
        <v>2652518.208681717</v>
      </c>
      <c r="C6" s="17">
        <v>7614354.5301871859</v>
      </c>
      <c r="D6" s="17">
        <v>4785792.7372932006</v>
      </c>
      <c r="E6" s="17">
        <v>3621539.5413683322</v>
      </c>
      <c r="F6" s="17">
        <v>3372295.9171791431</v>
      </c>
      <c r="G6" s="17">
        <v>2707901.4767091232</v>
      </c>
      <c r="H6" s="17">
        <v>3316906.0553477891</v>
      </c>
      <c r="I6" s="17">
        <v>2575519.8088253215</v>
      </c>
      <c r="J6" s="17">
        <v>3281468.5469142688</v>
      </c>
      <c r="K6" s="17">
        <v>2760785.2671428625</v>
      </c>
      <c r="L6" s="17">
        <v>3104117.6700840034</v>
      </c>
      <c r="M6" s="17">
        <v>2325557.5118452143</v>
      </c>
      <c r="N6" s="16">
        <v>2516414.5081686513</v>
      </c>
      <c r="O6" s="17">
        <v>2576278.4807755388</v>
      </c>
      <c r="P6" s="17">
        <v>2785145.8835417484</v>
      </c>
      <c r="Q6" s="17">
        <v>2080383.3130129999</v>
      </c>
      <c r="R6" s="17">
        <v>2069464.6358030932</v>
      </c>
      <c r="S6" s="17">
        <v>2090770.8451960385</v>
      </c>
      <c r="T6" s="17">
        <v>1753690.8390124845</v>
      </c>
      <c r="U6" s="17">
        <v>1669600.6917707715</v>
      </c>
      <c r="V6" s="17">
        <v>2424710.6770847035</v>
      </c>
      <c r="W6" s="17">
        <v>280925.01471936633</v>
      </c>
      <c r="X6" s="17">
        <v>1741122.6680794724</v>
      </c>
      <c r="Y6" s="17">
        <v>1677090.8783659346</v>
      </c>
      <c r="Z6" s="16">
        <v>1586004.6790129326</v>
      </c>
      <c r="AA6" s="17">
        <v>1490949.62647412</v>
      </c>
      <c r="AB6" s="17">
        <v>1446622.7938792114</v>
      </c>
      <c r="AC6" s="17">
        <v>1431236.4647755744</v>
      </c>
      <c r="AD6" s="17">
        <v>1380284.2266022423</v>
      </c>
      <c r="AE6" s="17">
        <v>1331954.6120180327</v>
      </c>
      <c r="AF6" s="17">
        <v>1285708.5378811813</v>
      </c>
      <c r="AG6" s="17">
        <v>1246462.7446392479</v>
      </c>
      <c r="AH6" s="17">
        <v>1204153.8482095567</v>
      </c>
      <c r="AI6" s="17">
        <v>1164663.3952434009</v>
      </c>
      <c r="AJ6" s="17">
        <v>1129588.259615072</v>
      </c>
      <c r="AK6" s="17">
        <v>1102398.5933971554</v>
      </c>
      <c r="AL6" s="16">
        <v>1050944.8207670855</v>
      </c>
      <c r="AM6" s="17">
        <v>1014410.6833398681</v>
      </c>
      <c r="AN6" s="17">
        <v>983574.37439678854</v>
      </c>
      <c r="AO6" s="17">
        <v>959765.42126473365</v>
      </c>
      <c r="AP6" s="17">
        <v>931920.84770170483</v>
      </c>
      <c r="AQ6" s="17">
        <v>903747.42001365148</v>
      </c>
      <c r="AR6" s="17">
        <v>874970.47307487216</v>
      </c>
      <c r="AS6" s="17">
        <v>850718.84080079163</v>
      </c>
      <c r="AT6" s="17">
        <v>823392.33690261887</v>
      </c>
      <c r="AU6" s="17">
        <v>798208.17895851936</v>
      </c>
      <c r="AV6" s="17">
        <v>775214.6706796576</v>
      </c>
      <c r="AW6" s="17">
        <v>766449.06703542022</v>
      </c>
      <c r="AX6" s="16">
        <v>732902.92637413566</v>
      </c>
      <c r="AY6" s="17">
        <v>709355.7558255404</v>
      </c>
      <c r="AZ6" s="17">
        <v>689346.85614096385</v>
      </c>
      <c r="BA6" s="17">
        <v>668766.55923148175</v>
      </c>
      <c r="BB6" s="17">
        <v>650488.83323433925</v>
      </c>
      <c r="BC6" s="17">
        <v>632350.44638380466</v>
      </c>
      <c r="BD6" s="17">
        <v>612571.90222235909</v>
      </c>
      <c r="BE6" s="17">
        <v>596467.80013004318</v>
      </c>
      <c r="BF6" s="17">
        <v>578179.26692809712</v>
      </c>
      <c r="BG6" s="17">
        <v>561337.62510138785</v>
      </c>
      <c r="BH6" s="17">
        <v>546156.98875632428</v>
      </c>
      <c r="BI6" s="17">
        <v>550154.05135214888</v>
      </c>
      <c r="BJ6" s="16">
        <v>512725.55685854418</v>
      </c>
      <c r="BK6" s="17">
        <v>496744.11847894697</v>
      </c>
      <c r="BL6" s="17">
        <v>483641.77633871016</v>
      </c>
      <c r="BM6" s="17">
        <v>469830.53375531733</v>
      </c>
      <c r="BN6" s="17">
        <v>457974.3697182886</v>
      </c>
      <c r="BO6" s="17">
        <v>445994.81020752736</v>
      </c>
      <c r="BP6" s="17">
        <v>432519.99386618019</v>
      </c>
      <c r="BQ6" s="17">
        <v>422007.09610566311</v>
      </c>
      <c r="BR6" s="17">
        <v>409603.40695267782</v>
      </c>
      <c r="BS6" s="17">
        <v>398178.7889806758</v>
      </c>
      <c r="BT6" s="17">
        <v>388287.68548381334</v>
      </c>
      <c r="BU6" s="17">
        <v>396218.40215143649</v>
      </c>
      <c r="BV6" s="16">
        <v>368902.77548159589</v>
      </c>
      <c r="BW6" s="17">
        <v>358038.24320705613</v>
      </c>
      <c r="BX6" s="17">
        <v>349262.59165865975</v>
      </c>
      <c r="BY6" s="17">
        <v>339987.16450863087</v>
      </c>
      <c r="BZ6" s="17">
        <v>332230.1331915069</v>
      </c>
      <c r="CA6" s="17">
        <v>324277.89186970878</v>
      </c>
      <c r="CB6" s="17">
        <v>314957.6745012069</v>
      </c>
      <c r="CC6" s="17">
        <v>307770.85541753139</v>
      </c>
      <c r="CD6" s="17">
        <v>299266.64914823876</v>
      </c>
      <c r="CE6" s="17">
        <v>291461.84041000839</v>
      </c>
      <c r="CF6" s="17">
        <v>284896.88848871237</v>
      </c>
      <c r="CG6" s="17">
        <v>294510.65509159135</v>
      </c>
      <c r="CH6" s="16">
        <v>271718.07262899564</v>
      </c>
      <c r="CI6" s="17">
        <v>264330.0533481423</v>
      </c>
      <c r="CJ6" s="17">
        <v>258551.7170305092</v>
      </c>
      <c r="CK6" s="17">
        <v>252122.32113534797</v>
      </c>
      <c r="CL6" s="17">
        <v>246978.12529188511</v>
      </c>
      <c r="CM6" s="17">
        <v>241624.58248063453</v>
      </c>
      <c r="CN6" s="17">
        <v>235086.91657491538</v>
      </c>
      <c r="CO6" s="17">
        <v>230285.54501615308</v>
      </c>
      <c r="CP6" s="17">
        <v>224341.84293898672</v>
      </c>
      <c r="CQ6" s="17">
        <v>218941.16861195953</v>
      </c>
      <c r="CR6" s="17">
        <v>214535.91151992799</v>
      </c>
      <c r="CS6" s="17">
        <v>224109.27806156629</v>
      </c>
      <c r="CT6" s="16">
        <v>205431.29895496496</v>
      </c>
      <c r="CU6" s="17">
        <v>200327.18316314623</v>
      </c>
      <c r="CV6" s="17">
        <v>196356.2812722922</v>
      </c>
      <c r="CW6" s="17">
        <v>191960.33214766328</v>
      </c>
      <c r="CX6" s="17">
        <v>188514.15553726128</v>
      </c>
      <c r="CY6" s="17">
        <v>184879.43701624268</v>
      </c>
      <c r="CZ6" s="17">
        <v>180275.69685368915</v>
      </c>
      <c r="DA6" s="17">
        <v>176970.86100701138</v>
      </c>
      <c r="DB6" s="17">
        <v>172803.67576154476</v>
      </c>
      <c r="DC6" s="17">
        <v>169053.13786456929</v>
      </c>
      <c r="DD6" s="17">
        <v>166082.49017188305</v>
      </c>
      <c r="DE6" s="17">
        <v>174520.90192284915</v>
      </c>
      <c r="DF6" s="16">
        <v>159251.22102737869</v>
      </c>
      <c r="DG6" s="17">
        <v>155831.81870629464</v>
      </c>
      <c r="DH6" s="17">
        <v>153074.62287936735</v>
      </c>
      <c r="DI6" s="17">
        <v>150099.96345135206</v>
      </c>
      <c r="DJ6" s="17">
        <v>147627.61232303694</v>
      </c>
      <c r="DK6" s="17">
        <v>145088.89219314716</v>
      </c>
      <c r="DL6" s="17">
        <v>142093.29616331161</v>
      </c>
      <c r="DM6" s="17">
        <v>139512.91817443125</v>
      </c>
      <c r="DN6" s="17">
        <v>136786.43813357165</v>
      </c>
      <c r="DO6" s="17">
        <v>133496.7686747853</v>
      </c>
      <c r="DP6" s="17">
        <v>132216.76801599888</v>
      </c>
      <c r="DQ6" s="17">
        <v>138893.96461793111</v>
      </c>
      <c r="DR6" s="16">
        <v>124930.26843905912</v>
      </c>
      <c r="DS6" s="17">
        <v>122308.3097033924</v>
      </c>
      <c r="DT6" s="17">
        <v>120901.37450695192</v>
      </c>
      <c r="DU6" s="17">
        <v>119540.48223463383</v>
      </c>
      <c r="DV6" s="17">
        <v>118224.49976049035</v>
      </c>
      <c r="DW6" s="17">
        <v>116952.35762928853</v>
      </c>
      <c r="DX6" s="17">
        <v>115722.98026204525</v>
      </c>
      <c r="DY6" s="17">
        <v>114130.70832703926</v>
      </c>
      <c r="DZ6" s="17">
        <v>112976.91003354584</v>
      </c>
      <c r="EA6" s="17">
        <v>111863.11215998554</v>
      </c>
      <c r="EB6" s="17">
        <v>110788.13380912707</v>
      </c>
      <c r="EC6" s="17">
        <v>115944.2496378169</v>
      </c>
      <c r="ED6" s="16">
        <v>108926.7142063713</v>
      </c>
      <c r="EE6" s="17">
        <v>107900.10948294925</v>
      </c>
      <c r="EF6" s="17">
        <v>100686.71449204879</v>
      </c>
      <c r="EG6" s="17">
        <v>100682.31696746551</v>
      </c>
      <c r="EH6" s="17">
        <v>99306.095706398861</v>
      </c>
      <c r="EI6" s="17">
        <v>97401.477680679338</v>
      </c>
      <c r="EJ6" s="17">
        <v>97183.745496748903</v>
      </c>
      <c r="EK6" s="17">
        <v>96193.756115519936</v>
      </c>
      <c r="EL6" s="17">
        <v>40811.964376120537</v>
      </c>
      <c r="EM6" s="17">
        <v>38142.899616678587</v>
      </c>
      <c r="EN6" s="17">
        <v>37968.690181881066</v>
      </c>
      <c r="EO6" s="17">
        <v>41481.217992119433</v>
      </c>
      <c r="EP6" s="16">
        <v>37744.044710465787</v>
      </c>
      <c r="EQ6" s="17">
        <v>37547.005319365453</v>
      </c>
      <c r="ER6" s="17">
        <v>37397.21566295065</v>
      </c>
      <c r="ES6" s="17">
        <v>37253.182016188417</v>
      </c>
      <c r="ET6" s="17">
        <v>37115.128279655073</v>
      </c>
      <c r="EU6" s="17">
        <v>36982.947633230528</v>
      </c>
      <c r="EV6" s="17">
        <v>36856.391940023947</v>
      </c>
      <c r="EW6" s="17">
        <v>36735.621430215455</v>
      </c>
      <c r="EX6" s="17">
        <v>36620.603707154361</v>
      </c>
      <c r="EY6" s="17">
        <v>36511.388273637829</v>
      </c>
      <c r="EZ6" s="17">
        <v>36408.000950338122</v>
      </c>
      <c r="FA6" s="17">
        <v>38631.802892557047</v>
      </c>
      <c r="FB6" s="16">
        <v>36285.789909467363</v>
      </c>
      <c r="FC6" s="17">
        <v>36173.914999701934</v>
      </c>
      <c r="FD6" s="17">
        <v>36094.686504484722</v>
      </c>
      <c r="FE6" s="17">
        <v>36020.869793193655</v>
      </c>
      <c r="FF6" s="17">
        <v>35947.942693966383</v>
      </c>
      <c r="FG6" s="17">
        <v>35885.148224285214</v>
      </c>
      <c r="FH6" s="17">
        <v>35827.026328974091</v>
      </c>
      <c r="FI6" s="17">
        <v>35748.352784830684</v>
      </c>
      <c r="FJ6" s="17">
        <v>35740.392193964661</v>
      </c>
      <c r="FK6" s="17">
        <v>35683.611466020862</v>
      </c>
      <c r="FL6" s="17">
        <v>35647.259959487601</v>
      </c>
      <c r="FM6" s="17">
        <v>36924.490996175147</v>
      </c>
      <c r="FN6" s="16">
        <v>35637.284685623221</v>
      </c>
      <c r="FO6" s="17">
        <v>35605.978847298917</v>
      </c>
      <c r="FP6" s="17">
        <v>35597.04553221057</v>
      </c>
      <c r="FQ6" s="17">
        <v>35593.733757483009</v>
      </c>
      <c r="FR6" s="17">
        <v>35596.068990715263</v>
      </c>
      <c r="FS6" s="17">
        <v>35603.149453623701</v>
      </c>
      <c r="FT6" s="17">
        <v>35612.635903566414</v>
      </c>
      <c r="FU6" s="17">
        <v>35614.607853733105</v>
      </c>
      <c r="FV6" s="17">
        <v>35638.268386295153</v>
      </c>
      <c r="FW6" s="17">
        <v>35666.727701606607</v>
      </c>
      <c r="FX6" s="17">
        <v>35696.083897685276</v>
      </c>
      <c r="FY6" s="17">
        <v>36426.437342694451</v>
      </c>
      <c r="FZ6" s="16">
        <v>2875.5114874701721</v>
      </c>
      <c r="GA6" s="17">
        <v>2438.7222935313525</v>
      </c>
      <c r="GB6" s="17">
        <v>2450.1890888416046</v>
      </c>
      <c r="GC6" s="17">
        <v>2461.8919221591445</v>
      </c>
      <c r="GD6" s="17">
        <v>175.67688636578998</v>
      </c>
      <c r="GE6" s="17">
        <v>174.5845644926475</v>
      </c>
      <c r="GF6" s="17">
        <v>173.56115882601242</v>
      </c>
      <c r="GG6" s="17">
        <v>172.60753081846607</v>
      </c>
      <c r="GH6" s="17">
        <v>171.72368047000853</v>
      </c>
      <c r="GI6" s="17">
        <v>170.90788487547704</v>
      </c>
      <c r="GJ6" s="17">
        <v>170.16100548745294</v>
      </c>
      <c r="GK6" s="17">
        <v>169.48304230593627</v>
      </c>
      <c r="GL6" s="16">
        <v>168.87227242576432</v>
      </c>
      <c r="GM6" s="17">
        <v>168.32869584693708</v>
      </c>
      <c r="GN6" s="17">
        <v>167.85403547461729</v>
      </c>
      <c r="GO6" s="17">
        <v>167.4465684036422</v>
      </c>
      <c r="GP6" s="17">
        <v>167.10457172884918</v>
      </c>
      <c r="GQ6" s="17">
        <v>166.82976835540086</v>
      </c>
      <c r="GR6" s="17">
        <v>166.62215828329727</v>
      </c>
      <c r="GS6" s="17">
        <v>166.48088005995712</v>
      </c>
      <c r="GT6" s="17"/>
      <c r="GU6" s="17"/>
      <c r="GV6" s="17"/>
      <c r="GW6" s="17"/>
      <c r="GX6" s="16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6"/>
      <c r="HK6" s="17"/>
      <c r="HL6" s="17"/>
      <c r="HM6" s="17"/>
      <c r="HN6" s="17"/>
      <c r="HO6" s="26"/>
    </row>
    <row r="7" spans="1:223" x14ac:dyDescent="0.25">
      <c r="A7" s="11" t="s">
        <v>188</v>
      </c>
      <c r="B7" s="18"/>
      <c r="C7" s="19">
        <v>6616347.6606630869</v>
      </c>
      <c r="D7" s="19">
        <v>6826997.825212053</v>
      </c>
      <c r="E7" s="19">
        <v>3876592.4415175398</v>
      </c>
      <c r="F7" s="19">
        <v>3030752.5932282978</v>
      </c>
      <c r="G7" s="19">
        <v>603748.86651324003</v>
      </c>
      <c r="H7" s="19">
        <v>2160450.6462875726</v>
      </c>
      <c r="I7" s="19">
        <v>817725.80510020442</v>
      </c>
      <c r="J7" s="19">
        <v>1941389.0595571969</v>
      </c>
      <c r="K7" s="19">
        <v>1426191.6450510889</v>
      </c>
      <c r="L7" s="19">
        <v>2010630.407508269</v>
      </c>
      <c r="M7" s="19">
        <v>1010241.481501104</v>
      </c>
      <c r="N7" s="18">
        <v>1195565.3567552564</v>
      </c>
      <c r="O7" s="19">
        <v>1101122.8421274563</v>
      </c>
      <c r="P7" s="19">
        <v>8814628.562070528</v>
      </c>
      <c r="Q7" s="19">
        <v>1225197.1088100849</v>
      </c>
      <c r="R7" s="19">
        <v>1213954.3148179171</v>
      </c>
      <c r="S7" s="19">
        <v>1758742.9301513371</v>
      </c>
      <c r="T7" s="19">
        <v>1100522.7539234438</v>
      </c>
      <c r="U7" s="19">
        <v>1241366.3837069394</v>
      </c>
      <c r="V7" s="19">
        <v>1321629.7282934918</v>
      </c>
      <c r="W7" s="19">
        <v>899989.15511259367</v>
      </c>
      <c r="X7" s="19">
        <v>905103.55168405548</v>
      </c>
      <c r="Y7" s="19">
        <v>957748.39944261673</v>
      </c>
      <c r="Z7" s="18">
        <v>929257.4058630385</v>
      </c>
      <c r="AA7" s="19">
        <v>870244.15953694424</v>
      </c>
      <c r="AB7" s="19">
        <v>925712.04045666719</v>
      </c>
      <c r="AC7" s="19">
        <v>840331.70353114605</v>
      </c>
      <c r="AD7" s="19">
        <v>831849.26164812839</v>
      </c>
      <c r="AE7" s="19">
        <v>830359.53437891416</v>
      </c>
      <c r="AF7" s="19">
        <v>826266.11220413842</v>
      </c>
      <c r="AG7" s="19">
        <v>823587.49963498884</v>
      </c>
      <c r="AH7" s="19">
        <v>821805.09662971064</v>
      </c>
      <c r="AI7" s="19">
        <v>818501.59284528473</v>
      </c>
      <c r="AJ7" s="19">
        <v>817136.95034189499</v>
      </c>
      <c r="AK7" s="19">
        <v>820968.08608829032</v>
      </c>
      <c r="AL7" s="18">
        <v>815320.1262656108</v>
      </c>
      <c r="AM7" s="19">
        <v>796916.98822796706</v>
      </c>
      <c r="AN7" s="19">
        <v>797469.79294226982</v>
      </c>
      <c r="AO7" s="19">
        <v>756634.52316038439</v>
      </c>
      <c r="AP7" s="19">
        <v>756396.00377088971</v>
      </c>
      <c r="AQ7" s="19">
        <v>756576.666066829</v>
      </c>
      <c r="AR7" s="19">
        <v>756416.95283623959</v>
      </c>
      <c r="AS7" s="19">
        <v>757098.72705610644</v>
      </c>
      <c r="AT7" s="19">
        <v>757902.9951751607</v>
      </c>
      <c r="AU7" s="19">
        <v>757884.07075067994</v>
      </c>
      <c r="AV7" s="19">
        <v>759268.33033277071</v>
      </c>
      <c r="AW7" s="19">
        <v>764910.10456309712</v>
      </c>
      <c r="AX7" s="18">
        <v>761475.86131216027</v>
      </c>
      <c r="AY7" s="19">
        <v>761988.36389695213</v>
      </c>
      <c r="AZ7" s="19">
        <v>763801.93570942339</v>
      </c>
      <c r="BA7" s="19">
        <v>723982.64449762332</v>
      </c>
      <c r="BB7" s="19">
        <v>724496.13248927996</v>
      </c>
      <c r="BC7" s="19">
        <v>725319.9845973691</v>
      </c>
      <c r="BD7" s="19">
        <v>726255.58958864433</v>
      </c>
      <c r="BE7" s="19">
        <v>727421.92036942276</v>
      </c>
      <c r="BF7" s="19">
        <v>728639.33104620653</v>
      </c>
      <c r="BG7" s="19">
        <v>729520.21906943398</v>
      </c>
      <c r="BH7" s="19">
        <v>731805.28009674174</v>
      </c>
      <c r="BI7" s="19">
        <v>731477.0947316722</v>
      </c>
      <c r="BJ7" s="18">
        <v>729838.91925363312</v>
      </c>
      <c r="BK7" s="19">
        <v>727882.1324199615</v>
      </c>
      <c r="BL7" s="19">
        <v>730404.4573640913</v>
      </c>
      <c r="BM7" s="19">
        <v>691224.87074799673</v>
      </c>
      <c r="BN7" s="19">
        <v>692679.05172664812</v>
      </c>
      <c r="BO7" s="19">
        <v>694283.02536414284</v>
      </c>
      <c r="BP7" s="19">
        <v>695740.06549543596</v>
      </c>
      <c r="BQ7" s="19">
        <v>697760.4546093028</v>
      </c>
      <c r="BR7" s="19">
        <v>699296.26186007936</v>
      </c>
      <c r="BS7" s="19">
        <v>701214.95855973219</v>
      </c>
      <c r="BT7" s="19">
        <v>703541.68847495317</v>
      </c>
      <c r="BU7" s="19">
        <v>709100.61006695195</v>
      </c>
      <c r="BV7" s="18">
        <v>708491.24551630125</v>
      </c>
      <c r="BW7" s="19">
        <v>713289.94538761571</v>
      </c>
      <c r="BX7" s="19">
        <v>717827.03551441303</v>
      </c>
      <c r="BY7" s="19">
        <v>678860.36485982884</v>
      </c>
      <c r="BZ7" s="19">
        <v>680523.51466241921</v>
      </c>
      <c r="CA7" s="19">
        <v>682203.08020742936</v>
      </c>
      <c r="CB7" s="19">
        <v>683742.47111033218</v>
      </c>
      <c r="CC7" s="19">
        <v>685670.83735025977</v>
      </c>
      <c r="CD7" s="19">
        <v>686817.34849403868</v>
      </c>
      <c r="CE7" s="19">
        <v>688655.56947891251</v>
      </c>
      <c r="CF7" s="19">
        <v>690686.2226789135</v>
      </c>
      <c r="CG7" s="19">
        <v>695212.19356329949</v>
      </c>
      <c r="CH7" s="18">
        <v>694826.09496162052</v>
      </c>
      <c r="CI7" s="19">
        <v>696775.28060645144</v>
      </c>
      <c r="CJ7" s="19">
        <v>698986.44142346317</v>
      </c>
      <c r="CK7" s="19">
        <v>659390.75381313544</v>
      </c>
      <c r="CL7" s="19">
        <v>660207.79417313228</v>
      </c>
      <c r="CM7" s="19">
        <v>661061.62343330821</v>
      </c>
      <c r="CN7" s="19">
        <v>661764.47907890391</v>
      </c>
      <c r="CO7" s="19">
        <v>662671.68223747401</v>
      </c>
      <c r="CP7" s="19">
        <v>662924.26294445433</v>
      </c>
      <c r="CQ7" s="19">
        <v>663670.03861626331</v>
      </c>
      <c r="CR7" s="19">
        <v>660999.39328030904</v>
      </c>
      <c r="CS7" s="19">
        <v>660375.65681661828</v>
      </c>
      <c r="CT7" s="18">
        <v>656092.49376422039</v>
      </c>
      <c r="CU7" s="19">
        <v>653730.30398670607</v>
      </c>
      <c r="CV7" s="19">
        <v>651698.23002438084</v>
      </c>
      <c r="CW7" s="19">
        <v>607939.34182528371</v>
      </c>
      <c r="CX7" s="19">
        <v>604839.91835605563</v>
      </c>
      <c r="CY7" s="19">
        <v>601846.34738541837</v>
      </c>
      <c r="CZ7" s="19">
        <v>598908.23041852447</v>
      </c>
      <c r="DA7" s="19">
        <v>596204.71437564678</v>
      </c>
      <c r="DB7" s="19">
        <v>593092.53542889655</v>
      </c>
      <c r="DC7" s="19">
        <v>590571.73434018844</v>
      </c>
      <c r="DD7" s="19">
        <v>588227.70945019601</v>
      </c>
      <c r="DE7" s="19">
        <v>587420.69260428753</v>
      </c>
      <c r="DF7" s="18">
        <v>583925.45165156922</v>
      </c>
      <c r="DG7" s="19">
        <v>569435.8103846187</v>
      </c>
      <c r="DH7" s="19">
        <v>567440.02342258475</v>
      </c>
      <c r="DI7" s="19">
        <v>502886.54870310042</v>
      </c>
      <c r="DJ7" s="19">
        <v>499029.39907395496</v>
      </c>
      <c r="DK7" s="19">
        <v>495218.97880472505</v>
      </c>
      <c r="DL7" s="19">
        <v>491442.96618009446</v>
      </c>
      <c r="DM7" s="19">
        <v>487782.87939197471</v>
      </c>
      <c r="DN7" s="19">
        <v>483630.32539755962</v>
      </c>
      <c r="DO7" s="19">
        <v>479563.09432910761</v>
      </c>
      <c r="DP7" s="19">
        <v>476558.74782400776</v>
      </c>
      <c r="DQ7" s="19">
        <v>474107.25689237355</v>
      </c>
      <c r="DR7" s="18">
        <v>469759.65869466949</v>
      </c>
      <c r="DS7" s="19">
        <v>463717.34926483128</v>
      </c>
      <c r="DT7" s="19">
        <v>458804.76950295304</v>
      </c>
      <c r="DU7" s="19">
        <v>455597.81485400448</v>
      </c>
      <c r="DV7" s="19">
        <v>452440.30970877042</v>
      </c>
      <c r="DW7" s="19">
        <v>449331.73091866251</v>
      </c>
      <c r="DX7" s="19">
        <v>446271.58012083673</v>
      </c>
      <c r="DY7" s="19">
        <v>443259.35446752404</v>
      </c>
      <c r="DZ7" s="19">
        <v>439868.47678737796</v>
      </c>
      <c r="EA7" s="19">
        <v>436943.65566226578</v>
      </c>
      <c r="EB7" s="19">
        <v>434065.20736458566</v>
      </c>
      <c r="EC7" s="19">
        <v>431825.94219893613</v>
      </c>
      <c r="ED7" s="18">
        <v>428457.08292299823</v>
      </c>
      <c r="EE7" s="19">
        <v>425715.25829964335</v>
      </c>
      <c r="EF7" s="19">
        <v>420749.95700060652</v>
      </c>
      <c r="EG7" s="19">
        <v>418674.08147181501</v>
      </c>
      <c r="EH7" s="19">
        <v>415512.8239755719</v>
      </c>
      <c r="EI7" s="19">
        <v>406738.73112124251</v>
      </c>
      <c r="EJ7" s="19">
        <v>404572.80793055572</v>
      </c>
      <c r="EK7" s="19">
        <v>401930.74556304107</v>
      </c>
      <c r="EL7" s="19">
        <v>387822.28627598274</v>
      </c>
      <c r="EM7" s="19">
        <v>385628.33290455112</v>
      </c>
      <c r="EN7" s="19">
        <v>383468.6307977938</v>
      </c>
      <c r="EO7" s="19">
        <v>381342.9391686836</v>
      </c>
      <c r="EP7" s="18">
        <v>379251.00499519135</v>
      </c>
      <c r="EQ7" s="19">
        <v>377192.59492597287</v>
      </c>
      <c r="ER7" s="19">
        <v>375167.47309711413</v>
      </c>
      <c r="ES7" s="19">
        <v>373175.39923938218</v>
      </c>
      <c r="ET7" s="19">
        <v>371216.14666293602</v>
      </c>
      <c r="EU7" s="19">
        <v>369289.49156375008</v>
      </c>
      <c r="EV7" s="19">
        <v>367395.20099603297</v>
      </c>
      <c r="EW7" s="19">
        <v>365533.06423709501</v>
      </c>
      <c r="EX7" s="19">
        <v>363702.85359149834</v>
      </c>
      <c r="EY7" s="19">
        <v>361904.36452545424</v>
      </c>
      <c r="EZ7" s="19">
        <v>360137.37881711195</v>
      </c>
      <c r="FA7" s="19">
        <v>358401.68712302839</v>
      </c>
      <c r="FB7" s="18">
        <v>356697.08840913739</v>
      </c>
      <c r="FC7" s="19">
        <v>355023.37800492666</v>
      </c>
      <c r="FD7" s="19">
        <v>353380.35215909733</v>
      </c>
      <c r="FE7" s="19">
        <v>351767.82208940759</v>
      </c>
      <c r="FF7" s="19">
        <v>350185.59123990848</v>
      </c>
      <c r="FG7" s="19">
        <v>348633.46498031414</v>
      </c>
      <c r="FH7" s="19">
        <v>347111.26068907167</v>
      </c>
      <c r="FI7" s="19">
        <v>345618.7914622142</v>
      </c>
      <c r="FJ7" s="19">
        <v>344155.87422934367</v>
      </c>
      <c r="FK7" s="19">
        <v>342784.07898078271</v>
      </c>
      <c r="FL7" s="19">
        <v>341379.84021196392</v>
      </c>
      <c r="FM7" s="19">
        <v>340004.62874377129</v>
      </c>
      <c r="FN7" s="18">
        <v>338658.27595053887</v>
      </c>
      <c r="FO7" s="19">
        <v>337340.61292581429</v>
      </c>
      <c r="FP7" s="19">
        <v>336051.47228702216</v>
      </c>
      <c r="FQ7" s="19">
        <v>334790.69437693455</v>
      </c>
      <c r="FR7" s="19">
        <v>333558.12011671823</v>
      </c>
      <c r="FS7" s="19">
        <v>332353.58952239086</v>
      </c>
      <c r="FT7" s="19">
        <v>331176.95141095511</v>
      </c>
      <c r="FU7" s="19">
        <v>330028.05171023484</v>
      </c>
      <c r="FV7" s="19">
        <v>328906.74467870838</v>
      </c>
      <c r="FW7" s="19">
        <v>327812.87977922603</v>
      </c>
      <c r="FX7" s="19">
        <v>326746.31158899411</v>
      </c>
      <c r="FY7" s="19">
        <v>325706.9080350991</v>
      </c>
      <c r="FZ7" s="18">
        <v>324694.52353041701</v>
      </c>
      <c r="GA7" s="19">
        <v>289347.71851049672</v>
      </c>
      <c r="GB7" s="19">
        <v>2907.5480475177242</v>
      </c>
      <c r="GC7" s="19">
        <v>2922.537322433087</v>
      </c>
      <c r="GD7" s="19">
        <v>2937.7807258599446</v>
      </c>
      <c r="GE7" s="19">
        <v>112.39371828777685</v>
      </c>
      <c r="GF7" s="19">
        <v>111.73556851563104</v>
      </c>
      <c r="GG7" s="19">
        <v>111.12135282513374</v>
      </c>
      <c r="GH7" s="19">
        <v>110.55193266886623</v>
      </c>
      <c r="GI7" s="19">
        <v>110.0281694994099</v>
      </c>
      <c r="GJ7" s="19">
        <v>109.54747895902069</v>
      </c>
      <c r="GK7" s="19">
        <v>109.10986104769863</v>
      </c>
      <c r="GL7" s="18">
        <v>108.71703867060637</v>
      </c>
      <c r="GM7" s="19">
        <v>108.36728892258124</v>
      </c>
      <c r="GN7" s="19">
        <v>108.06147325620461</v>
      </c>
      <c r="GO7" s="19">
        <v>107.79786876631375</v>
      </c>
      <c r="GP7" s="19">
        <v>107.57905981065271</v>
      </c>
      <c r="GQ7" s="19">
        <v>107.40160057889612</v>
      </c>
      <c r="GR7" s="19">
        <v>107.26893688136936</v>
      </c>
      <c r="GS7" s="19">
        <v>107.17762290774704</v>
      </c>
      <c r="GT7" s="19"/>
      <c r="GU7" s="19"/>
      <c r="GV7" s="19"/>
      <c r="GW7" s="19"/>
      <c r="GX7" s="18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8"/>
      <c r="HK7" s="19"/>
      <c r="HL7" s="19"/>
      <c r="HM7" s="19"/>
      <c r="HN7" s="19"/>
      <c r="HO7" s="27"/>
    </row>
    <row r="8" spans="1:223" x14ac:dyDescent="0.25">
      <c r="A8" s="11" t="s">
        <v>190</v>
      </c>
      <c r="B8" s="18"/>
      <c r="C8" s="19"/>
      <c r="D8" s="19">
        <v>3824969.6066603726</v>
      </c>
      <c r="E8" s="19">
        <v>5030739.3755067103</v>
      </c>
      <c r="F8" s="19">
        <v>4116678.050289663</v>
      </c>
      <c r="G8" s="19">
        <v>3192255.5420194794</v>
      </c>
      <c r="H8" s="19">
        <v>2815542.9228749294</v>
      </c>
      <c r="I8" s="19">
        <v>2385816.3193265004</v>
      </c>
      <c r="J8" s="19">
        <v>1820090.6808184544</v>
      </c>
      <c r="K8" s="19">
        <v>1956696.5190685305</v>
      </c>
      <c r="L8" s="19">
        <v>2068596.6119214683</v>
      </c>
      <c r="M8" s="19">
        <v>1484346.447681353</v>
      </c>
      <c r="N8" s="18">
        <v>1334584.3154061248</v>
      </c>
      <c r="O8" s="19">
        <v>1431302.1019546688</v>
      </c>
      <c r="P8" s="19">
        <v>1750383.1787972441</v>
      </c>
      <c r="Q8" s="19">
        <v>1336361.6446641781</v>
      </c>
      <c r="R8" s="19">
        <v>1334972.8003959153</v>
      </c>
      <c r="S8" s="19">
        <v>2314124.4988705385</v>
      </c>
      <c r="T8" s="19">
        <v>1017422.9860536535</v>
      </c>
      <c r="U8" s="19">
        <v>1011952.3394404168</v>
      </c>
      <c r="V8" s="19">
        <v>1408154.7064046778</v>
      </c>
      <c r="W8" s="19">
        <v>838042.62779034814</v>
      </c>
      <c r="X8" s="19">
        <v>657631.62720599049</v>
      </c>
      <c r="Y8" s="19">
        <v>737664.78050576837</v>
      </c>
      <c r="Z8" s="18">
        <v>681895.6628824186</v>
      </c>
      <c r="AA8" s="19">
        <v>661201.21993193496</v>
      </c>
      <c r="AB8" s="19">
        <v>625782.91483715188</v>
      </c>
      <c r="AC8" s="19">
        <v>591157.79094132734</v>
      </c>
      <c r="AD8" s="19">
        <v>594285.81232854596</v>
      </c>
      <c r="AE8" s="19">
        <v>537201.30058099038</v>
      </c>
      <c r="AF8" s="19">
        <v>510179.54054334306</v>
      </c>
      <c r="AG8" s="19">
        <v>498114.75557728088</v>
      </c>
      <c r="AH8" s="19">
        <v>477842.04865148984</v>
      </c>
      <c r="AI8" s="19">
        <v>475358.50305112544</v>
      </c>
      <c r="AJ8" s="19">
        <v>462631.87719751295</v>
      </c>
      <c r="AK8" s="19">
        <v>455345.75716792978</v>
      </c>
      <c r="AL8" s="18">
        <v>452200.99402701692</v>
      </c>
      <c r="AM8" s="19">
        <v>432863.75174452923</v>
      </c>
      <c r="AN8" s="19">
        <v>415966.69174734113</v>
      </c>
      <c r="AO8" s="19">
        <v>404087.76326820889</v>
      </c>
      <c r="AP8" s="19">
        <v>396168.21196184971</v>
      </c>
      <c r="AQ8" s="19">
        <v>385967.85492576263</v>
      </c>
      <c r="AR8" s="19">
        <v>378187.47262008127</v>
      </c>
      <c r="AS8" s="19">
        <v>372927.19743524119</v>
      </c>
      <c r="AT8" s="19">
        <v>361353.50444467488</v>
      </c>
      <c r="AU8" s="19">
        <v>358733.18159010529</v>
      </c>
      <c r="AV8" s="19">
        <v>361563.94121040206</v>
      </c>
      <c r="AW8" s="19">
        <v>442596.64571887098</v>
      </c>
      <c r="AX8" s="18">
        <v>363548.15253559861</v>
      </c>
      <c r="AY8" s="19">
        <v>345153.09609700041</v>
      </c>
      <c r="AZ8" s="19">
        <v>334636.3301361035</v>
      </c>
      <c r="BA8" s="19">
        <v>324858.65078385547</v>
      </c>
      <c r="BB8" s="19">
        <v>320178.43655302585</v>
      </c>
      <c r="BC8" s="19">
        <v>315026.38335706084</v>
      </c>
      <c r="BD8" s="19">
        <v>308452.14119907218</v>
      </c>
      <c r="BE8" s="19">
        <v>301791.95008324302</v>
      </c>
      <c r="BF8" s="19">
        <v>295934.04265854263</v>
      </c>
      <c r="BG8" s="19">
        <v>292156.87529405166</v>
      </c>
      <c r="BH8" s="19">
        <v>289566.44468959019</v>
      </c>
      <c r="BI8" s="19">
        <v>348098.52577453805</v>
      </c>
      <c r="BJ8" s="18">
        <v>291373.01683238545</v>
      </c>
      <c r="BK8" s="19">
        <v>275145.03844624967</v>
      </c>
      <c r="BL8" s="19">
        <v>267958.96205588675</v>
      </c>
      <c r="BM8" s="19">
        <v>263918.07515341608</v>
      </c>
      <c r="BN8" s="19">
        <v>259248.45407505747</v>
      </c>
      <c r="BO8" s="19">
        <v>253172.9971511031</v>
      </c>
      <c r="BP8" s="19">
        <v>251769.06413699157</v>
      </c>
      <c r="BQ8" s="19">
        <v>250658.22775304568</v>
      </c>
      <c r="BR8" s="19">
        <v>244462.33095884585</v>
      </c>
      <c r="BS8" s="19">
        <v>238662.44417648835</v>
      </c>
      <c r="BT8" s="19">
        <v>233081.83102852094</v>
      </c>
      <c r="BU8" s="19">
        <v>263689.7492277844</v>
      </c>
      <c r="BV8" s="18">
        <v>234975.2275191966</v>
      </c>
      <c r="BW8" s="19">
        <v>221265.10149175848</v>
      </c>
      <c r="BX8" s="19">
        <v>216689.28748399249</v>
      </c>
      <c r="BY8" s="19">
        <v>214447.10272614597</v>
      </c>
      <c r="BZ8" s="19">
        <v>212226.47428633564</v>
      </c>
      <c r="CA8" s="19">
        <v>208354.44388478328</v>
      </c>
      <c r="CB8" s="19">
        <v>199959.22790850254</v>
      </c>
      <c r="CC8" s="19">
        <v>198176.60133476305</v>
      </c>
      <c r="CD8" s="19">
        <v>193654.17806087798</v>
      </c>
      <c r="CE8" s="19">
        <v>188687.85858478677</v>
      </c>
      <c r="CF8" s="19">
        <v>186465.31213914097</v>
      </c>
      <c r="CG8" s="19">
        <v>206497.24737642205</v>
      </c>
      <c r="CH8" s="18">
        <v>193396.25850788486</v>
      </c>
      <c r="CI8" s="19">
        <v>181228.75647163493</v>
      </c>
      <c r="CJ8" s="19">
        <v>178489.49915963665</v>
      </c>
      <c r="CK8" s="19">
        <v>175754.86027957068</v>
      </c>
      <c r="CL8" s="19">
        <v>170098.93683248881</v>
      </c>
      <c r="CM8" s="19">
        <v>168715.58014627383</v>
      </c>
      <c r="CN8" s="19">
        <v>166434.86109437043</v>
      </c>
      <c r="CO8" s="19">
        <v>163171.33708993645</v>
      </c>
      <c r="CP8" s="19">
        <v>158259.17597445447</v>
      </c>
      <c r="CQ8" s="19">
        <v>155479.59482486497</v>
      </c>
      <c r="CR8" s="19">
        <v>154362.47938613925</v>
      </c>
      <c r="CS8" s="19">
        <v>155910.77137150834</v>
      </c>
      <c r="CT8" s="18">
        <v>171598.48604402971</v>
      </c>
      <c r="CU8" s="19">
        <v>152150.84540249908</v>
      </c>
      <c r="CV8" s="19">
        <v>147412.49088902079</v>
      </c>
      <c r="CW8" s="19">
        <v>145758.27799387506</v>
      </c>
      <c r="CX8" s="19">
        <v>146275.9973520248</v>
      </c>
      <c r="CY8" s="19">
        <v>141157.40970552017</v>
      </c>
      <c r="CZ8" s="19">
        <v>137405.57223545393</v>
      </c>
      <c r="DA8" s="19">
        <v>135345.01272734764</v>
      </c>
      <c r="DB8" s="19">
        <v>133788.46115580664</v>
      </c>
      <c r="DC8" s="19">
        <v>133110.8187420363</v>
      </c>
      <c r="DD8" s="19">
        <v>130526.35247789166</v>
      </c>
      <c r="DE8" s="19">
        <v>128999.4071278809</v>
      </c>
      <c r="DF8" s="18">
        <v>139431.11565281221</v>
      </c>
      <c r="DG8" s="19">
        <v>130001.85185749765</v>
      </c>
      <c r="DH8" s="19">
        <v>123602.28873346056</v>
      </c>
      <c r="DI8" s="19">
        <v>119849.83929651027</v>
      </c>
      <c r="DJ8" s="19">
        <v>117972.6669152968</v>
      </c>
      <c r="DK8" s="19">
        <v>115996.91657423653</v>
      </c>
      <c r="DL8" s="19">
        <v>113988.57458859522</v>
      </c>
      <c r="DM8" s="19">
        <v>113839.53702370889</v>
      </c>
      <c r="DN8" s="19">
        <v>112945.88433710102</v>
      </c>
      <c r="DO8" s="19">
        <v>111975.38955436887</v>
      </c>
      <c r="DP8" s="19">
        <v>113776.37368657942</v>
      </c>
      <c r="DQ8" s="19">
        <v>115984.4618008847</v>
      </c>
      <c r="DR8" s="18">
        <v>119413.45427752557</v>
      </c>
      <c r="DS8" s="19">
        <v>110176.50970466733</v>
      </c>
      <c r="DT8" s="19">
        <v>106390.76478001945</v>
      </c>
      <c r="DU8" s="19">
        <v>98123.24790809679</v>
      </c>
      <c r="DV8" s="19">
        <v>96733.344792140109</v>
      </c>
      <c r="DW8" s="19">
        <v>95638.136412287757</v>
      </c>
      <c r="DX8" s="19">
        <v>94444.829079481045</v>
      </c>
      <c r="DY8" s="19">
        <v>93427.781133246885</v>
      </c>
      <c r="DZ8" s="19">
        <v>92443.376525632528</v>
      </c>
      <c r="EA8" s="19">
        <v>91109.314224356713</v>
      </c>
      <c r="EB8" s="19">
        <v>90134.453245040175</v>
      </c>
      <c r="EC8" s="19">
        <v>89929.558308878128</v>
      </c>
      <c r="ED8" s="18">
        <v>93455.359888584906</v>
      </c>
      <c r="EE8" s="19">
        <v>87698.798589202561</v>
      </c>
      <c r="EF8" s="19">
        <v>71234.913537250948</v>
      </c>
      <c r="EG8" s="19">
        <v>71359.693629829519</v>
      </c>
      <c r="EH8" s="19">
        <v>70188.046205617517</v>
      </c>
      <c r="EI8" s="19">
        <v>62225.588817527117</v>
      </c>
      <c r="EJ8" s="19">
        <v>62233.363833163341</v>
      </c>
      <c r="EK8" s="19">
        <v>61493.679796851393</v>
      </c>
      <c r="EL8" s="19">
        <v>46550.122151414937</v>
      </c>
      <c r="EM8" s="19">
        <v>46344.992504626003</v>
      </c>
      <c r="EN8" s="19">
        <v>46161.571623413416</v>
      </c>
      <c r="EO8" s="19">
        <v>45928.179330104322</v>
      </c>
      <c r="EP8" s="18">
        <v>49174.043256593985</v>
      </c>
      <c r="EQ8" s="19">
        <v>45697.296380948974</v>
      </c>
      <c r="ER8" s="19">
        <v>45512.938884231109</v>
      </c>
      <c r="ES8" s="19">
        <v>45359.322719719508</v>
      </c>
      <c r="ET8" s="19">
        <v>45223.057252847539</v>
      </c>
      <c r="EU8" s="19">
        <v>45017.675226573221</v>
      </c>
      <c r="EV8" s="19">
        <v>44876.883618951957</v>
      </c>
      <c r="EW8" s="19">
        <v>44754.925237578282</v>
      </c>
      <c r="EX8" s="19">
        <v>44633.119421773212</v>
      </c>
      <c r="EY8" s="19">
        <v>44493.714179645598</v>
      </c>
      <c r="EZ8" s="19">
        <v>44276.965428869</v>
      </c>
      <c r="FA8" s="19">
        <v>44152.813420164879</v>
      </c>
      <c r="FB8" s="18">
        <v>46401.275776551265</v>
      </c>
      <c r="FC8" s="19">
        <v>43992.891296841059</v>
      </c>
      <c r="FD8" s="19">
        <v>43903.294510413238</v>
      </c>
      <c r="FE8" s="19">
        <v>43833.16936480708</v>
      </c>
      <c r="FF8" s="19">
        <v>43607.517191027968</v>
      </c>
      <c r="FG8" s="19">
        <v>43512.703048902942</v>
      </c>
      <c r="FH8" s="19">
        <v>43453.439676789021</v>
      </c>
      <c r="FI8" s="19">
        <v>43371.360447774437</v>
      </c>
      <c r="FJ8" s="19">
        <v>43327.969538736077</v>
      </c>
      <c r="FK8" s="19">
        <v>43296.507656519039</v>
      </c>
      <c r="FL8" s="19">
        <v>43296.798194851959</v>
      </c>
      <c r="FM8" s="19">
        <v>43281.735450608612</v>
      </c>
      <c r="FN8" s="18">
        <v>44858.980507069085</v>
      </c>
      <c r="FO8" s="19">
        <v>43313.440339029832</v>
      </c>
      <c r="FP8" s="19">
        <v>43316.460673299276</v>
      </c>
      <c r="FQ8" s="19">
        <v>43301.201105207481</v>
      </c>
      <c r="FR8" s="19">
        <v>43324.294551473511</v>
      </c>
      <c r="FS8" s="19">
        <v>43353.452647559934</v>
      </c>
      <c r="FT8" s="19">
        <v>43387.794828592472</v>
      </c>
      <c r="FU8" s="19">
        <v>43425.8675408251</v>
      </c>
      <c r="FV8" s="19">
        <v>43472.611354475674</v>
      </c>
      <c r="FW8" s="19">
        <v>43525.206329099005</v>
      </c>
      <c r="FX8" s="19">
        <v>43583.482675295258</v>
      </c>
      <c r="FY8" s="19">
        <v>43647.87734337672</v>
      </c>
      <c r="FZ8" s="18">
        <v>44946.775489752159</v>
      </c>
      <c r="GA8" s="19">
        <v>45069.384568883477</v>
      </c>
      <c r="GB8" s="19">
        <v>2204.6854405899226</v>
      </c>
      <c r="GC8" s="19">
        <v>2208.3121559573756</v>
      </c>
      <c r="GD8" s="19">
        <v>2214.6360793570116</v>
      </c>
      <c r="GE8" s="19">
        <v>2221.3657469224604</v>
      </c>
      <c r="GF8" s="19">
        <v>182.27819749661882</v>
      </c>
      <c r="GG8" s="19">
        <v>180.6267928981849</v>
      </c>
      <c r="GH8" s="19">
        <v>179.07531679918679</v>
      </c>
      <c r="GI8" s="19">
        <v>181.48566112178355</v>
      </c>
      <c r="GJ8" s="19">
        <v>183.87619203500941</v>
      </c>
      <c r="GK8" s="19">
        <v>182.44790365514331</v>
      </c>
      <c r="GL8" s="18">
        <v>181.11351360664355</v>
      </c>
      <c r="GM8" s="19">
        <v>179.86699172144068</v>
      </c>
      <c r="GN8" s="19">
        <v>178.71092235727883</v>
      </c>
      <c r="GO8" s="19">
        <v>177.64013679866991</v>
      </c>
      <c r="GP8" s="19">
        <v>176.6546350456139</v>
      </c>
      <c r="GQ8" s="19">
        <v>175.75614000327349</v>
      </c>
      <c r="GR8" s="19">
        <v>174.93862150357933</v>
      </c>
      <c r="GS8" s="19">
        <v>174.20466390427538</v>
      </c>
      <c r="GT8" s="19">
        <v>12.786540664869102</v>
      </c>
      <c r="GU8" s="19">
        <v>12.389411024870137</v>
      </c>
      <c r="GV8" s="19">
        <v>12.011233341660708</v>
      </c>
      <c r="GW8" s="19">
        <v>11.651146162659474</v>
      </c>
      <c r="GX8" s="18">
        <v>11.306565130122413</v>
      </c>
      <c r="GY8" s="19">
        <v>10.980074601793543</v>
      </c>
      <c r="GZ8" s="19">
        <v>10.669090219928844</v>
      </c>
      <c r="HA8" s="19">
        <v>10.37275053194697</v>
      </c>
      <c r="HB8" s="19">
        <v>10.091055537847918</v>
      </c>
      <c r="HC8" s="19">
        <v>9.8231437850503518</v>
      </c>
      <c r="HD8" s="19">
        <v>9.5690152735542657</v>
      </c>
      <c r="HE8" s="19">
        <v>9.3260856456156365</v>
      </c>
      <c r="HF8" s="19">
        <v>9.0995236167225162</v>
      </c>
      <c r="HG8" s="19">
        <v>8.8824375662241675</v>
      </c>
      <c r="HH8" s="19">
        <v>8.6782733044459572</v>
      </c>
      <c r="HI8" s="19">
        <v>7.1500564251440774E-2</v>
      </c>
      <c r="HJ8" s="18">
        <v>6.8054753926070147E-2</v>
      </c>
      <c r="HK8" s="19">
        <v>6.5470396182042159E-2</v>
      </c>
      <c r="HL8" s="19">
        <v>6.0301680693986198E-2</v>
      </c>
      <c r="HM8" s="19">
        <v>5.8578775531300871E-2</v>
      </c>
      <c r="HN8" s="19">
        <v>5.5132965205930237E-2</v>
      </c>
      <c r="HO8" s="27">
        <v>5.2548607461902264E-2</v>
      </c>
    </row>
    <row r="9" spans="1:223" x14ac:dyDescent="0.25">
      <c r="A9" s="11" t="s">
        <v>228</v>
      </c>
      <c r="B9" s="18"/>
      <c r="C9" s="19"/>
      <c r="D9" s="19"/>
      <c r="E9" s="19">
        <v>3755669.3956140545</v>
      </c>
      <c r="F9" s="19">
        <v>6811412.9964486919</v>
      </c>
      <c r="G9" s="19">
        <v>4688689.3765373668</v>
      </c>
      <c r="H9" s="19">
        <v>3966780.7137166043</v>
      </c>
      <c r="I9" s="19">
        <v>2554542.0520558087</v>
      </c>
      <c r="J9" s="19">
        <v>1776133.8004843325</v>
      </c>
      <c r="K9" s="19">
        <v>2199077.9963015974</v>
      </c>
      <c r="L9" s="19">
        <v>2603522.4537869613</v>
      </c>
      <c r="M9" s="19">
        <v>1580128.9628769809</v>
      </c>
      <c r="N9" s="18">
        <v>1123756.3717434679</v>
      </c>
      <c r="O9" s="19">
        <v>1277018.3915149663</v>
      </c>
      <c r="P9" s="19">
        <v>1236977.8352957836</v>
      </c>
      <c r="Q9" s="19">
        <v>1263155.9537479668</v>
      </c>
      <c r="R9" s="19">
        <v>1227765.93027907</v>
      </c>
      <c r="S9" s="19">
        <v>785451.09453806723</v>
      </c>
      <c r="T9" s="19">
        <v>933681.68099715747</v>
      </c>
      <c r="U9" s="19">
        <v>890834.22468894802</v>
      </c>
      <c r="V9" s="19">
        <v>1646389.8848030989</v>
      </c>
      <c r="W9" s="19">
        <v>695913.34192642756</v>
      </c>
      <c r="X9" s="19">
        <v>647543.2002820042</v>
      </c>
      <c r="Y9" s="19">
        <v>610090.53077489301</v>
      </c>
      <c r="Z9" s="18">
        <v>575504.92602523533</v>
      </c>
      <c r="AA9" s="19">
        <v>556829.75912125292</v>
      </c>
      <c r="AB9" s="19">
        <v>513693.34171572665</v>
      </c>
      <c r="AC9" s="19">
        <v>487591.59262647585</v>
      </c>
      <c r="AD9" s="19">
        <v>469690.00338692218</v>
      </c>
      <c r="AE9" s="19">
        <v>440539.61663343373</v>
      </c>
      <c r="AF9" s="19">
        <v>429214.25145216257</v>
      </c>
      <c r="AG9" s="19">
        <v>416437.32293862489</v>
      </c>
      <c r="AH9" s="19">
        <v>400382.50351919833</v>
      </c>
      <c r="AI9" s="19">
        <v>389769.15778730041</v>
      </c>
      <c r="AJ9" s="19">
        <v>383954.9215220316</v>
      </c>
      <c r="AK9" s="19">
        <v>365061.05369434453</v>
      </c>
      <c r="AL9" s="18">
        <v>358017.03755534743</v>
      </c>
      <c r="AM9" s="19">
        <v>364196.04608775611</v>
      </c>
      <c r="AN9" s="19">
        <v>342204.05354344047</v>
      </c>
      <c r="AO9" s="19">
        <v>338024.93415902066</v>
      </c>
      <c r="AP9" s="19">
        <v>336450.52009523188</v>
      </c>
      <c r="AQ9" s="19">
        <v>324320.66424057353</v>
      </c>
      <c r="AR9" s="19">
        <v>318824.67330431507</v>
      </c>
      <c r="AS9" s="19">
        <v>312449.16117995227</v>
      </c>
      <c r="AT9" s="19">
        <v>305375.27720928896</v>
      </c>
      <c r="AU9" s="19">
        <v>297940.47475158895</v>
      </c>
      <c r="AV9" s="19">
        <v>295289.22480125172</v>
      </c>
      <c r="AW9" s="19">
        <v>285114.10659146553</v>
      </c>
      <c r="AX9" s="18">
        <v>274684.95510288066</v>
      </c>
      <c r="AY9" s="19">
        <v>280948.561626587</v>
      </c>
      <c r="AZ9" s="19">
        <v>263273.27770236129</v>
      </c>
      <c r="BA9" s="19">
        <v>261924.91543225886</v>
      </c>
      <c r="BB9" s="19">
        <v>261395.74989143456</v>
      </c>
      <c r="BC9" s="19">
        <v>252157.61907879187</v>
      </c>
      <c r="BD9" s="19">
        <v>249625.65010496712</v>
      </c>
      <c r="BE9" s="19">
        <v>244639.76924229643</v>
      </c>
      <c r="BF9" s="19">
        <v>238663.85073806156</v>
      </c>
      <c r="BG9" s="19">
        <v>234755.57184124808</v>
      </c>
      <c r="BH9" s="19">
        <v>234235.53792262005</v>
      </c>
      <c r="BI9" s="19">
        <v>225833.79458650015</v>
      </c>
      <c r="BJ9" s="18">
        <v>219608.17385590565</v>
      </c>
      <c r="BK9" s="19">
        <v>223242.84953223472</v>
      </c>
      <c r="BL9" s="19">
        <v>207854.01191630817</v>
      </c>
      <c r="BM9" s="19">
        <v>206765.16908032703</v>
      </c>
      <c r="BN9" s="19">
        <v>210103.85550549693</v>
      </c>
      <c r="BO9" s="19">
        <v>201795.16401298984</v>
      </c>
      <c r="BP9" s="19">
        <v>199805.87954098789</v>
      </c>
      <c r="BQ9" s="19">
        <v>198460.63363889977</v>
      </c>
      <c r="BR9" s="19">
        <v>197837.00450720088</v>
      </c>
      <c r="BS9" s="19">
        <v>193919.28411264272</v>
      </c>
      <c r="BT9" s="19">
        <v>193070.49060979989</v>
      </c>
      <c r="BU9" s="19">
        <v>184119.47549498113</v>
      </c>
      <c r="BV9" s="18">
        <v>177175.28294787949</v>
      </c>
      <c r="BW9" s="19">
        <v>180625.34648193017</v>
      </c>
      <c r="BX9" s="19">
        <v>170869.79730795723</v>
      </c>
      <c r="BY9" s="19">
        <v>172921.83069050161</v>
      </c>
      <c r="BZ9" s="19">
        <v>176387.6119425928</v>
      </c>
      <c r="CA9" s="19">
        <v>170646.64613008022</v>
      </c>
      <c r="CB9" s="19">
        <v>170919.56197445188</v>
      </c>
      <c r="CC9" s="19">
        <v>166151.71776372162</v>
      </c>
      <c r="CD9" s="19">
        <v>163036.51462049826</v>
      </c>
      <c r="CE9" s="19">
        <v>161691.62951428458</v>
      </c>
      <c r="CF9" s="19">
        <v>160677.66823941664</v>
      </c>
      <c r="CG9" s="19">
        <v>153511.47612892842</v>
      </c>
      <c r="CH9" s="18">
        <v>150971.31187837411</v>
      </c>
      <c r="CI9" s="19">
        <v>154622.61988281316</v>
      </c>
      <c r="CJ9" s="19">
        <v>146320.17260191072</v>
      </c>
      <c r="CK9" s="19">
        <v>149057.08216037488</v>
      </c>
      <c r="CL9" s="19">
        <v>152756.99504263932</v>
      </c>
      <c r="CM9" s="19">
        <v>146469.09441129968</v>
      </c>
      <c r="CN9" s="19">
        <v>147187.1803780295</v>
      </c>
      <c r="CO9" s="19">
        <v>146428.23018054583</v>
      </c>
      <c r="CP9" s="19">
        <v>143316.89496180404</v>
      </c>
      <c r="CQ9" s="19">
        <v>139916.03865624077</v>
      </c>
      <c r="CR9" s="19">
        <v>140398.38911330255</v>
      </c>
      <c r="CS9" s="19">
        <v>134638.31232728565</v>
      </c>
      <c r="CT9" s="18">
        <v>132776.8906453081</v>
      </c>
      <c r="CU9" s="19">
        <v>138081.33683288164</v>
      </c>
      <c r="CV9" s="19">
        <v>131471.07235443863</v>
      </c>
      <c r="CW9" s="19">
        <v>131892.17084545799</v>
      </c>
      <c r="CX9" s="19">
        <v>133499.62661094734</v>
      </c>
      <c r="CY9" s="19">
        <v>130498.91799377602</v>
      </c>
      <c r="CZ9" s="19">
        <v>132628.8520196678</v>
      </c>
      <c r="DA9" s="19">
        <v>129337.9694118648</v>
      </c>
      <c r="DB9" s="19">
        <v>126318.14740527037</v>
      </c>
      <c r="DC9" s="19">
        <v>125199.57003138271</v>
      </c>
      <c r="DD9" s="19">
        <v>127650.12245566536</v>
      </c>
      <c r="DE9" s="19">
        <v>122267.4458699198</v>
      </c>
      <c r="DF9" s="18">
        <v>118356.26169877502</v>
      </c>
      <c r="DG9" s="19">
        <v>121827.86401263233</v>
      </c>
      <c r="DH9" s="19">
        <v>119223.65323547117</v>
      </c>
      <c r="DI9" s="19">
        <v>121995.29900705011</v>
      </c>
      <c r="DJ9" s="19">
        <v>117312.28322956162</v>
      </c>
      <c r="DK9" s="19">
        <v>111681.49221999261</v>
      </c>
      <c r="DL9" s="19">
        <v>113685.40673220195</v>
      </c>
      <c r="DM9" s="19">
        <v>110709.58403841732</v>
      </c>
      <c r="DN9" s="19">
        <v>109715.10656546954</v>
      </c>
      <c r="DO9" s="19">
        <v>109137.14726438755</v>
      </c>
      <c r="DP9" s="19">
        <v>111877.58899865182</v>
      </c>
      <c r="DQ9" s="19">
        <v>110878.46599629747</v>
      </c>
      <c r="DR9" s="18">
        <v>114761.05795170869</v>
      </c>
      <c r="DS9" s="19">
        <v>112229.79025004779</v>
      </c>
      <c r="DT9" s="19">
        <v>111631.00129797471</v>
      </c>
      <c r="DU9" s="19">
        <v>101456.26278486771</v>
      </c>
      <c r="DV9" s="19">
        <v>100109.01887895557</v>
      </c>
      <c r="DW9" s="19">
        <v>98802.444641325594</v>
      </c>
      <c r="DX9" s="19">
        <v>98274.38296208746</v>
      </c>
      <c r="DY9" s="19">
        <v>97357.107356054723</v>
      </c>
      <c r="DZ9" s="19">
        <v>96716.385591498314</v>
      </c>
      <c r="EA9" s="19">
        <v>96055.855430712501</v>
      </c>
      <c r="EB9" s="19">
        <v>95442.695632581002</v>
      </c>
      <c r="EC9" s="19">
        <v>95611.427365723663</v>
      </c>
      <c r="ED9" s="18">
        <v>94300.327847657274</v>
      </c>
      <c r="EE9" s="19">
        <v>93762.677731150136</v>
      </c>
      <c r="EF9" s="19">
        <v>93233.798059744324</v>
      </c>
      <c r="EG9" s="19">
        <v>93433.492370181688</v>
      </c>
      <c r="EH9" s="19">
        <v>92269.445715574198</v>
      </c>
      <c r="EI9" s="19">
        <v>59130.268854487738</v>
      </c>
      <c r="EJ9" s="19">
        <v>59406.716500196402</v>
      </c>
      <c r="EK9" s="19">
        <v>58388.79888572573</v>
      </c>
      <c r="EL9" s="19">
        <v>41471.197433006557</v>
      </c>
      <c r="EM9" s="19">
        <v>41279.598703824842</v>
      </c>
      <c r="EN9" s="19">
        <v>41094.291008929824</v>
      </c>
      <c r="EO9" s="19">
        <v>40915.21902261916</v>
      </c>
      <c r="EP9" s="18">
        <v>40742.343325337039</v>
      </c>
      <c r="EQ9" s="19">
        <v>40576.588662966155</v>
      </c>
      <c r="ER9" s="19">
        <v>40414.989400079256</v>
      </c>
      <c r="ES9" s="19">
        <v>40260.405143604148</v>
      </c>
      <c r="ET9" s="19">
        <v>40111.834408546471</v>
      </c>
      <c r="EU9" s="19">
        <v>39969.231922277169</v>
      </c>
      <c r="EV9" s="19">
        <v>39832.564372503293</v>
      </c>
      <c r="EW9" s="19">
        <v>39701.785540785473</v>
      </c>
      <c r="EX9" s="19">
        <v>39576.866722093684</v>
      </c>
      <c r="EY9" s="19">
        <v>39457.767828156582</v>
      </c>
      <c r="EZ9" s="19">
        <v>39344.461853944158</v>
      </c>
      <c r="FA9" s="19">
        <v>39236.908149732517</v>
      </c>
      <c r="FB9" s="18">
        <v>39135.08273339679</v>
      </c>
      <c r="FC9" s="19">
        <v>39039.04922952284</v>
      </c>
      <c r="FD9" s="19">
        <v>38948.488177750405</v>
      </c>
      <c r="FE9" s="19">
        <v>38863.664959664209</v>
      </c>
      <c r="FF9" s="19">
        <v>38784.455403187378</v>
      </c>
      <c r="FG9" s="19">
        <v>38710.831534574398</v>
      </c>
      <c r="FH9" s="19">
        <v>38642.773594605576</v>
      </c>
      <c r="FI9" s="19">
        <v>38580.262385513808</v>
      </c>
      <c r="FJ9" s="19">
        <v>38523.27335645874</v>
      </c>
      <c r="FK9" s="19">
        <v>38471.781318052599</v>
      </c>
      <c r="FL9" s="19">
        <v>38425.776464148927</v>
      </c>
      <c r="FM9" s="19">
        <v>38465.192649602446</v>
      </c>
      <c r="FN9" s="18">
        <v>38430.238343479235</v>
      </c>
      <c r="FO9" s="19">
        <v>38400.724251462314</v>
      </c>
      <c r="FP9" s="19">
        <v>38376.62129254327</v>
      </c>
      <c r="FQ9" s="19">
        <v>38357.936405269509</v>
      </c>
      <c r="FR9" s="19">
        <v>38344.650784611011</v>
      </c>
      <c r="FS9" s="19">
        <v>38349.681497499201</v>
      </c>
      <c r="FT9" s="19">
        <v>38388.09978086628</v>
      </c>
      <c r="FU9" s="19">
        <v>38394.555827365766</v>
      </c>
      <c r="FV9" s="19">
        <v>38406.645874574227</v>
      </c>
      <c r="FW9" s="19">
        <v>38424.384929754568</v>
      </c>
      <c r="FX9" s="19">
        <v>38447.80529067391</v>
      </c>
      <c r="FY9" s="19">
        <v>38476.936947836461</v>
      </c>
      <c r="FZ9" s="18">
        <v>38323.13931609624</v>
      </c>
      <c r="GA9" s="19">
        <v>38363.16882156732</v>
      </c>
      <c r="GB9" s="19">
        <v>38408.997710436495</v>
      </c>
      <c r="GC9" s="19">
        <v>3885.6077117235077</v>
      </c>
      <c r="GD9" s="19">
        <v>3903.8636148273217</v>
      </c>
      <c r="GE9" s="19">
        <v>3922.5020028772515</v>
      </c>
      <c r="GF9" s="19">
        <v>3941.5202915155533</v>
      </c>
      <c r="GG9" s="19">
        <v>282.07317178225918</v>
      </c>
      <c r="GH9" s="19">
        <v>280.62765435076619</v>
      </c>
      <c r="GI9" s="19">
        <v>279.29584866001051</v>
      </c>
      <c r="GJ9" s="19">
        <v>278.07603180482926</v>
      </c>
      <c r="GK9" s="19">
        <v>276.96734233264129</v>
      </c>
      <c r="GL9" s="18">
        <v>275.96978024344651</v>
      </c>
      <c r="GM9" s="19">
        <v>275.08248408466358</v>
      </c>
      <c r="GN9" s="19">
        <v>274.30459240371113</v>
      </c>
      <c r="GO9" s="19">
        <v>273.63782810575191</v>
      </c>
      <c r="GP9" s="19">
        <v>273.08046828562323</v>
      </c>
      <c r="GQ9" s="19">
        <v>272.63079003816233</v>
      </c>
      <c r="GR9" s="19">
        <v>272.29223917369467</v>
      </c>
      <c r="GS9" s="19">
        <v>272.06136988189485</v>
      </c>
      <c r="GT9" s="19"/>
      <c r="GU9" s="19"/>
      <c r="GV9" s="19"/>
      <c r="GW9" s="19"/>
      <c r="GX9" s="18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8"/>
      <c r="HK9" s="19"/>
      <c r="HL9" s="19"/>
      <c r="HM9" s="19"/>
      <c r="HN9" s="19"/>
      <c r="HO9" s="27"/>
    </row>
    <row r="10" spans="1:223" x14ac:dyDescent="0.25">
      <c r="A10" s="11" t="s">
        <v>229</v>
      </c>
      <c r="B10" s="18"/>
      <c r="C10" s="19"/>
      <c r="D10" s="19"/>
      <c r="E10" s="19"/>
      <c r="F10" s="19">
        <v>2575337.3206445323</v>
      </c>
      <c r="G10" s="19">
        <v>7380530.4570201058</v>
      </c>
      <c r="H10" s="19">
        <v>4932688.9983178126</v>
      </c>
      <c r="I10" s="19">
        <v>4974121.2771525811</v>
      </c>
      <c r="J10" s="19">
        <v>3138495.6842947556</v>
      </c>
      <c r="K10" s="19">
        <v>2129323.8876227061</v>
      </c>
      <c r="L10" s="19">
        <v>1494827.130809532</v>
      </c>
      <c r="M10" s="19">
        <v>2221228.7212539818</v>
      </c>
      <c r="N10" s="18">
        <v>1031979.9266453454</v>
      </c>
      <c r="O10" s="19">
        <v>1309073.4516029758</v>
      </c>
      <c r="P10" s="19">
        <v>1333236.6880510291</v>
      </c>
      <c r="Q10" s="19">
        <v>1316453.0659038974</v>
      </c>
      <c r="R10" s="19">
        <v>1204424.6657076734</v>
      </c>
      <c r="S10" s="19">
        <v>639104.72275737836</v>
      </c>
      <c r="T10" s="19">
        <v>1011816.0254929445</v>
      </c>
      <c r="U10" s="19">
        <v>985506.64747090382</v>
      </c>
      <c r="V10" s="19">
        <v>1911096.5370798321</v>
      </c>
      <c r="W10" s="19">
        <v>812583.48675985192</v>
      </c>
      <c r="X10" s="19">
        <v>828398.67552688241</v>
      </c>
      <c r="Y10" s="19">
        <v>811215.49881194159</v>
      </c>
      <c r="Z10" s="18">
        <v>796107.07089818839</v>
      </c>
      <c r="AA10" s="19">
        <v>755613.49289753707</v>
      </c>
      <c r="AB10" s="19">
        <v>737662.46332655253</v>
      </c>
      <c r="AC10" s="19">
        <v>682291.40005646471</v>
      </c>
      <c r="AD10" s="19">
        <v>642631.05628200772</v>
      </c>
      <c r="AE10" s="19">
        <v>604980.01623328298</v>
      </c>
      <c r="AF10" s="19">
        <v>563209.33124261419</v>
      </c>
      <c r="AG10" s="19">
        <v>547534.19194979977</v>
      </c>
      <c r="AH10" s="19">
        <v>534534.48652915412</v>
      </c>
      <c r="AI10" s="19">
        <v>515173.9755512866</v>
      </c>
      <c r="AJ10" s="19">
        <v>504199.33490346378</v>
      </c>
      <c r="AK10" s="19">
        <v>483192.0422749042</v>
      </c>
      <c r="AL10" s="18">
        <v>475526.25928687491</v>
      </c>
      <c r="AM10" s="19">
        <v>480309.76794022211</v>
      </c>
      <c r="AN10" s="19">
        <v>451862.30837787868</v>
      </c>
      <c r="AO10" s="19">
        <v>444969.66998212406</v>
      </c>
      <c r="AP10" s="19">
        <v>451582.27638958587</v>
      </c>
      <c r="AQ10" s="19">
        <v>428654.62810392055</v>
      </c>
      <c r="AR10" s="19">
        <v>421183.0354727935</v>
      </c>
      <c r="AS10" s="19">
        <v>413371.53483082104</v>
      </c>
      <c r="AT10" s="19">
        <v>402130.20342748123</v>
      </c>
      <c r="AU10" s="19">
        <v>397741.31273343635</v>
      </c>
      <c r="AV10" s="19">
        <v>397360.30666311516</v>
      </c>
      <c r="AW10" s="19">
        <v>375704.63461123325</v>
      </c>
      <c r="AX10" s="18">
        <v>366453.17963097955</v>
      </c>
      <c r="AY10" s="19">
        <v>371305.73569995526</v>
      </c>
      <c r="AZ10" s="19">
        <v>351823.67935692903</v>
      </c>
      <c r="BA10" s="19">
        <v>349165.70158438012</v>
      </c>
      <c r="BB10" s="19">
        <v>359462.7939120112</v>
      </c>
      <c r="BC10" s="19">
        <v>341196.13309189206</v>
      </c>
      <c r="BD10" s="19">
        <v>337350.1312362352</v>
      </c>
      <c r="BE10" s="19">
        <v>333083.21215142956</v>
      </c>
      <c r="BF10" s="19">
        <v>324380.64745423442</v>
      </c>
      <c r="BG10" s="19">
        <v>321196.46274611098</v>
      </c>
      <c r="BH10" s="19">
        <v>321948.35650919168</v>
      </c>
      <c r="BI10" s="19">
        <v>307956.79338670254</v>
      </c>
      <c r="BJ10" s="18">
        <v>301744.13044451125</v>
      </c>
      <c r="BK10" s="19">
        <v>309133.48441844888</v>
      </c>
      <c r="BL10" s="19">
        <v>289116.75439426524</v>
      </c>
      <c r="BM10" s="19">
        <v>285570.55720747053</v>
      </c>
      <c r="BN10" s="19">
        <v>293289.11295295513</v>
      </c>
      <c r="BO10" s="19">
        <v>277968.36596324871</v>
      </c>
      <c r="BP10" s="19">
        <v>273581.45847500069</v>
      </c>
      <c r="BQ10" s="19">
        <v>268926.41662577988</v>
      </c>
      <c r="BR10" s="19">
        <v>263128.43363778677</v>
      </c>
      <c r="BS10" s="19">
        <v>263617.29900471901</v>
      </c>
      <c r="BT10" s="19">
        <v>266024.13914073206</v>
      </c>
      <c r="BU10" s="19">
        <v>255910.14750048929</v>
      </c>
      <c r="BV10" s="18">
        <v>249955.04172480296</v>
      </c>
      <c r="BW10" s="19">
        <v>255103.40616451931</v>
      </c>
      <c r="BX10" s="19">
        <v>237708.91075078692</v>
      </c>
      <c r="BY10" s="19">
        <v>238216.06363179794</v>
      </c>
      <c r="BZ10" s="19">
        <v>250363.17446036456</v>
      </c>
      <c r="CA10" s="19">
        <v>237074.03958223859</v>
      </c>
      <c r="CB10" s="19">
        <v>235408.80778946099</v>
      </c>
      <c r="CC10" s="19">
        <v>233293.98970187193</v>
      </c>
      <c r="CD10" s="19">
        <v>225263.27261980996</v>
      </c>
      <c r="CE10" s="19">
        <v>224188.89605326529</v>
      </c>
      <c r="CF10" s="19">
        <v>226817.59095469536</v>
      </c>
      <c r="CG10" s="19">
        <v>212265.1133943075</v>
      </c>
      <c r="CH10" s="18">
        <v>209123.4545210005</v>
      </c>
      <c r="CI10" s="19">
        <v>217768.760485898</v>
      </c>
      <c r="CJ10" s="19">
        <v>203094.73877227155</v>
      </c>
      <c r="CK10" s="19">
        <v>204109.74759911961</v>
      </c>
      <c r="CL10" s="19">
        <v>216666.19833946312</v>
      </c>
      <c r="CM10" s="19">
        <v>205080.7610471723</v>
      </c>
      <c r="CN10" s="19">
        <v>203272.58325531991</v>
      </c>
      <c r="CO10" s="19">
        <v>201740.43937932601</v>
      </c>
      <c r="CP10" s="19">
        <v>198274.19056960021</v>
      </c>
      <c r="CQ10" s="19">
        <v>197319.63008819122</v>
      </c>
      <c r="CR10" s="19">
        <v>198488.59391428286</v>
      </c>
      <c r="CS10" s="19">
        <v>185916.87930633858</v>
      </c>
      <c r="CT10" s="18">
        <v>184637.98407776246</v>
      </c>
      <c r="CU10" s="19">
        <v>193758.1186561503</v>
      </c>
      <c r="CV10" s="19">
        <v>182978.64739501302</v>
      </c>
      <c r="CW10" s="19">
        <v>185414.16606074615</v>
      </c>
      <c r="CX10" s="19">
        <v>195433.30682517248</v>
      </c>
      <c r="CY10" s="19">
        <v>183068.77238587389</v>
      </c>
      <c r="CZ10" s="19">
        <v>185031.64866636542</v>
      </c>
      <c r="DA10" s="19">
        <v>185286.74952140619</v>
      </c>
      <c r="DB10" s="19">
        <v>180224.80564095173</v>
      </c>
      <c r="DC10" s="19">
        <v>179523.26665998035</v>
      </c>
      <c r="DD10" s="19">
        <v>182320.33831902</v>
      </c>
      <c r="DE10" s="19">
        <v>171229.82477805705</v>
      </c>
      <c r="DF10" s="18">
        <v>170718.103086669</v>
      </c>
      <c r="DG10" s="19">
        <v>176506.57446861124</v>
      </c>
      <c r="DH10" s="19">
        <v>166018.07220071071</v>
      </c>
      <c r="DI10" s="19">
        <v>171321.3112306367</v>
      </c>
      <c r="DJ10" s="19">
        <v>178771.03031883648</v>
      </c>
      <c r="DK10" s="19">
        <v>167985.74353974999</v>
      </c>
      <c r="DL10" s="19">
        <v>167334.13153241904</v>
      </c>
      <c r="DM10" s="19">
        <v>167780.17094094658</v>
      </c>
      <c r="DN10" s="19">
        <v>163651.63677507389</v>
      </c>
      <c r="DO10" s="19">
        <v>164510.09243753436</v>
      </c>
      <c r="DP10" s="19">
        <v>169177.5797121551</v>
      </c>
      <c r="DQ10" s="19">
        <v>159179.32498604528</v>
      </c>
      <c r="DR10" s="18">
        <v>159051.1218127133</v>
      </c>
      <c r="DS10" s="19">
        <v>168817.70984509963</v>
      </c>
      <c r="DT10" s="19">
        <v>160937.08285731418</v>
      </c>
      <c r="DU10" s="19">
        <v>161368.98545461087</v>
      </c>
      <c r="DV10" s="19">
        <v>105834.3907143785</v>
      </c>
      <c r="DW10" s="19">
        <v>104785.47754558462</v>
      </c>
      <c r="DX10" s="19">
        <v>103260.26082937037</v>
      </c>
      <c r="DY10" s="19">
        <v>102435.80228232814</v>
      </c>
      <c r="DZ10" s="19">
        <v>101267.56653974914</v>
      </c>
      <c r="EA10" s="19">
        <v>100350.62086521109</v>
      </c>
      <c r="EB10" s="19">
        <v>99419.26134843516</v>
      </c>
      <c r="EC10" s="19">
        <v>99405.626357129804</v>
      </c>
      <c r="ED10" s="18">
        <v>97709.858026397487</v>
      </c>
      <c r="EE10" s="19">
        <v>96802.344760918466</v>
      </c>
      <c r="EF10" s="19">
        <v>95991.019920464663</v>
      </c>
      <c r="EG10" s="19">
        <v>96006.916924130157</v>
      </c>
      <c r="EH10" s="19">
        <v>94453.777225764323</v>
      </c>
      <c r="EI10" s="19">
        <v>84505.177818458338</v>
      </c>
      <c r="EJ10" s="19">
        <v>84704.759581399499</v>
      </c>
      <c r="EK10" s="19">
        <v>83423.714335190321</v>
      </c>
      <c r="EL10" s="19">
        <v>65679.417097163241</v>
      </c>
      <c r="EM10" s="19">
        <v>64094.986690921156</v>
      </c>
      <c r="EN10" s="19">
        <v>63797.792762759404</v>
      </c>
      <c r="EO10" s="19">
        <v>63513.481232581849</v>
      </c>
      <c r="EP10" s="18">
        <v>63288.463336419634</v>
      </c>
      <c r="EQ10" s="19">
        <v>62983.511701929659</v>
      </c>
      <c r="ER10" s="19">
        <v>62737.524168465665</v>
      </c>
      <c r="ES10" s="19">
        <v>62504.291560344755</v>
      </c>
      <c r="ET10" s="19">
        <v>62283.741033425227</v>
      </c>
      <c r="EU10" s="19">
        <v>62076.083638559481</v>
      </c>
      <c r="EV10" s="19">
        <v>61881.109730477328</v>
      </c>
      <c r="EW10" s="19">
        <v>61698.811720907455</v>
      </c>
      <c r="EX10" s="19">
        <v>61529.306124939903</v>
      </c>
      <c r="EY10" s="19">
        <v>61372.543774411417</v>
      </c>
      <c r="EZ10" s="19">
        <v>61228.517205072239</v>
      </c>
      <c r="FA10" s="19">
        <v>61097.255810775911</v>
      </c>
      <c r="FB10" s="18">
        <v>61007.742860824583</v>
      </c>
      <c r="FC10" s="19">
        <v>60873.622415499267</v>
      </c>
      <c r="FD10" s="19">
        <v>60780.893714482736</v>
      </c>
      <c r="FE10" s="19">
        <v>60701.071287944826</v>
      </c>
      <c r="FF10" s="19">
        <v>60633.908797313983</v>
      </c>
      <c r="FG10" s="19">
        <v>60579.677129757161</v>
      </c>
      <c r="FH10" s="19">
        <v>60538.744132225213</v>
      </c>
      <c r="FI10" s="19">
        <v>60510.535515282158</v>
      </c>
      <c r="FJ10" s="19">
        <v>60495.684661653293</v>
      </c>
      <c r="FK10" s="19">
        <v>60493.992883607418</v>
      </c>
      <c r="FL10" s="19">
        <v>60504.174294445351</v>
      </c>
      <c r="FM10" s="19">
        <v>60528.866839618204</v>
      </c>
      <c r="FN10" s="18">
        <v>60668.870356052998</v>
      </c>
      <c r="FO10" s="19">
        <v>60702.830420284627</v>
      </c>
      <c r="FP10" s="19">
        <v>60768.13154584392</v>
      </c>
      <c r="FQ10" s="19">
        <v>60847.003460383508</v>
      </c>
      <c r="FR10" s="19">
        <v>60938.307887828531</v>
      </c>
      <c r="FS10" s="19">
        <v>61044.414441205001</v>
      </c>
      <c r="FT10" s="19">
        <v>61093.565693104072</v>
      </c>
      <c r="FU10" s="19">
        <v>59114.595836770241</v>
      </c>
      <c r="FV10" s="19">
        <v>57433.122776751981</v>
      </c>
      <c r="FW10" s="19">
        <v>55322.011557094498</v>
      </c>
      <c r="FX10" s="19">
        <v>53518.605673211408</v>
      </c>
      <c r="FY10" s="19">
        <v>50983.68542477968</v>
      </c>
      <c r="FZ10" s="18">
        <v>48506.57107380667</v>
      </c>
      <c r="GA10" s="19">
        <v>46680.527753372153</v>
      </c>
      <c r="GB10" s="19">
        <v>44885.912461244974</v>
      </c>
      <c r="GC10" s="19">
        <v>43729.058339634576</v>
      </c>
      <c r="GD10" s="19">
        <v>4131.9176795913272</v>
      </c>
      <c r="GE10" s="19">
        <v>4157.9990179440574</v>
      </c>
      <c r="GF10" s="19">
        <v>4184.6110110868949</v>
      </c>
      <c r="GG10" s="19">
        <v>4211.7536590198397</v>
      </c>
      <c r="GH10" s="19">
        <v>322.33401962388979</v>
      </c>
      <c r="GI10" s="19">
        <v>320.80407983942519</v>
      </c>
      <c r="GJ10" s="19">
        <v>319.40163503699938</v>
      </c>
      <c r="GK10" s="19">
        <v>318.1284081217749</v>
      </c>
      <c r="GL10" s="18">
        <v>316.98267618858921</v>
      </c>
      <c r="GM10" s="19">
        <v>315.96271633227946</v>
      </c>
      <c r="GN10" s="19">
        <v>315.07111291058982</v>
      </c>
      <c r="GO10" s="19">
        <v>314.30528156577623</v>
      </c>
      <c r="GP10" s="19">
        <v>313.66349939267593</v>
      </c>
      <c r="GQ10" s="19">
        <v>313.14921220161438</v>
      </c>
      <c r="GR10" s="19">
        <v>312.75897418226612</v>
      </c>
      <c r="GS10" s="19">
        <v>312.49364678721258</v>
      </c>
      <c r="GT10" s="19"/>
      <c r="GU10" s="19"/>
      <c r="GV10" s="19"/>
      <c r="GW10" s="19"/>
      <c r="GX10" s="18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8"/>
      <c r="HK10" s="19"/>
      <c r="HL10" s="19"/>
      <c r="HM10" s="19"/>
      <c r="HN10" s="19"/>
      <c r="HO10" s="27"/>
    </row>
    <row r="11" spans="1:223" x14ac:dyDescent="0.25">
      <c r="A11" s="11" t="s">
        <v>230</v>
      </c>
      <c r="B11" s="18"/>
      <c r="C11" s="19"/>
      <c r="D11" s="19"/>
      <c r="E11" s="19"/>
      <c r="F11" s="19"/>
      <c r="G11" s="19">
        <v>12672119.4574086</v>
      </c>
      <c r="H11" s="19">
        <v>7420959.9683393966</v>
      </c>
      <c r="I11" s="19">
        <v>8214521.0529197641</v>
      </c>
      <c r="J11" s="19">
        <v>5158092.3291247366</v>
      </c>
      <c r="K11" s="19">
        <v>18568483.831411097</v>
      </c>
      <c r="L11" s="19">
        <v>1777130.3757515247</v>
      </c>
      <c r="M11" s="19">
        <v>2622408.8636790169</v>
      </c>
      <c r="N11" s="18">
        <v>2042569.3803731904</v>
      </c>
      <c r="O11" s="19">
        <v>2292288.5250469055</v>
      </c>
      <c r="P11" s="19">
        <v>-12683012.430245835</v>
      </c>
      <c r="Q11" s="19">
        <v>2339453.0957361893</v>
      </c>
      <c r="R11" s="19">
        <v>2288954.9414167865</v>
      </c>
      <c r="S11" s="19">
        <v>-682157.2076632136</v>
      </c>
      <c r="T11" s="19">
        <v>1900599.7094994576</v>
      </c>
      <c r="U11" s="19">
        <v>1874659.1632890899</v>
      </c>
      <c r="V11" s="19">
        <v>2662039.2401213003</v>
      </c>
      <c r="W11" s="19">
        <v>1922054.2726522547</v>
      </c>
      <c r="X11" s="19">
        <v>1905699.5240703644</v>
      </c>
      <c r="Y11" s="19">
        <v>2130821.9445193582</v>
      </c>
      <c r="Z11" s="18">
        <v>2172922.7217472852</v>
      </c>
      <c r="AA11" s="19">
        <v>2179077.695164144</v>
      </c>
      <c r="AB11" s="19">
        <v>2338558.6533294702</v>
      </c>
      <c r="AC11" s="19">
        <v>2093615.4581758413</v>
      </c>
      <c r="AD11" s="19">
        <v>2097169.9445579182</v>
      </c>
      <c r="AE11" s="19">
        <v>1949430.0723280073</v>
      </c>
      <c r="AF11" s="19">
        <v>1890504.7655986683</v>
      </c>
      <c r="AG11" s="19">
        <v>1837771.0184257934</v>
      </c>
      <c r="AH11" s="19">
        <v>1778900.5062232541</v>
      </c>
      <c r="AI11" s="19">
        <v>1752989.3361884288</v>
      </c>
      <c r="AJ11" s="19">
        <v>1709370.2312551097</v>
      </c>
      <c r="AK11" s="19">
        <v>1680126.353899572</v>
      </c>
      <c r="AL11" s="18">
        <v>1652618.2847926584</v>
      </c>
      <c r="AM11" s="19">
        <v>1624288.1578261191</v>
      </c>
      <c r="AN11" s="19">
        <v>1542359.0842060582</v>
      </c>
      <c r="AO11" s="19">
        <v>1513280.1944642973</v>
      </c>
      <c r="AP11" s="19">
        <v>1490019.5675704335</v>
      </c>
      <c r="AQ11" s="19">
        <v>1447105.9155697103</v>
      </c>
      <c r="AR11" s="19">
        <v>1424496.7277357411</v>
      </c>
      <c r="AS11" s="19">
        <v>1419450.4920028099</v>
      </c>
      <c r="AT11" s="19">
        <v>1384564.3416738755</v>
      </c>
      <c r="AU11" s="19">
        <v>1367964.4644227382</v>
      </c>
      <c r="AV11" s="19">
        <v>1341475.5744709368</v>
      </c>
      <c r="AW11" s="19">
        <v>1328536.8548113634</v>
      </c>
      <c r="AX11" s="18">
        <v>1296668.3338416452</v>
      </c>
      <c r="AY11" s="19">
        <v>1280264.186431139</v>
      </c>
      <c r="AZ11" s="19">
        <v>1276909.5313420733</v>
      </c>
      <c r="BA11" s="19">
        <v>1255124.5161879179</v>
      </c>
      <c r="BB11" s="19">
        <v>1233107.0528592481</v>
      </c>
      <c r="BC11" s="19">
        <v>1181237.4099458233</v>
      </c>
      <c r="BD11" s="19">
        <v>1158654.5079451161</v>
      </c>
      <c r="BE11" s="19">
        <v>1145551.9772222969</v>
      </c>
      <c r="BF11" s="19">
        <v>1119149.6475571264</v>
      </c>
      <c r="BG11" s="19">
        <v>1105188.3469717547</v>
      </c>
      <c r="BH11" s="19">
        <v>1082716.5866863441</v>
      </c>
      <c r="BI11" s="19">
        <v>1108036.3255440253</v>
      </c>
      <c r="BJ11" s="18">
        <v>1049967.6342417547</v>
      </c>
      <c r="BK11" s="19">
        <v>1034698.7205178363</v>
      </c>
      <c r="BL11" s="19">
        <v>1019489.6888560839</v>
      </c>
      <c r="BM11" s="19">
        <v>999873.87466108904</v>
      </c>
      <c r="BN11" s="19">
        <v>983359.07751107658</v>
      </c>
      <c r="BO11" s="19">
        <v>935653.06433504471</v>
      </c>
      <c r="BP11" s="19">
        <v>922230.710605714</v>
      </c>
      <c r="BQ11" s="19">
        <v>913755.29826414713</v>
      </c>
      <c r="BR11" s="19">
        <v>891984.48642260185</v>
      </c>
      <c r="BS11" s="19">
        <v>885774.11332895607</v>
      </c>
      <c r="BT11" s="19">
        <v>873994.49930711812</v>
      </c>
      <c r="BU11" s="19">
        <v>893937.54591787595</v>
      </c>
      <c r="BV11" s="18">
        <v>848691.54555968661</v>
      </c>
      <c r="BW11" s="19">
        <v>836520.27463721647</v>
      </c>
      <c r="BX11" s="19">
        <v>824171.1455302618</v>
      </c>
      <c r="BY11" s="19">
        <v>810639.23462609248</v>
      </c>
      <c r="BZ11" s="19">
        <v>803096.87973035406</v>
      </c>
      <c r="CA11" s="19">
        <v>747969.8351696278</v>
      </c>
      <c r="CB11" s="19">
        <v>739853.05489435769</v>
      </c>
      <c r="CC11" s="19">
        <v>738014.50482351077</v>
      </c>
      <c r="CD11" s="19">
        <v>723403.76691819308</v>
      </c>
      <c r="CE11" s="19">
        <v>717384.90326887066</v>
      </c>
      <c r="CF11" s="19">
        <v>707797.12239866983</v>
      </c>
      <c r="CG11" s="19">
        <v>727994.16422092984</v>
      </c>
      <c r="CH11" s="18">
        <v>693817.60344023746</v>
      </c>
      <c r="CI11" s="19">
        <v>687872.32056183415</v>
      </c>
      <c r="CJ11" s="19">
        <v>683194.0409366067</v>
      </c>
      <c r="CK11" s="19">
        <v>675085.99558394589</v>
      </c>
      <c r="CL11" s="19">
        <v>670705.71425766998</v>
      </c>
      <c r="CM11" s="19">
        <v>637577.41131522367</v>
      </c>
      <c r="CN11" s="19">
        <v>633493.52741565765</v>
      </c>
      <c r="CO11" s="19">
        <v>633412.79422750021</v>
      </c>
      <c r="CP11" s="19">
        <v>622565.1728675249</v>
      </c>
      <c r="CQ11" s="19">
        <v>623424.67955279071</v>
      </c>
      <c r="CR11" s="19">
        <v>616393.87222246325</v>
      </c>
      <c r="CS11" s="19">
        <v>631545.44027141959</v>
      </c>
      <c r="CT11" s="18">
        <v>607389.81851883745</v>
      </c>
      <c r="CU11" s="19">
        <v>604899.66068877187</v>
      </c>
      <c r="CV11" s="19">
        <v>603522.97265460226</v>
      </c>
      <c r="CW11" s="19">
        <v>602236.58148916718</v>
      </c>
      <c r="CX11" s="19">
        <v>602087.92829622421</v>
      </c>
      <c r="CY11" s="19">
        <v>567756.95062424045</v>
      </c>
      <c r="CZ11" s="19">
        <v>562530.63442873629</v>
      </c>
      <c r="DA11" s="19">
        <v>567450.95175656467</v>
      </c>
      <c r="DB11" s="19">
        <v>560984.90521166218</v>
      </c>
      <c r="DC11" s="19">
        <v>561156.25280419341</v>
      </c>
      <c r="DD11" s="19">
        <v>556035.0757936209</v>
      </c>
      <c r="DE11" s="19">
        <v>561605.34570220008</v>
      </c>
      <c r="DF11" s="18">
        <v>532862.30950004479</v>
      </c>
      <c r="DG11" s="19">
        <v>527351.06326429523</v>
      </c>
      <c r="DH11" s="19">
        <v>514351.04654816649</v>
      </c>
      <c r="DI11" s="19">
        <v>506300.13937365502</v>
      </c>
      <c r="DJ11" s="19">
        <v>498874.48209343222</v>
      </c>
      <c r="DK11" s="19">
        <v>481122.23265826004</v>
      </c>
      <c r="DL11" s="19">
        <v>466704.67513785919</v>
      </c>
      <c r="DM11" s="19">
        <v>459515.83148441627</v>
      </c>
      <c r="DN11" s="19">
        <v>448964.86264100694</v>
      </c>
      <c r="DO11" s="19">
        <v>444251.57954376098</v>
      </c>
      <c r="DP11" s="19">
        <v>423065.33345441706</v>
      </c>
      <c r="DQ11" s="19">
        <v>427742.35535611934</v>
      </c>
      <c r="DR11" s="18">
        <v>409981.25102590478</v>
      </c>
      <c r="DS11" s="19">
        <v>403249.3855103649</v>
      </c>
      <c r="DT11" s="19">
        <v>400629.48652669811</v>
      </c>
      <c r="DU11" s="19">
        <v>399008.4520852571</v>
      </c>
      <c r="DV11" s="19">
        <v>396730.55912104441</v>
      </c>
      <c r="DW11" s="19">
        <v>349626.26453659195</v>
      </c>
      <c r="DX11" s="19">
        <v>334941.70593368367</v>
      </c>
      <c r="DY11" s="19">
        <v>332368.07837137993</v>
      </c>
      <c r="DZ11" s="19">
        <v>330667.23004445957</v>
      </c>
      <c r="EA11" s="19">
        <v>328620.57604552433</v>
      </c>
      <c r="EB11" s="19">
        <v>326922.00152142002</v>
      </c>
      <c r="EC11" s="19">
        <v>335204.98108805419</v>
      </c>
      <c r="ED11" s="18">
        <v>323910.42656771623</v>
      </c>
      <c r="EE11" s="19">
        <v>322445.45795791631</v>
      </c>
      <c r="EF11" s="19">
        <v>321062.62746704253</v>
      </c>
      <c r="EG11" s="19">
        <v>328932.5317673001</v>
      </c>
      <c r="EH11" s="19">
        <v>318725.97170539526</v>
      </c>
      <c r="EI11" s="19">
        <v>282501.436671765</v>
      </c>
      <c r="EJ11" s="19">
        <v>282490.07397853775</v>
      </c>
      <c r="EK11" s="19">
        <v>281333.24253944505</v>
      </c>
      <c r="EL11" s="19">
        <v>266681.03187887202</v>
      </c>
      <c r="EM11" s="19">
        <v>154580.01940048239</v>
      </c>
      <c r="EN11" s="19">
        <v>153536.12863171179</v>
      </c>
      <c r="EO11" s="19">
        <v>152525.58372405864</v>
      </c>
      <c r="EP11" s="18">
        <v>151548.19408087232</v>
      </c>
      <c r="EQ11" s="19">
        <v>150603.7695367866</v>
      </c>
      <c r="ER11" s="19">
        <v>149692.12021190955</v>
      </c>
      <c r="ES11" s="19">
        <v>148813.07985540087</v>
      </c>
      <c r="ET11" s="19">
        <v>147966.47529463144</v>
      </c>
      <c r="EU11" s="19">
        <v>147152.15239440315</v>
      </c>
      <c r="EV11" s="19">
        <v>146369.95841225501</v>
      </c>
      <c r="EW11" s="19">
        <v>145619.75069008381</v>
      </c>
      <c r="EX11" s="19">
        <v>144901.39413123883</v>
      </c>
      <c r="EY11" s="19">
        <v>144214.76939214271</v>
      </c>
      <c r="EZ11" s="19">
        <v>143559.74241580852</v>
      </c>
      <c r="FA11" s="19">
        <v>142936.21577318473</v>
      </c>
      <c r="FB11" s="18">
        <v>142344.07749890513</v>
      </c>
      <c r="FC11" s="19">
        <v>141783.23312648709</v>
      </c>
      <c r="FD11" s="19">
        <v>141253.60181961616</v>
      </c>
      <c r="FE11" s="19">
        <v>140755.09525873643</v>
      </c>
      <c r="FF11" s="19">
        <v>140287.64600753339</v>
      </c>
      <c r="FG11" s="19">
        <v>139851.18657661937</v>
      </c>
      <c r="FH11" s="19">
        <v>139445.65766096415</v>
      </c>
      <c r="FI11" s="19">
        <v>139071.01206280076</v>
      </c>
      <c r="FJ11" s="19">
        <v>138727.21525307753</v>
      </c>
      <c r="FK11" s="19">
        <v>138414.223358049</v>
      </c>
      <c r="FL11" s="19">
        <v>138132.01624866345</v>
      </c>
      <c r="FM11" s="19">
        <v>137880.56845843836</v>
      </c>
      <c r="FN11" s="18">
        <v>137659.87852703757</v>
      </c>
      <c r="FO11" s="19">
        <v>137586.49442949699</v>
      </c>
      <c r="FP11" s="19">
        <v>137427.85115321196</v>
      </c>
      <c r="FQ11" s="19">
        <v>137299.99294021694</v>
      </c>
      <c r="FR11" s="19">
        <v>137202.93132402934</v>
      </c>
      <c r="FS11" s="19">
        <v>137136.70345157603</v>
      </c>
      <c r="FT11" s="19">
        <v>137101.33455637435</v>
      </c>
      <c r="FU11" s="19">
        <v>137096.88175406647</v>
      </c>
      <c r="FV11" s="19">
        <v>137123.3867010751</v>
      </c>
      <c r="FW11" s="19">
        <v>137180.9167057795</v>
      </c>
      <c r="FX11" s="19">
        <v>137269.53219331772</v>
      </c>
      <c r="FY11" s="19">
        <v>137389.31004190104</v>
      </c>
      <c r="FZ11" s="18">
        <v>137540.33935990886</v>
      </c>
      <c r="GA11" s="19">
        <v>137722.70641828951</v>
      </c>
      <c r="GB11" s="19">
        <v>137936.5135410646</v>
      </c>
      <c r="GC11" s="19">
        <v>139664.04119918248</v>
      </c>
      <c r="GD11" s="19">
        <v>141427.32266247514</v>
      </c>
      <c r="GE11" s="19">
        <v>5446.275509764565</v>
      </c>
      <c r="GF11" s="19">
        <v>5488.8200683993346</v>
      </c>
      <c r="GG11" s="19">
        <v>5532.1364885469875</v>
      </c>
      <c r="GH11" s="19">
        <v>5576.2256316601051</v>
      </c>
      <c r="GI11" s="19">
        <v>258.50641351446808</v>
      </c>
      <c r="GJ11" s="19">
        <v>257.37704918032784</v>
      </c>
      <c r="GK11" s="19">
        <v>256.35105915594875</v>
      </c>
      <c r="GL11" s="18">
        <v>255.42758198874941</v>
      </c>
      <c r="GM11" s="19">
        <v>254.60575622614851</v>
      </c>
      <c r="GN11" s="19">
        <v>253.88730477330876</v>
      </c>
      <c r="GO11" s="19">
        <v>253.26964327248606</v>
      </c>
      <c r="GP11" s="19">
        <v>252.75277172368044</v>
      </c>
      <c r="GQ11" s="19">
        <v>252.33841303205466</v>
      </c>
      <c r="GR11" s="19">
        <v>252.02398283986457</v>
      </c>
      <c r="GS11" s="19">
        <v>251.81034259969158</v>
      </c>
      <c r="GT11" s="19"/>
      <c r="GU11" s="19"/>
      <c r="GV11" s="19"/>
      <c r="GW11" s="19"/>
      <c r="GX11" s="18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8"/>
      <c r="HK11" s="19"/>
      <c r="HL11" s="19"/>
      <c r="HM11" s="19"/>
      <c r="HN11" s="19"/>
      <c r="HO11" s="27"/>
    </row>
    <row r="12" spans="1:223" x14ac:dyDescent="0.25">
      <c r="A12" s="11" t="s">
        <v>231</v>
      </c>
      <c r="B12" s="18"/>
      <c r="C12" s="19"/>
      <c r="D12" s="19"/>
      <c r="E12" s="19"/>
      <c r="F12" s="19"/>
      <c r="G12" s="19"/>
      <c r="H12" s="19">
        <v>3308717.5687379879</v>
      </c>
      <c r="I12" s="19">
        <v>10886485.091763102</v>
      </c>
      <c r="J12" s="19">
        <v>7195061.7408784162</v>
      </c>
      <c r="K12" s="19">
        <v>3535859.4628609214</v>
      </c>
      <c r="L12" s="19">
        <v>2290463.0174313923</v>
      </c>
      <c r="M12" s="19">
        <v>2711314.7031015647</v>
      </c>
      <c r="N12" s="18">
        <v>2011959.5252068972</v>
      </c>
      <c r="O12" s="19">
        <v>1998378.4385217838</v>
      </c>
      <c r="P12" s="19">
        <v>2038121.92261498</v>
      </c>
      <c r="Q12" s="19">
        <v>1889486.2198894019</v>
      </c>
      <c r="R12" s="19">
        <v>1998104.3258442231</v>
      </c>
      <c r="S12" s="19">
        <v>1909805.5969403856</v>
      </c>
      <c r="T12" s="19">
        <v>1734846.4269051007</v>
      </c>
      <c r="U12" s="19">
        <v>1673179.7698200382</v>
      </c>
      <c r="V12" s="19">
        <v>2078858.7574381223</v>
      </c>
      <c r="W12" s="19">
        <v>1685167.4682661302</v>
      </c>
      <c r="X12" s="19">
        <v>1651750.5919092547</v>
      </c>
      <c r="Y12" s="19">
        <v>1664521.8691565301</v>
      </c>
      <c r="Z12" s="18">
        <v>1585142.0287082326</v>
      </c>
      <c r="AA12" s="19">
        <v>1507227.6131362428</v>
      </c>
      <c r="AB12" s="19">
        <v>1424380.8523101246</v>
      </c>
      <c r="AC12" s="19">
        <v>1328278.9500743554</v>
      </c>
      <c r="AD12" s="19">
        <v>1247058.6472097801</v>
      </c>
      <c r="AE12" s="19">
        <v>1175273.5381882214</v>
      </c>
      <c r="AF12" s="19">
        <v>1098877.515969801</v>
      </c>
      <c r="AG12" s="19">
        <v>1079639.7948209136</v>
      </c>
      <c r="AH12" s="19">
        <v>1037284.7639796454</v>
      </c>
      <c r="AI12" s="19">
        <v>984009.94103998877</v>
      </c>
      <c r="AJ12" s="19">
        <v>941873.73467759613</v>
      </c>
      <c r="AK12" s="19">
        <v>903827.57871111878</v>
      </c>
      <c r="AL12" s="18">
        <v>835631.63582775334</v>
      </c>
      <c r="AM12" s="19">
        <v>851951.58330253861</v>
      </c>
      <c r="AN12" s="19">
        <v>828755.28053155588</v>
      </c>
      <c r="AO12" s="19">
        <v>804937.10295140883</v>
      </c>
      <c r="AP12" s="19">
        <v>785812.21578881214</v>
      </c>
      <c r="AQ12" s="19">
        <v>764763.16942007362</v>
      </c>
      <c r="AR12" s="19">
        <v>737781.44814960065</v>
      </c>
      <c r="AS12" s="19">
        <v>719059.63705239608</v>
      </c>
      <c r="AT12" s="19">
        <v>699094.32897298387</v>
      </c>
      <c r="AU12" s="19">
        <v>680523.45502114249</v>
      </c>
      <c r="AV12" s="19">
        <v>665064.92600828968</v>
      </c>
      <c r="AW12" s="19">
        <v>654657.7070715134</v>
      </c>
      <c r="AX12" s="18">
        <v>632396.83905855543</v>
      </c>
      <c r="AY12" s="19">
        <v>617641.71935291984</v>
      </c>
      <c r="AZ12" s="19">
        <v>602767.84569563926</v>
      </c>
      <c r="BA12" s="19">
        <v>587225.67266530765</v>
      </c>
      <c r="BB12" s="19">
        <v>575067.5480221652</v>
      </c>
      <c r="BC12" s="19">
        <v>562029.70805933687</v>
      </c>
      <c r="BD12" s="19">
        <v>571885.24832131062</v>
      </c>
      <c r="BE12" s="19">
        <v>558205.94652227196</v>
      </c>
      <c r="BF12" s="19">
        <v>546308.14459591929</v>
      </c>
      <c r="BG12" s="19">
        <v>533479.10811367386</v>
      </c>
      <c r="BH12" s="19">
        <v>522917.29482657317</v>
      </c>
      <c r="BI12" s="19">
        <v>515696.38889167237</v>
      </c>
      <c r="BJ12" s="18">
        <v>501773.93067678472</v>
      </c>
      <c r="BK12" s="19">
        <v>492031.98583948554</v>
      </c>
      <c r="BL12" s="19">
        <v>481999.50325979164</v>
      </c>
      <c r="BM12" s="19">
        <v>472879.78913235094</v>
      </c>
      <c r="BN12" s="19">
        <v>462037.37418189656</v>
      </c>
      <c r="BO12" s="19">
        <v>451917.25051300006</v>
      </c>
      <c r="BP12" s="19">
        <v>436641.74368215585</v>
      </c>
      <c r="BQ12" s="19">
        <v>429587.25039932894</v>
      </c>
      <c r="BR12" s="19">
        <v>420290.38519624231</v>
      </c>
      <c r="BS12" s="19">
        <v>410141.02237790718</v>
      </c>
      <c r="BT12" s="19">
        <v>405379.98132215149</v>
      </c>
      <c r="BU12" s="19">
        <v>404776.23397482833</v>
      </c>
      <c r="BV12" s="18">
        <v>392876.14042992861</v>
      </c>
      <c r="BW12" s="19">
        <v>384706.55562203249</v>
      </c>
      <c r="BX12" s="19">
        <v>376227.49717852572</v>
      </c>
      <c r="BY12" s="19">
        <v>366539.4969971925</v>
      </c>
      <c r="BZ12" s="19">
        <v>359199.49802446779</v>
      </c>
      <c r="CA12" s="19">
        <v>354521.47223710106</v>
      </c>
      <c r="CB12" s="19">
        <v>348290.59827989974</v>
      </c>
      <c r="CC12" s="19">
        <v>343405.85453394987</v>
      </c>
      <c r="CD12" s="19">
        <v>338498.24620235781</v>
      </c>
      <c r="CE12" s="19">
        <v>332473.2667480277</v>
      </c>
      <c r="CF12" s="19">
        <v>325420.46636009833</v>
      </c>
      <c r="CG12" s="19">
        <v>322616.40747731959</v>
      </c>
      <c r="CH12" s="18">
        <v>315502.81121833518</v>
      </c>
      <c r="CI12" s="19">
        <v>308425.11467634712</v>
      </c>
      <c r="CJ12" s="19">
        <v>303554.72360793571</v>
      </c>
      <c r="CK12" s="19">
        <v>299423.22806945373</v>
      </c>
      <c r="CL12" s="19">
        <v>295078.34720277815</v>
      </c>
      <c r="CM12" s="19">
        <v>291815.84240789694</v>
      </c>
      <c r="CN12" s="19">
        <v>287667.65562848048</v>
      </c>
      <c r="CO12" s="19">
        <v>284276.37889619841</v>
      </c>
      <c r="CP12" s="19">
        <v>279406.49040194601</v>
      </c>
      <c r="CQ12" s="19">
        <v>274774.98837990063</v>
      </c>
      <c r="CR12" s="19">
        <v>273298.30028953502</v>
      </c>
      <c r="CS12" s="19">
        <v>270937.25713038945</v>
      </c>
      <c r="CT12" s="18">
        <v>262928.1358579456</v>
      </c>
      <c r="CU12" s="19">
        <v>258902.97761691888</v>
      </c>
      <c r="CV12" s="19">
        <v>256310.99832204197</v>
      </c>
      <c r="CW12" s="19">
        <v>253252.72687501786</v>
      </c>
      <c r="CX12" s="19">
        <v>252316.73090375162</v>
      </c>
      <c r="CY12" s="19">
        <v>251380.71968637529</v>
      </c>
      <c r="CZ12" s="19">
        <v>245708.46123370179</v>
      </c>
      <c r="DA12" s="19">
        <v>240959.67783630072</v>
      </c>
      <c r="DB12" s="19">
        <v>241191.10898110922</v>
      </c>
      <c r="DC12" s="19">
        <v>238762.01231227568</v>
      </c>
      <c r="DD12" s="19">
        <v>235167.19119903431</v>
      </c>
      <c r="DE12" s="19">
        <v>233113.55952416547</v>
      </c>
      <c r="DF12" s="18">
        <v>228643.15460443823</v>
      </c>
      <c r="DG12" s="19">
        <v>228171.20402256318</v>
      </c>
      <c r="DH12" s="19">
        <v>226693.51070911504</v>
      </c>
      <c r="DI12" s="19">
        <v>221383.05521678366</v>
      </c>
      <c r="DJ12" s="19">
        <v>219735.26683221917</v>
      </c>
      <c r="DK12" s="19">
        <v>222880.26024551399</v>
      </c>
      <c r="DL12" s="19">
        <v>211035.33022176891</v>
      </c>
      <c r="DM12" s="19">
        <v>206401.74334750132</v>
      </c>
      <c r="DN12" s="19">
        <v>203378.24893033004</v>
      </c>
      <c r="DO12" s="19">
        <v>200636.27415684034</v>
      </c>
      <c r="DP12" s="19">
        <v>197965.73645352977</v>
      </c>
      <c r="DQ12" s="19">
        <v>198107.52915122543</v>
      </c>
      <c r="DR12" s="18">
        <v>195343.96066388275</v>
      </c>
      <c r="DS12" s="19">
        <v>194429.09031291059</v>
      </c>
      <c r="DT12" s="19">
        <v>193594.47296017071</v>
      </c>
      <c r="DU12" s="19">
        <v>187431.49395496584</v>
      </c>
      <c r="DV12" s="19">
        <v>186049.69531142974</v>
      </c>
      <c r="DW12" s="19">
        <v>133054.56652755785</v>
      </c>
      <c r="DX12" s="19">
        <v>71024.117046583895</v>
      </c>
      <c r="DY12" s="19">
        <v>68058.472542905511</v>
      </c>
      <c r="DZ12" s="19">
        <v>66816.544513267232</v>
      </c>
      <c r="EA12" s="19">
        <v>66450.555333822354</v>
      </c>
      <c r="EB12" s="19">
        <v>65626.268730945099</v>
      </c>
      <c r="EC12" s="19">
        <v>66002.365144980751</v>
      </c>
      <c r="ED12" s="18">
        <v>64564.267988757179</v>
      </c>
      <c r="EE12" s="19">
        <v>64047.423580690542</v>
      </c>
      <c r="EF12" s="19">
        <v>63543.71187489554</v>
      </c>
      <c r="EG12" s="19">
        <v>63881.259342846926</v>
      </c>
      <c r="EH12" s="19">
        <v>62591.601800978613</v>
      </c>
      <c r="EI12" s="19">
        <v>62126.707359501386</v>
      </c>
      <c r="EJ12" s="19">
        <v>62453.923072845282</v>
      </c>
      <c r="EK12" s="19">
        <v>61249.964976620176</v>
      </c>
      <c r="EL12" s="19">
        <v>45235.033102574023</v>
      </c>
      <c r="EM12" s="19">
        <v>44979.558121020302</v>
      </c>
      <c r="EN12" s="19">
        <v>44732.565105626141</v>
      </c>
      <c r="EO12" s="19">
        <v>44494.000930689253</v>
      </c>
      <c r="EP12" s="18">
        <v>44263.805917434081</v>
      </c>
      <c r="EQ12" s="19">
        <v>44041.945707757382</v>
      </c>
      <c r="ER12" s="19">
        <v>43828.358254168132</v>
      </c>
      <c r="ES12" s="19">
        <v>43623.011075657938</v>
      </c>
      <c r="ET12" s="19">
        <v>43425.86103088221</v>
      </c>
      <c r="EU12" s="19">
        <v>43236.868762854159</v>
      </c>
      <c r="EV12" s="19">
        <v>43055.994791681813</v>
      </c>
      <c r="EW12" s="19">
        <v>42883.216482167067</v>
      </c>
      <c r="EX12" s="19">
        <v>42718.490001344726</v>
      </c>
      <c r="EY12" s="19">
        <v>42561.802705637347</v>
      </c>
      <c r="EZ12" s="19">
        <v>42413.120092247787</v>
      </c>
      <c r="FA12" s="19">
        <v>42272.418734357321</v>
      </c>
      <c r="FB12" s="18">
        <v>42139.683135315245</v>
      </c>
      <c r="FC12" s="19">
        <v>42014.899237018341</v>
      </c>
      <c r="FD12" s="19">
        <v>41898.039036669456</v>
      </c>
      <c r="FE12" s="19">
        <v>41789.107282311794</v>
      </c>
      <c r="FF12" s="19">
        <v>41688.08063260081</v>
      </c>
      <c r="FG12" s="19">
        <v>41594.962466864221</v>
      </c>
      <c r="FH12" s="19">
        <v>41509.744342641046</v>
      </c>
      <c r="FI12" s="19">
        <v>41432.429031996071</v>
      </c>
      <c r="FJ12" s="19">
        <v>41363.009408110571</v>
      </c>
      <c r="FK12" s="19">
        <v>41301.501619027767</v>
      </c>
      <c r="FL12" s="19">
        <v>41247.900815023735</v>
      </c>
      <c r="FM12" s="19">
        <v>41202.225221236527</v>
      </c>
      <c r="FN12" s="18">
        <v>41164.483763920638</v>
      </c>
      <c r="FO12" s="19">
        <v>41134.688630783152</v>
      </c>
      <c r="FP12" s="19">
        <v>41194.339070652895</v>
      </c>
      <c r="FQ12" s="19">
        <v>41180.665561298381</v>
      </c>
      <c r="FR12" s="19">
        <v>41175.009937010582</v>
      </c>
      <c r="FS12" s="19">
        <v>41177.400900022396</v>
      </c>
      <c r="FT12" s="19">
        <v>41187.872375471859</v>
      </c>
      <c r="FU12" s="19">
        <v>41206.448689613462</v>
      </c>
      <c r="FV12" s="19">
        <v>41233.170751943006</v>
      </c>
      <c r="FW12" s="19">
        <v>41268.078126145949</v>
      </c>
      <c r="FX12" s="19">
        <v>41311.212053002593</v>
      </c>
      <c r="FY12" s="19">
        <v>41362.618880556154</v>
      </c>
      <c r="FZ12" s="18">
        <v>41422.344288134351</v>
      </c>
      <c r="GA12" s="19">
        <v>41490.443308138143</v>
      </c>
      <c r="GB12" s="19">
        <v>41566.970627158153</v>
      </c>
      <c r="GC12" s="19">
        <v>41651.98008597469</v>
      </c>
      <c r="GD12" s="19">
        <v>41745.541447156771</v>
      </c>
      <c r="GE12" s="19">
        <v>41847.715174389872</v>
      </c>
      <c r="GF12" s="19">
        <v>3996.6601483421341</v>
      </c>
      <c r="GG12" s="19">
        <v>4016.2194292015192</v>
      </c>
      <c r="GH12" s="19">
        <v>4036.1939302051114</v>
      </c>
      <c r="GI12" s="19">
        <v>4056.592265878724</v>
      </c>
      <c r="GJ12" s="19">
        <v>329.0507654006185</v>
      </c>
      <c r="GK12" s="19">
        <v>327.7387731192336</v>
      </c>
      <c r="GL12" s="18">
        <v>326.5585830827942</v>
      </c>
      <c r="GM12" s="19">
        <v>325.5084723861375</v>
      </c>
      <c r="GN12" s="19">
        <v>324.58930248184487</v>
      </c>
      <c r="GO12" s="19">
        <v>323.7984890121723</v>
      </c>
      <c r="GP12" s="19">
        <v>323.13947778744517</v>
      </c>
      <c r="GQ12" s="19">
        <v>322.60882299733805</v>
      </c>
      <c r="GR12" s="19">
        <v>322.20738609443242</v>
      </c>
      <c r="GS12" s="19">
        <v>321.93344417356548</v>
      </c>
      <c r="GT12" s="19"/>
      <c r="GU12" s="19"/>
      <c r="GV12" s="19"/>
      <c r="GW12" s="19"/>
      <c r="GX12" s="18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8"/>
      <c r="HK12" s="19"/>
      <c r="HL12" s="19"/>
      <c r="HM12" s="19"/>
      <c r="HN12" s="19"/>
      <c r="HO12" s="27"/>
    </row>
    <row r="13" spans="1:223" x14ac:dyDescent="0.25">
      <c r="A13" s="11" t="s">
        <v>232</v>
      </c>
      <c r="B13" s="18"/>
      <c r="C13" s="19"/>
      <c r="D13" s="19"/>
      <c r="E13" s="19"/>
      <c r="F13" s="19"/>
      <c r="G13" s="19"/>
      <c r="H13" s="19"/>
      <c r="I13" s="19">
        <v>2505959.6310226438</v>
      </c>
      <c r="J13" s="19">
        <v>7196282.8626103057</v>
      </c>
      <c r="K13" s="19">
        <v>3822179.9056112347</v>
      </c>
      <c r="L13" s="19">
        <v>2722193.1823000773</v>
      </c>
      <c r="M13" s="19">
        <v>2521472.8131455868</v>
      </c>
      <c r="N13" s="18">
        <v>1858398.3697288774</v>
      </c>
      <c r="O13" s="19">
        <v>2061466.7808730516</v>
      </c>
      <c r="P13" s="19">
        <v>1871388.2079868435</v>
      </c>
      <c r="Q13" s="19">
        <v>1712507.9062726116</v>
      </c>
      <c r="R13" s="19">
        <v>1586112.6231564425</v>
      </c>
      <c r="S13" s="19">
        <v>1336831.2507758318</v>
      </c>
      <c r="T13" s="19">
        <v>1165239.268286272</v>
      </c>
      <c r="U13" s="19">
        <v>1093419.8443758329</v>
      </c>
      <c r="V13" s="19">
        <v>1967879.3040185054</v>
      </c>
      <c r="W13" s="19">
        <v>1126161.5946585322</v>
      </c>
      <c r="X13" s="19">
        <v>1448617.461567611</v>
      </c>
      <c r="Y13" s="19">
        <v>1564186.5095455917</v>
      </c>
      <c r="Z13" s="18">
        <v>1495996.7693152227</v>
      </c>
      <c r="AA13" s="19">
        <v>1441743.918741416</v>
      </c>
      <c r="AB13" s="19">
        <v>1411153.0160054641</v>
      </c>
      <c r="AC13" s="19">
        <v>1298339.674390926</v>
      </c>
      <c r="AD13" s="19">
        <v>1246440.3072346516</v>
      </c>
      <c r="AE13" s="19">
        <v>1179888.7991219808</v>
      </c>
      <c r="AF13" s="19">
        <v>1119070.9440491844</v>
      </c>
      <c r="AG13" s="19">
        <v>1044278.1146599794</v>
      </c>
      <c r="AH13" s="19">
        <v>990586.13895499334</v>
      </c>
      <c r="AI13" s="19">
        <v>966064.09955155198</v>
      </c>
      <c r="AJ13" s="19">
        <v>943578.46794202772</v>
      </c>
      <c r="AK13" s="19">
        <v>920203.92743388261</v>
      </c>
      <c r="AL13" s="18">
        <v>888060.29012812802</v>
      </c>
      <c r="AM13" s="19">
        <v>873646.0405498402</v>
      </c>
      <c r="AN13" s="19">
        <v>846344.24205791287</v>
      </c>
      <c r="AO13" s="19">
        <v>807791.9726655772</v>
      </c>
      <c r="AP13" s="19">
        <v>724769.60236220376</v>
      </c>
      <c r="AQ13" s="19">
        <v>702717.32079407561</v>
      </c>
      <c r="AR13" s="19">
        <v>685313.43401285284</v>
      </c>
      <c r="AS13" s="19">
        <v>668157.77566087293</v>
      </c>
      <c r="AT13" s="19">
        <v>646906.47087894008</v>
      </c>
      <c r="AU13" s="19">
        <v>627939.56341906649</v>
      </c>
      <c r="AV13" s="19">
        <v>609259.51987576904</v>
      </c>
      <c r="AW13" s="19">
        <v>600519.80304315535</v>
      </c>
      <c r="AX13" s="18">
        <v>580995.15868222306</v>
      </c>
      <c r="AY13" s="19">
        <v>566420.22194900713</v>
      </c>
      <c r="AZ13" s="19">
        <v>553007.0886546704</v>
      </c>
      <c r="BA13" s="19">
        <v>540389.00194033398</v>
      </c>
      <c r="BB13" s="19">
        <v>526661.85938108503</v>
      </c>
      <c r="BC13" s="19">
        <v>516671.85685381317</v>
      </c>
      <c r="BD13" s="19">
        <v>505687.69019092462</v>
      </c>
      <c r="BE13" s="19">
        <v>492537.32322064647</v>
      </c>
      <c r="BF13" s="19">
        <v>480817.21536561166</v>
      </c>
      <c r="BG13" s="19">
        <v>470644.50674371526</v>
      </c>
      <c r="BH13" s="19">
        <v>460010.67868978315</v>
      </c>
      <c r="BI13" s="19">
        <v>455625.73358255386</v>
      </c>
      <c r="BJ13" s="18">
        <v>442101.31624330865</v>
      </c>
      <c r="BK13" s="19">
        <v>434356.07583389815</v>
      </c>
      <c r="BL13" s="19">
        <v>426288.62663419114</v>
      </c>
      <c r="BM13" s="19">
        <v>418923.96290714404</v>
      </c>
      <c r="BN13" s="19">
        <v>411486.26539940469</v>
      </c>
      <c r="BO13" s="19">
        <v>403090.44239375193</v>
      </c>
      <c r="BP13" s="19">
        <v>394604.47806712607</v>
      </c>
      <c r="BQ13" s="19">
        <v>374123.2279128994</v>
      </c>
      <c r="BR13" s="19">
        <v>369638.58621770458</v>
      </c>
      <c r="BS13" s="19">
        <v>362617.10632905853</v>
      </c>
      <c r="BT13" s="19">
        <v>354672.11066542385</v>
      </c>
      <c r="BU13" s="19">
        <v>355567.6220981935</v>
      </c>
      <c r="BV13" s="18">
        <v>350966.69927237579</v>
      </c>
      <c r="BW13" s="19">
        <v>344431.59122668777</v>
      </c>
      <c r="BX13" s="19">
        <v>337611.76639399736</v>
      </c>
      <c r="BY13" s="19">
        <v>330944.49285213166</v>
      </c>
      <c r="BZ13" s="19">
        <v>322737.20659989654</v>
      </c>
      <c r="CA13" s="19">
        <v>316877.87677108706</v>
      </c>
      <c r="CB13" s="19">
        <v>313810.08840395231</v>
      </c>
      <c r="CC13" s="19">
        <v>308892.77987787529</v>
      </c>
      <c r="CD13" s="19">
        <v>305219.71986375522</v>
      </c>
      <c r="CE13" s="19">
        <v>301458.43789426272</v>
      </c>
      <c r="CF13" s="19">
        <v>296478.32249994826</v>
      </c>
      <c r="CG13" s="19">
        <v>292876.33218901907</v>
      </c>
      <c r="CH13" s="18">
        <v>286119.49971480231</v>
      </c>
      <c r="CI13" s="19">
        <v>282705.515339259</v>
      </c>
      <c r="CJ13" s="19">
        <v>276145.84851837996</v>
      </c>
      <c r="CK13" s="19">
        <v>271922.65327215008</v>
      </c>
      <c r="CL13" s="19">
        <v>268411.30168313446</v>
      </c>
      <c r="CM13" s="19">
        <v>264620.04342134594</v>
      </c>
      <c r="CN13" s="19">
        <v>261956.97209819348</v>
      </c>
      <c r="CO13" s="19">
        <v>258372.75801489365</v>
      </c>
      <c r="CP13" s="19">
        <v>255492.87428248924</v>
      </c>
      <c r="CQ13" s="19">
        <v>251239.52616498625</v>
      </c>
      <c r="CR13" s="19">
        <v>246973.37846680649</v>
      </c>
      <c r="CS13" s="19">
        <v>248038.15218673018</v>
      </c>
      <c r="CT13" s="18">
        <v>242172.72914371095</v>
      </c>
      <c r="CU13" s="19">
        <v>236627.28550794517</v>
      </c>
      <c r="CV13" s="19">
        <v>232625.87133802532</v>
      </c>
      <c r="CW13" s="19">
        <v>230678.81880268257</v>
      </c>
      <c r="CX13" s="19">
        <v>228108.31694304163</v>
      </c>
      <c r="CY13" s="19">
        <v>227898.01483557283</v>
      </c>
      <c r="CZ13" s="19">
        <v>227725.31988506153</v>
      </c>
      <c r="DA13" s="19">
        <v>222452.17058254694</v>
      </c>
      <c r="DB13" s="19">
        <v>218176.78755865971</v>
      </c>
      <c r="DC13" s="19">
        <v>219149.5950363731</v>
      </c>
      <c r="DD13" s="19">
        <v>217370.39521992538</v>
      </c>
      <c r="DE13" s="19">
        <v>216010.52640920202</v>
      </c>
      <c r="DF13" s="18">
        <v>211593.85877390488</v>
      </c>
      <c r="DG13" s="19">
        <v>209607.70135109359</v>
      </c>
      <c r="DH13" s="19">
        <v>209918.52742737351</v>
      </c>
      <c r="DI13" s="19">
        <v>209319.93947776762</v>
      </c>
      <c r="DJ13" s="19">
        <v>204686.12343782204</v>
      </c>
      <c r="DK13" s="19">
        <v>203889.2310711646</v>
      </c>
      <c r="DL13" s="19">
        <v>208094.64593841389</v>
      </c>
      <c r="DM13" s="19">
        <v>200174.7703482646</v>
      </c>
      <c r="DN13" s="19">
        <v>196344.0458829467</v>
      </c>
      <c r="DO13" s="19">
        <v>193455.3437555792</v>
      </c>
      <c r="DP13" s="19">
        <v>192526.39515373914</v>
      </c>
      <c r="DQ13" s="19">
        <v>191503.27297153673</v>
      </c>
      <c r="DR13" s="18">
        <v>189692.70273148693</v>
      </c>
      <c r="DS13" s="19">
        <v>188739.5325037766</v>
      </c>
      <c r="DT13" s="19">
        <v>187948.23827548823</v>
      </c>
      <c r="DU13" s="19">
        <v>187194.2792649733</v>
      </c>
      <c r="DV13" s="19">
        <v>188297.42869306012</v>
      </c>
      <c r="DW13" s="19">
        <v>185850.96942872601</v>
      </c>
      <c r="DX13" s="19">
        <v>181643.21991091204</v>
      </c>
      <c r="DY13" s="19">
        <v>121168.57139283529</v>
      </c>
      <c r="DZ13" s="19">
        <v>64206.155517548643</v>
      </c>
      <c r="EA13" s="19">
        <v>60588.847407523062</v>
      </c>
      <c r="EB13" s="19">
        <v>60294.470872198341</v>
      </c>
      <c r="EC13" s="19">
        <v>60507.194473465541</v>
      </c>
      <c r="ED13" s="18">
        <v>59078.139813647991</v>
      </c>
      <c r="EE13" s="19">
        <v>58827.885047987213</v>
      </c>
      <c r="EF13" s="19">
        <v>58122.945152077387</v>
      </c>
      <c r="EG13" s="19">
        <v>58585.744674041853</v>
      </c>
      <c r="EH13" s="19">
        <v>57254.520985587034</v>
      </c>
      <c r="EI13" s="19">
        <v>56818.253699818233</v>
      </c>
      <c r="EJ13" s="19">
        <v>57249.589165993297</v>
      </c>
      <c r="EK13" s="19">
        <v>55975.986661120922</v>
      </c>
      <c r="EL13" s="19">
        <v>39966.144835826097</v>
      </c>
      <c r="EM13" s="19">
        <v>39727.157505189389</v>
      </c>
      <c r="EN13" s="19">
        <v>39503.453754809059</v>
      </c>
      <c r="EO13" s="19">
        <v>39282.476643480099</v>
      </c>
      <c r="EP13" s="18">
        <v>39070.698894614201</v>
      </c>
      <c r="EQ13" s="19">
        <v>39003.318006495356</v>
      </c>
      <c r="ER13" s="19">
        <v>38677.974029218742</v>
      </c>
      <c r="ES13" s="19">
        <v>38483.05336634563</v>
      </c>
      <c r="ET13" s="19">
        <v>38277.491442038889</v>
      </c>
      <c r="EU13" s="19">
        <v>38093.590089551442</v>
      </c>
      <c r="EV13" s="19">
        <v>37915.935883655664</v>
      </c>
      <c r="EW13" s="19">
        <v>37747.838409526797</v>
      </c>
      <c r="EX13" s="19">
        <v>37576.499450521609</v>
      </c>
      <c r="EY13" s="19">
        <v>37424.247119001062</v>
      </c>
      <c r="EZ13" s="19">
        <v>37276.573814947929</v>
      </c>
      <c r="FA13" s="19">
        <v>37140.526781930166</v>
      </c>
      <c r="FB13" s="18">
        <v>37014.709466766028</v>
      </c>
      <c r="FC13" s="19">
        <v>36916.192252354776</v>
      </c>
      <c r="FD13" s="19">
        <v>36766.300597347596</v>
      </c>
      <c r="FE13" s="19">
        <v>36654.325161800611</v>
      </c>
      <c r="FF13" s="19">
        <v>36548.851031524857</v>
      </c>
      <c r="FG13" s="19">
        <v>36454.408201287872</v>
      </c>
      <c r="FH13" s="19">
        <v>36363.015490018355</v>
      </c>
      <c r="FI13" s="19">
        <v>36275.361713971033</v>
      </c>
      <c r="FJ13" s="19">
        <v>36180.284624786567</v>
      </c>
      <c r="FK13" s="19">
        <v>36109.653876353987</v>
      </c>
      <c r="FL13" s="19">
        <v>36044.232002363824</v>
      </c>
      <c r="FM13" s="19">
        <v>35985.345171075875</v>
      </c>
      <c r="FN13" s="18">
        <v>35932.369322105733</v>
      </c>
      <c r="FO13" s="19">
        <v>35885.200889523017</v>
      </c>
      <c r="FP13" s="19">
        <v>35843.823898465751</v>
      </c>
      <c r="FQ13" s="19">
        <v>35893.135309204619</v>
      </c>
      <c r="FR13" s="19">
        <v>35863.870135316109</v>
      </c>
      <c r="FS13" s="19">
        <v>35840.355978367203</v>
      </c>
      <c r="FT13" s="19">
        <v>35822.588916569177</v>
      </c>
      <c r="FU13" s="19">
        <v>35810.547860534272</v>
      </c>
      <c r="FV13" s="19">
        <v>35804.233957189252</v>
      </c>
      <c r="FW13" s="19">
        <v>35803.629901504093</v>
      </c>
      <c r="FX13" s="19">
        <v>35808.726880069436</v>
      </c>
      <c r="FY13" s="19">
        <v>35819.528262717198</v>
      </c>
      <c r="FZ13" s="18">
        <v>35836.02583603801</v>
      </c>
      <c r="GA13" s="19">
        <v>35858.211586622507</v>
      </c>
      <c r="GB13" s="19">
        <v>35886.084954134545</v>
      </c>
      <c r="GC13" s="19">
        <v>35919.647939690571</v>
      </c>
      <c r="GD13" s="19">
        <v>35958.896875691527</v>
      </c>
      <c r="GE13" s="19">
        <v>36003.834363253882</v>
      </c>
      <c r="GF13" s="19">
        <v>36054.460919136312</v>
      </c>
      <c r="GG13" s="19">
        <v>4109.7852398714713</v>
      </c>
      <c r="GH13" s="19">
        <v>4148.0681925863391</v>
      </c>
      <c r="GI13" s="19">
        <v>4187.1781397792956</v>
      </c>
      <c r="GJ13" s="19">
        <v>4227.1168043555035</v>
      </c>
      <c r="GK13" s="19">
        <v>360.62300250682699</v>
      </c>
      <c r="GL13" s="18">
        <v>359.32479346674359</v>
      </c>
      <c r="GM13" s="19">
        <v>358.16872410258179</v>
      </c>
      <c r="GN13" s="19">
        <v>357.15824022466683</v>
      </c>
      <c r="GO13" s="19">
        <v>356.28903457009204</v>
      </c>
      <c r="GP13" s="19">
        <v>355.56283004402019</v>
      </c>
      <c r="GQ13" s="19">
        <v>354.97876519386989</v>
      </c>
      <c r="GR13" s="19">
        <v>354.53684001964115</v>
      </c>
      <c r="GS13" s="19">
        <v>354.23619306875253</v>
      </c>
      <c r="GT13" s="19"/>
      <c r="GU13" s="19"/>
      <c r="GV13" s="19"/>
      <c r="GW13" s="19"/>
      <c r="GX13" s="18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8"/>
      <c r="HK13" s="19"/>
      <c r="HL13" s="19"/>
      <c r="HM13" s="19"/>
      <c r="HN13" s="19"/>
      <c r="HO13" s="27"/>
    </row>
    <row r="14" spans="1:223" x14ac:dyDescent="0.25">
      <c r="A14" s="11" t="s">
        <v>233</v>
      </c>
      <c r="B14" s="18"/>
      <c r="C14" s="19"/>
      <c r="D14" s="19"/>
      <c r="E14" s="19"/>
      <c r="F14" s="19"/>
      <c r="G14" s="19"/>
      <c r="H14" s="19"/>
      <c r="I14" s="19"/>
      <c r="J14" s="19">
        <v>26859097.709067639</v>
      </c>
      <c r="K14" s="19">
        <v>13128717.703315299</v>
      </c>
      <c r="L14" s="19">
        <v>10146635.076643163</v>
      </c>
      <c r="M14" s="19">
        <v>7570136.240230999</v>
      </c>
      <c r="N14" s="18">
        <v>7672908.7967410553</v>
      </c>
      <c r="O14" s="19">
        <v>8058381.8870213246</v>
      </c>
      <c r="P14" s="19">
        <v>9854727.2658232972</v>
      </c>
      <c r="Q14" s="19">
        <v>7848962.4280702397</v>
      </c>
      <c r="R14" s="19">
        <v>8170455.1512533464</v>
      </c>
      <c r="S14" s="19">
        <v>8112334.594388606</v>
      </c>
      <c r="T14" s="19">
        <v>7031003.3765821373</v>
      </c>
      <c r="U14" s="19">
        <v>6858956.8304794841</v>
      </c>
      <c r="V14" s="19">
        <v>7318423.5789123457</v>
      </c>
      <c r="W14" s="19">
        <v>6821463.0930488221</v>
      </c>
      <c r="X14" s="19">
        <v>6813399.1165898023</v>
      </c>
      <c r="Y14" s="19">
        <v>6883058.1821883619</v>
      </c>
      <c r="Z14" s="18">
        <v>6644416.2466385076</v>
      </c>
      <c r="AA14" s="19">
        <v>6548085.9025993664</v>
      </c>
      <c r="AB14" s="19">
        <v>6461777.3727824586</v>
      </c>
      <c r="AC14" s="19">
        <v>6364442.0540072881</v>
      </c>
      <c r="AD14" s="19">
        <v>6270625.1432310725</v>
      </c>
      <c r="AE14" s="19">
        <v>6172931.6452903012</v>
      </c>
      <c r="AF14" s="19">
        <v>6072740.2609040467</v>
      </c>
      <c r="AG14" s="19">
        <v>5919102.6047375062</v>
      </c>
      <c r="AH14" s="19">
        <v>5382781.4073082646</v>
      </c>
      <c r="AI14" s="19">
        <v>5279802.9594476242</v>
      </c>
      <c r="AJ14" s="19">
        <v>5205075.8808369739</v>
      </c>
      <c r="AK14" s="19">
        <v>5136934.3198792534</v>
      </c>
      <c r="AL14" s="18">
        <v>4939692.2907344401</v>
      </c>
      <c r="AM14" s="19">
        <v>4901293.5812765295</v>
      </c>
      <c r="AN14" s="19">
        <v>4847814.5026170462</v>
      </c>
      <c r="AO14" s="19">
        <v>4798859.0584304472</v>
      </c>
      <c r="AP14" s="19">
        <v>4751050.9366201861</v>
      </c>
      <c r="AQ14" s="19">
        <v>4698705.6054157671</v>
      </c>
      <c r="AR14" s="19">
        <v>4611581.9475184307</v>
      </c>
      <c r="AS14" s="19">
        <v>4022712.2441542251</v>
      </c>
      <c r="AT14" s="19">
        <v>3961672.5600020387</v>
      </c>
      <c r="AU14" s="19">
        <v>3922153.8792006606</v>
      </c>
      <c r="AV14" s="19">
        <v>3742500.4033632302</v>
      </c>
      <c r="AW14" s="19">
        <v>3766410.5482649491</v>
      </c>
      <c r="AX14" s="18">
        <v>3599333.8266044599</v>
      </c>
      <c r="AY14" s="19">
        <v>3560257.3484193757</v>
      </c>
      <c r="AZ14" s="19">
        <v>3519175.2265919438</v>
      </c>
      <c r="BA14" s="19">
        <v>3479964.118347194</v>
      </c>
      <c r="BB14" s="19">
        <v>3441951.6785239577</v>
      </c>
      <c r="BC14" s="19">
        <v>3402885.6486680699</v>
      </c>
      <c r="BD14" s="19">
        <v>3365969.25047408</v>
      </c>
      <c r="BE14" s="19">
        <v>3322885.4801297849</v>
      </c>
      <c r="BF14" s="19">
        <v>3250135.6485837442</v>
      </c>
      <c r="BG14" s="19">
        <v>3209893.3675932977</v>
      </c>
      <c r="BH14" s="19">
        <v>3173014.031619743</v>
      </c>
      <c r="BI14" s="19">
        <v>3166578.2639740929</v>
      </c>
      <c r="BJ14" s="18">
        <v>3036474.7020459305</v>
      </c>
      <c r="BK14" s="19">
        <v>3003168.60435702</v>
      </c>
      <c r="BL14" s="19">
        <v>2971033.1582815228</v>
      </c>
      <c r="BM14" s="19">
        <v>2940227.8698600978</v>
      </c>
      <c r="BN14" s="19">
        <v>2908176.3629132849</v>
      </c>
      <c r="BO14" s="19">
        <v>2869190.3959002569</v>
      </c>
      <c r="BP14" s="19">
        <v>2838256.5865977067</v>
      </c>
      <c r="BQ14" s="19">
        <v>2808669.1938364985</v>
      </c>
      <c r="BR14" s="19">
        <v>2773862.2561760782</v>
      </c>
      <c r="BS14" s="19">
        <v>2760972.7268697089</v>
      </c>
      <c r="BT14" s="19">
        <v>2723925.781565425</v>
      </c>
      <c r="BU14" s="19">
        <v>2724425.1678352333</v>
      </c>
      <c r="BV14" s="18">
        <v>2628908.2604397205</v>
      </c>
      <c r="BW14" s="19">
        <v>2607126.0039404603</v>
      </c>
      <c r="BX14" s="19">
        <v>2582553.5979365571</v>
      </c>
      <c r="BY14" s="19">
        <v>2560685.4128884147</v>
      </c>
      <c r="BZ14" s="19">
        <v>2537060.0967448805</v>
      </c>
      <c r="CA14" s="19">
        <v>2512285.4362627594</v>
      </c>
      <c r="CB14" s="19">
        <v>2490329.7777889357</v>
      </c>
      <c r="CC14" s="19">
        <v>2471518.8452139273</v>
      </c>
      <c r="CD14" s="19">
        <v>2403370.967215227</v>
      </c>
      <c r="CE14" s="19">
        <v>2385955.4315008922</v>
      </c>
      <c r="CF14" s="19">
        <v>2370433.3255794547</v>
      </c>
      <c r="CG14" s="19">
        <v>2368438.4369504801</v>
      </c>
      <c r="CH14" s="18">
        <v>2292273.314463072</v>
      </c>
      <c r="CI14" s="19">
        <v>2275743.0757176545</v>
      </c>
      <c r="CJ14" s="19">
        <v>2259884.7354141008</v>
      </c>
      <c r="CK14" s="19">
        <v>2242085.5292235943</v>
      </c>
      <c r="CL14" s="19">
        <v>2226443.092297086</v>
      </c>
      <c r="CM14" s="19">
        <v>2211733.3611099035</v>
      </c>
      <c r="CN14" s="19">
        <v>2197023.2068072446</v>
      </c>
      <c r="CO14" s="19">
        <v>2183787.0576738883</v>
      </c>
      <c r="CP14" s="19">
        <v>2169927.4368012603</v>
      </c>
      <c r="CQ14" s="19">
        <v>2157014.0735736014</v>
      </c>
      <c r="CR14" s="19">
        <v>2144189.1948678279</v>
      </c>
      <c r="CS14" s="19">
        <v>2139995.8113930519</v>
      </c>
      <c r="CT14" s="18">
        <v>2050360.6505990499</v>
      </c>
      <c r="CU14" s="19">
        <v>2037513.3124002637</v>
      </c>
      <c r="CV14" s="19">
        <v>2022896.6637937985</v>
      </c>
      <c r="CW14" s="19">
        <v>2010722.0681336436</v>
      </c>
      <c r="CX14" s="19">
        <v>2000425.2554929263</v>
      </c>
      <c r="CY14" s="19">
        <v>1989683.8107804288</v>
      </c>
      <c r="CZ14" s="19">
        <v>1981510.7140303291</v>
      </c>
      <c r="DA14" s="19">
        <v>1973528.6413311553</v>
      </c>
      <c r="DB14" s="19">
        <v>1960614.1041631959</v>
      </c>
      <c r="DC14" s="19">
        <v>1948898.8465220411</v>
      </c>
      <c r="DD14" s="19">
        <v>1943087.4355666426</v>
      </c>
      <c r="DE14" s="19">
        <v>1940333.7994143977</v>
      </c>
      <c r="DF14" s="18">
        <v>1893753.9565469869</v>
      </c>
      <c r="DG14" s="19">
        <v>1884168.7037835161</v>
      </c>
      <c r="DH14" s="19">
        <v>1875310.7502615773</v>
      </c>
      <c r="DI14" s="19">
        <v>1869502.2711804353</v>
      </c>
      <c r="DJ14" s="19">
        <v>1862420.068079551</v>
      </c>
      <c r="DK14" s="19">
        <v>1851690.7613124975</v>
      </c>
      <c r="DL14" s="19">
        <v>1844888.014716109</v>
      </c>
      <c r="DM14" s="19">
        <v>1843386.3437558697</v>
      </c>
      <c r="DN14" s="19">
        <v>1836352.7488628605</v>
      </c>
      <c r="DO14" s="19">
        <v>1826896.7801535006</v>
      </c>
      <c r="DP14" s="19">
        <v>1820284.5162032901</v>
      </c>
      <c r="DQ14" s="19">
        <v>1818352.9053405293</v>
      </c>
      <c r="DR14" s="18">
        <v>1807265.571504276</v>
      </c>
      <c r="DS14" s="19">
        <v>1802872.7130283767</v>
      </c>
      <c r="DT14" s="19">
        <v>1797986.7683299298</v>
      </c>
      <c r="DU14" s="19">
        <v>1794334.3008114104</v>
      </c>
      <c r="DV14" s="19">
        <v>1790874.4531176472</v>
      </c>
      <c r="DW14" s="19">
        <v>1789488.2443794988</v>
      </c>
      <c r="DX14" s="19">
        <v>1785822.7963685712</v>
      </c>
      <c r="DY14" s="19">
        <v>1780722.3716423558</v>
      </c>
      <c r="DZ14" s="19">
        <v>1763378.6065768339</v>
      </c>
      <c r="EA14" s="19">
        <v>1760409.9475874917</v>
      </c>
      <c r="EB14" s="19">
        <v>1757110.071228459</v>
      </c>
      <c r="EC14" s="19">
        <v>86292.658243257843</v>
      </c>
      <c r="ED14" s="18">
        <v>83080.209981128151</v>
      </c>
      <c r="EE14" s="19">
        <v>82993.301521885209</v>
      </c>
      <c r="EF14" s="19">
        <v>82858.315374289945</v>
      </c>
      <c r="EG14" s="19">
        <v>83686.156182764069</v>
      </c>
      <c r="EH14" s="19">
        <v>82733.711146163521</v>
      </c>
      <c r="EI14" s="19">
        <v>82695.306769624309</v>
      </c>
      <c r="EJ14" s="19">
        <v>83537.623876231664</v>
      </c>
      <c r="EK14" s="19">
        <v>82696.363269887937</v>
      </c>
      <c r="EL14" s="19">
        <v>79695.511053578899</v>
      </c>
      <c r="EM14" s="19">
        <v>79771.825126261378</v>
      </c>
      <c r="EN14" s="19">
        <v>79899.368183664279</v>
      </c>
      <c r="EO14" s="19">
        <v>80960.189164040377</v>
      </c>
      <c r="EP14" s="18">
        <v>80096.584291918713</v>
      </c>
      <c r="EQ14" s="19">
        <v>80235.42331464382</v>
      </c>
      <c r="ER14" s="19">
        <v>80392.021793181601</v>
      </c>
      <c r="ES14" s="19">
        <v>80564.715812309296</v>
      </c>
      <c r="ET14" s="19">
        <v>80752.079817716643</v>
      </c>
      <c r="EU14" s="19">
        <v>80957.022715767162</v>
      </c>
      <c r="EV14" s="19">
        <v>81177.966344875647</v>
      </c>
      <c r="EW14" s="19">
        <v>81414.35209605025</v>
      </c>
      <c r="EX14" s="19">
        <v>81667.732919123388</v>
      </c>
      <c r="EY14" s="19">
        <v>81937.68578444302</v>
      </c>
      <c r="EZ14" s="19">
        <v>82240.910955316445</v>
      </c>
      <c r="FA14" s="19">
        <v>83063.431077008689</v>
      </c>
      <c r="FB14" s="18">
        <v>82848.500035573685</v>
      </c>
      <c r="FC14" s="19">
        <v>83183.170366300852</v>
      </c>
      <c r="FD14" s="19">
        <v>83533.472231326727</v>
      </c>
      <c r="FE14" s="19">
        <v>83900.886643605001</v>
      </c>
      <c r="FF14" s="19">
        <v>84284.691658933705</v>
      </c>
      <c r="FG14" s="19">
        <v>84686.400033843878</v>
      </c>
      <c r="FH14" s="19">
        <v>85105.341019667831</v>
      </c>
      <c r="FI14" s="19">
        <v>85540.587309058174</v>
      </c>
      <c r="FJ14" s="19">
        <v>85991.407060045836</v>
      </c>
      <c r="FK14" s="19">
        <v>86461.162607517894</v>
      </c>
      <c r="FL14" s="19">
        <v>86954.995801584213</v>
      </c>
      <c r="FM14" s="19">
        <v>87719.743374386424</v>
      </c>
      <c r="FN14" s="18">
        <v>87974.027817311755</v>
      </c>
      <c r="FO14" s="19">
        <v>88513.289764067944</v>
      </c>
      <c r="FP14" s="19">
        <v>89070.53302671967</v>
      </c>
      <c r="FQ14" s="19">
        <v>89645.360224774515</v>
      </c>
      <c r="FR14" s="19">
        <v>90297.304210918897</v>
      </c>
      <c r="FS14" s="19">
        <v>90907.245886994642</v>
      </c>
      <c r="FT14" s="19">
        <v>91536.660566733277</v>
      </c>
      <c r="FU14" s="19">
        <v>92185.051319354257</v>
      </c>
      <c r="FV14" s="19">
        <v>92851.374530235247</v>
      </c>
      <c r="FW14" s="19">
        <v>93536.55865809205</v>
      </c>
      <c r="FX14" s="19">
        <v>94244.103674690501</v>
      </c>
      <c r="FY14" s="19">
        <v>95017.222508533538</v>
      </c>
      <c r="FZ14" s="18">
        <v>95383.100155585227</v>
      </c>
      <c r="GA14" s="19">
        <v>96157.651781877648</v>
      </c>
      <c r="GB14" s="19">
        <v>96951.769154725509</v>
      </c>
      <c r="GC14" s="19">
        <v>97764.536626553425</v>
      </c>
      <c r="GD14" s="19">
        <v>98596.730135392776</v>
      </c>
      <c r="GE14" s="19">
        <v>99196.808976213579</v>
      </c>
      <c r="GF14" s="19">
        <v>100064.99105013223</v>
      </c>
      <c r="GG14" s="19">
        <v>100953.20095938165</v>
      </c>
      <c r="GH14" s="19">
        <v>2981.0265068959284</v>
      </c>
      <c r="GI14" s="19">
        <v>2999.1247641773557</v>
      </c>
      <c r="GJ14" s="19">
        <v>3017.6485790339666</v>
      </c>
      <c r="GK14" s="19">
        <v>3036.6074274441562</v>
      </c>
      <c r="GL14" s="18">
        <v>359.7313990851373</v>
      </c>
      <c r="GM14" s="19">
        <v>358.57532972097545</v>
      </c>
      <c r="GN14" s="19">
        <v>357.56226148531653</v>
      </c>
      <c r="GO14" s="19">
        <v>356.69219437816048</v>
      </c>
      <c r="GP14" s="19">
        <v>355.96512839950725</v>
      </c>
      <c r="GQ14" s="19">
        <v>355.38106354935695</v>
      </c>
      <c r="GR14" s="19">
        <v>354.93827692254678</v>
      </c>
      <c r="GS14" s="19">
        <v>354.63762997165821</v>
      </c>
      <c r="GT14" s="19"/>
      <c r="GU14" s="19"/>
      <c r="GV14" s="19"/>
      <c r="GW14" s="19"/>
      <c r="GX14" s="18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8"/>
      <c r="HK14" s="19"/>
      <c r="HL14" s="19"/>
      <c r="HM14" s="19"/>
      <c r="HN14" s="19"/>
      <c r="HO14" s="27"/>
    </row>
    <row r="15" spans="1:223" x14ac:dyDescent="0.25">
      <c r="A15" s="11" t="s">
        <v>234</v>
      </c>
      <c r="B15" s="18"/>
      <c r="C15" s="19"/>
      <c r="D15" s="19"/>
      <c r="E15" s="19"/>
      <c r="F15" s="19"/>
      <c r="G15" s="19"/>
      <c r="H15" s="19"/>
      <c r="I15" s="19"/>
      <c r="J15" s="19"/>
      <c r="K15" s="19">
        <v>2305958.2486339826</v>
      </c>
      <c r="L15" s="19">
        <v>6124934.7313717036</v>
      </c>
      <c r="M15" s="19">
        <v>4478099.3587729121</v>
      </c>
      <c r="N15" s="18">
        <v>3639542.1163555915</v>
      </c>
      <c r="O15" s="19">
        <v>3086091.3111468162</v>
      </c>
      <c r="P15" s="19">
        <v>2863948.9412216758</v>
      </c>
      <c r="Q15" s="19">
        <v>2325015.1375754722</v>
      </c>
      <c r="R15" s="19">
        <v>2086930.1419548835</v>
      </c>
      <c r="S15" s="19">
        <v>1780239.446413619</v>
      </c>
      <c r="T15" s="19">
        <v>1187412.4451798596</v>
      </c>
      <c r="U15" s="19">
        <v>1005408.3945437056</v>
      </c>
      <c r="V15" s="19">
        <v>1326592.4316122343</v>
      </c>
      <c r="W15" s="19">
        <v>1318767.4386778655</v>
      </c>
      <c r="X15" s="19">
        <v>1304108.4821843032</v>
      </c>
      <c r="Y15" s="19">
        <v>1289337.6559905468</v>
      </c>
      <c r="Z15" s="18">
        <v>1272273.6792098121</v>
      </c>
      <c r="AA15" s="19">
        <v>1230045.1173817776</v>
      </c>
      <c r="AB15" s="19">
        <v>1211403.6215937277</v>
      </c>
      <c r="AC15" s="19">
        <v>1245327.7846642868</v>
      </c>
      <c r="AD15" s="19">
        <v>1401393.5553877717</v>
      </c>
      <c r="AE15" s="19">
        <v>1271620.9499619771</v>
      </c>
      <c r="AF15" s="19">
        <v>1195297.2078880903</v>
      </c>
      <c r="AG15" s="19">
        <v>1111985.8554215434</v>
      </c>
      <c r="AH15" s="19">
        <v>1028106.5048419544</v>
      </c>
      <c r="AI15" s="19">
        <v>973703.41532511055</v>
      </c>
      <c r="AJ15" s="19">
        <v>983390.50508267875</v>
      </c>
      <c r="AK15" s="19">
        <v>976561.65520974924</v>
      </c>
      <c r="AL15" s="18">
        <v>949740.14838774572</v>
      </c>
      <c r="AM15" s="19">
        <v>886168.39881556551</v>
      </c>
      <c r="AN15" s="19">
        <v>889049.14614214236</v>
      </c>
      <c r="AO15" s="19">
        <v>829600.45942673762</v>
      </c>
      <c r="AP15" s="19">
        <v>801037.68171454035</v>
      </c>
      <c r="AQ15" s="19">
        <v>796730.52069915226</v>
      </c>
      <c r="AR15" s="19">
        <v>776189.54579447373</v>
      </c>
      <c r="AS15" s="19">
        <v>771506.26597501186</v>
      </c>
      <c r="AT15" s="19">
        <v>750115.55652250198</v>
      </c>
      <c r="AU15" s="19">
        <v>747916.70695073169</v>
      </c>
      <c r="AV15" s="19">
        <v>770129.46637996426</v>
      </c>
      <c r="AW15" s="19">
        <v>763468.46600950602</v>
      </c>
      <c r="AX15" s="18">
        <v>745983.87761375122</v>
      </c>
      <c r="AY15" s="19">
        <v>740280.97434852482</v>
      </c>
      <c r="AZ15" s="19">
        <v>733690.41636335361</v>
      </c>
      <c r="BA15" s="19">
        <v>689791.40115113405</v>
      </c>
      <c r="BB15" s="19">
        <v>678500.01945947285</v>
      </c>
      <c r="BC15" s="19">
        <v>681056.24661811884</v>
      </c>
      <c r="BD15" s="19">
        <v>658222.57689901802</v>
      </c>
      <c r="BE15" s="19">
        <v>664995.80624522106</v>
      </c>
      <c r="BF15" s="19">
        <v>648998.25376914092</v>
      </c>
      <c r="BG15" s="19">
        <v>640499.71692206699</v>
      </c>
      <c r="BH15" s="19">
        <v>642019.92073820287</v>
      </c>
      <c r="BI15" s="19">
        <v>618231.21778241091</v>
      </c>
      <c r="BJ15" s="18">
        <v>608652.45908266492</v>
      </c>
      <c r="BK15" s="19">
        <v>596029.45082954434</v>
      </c>
      <c r="BL15" s="19">
        <v>594361.7895615336</v>
      </c>
      <c r="BM15" s="19">
        <v>548168.65231245826</v>
      </c>
      <c r="BN15" s="19">
        <v>543856.37193643767</v>
      </c>
      <c r="BO15" s="19">
        <v>549898.44573374477</v>
      </c>
      <c r="BP15" s="19">
        <v>541646.25826666085</v>
      </c>
      <c r="BQ15" s="19">
        <v>533267.08643882745</v>
      </c>
      <c r="BR15" s="19">
        <v>524059.8863452925</v>
      </c>
      <c r="BS15" s="19">
        <v>521155.72049025435</v>
      </c>
      <c r="BT15" s="19">
        <v>511087.59817026259</v>
      </c>
      <c r="BU15" s="19">
        <v>511726.27150374727</v>
      </c>
      <c r="BV15" s="18">
        <v>496218.20256992755</v>
      </c>
      <c r="BW15" s="19">
        <v>495613.62070037035</v>
      </c>
      <c r="BX15" s="19">
        <v>506791.32131209224</v>
      </c>
      <c r="BY15" s="19">
        <v>465255.75953344582</v>
      </c>
      <c r="BZ15" s="19">
        <v>458039.09265102906</v>
      </c>
      <c r="CA15" s="19">
        <v>464434.98519104434</v>
      </c>
      <c r="CB15" s="19">
        <v>446737.52031892689</v>
      </c>
      <c r="CC15" s="19">
        <v>447775.48110389715</v>
      </c>
      <c r="CD15" s="19">
        <v>443678.35332902736</v>
      </c>
      <c r="CE15" s="19">
        <v>444168.94132311532</v>
      </c>
      <c r="CF15" s="19">
        <v>438585.35615332652</v>
      </c>
      <c r="CG15" s="19">
        <v>439539.09055698587</v>
      </c>
      <c r="CH15" s="18">
        <v>435954.56148822134</v>
      </c>
      <c r="CI15" s="19">
        <v>430838.79433227342</v>
      </c>
      <c r="CJ15" s="19">
        <v>431528.72861650801</v>
      </c>
      <c r="CK15" s="19">
        <v>398561.50083899539</v>
      </c>
      <c r="CL15" s="19">
        <v>394742.14548906469</v>
      </c>
      <c r="CM15" s="19">
        <v>398305.27972169232</v>
      </c>
      <c r="CN15" s="19">
        <v>392632.19832869066</v>
      </c>
      <c r="CO15" s="19">
        <v>394215.35705580929</v>
      </c>
      <c r="CP15" s="19">
        <v>392069.60419023538</v>
      </c>
      <c r="CQ15" s="19">
        <v>391384.28505078435</v>
      </c>
      <c r="CR15" s="19">
        <v>391540.03744825168</v>
      </c>
      <c r="CS15" s="19">
        <v>390127.93871471437</v>
      </c>
      <c r="CT15" s="18">
        <v>386166.13315714174</v>
      </c>
      <c r="CU15" s="19">
        <v>388473.74527686305</v>
      </c>
      <c r="CV15" s="19">
        <v>389469.98887358868</v>
      </c>
      <c r="CW15" s="19">
        <v>356676.52936616982</v>
      </c>
      <c r="CX15" s="19">
        <v>355558.71385468327</v>
      </c>
      <c r="CY15" s="19">
        <v>360861.77217303135</v>
      </c>
      <c r="CZ15" s="19">
        <v>356580.28498260805</v>
      </c>
      <c r="DA15" s="19">
        <v>361579.81645465916</v>
      </c>
      <c r="DB15" s="19">
        <v>362150.29559904803</v>
      </c>
      <c r="DC15" s="19">
        <v>359004.64735235384</v>
      </c>
      <c r="DD15" s="19">
        <v>356979.73019337107</v>
      </c>
      <c r="DE15" s="19">
        <v>360969.06833350868</v>
      </c>
      <c r="DF15" s="18">
        <v>359181.97969157842</v>
      </c>
      <c r="DG15" s="19">
        <v>358454.82825439214</v>
      </c>
      <c r="DH15" s="19">
        <v>359750.07522431191</v>
      </c>
      <c r="DI15" s="19">
        <v>333039.36401783203</v>
      </c>
      <c r="DJ15" s="19">
        <v>336061.24885979254</v>
      </c>
      <c r="DK15" s="19">
        <v>341482.82658504607</v>
      </c>
      <c r="DL15" s="19">
        <v>334685.96774326637</v>
      </c>
      <c r="DM15" s="19">
        <v>337951.19347554847</v>
      </c>
      <c r="DN15" s="19">
        <v>343187.24710735329</v>
      </c>
      <c r="DO15" s="19">
        <v>326513.72656965541</v>
      </c>
      <c r="DP15" s="19">
        <v>325053.2909897737</v>
      </c>
      <c r="DQ15" s="19">
        <v>324838.50896111486</v>
      </c>
      <c r="DR15" s="18">
        <v>325232.93342480896</v>
      </c>
      <c r="DS15" s="19">
        <v>324911.54246390599</v>
      </c>
      <c r="DT15" s="19">
        <v>326919.94428649673</v>
      </c>
      <c r="DU15" s="19">
        <v>305984.49268017878</v>
      </c>
      <c r="DV15" s="19">
        <v>308053.29910739633</v>
      </c>
      <c r="DW15" s="19">
        <v>311266.76708603062</v>
      </c>
      <c r="DX15" s="19">
        <v>315699.73108405102</v>
      </c>
      <c r="DY15" s="19">
        <v>316991.41577611538</v>
      </c>
      <c r="DZ15" s="19">
        <v>313335.53928521043</v>
      </c>
      <c r="EA15" s="19">
        <v>111802.37261733761</v>
      </c>
      <c r="EB15" s="19">
        <v>60210.462480559596</v>
      </c>
      <c r="EC15" s="19">
        <v>53105.767588403985</v>
      </c>
      <c r="ED15" s="18">
        <v>53073.685721074566</v>
      </c>
      <c r="EE15" s="19">
        <v>52482.037655942739</v>
      </c>
      <c r="EF15" s="19">
        <v>52248.05702899304</v>
      </c>
      <c r="EG15" s="19">
        <v>51963.78068820585</v>
      </c>
      <c r="EH15" s="19">
        <v>51722.101842522155</v>
      </c>
      <c r="EI15" s="19">
        <v>51489.787128448603</v>
      </c>
      <c r="EJ15" s="19">
        <v>51266.785667209668</v>
      </c>
      <c r="EK15" s="19">
        <v>51053.035026956568</v>
      </c>
      <c r="EL15" s="19">
        <v>50848.499973607672</v>
      </c>
      <c r="EM15" s="19">
        <v>50653.125582577122</v>
      </c>
      <c r="EN15" s="19">
        <v>50466.867182352275</v>
      </c>
      <c r="EO15" s="19">
        <v>50289.685070136031</v>
      </c>
      <c r="EP15" s="18">
        <v>50121.542627488954</v>
      </c>
      <c r="EQ15" s="19">
        <v>49962.40202870877</v>
      </c>
      <c r="ER15" s="19">
        <v>49812.228616808665</v>
      </c>
      <c r="ES15" s="19">
        <v>49670.986888991501</v>
      </c>
      <c r="ET15" s="19">
        <v>49538.650356985949</v>
      </c>
      <c r="EU15" s="19">
        <v>49415.195355425858</v>
      </c>
      <c r="EV15" s="19">
        <v>49300.595973134739</v>
      </c>
      <c r="EW15" s="19">
        <v>49194.825637483533</v>
      </c>
      <c r="EX15" s="19">
        <v>49097.866828916376</v>
      </c>
      <c r="EY15" s="19">
        <v>49009.70749659295</v>
      </c>
      <c r="EZ15" s="19">
        <v>48877.602547000854</v>
      </c>
      <c r="FA15" s="19">
        <v>48805.93599891715</v>
      </c>
      <c r="FB15" s="18">
        <v>48743.003432095138</v>
      </c>
      <c r="FC15" s="19">
        <v>48688.797295694458</v>
      </c>
      <c r="FD15" s="19">
        <v>48643.310938874769</v>
      </c>
      <c r="FE15" s="19">
        <v>48606.540795153465</v>
      </c>
      <c r="FF15" s="19">
        <v>48578.483175142792</v>
      </c>
      <c r="FG15" s="19">
        <v>48559.14208107561</v>
      </c>
      <c r="FH15" s="19">
        <v>48548.51973082708</v>
      </c>
      <c r="FI15" s="19">
        <v>48546.617819367173</v>
      </c>
      <c r="FJ15" s="19">
        <v>48553.447356191689</v>
      </c>
      <c r="FK15" s="19">
        <v>48569.017504986092</v>
      </c>
      <c r="FL15" s="19">
        <v>48593.336906530669</v>
      </c>
      <c r="FM15" s="19">
        <v>48626.423539036725</v>
      </c>
      <c r="FN15" s="18">
        <v>48668.294112000032</v>
      </c>
      <c r="FO15" s="19">
        <v>48718.971065084472</v>
      </c>
      <c r="FP15" s="19">
        <v>48778.465377617737</v>
      </c>
      <c r="FQ15" s="19">
        <v>48846.808019431788</v>
      </c>
      <c r="FR15" s="19">
        <v>48924.023107285313</v>
      </c>
      <c r="FS15" s="19">
        <v>49096.801433430388</v>
      </c>
      <c r="FT15" s="19">
        <v>49193.077293903501</v>
      </c>
      <c r="FU15" s="19">
        <v>49298.352992036729</v>
      </c>
      <c r="FV15" s="19">
        <v>49412.656544588783</v>
      </c>
      <c r="FW15" s="19">
        <v>49536.033174464828</v>
      </c>
      <c r="FX15" s="19">
        <v>49668.519467139027</v>
      </c>
      <c r="FY15" s="19">
        <v>49810.163506969155</v>
      </c>
      <c r="FZ15" s="18">
        <v>49961.005963787116</v>
      </c>
      <c r="GA15" s="19">
        <v>50121.09649904551</v>
      </c>
      <c r="GB15" s="19">
        <v>50290.486797102079</v>
      </c>
      <c r="GC15" s="19">
        <v>50469.227196504231</v>
      </c>
      <c r="GD15" s="19">
        <v>50657.375027420028</v>
      </c>
      <c r="GE15" s="19">
        <v>50854.994527280483</v>
      </c>
      <c r="GF15" s="19">
        <v>51062.13290446491</v>
      </c>
      <c r="GG15" s="19">
        <v>51278.862726572363</v>
      </c>
      <c r="GH15" s="19">
        <v>51505.250169581246</v>
      </c>
      <c r="GI15" s="19">
        <v>10232.321754614371</v>
      </c>
      <c r="GJ15" s="19">
        <v>3778.8849357787103</v>
      </c>
      <c r="GK15" s="19">
        <v>3846.757923210117</v>
      </c>
      <c r="GL15" s="18">
        <v>3916.2202906541011</v>
      </c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8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8"/>
      <c r="HK15" s="19"/>
      <c r="HL15" s="19"/>
      <c r="HM15" s="19"/>
      <c r="HN15" s="19"/>
      <c r="HO15" s="27"/>
    </row>
    <row r="16" spans="1:223" x14ac:dyDescent="0.25">
      <c r="A16" s="11" t="s">
        <v>235</v>
      </c>
      <c r="B16" s="18"/>
      <c r="C16" s="19"/>
      <c r="D16" s="19"/>
      <c r="E16" s="19"/>
      <c r="F16" s="19"/>
      <c r="G16" s="19"/>
      <c r="H16" s="19"/>
      <c r="I16" s="19"/>
      <c r="J16" s="19"/>
      <c r="K16" s="19"/>
      <c r="L16" s="19">
        <v>5425713.5640616715</v>
      </c>
      <c r="M16" s="19">
        <v>7818723.4441840556</v>
      </c>
      <c r="N16" s="18">
        <v>6069857.4846438486</v>
      </c>
      <c r="O16" s="19">
        <v>4718278.0198188694</v>
      </c>
      <c r="P16" s="19">
        <v>4028919.2587884194</v>
      </c>
      <c r="Q16" s="19">
        <v>3736633.7018251475</v>
      </c>
      <c r="R16" s="19">
        <v>3288039.3109646495</v>
      </c>
      <c r="S16" s="19">
        <v>2889426.4264400513</v>
      </c>
      <c r="T16" s="19">
        <v>2253407.2420021002</v>
      </c>
      <c r="U16" s="19">
        <v>2039688.669734356</v>
      </c>
      <c r="V16" s="19">
        <v>2194459.1466546394</v>
      </c>
      <c r="W16" s="19">
        <v>2095110.7049188332</v>
      </c>
      <c r="X16" s="19">
        <v>2053183.3026213683</v>
      </c>
      <c r="Y16" s="19">
        <v>2504621.654708372</v>
      </c>
      <c r="Z16" s="18">
        <v>2282673.5691514504</v>
      </c>
      <c r="AA16" s="19">
        <v>2260115.743166748</v>
      </c>
      <c r="AB16" s="19">
        <v>2224577.8999784398</v>
      </c>
      <c r="AC16" s="19">
        <v>2212575.8961004629</v>
      </c>
      <c r="AD16" s="19">
        <v>2122855.0532109751</v>
      </c>
      <c r="AE16" s="19">
        <v>2177925.2243278008</v>
      </c>
      <c r="AF16" s="19">
        <v>2006151.8274054728</v>
      </c>
      <c r="AG16" s="19">
        <v>2034905.9236500359</v>
      </c>
      <c r="AH16" s="19">
        <v>1861903.1170601971</v>
      </c>
      <c r="AI16" s="19">
        <v>1778247.941306347</v>
      </c>
      <c r="AJ16" s="19">
        <v>1706962.7414616283</v>
      </c>
      <c r="AK16" s="19">
        <v>2199816.4906814187</v>
      </c>
      <c r="AL16" s="18">
        <v>1595671.7050045314</v>
      </c>
      <c r="AM16" s="19">
        <v>1546845.8378526224</v>
      </c>
      <c r="AN16" s="19">
        <v>1486241.4075247522</v>
      </c>
      <c r="AO16" s="19">
        <v>1460683.8846861201</v>
      </c>
      <c r="AP16" s="19">
        <v>1415036.7469802001</v>
      </c>
      <c r="AQ16" s="19">
        <v>1375422.6776400146</v>
      </c>
      <c r="AR16" s="19">
        <v>1335914.780864005</v>
      </c>
      <c r="AS16" s="19">
        <v>1298029.9547997231</v>
      </c>
      <c r="AT16" s="19">
        <v>1240332.7883288192</v>
      </c>
      <c r="AU16" s="19">
        <v>1202523.5310500152</v>
      </c>
      <c r="AV16" s="19">
        <v>1196293.9657749368</v>
      </c>
      <c r="AW16" s="19">
        <v>1718240.5753123101</v>
      </c>
      <c r="AX16" s="18">
        <v>1159515.2038923241</v>
      </c>
      <c r="AY16" s="19">
        <v>1127964.1434794432</v>
      </c>
      <c r="AZ16" s="19">
        <v>1103187.0377353721</v>
      </c>
      <c r="BA16" s="19">
        <v>1075789.2046429708</v>
      </c>
      <c r="BB16" s="19">
        <v>1049926.0751202872</v>
      </c>
      <c r="BC16" s="19">
        <v>1023555.8066182849</v>
      </c>
      <c r="BD16" s="19">
        <v>1000074.8716264835</v>
      </c>
      <c r="BE16" s="19">
        <v>972249.76637277368</v>
      </c>
      <c r="BF16" s="19">
        <v>956037.40739183174</v>
      </c>
      <c r="BG16" s="19">
        <v>932413.55995529308</v>
      </c>
      <c r="BH16" s="19">
        <v>957316.2499057845</v>
      </c>
      <c r="BI16" s="19">
        <v>1421376.8753931783</v>
      </c>
      <c r="BJ16" s="18">
        <v>914803.63204883575</v>
      </c>
      <c r="BK16" s="19">
        <v>894214.15300198132</v>
      </c>
      <c r="BL16" s="19">
        <v>871874.43105461064</v>
      </c>
      <c r="BM16" s="19">
        <v>853062.13116195658</v>
      </c>
      <c r="BN16" s="19">
        <v>832930.94491909421</v>
      </c>
      <c r="BO16" s="19">
        <v>816403.31812532933</v>
      </c>
      <c r="BP16" s="19">
        <v>801236.91382987506</v>
      </c>
      <c r="BQ16" s="19">
        <v>786873.97674067365</v>
      </c>
      <c r="BR16" s="19">
        <v>765084.3633396948</v>
      </c>
      <c r="BS16" s="19">
        <v>748093.37030680897</v>
      </c>
      <c r="BT16" s="19">
        <v>730290.81542107649</v>
      </c>
      <c r="BU16" s="19">
        <v>1127528.4653613577</v>
      </c>
      <c r="BV16" s="18">
        <v>706649.54048603843</v>
      </c>
      <c r="BW16" s="19">
        <v>687751.67478293623</v>
      </c>
      <c r="BX16" s="19">
        <v>678141.43112126668</v>
      </c>
      <c r="BY16" s="19">
        <v>674315.23795646988</v>
      </c>
      <c r="BZ16" s="19">
        <v>658840.21138435765</v>
      </c>
      <c r="CA16" s="19">
        <v>643908.01922644465</v>
      </c>
      <c r="CB16" s="19">
        <v>633251.75682399212</v>
      </c>
      <c r="CC16" s="19">
        <v>615162.67232371913</v>
      </c>
      <c r="CD16" s="19">
        <v>604061.80002267938</v>
      </c>
      <c r="CE16" s="19">
        <v>595613.06292073859</v>
      </c>
      <c r="CF16" s="19">
        <v>587038.27581781824</v>
      </c>
      <c r="CG16" s="19">
        <v>936254.4516329203</v>
      </c>
      <c r="CH16" s="18">
        <v>574251.22867956804</v>
      </c>
      <c r="CI16" s="19">
        <v>566797.41381494538</v>
      </c>
      <c r="CJ16" s="19">
        <v>555033.20963745588</v>
      </c>
      <c r="CK16" s="19">
        <v>546515.95755205757</v>
      </c>
      <c r="CL16" s="19">
        <v>538914.67825446534</v>
      </c>
      <c r="CM16" s="19">
        <v>528600.92121849116</v>
      </c>
      <c r="CN16" s="19">
        <v>520770.61110115598</v>
      </c>
      <c r="CO16" s="19">
        <v>513973.09726585366</v>
      </c>
      <c r="CP16" s="19">
        <v>506911.16347917606</v>
      </c>
      <c r="CQ16" s="19">
        <v>501400.32554125239</v>
      </c>
      <c r="CR16" s="19">
        <v>494751.79616316332</v>
      </c>
      <c r="CS16" s="19">
        <v>808075.02021319489</v>
      </c>
      <c r="CT16" s="18">
        <v>485795.27321124531</v>
      </c>
      <c r="CU16" s="19">
        <v>478571.57656564016</v>
      </c>
      <c r="CV16" s="19">
        <v>475422.91816148447</v>
      </c>
      <c r="CW16" s="19">
        <v>468580.13602955121</v>
      </c>
      <c r="CX16" s="19">
        <v>459069.93773685128</v>
      </c>
      <c r="CY16" s="19">
        <v>452537.95545575139</v>
      </c>
      <c r="CZ16" s="19">
        <v>448157.18414397549</v>
      </c>
      <c r="DA16" s="19">
        <v>442961.31284513324</v>
      </c>
      <c r="DB16" s="19">
        <v>440784.01054728677</v>
      </c>
      <c r="DC16" s="19">
        <v>438640.3337317644</v>
      </c>
      <c r="DD16" s="19">
        <v>432088.69772337546</v>
      </c>
      <c r="DE16" s="19">
        <v>707397.89693259913</v>
      </c>
      <c r="DF16" s="18">
        <v>428529.29268221179</v>
      </c>
      <c r="DG16" s="19">
        <v>424168.4112200219</v>
      </c>
      <c r="DH16" s="19">
        <v>418236.93489162409</v>
      </c>
      <c r="DI16" s="19">
        <v>412370.45413758437</v>
      </c>
      <c r="DJ16" s="19">
        <v>407126.61748471443</v>
      </c>
      <c r="DK16" s="19">
        <v>405752.67397604301</v>
      </c>
      <c r="DL16" s="19">
        <v>402748.04510347598</v>
      </c>
      <c r="DM16" s="19">
        <v>394487.72492341773</v>
      </c>
      <c r="DN16" s="19">
        <v>391177.7412111928</v>
      </c>
      <c r="DO16" s="19">
        <v>394350.40578061639</v>
      </c>
      <c r="DP16" s="19">
        <v>389472.07823439268</v>
      </c>
      <c r="DQ16" s="19">
        <v>631325.94076977426</v>
      </c>
      <c r="DR16" s="18">
        <v>381166.68794903817</v>
      </c>
      <c r="DS16" s="19">
        <v>377326.83809360029</v>
      </c>
      <c r="DT16" s="19">
        <v>372714.20123969135</v>
      </c>
      <c r="DU16" s="19">
        <v>370655.57253858447</v>
      </c>
      <c r="DV16" s="19">
        <v>367836.64064733766</v>
      </c>
      <c r="DW16" s="19">
        <v>366400.15123568388</v>
      </c>
      <c r="DX16" s="19">
        <v>364896.32215225149</v>
      </c>
      <c r="DY16" s="19">
        <v>366200.68941275461</v>
      </c>
      <c r="DZ16" s="19">
        <v>363887.87677360605</v>
      </c>
      <c r="EA16" s="19">
        <v>358411.10151627113</v>
      </c>
      <c r="EB16" s="19">
        <v>318285.25685270538</v>
      </c>
      <c r="EC16" s="19">
        <v>375643.30853516457</v>
      </c>
      <c r="ED16" s="18">
        <v>158043.23021894589</v>
      </c>
      <c r="EE16" s="19">
        <v>157503.05317578453</v>
      </c>
      <c r="EF16" s="19">
        <v>156260.87517514196</v>
      </c>
      <c r="EG16" s="19">
        <v>155212.56022786885</v>
      </c>
      <c r="EH16" s="19">
        <v>154117.88483473117</v>
      </c>
      <c r="EI16" s="19">
        <v>152996.87350567608</v>
      </c>
      <c r="EJ16" s="19">
        <v>152090.10160197873</v>
      </c>
      <c r="EK16" s="19">
        <v>151316.68331675522</v>
      </c>
      <c r="EL16" s="19">
        <v>150370.66212719431</v>
      </c>
      <c r="EM16" s="19">
        <v>149496.61852616922</v>
      </c>
      <c r="EN16" s="19">
        <v>148422.41202759149</v>
      </c>
      <c r="EO16" s="19">
        <v>336785.44864723692</v>
      </c>
      <c r="EP16" s="18">
        <v>149248.34977212685</v>
      </c>
      <c r="EQ16" s="19">
        <v>148424.79202232626</v>
      </c>
      <c r="ER16" s="19">
        <v>147444.59499346415</v>
      </c>
      <c r="ES16" s="19">
        <v>146389.51598020381</v>
      </c>
      <c r="ET16" s="19">
        <v>145583.45143022493</v>
      </c>
      <c r="EU16" s="19">
        <v>144859.4977433233</v>
      </c>
      <c r="EV16" s="19">
        <v>143939.45731450085</v>
      </c>
      <c r="EW16" s="19">
        <v>143236.52686601912</v>
      </c>
      <c r="EX16" s="19">
        <v>142544.58789181357</v>
      </c>
      <c r="EY16" s="19">
        <v>141407.85272997944</v>
      </c>
      <c r="EZ16" s="19">
        <v>140233.91849954685</v>
      </c>
      <c r="FA16" s="19">
        <v>297065.10380438482</v>
      </c>
      <c r="FB16" s="18">
        <v>138139.17467146958</v>
      </c>
      <c r="FC16" s="19">
        <v>136263.68582429725</v>
      </c>
      <c r="FD16" s="19">
        <v>134820.54876592263</v>
      </c>
      <c r="FE16" s="19">
        <v>133470.00625971676</v>
      </c>
      <c r="FF16" s="19">
        <v>132390.75845205845</v>
      </c>
      <c r="FG16" s="19">
        <v>131111.6491211814</v>
      </c>
      <c r="FH16" s="19">
        <v>130147.79643698304</v>
      </c>
      <c r="FI16" s="19">
        <v>129120.49626872668</v>
      </c>
      <c r="FJ16" s="19">
        <v>128076.78486590112</v>
      </c>
      <c r="FK16" s="19">
        <v>126698.62653435815</v>
      </c>
      <c r="FL16" s="19">
        <v>125598.39254880816</v>
      </c>
      <c r="FM16" s="19">
        <v>247446.05785662326</v>
      </c>
      <c r="FN16" s="18">
        <v>124595.34349496568</v>
      </c>
      <c r="FO16" s="19">
        <v>123706.47204508152</v>
      </c>
      <c r="FP16" s="19">
        <v>122702.7653825375</v>
      </c>
      <c r="FQ16" s="19">
        <v>121818.64509941077</v>
      </c>
      <c r="FR16" s="19">
        <v>121243.97806027153</v>
      </c>
      <c r="FS16" s="19">
        <v>120427.81648348077</v>
      </c>
      <c r="FT16" s="19">
        <v>119950.69844070017</v>
      </c>
      <c r="FU16" s="19">
        <v>119508.67896458137</v>
      </c>
      <c r="FV16" s="19">
        <v>118587.43326852856</v>
      </c>
      <c r="FW16" s="19">
        <v>116334.04987465951</v>
      </c>
      <c r="FX16" s="19">
        <v>116318.78513371981</v>
      </c>
      <c r="FY16" s="19">
        <v>214525.43416231833</v>
      </c>
      <c r="FZ16" s="18">
        <v>117976.67616222786</v>
      </c>
      <c r="GA16" s="19">
        <v>118124.7595565285</v>
      </c>
      <c r="GB16" s="19">
        <v>118268.26777248262</v>
      </c>
      <c r="GC16" s="19">
        <v>118425.0528315972</v>
      </c>
      <c r="GD16" s="19">
        <v>119037.16938129443</v>
      </c>
      <c r="GE16" s="19">
        <v>118244.89561522615</v>
      </c>
      <c r="GF16" s="19">
        <v>118375.12936119329</v>
      </c>
      <c r="GG16" s="19">
        <v>118171.38308293292</v>
      </c>
      <c r="GH16" s="19">
        <v>118042.24251072419</v>
      </c>
      <c r="GI16" s="19">
        <v>117466.67320493182</v>
      </c>
      <c r="GJ16" s="19">
        <v>92462.166725532588</v>
      </c>
      <c r="GK16" s="19"/>
      <c r="GL16" s="18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8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8"/>
      <c r="HK16" s="19"/>
      <c r="HL16" s="19"/>
      <c r="HM16" s="19"/>
      <c r="HN16" s="19"/>
      <c r="HO16" s="27"/>
    </row>
    <row r="17" spans="1:223" x14ac:dyDescent="0.25">
      <c r="A17" s="11" t="s">
        <v>236</v>
      </c>
      <c r="B17" s="18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>
        <v>5159150.0199494669</v>
      </c>
      <c r="N17" s="18">
        <v>8033488.3541920222</v>
      </c>
      <c r="O17" s="19">
        <v>7480254.5703102518</v>
      </c>
      <c r="P17" s="19">
        <v>6035780.865177284</v>
      </c>
      <c r="Q17" s="19">
        <v>4573907.1396756526</v>
      </c>
      <c r="R17" s="19">
        <v>4537928.2156480001</v>
      </c>
      <c r="S17" s="19">
        <v>3916088.356243304</v>
      </c>
      <c r="T17" s="19">
        <v>2857903.0380408913</v>
      </c>
      <c r="U17" s="19">
        <v>2556636.5181771554</v>
      </c>
      <c r="V17" s="19">
        <v>2846289.5298513817</v>
      </c>
      <c r="W17" s="19">
        <v>2822238.7208954063</v>
      </c>
      <c r="X17" s="19">
        <v>2749139.2173825279</v>
      </c>
      <c r="Y17" s="19">
        <v>3702854.1309782458</v>
      </c>
      <c r="Z17" s="18">
        <v>2688435.6617985424</v>
      </c>
      <c r="AA17" s="19">
        <v>2669399.5966213597</v>
      </c>
      <c r="AB17" s="19">
        <v>2629530.9989731046</v>
      </c>
      <c r="AC17" s="19">
        <v>2561722.5027194223</v>
      </c>
      <c r="AD17" s="19">
        <v>2956715.3306569825</v>
      </c>
      <c r="AE17" s="19">
        <v>2755397.3162902677</v>
      </c>
      <c r="AF17" s="19">
        <v>2559916.0350920539</v>
      </c>
      <c r="AG17" s="19">
        <v>2418145.1505856002</v>
      </c>
      <c r="AH17" s="19">
        <v>2386888.851108544</v>
      </c>
      <c r="AI17" s="19">
        <v>2259566.1739318026</v>
      </c>
      <c r="AJ17" s="19">
        <v>2146309.055035606</v>
      </c>
      <c r="AK17" s="19">
        <v>2871805.1038062316</v>
      </c>
      <c r="AL17" s="18">
        <v>2033533.5809080973</v>
      </c>
      <c r="AM17" s="19">
        <v>1992454.7891624253</v>
      </c>
      <c r="AN17" s="19">
        <v>1933454.2893348313</v>
      </c>
      <c r="AO17" s="19">
        <v>1839390.7648061938</v>
      </c>
      <c r="AP17" s="19">
        <v>1814242.1456752266</v>
      </c>
      <c r="AQ17" s="19">
        <v>1744976.034036513</v>
      </c>
      <c r="AR17" s="19">
        <v>1690697.8651948455</v>
      </c>
      <c r="AS17" s="19">
        <v>1646303.1505631553</v>
      </c>
      <c r="AT17" s="19">
        <v>1597783.9142003111</v>
      </c>
      <c r="AU17" s="19">
        <v>1563590.5151946759</v>
      </c>
      <c r="AV17" s="19">
        <v>1520358.8477640413</v>
      </c>
      <c r="AW17" s="19">
        <v>2152520.8884806088</v>
      </c>
      <c r="AX17" s="18">
        <v>1499293.318150986</v>
      </c>
      <c r="AY17" s="19">
        <v>1462113.7632306796</v>
      </c>
      <c r="AZ17" s="19">
        <v>1430686.010572498</v>
      </c>
      <c r="BA17" s="19">
        <v>1404379.1794424602</v>
      </c>
      <c r="BB17" s="19">
        <v>1365024.5840024767</v>
      </c>
      <c r="BC17" s="19">
        <v>1340166.7648113323</v>
      </c>
      <c r="BD17" s="19">
        <v>1315624.5589247351</v>
      </c>
      <c r="BE17" s="19">
        <v>1285214.7295143697</v>
      </c>
      <c r="BF17" s="19">
        <v>1249886.2895861745</v>
      </c>
      <c r="BG17" s="19">
        <v>1232086.5168560366</v>
      </c>
      <c r="BH17" s="19">
        <v>1201403.4582508455</v>
      </c>
      <c r="BI17" s="19">
        <v>1746076.8817545644</v>
      </c>
      <c r="BJ17" s="18">
        <v>1184514.3058887029</v>
      </c>
      <c r="BK17" s="19">
        <v>1147942.8199395398</v>
      </c>
      <c r="BL17" s="19">
        <v>1123191.7237576724</v>
      </c>
      <c r="BM17" s="19">
        <v>1094870.1184143079</v>
      </c>
      <c r="BN17" s="19">
        <v>1074020.7310882118</v>
      </c>
      <c r="BO17" s="19">
        <v>1052943.0639476632</v>
      </c>
      <c r="BP17" s="19">
        <v>1029534.0454227051</v>
      </c>
      <c r="BQ17" s="19">
        <v>1013669.3029376988</v>
      </c>
      <c r="BR17" s="19">
        <v>996285.65893657564</v>
      </c>
      <c r="BS17" s="19">
        <v>968888.87331630616</v>
      </c>
      <c r="BT17" s="19">
        <v>948199.35154953902</v>
      </c>
      <c r="BU17" s="19">
        <v>1354546.4763913753</v>
      </c>
      <c r="BV17" s="18">
        <v>907759.77853036008</v>
      </c>
      <c r="BW17" s="19">
        <v>895386.36021426297</v>
      </c>
      <c r="BX17" s="19">
        <v>869009.84197406867</v>
      </c>
      <c r="BY17" s="19">
        <v>854612.59379212023</v>
      </c>
      <c r="BZ17" s="19">
        <v>850894.93793154694</v>
      </c>
      <c r="CA17" s="19">
        <v>828730.61487933714</v>
      </c>
      <c r="CB17" s="19">
        <v>808162.76523777726</v>
      </c>
      <c r="CC17" s="19">
        <v>795259.85202979075</v>
      </c>
      <c r="CD17" s="19">
        <v>769478.41308561526</v>
      </c>
      <c r="CE17" s="19">
        <v>754196.36499779485</v>
      </c>
      <c r="CF17" s="19">
        <v>739831.57004532008</v>
      </c>
      <c r="CG17" s="19">
        <v>1059901.6102350811</v>
      </c>
      <c r="CH17" s="18">
        <v>709613.4274532093</v>
      </c>
      <c r="CI17" s="19">
        <v>698401.81740548031</v>
      </c>
      <c r="CJ17" s="19">
        <v>684441.30580715614</v>
      </c>
      <c r="CK17" s="19">
        <v>665975.52597267379</v>
      </c>
      <c r="CL17" s="19">
        <v>652410.84196505183</v>
      </c>
      <c r="CM17" s="19">
        <v>636700.57482460234</v>
      </c>
      <c r="CN17" s="19">
        <v>620146.13016023114</v>
      </c>
      <c r="CO17" s="19">
        <v>605700.40422092821</v>
      </c>
      <c r="CP17" s="19">
        <v>591386.32563394902</v>
      </c>
      <c r="CQ17" s="19">
        <v>577317.64324337756</v>
      </c>
      <c r="CR17" s="19">
        <v>565189.60693707259</v>
      </c>
      <c r="CS17" s="19">
        <v>812990.5883675603</v>
      </c>
      <c r="CT17" s="18">
        <v>541255.4261259184</v>
      </c>
      <c r="CU17" s="19">
        <v>528943.14732165344</v>
      </c>
      <c r="CV17" s="19">
        <v>514290.79481041071</v>
      </c>
      <c r="CW17" s="19">
        <v>505295.6812712223</v>
      </c>
      <c r="CX17" s="19">
        <v>494862.47315193189</v>
      </c>
      <c r="CY17" s="19">
        <v>479733.26324595849</v>
      </c>
      <c r="CZ17" s="19">
        <v>468860.14678253827</v>
      </c>
      <c r="DA17" s="19">
        <v>460281.02845134947</v>
      </c>
      <c r="DB17" s="19">
        <v>450923.45990413846</v>
      </c>
      <c r="DC17" s="19">
        <v>445169.96582608041</v>
      </c>
      <c r="DD17" s="19">
        <v>440312.93724350847</v>
      </c>
      <c r="DE17" s="19">
        <v>628583.40668971429</v>
      </c>
      <c r="DF17" s="18">
        <v>421777.58112722007</v>
      </c>
      <c r="DG17" s="19">
        <v>418328.12956442888</v>
      </c>
      <c r="DH17" s="19">
        <v>411888.50365955301</v>
      </c>
      <c r="DI17" s="19">
        <v>406183.15143232769</v>
      </c>
      <c r="DJ17" s="19">
        <v>402217.05479825893</v>
      </c>
      <c r="DK17" s="19">
        <v>396821.06148270197</v>
      </c>
      <c r="DL17" s="19">
        <v>396082.92812099529</v>
      </c>
      <c r="DM17" s="19">
        <v>394338.30590300646</v>
      </c>
      <c r="DN17" s="19">
        <v>387973.64109485538</v>
      </c>
      <c r="DO17" s="19">
        <v>386436.17167409102</v>
      </c>
      <c r="DP17" s="19">
        <v>390741.30178977625</v>
      </c>
      <c r="DQ17" s="19">
        <v>535088.52265513293</v>
      </c>
      <c r="DR17" s="18">
        <v>374582.04915013479</v>
      </c>
      <c r="DS17" s="19">
        <v>370518.14943059103</v>
      </c>
      <c r="DT17" s="19">
        <v>366731.26913753693</v>
      </c>
      <c r="DU17" s="19">
        <v>361504.81119701592</v>
      </c>
      <c r="DV17" s="19">
        <v>357600.61762137519</v>
      </c>
      <c r="DW17" s="19">
        <v>351655.65464016952</v>
      </c>
      <c r="DX17" s="19">
        <v>345286.50266649126</v>
      </c>
      <c r="DY17" s="19">
        <v>336872.58138292597</v>
      </c>
      <c r="DZ17" s="19">
        <v>328519.2107891707</v>
      </c>
      <c r="EA17" s="19">
        <v>313148.77573302726</v>
      </c>
      <c r="EB17" s="19">
        <v>290794.41837945697</v>
      </c>
      <c r="EC17" s="19">
        <v>330988.34073063149</v>
      </c>
      <c r="ED17" s="18">
        <v>133888.90473309095</v>
      </c>
      <c r="EE17" s="19">
        <v>131417.4715998777</v>
      </c>
      <c r="EF17" s="19">
        <v>121612.46368827132</v>
      </c>
      <c r="EG17" s="19">
        <v>119740.91551413041</v>
      </c>
      <c r="EH17" s="19">
        <v>118209.07906062643</v>
      </c>
      <c r="EI17" s="19">
        <v>116676.00802399921</v>
      </c>
      <c r="EJ17" s="19">
        <v>115240.96748408035</v>
      </c>
      <c r="EK17" s="19">
        <v>113832.87604145656</v>
      </c>
      <c r="EL17" s="19">
        <v>112442.79377866955</v>
      </c>
      <c r="EM17" s="19">
        <v>111074.98830778581</v>
      </c>
      <c r="EN17" s="19">
        <v>109739.67262513546</v>
      </c>
      <c r="EO17" s="19">
        <v>205068.90808741673</v>
      </c>
      <c r="EP17" s="18">
        <v>108342.08201033657</v>
      </c>
      <c r="EQ17" s="19">
        <v>107110.55398841519</v>
      </c>
      <c r="ER17" s="19">
        <v>105932.35298205767</v>
      </c>
      <c r="ES17" s="19">
        <v>104768.99296590802</v>
      </c>
      <c r="ET17" s="19">
        <v>103628.13973665568</v>
      </c>
      <c r="EU17" s="19">
        <v>102507.46134942585</v>
      </c>
      <c r="EV17" s="19">
        <v>101428.715880781</v>
      </c>
      <c r="EW17" s="19">
        <v>100388.35435334888</v>
      </c>
      <c r="EX17" s="19">
        <v>99389.937035005976</v>
      </c>
      <c r="EY17" s="19">
        <v>98422.102173467254</v>
      </c>
      <c r="EZ17" s="19">
        <v>97471.493830816733</v>
      </c>
      <c r="FA17" s="19">
        <v>172241.74026823221</v>
      </c>
      <c r="FB17" s="18">
        <v>96552.536176080903</v>
      </c>
      <c r="FC17" s="19">
        <v>95640.75811646496</v>
      </c>
      <c r="FD17" s="19">
        <v>94727.161827879172</v>
      </c>
      <c r="FE17" s="19">
        <v>93867.939139299444</v>
      </c>
      <c r="FF17" s="19">
        <v>93035.528013933144</v>
      </c>
      <c r="FG17" s="19">
        <v>92219.404162688777</v>
      </c>
      <c r="FH17" s="19">
        <v>91429.616745569976</v>
      </c>
      <c r="FI17" s="19">
        <v>90616.366465944186</v>
      </c>
      <c r="FJ17" s="19">
        <v>89808.330834433989</v>
      </c>
      <c r="FK17" s="19">
        <v>88953.156224597915</v>
      </c>
      <c r="FL17" s="19">
        <v>88228.111118456625</v>
      </c>
      <c r="FM17" s="19">
        <v>146175.89126013109</v>
      </c>
      <c r="FN17" s="18">
        <v>87431.876176969046</v>
      </c>
      <c r="FO17" s="19">
        <v>86652.489959975195</v>
      </c>
      <c r="FP17" s="19">
        <v>86011.181626066682</v>
      </c>
      <c r="FQ17" s="19">
        <v>85330.406506608197</v>
      </c>
      <c r="FR17" s="19">
        <v>84668.731863721652</v>
      </c>
      <c r="FS17" s="19">
        <v>84025.132792856835</v>
      </c>
      <c r="FT17" s="19">
        <v>83471.766009153798</v>
      </c>
      <c r="FU17" s="19">
        <v>82851.041747213632</v>
      </c>
      <c r="FV17" s="19">
        <v>82308.943185492288</v>
      </c>
      <c r="FW17" s="19">
        <v>81761.36462523196</v>
      </c>
      <c r="FX17" s="19">
        <v>81236.359609407911</v>
      </c>
      <c r="FY17" s="19">
        <v>125268.21985913698</v>
      </c>
      <c r="FZ17" s="18">
        <v>80802.302853943285</v>
      </c>
      <c r="GA17" s="19">
        <v>80339.915934151417</v>
      </c>
      <c r="GB17" s="19">
        <v>79888.467285814462</v>
      </c>
      <c r="GC17" s="19">
        <v>79339.517974751681</v>
      </c>
      <c r="GD17" s="19">
        <v>78845.054812290342</v>
      </c>
      <c r="GE17" s="19">
        <v>78328.413719807373</v>
      </c>
      <c r="GF17" s="19">
        <v>77922.411042884836</v>
      </c>
      <c r="GG17" s="19">
        <v>77320.057626226073</v>
      </c>
      <c r="GH17" s="19">
        <v>76922.77856044381</v>
      </c>
      <c r="GI17" s="19">
        <v>63338.192680210719</v>
      </c>
      <c r="GJ17" s="19">
        <v>51169.026969537321</v>
      </c>
      <c r="GK17" s="19"/>
      <c r="GL17" s="18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8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8"/>
      <c r="HK17" s="19"/>
      <c r="HL17" s="19"/>
      <c r="HM17" s="19"/>
      <c r="HN17" s="19"/>
      <c r="HO17" s="27"/>
    </row>
    <row r="18" spans="1:223" x14ac:dyDescent="0.25">
      <c r="A18" s="11" t="s">
        <v>237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8">
        <v>2885463.68509332</v>
      </c>
      <c r="O18" s="19">
        <v>5768792.7694168137</v>
      </c>
      <c r="P18" s="19">
        <v>4074007.850117988</v>
      </c>
      <c r="Q18" s="19">
        <v>2973772.9475106644</v>
      </c>
      <c r="R18" s="19">
        <v>2375077.7881380911</v>
      </c>
      <c r="S18" s="19">
        <v>2114500.0813256572</v>
      </c>
      <c r="T18" s="19">
        <v>1716713.7734845416</v>
      </c>
      <c r="U18" s="19">
        <v>1591273.9639264955</v>
      </c>
      <c r="V18" s="19">
        <v>1358181.8540336913</v>
      </c>
      <c r="W18" s="19">
        <v>1402880.7175469329</v>
      </c>
      <c r="X18" s="19">
        <v>1318613.3902109808</v>
      </c>
      <c r="Y18" s="19">
        <v>1250502.4841445331</v>
      </c>
      <c r="Z18" s="18">
        <v>1120710.4170502399</v>
      </c>
      <c r="AA18" s="19">
        <v>1038788.7828366179</v>
      </c>
      <c r="AB18" s="19">
        <v>983194.06894448819</v>
      </c>
      <c r="AC18" s="19">
        <v>915660.58141655172</v>
      </c>
      <c r="AD18" s="19">
        <v>853919.53610688052</v>
      </c>
      <c r="AE18" s="19">
        <v>822083.97273621103</v>
      </c>
      <c r="AF18" s="19">
        <v>777788.00658357725</v>
      </c>
      <c r="AG18" s="19">
        <v>729650.33576227527</v>
      </c>
      <c r="AH18" s="19">
        <v>696959.38739378285</v>
      </c>
      <c r="AI18" s="19">
        <v>670857.68560150231</v>
      </c>
      <c r="AJ18" s="19">
        <v>624797.69427852321</v>
      </c>
      <c r="AK18" s="19">
        <v>587908.45411227399</v>
      </c>
      <c r="AL18" s="18">
        <v>538226.87698273826</v>
      </c>
      <c r="AM18" s="19">
        <v>529706.45367636089</v>
      </c>
      <c r="AN18" s="19">
        <v>500930.53942796448</v>
      </c>
      <c r="AO18" s="19">
        <v>477679.61857761082</v>
      </c>
      <c r="AP18" s="19">
        <v>473733.96452033799</v>
      </c>
      <c r="AQ18" s="19">
        <v>470757.36144464649</v>
      </c>
      <c r="AR18" s="19">
        <v>442178.95241651405</v>
      </c>
      <c r="AS18" s="19">
        <v>435652.59980193304</v>
      </c>
      <c r="AT18" s="19">
        <v>411480.39203022921</v>
      </c>
      <c r="AU18" s="19">
        <v>402670.15527365333</v>
      </c>
      <c r="AV18" s="19">
        <v>393417.57590110006</v>
      </c>
      <c r="AW18" s="19">
        <v>381743.86138158478</v>
      </c>
      <c r="AX18" s="18">
        <v>366291.40026592521</v>
      </c>
      <c r="AY18" s="19">
        <v>391093.51348937227</v>
      </c>
      <c r="AZ18" s="19">
        <v>380245.75942935154</v>
      </c>
      <c r="BA18" s="19">
        <v>369248.6540990998</v>
      </c>
      <c r="BB18" s="19">
        <v>370294.34939469595</v>
      </c>
      <c r="BC18" s="19">
        <v>366691.01713780488</v>
      </c>
      <c r="BD18" s="19">
        <v>352556.18618556636</v>
      </c>
      <c r="BE18" s="19">
        <v>349618.346901629</v>
      </c>
      <c r="BF18" s="19">
        <v>339821.59368763037</v>
      </c>
      <c r="BG18" s="19">
        <v>332810.50443626801</v>
      </c>
      <c r="BH18" s="19">
        <v>330757.33386673499</v>
      </c>
      <c r="BI18" s="19">
        <v>324427.11477278749</v>
      </c>
      <c r="BJ18" s="18">
        <v>310742.12466273707</v>
      </c>
      <c r="BK18" s="19">
        <v>304265.28957765648</v>
      </c>
      <c r="BL18" s="19">
        <v>295486.68014228524</v>
      </c>
      <c r="BM18" s="19">
        <v>285939.1195606204</v>
      </c>
      <c r="BN18" s="19">
        <v>284005.41891469981</v>
      </c>
      <c r="BO18" s="19">
        <v>279484.44722204714</v>
      </c>
      <c r="BP18" s="19">
        <v>269275.13517844991</v>
      </c>
      <c r="BQ18" s="19">
        <v>267097.58500495768</v>
      </c>
      <c r="BR18" s="19">
        <v>259455.92566370871</v>
      </c>
      <c r="BS18" s="19">
        <v>254890.17165266574</v>
      </c>
      <c r="BT18" s="19">
        <v>249946.94845822814</v>
      </c>
      <c r="BU18" s="19">
        <v>243493.09006409123</v>
      </c>
      <c r="BV18" s="18">
        <v>227080.88170641867</v>
      </c>
      <c r="BW18" s="19">
        <v>227543.75850587853</v>
      </c>
      <c r="BX18" s="19">
        <v>222370.51719744148</v>
      </c>
      <c r="BY18" s="19">
        <v>216065.88479189979</v>
      </c>
      <c r="BZ18" s="19">
        <v>219555.05477891595</v>
      </c>
      <c r="CA18" s="19">
        <v>222604.98323008366</v>
      </c>
      <c r="CB18" s="19">
        <v>213962.53033797373</v>
      </c>
      <c r="CC18" s="19">
        <v>211689.16104451381</v>
      </c>
      <c r="CD18" s="19">
        <v>204370.91780514462</v>
      </c>
      <c r="CE18" s="19">
        <v>197994.72651771063</v>
      </c>
      <c r="CF18" s="19">
        <v>195098.54305492018</v>
      </c>
      <c r="CG18" s="19">
        <v>196677.01494484808</v>
      </c>
      <c r="CH18" s="18">
        <v>184553.48932541971</v>
      </c>
      <c r="CI18" s="19">
        <v>185282.75366579517</v>
      </c>
      <c r="CJ18" s="19">
        <v>182736.73013480526</v>
      </c>
      <c r="CK18" s="19">
        <v>178777.31982311534</v>
      </c>
      <c r="CL18" s="19">
        <v>176958.66863487763</v>
      </c>
      <c r="CM18" s="19">
        <v>175526.17937190802</v>
      </c>
      <c r="CN18" s="19">
        <v>171253.52261379184</v>
      </c>
      <c r="CO18" s="19">
        <v>168439.26022323509</v>
      </c>
      <c r="CP18" s="19">
        <v>164150.21878155801</v>
      </c>
      <c r="CQ18" s="19">
        <v>162935.44429940125</v>
      </c>
      <c r="CR18" s="19">
        <v>162028.551447684</v>
      </c>
      <c r="CS18" s="19">
        <v>163466.99997144454</v>
      </c>
      <c r="CT18" s="18">
        <v>153426.19418410619</v>
      </c>
      <c r="CU18" s="19">
        <v>154296.98781474546</v>
      </c>
      <c r="CV18" s="19">
        <v>150414.80620193569</v>
      </c>
      <c r="CW18" s="19">
        <v>147456.26315129001</v>
      </c>
      <c r="CX18" s="19">
        <v>151032.79625656985</v>
      </c>
      <c r="CY18" s="19">
        <v>148634.90465840994</v>
      </c>
      <c r="CZ18" s="19">
        <v>142387.97095814114</v>
      </c>
      <c r="DA18" s="19">
        <v>141127.40455619254</v>
      </c>
      <c r="DB18" s="19">
        <v>139455.24052492526</v>
      </c>
      <c r="DC18" s="19">
        <v>138585.81822962707</v>
      </c>
      <c r="DD18" s="19">
        <v>140966.23453834496</v>
      </c>
      <c r="DE18" s="19">
        <v>143880.50371424755</v>
      </c>
      <c r="DF18" s="18">
        <v>133717.60815600216</v>
      </c>
      <c r="DG18" s="19">
        <v>131671.86603176864</v>
      </c>
      <c r="DH18" s="19">
        <v>132992.7845555947</v>
      </c>
      <c r="DI18" s="19">
        <v>131936.00734304247</v>
      </c>
      <c r="DJ18" s="19">
        <v>131665.5194550718</v>
      </c>
      <c r="DK18" s="19">
        <v>128809.33302582722</v>
      </c>
      <c r="DL18" s="19">
        <v>126088.74474745053</v>
      </c>
      <c r="DM18" s="19">
        <v>128232.07024128427</v>
      </c>
      <c r="DN18" s="19">
        <v>126808.58294195017</v>
      </c>
      <c r="DO18" s="19">
        <v>122005.70230821222</v>
      </c>
      <c r="DP18" s="19">
        <v>121762.67677958703</v>
      </c>
      <c r="DQ18" s="19">
        <v>129851.02586441425</v>
      </c>
      <c r="DR18" s="18">
        <v>115931.22973705194</v>
      </c>
      <c r="DS18" s="19">
        <v>111179.73306929869</v>
      </c>
      <c r="DT18" s="19">
        <v>108492.91627469656</v>
      </c>
      <c r="DU18" s="19">
        <v>106660.97169854242</v>
      </c>
      <c r="DV18" s="19">
        <v>104384.25048968066</v>
      </c>
      <c r="DW18" s="19">
        <v>104953.62021417175</v>
      </c>
      <c r="DX18" s="19">
        <v>104244.11551060274</v>
      </c>
      <c r="DY18" s="19">
        <v>104629.25563174624</v>
      </c>
      <c r="DZ18" s="19">
        <v>104810.70812512167</v>
      </c>
      <c r="EA18" s="19">
        <v>107520.12042672484</v>
      </c>
      <c r="EB18" s="19">
        <v>106898.1494383329</v>
      </c>
      <c r="EC18" s="19">
        <v>106195.23869974846</v>
      </c>
      <c r="ED18" s="18">
        <v>76969.692256329523</v>
      </c>
      <c r="EE18" s="19">
        <v>64901.703053868354</v>
      </c>
      <c r="EF18" s="19">
        <v>62838.604065957115</v>
      </c>
      <c r="EG18" s="19">
        <v>62648.458767194155</v>
      </c>
      <c r="EH18" s="19">
        <v>61867.983272742786</v>
      </c>
      <c r="EI18" s="19">
        <v>61471.586055462896</v>
      </c>
      <c r="EJ18" s="19">
        <v>60997.235298213345</v>
      </c>
      <c r="EK18" s="19">
        <v>60588.367646291881</v>
      </c>
      <c r="EL18" s="19">
        <v>60182.244591440598</v>
      </c>
      <c r="EM18" s="19">
        <v>59788.516024359298</v>
      </c>
      <c r="EN18" s="19">
        <v>59375.809625276743</v>
      </c>
      <c r="EO18" s="19">
        <v>60778.932561720489</v>
      </c>
      <c r="EP18" s="18">
        <v>58705.095190679946</v>
      </c>
      <c r="EQ18" s="19">
        <v>58359.0164639215</v>
      </c>
      <c r="ER18" s="19">
        <v>58016.310457750922</v>
      </c>
      <c r="ES18" s="19">
        <v>57692.8382901691</v>
      </c>
      <c r="ET18" s="19">
        <v>57371.012798348602</v>
      </c>
      <c r="EU18" s="19">
        <v>57062.775191045206</v>
      </c>
      <c r="EV18" s="19">
        <v>56755.893371771926</v>
      </c>
      <c r="EW18" s="19">
        <v>56466.825883715959</v>
      </c>
      <c r="EX18" s="19">
        <v>56191.756922110049</v>
      </c>
      <c r="EY18" s="19">
        <v>55922.589239952438</v>
      </c>
      <c r="EZ18" s="19">
        <v>55648.914174418307</v>
      </c>
      <c r="FA18" s="19">
        <v>56774.551690611035</v>
      </c>
      <c r="FB18" s="18">
        <v>55172.578318268817</v>
      </c>
      <c r="FC18" s="19">
        <v>54931.571657615677</v>
      </c>
      <c r="FD18" s="19">
        <v>54702.356495308537</v>
      </c>
      <c r="FE18" s="19">
        <v>54207.111528054069</v>
      </c>
      <c r="FF18" s="19">
        <v>53997.471385030542</v>
      </c>
      <c r="FG18" s="19">
        <v>53797.968812849431</v>
      </c>
      <c r="FH18" s="19">
        <v>53602.388869683753</v>
      </c>
      <c r="FI18" s="19">
        <v>53418.5321086576</v>
      </c>
      <c r="FJ18" s="19">
        <v>53243.500457476977</v>
      </c>
      <c r="FK18" s="19">
        <v>53074.314690210456</v>
      </c>
      <c r="FL18" s="19">
        <v>52898.933476865692</v>
      </c>
      <c r="FM18" s="19">
        <v>53755.20002207817</v>
      </c>
      <c r="FN18" s="18">
        <v>52613.009435224798</v>
      </c>
      <c r="FO18" s="19">
        <v>52470.799134060107</v>
      </c>
      <c r="FP18" s="19">
        <v>52332.719466952956</v>
      </c>
      <c r="FQ18" s="19">
        <v>51927.737808235477</v>
      </c>
      <c r="FR18" s="19">
        <v>51725.870447740839</v>
      </c>
      <c r="FS18" s="19">
        <v>51526.495825084647</v>
      </c>
      <c r="FT18" s="19">
        <v>51306.966337377569</v>
      </c>
      <c r="FU18" s="19">
        <v>51095.694960584238</v>
      </c>
      <c r="FV18" s="19">
        <v>50889.415590537799</v>
      </c>
      <c r="FW18" s="19">
        <v>50704.468745275357</v>
      </c>
      <c r="FX18" s="19">
        <v>50511.026168831791</v>
      </c>
      <c r="FY18" s="19">
        <v>50695.722425523978</v>
      </c>
      <c r="FZ18" s="18">
        <v>50154.723591028829</v>
      </c>
      <c r="GA18" s="19">
        <v>49957.851736728029</v>
      </c>
      <c r="GB18" s="19">
        <v>49793.282242701345</v>
      </c>
      <c r="GC18" s="19">
        <v>49722.917623845002</v>
      </c>
      <c r="GD18" s="19">
        <v>49666.705292891289</v>
      </c>
      <c r="GE18" s="19">
        <v>49636.643432341509</v>
      </c>
      <c r="GF18" s="19">
        <v>49679.054125705748</v>
      </c>
      <c r="GG18" s="19">
        <v>49669.423649277669</v>
      </c>
      <c r="GH18" s="19">
        <v>49664.754991313115</v>
      </c>
      <c r="GI18" s="19">
        <v>49662.183070022307</v>
      </c>
      <c r="GJ18" s="19">
        <v>49706.571383884802</v>
      </c>
      <c r="GK18" s="19">
        <v>49727.932665972621</v>
      </c>
      <c r="GL18" s="18">
        <v>415.24684923718371</v>
      </c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8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8"/>
      <c r="HK18" s="19"/>
      <c r="HL18" s="19"/>
      <c r="HM18" s="19"/>
      <c r="HN18" s="19"/>
      <c r="HO18" s="27"/>
    </row>
    <row r="19" spans="1:223" x14ac:dyDescent="0.25">
      <c r="A19" s="11" t="s">
        <v>238</v>
      </c>
      <c r="B19" s="18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8"/>
      <c r="O19" s="19">
        <v>3024434.0157597042</v>
      </c>
      <c r="P19" s="19">
        <v>7831332.5864214124</v>
      </c>
      <c r="Q19" s="19">
        <v>7283165.315688381</v>
      </c>
      <c r="R19" s="19">
        <v>5245525.3743856717</v>
      </c>
      <c r="S19" s="19">
        <v>4240995.180152392</v>
      </c>
      <c r="T19" s="19">
        <v>3617076.3015259905</v>
      </c>
      <c r="U19" s="19">
        <v>2757949.6717488691</v>
      </c>
      <c r="V19" s="19">
        <v>2003306.9127024999</v>
      </c>
      <c r="W19" s="19">
        <v>2114774.2207620675</v>
      </c>
      <c r="X19" s="19">
        <v>2014738.9501115484</v>
      </c>
      <c r="Y19" s="19">
        <v>1937443.2259073076</v>
      </c>
      <c r="Z19" s="18">
        <v>1838056.5274572505</v>
      </c>
      <c r="AA19" s="19">
        <v>1765760.6898412574</v>
      </c>
      <c r="AB19" s="19">
        <v>1749524.1241501519</v>
      </c>
      <c r="AC19" s="19">
        <v>1738290.2576349499</v>
      </c>
      <c r="AD19" s="19">
        <v>1718455.2154828357</v>
      </c>
      <c r="AE19" s="19">
        <v>1650759.4035409288</v>
      </c>
      <c r="AF19" s="19">
        <v>1663915.3025928275</v>
      </c>
      <c r="AG19" s="19">
        <v>1893190.5967475367</v>
      </c>
      <c r="AH19" s="19">
        <v>1683844.4315988072</v>
      </c>
      <c r="AI19" s="19">
        <v>1525388.3308342868</v>
      </c>
      <c r="AJ19" s="19">
        <v>1545588.3051304168</v>
      </c>
      <c r="AK19" s="19">
        <v>1421898.9404461065</v>
      </c>
      <c r="AL19" s="18">
        <v>1293428.3115710206</v>
      </c>
      <c r="AM19" s="19">
        <v>1189222.5860681278</v>
      </c>
      <c r="AN19" s="19">
        <v>1163607.2196740848</v>
      </c>
      <c r="AO19" s="19">
        <v>1141056.7115787636</v>
      </c>
      <c r="AP19" s="19">
        <v>1098304.8285119156</v>
      </c>
      <c r="AQ19" s="19">
        <v>995473.21293221205</v>
      </c>
      <c r="AR19" s="19">
        <v>972712.83687381539</v>
      </c>
      <c r="AS19" s="19">
        <v>932083.54029667645</v>
      </c>
      <c r="AT19" s="19">
        <v>880635.03208246687</v>
      </c>
      <c r="AU19" s="19">
        <v>848037.43928624503</v>
      </c>
      <c r="AV19" s="19">
        <v>823024.85403621709</v>
      </c>
      <c r="AW19" s="19">
        <v>803829.62468555686</v>
      </c>
      <c r="AX19" s="18">
        <v>756633.49479770148</v>
      </c>
      <c r="AY19" s="19">
        <v>739551.00256262661</v>
      </c>
      <c r="AZ19" s="19">
        <v>734439.32798024942</v>
      </c>
      <c r="BA19" s="19">
        <v>716923.42384574225</v>
      </c>
      <c r="BB19" s="19">
        <v>696626.52114780364</v>
      </c>
      <c r="BC19" s="19">
        <v>679798.14262226853</v>
      </c>
      <c r="BD19" s="19">
        <v>657460.20108344359</v>
      </c>
      <c r="BE19" s="19">
        <v>642658.93328718666</v>
      </c>
      <c r="BF19" s="19">
        <v>620986.72354305198</v>
      </c>
      <c r="BG19" s="19">
        <v>606129.9792530688</v>
      </c>
      <c r="BH19" s="19">
        <v>584214.57335449464</v>
      </c>
      <c r="BI19" s="19">
        <v>587370.34484170808</v>
      </c>
      <c r="BJ19" s="18">
        <v>559912.54907202697</v>
      </c>
      <c r="BK19" s="19">
        <v>604009.8013023095</v>
      </c>
      <c r="BL19" s="19">
        <v>599682.59639621491</v>
      </c>
      <c r="BM19" s="19">
        <v>563394.46969967522</v>
      </c>
      <c r="BN19" s="19">
        <v>555978.85450095881</v>
      </c>
      <c r="BO19" s="19">
        <v>533358.63364581461</v>
      </c>
      <c r="BP19" s="19">
        <v>520619.64731466107</v>
      </c>
      <c r="BQ19" s="19">
        <v>504044.64932300849</v>
      </c>
      <c r="BR19" s="19">
        <v>492266.76532572386</v>
      </c>
      <c r="BS19" s="19">
        <v>484390.99575946265</v>
      </c>
      <c r="BT19" s="19">
        <v>479149.08432707377</v>
      </c>
      <c r="BU19" s="19">
        <v>462016.38914671307</v>
      </c>
      <c r="BV19" s="18">
        <v>443462.01934414514</v>
      </c>
      <c r="BW19" s="19">
        <v>439478.18742863124</v>
      </c>
      <c r="BX19" s="19">
        <v>419184.45628562151</v>
      </c>
      <c r="BY19" s="19">
        <v>415068.62686667213</v>
      </c>
      <c r="BZ19" s="19">
        <v>399925.94948915427</v>
      </c>
      <c r="CA19" s="19">
        <v>392245.83548991586</v>
      </c>
      <c r="CB19" s="19">
        <v>395980.42582453758</v>
      </c>
      <c r="CC19" s="19">
        <v>383329.12817138853</v>
      </c>
      <c r="CD19" s="19">
        <v>368768.82574856351</v>
      </c>
      <c r="CE19" s="19">
        <v>364767.5831457664</v>
      </c>
      <c r="CF19" s="19">
        <v>347102.80781043216</v>
      </c>
      <c r="CG19" s="19">
        <v>343552.52704887965</v>
      </c>
      <c r="CH19" s="18">
        <v>331021.68734726874</v>
      </c>
      <c r="CI19" s="19">
        <v>328553.58562395093</v>
      </c>
      <c r="CJ19" s="19">
        <v>315131.01736322115</v>
      </c>
      <c r="CK19" s="19">
        <v>311399.3298853751</v>
      </c>
      <c r="CL19" s="19">
        <v>311367.0400370537</v>
      </c>
      <c r="CM19" s="19">
        <v>299733.2468070527</v>
      </c>
      <c r="CN19" s="19">
        <v>292185.0406577948</v>
      </c>
      <c r="CO19" s="19">
        <v>286955.37597785291</v>
      </c>
      <c r="CP19" s="19">
        <v>277774.06779143197</v>
      </c>
      <c r="CQ19" s="19">
        <v>271625.710619841</v>
      </c>
      <c r="CR19" s="19">
        <v>267376.05186019058</v>
      </c>
      <c r="CS19" s="19">
        <v>265170.45758166141</v>
      </c>
      <c r="CT19" s="18">
        <v>255914.09030981283</v>
      </c>
      <c r="CU19" s="19">
        <v>252174.1140301422</v>
      </c>
      <c r="CV19" s="19">
        <v>246907.9651905059</v>
      </c>
      <c r="CW19" s="19">
        <v>241158.63452561444</v>
      </c>
      <c r="CX19" s="19">
        <v>237800.75197645134</v>
      </c>
      <c r="CY19" s="19">
        <v>235386.18438017022</v>
      </c>
      <c r="CZ19" s="19">
        <v>229913.73495330496</v>
      </c>
      <c r="DA19" s="19">
        <v>222854.29958583941</v>
      </c>
      <c r="DB19" s="19">
        <v>217522.7758759319</v>
      </c>
      <c r="DC19" s="19">
        <v>214946.761673587</v>
      </c>
      <c r="DD19" s="19">
        <v>212452.89121109981</v>
      </c>
      <c r="DE19" s="19">
        <v>214473.07356324524</v>
      </c>
      <c r="DF19" s="18">
        <v>209702.70944788036</v>
      </c>
      <c r="DG19" s="19">
        <v>204166.84559684532</v>
      </c>
      <c r="DH19" s="19">
        <v>197908.16784087245</v>
      </c>
      <c r="DI19" s="19">
        <v>199190.39396431082</v>
      </c>
      <c r="DJ19" s="19">
        <v>198674.23398474022</v>
      </c>
      <c r="DK19" s="19">
        <v>194286.66698051046</v>
      </c>
      <c r="DL19" s="19">
        <v>190394.89005336523</v>
      </c>
      <c r="DM19" s="19">
        <v>187861.91835198694</v>
      </c>
      <c r="DN19" s="19">
        <v>188039.99371949295</v>
      </c>
      <c r="DO19" s="19">
        <v>187185.1124180638</v>
      </c>
      <c r="DP19" s="19">
        <v>181947.72362266225</v>
      </c>
      <c r="DQ19" s="19">
        <v>184504.15139216158</v>
      </c>
      <c r="DR19" s="18">
        <v>185728.53844982645</v>
      </c>
      <c r="DS19" s="19">
        <v>183388.88066428161</v>
      </c>
      <c r="DT19" s="19">
        <v>178409.36907142474</v>
      </c>
      <c r="DU19" s="19">
        <v>175165.30938128757</v>
      </c>
      <c r="DV19" s="19">
        <v>172939.92233740771</v>
      </c>
      <c r="DW19" s="19">
        <v>169675.18261568449</v>
      </c>
      <c r="DX19" s="19">
        <v>168421.85249611398</v>
      </c>
      <c r="DY19" s="19">
        <v>166456.96604021866</v>
      </c>
      <c r="DZ19" s="19">
        <v>165134.51563217264</v>
      </c>
      <c r="EA19" s="19">
        <v>163479.21749100214</v>
      </c>
      <c r="EB19" s="19">
        <v>164154.60018591437</v>
      </c>
      <c r="EC19" s="19">
        <v>164018.37048608236</v>
      </c>
      <c r="ED19" s="18">
        <v>151074.30358500642</v>
      </c>
      <c r="EE19" s="19">
        <v>130192.04747708105</v>
      </c>
      <c r="EF19" s="19">
        <v>63309.539361314746</v>
      </c>
      <c r="EG19" s="19">
        <v>62047.289136016472</v>
      </c>
      <c r="EH19" s="19">
        <v>61907.37236349767</v>
      </c>
      <c r="EI19" s="19">
        <v>61171.733488157617</v>
      </c>
      <c r="EJ19" s="19">
        <v>60816.55359807895</v>
      </c>
      <c r="EK19" s="19">
        <v>60408.028300116297</v>
      </c>
      <c r="EL19" s="19">
        <v>60041.165005612354</v>
      </c>
      <c r="EM19" s="19">
        <v>59685.813841819217</v>
      </c>
      <c r="EN19" s="19">
        <v>59341.889231077759</v>
      </c>
      <c r="EO19" s="19">
        <v>61666.319811919922</v>
      </c>
      <c r="EP19" s="18">
        <v>58771.693635610733</v>
      </c>
      <c r="EQ19" s="19">
        <v>58448.075952770858</v>
      </c>
      <c r="ER19" s="19">
        <v>58134.406887676058</v>
      </c>
      <c r="ES19" s="19">
        <v>57835.514542380879</v>
      </c>
      <c r="ET19" s="19">
        <v>57533.713717179082</v>
      </c>
      <c r="EU19" s="19">
        <v>57256.741222620883</v>
      </c>
      <c r="EV19" s="19">
        <v>57003.576736280935</v>
      </c>
      <c r="EW19" s="19">
        <v>56755.618350001292</v>
      </c>
      <c r="EX19" s="19">
        <v>56506.867145436452</v>
      </c>
      <c r="EY19" s="19">
        <v>56252.801695417933</v>
      </c>
      <c r="EZ19" s="19">
        <v>56032.193210800033</v>
      </c>
      <c r="FA19" s="19">
        <v>58067.687410114318</v>
      </c>
      <c r="FB19" s="18">
        <v>55683.505470116208</v>
      </c>
      <c r="FC19" s="19">
        <v>55480.145763470973</v>
      </c>
      <c r="FD19" s="19">
        <v>55293.691584621352</v>
      </c>
      <c r="FE19" s="19">
        <v>55115.226590971113</v>
      </c>
      <c r="FF19" s="19">
        <v>54925.294583233539</v>
      </c>
      <c r="FG19" s="19">
        <v>54728.538420990153</v>
      </c>
      <c r="FH19" s="19">
        <v>54529.199142561789</v>
      </c>
      <c r="FI19" s="19">
        <v>54321.850765401468</v>
      </c>
      <c r="FJ19" s="19">
        <v>54073.045877396355</v>
      </c>
      <c r="FK19" s="19">
        <v>53789.241250001287</v>
      </c>
      <c r="FL19" s="19">
        <v>53545.950339401985</v>
      </c>
      <c r="FM19" s="19">
        <v>55016.455416693221</v>
      </c>
      <c r="FN19" s="18">
        <v>52978.09341027023</v>
      </c>
      <c r="FO19" s="19">
        <v>52670.847080243446</v>
      </c>
      <c r="FP19" s="19">
        <v>52450.628906404905</v>
      </c>
      <c r="FQ19" s="19">
        <v>52255.821769968905</v>
      </c>
      <c r="FR19" s="19">
        <v>52095.226209053864</v>
      </c>
      <c r="FS19" s="19">
        <v>51937.559311715748</v>
      </c>
      <c r="FT19" s="19">
        <v>51735.241867529272</v>
      </c>
      <c r="FU19" s="19">
        <v>51618.209207885731</v>
      </c>
      <c r="FV19" s="19">
        <v>51483.526179482782</v>
      </c>
      <c r="FW19" s="19">
        <v>51348.059616600192</v>
      </c>
      <c r="FX19" s="19">
        <v>51264.22671719201</v>
      </c>
      <c r="FY19" s="19">
        <v>52207.681924046585</v>
      </c>
      <c r="FZ19" s="18">
        <v>51015.793997069341</v>
      </c>
      <c r="GA19" s="19">
        <v>50921.946277976967</v>
      </c>
      <c r="GB19" s="19">
        <v>50812.104612598741</v>
      </c>
      <c r="GC19" s="19">
        <v>50470.903918168035</v>
      </c>
      <c r="GD19" s="19">
        <v>50395.748146436599</v>
      </c>
      <c r="GE19" s="19">
        <v>50333.26274239122</v>
      </c>
      <c r="GF19" s="19">
        <v>50283.147344555189</v>
      </c>
      <c r="GG19" s="19">
        <v>50218.865991634433</v>
      </c>
      <c r="GH19" s="19">
        <v>50209.845816991292</v>
      </c>
      <c r="GI19" s="19">
        <v>50201.1987476168</v>
      </c>
      <c r="GJ19" s="19">
        <v>50251.694764084321</v>
      </c>
      <c r="GK19" s="19">
        <v>50854.083421133153</v>
      </c>
      <c r="GL19" s="18">
        <v>50409.950431176825</v>
      </c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8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8"/>
      <c r="HK19" s="19"/>
      <c r="HL19" s="19"/>
      <c r="HM19" s="19"/>
      <c r="HN19" s="19"/>
      <c r="HO19" s="27"/>
    </row>
    <row r="20" spans="1:223" x14ac:dyDescent="0.25">
      <c r="A20" s="11" t="s">
        <v>239</v>
      </c>
      <c r="B20" s="18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8"/>
      <c r="O20" s="19"/>
      <c r="P20" s="19">
        <v>4860363.8665136416</v>
      </c>
      <c r="Q20" s="19">
        <v>6652546.1613201834</v>
      </c>
      <c r="R20" s="19">
        <v>6198793.7396276537</v>
      </c>
      <c r="S20" s="19">
        <v>4853253.1823030561</v>
      </c>
      <c r="T20" s="19">
        <v>3613280.1088389382</v>
      </c>
      <c r="U20" s="19">
        <v>3127765.3013957711</v>
      </c>
      <c r="V20" s="19">
        <v>2552009.1583501142</v>
      </c>
      <c r="W20" s="19">
        <v>2312886.1973170885</v>
      </c>
      <c r="X20" s="19">
        <v>2069621.4013080862</v>
      </c>
      <c r="Y20" s="19">
        <v>2125701.0875113485</v>
      </c>
      <c r="Z20" s="18">
        <v>2059050.9856985386</v>
      </c>
      <c r="AA20" s="19">
        <v>2038795.7812618986</v>
      </c>
      <c r="AB20" s="19">
        <v>2023237.9001831955</v>
      </c>
      <c r="AC20" s="19">
        <v>2031396.9107832978</v>
      </c>
      <c r="AD20" s="19">
        <v>2051967.8779052016</v>
      </c>
      <c r="AE20" s="19">
        <v>2126937.3739842782</v>
      </c>
      <c r="AF20" s="19">
        <v>2148621.3573004436</v>
      </c>
      <c r="AG20" s="19">
        <v>2107601.2730235383</v>
      </c>
      <c r="AH20" s="19">
        <v>2011492.4734694865</v>
      </c>
      <c r="AI20" s="19">
        <v>1905645.9577513512</v>
      </c>
      <c r="AJ20" s="19">
        <v>1870441.4238217638</v>
      </c>
      <c r="AK20" s="19">
        <v>2102302.7960131215</v>
      </c>
      <c r="AL20" s="18">
        <v>1921767.3149237442</v>
      </c>
      <c r="AM20" s="19">
        <v>1741063.0180877941</v>
      </c>
      <c r="AN20" s="19">
        <v>1576351.1377980714</v>
      </c>
      <c r="AO20" s="19">
        <v>1391642.9079240698</v>
      </c>
      <c r="AP20" s="19">
        <v>1233468.9641797438</v>
      </c>
      <c r="AQ20" s="19">
        <v>1088849.8812617057</v>
      </c>
      <c r="AR20" s="19">
        <v>988192.32968663285</v>
      </c>
      <c r="AS20" s="19">
        <v>934956.17302023375</v>
      </c>
      <c r="AT20" s="19">
        <v>907073.59888243035</v>
      </c>
      <c r="AU20" s="19">
        <v>873627.32229477598</v>
      </c>
      <c r="AV20" s="19">
        <v>842561.13124213601</v>
      </c>
      <c r="AW20" s="19">
        <v>752246.83969646879</v>
      </c>
      <c r="AX20" s="18">
        <v>719419.82840591297</v>
      </c>
      <c r="AY20" s="19">
        <v>704506.029400795</v>
      </c>
      <c r="AZ20" s="19">
        <v>685209.46482508024</v>
      </c>
      <c r="BA20" s="19">
        <v>684891.93652444542</v>
      </c>
      <c r="BB20" s="19">
        <v>667644.60365695064</v>
      </c>
      <c r="BC20" s="19">
        <v>642533.56982160371</v>
      </c>
      <c r="BD20" s="19">
        <v>630342.61169182474</v>
      </c>
      <c r="BE20" s="19">
        <v>623614.68884318275</v>
      </c>
      <c r="BF20" s="19">
        <v>598208.68531211372</v>
      </c>
      <c r="BG20" s="19">
        <v>585590.16696718731</v>
      </c>
      <c r="BH20" s="19">
        <v>574643.90254335001</v>
      </c>
      <c r="BI20" s="19">
        <v>561072.03062443761</v>
      </c>
      <c r="BJ20" s="18">
        <v>544831.29414811311</v>
      </c>
      <c r="BK20" s="19">
        <v>537962.55492363311</v>
      </c>
      <c r="BL20" s="19">
        <v>545665.1822880439</v>
      </c>
      <c r="BM20" s="19">
        <v>532640.66452087474</v>
      </c>
      <c r="BN20" s="19">
        <v>527075.22473093052</v>
      </c>
      <c r="BO20" s="19">
        <v>509452.14998551033</v>
      </c>
      <c r="BP20" s="19">
        <v>499326.87781545694</v>
      </c>
      <c r="BQ20" s="19">
        <v>488562.80726527475</v>
      </c>
      <c r="BR20" s="19">
        <v>476600.79689110292</v>
      </c>
      <c r="BS20" s="19">
        <v>467746.15333425906</v>
      </c>
      <c r="BT20" s="19">
        <v>460604.96687502298</v>
      </c>
      <c r="BU20" s="19">
        <v>450531.46720680979</v>
      </c>
      <c r="BV20" s="18">
        <v>435019.40096162143</v>
      </c>
      <c r="BW20" s="19">
        <v>429334.37507742993</v>
      </c>
      <c r="BX20" s="19">
        <v>409834.40431024437</v>
      </c>
      <c r="BY20" s="19">
        <v>404741.89638986927</v>
      </c>
      <c r="BZ20" s="19">
        <v>407585.66314283141</v>
      </c>
      <c r="CA20" s="19">
        <v>394397.77408639248</v>
      </c>
      <c r="CB20" s="19">
        <v>390988.21467168583</v>
      </c>
      <c r="CC20" s="19">
        <v>388924.72930570028</v>
      </c>
      <c r="CD20" s="19">
        <v>379107.86846548505</v>
      </c>
      <c r="CE20" s="19">
        <v>372019.60749184375</v>
      </c>
      <c r="CF20" s="19">
        <v>366118.15636338649</v>
      </c>
      <c r="CG20" s="19">
        <v>356390.43302132265</v>
      </c>
      <c r="CH20" s="18">
        <v>345512.03623799793</v>
      </c>
      <c r="CI20" s="19">
        <v>345729.68324250233</v>
      </c>
      <c r="CJ20" s="19">
        <v>335591.084109227</v>
      </c>
      <c r="CK20" s="19">
        <v>332316.94448262022</v>
      </c>
      <c r="CL20" s="19">
        <v>333330.58671056834</v>
      </c>
      <c r="CM20" s="19">
        <v>324192.98387959221</v>
      </c>
      <c r="CN20" s="19">
        <v>317798.2950810265</v>
      </c>
      <c r="CO20" s="19">
        <v>313704.05434856866</v>
      </c>
      <c r="CP20" s="19">
        <v>308361.71529477875</v>
      </c>
      <c r="CQ20" s="19">
        <v>302560.90175084723</v>
      </c>
      <c r="CR20" s="19">
        <v>299920.80422808253</v>
      </c>
      <c r="CS20" s="19">
        <v>295584.91085862875</v>
      </c>
      <c r="CT20" s="18">
        <v>288477.01863291004</v>
      </c>
      <c r="CU20" s="19">
        <v>289610.32584663125</v>
      </c>
      <c r="CV20" s="19">
        <v>282008.77003611723</v>
      </c>
      <c r="CW20" s="19">
        <v>280083.56789905328</v>
      </c>
      <c r="CX20" s="19">
        <v>280789.54060657293</v>
      </c>
      <c r="CY20" s="19">
        <v>273423.17971719458</v>
      </c>
      <c r="CZ20" s="19">
        <v>273048.31826192897</v>
      </c>
      <c r="DA20" s="19">
        <v>269733.40210127149</v>
      </c>
      <c r="DB20" s="19">
        <v>262670.41407252132</v>
      </c>
      <c r="DC20" s="19">
        <v>259606.81667030745</v>
      </c>
      <c r="DD20" s="19">
        <v>259450.13016636029</v>
      </c>
      <c r="DE20" s="19">
        <v>255904.36974658386</v>
      </c>
      <c r="DF20" s="18">
        <v>253238.80203981895</v>
      </c>
      <c r="DG20" s="19">
        <v>256639.78453932359</v>
      </c>
      <c r="DH20" s="19">
        <v>247543.70301993922</v>
      </c>
      <c r="DI20" s="19">
        <v>243906.83437494203</v>
      </c>
      <c r="DJ20" s="19">
        <v>249576.9190331125</v>
      </c>
      <c r="DK20" s="19">
        <v>244719.47169765859</v>
      </c>
      <c r="DL20" s="19">
        <v>241888.695621936</v>
      </c>
      <c r="DM20" s="19">
        <v>239247.36818015209</v>
      </c>
      <c r="DN20" s="19">
        <v>235644.2079542836</v>
      </c>
      <c r="DO20" s="19">
        <v>236680.20594895806</v>
      </c>
      <c r="DP20" s="19">
        <v>237392.61353642654</v>
      </c>
      <c r="DQ20" s="19">
        <v>231016.32061063635</v>
      </c>
      <c r="DR20" s="18">
        <v>227780.06420313052</v>
      </c>
      <c r="DS20" s="19">
        <v>235149.4355002119</v>
      </c>
      <c r="DT20" s="19">
        <v>222528.01123235616</v>
      </c>
      <c r="DU20" s="19">
        <v>218999.58184568712</v>
      </c>
      <c r="DV20" s="19">
        <v>220567.65290766949</v>
      </c>
      <c r="DW20" s="19">
        <v>216272.75845530175</v>
      </c>
      <c r="DX20" s="19">
        <v>214341.36390913225</v>
      </c>
      <c r="DY20" s="19">
        <v>214654.47135774832</v>
      </c>
      <c r="DZ20" s="19">
        <v>212996.5982659416</v>
      </c>
      <c r="EA20" s="19">
        <v>213832.38830810282</v>
      </c>
      <c r="EB20" s="19">
        <v>215528.45761011</v>
      </c>
      <c r="EC20" s="19">
        <v>220237.4306436808</v>
      </c>
      <c r="ED20" s="18">
        <v>207300.89876959845</v>
      </c>
      <c r="EE20" s="19">
        <v>204916.94615650011</v>
      </c>
      <c r="EF20" s="19">
        <v>93444.587494525476</v>
      </c>
      <c r="EG20" s="19">
        <v>82729.379467753242</v>
      </c>
      <c r="EH20" s="19">
        <v>81501.22020851374</v>
      </c>
      <c r="EI20" s="19">
        <v>81238.607987362499</v>
      </c>
      <c r="EJ20" s="19">
        <v>80465.307417333272</v>
      </c>
      <c r="EK20" s="19">
        <v>80023.118236892566</v>
      </c>
      <c r="EL20" s="19">
        <v>79537.559353624558</v>
      </c>
      <c r="EM20" s="19">
        <v>79093.843247379889</v>
      </c>
      <c r="EN20" s="19">
        <v>78661.431737559338</v>
      </c>
      <c r="EO20" s="19">
        <v>79993.480107651412</v>
      </c>
      <c r="EP20" s="18">
        <v>77857.462321594023</v>
      </c>
      <c r="EQ20" s="19">
        <v>77458.832426183857</v>
      </c>
      <c r="ER20" s="19">
        <v>77071.150686393361</v>
      </c>
      <c r="ES20" s="19">
        <v>76694.337193278945</v>
      </c>
      <c r="ET20" s="19">
        <v>76328.300839013464</v>
      </c>
      <c r="EU20" s="19">
        <v>75972.980643704926</v>
      </c>
      <c r="EV20" s="19">
        <v>75628.280607905559</v>
      </c>
      <c r="EW20" s="19">
        <v>75294.140190270758</v>
      </c>
      <c r="EX20" s="19">
        <v>74970.482120404369</v>
      </c>
      <c r="EY20" s="19">
        <v>74657.242326793756</v>
      </c>
      <c r="EZ20" s="19">
        <v>74354.345600495319</v>
      </c>
      <c r="FA20" s="19">
        <v>75515.306651840496</v>
      </c>
      <c r="FB20" s="18">
        <v>73801.946578402509</v>
      </c>
      <c r="FC20" s="19">
        <v>73530.069942311966</v>
      </c>
      <c r="FD20" s="19">
        <v>73268.302509271816</v>
      </c>
      <c r="FE20" s="19">
        <v>73016.585592127187</v>
      </c>
      <c r="FF20" s="19">
        <v>72774.867049533525</v>
      </c>
      <c r="FG20" s="19">
        <v>72543.090794335949</v>
      </c>
      <c r="FH20" s="19">
        <v>72321.212015357974</v>
      </c>
      <c r="FI20" s="19">
        <v>72109.178548349882</v>
      </c>
      <c r="FJ20" s="19">
        <v>71906.946082135197</v>
      </c>
      <c r="FK20" s="19">
        <v>71714.468398274505</v>
      </c>
      <c r="FL20" s="19">
        <v>71529.349697139114</v>
      </c>
      <c r="FM20" s="19">
        <v>72536.407115530266</v>
      </c>
      <c r="FN20" s="18">
        <v>71190.984890178574</v>
      </c>
      <c r="FO20" s="19">
        <v>71028.552546763094</v>
      </c>
      <c r="FP20" s="19">
        <v>70864.308785913527</v>
      </c>
      <c r="FQ20" s="19">
        <v>70706.68042951767</v>
      </c>
      <c r="FR20" s="19">
        <v>70550.623542543704</v>
      </c>
      <c r="FS20" s="19">
        <v>70404.664552473667</v>
      </c>
      <c r="FT20" s="19">
        <v>70268.915956522484</v>
      </c>
      <c r="FU20" s="19">
        <v>70148.135342771129</v>
      </c>
      <c r="FV20" s="19">
        <v>70035.412885538797</v>
      </c>
      <c r="FW20" s="19">
        <v>69937.949329521973</v>
      </c>
      <c r="FX20" s="19">
        <v>69845.301647646076</v>
      </c>
      <c r="FY20" s="19">
        <v>70391.160690031276</v>
      </c>
      <c r="FZ20" s="18">
        <v>69676.212051143579</v>
      </c>
      <c r="GA20" s="19">
        <v>69598.184920189873</v>
      </c>
      <c r="GB20" s="19">
        <v>69497.859094771848</v>
      </c>
      <c r="GC20" s="19">
        <v>69398.165636458405</v>
      </c>
      <c r="GD20" s="19">
        <v>69318.576651799143</v>
      </c>
      <c r="GE20" s="19">
        <v>69228.642447349732</v>
      </c>
      <c r="GF20" s="19">
        <v>69184.098314618852</v>
      </c>
      <c r="GG20" s="19">
        <v>69198.451416672557</v>
      </c>
      <c r="GH20" s="19">
        <v>69221.912165257629</v>
      </c>
      <c r="GI20" s="19">
        <v>69254.464717913041</v>
      </c>
      <c r="GJ20" s="19">
        <v>69296.116852850115</v>
      </c>
      <c r="GK20" s="19">
        <v>69350.543967561141</v>
      </c>
      <c r="GL20" s="18">
        <v>69410.424378790165</v>
      </c>
      <c r="GM20" s="19">
        <v>69479.421339335648</v>
      </c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8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8"/>
      <c r="HK20" s="19"/>
      <c r="HL20" s="19"/>
      <c r="HM20" s="19"/>
      <c r="HN20" s="19"/>
      <c r="HO20" s="27"/>
    </row>
    <row r="21" spans="1:223" x14ac:dyDescent="0.25">
      <c r="A21" s="11" t="s">
        <v>240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8"/>
      <c r="O21" s="19"/>
      <c r="P21" s="19"/>
      <c r="Q21" s="19">
        <v>4695737.9054389512</v>
      </c>
      <c r="R21" s="19">
        <v>6719308.0389250349</v>
      </c>
      <c r="S21" s="19">
        <v>4662520.2369046509</v>
      </c>
      <c r="T21" s="19">
        <v>3342966.6485903142</v>
      </c>
      <c r="U21" s="19">
        <v>2642806.8029758949</v>
      </c>
      <c r="V21" s="19">
        <v>2361869.5941150472</v>
      </c>
      <c r="W21" s="19">
        <v>1921529.7823617826</v>
      </c>
      <c r="X21" s="19">
        <v>1621464.1897561364</v>
      </c>
      <c r="Y21" s="19">
        <v>1530745.5564150941</v>
      </c>
      <c r="Z21" s="18">
        <v>1474071.0292492756</v>
      </c>
      <c r="AA21" s="19">
        <v>1375839.0136692238</v>
      </c>
      <c r="AB21" s="19">
        <v>1284577.177881951</v>
      </c>
      <c r="AC21" s="19">
        <v>1206627.0479596425</v>
      </c>
      <c r="AD21" s="19">
        <v>1142758.8589534455</v>
      </c>
      <c r="AE21" s="19">
        <v>1084460.9264381966</v>
      </c>
      <c r="AF21" s="19">
        <v>1035879.4922308287</v>
      </c>
      <c r="AG21" s="19">
        <v>1264038.7628793046</v>
      </c>
      <c r="AH21" s="19">
        <v>1231726.1673611053</v>
      </c>
      <c r="AI21" s="19">
        <v>1134503.4243296073</v>
      </c>
      <c r="AJ21" s="19">
        <v>1038856.980686625</v>
      </c>
      <c r="AK21" s="19">
        <v>950682.43748796626</v>
      </c>
      <c r="AL21" s="18">
        <v>872127.45915386302</v>
      </c>
      <c r="AM21" s="19">
        <v>800172.2864723145</v>
      </c>
      <c r="AN21" s="19">
        <v>738394.93895987689</v>
      </c>
      <c r="AO21" s="19">
        <v>685246.10796025081</v>
      </c>
      <c r="AP21" s="19">
        <v>643720.3456383897</v>
      </c>
      <c r="AQ21" s="19">
        <v>609729.74374401255</v>
      </c>
      <c r="AR21" s="19">
        <v>543494.33385396225</v>
      </c>
      <c r="AS21" s="19">
        <v>540128.66603455285</v>
      </c>
      <c r="AT21" s="19">
        <v>531110.74003419792</v>
      </c>
      <c r="AU21" s="19">
        <v>518443.28379638353</v>
      </c>
      <c r="AV21" s="19">
        <v>511764.49957370682</v>
      </c>
      <c r="AW21" s="19">
        <v>497331.06658272701</v>
      </c>
      <c r="AX21" s="18">
        <v>480523.50074079499</v>
      </c>
      <c r="AY21" s="19">
        <v>473098.59402674728</v>
      </c>
      <c r="AZ21" s="19">
        <v>462078.60957276425</v>
      </c>
      <c r="BA21" s="19">
        <v>463492.72188511584</v>
      </c>
      <c r="BB21" s="19">
        <v>481714.39099112258</v>
      </c>
      <c r="BC21" s="19">
        <v>470247.70931047609</v>
      </c>
      <c r="BD21" s="19">
        <v>458364.09087589133</v>
      </c>
      <c r="BE21" s="19">
        <v>452347.88108089555</v>
      </c>
      <c r="BF21" s="19">
        <v>441590.37495724269</v>
      </c>
      <c r="BG21" s="19">
        <v>426912.26298739173</v>
      </c>
      <c r="BH21" s="19">
        <v>415438.31099441263</v>
      </c>
      <c r="BI21" s="19">
        <v>406264.83336918766</v>
      </c>
      <c r="BJ21" s="18">
        <v>397430.72490819154</v>
      </c>
      <c r="BK21" s="19">
        <v>398525.50943089346</v>
      </c>
      <c r="BL21" s="19">
        <v>385014.58777718875</v>
      </c>
      <c r="BM21" s="19">
        <v>400530.51376780833</v>
      </c>
      <c r="BN21" s="19">
        <v>365463.54453541344</v>
      </c>
      <c r="BO21" s="19">
        <v>371492.54901023413</v>
      </c>
      <c r="BP21" s="19">
        <v>347927.08836534712</v>
      </c>
      <c r="BQ21" s="19">
        <v>347395.89763561409</v>
      </c>
      <c r="BR21" s="19">
        <v>333116.77873260516</v>
      </c>
      <c r="BS21" s="19">
        <v>327760.60802574881</v>
      </c>
      <c r="BT21" s="19">
        <v>326841.017673239</v>
      </c>
      <c r="BU21" s="19">
        <v>321314.98828797584</v>
      </c>
      <c r="BV21" s="18">
        <v>311690.52769338147</v>
      </c>
      <c r="BW21" s="19">
        <v>304305.90875845135</v>
      </c>
      <c r="BX21" s="19">
        <v>305472.94539691944</v>
      </c>
      <c r="BY21" s="19">
        <v>279694.23784622643</v>
      </c>
      <c r="BZ21" s="19">
        <v>285006.74637656158</v>
      </c>
      <c r="CA21" s="19">
        <v>273899.52711139526</v>
      </c>
      <c r="CB21" s="19">
        <v>266477.49946383276</v>
      </c>
      <c r="CC21" s="19">
        <v>264542.01843627397</v>
      </c>
      <c r="CD21" s="19">
        <v>266965.75734331558</v>
      </c>
      <c r="CE21" s="19">
        <v>257594.30932069125</v>
      </c>
      <c r="CF21" s="19">
        <v>259783.45072401984</v>
      </c>
      <c r="CG21" s="19">
        <v>249211.55103492245</v>
      </c>
      <c r="CH21" s="18">
        <v>242031.91205600993</v>
      </c>
      <c r="CI21" s="19">
        <v>234175.06354790711</v>
      </c>
      <c r="CJ21" s="19">
        <v>234622.50744455174</v>
      </c>
      <c r="CK21" s="19">
        <v>226751.68805934201</v>
      </c>
      <c r="CL21" s="19">
        <v>225048.76780278343</v>
      </c>
      <c r="CM21" s="19">
        <v>228345.14941847211</v>
      </c>
      <c r="CN21" s="19">
        <v>221167.23996670742</v>
      </c>
      <c r="CO21" s="19">
        <v>210816.96080859817</v>
      </c>
      <c r="CP21" s="19">
        <v>207070.48577881342</v>
      </c>
      <c r="CQ21" s="19">
        <v>209084.42335655174</v>
      </c>
      <c r="CR21" s="19">
        <v>202938.86464306572</v>
      </c>
      <c r="CS21" s="19">
        <v>201021.69528521487</v>
      </c>
      <c r="CT21" s="18">
        <v>195664.67862151994</v>
      </c>
      <c r="CU21" s="19">
        <v>196204.75053857238</v>
      </c>
      <c r="CV21" s="19">
        <v>194556.56216651879</v>
      </c>
      <c r="CW21" s="19">
        <v>191942.37741595064</v>
      </c>
      <c r="CX21" s="19">
        <v>190038.840144432</v>
      </c>
      <c r="CY21" s="19">
        <v>186651.98480592162</v>
      </c>
      <c r="CZ21" s="19">
        <v>183348.72049590896</v>
      </c>
      <c r="DA21" s="19">
        <v>183322.53000475004</v>
      </c>
      <c r="DB21" s="19">
        <v>180227.07749402241</v>
      </c>
      <c r="DC21" s="19">
        <v>174915.18493767994</v>
      </c>
      <c r="DD21" s="19">
        <v>171944.56116754306</v>
      </c>
      <c r="DE21" s="19">
        <v>171605.28199689963</v>
      </c>
      <c r="DF21" s="18">
        <v>168708.84444495314</v>
      </c>
      <c r="DG21" s="19">
        <v>169112.29549921348</v>
      </c>
      <c r="DH21" s="19">
        <v>169473.65445204897</v>
      </c>
      <c r="DI21" s="19">
        <v>164411.18632569796</v>
      </c>
      <c r="DJ21" s="19">
        <v>160308.35697458888</v>
      </c>
      <c r="DK21" s="19">
        <v>161731.22774341464</v>
      </c>
      <c r="DL21" s="19">
        <v>160077.85228215842</v>
      </c>
      <c r="DM21" s="19">
        <v>157097.43393599408</v>
      </c>
      <c r="DN21" s="19">
        <v>154157.14805249087</v>
      </c>
      <c r="DO21" s="19">
        <v>151696.07622621488</v>
      </c>
      <c r="DP21" s="19">
        <v>152255.71322641816</v>
      </c>
      <c r="DQ21" s="19">
        <v>152365.30010069086</v>
      </c>
      <c r="DR21" s="18">
        <v>146419.2207994771</v>
      </c>
      <c r="DS21" s="19">
        <v>145331.62043234927</v>
      </c>
      <c r="DT21" s="19">
        <v>149460.98332048618</v>
      </c>
      <c r="DU21" s="19">
        <v>139794.37071819731</v>
      </c>
      <c r="DV21" s="19">
        <v>135541.39070981456</v>
      </c>
      <c r="DW21" s="19">
        <v>132967.22337390055</v>
      </c>
      <c r="DX21" s="19">
        <v>131185.66680465441</v>
      </c>
      <c r="DY21" s="19">
        <v>128722.26261274515</v>
      </c>
      <c r="DZ21" s="19">
        <v>128367.81549989921</v>
      </c>
      <c r="EA21" s="19">
        <v>127288.83074727133</v>
      </c>
      <c r="EB21" s="19">
        <v>127297.75996212021</v>
      </c>
      <c r="EC21" s="19">
        <v>128045.07199997416</v>
      </c>
      <c r="ED21" s="18">
        <v>129350.49949620359</v>
      </c>
      <c r="EE21" s="19">
        <v>128526.59893595445</v>
      </c>
      <c r="EF21" s="19">
        <v>125398.14182633375</v>
      </c>
      <c r="EG21" s="19">
        <v>64806.116043272479</v>
      </c>
      <c r="EH21" s="19">
        <v>64382.550354560095</v>
      </c>
      <c r="EI21" s="19">
        <v>63265.946195596247</v>
      </c>
      <c r="EJ21" s="19">
        <v>63105.095031092409</v>
      </c>
      <c r="EK21" s="19">
        <v>62422.447144369973</v>
      </c>
      <c r="EL21" s="19">
        <v>62080.022181621775</v>
      </c>
      <c r="EM21" s="19">
        <v>61685.482531157875</v>
      </c>
      <c r="EN21" s="19">
        <v>61338.307420313053</v>
      </c>
      <c r="EO21" s="19">
        <v>61785.440490748864</v>
      </c>
      <c r="EP21" s="18">
        <v>60683.658803890321</v>
      </c>
      <c r="EQ21" s="19">
        <v>60353.941959144744</v>
      </c>
      <c r="ER21" s="19">
        <v>60000.83251776229</v>
      </c>
      <c r="ES21" s="19">
        <v>59687.548237760915</v>
      </c>
      <c r="ET21" s="19">
        <v>59365.291598006595</v>
      </c>
      <c r="EU21" s="19">
        <v>59059.411639588921</v>
      </c>
      <c r="EV21" s="19">
        <v>58759.154648818519</v>
      </c>
      <c r="EW21" s="19">
        <v>58488.5393225468</v>
      </c>
      <c r="EX21" s="19">
        <v>58212.351216679446</v>
      </c>
      <c r="EY21" s="19">
        <v>57963.397967302706</v>
      </c>
      <c r="EZ21" s="19">
        <v>57694.314841662432</v>
      </c>
      <c r="FA21" s="19">
        <v>58168.27920224236</v>
      </c>
      <c r="FB21" s="18">
        <v>57249.160135043887</v>
      </c>
      <c r="FC21" s="19">
        <v>57001.891504364117</v>
      </c>
      <c r="FD21" s="19">
        <v>56788.780321221886</v>
      </c>
      <c r="FE21" s="19">
        <v>56591.184859019835</v>
      </c>
      <c r="FF21" s="19">
        <v>56402.309387059257</v>
      </c>
      <c r="FG21" s="19">
        <v>56194.445028871589</v>
      </c>
      <c r="FH21" s="19">
        <v>56022.049478101872</v>
      </c>
      <c r="FI21" s="19">
        <v>55858.273442147431</v>
      </c>
      <c r="FJ21" s="19">
        <v>55675.899633963621</v>
      </c>
      <c r="FK21" s="19">
        <v>55498.396406223997</v>
      </c>
      <c r="FL21" s="19">
        <v>55335.734011104985</v>
      </c>
      <c r="FM21" s="19">
        <v>55839.610663823303</v>
      </c>
      <c r="FN21" s="18">
        <v>55094.325668178804</v>
      </c>
      <c r="FO21" s="19">
        <v>54979.645664488336</v>
      </c>
      <c r="FP21" s="19">
        <v>54873.43083705366</v>
      </c>
      <c r="FQ21" s="19">
        <v>54715.067536441165</v>
      </c>
      <c r="FR21" s="19">
        <v>54584.652954948615</v>
      </c>
      <c r="FS21" s="19">
        <v>54454.809483730605</v>
      </c>
      <c r="FT21" s="19">
        <v>54353.000162364857</v>
      </c>
      <c r="FU21" s="19">
        <v>54145.363505521047</v>
      </c>
      <c r="FV21" s="19">
        <v>54017.374692509664</v>
      </c>
      <c r="FW21" s="19">
        <v>53943.530728039419</v>
      </c>
      <c r="FX21" s="19">
        <v>53878.344039837015</v>
      </c>
      <c r="FY21" s="19">
        <v>54286.269518417852</v>
      </c>
      <c r="FZ21" s="18">
        <v>53789.742620284625</v>
      </c>
      <c r="GA21" s="19">
        <v>53757.594453613361</v>
      </c>
      <c r="GB21" s="19">
        <v>53698.989474985996</v>
      </c>
      <c r="GC21" s="19">
        <v>53607.601600666763</v>
      </c>
      <c r="GD21" s="19">
        <v>53584.195178759168</v>
      </c>
      <c r="GE21" s="19">
        <v>53570.294670610681</v>
      </c>
      <c r="GF21" s="19">
        <v>53577.292403368279</v>
      </c>
      <c r="GG21" s="19">
        <v>53592.305893341836</v>
      </c>
      <c r="GH21" s="19">
        <v>53615.339664552957</v>
      </c>
      <c r="GI21" s="19">
        <v>53646.432037673905</v>
      </c>
      <c r="GJ21" s="19">
        <v>53677.339566807364</v>
      </c>
      <c r="GK21" s="19">
        <v>54125.843588538373</v>
      </c>
      <c r="GL21" s="18">
        <v>53793.270510790549</v>
      </c>
      <c r="GM21" s="19">
        <v>53857.044978165621</v>
      </c>
      <c r="GN21" s="19">
        <v>53929.024094941546</v>
      </c>
      <c r="GO21" s="19"/>
      <c r="GP21" s="19"/>
      <c r="GQ21" s="19"/>
      <c r="GR21" s="19"/>
      <c r="GS21" s="19"/>
      <c r="GT21" s="19"/>
      <c r="GU21" s="19"/>
      <c r="GV21" s="19"/>
      <c r="GW21" s="19"/>
      <c r="GX21" s="18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8"/>
      <c r="HK21" s="19"/>
      <c r="HL21" s="19"/>
      <c r="HM21" s="19"/>
      <c r="HN21" s="19"/>
      <c r="HO21" s="27"/>
    </row>
    <row r="22" spans="1:223" x14ac:dyDescent="0.25">
      <c r="A22" s="11" t="s">
        <v>241</v>
      </c>
      <c r="B22" s="18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8"/>
      <c r="O22" s="19"/>
      <c r="P22" s="19"/>
      <c r="Q22" s="19"/>
      <c r="R22" s="19">
        <v>4516340.1277800165</v>
      </c>
      <c r="S22" s="19">
        <v>9353133.5442077685</v>
      </c>
      <c r="T22" s="19">
        <v>6123692.1177397165</v>
      </c>
      <c r="U22" s="19">
        <v>5277662.6456243573</v>
      </c>
      <c r="V22" s="19">
        <v>4404179.8520595813</v>
      </c>
      <c r="W22" s="19">
        <v>3516428.7347709527</v>
      </c>
      <c r="X22" s="19">
        <v>2869084.1837856648</v>
      </c>
      <c r="Y22" s="19">
        <v>2937278.7972768531</v>
      </c>
      <c r="Z22" s="18">
        <v>2673276.1262684199</v>
      </c>
      <c r="AA22" s="19">
        <v>2285593.4473246564</v>
      </c>
      <c r="AB22" s="19">
        <v>2385665.6158839231</v>
      </c>
      <c r="AC22" s="19">
        <v>2103621.3888179385</v>
      </c>
      <c r="AD22" s="19">
        <v>2097722.4848424965</v>
      </c>
      <c r="AE22" s="19">
        <v>2629695.0750482962</v>
      </c>
      <c r="AF22" s="19">
        <v>2186357.2546315142</v>
      </c>
      <c r="AG22" s="19">
        <v>2389451.5013345485</v>
      </c>
      <c r="AH22" s="19">
        <v>2100269.7781419219</v>
      </c>
      <c r="AI22" s="19">
        <v>2027489.1298054196</v>
      </c>
      <c r="AJ22" s="19">
        <v>2070029.1804776853</v>
      </c>
      <c r="AK22" s="19">
        <v>2055075.6382163237</v>
      </c>
      <c r="AL22" s="18">
        <v>1964158.4682506057</v>
      </c>
      <c r="AM22" s="19">
        <v>1587432.7615963493</v>
      </c>
      <c r="AN22" s="19">
        <v>1650236.0382506542</v>
      </c>
      <c r="AO22" s="19">
        <v>1444366.3959465874</v>
      </c>
      <c r="AP22" s="19">
        <v>1407464.9043032872</v>
      </c>
      <c r="AQ22" s="19">
        <v>1823436.0775196215</v>
      </c>
      <c r="AR22" s="19">
        <v>1421735.0755387447</v>
      </c>
      <c r="AS22" s="19">
        <v>1528254.7020980418</v>
      </c>
      <c r="AT22" s="19">
        <v>1316005.4927071172</v>
      </c>
      <c r="AU22" s="19">
        <v>1218880.7693560487</v>
      </c>
      <c r="AV22" s="19">
        <v>1262266.8567714843</v>
      </c>
      <c r="AW22" s="19">
        <v>1310026.6667305927</v>
      </c>
      <c r="AX22" s="18">
        <v>1252671.29101156</v>
      </c>
      <c r="AY22" s="19">
        <v>982513.68671737902</v>
      </c>
      <c r="AZ22" s="19">
        <v>1089256.5083571288</v>
      </c>
      <c r="BA22" s="19">
        <v>925878.27773824753</v>
      </c>
      <c r="BB22" s="19">
        <v>978117.38031686912</v>
      </c>
      <c r="BC22" s="19">
        <v>1400155.6090602782</v>
      </c>
      <c r="BD22" s="19">
        <v>1098538.7781719477</v>
      </c>
      <c r="BE22" s="19">
        <v>1269014.7158345631</v>
      </c>
      <c r="BF22" s="19">
        <v>1094715.167055276</v>
      </c>
      <c r="BG22" s="19">
        <v>974950.12361847376</v>
      </c>
      <c r="BH22" s="19">
        <v>999870.13449746487</v>
      </c>
      <c r="BI22" s="19">
        <v>1039560.3497500159</v>
      </c>
      <c r="BJ22" s="18">
        <v>996585.10488432331</v>
      </c>
      <c r="BK22" s="19">
        <v>771923.39321023319</v>
      </c>
      <c r="BL22" s="19">
        <v>876750.45597906667</v>
      </c>
      <c r="BM22" s="19">
        <v>742421.63325478323</v>
      </c>
      <c r="BN22" s="19">
        <v>802282.81340652809</v>
      </c>
      <c r="BO22" s="19">
        <v>1145510.6136430847</v>
      </c>
      <c r="BP22" s="19">
        <v>888122.60778492375</v>
      </c>
      <c r="BQ22" s="19">
        <v>1039373.4606977092</v>
      </c>
      <c r="BR22" s="19">
        <v>889884.63993895915</v>
      </c>
      <c r="BS22" s="19">
        <v>783967.97192806436</v>
      </c>
      <c r="BT22" s="19">
        <v>811330.22240913217</v>
      </c>
      <c r="BU22" s="19">
        <v>852752.95728330943</v>
      </c>
      <c r="BV22" s="18">
        <v>821952.08105492266</v>
      </c>
      <c r="BW22" s="19">
        <v>623921.20907502552</v>
      </c>
      <c r="BX22" s="19">
        <v>714264.57792664738</v>
      </c>
      <c r="BY22" s="19">
        <v>601027.94834177964</v>
      </c>
      <c r="BZ22" s="19">
        <v>621672.34077136789</v>
      </c>
      <c r="CA22" s="19">
        <v>940342.56884779176</v>
      </c>
      <c r="CB22" s="19">
        <v>715443.03829888359</v>
      </c>
      <c r="CC22" s="19">
        <v>852970.46279774641</v>
      </c>
      <c r="CD22" s="19">
        <v>729657.11300619296</v>
      </c>
      <c r="CE22" s="19">
        <v>645963.81930461642</v>
      </c>
      <c r="CF22" s="19">
        <v>670415.97149302647</v>
      </c>
      <c r="CG22" s="19">
        <v>707939.63318491075</v>
      </c>
      <c r="CH22" s="18">
        <v>678394.51030809595</v>
      </c>
      <c r="CI22" s="19">
        <v>501599.46900808037</v>
      </c>
      <c r="CJ22" s="19">
        <v>587252.70377073984</v>
      </c>
      <c r="CK22" s="19">
        <v>489326.13490854565</v>
      </c>
      <c r="CL22" s="19">
        <v>516265.04592270788</v>
      </c>
      <c r="CM22" s="19">
        <v>801195.07526105642</v>
      </c>
      <c r="CN22" s="19">
        <v>607964.20867639361</v>
      </c>
      <c r="CO22" s="19">
        <v>737190.6795734897</v>
      </c>
      <c r="CP22" s="19">
        <v>618297.21889387164</v>
      </c>
      <c r="CQ22" s="19">
        <v>538051.48977238627</v>
      </c>
      <c r="CR22" s="19">
        <v>566265.84109374578</v>
      </c>
      <c r="CS22" s="19">
        <v>601258.94828992535</v>
      </c>
      <c r="CT22" s="18">
        <v>578095.05500426155</v>
      </c>
      <c r="CU22" s="19">
        <v>424270.63652068254</v>
      </c>
      <c r="CV22" s="19">
        <v>503684.38620387827</v>
      </c>
      <c r="CW22" s="19">
        <v>416141.3293831551</v>
      </c>
      <c r="CX22" s="19">
        <v>443848.55302768445</v>
      </c>
      <c r="CY22" s="19">
        <v>700495.86681705585</v>
      </c>
      <c r="CZ22" s="19">
        <v>524170.12899142934</v>
      </c>
      <c r="DA22" s="19">
        <v>639931.79155196284</v>
      </c>
      <c r="DB22" s="19">
        <v>541616.22415189212</v>
      </c>
      <c r="DC22" s="19">
        <v>471851.72878550959</v>
      </c>
      <c r="DD22" s="19">
        <v>493783.64349835814</v>
      </c>
      <c r="DE22" s="19">
        <v>525748.8657318108</v>
      </c>
      <c r="DF22" s="18">
        <v>508118.47838539578</v>
      </c>
      <c r="DG22" s="19">
        <v>372333.96970542194</v>
      </c>
      <c r="DH22" s="19">
        <v>446075.58515350567</v>
      </c>
      <c r="DI22" s="19">
        <v>369654.78611135489</v>
      </c>
      <c r="DJ22" s="19">
        <v>392146.27008800773</v>
      </c>
      <c r="DK22" s="19">
        <v>619824.04303795903</v>
      </c>
      <c r="DL22" s="19">
        <v>467358.74732269923</v>
      </c>
      <c r="DM22" s="19">
        <v>572904.96022594778</v>
      </c>
      <c r="DN22" s="19">
        <v>482339.43693217257</v>
      </c>
      <c r="DO22" s="19">
        <v>420312.99098533805</v>
      </c>
      <c r="DP22" s="19">
        <v>442959.77347769</v>
      </c>
      <c r="DQ22" s="19">
        <v>475494.39729547652</v>
      </c>
      <c r="DR22" s="18">
        <v>460744.04802743811</v>
      </c>
      <c r="DS22" s="19">
        <v>336316.61710200371</v>
      </c>
      <c r="DT22" s="19">
        <v>401300.42975023645</v>
      </c>
      <c r="DU22" s="19">
        <v>337624.39122358139</v>
      </c>
      <c r="DV22" s="19">
        <v>342704.75975865626</v>
      </c>
      <c r="DW22" s="19">
        <v>546324.9726223289</v>
      </c>
      <c r="DX22" s="19">
        <v>406362.96300673048</v>
      </c>
      <c r="DY22" s="19">
        <v>500962.61699501821</v>
      </c>
      <c r="DZ22" s="19">
        <v>420643.25986930821</v>
      </c>
      <c r="EA22" s="19">
        <v>368016.96129615873</v>
      </c>
      <c r="EB22" s="19">
        <v>389847.29581150215</v>
      </c>
      <c r="EC22" s="19">
        <v>418656.87342148978</v>
      </c>
      <c r="ED22" s="18">
        <v>406420.37432869157</v>
      </c>
      <c r="EE22" s="19">
        <v>302453.07410343894</v>
      </c>
      <c r="EF22" s="19">
        <v>359639.84487869032</v>
      </c>
      <c r="EG22" s="19">
        <v>295539.71510368184</v>
      </c>
      <c r="EH22" s="19">
        <v>259162.36981607726</v>
      </c>
      <c r="EI22" s="19">
        <v>430676.31814407877</v>
      </c>
      <c r="EJ22" s="19">
        <v>307097.81364876684</v>
      </c>
      <c r="EK22" s="19">
        <v>393526.09053180396</v>
      </c>
      <c r="EL22" s="19">
        <v>323647.25419147423</v>
      </c>
      <c r="EM22" s="19">
        <v>276884.89216125617</v>
      </c>
      <c r="EN22" s="19">
        <v>297360.73563524464</v>
      </c>
      <c r="EO22" s="19">
        <v>323046.73442239693</v>
      </c>
      <c r="EP22" s="18">
        <v>312289.50876220892</v>
      </c>
      <c r="EQ22" s="19">
        <v>217374.93549681437</v>
      </c>
      <c r="ER22" s="19">
        <v>270493.78302227368</v>
      </c>
      <c r="ES22" s="19">
        <v>216271.06543075992</v>
      </c>
      <c r="ET22" s="19">
        <v>236879.3032217086</v>
      </c>
      <c r="EU22" s="19">
        <v>403450.62625600823</v>
      </c>
      <c r="EV22" s="19">
        <v>293928.58455488313</v>
      </c>
      <c r="EW22" s="19">
        <v>371230.89789369935</v>
      </c>
      <c r="EX22" s="19">
        <v>309312.85595969611</v>
      </c>
      <c r="EY22" s="19">
        <v>267757.42734126275</v>
      </c>
      <c r="EZ22" s="19">
        <v>286357.58062667318</v>
      </c>
      <c r="FA22" s="19">
        <v>309540.3723421552</v>
      </c>
      <c r="FB22" s="18">
        <v>300244.92511520814</v>
      </c>
      <c r="FC22" s="19">
        <v>215701.02084525727</v>
      </c>
      <c r="FD22" s="19">
        <v>263452.90054510219</v>
      </c>
      <c r="FE22" s="19">
        <v>215285.18591989612</v>
      </c>
      <c r="FF22" s="19">
        <v>233984.51928423194</v>
      </c>
      <c r="FG22" s="19">
        <v>383122.64790421422</v>
      </c>
      <c r="FH22" s="19">
        <v>285545.15936290065</v>
      </c>
      <c r="FI22" s="19">
        <v>354893.33159698406</v>
      </c>
      <c r="FJ22" s="19">
        <v>299857.87597916403</v>
      </c>
      <c r="FK22" s="19">
        <v>263008.91119748459</v>
      </c>
      <c r="FL22" s="19">
        <v>279926.49107276346</v>
      </c>
      <c r="FM22" s="19">
        <v>300912.73772712023</v>
      </c>
      <c r="FN22" s="18">
        <v>292949.01449295849</v>
      </c>
      <c r="FO22" s="19">
        <v>217674.63787085016</v>
      </c>
      <c r="FP22" s="19">
        <v>260595.1821071466</v>
      </c>
      <c r="FQ22" s="19">
        <v>217868.52793732416</v>
      </c>
      <c r="FR22" s="19">
        <v>234902.72328189056</v>
      </c>
      <c r="FS22" s="19">
        <v>368428.35837127827</v>
      </c>
      <c r="FT22" s="19">
        <v>281595.72137168149</v>
      </c>
      <c r="FU22" s="19">
        <v>343884.03628068109</v>
      </c>
      <c r="FV22" s="19">
        <v>295068.69129999395</v>
      </c>
      <c r="FW22" s="19">
        <v>262512.45992488647</v>
      </c>
      <c r="FX22" s="19">
        <v>277972.93967691396</v>
      </c>
      <c r="FY22" s="19">
        <v>297033.32869648444</v>
      </c>
      <c r="FZ22" s="18">
        <v>290297.5284355685</v>
      </c>
      <c r="GA22" s="19">
        <v>223466.67049813061</v>
      </c>
      <c r="GB22" s="19">
        <v>262202.29888104717</v>
      </c>
      <c r="GC22" s="19">
        <v>224433.96942678859</v>
      </c>
      <c r="GD22" s="19">
        <v>240004.42208948857</v>
      </c>
      <c r="GE22" s="19">
        <v>359622.26823702181</v>
      </c>
      <c r="GF22" s="19">
        <v>282468.87999851658</v>
      </c>
      <c r="GG22" s="19">
        <v>338446.81786659634</v>
      </c>
      <c r="GH22" s="19">
        <v>295247.8852908531</v>
      </c>
      <c r="GI22" s="19">
        <v>266582.91147176159</v>
      </c>
      <c r="GJ22" s="19">
        <v>280769.02585344622</v>
      </c>
      <c r="GK22" s="19">
        <v>298128.17076590459</v>
      </c>
      <c r="GL22" s="18">
        <v>292575.85375655006</v>
      </c>
      <c r="GM22" s="19">
        <v>283128.93969546276</v>
      </c>
      <c r="GN22" s="19">
        <v>270964.8947714644</v>
      </c>
      <c r="GO22" s="19">
        <v>224318.25941791048</v>
      </c>
      <c r="GP22" s="19"/>
      <c r="GQ22" s="19"/>
      <c r="GR22" s="19"/>
      <c r="GS22" s="19"/>
      <c r="GT22" s="19"/>
      <c r="GU22" s="19"/>
      <c r="GV22" s="19"/>
      <c r="GW22" s="19"/>
      <c r="GX22" s="18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8"/>
      <c r="HK22" s="19"/>
      <c r="HL22" s="19"/>
      <c r="HM22" s="19"/>
      <c r="HN22" s="19"/>
      <c r="HO22" s="27"/>
    </row>
    <row r="23" spans="1:223" x14ac:dyDescent="0.25">
      <c r="A23" s="11" t="s">
        <v>242</v>
      </c>
      <c r="B23" s="18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8"/>
      <c r="O23" s="19"/>
      <c r="P23" s="19"/>
      <c r="Q23" s="19"/>
      <c r="R23" s="19"/>
      <c r="S23" s="19">
        <v>7895590.1720365873</v>
      </c>
      <c r="T23" s="19">
        <v>9680610.9854277074</v>
      </c>
      <c r="U23" s="19">
        <v>8285921.6303517511</v>
      </c>
      <c r="V23" s="19">
        <v>5545139.9347223071</v>
      </c>
      <c r="W23" s="19">
        <v>4136756.2580822716</v>
      </c>
      <c r="X23" s="19">
        <v>3527196.7559406948</v>
      </c>
      <c r="Y23" s="19">
        <v>2794740.6336241993</v>
      </c>
      <c r="Z23" s="18">
        <v>2403671.9767548265</v>
      </c>
      <c r="AA23" s="19">
        <v>2172907.1225164505</v>
      </c>
      <c r="AB23" s="19">
        <v>2127978.5394277261</v>
      </c>
      <c r="AC23" s="19">
        <v>2135989.1091487296</v>
      </c>
      <c r="AD23" s="19">
        <v>2107043.1883726353</v>
      </c>
      <c r="AE23" s="19">
        <v>2081220.3299393011</v>
      </c>
      <c r="AF23" s="19">
        <v>2024059.8402734553</v>
      </c>
      <c r="AG23" s="19">
        <v>1989545.3244881213</v>
      </c>
      <c r="AH23" s="19">
        <v>1883981.3680733552</v>
      </c>
      <c r="AI23" s="19">
        <v>2040043.954524789</v>
      </c>
      <c r="AJ23" s="19">
        <v>1985689.5939431051</v>
      </c>
      <c r="AK23" s="19">
        <v>1960067.689036866</v>
      </c>
      <c r="AL23" s="18">
        <v>1753951.3640312785</v>
      </c>
      <c r="AM23" s="19">
        <v>1656984.2621125754</v>
      </c>
      <c r="AN23" s="19">
        <v>1504698.8852208562</v>
      </c>
      <c r="AO23" s="19">
        <v>1379229.0784437903</v>
      </c>
      <c r="AP23" s="19">
        <v>1331805.7614298947</v>
      </c>
      <c r="AQ23" s="19">
        <v>1254477.7556195669</v>
      </c>
      <c r="AR23" s="19">
        <v>1140790.6242716487</v>
      </c>
      <c r="AS23" s="19">
        <v>2653324.0576729369</v>
      </c>
      <c r="AT23" s="19">
        <v>3991794.9107495882</v>
      </c>
      <c r="AU23" s="19">
        <v>4086802.870535193</v>
      </c>
      <c r="AV23" s="19">
        <v>3868823.3077260028</v>
      </c>
      <c r="AW23" s="19">
        <v>4138831.3370427364</v>
      </c>
      <c r="AX23" s="18">
        <v>4378082.2926081447</v>
      </c>
      <c r="AY23" s="19">
        <v>4409625.8217160013</v>
      </c>
      <c r="AZ23" s="19">
        <v>4458957.5762942098</v>
      </c>
      <c r="BA23" s="19">
        <v>4525903.3964657197</v>
      </c>
      <c r="BB23" s="19">
        <v>4626239.7433212996</v>
      </c>
      <c r="BC23" s="19">
        <v>4819125.5814625006</v>
      </c>
      <c r="BD23" s="19">
        <v>5014569.9629318789</v>
      </c>
      <c r="BE23" s="19">
        <v>5090743.3372155484</v>
      </c>
      <c r="BF23" s="19">
        <v>5068874.1256776033</v>
      </c>
      <c r="BG23" s="19">
        <v>4850358.6184943663</v>
      </c>
      <c r="BH23" s="19">
        <v>4556807.1815890726</v>
      </c>
      <c r="BI23" s="19">
        <v>4733549.0912343981</v>
      </c>
      <c r="BJ23" s="18">
        <v>4956529.4301448399</v>
      </c>
      <c r="BK23" s="19">
        <v>4978504.5205521174</v>
      </c>
      <c r="BL23" s="19">
        <v>5073504.4457081361</v>
      </c>
      <c r="BM23" s="19">
        <v>5174416.992756648</v>
      </c>
      <c r="BN23" s="19">
        <v>5355568.0069727767</v>
      </c>
      <c r="BO23" s="19">
        <v>5506920.5062309168</v>
      </c>
      <c r="BP23" s="19">
        <v>5613415.2989365999</v>
      </c>
      <c r="BQ23" s="19">
        <v>5647161.5495842528</v>
      </c>
      <c r="BR23" s="19">
        <v>5635461.7367979474</v>
      </c>
      <c r="BS23" s="19">
        <v>5388210.0970283793</v>
      </c>
      <c r="BT23" s="19">
        <v>4986412.6873352258</v>
      </c>
      <c r="BU23" s="19">
        <v>4929389.962814807</v>
      </c>
      <c r="BV23" s="18">
        <v>5034461.9784440929</v>
      </c>
      <c r="BW23" s="19">
        <v>4893882.274047086</v>
      </c>
      <c r="BX23" s="19">
        <v>4800389.8853238402</v>
      </c>
      <c r="BY23" s="19">
        <v>4752720.43701063</v>
      </c>
      <c r="BZ23" s="19">
        <v>4719565.8464623578</v>
      </c>
      <c r="CA23" s="19">
        <v>4689870.5555709656</v>
      </c>
      <c r="CB23" s="19">
        <v>4685501.095750533</v>
      </c>
      <c r="CC23" s="19">
        <v>4624766.2678733924</v>
      </c>
      <c r="CD23" s="19">
        <v>4517798.6088681063</v>
      </c>
      <c r="CE23" s="19">
        <v>4193324.5294053196</v>
      </c>
      <c r="CF23" s="19">
        <v>3697312.7767156726</v>
      </c>
      <c r="CG23" s="19">
        <v>3573580.9128068881</v>
      </c>
      <c r="CH23" s="18">
        <v>3623288.3369031232</v>
      </c>
      <c r="CI23" s="19">
        <v>3474725.7128019347</v>
      </c>
      <c r="CJ23" s="19">
        <v>3399460.4272812814</v>
      </c>
      <c r="CK23" s="19">
        <v>3372103.181743274</v>
      </c>
      <c r="CL23" s="19">
        <v>3344077.242613872</v>
      </c>
      <c r="CM23" s="19">
        <v>3327128.2053493983</v>
      </c>
      <c r="CN23" s="19">
        <v>3300071.9846394877</v>
      </c>
      <c r="CO23" s="19">
        <v>3256573.8101939242</v>
      </c>
      <c r="CP23" s="19">
        <v>3165947.4771766965</v>
      </c>
      <c r="CQ23" s="19">
        <v>2816322.3454550556</v>
      </c>
      <c r="CR23" s="19">
        <v>2338711.2716695787</v>
      </c>
      <c r="CS23" s="19">
        <v>2222956.4199937535</v>
      </c>
      <c r="CT23" s="18">
        <v>2319499.7821355234</v>
      </c>
      <c r="CU23" s="19">
        <v>2220459.7385769729</v>
      </c>
      <c r="CV23" s="19">
        <v>2199391.7085879529</v>
      </c>
      <c r="CW23" s="19">
        <v>2218550.626679169</v>
      </c>
      <c r="CX23" s="19">
        <v>2215982.3142294972</v>
      </c>
      <c r="CY23" s="19">
        <v>2224767.5663533788</v>
      </c>
      <c r="CZ23" s="19">
        <v>2218392.4557352527</v>
      </c>
      <c r="DA23" s="19">
        <v>2189560.2734781182</v>
      </c>
      <c r="DB23" s="19">
        <v>2127451.944764202</v>
      </c>
      <c r="DC23" s="19">
        <v>2044667.4960385675</v>
      </c>
      <c r="DD23" s="19">
        <v>1925362.6859980291</v>
      </c>
      <c r="DE23" s="19">
        <v>1854114.4871354178</v>
      </c>
      <c r="DF23" s="18">
        <v>1761014.4542374965</v>
      </c>
      <c r="DG23" s="19">
        <v>1734835.4352892782</v>
      </c>
      <c r="DH23" s="19">
        <v>1705044.5638678421</v>
      </c>
      <c r="DI23" s="19">
        <v>1679309.4985592908</v>
      </c>
      <c r="DJ23" s="19">
        <v>1654033.1259876059</v>
      </c>
      <c r="DK23" s="19">
        <v>1625368.7415906729</v>
      </c>
      <c r="DL23" s="19">
        <v>1592780.0801228865</v>
      </c>
      <c r="DM23" s="19">
        <v>1571922.3165648871</v>
      </c>
      <c r="DN23" s="19">
        <v>1542627.8288592326</v>
      </c>
      <c r="DO23" s="19">
        <v>1514810.8465454408</v>
      </c>
      <c r="DP23" s="19">
        <v>1486870.3064873526</v>
      </c>
      <c r="DQ23" s="19">
        <v>1511922.4650570063</v>
      </c>
      <c r="DR23" s="18">
        <v>1436123.2896223213</v>
      </c>
      <c r="DS23" s="19">
        <v>1412174.3951144605</v>
      </c>
      <c r="DT23" s="19">
        <v>1384359.2294641335</v>
      </c>
      <c r="DU23" s="19">
        <v>1360311.3842627837</v>
      </c>
      <c r="DV23" s="19">
        <v>1344881.7931832469</v>
      </c>
      <c r="DW23" s="19">
        <v>1316999.7110417415</v>
      </c>
      <c r="DX23" s="19">
        <v>1288971.4673509165</v>
      </c>
      <c r="DY23" s="19">
        <v>1266379.0165338675</v>
      </c>
      <c r="DZ23" s="19">
        <v>1243550.5918001302</v>
      </c>
      <c r="EA23" s="19">
        <v>1221296.5457601661</v>
      </c>
      <c r="EB23" s="19">
        <v>1202312.7600849376</v>
      </c>
      <c r="EC23" s="19">
        <v>1224474.5110929636</v>
      </c>
      <c r="ED23" s="18">
        <v>1166187.6341565943</v>
      </c>
      <c r="EE23" s="19">
        <v>1148844.8811028379</v>
      </c>
      <c r="EF23" s="19">
        <v>1135488.7965736033</v>
      </c>
      <c r="EG23" s="19">
        <v>1115917.3652360507</v>
      </c>
      <c r="EH23" s="19">
        <v>1096006.6741797223</v>
      </c>
      <c r="EI23" s="19">
        <v>971569.23660784436</v>
      </c>
      <c r="EJ23" s="19">
        <v>933156.5329851167</v>
      </c>
      <c r="EK23" s="19">
        <v>917135.53325977188</v>
      </c>
      <c r="EL23" s="19">
        <v>902709.80703450204</v>
      </c>
      <c r="EM23" s="19">
        <v>887944.35589841928</v>
      </c>
      <c r="EN23" s="19">
        <v>873849.07849442563</v>
      </c>
      <c r="EO23" s="19">
        <v>892603.99188648653</v>
      </c>
      <c r="EP23" s="18">
        <v>847621.74298863299</v>
      </c>
      <c r="EQ23" s="19">
        <v>834620.50817069353</v>
      </c>
      <c r="ER23" s="19">
        <v>821900.19208839268</v>
      </c>
      <c r="ES23" s="19">
        <v>808832.93137006555</v>
      </c>
      <c r="ET23" s="19">
        <v>796597.72102985368</v>
      </c>
      <c r="EU23" s="19">
        <v>784634.24769970111</v>
      </c>
      <c r="EV23" s="19">
        <v>772981.85377162544</v>
      </c>
      <c r="EW23" s="19">
        <v>761561.49274685781</v>
      </c>
      <c r="EX23" s="19">
        <v>750454.71284135582</v>
      </c>
      <c r="EY23" s="19">
        <v>739892.74116705556</v>
      </c>
      <c r="EZ23" s="19">
        <v>728938.08231595333</v>
      </c>
      <c r="FA23" s="19">
        <v>743175.8770641695</v>
      </c>
      <c r="FB23" s="18">
        <v>709346.14499261905</v>
      </c>
      <c r="FC23" s="19">
        <v>699626.00011142285</v>
      </c>
      <c r="FD23" s="19">
        <v>690294.91345770529</v>
      </c>
      <c r="FE23" s="19">
        <v>680870.97461308888</v>
      </c>
      <c r="FF23" s="19">
        <v>671986.95132130117</v>
      </c>
      <c r="FG23" s="19">
        <v>663451.57368514326</v>
      </c>
      <c r="FH23" s="19">
        <v>654829.69789711677</v>
      </c>
      <c r="FI23" s="19">
        <v>646432.84458091203</v>
      </c>
      <c r="FJ23" s="19">
        <v>638609.37403498613</v>
      </c>
      <c r="FK23" s="19">
        <v>631016.13153253437</v>
      </c>
      <c r="FL23" s="19">
        <v>622880.47407764615</v>
      </c>
      <c r="FM23" s="19">
        <v>633804.59934496076</v>
      </c>
      <c r="FN23" s="18">
        <v>609223.65747823368</v>
      </c>
      <c r="FO23" s="19">
        <v>601980.44189516467</v>
      </c>
      <c r="FP23" s="19">
        <v>595496.26810879621</v>
      </c>
      <c r="FQ23" s="19">
        <v>589163.58308189479</v>
      </c>
      <c r="FR23" s="19">
        <v>582196.82632084109</v>
      </c>
      <c r="FS23" s="19">
        <v>576288.22118002549</v>
      </c>
      <c r="FT23" s="19">
        <v>570599.57170736103</v>
      </c>
      <c r="FU23" s="19">
        <v>564030.90158391336</v>
      </c>
      <c r="FV23" s="19">
        <v>558707.31384707312</v>
      </c>
      <c r="FW23" s="19">
        <v>553549.34526284377</v>
      </c>
      <c r="FX23" s="19">
        <v>548206.14644199319</v>
      </c>
      <c r="FY23" s="19">
        <v>555825.63248772605</v>
      </c>
      <c r="FZ23" s="18">
        <v>539194.45612484158</v>
      </c>
      <c r="GA23" s="19">
        <v>534465.32537167193</v>
      </c>
      <c r="GB23" s="19">
        <v>530303.68959905417</v>
      </c>
      <c r="GC23" s="19">
        <v>526264.82307413744</v>
      </c>
      <c r="GD23" s="19">
        <v>521376.6037335493</v>
      </c>
      <c r="GE23" s="19">
        <v>517560.91479599942</v>
      </c>
      <c r="GF23" s="19">
        <v>514085.27863584936</v>
      </c>
      <c r="GG23" s="19">
        <v>510315.34435019438</v>
      </c>
      <c r="GH23" s="19">
        <v>507026.07095695921</v>
      </c>
      <c r="GI23" s="19">
        <v>504074.05290735065</v>
      </c>
      <c r="GJ23" s="19">
        <v>500004.80300138786</v>
      </c>
      <c r="GK23" s="19">
        <v>504678.86644187092</v>
      </c>
      <c r="GL23" s="18">
        <v>495018.59839231928</v>
      </c>
      <c r="GM23" s="19">
        <v>492102.46856025001</v>
      </c>
      <c r="GN23" s="19">
        <v>489902.71588760457</v>
      </c>
      <c r="GO23" s="19">
        <v>487852.98782718572</v>
      </c>
      <c r="GP23" s="19">
        <v>485035.30302640266</v>
      </c>
      <c r="GQ23" s="19">
        <v>421535.68383477605</v>
      </c>
      <c r="GR23" s="19"/>
      <c r="GS23" s="19"/>
      <c r="GT23" s="19"/>
      <c r="GU23" s="19"/>
      <c r="GV23" s="19"/>
      <c r="GW23" s="19"/>
      <c r="GX23" s="18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8"/>
      <c r="HK23" s="19"/>
      <c r="HL23" s="19"/>
      <c r="HM23" s="19"/>
      <c r="HN23" s="19"/>
      <c r="HO23" s="27"/>
    </row>
    <row r="24" spans="1:223" x14ac:dyDescent="0.25">
      <c r="A24" s="11" t="s">
        <v>243</v>
      </c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8"/>
      <c r="O24" s="19"/>
      <c r="P24" s="19"/>
      <c r="Q24" s="19"/>
      <c r="R24" s="19"/>
      <c r="S24" s="19"/>
      <c r="T24" s="19">
        <v>6868762.6540067242</v>
      </c>
      <c r="U24" s="19">
        <v>6469936.9633374419</v>
      </c>
      <c r="V24" s="19">
        <v>5195884.82924149</v>
      </c>
      <c r="W24" s="19">
        <v>4456593.5415056171</v>
      </c>
      <c r="X24" s="19">
        <v>3471086.5394496359</v>
      </c>
      <c r="Y24" s="19">
        <v>2790754.8511874322</v>
      </c>
      <c r="Z24" s="18">
        <v>2383736.6412681364</v>
      </c>
      <c r="AA24" s="19">
        <v>2428519.1957243402</v>
      </c>
      <c r="AB24" s="19">
        <v>2187228.8919131863</v>
      </c>
      <c r="AC24" s="19">
        <v>2143727.0858586836</v>
      </c>
      <c r="AD24" s="19">
        <v>2103953.3576544258</v>
      </c>
      <c r="AE24" s="19">
        <v>2061727.4308623716</v>
      </c>
      <c r="AF24" s="19">
        <v>2009871.133941106</v>
      </c>
      <c r="AG24" s="19">
        <v>1959171.694491802</v>
      </c>
      <c r="AH24" s="19">
        <v>1882646.9443606713</v>
      </c>
      <c r="AI24" s="19">
        <v>1994064.3385812822</v>
      </c>
      <c r="AJ24" s="19">
        <v>2036891.5735537424</v>
      </c>
      <c r="AK24" s="19">
        <v>2223569.1147885304</v>
      </c>
      <c r="AL24" s="18">
        <v>2266038.2367217508</v>
      </c>
      <c r="AM24" s="19">
        <v>2218502.486212316</v>
      </c>
      <c r="AN24" s="19">
        <v>2132999.0926537961</v>
      </c>
      <c r="AO24" s="19">
        <v>1958283.9313853285</v>
      </c>
      <c r="AP24" s="19">
        <v>1768271.7772883619</v>
      </c>
      <c r="AQ24" s="19">
        <v>1658263.51475233</v>
      </c>
      <c r="AR24" s="19">
        <v>1588653.9633838623</v>
      </c>
      <c r="AS24" s="19">
        <v>1489208.4925964377</v>
      </c>
      <c r="AT24" s="19">
        <v>1388609.182234464</v>
      </c>
      <c r="AU24" s="19">
        <v>1226943.8096137284</v>
      </c>
      <c r="AV24" s="19">
        <v>1110417.2461805535</v>
      </c>
      <c r="AW24" s="19">
        <v>1113869.6206006426</v>
      </c>
      <c r="AX24" s="18">
        <v>1121105.5319175962</v>
      </c>
      <c r="AY24" s="19">
        <v>1122711.3866831413</v>
      </c>
      <c r="AZ24" s="19">
        <v>1109139.1864013551</v>
      </c>
      <c r="BA24" s="19">
        <v>1086376.2492477554</v>
      </c>
      <c r="BB24" s="19">
        <v>1063256.0319147126</v>
      </c>
      <c r="BC24" s="19">
        <v>1042410.9580593654</v>
      </c>
      <c r="BD24" s="19">
        <v>1023724.7789449651</v>
      </c>
      <c r="BE24" s="19">
        <v>1058557.5829459559</v>
      </c>
      <c r="BF24" s="19">
        <v>1030195.9378510488</v>
      </c>
      <c r="BG24" s="19">
        <v>1005583.4572601854</v>
      </c>
      <c r="BH24" s="19">
        <v>984256.51996385504</v>
      </c>
      <c r="BI24" s="19">
        <v>965315.21717096376</v>
      </c>
      <c r="BJ24" s="18">
        <v>942460.82788195007</v>
      </c>
      <c r="BK24" s="19">
        <v>922552.52729603567</v>
      </c>
      <c r="BL24" s="19">
        <v>903875.4277672898</v>
      </c>
      <c r="BM24" s="19">
        <v>884425.13831128157</v>
      </c>
      <c r="BN24" s="19">
        <v>870969.03319571423</v>
      </c>
      <c r="BO24" s="19">
        <v>853177.50521595567</v>
      </c>
      <c r="BP24" s="19">
        <v>835594.81921867526</v>
      </c>
      <c r="BQ24" s="19">
        <v>816087.31565426034</v>
      </c>
      <c r="BR24" s="19">
        <v>788869.63676733361</v>
      </c>
      <c r="BS24" s="19">
        <v>768028.67251266842</v>
      </c>
      <c r="BT24" s="19">
        <v>747724.70769437565</v>
      </c>
      <c r="BU24" s="19">
        <v>729415.48839007271</v>
      </c>
      <c r="BV24" s="18">
        <v>711348.83193731727</v>
      </c>
      <c r="BW24" s="19">
        <v>697126.24501053127</v>
      </c>
      <c r="BX24" s="19">
        <v>687515.13216048083</v>
      </c>
      <c r="BY24" s="19">
        <v>670910.06841824995</v>
      </c>
      <c r="BZ24" s="19">
        <v>653128.03866270429</v>
      </c>
      <c r="CA24" s="19">
        <v>644219.78971032973</v>
      </c>
      <c r="CB24" s="19">
        <v>623796.96030621883</v>
      </c>
      <c r="CC24" s="19">
        <v>613431.9741405684</v>
      </c>
      <c r="CD24" s="19">
        <v>599427.11003651691</v>
      </c>
      <c r="CE24" s="19">
        <v>582676.35802345641</v>
      </c>
      <c r="CF24" s="19">
        <v>574835.95376399555</v>
      </c>
      <c r="CG24" s="19">
        <v>570266.01768941968</v>
      </c>
      <c r="CH24" s="18">
        <v>555187.63628165447</v>
      </c>
      <c r="CI24" s="19">
        <v>543514.6635512358</v>
      </c>
      <c r="CJ24" s="19">
        <v>533155.40401085338</v>
      </c>
      <c r="CK24" s="19">
        <v>516450.80797348538</v>
      </c>
      <c r="CL24" s="19">
        <v>505011.13406639558</v>
      </c>
      <c r="CM24" s="19">
        <v>501324.4866258332</v>
      </c>
      <c r="CN24" s="19">
        <v>489011.31945665262</v>
      </c>
      <c r="CO24" s="19">
        <v>481309.3689135075</v>
      </c>
      <c r="CP24" s="19">
        <v>474644.0275412015</v>
      </c>
      <c r="CQ24" s="19">
        <v>469754.55260223895</v>
      </c>
      <c r="CR24" s="19">
        <v>457374.90480861708</v>
      </c>
      <c r="CS24" s="19">
        <v>446017.52328878298</v>
      </c>
      <c r="CT24" s="18">
        <v>437697.15366432036</v>
      </c>
      <c r="CU24" s="19">
        <v>430526.82495422586</v>
      </c>
      <c r="CV24" s="19">
        <v>425383.54107174691</v>
      </c>
      <c r="CW24" s="19">
        <v>416979.06455808942</v>
      </c>
      <c r="CX24" s="19">
        <v>411445.55641832738</v>
      </c>
      <c r="CY24" s="19">
        <v>409654.62653427542</v>
      </c>
      <c r="CZ24" s="19">
        <v>402691.84940310474</v>
      </c>
      <c r="DA24" s="19">
        <v>399436.91088966082</v>
      </c>
      <c r="DB24" s="19">
        <v>392005.57838407264</v>
      </c>
      <c r="DC24" s="19">
        <v>386230.54233505164</v>
      </c>
      <c r="DD24" s="19">
        <v>383652.83113175229</v>
      </c>
      <c r="DE24" s="19">
        <v>378039.08988669398</v>
      </c>
      <c r="DF24" s="18">
        <v>368161.2332537357</v>
      </c>
      <c r="DG24" s="19">
        <v>362486.67335533793</v>
      </c>
      <c r="DH24" s="19">
        <v>359046.43524633412</v>
      </c>
      <c r="DI24" s="19">
        <v>353545.38702482102</v>
      </c>
      <c r="DJ24" s="19">
        <v>351341.56753979647</v>
      </c>
      <c r="DK24" s="19">
        <v>350433.40082592453</v>
      </c>
      <c r="DL24" s="19">
        <v>339422.46467978344</v>
      </c>
      <c r="DM24" s="19">
        <v>332166.513031387</v>
      </c>
      <c r="DN24" s="19">
        <v>329074.93146110541</v>
      </c>
      <c r="DO24" s="19">
        <v>323907.62169949862</v>
      </c>
      <c r="DP24" s="19">
        <v>317034.02695403894</v>
      </c>
      <c r="DQ24" s="19">
        <v>310530.28243969311</v>
      </c>
      <c r="DR24" s="18">
        <v>303098.9331822127</v>
      </c>
      <c r="DS24" s="19">
        <v>300753.72192039998</v>
      </c>
      <c r="DT24" s="19">
        <v>297357.39542481676</v>
      </c>
      <c r="DU24" s="19">
        <v>288595.76149105979</v>
      </c>
      <c r="DV24" s="19">
        <v>284958.09545594186</v>
      </c>
      <c r="DW24" s="19">
        <v>287945.2870794406</v>
      </c>
      <c r="DX24" s="19">
        <v>252767.0129365118</v>
      </c>
      <c r="DY24" s="19">
        <v>247041.8689244549</v>
      </c>
      <c r="DZ24" s="19">
        <v>241728.29675594188</v>
      </c>
      <c r="EA24" s="19">
        <v>239030.69445448686</v>
      </c>
      <c r="EB24" s="19">
        <v>235054.09577869799</v>
      </c>
      <c r="EC24" s="19">
        <v>233176.02365747438</v>
      </c>
      <c r="ED24" s="18">
        <v>230348.87633697872</v>
      </c>
      <c r="EE24" s="19">
        <v>227863.15873520236</v>
      </c>
      <c r="EF24" s="19">
        <v>226349.06008283384</v>
      </c>
      <c r="EG24" s="19">
        <v>226846.70537987992</v>
      </c>
      <c r="EH24" s="19">
        <v>223291.08040140677</v>
      </c>
      <c r="EI24" s="19">
        <v>215768.15339110635</v>
      </c>
      <c r="EJ24" s="19">
        <v>135643.30838926201</v>
      </c>
      <c r="EK24" s="19">
        <v>87868.929543696315</v>
      </c>
      <c r="EL24" s="19">
        <v>95041.411101305101</v>
      </c>
      <c r="EM24" s="19">
        <v>94494.933893371111</v>
      </c>
      <c r="EN24" s="19">
        <v>57640.332360966728</v>
      </c>
      <c r="EO24" s="19">
        <v>57262.763166619567</v>
      </c>
      <c r="EP24" s="18">
        <v>56835.563059083586</v>
      </c>
      <c r="EQ24" s="19">
        <v>56450.321305858735</v>
      </c>
      <c r="ER24" s="19">
        <v>56074.220738457829</v>
      </c>
      <c r="ES24" s="19">
        <v>55707.162757433041</v>
      </c>
      <c r="ET24" s="19">
        <v>55349.040748810767</v>
      </c>
      <c r="EU24" s="19">
        <v>54999.77099638449</v>
      </c>
      <c r="EV24" s="19">
        <v>54659.260669421878</v>
      </c>
      <c r="EW24" s="19">
        <v>54327.41791428547</v>
      </c>
      <c r="EX24" s="19">
        <v>54004.163299126485</v>
      </c>
      <c r="EY24" s="19">
        <v>53689.403370307453</v>
      </c>
      <c r="EZ24" s="19">
        <v>53383.066464695083</v>
      </c>
      <c r="FA24" s="19">
        <v>53085.067420272571</v>
      </c>
      <c r="FB24" s="18">
        <v>52795.328543738535</v>
      </c>
      <c r="FC24" s="19">
        <v>52513.772141791655</v>
      </c>
      <c r="FD24" s="19">
        <v>52240.333342919286</v>
      </c>
      <c r="FE24" s="19">
        <v>51974.927639294299</v>
      </c>
      <c r="FF24" s="19">
        <v>51717.491259404043</v>
      </c>
      <c r="FG24" s="19">
        <v>51467.960108830746</v>
      </c>
      <c r="FH24" s="19">
        <v>51226.267047346293</v>
      </c>
      <c r="FI24" s="19">
        <v>50992.343511817402</v>
      </c>
      <c r="FJ24" s="19">
        <v>50766.129653636628</v>
      </c>
      <c r="FK24" s="19">
        <v>50547.564939838732</v>
      </c>
      <c r="FL24" s="19">
        <v>50336.596751984354</v>
      </c>
      <c r="FM24" s="19">
        <v>50133.156242582452</v>
      </c>
      <c r="FN24" s="18">
        <v>49937.1998462669</v>
      </c>
      <c r="FO24" s="19">
        <v>49748.667968619869</v>
      </c>
      <c r="FP24" s="19">
        <v>49567.511052654561</v>
      </c>
      <c r="FQ24" s="19">
        <v>49393.677495573858</v>
      </c>
      <c r="FR24" s="19">
        <v>49227.121124748672</v>
      </c>
      <c r="FS24" s="19">
        <v>49067.791437381871</v>
      </c>
      <c r="FT24" s="19">
        <v>48915.649591012458</v>
      </c>
      <c r="FU24" s="19">
        <v>48770.647244295891</v>
      </c>
      <c r="FV24" s="19">
        <v>48632.745993318567</v>
      </c>
      <c r="FW24" s="19">
        <v>48501.901603998856</v>
      </c>
      <c r="FX24" s="19">
        <v>48378.077110970597</v>
      </c>
      <c r="FY24" s="19">
        <v>48261.233487415033</v>
      </c>
      <c r="FZ24" s="18">
        <v>48151.341759586685</v>
      </c>
      <c r="GA24" s="19">
        <v>48048.35747049869</v>
      </c>
      <c r="GB24" s="19">
        <v>47952.255430763333</v>
      </c>
      <c r="GC24" s="19">
        <v>47863.001897919596</v>
      </c>
      <c r="GD24" s="19">
        <v>47780.564029506466</v>
      </c>
      <c r="GE24" s="19">
        <v>47704.921643399117</v>
      </c>
      <c r="GF24" s="19">
        <v>47636.043658589115</v>
      </c>
      <c r="GG24" s="19">
        <v>47573.896648257709</v>
      </c>
      <c r="GH24" s="19">
        <v>47518.464214637803</v>
      </c>
      <c r="GI24" s="19">
        <v>47469.726191246787</v>
      </c>
      <c r="GJ24" s="19">
        <v>47427.653897076234</v>
      </c>
      <c r="GK24" s="19">
        <v>47392.232634359032</v>
      </c>
      <c r="GL24" s="18">
        <v>47363.440590802267</v>
      </c>
      <c r="GM24" s="19">
        <v>47341.259699923336</v>
      </c>
      <c r="GN24" s="19">
        <v>47325.675141049935</v>
      </c>
      <c r="GO24" s="19">
        <v>47316.67197060465</v>
      </c>
      <c r="GP24" s="19">
        <v>47314.237729367786</v>
      </c>
      <c r="GQ24" s="19">
        <v>47318.357312309294</v>
      </c>
      <c r="GR24" s="19">
        <v>776.30316239242609</v>
      </c>
      <c r="GS24" s="19"/>
      <c r="GT24" s="19"/>
      <c r="GU24" s="19"/>
      <c r="GV24" s="19"/>
      <c r="GW24" s="19"/>
      <c r="GX24" s="18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8"/>
      <c r="HK24" s="19"/>
      <c r="HL24" s="19"/>
      <c r="HM24" s="19"/>
      <c r="HN24" s="19"/>
      <c r="HO24" s="27"/>
    </row>
    <row r="25" spans="1:223" x14ac:dyDescent="0.25">
      <c r="A25" s="11" t="s">
        <v>244</v>
      </c>
      <c r="B25" s="18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8"/>
      <c r="O25" s="19"/>
      <c r="P25" s="19"/>
      <c r="Q25" s="19"/>
      <c r="R25" s="19"/>
      <c r="S25" s="19"/>
      <c r="T25" s="19"/>
      <c r="U25" s="19">
        <v>5000893.8408217588</v>
      </c>
      <c r="V25" s="19">
        <v>6275012.7642397322</v>
      </c>
      <c r="W25" s="19">
        <v>7008436.399318343</v>
      </c>
      <c r="X25" s="19">
        <v>5308881.3118007742</v>
      </c>
      <c r="Y25" s="19">
        <v>4236393.4897054629</v>
      </c>
      <c r="Z25" s="18">
        <v>3578741.2560661002</v>
      </c>
      <c r="AA25" s="19">
        <v>2967662.9581810851</v>
      </c>
      <c r="AB25" s="19">
        <v>2607936.0622908077</v>
      </c>
      <c r="AC25" s="19">
        <v>2343815.3116584867</v>
      </c>
      <c r="AD25" s="19">
        <v>2249266.8754659588</v>
      </c>
      <c r="AE25" s="19">
        <v>2162242.9093734566</v>
      </c>
      <c r="AF25" s="19">
        <v>2060430.2033895333</v>
      </c>
      <c r="AG25" s="19">
        <v>1982290.0074205236</v>
      </c>
      <c r="AH25" s="19">
        <v>1878715.7296575359</v>
      </c>
      <c r="AI25" s="19">
        <v>1806992.8567323727</v>
      </c>
      <c r="AJ25" s="19">
        <v>1758752.3342825498</v>
      </c>
      <c r="AK25" s="19">
        <v>1657680.7714526777</v>
      </c>
      <c r="AL25" s="18">
        <v>1641478.2186102567</v>
      </c>
      <c r="AM25" s="19">
        <v>1695275.1496707236</v>
      </c>
      <c r="AN25" s="19">
        <v>1657958.2581444206</v>
      </c>
      <c r="AO25" s="19">
        <v>1554234.7595491356</v>
      </c>
      <c r="AP25" s="19">
        <v>1492140.4888623802</v>
      </c>
      <c r="AQ25" s="19">
        <v>1602459.2852823995</v>
      </c>
      <c r="AR25" s="19">
        <v>1466782.947952226</v>
      </c>
      <c r="AS25" s="19">
        <v>1338736.2356271143</v>
      </c>
      <c r="AT25" s="19">
        <v>1218914.9857151727</v>
      </c>
      <c r="AU25" s="19">
        <v>1105812.7882582056</v>
      </c>
      <c r="AV25" s="19">
        <v>1011505.5996199135</v>
      </c>
      <c r="AW25" s="19">
        <v>915555.28196676087</v>
      </c>
      <c r="AX25" s="18">
        <v>864369.6487982804</v>
      </c>
      <c r="AY25" s="19">
        <v>806284.77783545386</v>
      </c>
      <c r="AZ25" s="19">
        <v>765565.94005997444</v>
      </c>
      <c r="BA25" s="19">
        <v>732395.33035970211</v>
      </c>
      <c r="BB25" s="19">
        <v>709807.36521673808</v>
      </c>
      <c r="BC25" s="19">
        <v>640914.12389049388</v>
      </c>
      <c r="BD25" s="19">
        <v>615069.6524615963</v>
      </c>
      <c r="BE25" s="19">
        <v>602851.44158940145</v>
      </c>
      <c r="BF25" s="19">
        <v>679402.17216836743</v>
      </c>
      <c r="BG25" s="19">
        <v>660174.72934628674</v>
      </c>
      <c r="BH25" s="19">
        <v>641862.40350560902</v>
      </c>
      <c r="BI25" s="19">
        <v>628217.36521808966</v>
      </c>
      <c r="BJ25" s="18">
        <v>610403.90852168447</v>
      </c>
      <c r="BK25" s="19">
        <v>591209.75037810788</v>
      </c>
      <c r="BL25" s="19">
        <v>579228.11981952132</v>
      </c>
      <c r="BM25" s="19">
        <v>564872.24697368941</v>
      </c>
      <c r="BN25" s="19">
        <v>548753.34726131638</v>
      </c>
      <c r="BO25" s="19">
        <v>539266.3438909254</v>
      </c>
      <c r="BP25" s="19">
        <v>523893.77848716511</v>
      </c>
      <c r="BQ25" s="19">
        <v>505519.12236096937</v>
      </c>
      <c r="BR25" s="19">
        <v>495981.92063919443</v>
      </c>
      <c r="BS25" s="19">
        <v>475955.78718817822</v>
      </c>
      <c r="BT25" s="19">
        <v>459920.99687259033</v>
      </c>
      <c r="BU25" s="19">
        <v>444088.03041471873</v>
      </c>
      <c r="BV25" s="18">
        <v>432351.25974251353</v>
      </c>
      <c r="BW25" s="19">
        <v>419139.4916460102</v>
      </c>
      <c r="BX25" s="19">
        <v>409417.97687884868</v>
      </c>
      <c r="BY25" s="19">
        <v>401003.83117955085</v>
      </c>
      <c r="BZ25" s="19">
        <v>392971.97441118164</v>
      </c>
      <c r="CA25" s="19">
        <v>379323.53174434241</v>
      </c>
      <c r="CB25" s="19">
        <v>368490.71803667885</v>
      </c>
      <c r="CC25" s="19">
        <v>352431.25816006394</v>
      </c>
      <c r="CD25" s="19">
        <v>343659.04564343614</v>
      </c>
      <c r="CE25" s="19">
        <v>335638.05675921962</v>
      </c>
      <c r="CF25" s="19">
        <v>324629.47473816056</v>
      </c>
      <c r="CG25" s="19">
        <v>319920.18938644079</v>
      </c>
      <c r="CH25" s="18">
        <v>319629.83910079428</v>
      </c>
      <c r="CI25" s="19">
        <v>311541.64632392861</v>
      </c>
      <c r="CJ25" s="19">
        <v>302661.74633937352</v>
      </c>
      <c r="CK25" s="19">
        <v>295926.0664166786</v>
      </c>
      <c r="CL25" s="19">
        <v>284799.49370406778</v>
      </c>
      <c r="CM25" s="19">
        <v>277768.3319663913</v>
      </c>
      <c r="CN25" s="19">
        <v>276115.52527321392</v>
      </c>
      <c r="CO25" s="19">
        <v>273206.57509817113</v>
      </c>
      <c r="CP25" s="19">
        <v>269085.35979000025</v>
      </c>
      <c r="CQ25" s="19">
        <v>266183.32530576829</v>
      </c>
      <c r="CR25" s="19">
        <v>264850.90498049493</v>
      </c>
      <c r="CS25" s="19">
        <v>259606.67536656186</v>
      </c>
      <c r="CT25" s="18">
        <v>254458.38031849364</v>
      </c>
      <c r="CU25" s="19">
        <v>250644.12753130263</v>
      </c>
      <c r="CV25" s="19">
        <v>246952.27134424425</v>
      </c>
      <c r="CW25" s="19">
        <v>244837.63343868265</v>
      </c>
      <c r="CX25" s="19">
        <v>242212.24582244601</v>
      </c>
      <c r="CY25" s="19">
        <v>238886.02689587881</v>
      </c>
      <c r="CZ25" s="19">
        <v>239290.18085349104</v>
      </c>
      <c r="DA25" s="19">
        <v>237251.18603778677</v>
      </c>
      <c r="DB25" s="19">
        <v>235834.86799197557</v>
      </c>
      <c r="DC25" s="19">
        <v>232551.32419394742</v>
      </c>
      <c r="DD25" s="19">
        <v>229600.7125648993</v>
      </c>
      <c r="DE25" s="19">
        <v>230435.84447831032</v>
      </c>
      <c r="DF25" s="18">
        <v>227739.63849955291</v>
      </c>
      <c r="DG25" s="19">
        <v>222311.70699887149</v>
      </c>
      <c r="DH25" s="19">
        <v>219765.48064166587</v>
      </c>
      <c r="DI25" s="19">
        <v>219150.8946134602</v>
      </c>
      <c r="DJ25" s="19">
        <v>217762.22300808475</v>
      </c>
      <c r="DK25" s="19">
        <v>219144.81734788558</v>
      </c>
      <c r="DL25" s="19">
        <v>220560.45385298532</v>
      </c>
      <c r="DM25" s="19">
        <v>215466.73015437656</v>
      </c>
      <c r="DN25" s="19">
        <v>211588.88801871162</v>
      </c>
      <c r="DO25" s="19">
        <v>214163.48542811096</v>
      </c>
      <c r="DP25" s="19">
        <v>213192.67084474646</v>
      </c>
      <c r="DQ25" s="19">
        <v>210592.71354743076</v>
      </c>
      <c r="DR25" s="18">
        <v>208107.55665523029</v>
      </c>
      <c r="DS25" s="19">
        <v>206130.91838062854</v>
      </c>
      <c r="DT25" s="19">
        <v>207805.49229539296</v>
      </c>
      <c r="DU25" s="19">
        <v>207824.9855658692</v>
      </c>
      <c r="DV25" s="19">
        <v>202780.75532968997</v>
      </c>
      <c r="DW25" s="19">
        <v>202408.67047266098</v>
      </c>
      <c r="DX25" s="19">
        <v>208270.85339417486</v>
      </c>
      <c r="DY25" s="19">
        <v>192656.01860865758</v>
      </c>
      <c r="DZ25" s="19">
        <v>188595.84684927505</v>
      </c>
      <c r="EA25" s="19">
        <v>186517.1147574115</v>
      </c>
      <c r="EB25" s="19">
        <v>185411.87513257065</v>
      </c>
      <c r="EC25" s="19">
        <v>183472.8045995555</v>
      </c>
      <c r="ED25" s="18">
        <v>183905.91113399211</v>
      </c>
      <c r="EE25" s="19">
        <v>183637.67319365026</v>
      </c>
      <c r="EF25" s="19">
        <v>184670.64231764511</v>
      </c>
      <c r="EG25" s="19">
        <v>185414.77661976599</v>
      </c>
      <c r="EH25" s="19">
        <v>188981.91586617674</v>
      </c>
      <c r="EI25" s="19">
        <v>189050.60992327641</v>
      </c>
      <c r="EJ25" s="19">
        <v>184351.53885737614</v>
      </c>
      <c r="EK25" s="19">
        <v>147024.28749805657</v>
      </c>
      <c r="EL25" s="19">
        <v>55407.713616875859</v>
      </c>
      <c r="EM25" s="19">
        <v>54193.215048255115</v>
      </c>
      <c r="EN25" s="19">
        <v>54110.539092369247</v>
      </c>
      <c r="EO25" s="19">
        <v>53423.343840789777</v>
      </c>
      <c r="EP25" s="18">
        <v>53121.801449731662</v>
      </c>
      <c r="EQ25" s="19">
        <v>52765.485541173126</v>
      </c>
      <c r="ER25" s="19">
        <v>52454.656581056654</v>
      </c>
      <c r="ES25" s="19">
        <v>52153.429446464172</v>
      </c>
      <c r="ET25" s="19">
        <v>51861.725829568495</v>
      </c>
      <c r="EU25" s="19">
        <v>51579.475837068305</v>
      </c>
      <c r="EV25" s="19">
        <v>51306.611598567404</v>
      </c>
      <c r="EW25" s="19">
        <v>51043.067643669616</v>
      </c>
      <c r="EX25" s="19">
        <v>50788.782370694236</v>
      </c>
      <c r="EY25" s="19">
        <v>50543.697139413176</v>
      </c>
      <c r="EZ25" s="19">
        <v>50307.756116861208</v>
      </c>
      <c r="FA25" s="19">
        <v>50080.902862810231</v>
      </c>
      <c r="FB25" s="18">
        <v>49863.092158820851</v>
      </c>
      <c r="FC25" s="19">
        <v>49654.271933380427</v>
      </c>
      <c r="FD25" s="19">
        <v>49454.398706597</v>
      </c>
      <c r="FE25" s="19">
        <v>49263.43174438893</v>
      </c>
      <c r="FF25" s="19">
        <v>49081.33297412713</v>
      </c>
      <c r="FG25" s="19">
        <v>48908.060777372229</v>
      </c>
      <c r="FH25" s="19">
        <v>48743.589480378694</v>
      </c>
      <c r="FI25" s="19">
        <v>48587.882771970049</v>
      </c>
      <c r="FJ25" s="19">
        <v>48440.913694043047</v>
      </c>
      <c r="FK25" s="19">
        <v>48302.658634304767</v>
      </c>
      <c r="FL25" s="19">
        <v>48173.099126272587</v>
      </c>
      <c r="FM25" s="19">
        <v>48052.209173295836</v>
      </c>
      <c r="FN25" s="18">
        <v>47939.977777607404</v>
      </c>
      <c r="FO25" s="19">
        <v>47836.390679987599</v>
      </c>
      <c r="FP25" s="19">
        <v>47741.435198311548</v>
      </c>
      <c r="FQ25" s="19">
        <v>47655.106326432811</v>
      </c>
      <c r="FR25" s="19">
        <v>47577.395428036834</v>
      </c>
      <c r="FS25" s="19">
        <v>47508.305104240062</v>
      </c>
      <c r="FT25" s="19">
        <v>47447.839801969283</v>
      </c>
      <c r="FU25" s="19">
        <v>47395.992262004773</v>
      </c>
      <c r="FV25" s="19">
        <v>47352.780230156874</v>
      </c>
      <c r="FW25" s="19">
        <v>47318.213476257508</v>
      </c>
      <c r="FX25" s="19">
        <v>47292.301708686035</v>
      </c>
      <c r="FY25" s="19">
        <v>47275.058781632106</v>
      </c>
      <c r="FZ25" s="18">
        <v>47266.512371074146</v>
      </c>
      <c r="GA25" s="19">
        <v>47266.682099917307</v>
      </c>
      <c r="GB25" s="19">
        <v>47275.587206708995</v>
      </c>
      <c r="GC25" s="19">
        <v>47293.266743406013</v>
      </c>
      <c r="GD25" s="19">
        <v>47319.753731797078</v>
      </c>
      <c r="GE25" s="19">
        <v>47355.080309313169</v>
      </c>
      <c r="GF25" s="19">
        <v>47399.280774837825</v>
      </c>
      <c r="GG25" s="19">
        <v>47452.406217758842</v>
      </c>
      <c r="GH25" s="19">
        <v>47514.501451485572</v>
      </c>
      <c r="GI25" s="19">
        <v>47585.6136966903</v>
      </c>
      <c r="GJ25" s="19">
        <v>47665.795658403047</v>
      </c>
      <c r="GK25" s="19">
        <v>47755.106771821884</v>
      </c>
      <c r="GL25" s="18">
        <v>47853.61534812332</v>
      </c>
      <c r="GM25" s="19">
        <v>47961.373407979641</v>
      </c>
      <c r="GN25" s="19">
        <v>48078.458154187952</v>
      </c>
      <c r="GO25" s="19">
        <v>48204.936690661852</v>
      </c>
      <c r="GP25" s="19">
        <v>48340.889543103636</v>
      </c>
      <c r="GQ25" s="19">
        <v>48486.398575763029</v>
      </c>
      <c r="GR25" s="19">
        <v>48641.545614342322</v>
      </c>
      <c r="GS25" s="19">
        <v>471.3713463642394</v>
      </c>
      <c r="GT25" s="19"/>
      <c r="GU25" s="19"/>
      <c r="GV25" s="19"/>
      <c r="GW25" s="19"/>
      <c r="GX25" s="18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8"/>
      <c r="HK25" s="19"/>
      <c r="HL25" s="19"/>
      <c r="HM25" s="19"/>
      <c r="HN25" s="19"/>
      <c r="HO25" s="27"/>
    </row>
    <row r="26" spans="1:223" x14ac:dyDescent="0.25">
      <c r="A26" s="11" t="s">
        <v>245</v>
      </c>
      <c r="B26" s="18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8"/>
      <c r="O26" s="19"/>
      <c r="P26" s="19"/>
      <c r="Q26" s="19"/>
      <c r="R26" s="19"/>
      <c r="S26" s="19"/>
      <c r="T26" s="19"/>
      <c r="U26" s="19"/>
      <c r="V26" s="19">
        <v>4841388.3244298119</v>
      </c>
      <c r="W26" s="19">
        <v>5406558.7778918445</v>
      </c>
      <c r="X26" s="19">
        <v>4188679.8795401482</v>
      </c>
      <c r="Y26" s="19">
        <v>3538531.1202486502</v>
      </c>
      <c r="Z26" s="18">
        <v>2985002.1153458306</v>
      </c>
      <c r="AA26" s="19">
        <v>2649369.6589455833</v>
      </c>
      <c r="AB26" s="19">
        <v>2308539.0412514806</v>
      </c>
      <c r="AC26" s="19">
        <v>2081055.4967122471</v>
      </c>
      <c r="AD26" s="19">
        <v>1756592.1262618126</v>
      </c>
      <c r="AE26" s="19">
        <v>1657722.8600360826</v>
      </c>
      <c r="AF26" s="19">
        <v>1561967.7279971419</v>
      </c>
      <c r="AG26" s="19">
        <v>1436399.6874378952</v>
      </c>
      <c r="AH26" s="19">
        <v>1404897.9981079251</v>
      </c>
      <c r="AI26" s="19">
        <v>1307985.2959313318</v>
      </c>
      <c r="AJ26" s="19">
        <v>1251116.8087174976</v>
      </c>
      <c r="AK26" s="19">
        <v>1137661.9240823262</v>
      </c>
      <c r="AL26" s="18">
        <v>1012404.2630222858</v>
      </c>
      <c r="AM26" s="19">
        <v>1019459.2920293944</v>
      </c>
      <c r="AN26" s="19">
        <v>956569.38167910022</v>
      </c>
      <c r="AO26" s="19">
        <v>928805.99890765222</v>
      </c>
      <c r="AP26" s="19">
        <v>891443.40388958424</v>
      </c>
      <c r="AQ26" s="19">
        <v>859687.61712273629</v>
      </c>
      <c r="AR26" s="19">
        <v>805920.2293217422</v>
      </c>
      <c r="AS26" s="19">
        <v>772696.42242535169</v>
      </c>
      <c r="AT26" s="19">
        <v>734009.33525890962</v>
      </c>
      <c r="AU26" s="19">
        <v>680555.13172388356</v>
      </c>
      <c r="AV26" s="19">
        <v>647061.47359522758</v>
      </c>
      <c r="AW26" s="19">
        <v>591649.0935211177</v>
      </c>
      <c r="AX26" s="18">
        <v>548295.77715448861</v>
      </c>
      <c r="AY26" s="19">
        <v>547734.26004833682</v>
      </c>
      <c r="AZ26" s="19">
        <v>532232.22811127384</v>
      </c>
      <c r="BA26" s="19">
        <v>521680.13969764137</v>
      </c>
      <c r="BB26" s="19">
        <v>498116.73534188123</v>
      </c>
      <c r="BC26" s="19">
        <v>499583.14520194777</v>
      </c>
      <c r="BD26" s="19">
        <v>468761.38835340051</v>
      </c>
      <c r="BE26" s="19">
        <v>470585.90299761115</v>
      </c>
      <c r="BF26" s="19">
        <v>452837.14720025845</v>
      </c>
      <c r="BG26" s="19">
        <v>502313.38840027823</v>
      </c>
      <c r="BH26" s="19">
        <v>491728.73217853945</v>
      </c>
      <c r="BI26" s="19">
        <v>478692.73896183929</v>
      </c>
      <c r="BJ26" s="18">
        <v>466208.91925583768</v>
      </c>
      <c r="BK26" s="19">
        <v>455498.28042992938</v>
      </c>
      <c r="BL26" s="19">
        <v>443071.88577391859</v>
      </c>
      <c r="BM26" s="19">
        <v>434986.46549849247</v>
      </c>
      <c r="BN26" s="19">
        <v>425566.77383063582</v>
      </c>
      <c r="BO26" s="19">
        <v>417844.6020492544</v>
      </c>
      <c r="BP26" s="19">
        <v>408597.97586950799</v>
      </c>
      <c r="BQ26" s="19">
        <v>398116.95128803357</v>
      </c>
      <c r="BR26" s="19">
        <v>385593.92322160525</v>
      </c>
      <c r="BS26" s="19">
        <v>374357.05542387685</v>
      </c>
      <c r="BT26" s="19">
        <v>363517.86813237681</v>
      </c>
      <c r="BU26" s="19">
        <v>352264.25481308973</v>
      </c>
      <c r="BV26" s="18">
        <v>341460.24345292506</v>
      </c>
      <c r="BW26" s="19">
        <v>331662.96243274899</v>
      </c>
      <c r="BX26" s="19">
        <v>322274.86069854675</v>
      </c>
      <c r="BY26" s="19">
        <v>313081.76024442678</v>
      </c>
      <c r="BZ26" s="19">
        <v>304037.55483920727</v>
      </c>
      <c r="CA26" s="19">
        <v>297141.68294968858</v>
      </c>
      <c r="CB26" s="19">
        <v>288219.35999043961</v>
      </c>
      <c r="CC26" s="19">
        <v>281780.03688699205</v>
      </c>
      <c r="CD26" s="19">
        <v>265804.31008374697</v>
      </c>
      <c r="CE26" s="19">
        <v>251752.17427903484</v>
      </c>
      <c r="CF26" s="19">
        <v>245313.98719322722</v>
      </c>
      <c r="CG26" s="19">
        <v>239101.59199235373</v>
      </c>
      <c r="CH26" s="18">
        <v>232902.43023292648</v>
      </c>
      <c r="CI26" s="19">
        <v>227560.66891505822</v>
      </c>
      <c r="CJ26" s="19">
        <v>222516.09178129185</v>
      </c>
      <c r="CK26" s="19">
        <v>217093.46424012902</v>
      </c>
      <c r="CL26" s="19">
        <v>212271.59899351242</v>
      </c>
      <c r="CM26" s="19">
        <v>208319.99353960872</v>
      </c>
      <c r="CN26" s="19">
        <v>203292.72145486678</v>
      </c>
      <c r="CO26" s="19">
        <v>200705.68320540219</v>
      </c>
      <c r="CP26" s="19">
        <v>196878.53747359652</v>
      </c>
      <c r="CQ26" s="19">
        <v>194324.88328211883</v>
      </c>
      <c r="CR26" s="19">
        <v>191647.42124922253</v>
      </c>
      <c r="CS26" s="19">
        <v>188707.54885238063</v>
      </c>
      <c r="CT26" s="18">
        <v>185749.81376568659</v>
      </c>
      <c r="CU26" s="19">
        <v>183398.57393832254</v>
      </c>
      <c r="CV26" s="19">
        <v>181413.38809276809</v>
      </c>
      <c r="CW26" s="19">
        <v>178832.02008169668</v>
      </c>
      <c r="CX26" s="19">
        <v>176679.85602307488</v>
      </c>
      <c r="CY26" s="19">
        <v>175183.62430603788</v>
      </c>
      <c r="CZ26" s="19">
        <v>172647.80738648729</v>
      </c>
      <c r="DA26" s="19">
        <v>171046.84433854741</v>
      </c>
      <c r="DB26" s="19">
        <v>168911.3801234815</v>
      </c>
      <c r="DC26" s="19">
        <v>167139.68278662767</v>
      </c>
      <c r="DD26" s="19">
        <v>165347.04542592799</v>
      </c>
      <c r="DE26" s="19">
        <v>163614.36440160489</v>
      </c>
      <c r="DF26" s="18">
        <v>161553.97149418519</v>
      </c>
      <c r="DG26" s="19">
        <v>159925.33358374957</v>
      </c>
      <c r="DH26" s="19">
        <v>158446.59900472336</v>
      </c>
      <c r="DI26" s="19">
        <v>156736.9260149858</v>
      </c>
      <c r="DJ26" s="19">
        <v>155370.63341578265</v>
      </c>
      <c r="DK26" s="19">
        <v>154436.33574546143</v>
      </c>
      <c r="DL26" s="19">
        <v>152864.20792164141</v>
      </c>
      <c r="DM26" s="19">
        <v>151946.15898318874</v>
      </c>
      <c r="DN26" s="19">
        <v>150398.15815860807</v>
      </c>
      <c r="DO26" s="19">
        <v>149151.55705912839</v>
      </c>
      <c r="DP26" s="19">
        <v>148241.76062159229</v>
      </c>
      <c r="DQ26" s="19">
        <v>147222.70356108391</v>
      </c>
      <c r="DR26" s="18">
        <v>145632.63319047407</v>
      </c>
      <c r="DS26" s="19">
        <v>144626.32647955947</v>
      </c>
      <c r="DT26" s="19">
        <v>143831.22900887125</v>
      </c>
      <c r="DU26" s="19">
        <v>142968.36390300214</v>
      </c>
      <c r="DV26" s="19">
        <v>142213.81717152122</v>
      </c>
      <c r="DW26" s="19">
        <v>141559.44636706493</v>
      </c>
      <c r="DX26" s="19">
        <v>140614.20120444079</v>
      </c>
      <c r="DY26" s="19">
        <v>140387.0985581429</v>
      </c>
      <c r="DZ26" s="19">
        <v>121328.29487185978</v>
      </c>
      <c r="EA26" s="19">
        <v>120631.16177746009</v>
      </c>
      <c r="EB26" s="19">
        <v>120045.78783164374</v>
      </c>
      <c r="EC26" s="19">
        <v>119525.09661539069</v>
      </c>
      <c r="ED26" s="18">
        <v>118961.75430731458</v>
      </c>
      <c r="EE26" s="19">
        <v>118464.30204178129</v>
      </c>
      <c r="EF26" s="19">
        <v>118022.94578082753</v>
      </c>
      <c r="EG26" s="19">
        <v>117658.13275442571</v>
      </c>
      <c r="EH26" s="19">
        <v>117620.15099909634</v>
      </c>
      <c r="EI26" s="19">
        <v>117389.27549750869</v>
      </c>
      <c r="EJ26" s="19">
        <v>117139.3972615887</v>
      </c>
      <c r="EK26" s="19">
        <v>116793.59313536951</v>
      </c>
      <c r="EL26" s="19">
        <v>69314.553184337055</v>
      </c>
      <c r="EM26" s="19">
        <v>52587.045079415591</v>
      </c>
      <c r="EN26" s="19">
        <v>52223.006183004407</v>
      </c>
      <c r="EO26" s="19">
        <v>51914.839324174936</v>
      </c>
      <c r="EP26" s="18">
        <v>51586.829180246888</v>
      </c>
      <c r="EQ26" s="19">
        <v>51282.073068558697</v>
      </c>
      <c r="ER26" s="19">
        <v>50981.334482020618</v>
      </c>
      <c r="ES26" s="19">
        <v>50688.927419853899</v>
      </c>
      <c r="ET26" s="19">
        <v>50403.243956235623</v>
      </c>
      <c r="EU26" s="19">
        <v>50124.234433062549</v>
      </c>
      <c r="EV26" s="19">
        <v>49851.850953683999</v>
      </c>
      <c r="EW26" s="19">
        <v>49586.049467259632</v>
      </c>
      <c r="EX26" s="19">
        <v>49326.778669875865</v>
      </c>
      <c r="EY26" s="19">
        <v>49074.002102312996</v>
      </c>
      <c r="EZ26" s="19">
        <v>48827.666976299719</v>
      </c>
      <c r="FA26" s="19">
        <v>48587.739616974068</v>
      </c>
      <c r="FB26" s="18">
        <v>48354.18069640085</v>
      </c>
      <c r="FC26" s="19">
        <v>48126.942995024248</v>
      </c>
      <c r="FD26" s="19">
        <v>47905.996360887475</v>
      </c>
      <c r="FE26" s="19">
        <v>47691.299220244997</v>
      </c>
      <c r="FF26" s="19">
        <v>47482.82222114005</v>
      </c>
      <c r="FG26" s="19">
        <v>47280.521766921942</v>
      </c>
      <c r="FH26" s="19">
        <v>47084.374412896803</v>
      </c>
      <c r="FI26" s="19">
        <v>46894.33640096138</v>
      </c>
      <c r="FJ26" s="19">
        <v>46710.39283949502</v>
      </c>
      <c r="FK26" s="19">
        <v>46532.498224584138</v>
      </c>
      <c r="FL26" s="19">
        <v>46360.633618797758</v>
      </c>
      <c r="FM26" s="19">
        <v>46194.774631631677</v>
      </c>
      <c r="FN26" s="18">
        <v>46034.879604982641</v>
      </c>
      <c r="FO26" s="19">
        <v>45880.936908682575</v>
      </c>
      <c r="FP26" s="19">
        <v>45732.922813679863</v>
      </c>
      <c r="FQ26" s="19">
        <v>45590.805214944477</v>
      </c>
      <c r="FR26" s="19">
        <v>45454.573582308345</v>
      </c>
      <c r="FS26" s="19">
        <v>45324.1986950992</v>
      </c>
      <c r="FT26" s="19">
        <v>45199.660585717982</v>
      </c>
      <c r="FU26" s="19">
        <v>45080.948323996621</v>
      </c>
      <c r="FV26" s="19">
        <v>44968.037712168021</v>
      </c>
      <c r="FW26" s="19">
        <v>44860.919381516673</v>
      </c>
      <c r="FX26" s="19">
        <v>44759.57354153839</v>
      </c>
      <c r="FY26" s="19">
        <v>44663.98573189701</v>
      </c>
      <c r="FZ26" s="18">
        <v>44574.146038066727</v>
      </c>
      <c r="GA26" s="19">
        <v>44490.03963825883</v>
      </c>
      <c r="GB26" s="19">
        <v>44411.660202305247</v>
      </c>
      <c r="GC26" s="19">
        <v>44338.997492774994</v>
      </c>
      <c r="GD26" s="19">
        <v>44272.036364974199</v>
      </c>
      <c r="GE26" s="19">
        <v>44210.778841808016</v>
      </c>
      <c r="GF26" s="19">
        <v>44155.214462940305</v>
      </c>
      <c r="GG26" s="19">
        <v>44105.337036750425</v>
      </c>
      <c r="GH26" s="19">
        <v>44061.145117428052</v>
      </c>
      <c r="GI26" s="19">
        <v>44022.637197710261</v>
      </c>
      <c r="GJ26" s="19">
        <v>43989.806724523834</v>
      </c>
      <c r="GK26" s="19">
        <v>43962.656474963602</v>
      </c>
      <c r="GL26" s="18">
        <v>43941.190210482149</v>
      </c>
      <c r="GM26" s="19">
        <v>43925.406300911418</v>
      </c>
      <c r="GN26" s="19">
        <v>43915.305000441062</v>
      </c>
      <c r="GO26" s="19">
        <v>43910.897839239158</v>
      </c>
      <c r="GP26" s="19">
        <v>43912.183487137656</v>
      </c>
      <c r="GQ26" s="19">
        <v>43919.171389946845</v>
      </c>
      <c r="GR26" s="19">
        <v>43931.872616382243</v>
      </c>
      <c r="GS26" s="19">
        <v>43950.287936275767</v>
      </c>
      <c r="GT26" s="19">
        <v>424.37135497876523</v>
      </c>
      <c r="GU26" s="19"/>
      <c r="GV26" s="19"/>
      <c r="GW26" s="19"/>
      <c r="GX26" s="18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8"/>
      <c r="HK26" s="19"/>
      <c r="HL26" s="19"/>
      <c r="HM26" s="19"/>
      <c r="HN26" s="19"/>
      <c r="HO26" s="27"/>
    </row>
    <row r="27" spans="1:223" x14ac:dyDescent="0.25">
      <c r="A27" s="22" t="s">
        <v>246</v>
      </c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>
        <v>7812008.9105344163</v>
      </c>
      <c r="X27" s="24">
        <v>8744060.565921694</v>
      </c>
      <c r="Y27" s="24">
        <v>7688323.1729823062</v>
      </c>
      <c r="Z27" s="23">
        <v>6008364.0375182722</v>
      </c>
      <c r="AA27" s="24">
        <v>4802776.9147427566</v>
      </c>
      <c r="AB27" s="24">
        <v>4182305.7225516476</v>
      </c>
      <c r="AC27" s="24">
        <v>3646429.0853905967</v>
      </c>
      <c r="AD27" s="24">
        <v>3150335.9989196821</v>
      </c>
      <c r="AE27" s="24">
        <v>2877278.9054498971</v>
      </c>
      <c r="AF27" s="24">
        <v>2877563.9627968119</v>
      </c>
      <c r="AG27" s="24">
        <v>2769668.6097366037</v>
      </c>
      <c r="AH27" s="24">
        <v>2713022.0255216742</v>
      </c>
      <c r="AI27" s="24">
        <v>2664525.348219974</v>
      </c>
      <c r="AJ27" s="24">
        <v>2896683.332809479</v>
      </c>
      <c r="AK27" s="24">
        <v>2920789.0052241385</v>
      </c>
      <c r="AL27" s="23">
        <v>3041004.4795019319</v>
      </c>
      <c r="AM27" s="24">
        <v>2781445.9977305089</v>
      </c>
      <c r="AN27" s="24">
        <v>2605841.9371862477</v>
      </c>
      <c r="AO27" s="24">
        <v>2363087.0510359332</v>
      </c>
      <c r="AP27" s="24">
        <v>2285310.6236705421</v>
      </c>
      <c r="AQ27" s="24">
        <v>2158810.0509770135</v>
      </c>
      <c r="AR27" s="24">
        <v>2055486.9331010315</v>
      </c>
      <c r="AS27" s="24">
        <v>1951431.2911797648</v>
      </c>
      <c r="AT27" s="24">
        <v>1841251.0043539363</v>
      </c>
      <c r="AU27" s="24">
        <v>1713024.9760956194</v>
      </c>
      <c r="AV27" s="24">
        <v>1600425.4290314524</v>
      </c>
      <c r="AW27" s="24">
        <v>1504240.8517517278</v>
      </c>
      <c r="AX27" s="23">
        <v>1366741.9014142873</v>
      </c>
      <c r="AY27" s="24">
        <v>1259030.3911834729</v>
      </c>
      <c r="AZ27" s="24">
        <v>1202390.8476499841</v>
      </c>
      <c r="BA27" s="24">
        <v>1126235.3102024673</v>
      </c>
      <c r="BB27" s="24">
        <v>1087483.1473844703</v>
      </c>
      <c r="BC27" s="24">
        <v>1066599.5411947675</v>
      </c>
      <c r="BD27" s="24">
        <v>1037847.811078013</v>
      </c>
      <c r="BE27" s="24">
        <v>1007477.3281386895</v>
      </c>
      <c r="BF27" s="24">
        <v>1040071.0468956374</v>
      </c>
      <c r="BG27" s="24">
        <v>1110462.9581224881</v>
      </c>
      <c r="BH27" s="24">
        <v>1130383.3321983386</v>
      </c>
      <c r="BI27" s="24">
        <v>1114294.9197208954</v>
      </c>
      <c r="BJ27" s="23">
        <v>1093795.7292627646</v>
      </c>
      <c r="BK27" s="24">
        <v>1070336.7482876924</v>
      </c>
      <c r="BL27" s="24">
        <v>1055738.1634463661</v>
      </c>
      <c r="BM27" s="24">
        <v>1030501.9589003392</v>
      </c>
      <c r="BN27" s="24">
        <v>1008292.5620156309</v>
      </c>
      <c r="BO27" s="24">
        <v>989789.43224579224</v>
      </c>
      <c r="BP27" s="24">
        <v>975588.60177248262</v>
      </c>
      <c r="BQ27" s="24">
        <v>959055.59498015465</v>
      </c>
      <c r="BR27" s="24">
        <v>945768.936564659</v>
      </c>
      <c r="BS27" s="24">
        <v>925104.40998431295</v>
      </c>
      <c r="BT27" s="24">
        <v>907108.46749133291</v>
      </c>
      <c r="BU27" s="24">
        <v>888717.90770325356</v>
      </c>
      <c r="BV27" s="23">
        <v>868493.74247894261</v>
      </c>
      <c r="BW27" s="24">
        <v>849987.83779753279</v>
      </c>
      <c r="BX27" s="24">
        <v>836691.67239832017</v>
      </c>
      <c r="BY27" s="24">
        <v>812087.99912935495</v>
      </c>
      <c r="BZ27" s="24">
        <v>793754.45899031125</v>
      </c>
      <c r="CA27" s="24">
        <v>775325.75675165269</v>
      </c>
      <c r="CB27" s="24">
        <v>750809.88196063763</v>
      </c>
      <c r="CC27" s="24">
        <v>733711.02778956434</v>
      </c>
      <c r="CD27" s="24">
        <v>721666.54223404732</v>
      </c>
      <c r="CE27" s="24">
        <v>696079.73474522971</v>
      </c>
      <c r="CF27" s="24">
        <v>678202.74617223977</v>
      </c>
      <c r="CG27" s="24">
        <v>661305.7992854889</v>
      </c>
      <c r="CH27" s="23">
        <v>643902.74333631527</v>
      </c>
      <c r="CI27" s="24">
        <v>626582.96111402696</v>
      </c>
      <c r="CJ27" s="24">
        <v>613000.61124808888</v>
      </c>
      <c r="CK27" s="24">
        <v>595942.41230318812</v>
      </c>
      <c r="CL27" s="24">
        <v>581793.42252868204</v>
      </c>
      <c r="CM27" s="24">
        <v>568463.62960193562</v>
      </c>
      <c r="CN27" s="24">
        <v>555894.69084076653</v>
      </c>
      <c r="CO27" s="24">
        <v>544221.80115584447</v>
      </c>
      <c r="CP27" s="24">
        <v>533891.39153434697</v>
      </c>
      <c r="CQ27" s="24">
        <v>528073.56500708102</v>
      </c>
      <c r="CR27" s="24">
        <v>521959.74991771136</v>
      </c>
      <c r="CS27" s="24">
        <v>517454.16870676324</v>
      </c>
      <c r="CT27" s="23">
        <v>512711.88800444931</v>
      </c>
      <c r="CU27" s="24">
        <v>509242.26962529484</v>
      </c>
      <c r="CV27" s="24">
        <v>499897.90487349313</v>
      </c>
      <c r="CW27" s="24">
        <v>484692.23615477711</v>
      </c>
      <c r="CX27" s="24">
        <v>477354.11771485407</v>
      </c>
      <c r="CY27" s="24">
        <v>470347.25560017832</v>
      </c>
      <c r="CZ27" s="24">
        <v>463456.05639732094</v>
      </c>
      <c r="DA27" s="24">
        <v>456797.25124431227</v>
      </c>
      <c r="DB27" s="24">
        <v>450354.59735232976</v>
      </c>
      <c r="DC27" s="24">
        <v>444107.87719531026</v>
      </c>
      <c r="DD27" s="24">
        <v>438022.99541802239</v>
      </c>
      <c r="DE27" s="24">
        <v>432513.13127637806</v>
      </c>
      <c r="DF27" s="23">
        <v>426459.14703634381</v>
      </c>
      <c r="DG27" s="24">
        <v>420577.93213876447</v>
      </c>
      <c r="DH27" s="24">
        <v>416722.37103695457</v>
      </c>
      <c r="DI27" s="24">
        <v>410095.17246922554</v>
      </c>
      <c r="DJ27" s="24">
        <v>405127.70074732474</v>
      </c>
      <c r="DK27" s="24">
        <v>400383.72458454291</v>
      </c>
      <c r="DL27" s="24">
        <v>395653.50908947212</v>
      </c>
      <c r="DM27" s="24">
        <v>391276.59863928828</v>
      </c>
      <c r="DN27" s="24">
        <v>387050.9377982883</v>
      </c>
      <c r="DO27" s="24">
        <v>382809.02511690772</v>
      </c>
      <c r="DP27" s="24">
        <v>378731.08348065516</v>
      </c>
      <c r="DQ27" s="24">
        <v>375505.123121768</v>
      </c>
      <c r="DR27" s="23">
        <v>371581.81370960176</v>
      </c>
      <c r="DS27" s="24">
        <v>367700.32476491813</v>
      </c>
      <c r="DT27" s="24">
        <v>363214.08620011795</v>
      </c>
      <c r="DU27" s="24">
        <v>360964.34709985781</v>
      </c>
      <c r="DV27" s="24">
        <v>357937.59590022918</v>
      </c>
      <c r="DW27" s="24">
        <v>354952.64736225456</v>
      </c>
      <c r="DX27" s="24">
        <v>351936.43985566101</v>
      </c>
      <c r="DY27" s="24">
        <v>349195.82240590436</v>
      </c>
      <c r="DZ27" s="24">
        <v>346754.747816558</v>
      </c>
      <c r="EA27" s="24">
        <v>235843.82744954905</v>
      </c>
      <c r="EB27" s="24">
        <v>233697.31083066078</v>
      </c>
      <c r="EC27" s="24">
        <v>232071.16340283849</v>
      </c>
      <c r="ED27" s="23">
        <v>229889.73531235667</v>
      </c>
      <c r="EE27" s="24">
        <v>227790.20846215467</v>
      </c>
      <c r="EF27" s="24">
        <v>226899.47077774093</v>
      </c>
      <c r="EG27" s="24">
        <v>224231.36702932901</v>
      </c>
      <c r="EH27" s="24">
        <v>222587.3023485411</v>
      </c>
      <c r="EI27" s="24">
        <v>220959.99118011078</v>
      </c>
      <c r="EJ27" s="24">
        <v>219476.98326181871</v>
      </c>
      <c r="EK27" s="24">
        <v>217933.72880283929</v>
      </c>
      <c r="EL27" s="24">
        <v>216413.7958072896</v>
      </c>
      <c r="EM27" s="24">
        <v>131409.13889555659</v>
      </c>
      <c r="EN27" s="24">
        <v>59832.507213679011</v>
      </c>
      <c r="EO27" s="24">
        <v>59832.741606030162</v>
      </c>
      <c r="EP27" s="23">
        <v>59188.860775050605</v>
      </c>
      <c r="EQ27" s="24">
        <v>58622.105863184974</v>
      </c>
      <c r="ER27" s="24">
        <v>59012.737452130794</v>
      </c>
      <c r="ES27" s="24">
        <v>57946.771988281667</v>
      </c>
      <c r="ET27" s="24">
        <v>57592.475503234753</v>
      </c>
      <c r="EU27" s="24">
        <v>57247.670551010917</v>
      </c>
      <c r="EV27" s="24">
        <v>56939.135445437321</v>
      </c>
      <c r="EW27" s="24">
        <v>56649.15916613544</v>
      </c>
      <c r="EX27" s="24">
        <v>56326.759025319814</v>
      </c>
      <c r="EY27" s="24">
        <v>55979.292949823837</v>
      </c>
      <c r="EZ27" s="24">
        <v>55669.700748481686</v>
      </c>
      <c r="FA27" s="24">
        <v>55732.25743403082</v>
      </c>
      <c r="FB27" s="23">
        <v>55211.290309380354</v>
      </c>
      <c r="FC27" s="24">
        <v>54857.08273768166</v>
      </c>
      <c r="FD27" s="24">
        <v>55157.233546457268</v>
      </c>
      <c r="FE27" s="24">
        <v>54235.088715187405</v>
      </c>
      <c r="FF27" s="24">
        <v>53994.361019023461</v>
      </c>
      <c r="FG27" s="24">
        <v>53774.762475038544</v>
      </c>
      <c r="FH27" s="24">
        <v>53512.286848059579</v>
      </c>
      <c r="FI27" s="24">
        <v>53290.399208860908</v>
      </c>
      <c r="FJ27" s="24">
        <v>53071.485545004012</v>
      </c>
      <c r="FK27" s="24">
        <v>52847.759778226784</v>
      </c>
      <c r="FL27" s="24">
        <v>52648.065032573242</v>
      </c>
      <c r="FM27" s="24">
        <v>52751.023730952853</v>
      </c>
      <c r="FN27" s="23">
        <v>52299.52117448549</v>
      </c>
      <c r="FO27" s="24">
        <v>52002.667192934365</v>
      </c>
      <c r="FP27" s="24">
        <v>52195.391649925485</v>
      </c>
      <c r="FQ27" s="24">
        <v>51607.641428806979</v>
      </c>
      <c r="FR27" s="24">
        <v>51439.778024020743</v>
      </c>
      <c r="FS27" s="24">
        <v>51245.876421360575</v>
      </c>
      <c r="FT27" s="24">
        <v>51080.091921710329</v>
      </c>
      <c r="FU27" s="24">
        <v>50902.410775571785</v>
      </c>
      <c r="FV27" s="24">
        <v>50770.242428775964</v>
      </c>
      <c r="FW27" s="24">
        <v>50560.726737076926</v>
      </c>
      <c r="FX27" s="24">
        <v>50400.637185250205</v>
      </c>
      <c r="FY27" s="24">
        <v>50550.43233835962</v>
      </c>
      <c r="FZ27" s="23">
        <v>50229.536729209271</v>
      </c>
      <c r="GA27" s="24">
        <v>50063.673770425477</v>
      </c>
      <c r="GB27" s="24">
        <v>50186.634278058802</v>
      </c>
      <c r="GC27" s="24">
        <v>49831.834113381803</v>
      </c>
      <c r="GD27" s="24">
        <v>49741.938715485478</v>
      </c>
      <c r="GE27" s="24">
        <v>49656.886503135684</v>
      </c>
      <c r="GF27" s="24">
        <v>49585.041012181799</v>
      </c>
      <c r="GG27" s="24">
        <v>49498.139560524796</v>
      </c>
      <c r="GH27" s="24">
        <v>49431.002354239637</v>
      </c>
      <c r="GI27" s="24">
        <v>49353.117335632254</v>
      </c>
      <c r="GJ27" s="24">
        <v>49292.470845997261</v>
      </c>
      <c r="GK27" s="24">
        <v>49457.6215865622</v>
      </c>
      <c r="GL27" s="23">
        <v>49199.196795364522</v>
      </c>
      <c r="GM27" s="24">
        <v>49087.150176198928</v>
      </c>
      <c r="GN27" s="24">
        <v>49260.248965057763</v>
      </c>
      <c r="GO27" s="24">
        <v>48769.556533532043</v>
      </c>
      <c r="GP27" s="24">
        <v>48739.799440538234</v>
      </c>
      <c r="GQ27" s="24">
        <v>48716.579625396487</v>
      </c>
      <c r="GR27" s="24">
        <v>48674.016392227117</v>
      </c>
      <c r="GS27" s="24">
        <v>48635.975547365255</v>
      </c>
      <c r="GT27" s="24">
        <v>48577.557927968788</v>
      </c>
      <c r="GU27" s="24">
        <v>555.47496188072319</v>
      </c>
      <c r="GV27" s="24"/>
      <c r="GW27" s="24"/>
      <c r="GX27" s="23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3"/>
      <c r="HK27" s="24"/>
      <c r="HL27" s="24"/>
      <c r="HM27" s="24"/>
      <c r="HN27" s="24"/>
      <c r="HO27" s="28"/>
    </row>
    <row r="29" spans="1:223" x14ac:dyDescent="0.25">
      <c r="C29">
        <v>1</v>
      </c>
      <c r="D29">
        <v>1</v>
      </c>
      <c r="E29">
        <v>1</v>
      </c>
      <c r="F29">
        <v>1</v>
      </c>
      <c r="G29">
        <v>1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2</v>
      </c>
      <c r="P29">
        <v>2</v>
      </c>
      <c r="Q29">
        <v>2</v>
      </c>
      <c r="R29">
        <v>2</v>
      </c>
      <c r="S29">
        <v>2</v>
      </c>
      <c r="T29">
        <v>2</v>
      </c>
      <c r="U29">
        <v>2</v>
      </c>
      <c r="V29">
        <v>2</v>
      </c>
      <c r="W29">
        <v>2</v>
      </c>
      <c r="X29">
        <v>2</v>
      </c>
      <c r="Y29">
        <v>2</v>
      </c>
      <c r="Z29">
        <v>2</v>
      </c>
      <c r="AA29">
        <v>3</v>
      </c>
      <c r="AB29">
        <v>3</v>
      </c>
      <c r="AC29">
        <v>3</v>
      </c>
      <c r="AD29">
        <v>3</v>
      </c>
      <c r="AE29">
        <v>3</v>
      </c>
      <c r="AF29">
        <v>3</v>
      </c>
      <c r="AG29">
        <v>3</v>
      </c>
      <c r="AH29">
        <v>3</v>
      </c>
      <c r="AI29">
        <v>3</v>
      </c>
      <c r="AJ29">
        <v>3</v>
      </c>
      <c r="AK29">
        <v>3</v>
      </c>
      <c r="AL29">
        <v>3</v>
      </c>
      <c r="AM29">
        <v>4</v>
      </c>
      <c r="AN29">
        <v>4</v>
      </c>
      <c r="AO29">
        <v>4</v>
      </c>
      <c r="AP29">
        <v>4</v>
      </c>
      <c r="AQ29">
        <v>4</v>
      </c>
      <c r="AR29">
        <v>4</v>
      </c>
      <c r="AS29">
        <v>4</v>
      </c>
      <c r="AT29">
        <v>4</v>
      </c>
      <c r="AU29">
        <v>4</v>
      </c>
      <c r="AV29">
        <v>4</v>
      </c>
      <c r="AW29">
        <v>4</v>
      </c>
      <c r="AX29">
        <v>4</v>
      </c>
      <c r="AY29">
        <v>5</v>
      </c>
      <c r="AZ29">
        <v>5</v>
      </c>
      <c r="BA29">
        <v>5</v>
      </c>
      <c r="BB29">
        <v>5</v>
      </c>
      <c r="BC29">
        <v>5</v>
      </c>
      <c r="BD29">
        <v>5</v>
      </c>
      <c r="BE29">
        <v>5</v>
      </c>
      <c r="BF29">
        <v>5</v>
      </c>
      <c r="BG29">
        <v>5</v>
      </c>
      <c r="BH29">
        <v>5</v>
      </c>
      <c r="BI29">
        <v>5</v>
      </c>
      <c r="BJ29">
        <v>5</v>
      </c>
      <c r="BK29">
        <v>6</v>
      </c>
      <c r="BL29">
        <v>6</v>
      </c>
      <c r="BM29">
        <v>6</v>
      </c>
      <c r="BN29">
        <v>6</v>
      </c>
      <c r="BO29">
        <v>6</v>
      </c>
      <c r="BP29">
        <v>6</v>
      </c>
      <c r="BQ29">
        <v>6</v>
      </c>
      <c r="BR29">
        <v>6</v>
      </c>
      <c r="BS29">
        <v>6</v>
      </c>
      <c r="BT29">
        <v>6</v>
      </c>
      <c r="BU29">
        <v>6</v>
      </c>
      <c r="BV29">
        <v>6</v>
      </c>
      <c r="BW29">
        <v>7</v>
      </c>
      <c r="BX29">
        <v>7</v>
      </c>
      <c r="BY29">
        <v>7</v>
      </c>
      <c r="BZ29">
        <v>7</v>
      </c>
      <c r="CA29">
        <v>7</v>
      </c>
      <c r="CB29">
        <v>7</v>
      </c>
      <c r="CC29">
        <v>7</v>
      </c>
      <c r="CD29">
        <v>7</v>
      </c>
      <c r="CE29">
        <v>7</v>
      </c>
      <c r="CF29">
        <v>7</v>
      </c>
      <c r="CG29">
        <v>7</v>
      </c>
      <c r="CH29">
        <v>7</v>
      </c>
      <c r="CI29">
        <v>8</v>
      </c>
      <c r="CJ29">
        <v>8</v>
      </c>
      <c r="CK29">
        <v>8</v>
      </c>
      <c r="CL29">
        <v>8</v>
      </c>
      <c r="CM29">
        <v>8</v>
      </c>
      <c r="CN29">
        <v>8</v>
      </c>
      <c r="CO29">
        <v>8</v>
      </c>
      <c r="CP29">
        <v>8</v>
      </c>
      <c r="CQ29">
        <v>8</v>
      </c>
      <c r="CR29">
        <v>8</v>
      </c>
      <c r="CS29">
        <v>8</v>
      </c>
      <c r="CT29">
        <v>8</v>
      </c>
      <c r="CU29">
        <v>9</v>
      </c>
      <c r="CV29">
        <v>9</v>
      </c>
      <c r="CW29">
        <v>9</v>
      </c>
      <c r="CX29">
        <v>9</v>
      </c>
      <c r="CY29">
        <v>9</v>
      </c>
      <c r="CZ29">
        <v>9</v>
      </c>
      <c r="DA29">
        <v>9</v>
      </c>
      <c r="DB29">
        <v>9</v>
      </c>
      <c r="DC29">
        <v>9</v>
      </c>
      <c r="DD29">
        <v>9</v>
      </c>
      <c r="DE29">
        <v>9</v>
      </c>
      <c r="DF29">
        <v>9</v>
      </c>
      <c r="DG29">
        <v>10</v>
      </c>
      <c r="DH29">
        <v>10</v>
      </c>
      <c r="DI29">
        <v>10</v>
      </c>
      <c r="DJ29">
        <v>10</v>
      </c>
      <c r="DK29">
        <v>10</v>
      </c>
      <c r="DL29">
        <v>10</v>
      </c>
      <c r="DM29">
        <v>10</v>
      </c>
      <c r="DN29">
        <v>10</v>
      </c>
      <c r="DO29">
        <v>10</v>
      </c>
      <c r="DP29">
        <v>10</v>
      </c>
      <c r="DQ29">
        <v>10</v>
      </c>
      <c r="DR29">
        <v>10</v>
      </c>
      <c r="DS29">
        <v>11</v>
      </c>
      <c r="DT29">
        <v>11</v>
      </c>
      <c r="DU29">
        <v>11</v>
      </c>
      <c r="DV29">
        <v>11</v>
      </c>
      <c r="DW29">
        <v>11</v>
      </c>
      <c r="DX29">
        <v>11</v>
      </c>
      <c r="DY29">
        <v>11</v>
      </c>
      <c r="DZ29">
        <v>11</v>
      </c>
      <c r="EA29">
        <v>11</v>
      </c>
      <c r="EB29">
        <v>11</v>
      </c>
      <c r="EC29">
        <v>11</v>
      </c>
      <c r="ED29">
        <v>11</v>
      </c>
      <c r="EE29">
        <v>12</v>
      </c>
      <c r="EF29">
        <v>12</v>
      </c>
      <c r="EG29">
        <v>12</v>
      </c>
      <c r="EH29">
        <v>12</v>
      </c>
      <c r="EI29">
        <v>12</v>
      </c>
      <c r="EJ29">
        <v>12</v>
      </c>
      <c r="EK29">
        <v>12</v>
      </c>
      <c r="EL29">
        <v>12</v>
      </c>
      <c r="EM29">
        <v>12</v>
      </c>
      <c r="EN29">
        <v>12</v>
      </c>
      <c r="EO29">
        <v>12</v>
      </c>
      <c r="EP29">
        <v>12</v>
      </c>
      <c r="EQ29">
        <v>13</v>
      </c>
      <c r="ER29">
        <v>13</v>
      </c>
      <c r="ES29">
        <v>13</v>
      </c>
      <c r="ET29">
        <v>13</v>
      </c>
      <c r="EU29">
        <v>13</v>
      </c>
      <c r="EV29">
        <v>13</v>
      </c>
      <c r="EW29">
        <v>13</v>
      </c>
      <c r="EX29">
        <v>13</v>
      </c>
      <c r="EY29">
        <v>13</v>
      </c>
      <c r="EZ29">
        <v>13</v>
      </c>
      <c r="FA29">
        <v>13</v>
      </c>
      <c r="FB29">
        <v>13</v>
      </c>
      <c r="FC29">
        <v>14</v>
      </c>
      <c r="FD29">
        <v>14</v>
      </c>
      <c r="FE29">
        <v>14</v>
      </c>
      <c r="FF29">
        <v>14</v>
      </c>
      <c r="FG29">
        <v>14</v>
      </c>
      <c r="FH29">
        <v>14</v>
      </c>
      <c r="FI29">
        <v>14</v>
      </c>
      <c r="FJ29">
        <v>14</v>
      </c>
      <c r="FK29">
        <v>14</v>
      </c>
      <c r="FL29">
        <v>14</v>
      </c>
      <c r="FM29">
        <v>14</v>
      </c>
      <c r="FN29">
        <v>14</v>
      </c>
      <c r="FO29">
        <v>15</v>
      </c>
      <c r="FP29">
        <v>15</v>
      </c>
      <c r="FQ29">
        <v>15</v>
      </c>
      <c r="FR29">
        <v>15</v>
      </c>
      <c r="FS29">
        <v>15</v>
      </c>
      <c r="FT29">
        <v>15</v>
      </c>
      <c r="FU29">
        <v>15</v>
      </c>
      <c r="FV29">
        <v>15</v>
      </c>
      <c r="FW29">
        <v>15</v>
      </c>
      <c r="FX29">
        <v>15</v>
      </c>
      <c r="FY29">
        <v>15</v>
      </c>
      <c r="FZ29">
        <v>15</v>
      </c>
    </row>
    <row r="30" spans="1:223" x14ac:dyDescent="0.25">
      <c r="B30" s="5" t="s">
        <v>308</v>
      </c>
      <c r="C30">
        <v>0</v>
      </c>
      <c r="D30">
        <v>1</v>
      </c>
      <c r="E30">
        <v>2</v>
      </c>
      <c r="F30">
        <v>3</v>
      </c>
      <c r="G30">
        <v>4</v>
      </c>
      <c r="H30">
        <v>5</v>
      </c>
      <c r="I30">
        <v>6</v>
      </c>
      <c r="J30">
        <v>7</v>
      </c>
      <c r="K30">
        <v>8</v>
      </c>
      <c r="L30">
        <v>9</v>
      </c>
      <c r="M30">
        <v>10</v>
      </c>
      <c r="N30">
        <v>11</v>
      </c>
      <c r="O30">
        <v>12</v>
      </c>
      <c r="P30">
        <v>13</v>
      </c>
      <c r="Q30">
        <v>14</v>
      </c>
      <c r="R30">
        <v>15</v>
      </c>
      <c r="S30">
        <v>16</v>
      </c>
      <c r="T30">
        <v>17</v>
      </c>
      <c r="U30">
        <v>18</v>
      </c>
      <c r="V30">
        <v>19</v>
      </c>
      <c r="W30">
        <v>20</v>
      </c>
      <c r="X30">
        <v>21</v>
      </c>
      <c r="Y30">
        <v>22</v>
      </c>
      <c r="Z30">
        <v>23</v>
      </c>
      <c r="AA30">
        <v>24</v>
      </c>
      <c r="AB30">
        <v>25</v>
      </c>
      <c r="AC30">
        <v>26</v>
      </c>
      <c r="AD30">
        <v>27</v>
      </c>
      <c r="AE30">
        <v>28</v>
      </c>
      <c r="AF30">
        <v>29</v>
      </c>
      <c r="AG30">
        <v>30</v>
      </c>
      <c r="AH30">
        <v>31</v>
      </c>
      <c r="AI30">
        <v>32</v>
      </c>
      <c r="AJ30">
        <v>33</v>
      </c>
      <c r="AK30">
        <v>34</v>
      </c>
      <c r="AL30">
        <v>35</v>
      </c>
      <c r="AM30">
        <v>36</v>
      </c>
      <c r="AN30">
        <v>37</v>
      </c>
      <c r="AO30">
        <v>38</v>
      </c>
      <c r="AP30">
        <v>39</v>
      </c>
      <c r="AQ30">
        <v>40</v>
      </c>
      <c r="AR30">
        <v>41</v>
      </c>
      <c r="AS30">
        <v>42</v>
      </c>
      <c r="AT30">
        <v>43</v>
      </c>
      <c r="AU30">
        <v>44</v>
      </c>
      <c r="AV30">
        <v>45</v>
      </c>
      <c r="AW30">
        <v>46</v>
      </c>
      <c r="AX30">
        <v>47</v>
      </c>
      <c r="AY30">
        <v>48</v>
      </c>
      <c r="AZ30">
        <v>49</v>
      </c>
      <c r="BA30">
        <v>50</v>
      </c>
      <c r="BB30">
        <v>51</v>
      </c>
      <c r="BC30">
        <v>52</v>
      </c>
      <c r="BD30">
        <v>53</v>
      </c>
      <c r="BE30">
        <v>54</v>
      </c>
      <c r="BF30">
        <v>55</v>
      </c>
      <c r="BG30">
        <v>56</v>
      </c>
      <c r="BH30">
        <v>57</v>
      </c>
      <c r="BI30">
        <v>58</v>
      </c>
      <c r="BJ30">
        <v>59</v>
      </c>
      <c r="BK30">
        <v>60</v>
      </c>
      <c r="BL30">
        <v>61</v>
      </c>
      <c r="BM30">
        <v>62</v>
      </c>
      <c r="BN30">
        <v>63</v>
      </c>
      <c r="BO30">
        <v>64</v>
      </c>
      <c r="BP30">
        <v>65</v>
      </c>
      <c r="BQ30">
        <v>66</v>
      </c>
      <c r="BR30">
        <v>67</v>
      </c>
      <c r="BS30">
        <v>68</v>
      </c>
      <c r="BT30">
        <v>69</v>
      </c>
      <c r="BU30">
        <v>70</v>
      </c>
      <c r="BV30">
        <v>71</v>
      </c>
      <c r="BW30">
        <v>72</v>
      </c>
      <c r="BX30">
        <v>73</v>
      </c>
      <c r="BY30">
        <v>74</v>
      </c>
      <c r="BZ30">
        <v>75</v>
      </c>
      <c r="CA30">
        <v>76</v>
      </c>
      <c r="CB30">
        <v>77</v>
      </c>
      <c r="CC30">
        <v>78</v>
      </c>
      <c r="CD30">
        <v>79</v>
      </c>
      <c r="CE30">
        <v>80</v>
      </c>
      <c r="CF30">
        <v>81</v>
      </c>
      <c r="CG30">
        <v>82</v>
      </c>
      <c r="CH30">
        <v>83</v>
      </c>
      <c r="CI30">
        <v>84</v>
      </c>
      <c r="CJ30">
        <v>85</v>
      </c>
      <c r="CK30">
        <v>86</v>
      </c>
      <c r="CL30">
        <v>87</v>
      </c>
      <c r="CM30">
        <v>88</v>
      </c>
      <c r="CN30">
        <v>89</v>
      </c>
      <c r="CO30">
        <v>90</v>
      </c>
      <c r="CP30">
        <v>91</v>
      </c>
      <c r="CQ30">
        <v>92</v>
      </c>
      <c r="CR30">
        <v>93</v>
      </c>
      <c r="CS30">
        <v>94</v>
      </c>
      <c r="CT30">
        <v>95</v>
      </c>
      <c r="CU30">
        <v>96</v>
      </c>
      <c r="CV30">
        <v>97</v>
      </c>
      <c r="CW30">
        <v>98</v>
      </c>
      <c r="CX30">
        <v>99</v>
      </c>
      <c r="CY30">
        <v>100</v>
      </c>
      <c r="CZ30">
        <v>101</v>
      </c>
      <c r="DA30">
        <v>102</v>
      </c>
      <c r="DB30">
        <v>103</v>
      </c>
      <c r="DC30">
        <v>104</v>
      </c>
      <c r="DD30">
        <v>105</v>
      </c>
      <c r="DE30">
        <v>106</v>
      </c>
      <c r="DF30">
        <v>107</v>
      </c>
      <c r="DG30">
        <v>108</v>
      </c>
      <c r="DH30">
        <v>109</v>
      </c>
      <c r="DI30">
        <v>110</v>
      </c>
      <c r="DJ30">
        <v>111</v>
      </c>
      <c r="DK30">
        <v>112</v>
      </c>
      <c r="DL30">
        <v>113</v>
      </c>
      <c r="DM30">
        <v>114</v>
      </c>
      <c r="DN30">
        <v>115</v>
      </c>
      <c r="DO30">
        <v>116</v>
      </c>
      <c r="DP30">
        <v>117</v>
      </c>
      <c r="DQ30">
        <v>118</v>
      </c>
      <c r="DR30">
        <v>119</v>
      </c>
      <c r="DS30">
        <v>120</v>
      </c>
      <c r="DT30">
        <v>121</v>
      </c>
      <c r="DU30">
        <v>122</v>
      </c>
      <c r="DV30">
        <v>123</v>
      </c>
      <c r="DW30">
        <v>124</v>
      </c>
      <c r="DX30">
        <v>125</v>
      </c>
      <c r="DY30">
        <v>126</v>
      </c>
      <c r="DZ30">
        <v>127</v>
      </c>
      <c r="EA30">
        <v>128</v>
      </c>
      <c r="EB30">
        <v>129</v>
      </c>
      <c r="EC30">
        <v>130</v>
      </c>
      <c r="ED30">
        <v>131</v>
      </c>
      <c r="EE30">
        <v>132</v>
      </c>
      <c r="EF30">
        <v>133</v>
      </c>
      <c r="EG30">
        <v>134</v>
      </c>
      <c r="EH30">
        <v>135</v>
      </c>
      <c r="EI30">
        <v>136</v>
      </c>
      <c r="EJ30">
        <v>137</v>
      </c>
      <c r="EK30">
        <v>138</v>
      </c>
      <c r="EL30">
        <v>139</v>
      </c>
      <c r="EM30">
        <v>140</v>
      </c>
      <c r="EN30">
        <v>141</v>
      </c>
      <c r="EO30">
        <v>142</v>
      </c>
      <c r="EP30">
        <v>143</v>
      </c>
      <c r="EQ30">
        <v>144</v>
      </c>
      <c r="ER30">
        <v>145</v>
      </c>
      <c r="ES30">
        <v>146</v>
      </c>
      <c r="ET30">
        <v>147</v>
      </c>
      <c r="EU30">
        <v>148</v>
      </c>
      <c r="EV30">
        <v>149</v>
      </c>
      <c r="EW30">
        <v>150</v>
      </c>
      <c r="EX30">
        <v>151</v>
      </c>
      <c r="EY30">
        <v>152</v>
      </c>
      <c r="EZ30">
        <v>153</v>
      </c>
      <c r="FA30">
        <v>154</v>
      </c>
      <c r="FB30">
        <v>155</v>
      </c>
      <c r="FC30">
        <v>156</v>
      </c>
      <c r="FD30">
        <v>157</v>
      </c>
      <c r="FE30">
        <v>158</v>
      </c>
      <c r="FF30">
        <v>159</v>
      </c>
      <c r="FG30">
        <v>160</v>
      </c>
      <c r="FH30">
        <v>161</v>
      </c>
      <c r="FI30">
        <v>162</v>
      </c>
      <c r="FJ30">
        <v>163</v>
      </c>
      <c r="FK30">
        <v>164</v>
      </c>
      <c r="FL30">
        <v>165</v>
      </c>
      <c r="FM30">
        <v>166</v>
      </c>
      <c r="FN30">
        <v>167</v>
      </c>
      <c r="FO30">
        <v>168</v>
      </c>
      <c r="FP30">
        <v>169</v>
      </c>
      <c r="FQ30">
        <v>170</v>
      </c>
      <c r="FR30">
        <v>171</v>
      </c>
      <c r="FS30">
        <v>172</v>
      </c>
      <c r="FT30">
        <v>173</v>
      </c>
      <c r="FU30">
        <v>174</v>
      </c>
      <c r="FV30">
        <v>175</v>
      </c>
      <c r="FW30">
        <v>176</v>
      </c>
      <c r="FX30">
        <v>177</v>
      </c>
      <c r="FY30">
        <v>178</v>
      </c>
      <c r="FZ30">
        <v>179</v>
      </c>
      <c r="GA30">
        <v>180</v>
      </c>
      <c r="GB30">
        <v>181</v>
      </c>
      <c r="GC30">
        <v>182</v>
      </c>
      <c r="GD30">
        <v>183</v>
      </c>
      <c r="GE30">
        <v>184</v>
      </c>
      <c r="GF30">
        <v>185</v>
      </c>
      <c r="GG30">
        <v>186</v>
      </c>
      <c r="GH30">
        <v>187</v>
      </c>
      <c r="GI30">
        <v>188</v>
      </c>
      <c r="GJ30">
        <v>189</v>
      </c>
      <c r="GK30">
        <v>190</v>
      </c>
      <c r="GL30">
        <v>191</v>
      </c>
      <c r="GM30">
        <v>192</v>
      </c>
      <c r="GN30">
        <v>193</v>
      </c>
    </row>
    <row r="31" spans="1:223" s="32" customFormat="1" x14ac:dyDescent="0.25">
      <c r="A31" s="36" t="s">
        <v>273</v>
      </c>
      <c r="B31" s="32">
        <f>Blad4!B5</f>
        <v>112165082.10013613</v>
      </c>
      <c r="C31" s="32">
        <f>B6</f>
        <v>2652518.208681717</v>
      </c>
      <c r="D31" s="32">
        <f t="shared" ref="D31:BO31" si="0">C6</f>
        <v>7614354.5301871859</v>
      </c>
      <c r="E31" s="32">
        <f t="shared" si="0"/>
        <v>4785792.7372932006</v>
      </c>
      <c r="F31" s="32">
        <f t="shared" si="0"/>
        <v>3621539.5413683322</v>
      </c>
      <c r="G31" s="32">
        <f t="shared" si="0"/>
        <v>3372295.9171791431</v>
      </c>
      <c r="H31" s="32">
        <f t="shared" si="0"/>
        <v>2707901.4767091232</v>
      </c>
      <c r="I31" s="32">
        <f t="shared" si="0"/>
        <v>3316906.0553477891</v>
      </c>
      <c r="J31" s="32">
        <f t="shared" si="0"/>
        <v>2575519.8088253215</v>
      </c>
      <c r="K31" s="32">
        <f t="shared" si="0"/>
        <v>3281468.5469142688</v>
      </c>
      <c r="L31" s="32">
        <f t="shared" si="0"/>
        <v>2760785.2671428625</v>
      </c>
      <c r="M31" s="32">
        <f t="shared" si="0"/>
        <v>3104117.6700840034</v>
      </c>
      <c r="N31" s="32">
        <f t="shared" si="0"/>
        <v>2325557.5118452143</v>
      </c>
      <c r="O31" s="32">
        <f t="shared" si="0"/>
        <v>2516414.5081686513</v>
      </c>
      <c r="P31" s="32">
        <f t="shared" si="0"/>
        <v>2576278.4807755388</v>
      </c>
      <c r="Q31" s="32">
        <f t="shared" si="0"/>
        <v>2785145.8835417484</v>
      </c>
      <c r="R31" s="32">
        <f t="shared" si="0"/>
        <v>2080383.3130129999</v>
      </c>
      <c r="S31" s="32">
        <f t="shared" si="0"/>
        <v>2069464.6358030932</v>
      </c>
      <c r="T31" s="32">
        <f t="shared" si="0"/>
        <v>2090770.8451960385</v>
      </c>
      <c r="U31" s="32">
        <f t="shared" si="0"/>
        <v>1753690.8390124845</v>
      </c>
      <c r="V31" s="32">
        <f t="shared" si="0"/>
        <v>1669600.6917707715</v>
      </c>
      <c r="W31" s="32">
        <f t="shared" si="0"/>
        <v>2424710.6770847035</v>
      </c>
      <c r="X31" s="32">
        <f t="shared" si="0"/>
        <v>280925.01471936633</v>
      </c>
      <c r="Y31" s="32">
        <f t="shared" si="0"/>
        <v>1741122.6680794724</v>
      </c>
      <c r="Z31" s="32">
        <f t="shared" si="0"/>
        <v>1677090.8783659346</v>
      </c>
      <c r="AA31" s="32">
        <f t="shared" si="0"/>
        <v>1586004.6790129326</v>
      </c>
      <c r="AB31" s="32">
        <f t="shared" si="0"/>
        <v>1490949.62647412</v>
      </c>
      <c r="AC31" s="32">
        <f t="shared" si="0"/>
        <v>1446622.7938792114</v>
      </c>
      <c r="AD31" s="32">
        <f t="shared" si="0"/>
        <v>1431236.4647755744</v>
      </c>
      <c r="AE31" s="32">
        <f t="shared" si="0"/>
        <v>1380284.2266022423</v>
      </c>
      <c r="AF31" s="32">
        <f t="shared" si="0"/>
        <v>1331954.6120180327</v>
      </c>
      <c r="AG31" s="32">
        <f t="shared" si="0"/>
        <v>1285708.5378811813</v>
      </c>
      <c r="AH31" s="32">
        <f t="shared" si="0"/>
        <v>1246462.7446392479</v>
      </c>
      <c r="AI31" s="32">
        <f t="shared" si="0"/>
        <v>1204153.8482095567</v>
      </c>
      <c r="AJ31" s="32">
        <f t="shared" si="0"/>
        <v>1164663.3952434009</v>
      </c>
      <c r="AK31" s="32">
        <f t="shared" si="0"/>
        <v>1129588.259615072</v>
      </c>
      <c r="AL31" s="32">
        <f t="shared" si="0"/>
        <v>1102398.5933971554</v>
      </c>
      <c r="AM31" s="32">
        <f t="shared" si="0"/>
        <v>1050944.8207670855</v>
      </c>
      <c r="AN31" s="32">
        <f t="shared" si="0"/>
        <v>1014410.6833398681</v>
      </c>
      <c r="AO31" s="32">
        <f t="shared" si="0"/>
        <v>983574.37439678854</v>
      </c>
      <c r="AP31" s="32">
        <f t="shared" si="0"/>
        <v>959765.42126473365</v>
      </c>
      <c r="AQ31" s="32">
        <f t="shared" si="0"/>
        <v>931920.84770170483</v>
      </c>
      <c r="AR31" s="32">
        <f t="shared" si="0"/>
        <v>903747.42001365148</v>
      </c>
      <c r="AS31" s="32">
        <f t="shared" si="0"/>
        <v>874970.47307487216</v>
      </c>
      <c r="AT31" s="32">
        <f t="shared" si="0"/>
        <v>850718.84080079163</v>
      </c>
      <c r="AU31" s="32">
        <f t="shared" si="0"/>
        <v>823392.33690261887</v>
      </c>
      <c r="AV31" s="32">
        <f t="shared" si="0"/>
        <v>798208.17895851936</v>
      </c>
      <c r="AW31" s="32">
        <f t="shared" si="0"/>
        <v>775214.6706796576</v>
      </c>
      <c r="AX31" s="32">
        <f t="shared" si="0"/>
        <v>766449.06703542022</v>
      </c>
      <c r="AY31" s="32">
        <f t="shared" si="0"/>
        <v>732902.92637413566</v>
      </c>
      <c r="AZ31" s="32">
        <f t="shared" si="0"/>
        <v>709355.7558255404</v>
      </c>
      <c r="BA31" s="32">
        <f t="shared" si="0"/>
        <v>689346.85614096385</v>
      </c>
      <c r="BB31" s="32">
        <f t="shared" si="0"/>
        <v>668766.55923148175</v>
      </c>
      <c r="BC31" s="32">
        <f t="shared" si="0"/>
        <v>650488.83323433925</v>
      </c>
      <c r="BD31" s="32">
        <f t="shared" si="0"/>
        <v>632350.44638380466</v>
      </c>
      <c r="BE31" s="32">
        <f t="shared" si="0"/>
        <v>612571.90222235909</v>
      </c>
      <c r="BF31" s="32">
        <f t="shared" si="0"/>
        <v>596467.80013004318</v>
      </c>
      <c r="BG31" s="32">
        <f t="shared" si="0"/>
        <v>578179.26692809712</v>
      </c>
      <c r="BH31" s="32">
        <f t="shared" si="0"/>
        <v>561337.62510138785</v>
      </c>
      <c r="BI31" s="32">
        <f t="shared" si="0"/>
        <v>546156.98875632428</v>
      </c>
      <c r="BJ31" s="32">
        <f t="shared" si="0"/>
        <v>550154.05135214888</v>
      </c>
      <c r="BK31" s="32">
        <f t="shared" si="0"/>
        <v>512725.55685854418</v>
      </c>
      <c r="BL31" s="32">
        <f t="shared" si="0"/>
        <v>496744.11847894697</v>
      </c>
      <c r="BM31" s="32">
        <f t="shared" si="0"/>
        <v>483641.77633871016</v>
      </c>
      <c r="BN31" s="32">
        <f t="shared" si="0"/>
        <v>469830.53375531733</v>
      </c>
      <c r="BO31" s="32">
        <f t="shared" si="0"/>
        <v>457974.3697182886</v>
      </c>
      <c r="BP31" s="32">
        <f t="shared" ref="BP31:EA31" si="1">BO6</f>
        <v>445994.81020752736</v>
      </c>
      <c r="BQ31" s="32">
        <f t="shared" si="1"/>
        <v>432519.99386618019</v>
      </c>
      <c r="BR31" s="32">
        <f t="shared" si="1"/>
        <v>422007.09610566311</v>
      </c>
      <c r="BS31" s="32">
        <f t="shared" si="1"/>
        <v>409603.40695267782</v>
      </c>
      <c r="BT31" s="32">
        <f t="shared" si="1"/>
        <v>398178.7889806758</v>
      </c>
      <c r="BU31" s="32">
        <f t="shared" si="1"/>
        <v>388287.68548381334</v>
      </c>
      <c r="BV31" s="32">
        <f t="shared" si="1"/>
        <v>396218.40215143649</v>
      </c>
      <c r="BW31" s="32">
        <f t="shared" si="1"/>
        <v>368902.77548159589</v>
      </c>
      <c r="BX31" s="32">
        <f t="shared" si="1"/>
        <v>358038.24320705613</v>
      </c>
      <c r="BY31" s="32">
        <f t="shared" si="1"/>
        <v>349262.59165865975</v>
      </c>
      <c r="BZ31" s="32">
        <f t="shared" si="1"/>
        <v>339987.16450863087</v>
      </c>
      <c r="CA31" s="32">
        <f t="shared" si="1"/>
        <v>332230.1331915069</v>
      </c>
      <c r="CB31" s="32">
        <f t="shared" si="1"/>
        <v>324277.89186970878</v>
      </c>
      <c r="CC31" s="32">
        <f t="shared" si="1"/>
        <v>314957.6745012069</v>
      </c>
      <c r="CD31" s="32">
        <f t="shared" si="1"/>
        <v>307770.85541753139</v>
      </c>
      <c r="CE31" s="32">
        <f t="shared" si="1"/>
        <v>299266.64914823876</v>
      </c>
      <c r="CF31" s="32">
        <f t="shared" si="1"/>
        <v>291461.84041000839</v>
      </c>
      <c r="CG31" s="32">
        <f t="shared" si="1"/>
        <v>284896.88848871237</v>
      </c>
      <c r="CH31" s="32">
        <f t="shared" si="1"/>
        <v>294510.65509159135</v>
      </c>
      <c r="CI31" s="32">
        <f t="shared" si="1"/>
        <v>271718.07262899564</v>
      </c>
      <c r="CJ31" s="32">
        <f t="shared" si="1"/>
        <v>264330.0533481423</v>
      </c>
      <c r="CK31" s="32">
        <f t="shared" si="1"/>
        <v>258551.7170305092</v>
      </c>
      <c r="CL31" s="32">
        <f t="shared" si="1"/>
        <v>252122.32113534797</v>
      </c>
      <c r="CM31" s="32">
        <f t="shared" si="1"/>
        <v>246978.12529188511</v>
      </c>
      <c r="CN31" s="32">
        <f t="shared" si="1"/>
        <v>241624.58248063453</v>
      </c>
      <c r="CO31" s="32">
        <f t="shared" si="1"/>
        <v>235086.91657491538</v>
      </c>
      <c r="CP31" s="32">
        <f t="shared" si="1"/>
        <v>230285.54501615308</v>
      </c>
      <c r="CQ31" s="32">
        <f t="shared" si="1"/>
        <v>224341.84293898672</v>
      </c>
      <c r="CR31" s="32">
        <f t="shared" si="1"/>
        <v>218941.16861195953</v>
      </c>
      <c r="CS31" s="32">
        <f t="shared" si="1"/>
        <v>214535.91151992799</v>
      </c>
      <c r="CT31" s="32">
        <f t="shared" si="1"/>
        <v>224109.27806156629</v>
      </c>
      <c r="CU31" s="32">
        <f t="shared" si="1"/>
        <v>205431.29895496496</v>
      </c>
      <c r="CV31" s="32">
        <f t="shared" si="1"/>
        <v>200327.18316314623</v>
      </c>
      <c r="CW31" s="32">
        <f t="shared" si="1"/>
        <v>196356.2812722922</v>
      </c>
      <c r="CX31" s="32">
        <f t="shared" si="1"/>
        <v>191960.33214766328</v>
      </c>
      <c r="CY31" s="32">
        <f t="shared" si="1"/>
        <v>188514.15553726128</v>
      </c>
      <c r="CZ31" s="32">
        <f t="shared" si="1"/>
        <v>184879.43701624268</v>
      </c>
      <c r="DA31" s="32">
        <f t="shared" si="1"/>
        <v>180275.69685368915</v>
      </c>
      <c r="DB31" s="32">
        <f t="shared" si="1"/>
        <v>176970.86100701138</v>
      </c>
      <c r="DC31" s="32">
        <f t="shared" si="1"/>
        <v>172803.67576154476</v>
      </c>
      <c r="DD31" s="32">
        <f t="shared" si="1"/>
        <v>169053.13786456929</v>
      </c>
      <c r="DE31" s="32">
        <f t="shared" si="1"/>
        <v>166082.49017188305</v>
      </c>
      <c r="DF31" s="32">
        <f t="shared" si="1"/>
        <v>174520.90192284915</v>
      </c>
      <c r="DG31" s="32">
        <f t="shared" si="1"/>
        <v>159251.22102737869</v>
      </c>
      <c r="DH31" s="32">
        <f t="shared" si="1"/>
        <v>155831.81870629464</v>
      </c>
      <c r="DI31" s="32">
        <f t="shared" si="1"/>
        <v>153074.62287936735</v>
      </c>
      <c r="DJ31" s="32">
        <f t="shared" si="1"/>
        <v>150099.96345135206</v>
      </c>
      <c r="DK31" s="32">
        <f t="shared" si="1"/>
        <v>147627.61232303694</v>
      </c>
      <c r="DL31" s="32">
        <f t="shared" si="1"/>
        <v>145088.89219314716</v>
      </c>
      <c r="DM31" s="32">
        <f t="shared" si="1"/>
        <v>142093.29616331161</v>
      </c>
      <c r="DN31" s="32">
        <f t="shared" si="1"/>
        <v>139512.91817443125</v>
      </c>
      <c r="DO31" s="32">
        <f t="shared" si="1"/>
        <v>136786.43813357165</v>
      </c>
      <c r="DP31" s="32">
        <f t="shared" si="1"/>
        <v>133496.7686747853</v>
      </c>
      <c r="DQ31" s="32">
        <f t="shared" si="1"/>
        <v>132216.76801599888</v>
      </c>
      <c r="DR31" s="32">
        <f t="shared" si="1"/>
        <v>138893.96461793111</v>
      </c>
      <c r="DS31" s="32">
        <f t="shared" si="1"/>
        <v>124930.26843905912</v>
      </c>
      <c r="DT31" s="32">
        <f t="shared" si="1"/>
        <v>122308.3097033924</v>
      </c>
      <c r="DU31" s="32">
        <f t="shared" si="1"/>
        <v>120901.37450695192</v>
      </c>
      <c r="DV31" s="32">
        <f t="shared" si="1"/>
        <v>119540.48223463383</v>
      </c>
      <c r="DW31" s="32">
        <f t="shared" si="1"/>
        <v>118224.49976049035</v>
      </c>
      <c r="DX31" s="32">
        <f t="shared" si="1"/>
        <v>116952.35762928853</v>
      </c>
      <c r="DY31" s="32">
        <f t="shared" si="1"/>
        <v>115722.98026204525</v>
      </c>
      <c r="DZ31" s="32">
        <f t="shared" si="1"/>
        <v>114130.70832703926</v>
      </c>
      <c r="EA31" s="32">
        <f t="shared" si="1"/>
        <v>112976.91003354584</v>
      </c>
      <c r="EB31" s="32">
        <f t="shared" ref="EB31:GM31" si="2">EA6</f>
        <v>111863.11215998554</v>
      </c>
      <c r="EC31" s="32">
        <f t="shared" si="2"/>
        <v>110788.13380912707</v>
      </c>
      <c r="ED31" s="32">
        <f t="shared" si="2"/>
        <v>115944.2496378169</v>
      </c>
      <c r="EE31" s="32">
        <f t="shared" si="2"/>
        <v>108926.7142063713</v>
      </c>
      <c r="EF31" s="32">
        <f t="shared" si="2"/>
        <v>107900.10948294925</v>
      </c>
      <c r="EG31" s="32">
        <f t="shared" si="2"/>
        <v>100686.71449204879</v>
      </c>
      <c r="EH31" s="32">
        <f t="shared" si="2"/>
        <v>100682.31696746551</v>
      </c>
      <c r="EI31" s="32">
        <f t="shared" si="2"/>
        <v>99306.095706398861</v>
      </c>
      <c r="EJ31" s="32">
        <f t="shared" si="2"/>
        <v>97401.477680679338</v>
      </c>
      <c r="EK31" s="32">
        <f t="shared" si="2"/>
        <v>97183.745496748903</v>
      </c>
      <c r="EL31" s="32">
        <f t="shared" si="2"/>
        <v>96193.756115519936</v>
      </c>
      <c r="EM31" s="32">
        <f t="shared" si="2"/>
        <v>40811.964376120537</v>
      </c>
      <c r="EN31" s="32">
        <f t="shared" si="2"/>
        <v>38142.899616678587</v>
      </c>
      <c r="EO31" s="32">
        <f t="shared" si="2"/>
        <v>37968.690181881066</v>
      </c>
      <c r="EP31" s="32">
        <f t="shared" si="2"/>
        <v>41481.217992119433</v>
      </c>
      <c r="EQ31" s="32">
        <f t="shared" si="2"/>
        <v>37744.044710465787</v>
      </c>
      <c r="ER31" s="32">
        <f t="shared" si="2"/>
        <v>37547.005319365453</v>
      </c>
      <c r="ES31" s="32">
        <f t="shared" si="2"/>
        <v>37397.21566295065</v>
      </c>
      <c r="ET31" s="32">
        <f t="shared" si="2"/>
        <v>37253.182016188417</v>
      </c>
      <c r="EU31" s="32">
        <f t="shared" si="2"/>
        <v>37115.128279655073</v>
      </c>
      <c r="EV31" s="32">
        <f t="shared" si="2"/>
        <v>36982.947633230528</v>
      </c>
      <c r="EW31" s="32">
        <f t="shared" si="2"/>
        <v>36856.391940023947</v>
      </c>
      <c r="EX31" s="32">
        <f t="shared" si="2"/>
        <v>36735.621430215455</v>
      </c>
      <c r="EY31" s="32">
        <f t="shared" si="2"/>
        <v>36620.603707154361</v>
      </c>
      <c r="EZ31" s="32">
        <f t="shared" si="2"/>
        <v>36511.388273637829</v>
      </c>
      <c r="FA31" s="32">
        <f t="shared" si="2"/>
        <v>36408.000950338122</v>
      </c>
      <c r="FB31" s="32">
        <f t="shared" si="2"/>
        <v>38631.802892557047</v>
      </c>
      <c r="FC31" s="32">
        <f t="shared" si="2"/>
        <v>36285.789909467363</v>
      </c>
      <c r="FD31" s="32">
        <f t="shared" si="2"/>
        <v>36173.914999701934</v>
      </c>
      <c r="FE31" s="32">
        <f t="shared" si="2"/>
        <v>36094.686504484722</v>
      </c>
      <c r="FF31" s="32">
        <f t="shared" si="2"/>
        <v>36020.869793193655</v>
      </c>
      <c r="FG31" s="32">
        <f t="shared" si="2"/>
        <v>35947.942693966383</v>
      </c>
      <c r="FH31" s="32">
        <f t="shared" si="2"/>
        <v>35885.148224285214</v>
      </c>
      <c r="FI31" s="32">
        <f t="shared" si="2"/>
        <v>35827.026328974091</v>
      </c>
      <c r="FJ31" s="32">
        <f t="shared" si="2"/>
        <v>35748.352784830684</v>
      </c>
      <c r="FK31" s="32">
        <f t="shared" si="2"/>
        <v>35740.392193964661</v>
      </c>
      <c r="FL31" s="32">
        <f t="shared" si="2"/>
        <v>35683.611466020862</v>
      </c>
      <c r="FM31" s="32">
        <f t="shared" si="2"/>
        <v>35647.259959487601</v>
      </c>
      <c r="FN31" s="32">
        <f t="shared" si="2"/>
        <v>36924.490996175147</v>
      </c>
      <c r="FO31" s="32">
        <f t="shared" si="2"/>
        <v>35637.284685623221</v>
      </c>
      <c r="FP31" s="32">
        <f t="shared" si="2"/>
        <v>35605.978847298917</v>
      </c>
      <c r="FQ31" s="32">
        <f t="shared" si="2"/>
        <v>35597.04553221057</v>
      </c>
      <c r="FR31" s="32">
        <f t="shared" si="2"/>
        <v>35593.733757483009</v>
      </c>
      <c r="FS31" s="32">
        <f t="shared" si="2"/>
        <v>35596.068990715263</v>
      </c>
      <c r="FT31" s="32">
        <f t="shared" si="2"/>
        <v>35603.149453623701</v>
      </c>
      <c r="FU31" s="32">
        <f t="shared" si="2"/>
        <v>35612.635903566414</v>
      </c>
      <c r="FV31" s="32">
        <f t="shared" si="2"/>
        <v>35614.607853733105</v>
      </c>
      <c r="FW31" s="32">
        <f t="shared" si="2"/>
        <v>35638.268386295153</v>
      </c>
      <c r="FX31" s="32">
        <f t="shared" si="2"/>
        <v>35666.727701606607</v>
      </c>
      <c r="FY31" s="32">
        <f t="shared" si="2"/>
        <v>35696.083897685276</v>
      </c>
      <c r="FZ31" s="32">
        <f t="shared" si="2"/>
        <v>36426.437342694451</v>
      </c>
      <c r="GA31" s="32">
        <f t="shared" si="2"/>
        <v>2875.5114874701721</v>
      </c>
      <c r="GB31" s="32">
        <f t="shared" si="2"/>
        <v>2438.7222935313525</v>
      </c>
      <c r="GC31" s="32">
        <f t="shared" si="2"/>
        <v>2450.1890888416046</v>
      </c>
      <c r="GD31" s="32">
        <f t="shared" si="2"/>
        <v>2461.8919221591445</v>
      </c>
      <c r="GE31" s="32">
        <f t="shared" si="2"/>
        <v>175.67688636578998</v>
      </c>
      <c r="GF31" s="32">
        <f t="shared" si="2"/>
        <v>174.5845644926475</v>
      </c>
      <c r="GG31" s="32">
        <f t="shared" si="2"/>
        <v>173.56115882601242</v>
      </c>
      <c r="GH31" s="32">
        <f t="shared" si="2"/>
        <v>172.60753081846607</v>
      </c>
      <c r="GI31" s="32">
        <f t="shared" si="2"/>
        <v>171.72368047000853</v>
      </c>
      <c r="GJ31" s="32">
        <f t="shared" si="2"/>
        <v>170.90788487547704</v>
      </c>
      <c r="GK31" s="32">
        <f t="shared" si="2"/>
        <v>170.16100548745294</v>
      </c>
      <c r="GL31" s="32">
        <f t="shared" si="2"/>
        <v>169.48304230593627</v>
      </c>
      <c r="GM31" s="32">
        <f t="shared" si="2"/>
        <v>168.87227242576432</v>
      </c>
      <c r="GN31" s="32">
        <f>GM6</f>
        <v>168.32869584693708</v>
      </c>
    </row>
    <row r="32" spans="1:223" s="32" customFormat="1" x14ac:dyDescent="0.25">
      <c r="B32" s="32">
        <f>Blad4!B6</f>
        <v>147280585.34329349</v>
      </c>
      <c r="C32" s="32">
        <f>C7</f>
        <v>6616347.6606630869</v>
      </c>
      <c r="D32" s="32">
        <f t="shared" ref="D32:BO32" si="3">D7</f>
        <v>6826997.825212053</v>
      </c>
      <c r="E32" s="32">
        <f t="shared" si="3"/>
        <v>3876592.4415175398</v>
      </c>
      <c r="F32" s="32">
        <f t="shared" si="3"/>
        <v>3030752.5932282978</v>
      </c>
      <c r="G32" s="32">
        <f t="shared" si="3"/>
        <v>603748.86651324003</v>
      </c>
      <c r="H32" s="32">
        <f t="shared" si="3"/>
        <v>2160450.6462875726</v>
      </c>
      <c r="I32" s="32">
        <f t="shared" si="3"/>
        <v>817725.80510020442</v>
      </c>
      <c r="J32" s="32">
        <f t="shared" si="3"/>
        <v>1941389.0595571969</v>
      </c>
      <c r="K32" s="32">
        <f t="shared" si="3"/>
        <v>1426191.6450510889</v>
      </c>
      <c r="L32" s="32">
        <f t="shared" si="3"/>
        <v>2010630.407508269</v>
      </c>
      <c r="M32" s="32">
        <f t="shared" si="3"/>
        <v>1010241.481501104</v>
      </c>
      <c r="N32" s="32">
        <f t="shared" si="3"/>
        <v>1195565.3567552564</v>
      </c>
      <c r="O32" s="32">
        <f t="shared" si="3"/>
        <v>1101122.8421274563</v>
      </c>
      <c r="P32" s="32">
        <f t="shared" si="3"/>
        <v>8814628.562070528</v>
      </c>
      <c r="Q32" s="32">
        <f t="shared" si="3"/>
        <v>1225197.1088100849</v>
      </c>
      <c r="R32" s="32">
        <f t="shared" si="3"/>
        <v>1213954.3148179171</v>
      </c>
      <c r="S32" s="32">
        <f t="shared" si="3"/>
        <v>1758742.9301513371</v>
      </c>
      <c r="T32" s="32">
        <f t="shared" si="3"/>
        <v>1100522.7539234438</v>
      </c>
      <c r="U32" s="32">
        <f t="shared" si="3"/>
        <v>1241366.3837069394</v>
      </c>
      <c r="V32" s="32">
        <f t="shared" si="3"/>
        <v>1321629.7282934918</v>
      </c>
      <c r="W32" s="32">
        <f t="shared" si="3"/>
        <v>899989.15511259367</v>
      </c>
      <c r="X32" s="32">
        <f t="shared" si="3"/>
        <v>905103.55168405548</v>
      </c>
      <c r="Y32" s="32">
        <f t="shared" si="3"/>
        <v>957748.39944261673</v>
      </c>
      <c r="Z32" s="32">
        <f t="shared" si="3"/>
        <v>929257.4058630385</v>
      </c>
      <c r="AA32" s="32">
        <f t="shared" si="3"/>
        <v>870244.15953694424</v>
      </c>
      <c r="AB32" s="32">
        <f t="shared" si="3"/>
        <v>925712.04045666719</v>
      </c>
      <c r="AC32" s="32">
        <f t="shared" si="3"/>
        <v>840331.70353114605</v>
      </c>
      <c r="AD32" s="32">
        <f t="shared" si="3"/>
        <v>831849.26164812839</v>
      </c>
      <c r="AE32" s="32">
        <f t="shared" si="3"/>
        <v>830359.53437891416</v>
      </c>
      <c r="AF32" s="32">
        <f t="shared" si="3"/>
        <v>826266.11220413842</v>
      </c>
      <c r="AG32" s="32">
        <f t="shared" si="3"/>
        <v>823587.49963498884</v>
      </c>
      <c r="AH32" s="32">
        <f t="shared" si="3"/>
        <v>821805.09662971064</v>
      </c>
      <c r="AI32" s="32">
        <f t="shared" si="3"/>
        <v>818501.59284528473</v>
      </c>
      <c r="AJ32" s="32">
        <f t="shared" si="3"/>
        <v>817136.95034189499</v>
      </c>
      <c r="AK32" s="32">
        <f t="shared" si="3"/>
        <v>820968.08608829032</v>
      </c>
      <c r="AL32" s="32">
        <f t="shared" si="3"/>
        <v>815320.1262656108</v>
      </c>
      <c r="AM32" s="32">
        <f t="shared" si="3"/>
        <v>796916.98822796706</v>
      </c>
      <c r="AN32" s="32">
        <f t="shared" si="3"/>
        <v>797469.79294226982</v>
      </c>
      <c r="AO32" s="32">
        <f t="shared" si="3"/>
        <v>756634.52316038439</v>
      </c>
      <c r="AP32" s="32">
        <f t="shared" si="3"/>
        <v>756396.00377088971</v>
      </c>
      <c r="AQ32" s="32">
        <f t="shared" si="3"/>
        <v>756576.666066829</v>
      </c>
      <c r="AR32" s="32">
        <f t="shared" si="3"/>
        <v>756416.95283623959</v>
      </c>
      <c r="AS32" s="32">
        <f t="shared" si="3"/>
        <v>757098.72705610644</v>
      </c>
      <c r="AT32" s="32">
        <f t="shared" si="3"/>
        <v>757902.9951751607</v>
      </c>
      <c r="AU32" s="32">
        <f t="shared" si="3"/>
        <v>757884.07075067994</v>
      </c>
      <c r="AV32" s="32">
        <f t="shared" si="3"/>
        <v>759268.33033277071</v>
      </c>
      <c r="AW32" s="32">
        <f t="shared" si="3"/>
        <v>764910.10456309712</v>
      </c>
      <c r="AX32" s="32">
        <f t="shared" si="3"/>
        <v>761475.86131216027</v>
      </c>
      <c r="AY32" s="32">
        <f t="shared" si="3"/>
        <v>761988.36389695213</v>
      </c>
      <c r="AZ32" s="32">
        <f t="shared" si="3"/>
        <v>763801.93570942339</v>
      </c>
      <c r="BA32" s="32">
        <f t="shared" si="3"/>
        <v>723982.64449762332</v>
      </c>
      <c r="BB32" s="32">
        <f t="shared" si="3"/>
        <v>724496.13248927996</v>
      </c>
      <c r="BC32" s="32">
        <f t="shared" si="3"/>
        <v>725319.9845973691</v>
      </c>
      <c r="BD32" s="32">
        <f t="shared" si="3"/>
        <v>726255.58958864433</v>
      </c>
      <c r="BE32" s="32">
        <f t="shared" si="3"/>
        <v>727421.92036942276</v>
      </c>
      <c r="BF32" s="32">
        <f t="shared" si="3"/>
        <v>728639.33104620653</v>
      </c>
      <c r="BG32" s="32">
        <f t="shared" si="3"/>
        <v>729520.21906943398</v>
      </c>
      <c r="BH32" s="32">
        <f t="shared" si="3"/>
        <v>731805.28009674174</v>
      </c>
      <c r="BI32" s="32">
        <f t="shared" si="3"/>
        <v>731477.0947316722</v>
      </c>
      <c r="BJ32" s="32">
        <f t="shared" si="3"/>
        <v>729838.91925363312</v>
      </c>
      <c r="BK32" s="32">
        <f t="shared" si="3"/>
        <v>727882.1324199615</v>
      </c>
      <c r="BL32" s="32">
        <f t="shared" si="3"/>
        <v>730404.4573640913</v>
      </c>
      <c r="BM32" s="32">
        <f t="shared" si="3"/>
        <v>691224.87074799673</v>
      </c>
      <c r="BN32" s="32">
        <f t="shared" si="3"/>
        <v>692679.05172664812</v>
      </c>
      <c r="BO32" s="32">
        <f t="shared" si="3"/>
        <v>694283.02536414284</v>
      </c>
      <c r="BP32" s="32">
        <f t="shared" ref="BP32:EA32" si="4">BP7</f>
        <v>695740.06549543596</v>
      </c>
      <c r="BQ32" s="32">
        <f t="shared" si="4"/>
        <v>697760.4546093028</v>
      </c>
      <c r="BR32" s="32">
        <f t="shared" si="4"/>
        <v>699296.26186007936</v>
      </c>
      <c r="BS32" s="32">
        <f t="shared" si="4"/>
        <v>701214.95855973219</v>
      </c>
      <c r="BT32" s="32">
        <f t="shared" si="4"/>
        <v>703541.68847495317</v>
      </c>
      <c r="BU32" s="32">
        <f t="shared" si="4"/>
        <v>709100.61006695195</v>
      </c>
      <c r="BV32" s="32">
        <f t="shared" si="4"/>
        <v>708491.24551630125</v>
      </c>
      <c r="BW32" s="32">
        <f t="shared" si="4"/>
        <v>713289.94538761571</v>
      </c>
      <c r="BX32" s="32">
        <f t="shared" si="4"/>
        <v>717827.03551441303</v>
      </c>
      <c r="BY32" s="32">
        <f t="shared" si="4"/>
        <v>678860.36485982884</v>
      </c>
      <c r="BZ32" s="32">
        <f t="shared" si="4"/>
        <v>680523.51466241921</v>
      </c>
      <c r="CA32" s="32">
        <f t="shared" si="4"/>
        <v>682203.08020742936</v>
      </c>
      <c r="CB32" s="32">
        <f t="shared" si="4"/>
        <v>683742.47111033218</v>
      </c>
      <c r="CC32" s="32">
        <f t="shared" si="4"/>
        <v>685670.83735025977</v>
      </c>
      <c r="CD32" s="32">
        <f t="shared" si="4"/>
        <v>686817.34849403868</v>
      </c>
      <c r="CE32" s="32">
        <f t="shared" si="4"/>
        <v>688655.56947891251</v>
      </c>
      <c r="CF32" s="32">
        <f t="shared" si="4"/>
        <v>690686.2226789135</v>
      </c>
      <c r="CG32" s="32">
        <f t="shared" si="4"/>
        <v>695212.19356329949</v>
      </c>
      <c r="CH32" s="32">
        <f t="shared" si="4"/>
        <v>694826.09496162052</v>
      </c>
      <c r="CI32" s="32">
        <f t="shared" si="4"/>
        <v>696775.28060645144</v>
      </c>
      <c r="CJ32" s="32">
        <f t="shared" si="4"/>
        <v>698986.44142346317</v>
      </c>
      <c r="CK32" s="32">
        <f t="shared" si="4"/>
        <v>659390.75381313544</v>
      </c>
      <c r="CL32" s="32">
        <f t="shared" si="4"/>
        <v>660207.79417313228</v>
      </c>
      <c r="CM32" s="32">
        <f t="shared" si="4"/>
        <v>661061.62343330821</v>
      </c>
      <c r="CN32" s="32">
        <f t="shared" si="4"/>
        <v>661764.47907890391</v>
      </c>
      <c r="CO32" s="32">
        <f t="shared" si="4"/>
        <v>662671.68223747401</v>
      </c>
      <c r="CP32" s="32">
        <f t="shared" si="4"/>
        <v>662924.26294445433</v>
      </c>
      <c r="CQ32" s="32">
        <f t="shared" si="4"/>
        <v>663670.03861626331</v>
      </c>
      <c r="CR32" s="32">
        <f t="shared" si="4"/>
        <v>660999.39328030904</v>
      </c>
      <c r="CS32" s="32">
        <f t="shared" si="4"/>
        <v>660375.65681661828</v>
      </c>
      <c r="CT32" s="32">
        <f t="shared" si="4"/>
        <v>656092.49376422039</v>
      </c>
      <c r="CU32" s="32">
        <f t="shared" si="4"/>
        <v>653730.30398670607</v>
      </c>
      <c r="CV32" s="32">
        <f t="shared" si="4"/>
        <v>651698.23002438084</v>
      </c>
      <c r="CW32" s="32">
        <f t="shared" si="4"/>
        <v>607939.34182528371</v>
      </c>
      <c r="CX32" s="32">
        <f t="shared" si="4"/>
        <v>604839.91835605563</v>
      </c>
      <c r="CY32" s="32">
        <f t="shared" si="4"/>
        <v>601846.34738541837</v>
      </c>
      <c r="CZ32" s="32">
        <f t="shared" si="4"/>
        <v>598908.23041852447</v>
      </c>
      <c r="DA32" s="32">
        <f t="shared" si="4"/>
        <v>596204.71437564678</v>
      </c>
      <c r="DB32" s="32">
        <f t="shared" si="4"/>
        <v>593092.53542889655</v>
      </c>
      <c r="DC32" s="32">
        <f t="shared" si="4"/>
        <v>590571.73434018844</v>
      </c>
      <c r="DD32" s="32">
        <f t="shared" si="4"/>
        <v>588227.70945019601</v>
      </c>
      <c r="DE32" s="32">
        <f t="shared" si="4"/>
        <v>587420.69260428753</v>
      </c>
      <c r="DF32" s="32">
        <f t="shared" si="4"/>
        <v>583925.45165156922</v>
      </c>
      <c r="DG32" s="32">
        <f t="shared" si="4"/>
        <v>569435.8103846187</v>
      </c>
      <c r="DH32" s="32">
        <f t="shared" si="4"/>
        <v>567440.02342258475</v>
      </c>
      <c r="DI32" s="32">
        <f t="shared" si="4"/>
        <v>502886.54870310042</v>
      </c>
      <c r="DJ32" s="32">
        <f t="shared" si="4"/>
        <v>499029.39907395496</v>
      </c>
      <c r="DK32" s="32">
        <f t="shared" si="4"/>
        <v>495218.97880472505</v>
      </c>
      <c r="DL32" s="32">
        <f t="shared" si="4"/>
        <v>491442.96618009446</v>
      </c>
      <c r="DM32" s="32">
        <f t="shared" si="4"/>
        <v>487782.87939197471</v>
      </c>
      <c r="DN32" s="32">
        <f t="shared" si="4"/>
        <v>483630.32539755962</v>
      </c>
      <c r="DO32" s="32">
        <f t="shared" si="4"/>
        <v>479563.09432910761</v>
      </c>
      <c r="DP32" s="32">
        <f t="shared" si="4"/>
        <v>476558.74782400776</v>
      </c>
      <c r="DQ32" s="32">
        <f t="shared" si="4"/>
        <v>474107.25689237355</v>
      </c>
      <c r="DR32" s="32">
        <f t="shared" si="4"/>
        <v>469759.65869466949</v>
      </c>
      <c r="DS32" s="32">
        <f t="shared" si="4"/>
        <v>463717.34926483128</v>
      </c>
      <c r="DT32" s="32">
        <f t="shared" si="4"/>
        <v>458804.76950295304</v>
      </c>
      <c r="DU32" s="32">
        <f t="shared" si="4"/>
        <v>455597.81485400448</v>
      </c>
      <c r="DV32" s="32">
        <f t="shared" si="4"/>
        <v>452440.30970877042</v>
      </c>
      <c r="DW32" s="32">
        <f t="shared" si="4"/>
        <v>449331.73091866251</v>
      </c>
      <c r="DX32" s="32">
        <f t="shared" si="4"/>
        <v>446271.58012083673</v>
      </c>
      <c r="DY32" s="32">
        <f t="shared" si="4"/>
        <v>443259.35446752404</v>
      </c>
      <c r="DZ32" s="32">
        <f t="shared" si="4"/>
        <v>439868.47678737796</v>
      </c>
      <c r="EA32" s="32">
        <f t="shared" si="4"/>
        <v>436943.65566226578</v>
      </c>
      <c r="EB32" s="32">
        <f t="shared" ref="EB32:GM32" si="5">EB7</f>
        <v>434065.20736458566</v>
      </c>
      <c r="EC32" s="32">
        <f t="shared" si="5"/>
        <v>431825.94219893613</v>
      </c>
      <c r="ED32" s="32">
        <f t="shared" si="5"/>
        <v>428457.08292299823</v>
      </c>
      <c r="EE32" s="32">
        <f t="shared" si="5"/>
        <v>425715.25829964335</v>
      </c>
      <c r="EF32" s="32">
        <f t="shared" si="5"/>
        <v>420749.95700060652</v>
      </c>
      <c r="EG32" s="32">
        <f t="shared" si="5"/>
        <v>418674.08147181501</v>
      </c>
      <c r="EH32" s="32">
        <f t="shared" si="5"/>
        <v>415512.8239755719</v>
      </c>
      <c r="EI32" s="32">
        <f t="shared" si="5"/>
        <v>406738.73112124251</v>
      </c>
      <c r="EJ32" s="32">
        <f t="shared" si="5"/>
        <v>404572.80793055572</v>
      </c>
      <c r="EK32" s="32">
        <f t="shared" si="5"/>
        <v>401930.74556304107</v>
      </c>
      <c r="EL32" s="32">
        <f t="shared" si="5"/>
        <v>387822.28627598274</v>
      </c>
      <c r="EM32" s="32">
        <f t="shared" si="5"/>
        <v>385628.33290455112</v>
      </c>
      <c r="EN32" s="32">
        <f t="shared" si="5"/>
        <v>383468.6307977938</v>
      </c>
      <c r="EO32" s="32">
        <f t="shared" si="5"/>
        <v>381342.9391686836</v>
      </c>
      <c r="EP32" s="32">
        <f t="shared" si="5"/>
        <v>379251.00499519135</v>
      </c>
      <c r="EQ32" s="32">
        <f t="shared" si="5"/>
        <v>377192.59492597287</v>
      </c>
      <c r="ER32" s="32">
        <f t="shared" si="5"/>
        <v>375167.47309711413</v>
      </c>
      <c r="ES32" s="32">
        <f t="shared" si="5"/>
        <v>373175.39923938218</v>
      </c>
      <c r="ET32" s="32">
        <f t="shared" si="5"/>
        <v>371216.14666293602</v>
      </c>
      <c r="EU32" s="32">
        <f t="shared" si="5"/>
        <v>369289.49156375008</v>
      </c>
      <c r="EV32" s="32">
        <f t="shared" si="5"/>
        <v>367395.20099603297</v>
      </c>
      <c r="EW32" s="32">
        <f t="shared" si="5"/>
        <v>365533.06423709501</v>
      </c>
      <c r="EX32" s="32">
        <f t="shared" si="5"/>
        <v>363702.85359149834</v>
      </c>
      <c r="EY32" s="32">
        <f t="shared" si="5"/>
        <v>361904.36452545424</v>
      </c>
      <c r="EZ32" s="32">
        <f t="shared" si="5"/>
        <v>360137.37881711195</v>
      </c>
      <c r="FA32" s="32">
        <f t="shared" si="5"/>
        <v>358401.68712302839</v>
      </c>
      <c r="FB32" s="32">
        <f t="shared" si="5"/>
        <v>356697.08840913739</v>
      </c>
      <c r="FC32" s="32">
        <f t="shared" si="5"/>
        <v>355023.37800492666</v>
      </c>
      <c r="FD32" s="32">
        <f t="shared" si="5"/>
        <v>353380.35215909733</v>
      </c>
      <c r="FE32" s="32">
        <f t="shared" si="5"/>
        <v>351767.82208940759</v>
      </c>
      <c r="FF32" s="32">
        <f t="shared" si="5"/>
        <v>350185.59123990848</v>
      </c>
      <c r="FG32" s="32">
        <f t="shared" si="5"/>
        <v>348633.46498031414</v>
      </c>
      <c r="FH32" s="32">
        <f t="shared" si="5"/>
        <v>347111.26068907167</v>
      </c>
      <c r="FI32" s="32">
        <f t="shared" si="5"/>
        <v>345618.7914622142</v>
      </c>
      <c r="FJ32" s="32">
        <f t="shared" si="5"/>
        <v>344155.87422934367</v>
      </c>
      <c r="FK32" s="32">
        <f t="shared" si="5"/>
        <v>342784.07898078271</v>
      </c>
      <c r="FL32" s="32">
        <f t="shared" si="5"/>
        <v>341379.84021196392</v>
      </c>
      <c r="FM32" s="32">
        <f t="shared" si="5"/>
        <v>340004.62874377129</v>
      </c>
      <c r="FN32" s="32">
        <f t="shared" si="5"/>
        <v>338658.27595053887</v>
      </c>
      <c r="FO32" s="32">
        <f t="shared" si="5"/>
        <v>337340.61292581429</v>
      </c>
      <c r="FP32" s="32">
        <f t="shared" si="5"/>
        <v>336051.47228702216</v>
      </c>
      <c r="FQ32" s="32">
        <f t="shared" si="5"/>
        <v>334790.69437693455</v>
      </c>
      <c r="FR32" s="32">
        <f t="shared" si="5"/>
        <v>333558.12011671823</v>
      </c>
      <c r="FS32" s="32">
        <f t="shared" si="5"/>
        <v>332353.58952239086</v>
      </c>
      <c r="FT32" s="32">
        <f t="shared" si="5"/>
        <v>331176.95141095511</v>
      </c>
      <c r="FU32" s="32">
        <f t="shared" si="5"/>
        <v>330028.05171023484</v>
      </c>
      <c r="FV32" s="32">
        <f t="shared" si="5"/>
        <v>328906.74467870838</v>
      </c>
      <c r="FW32" s="32">
        <f t="shared" si="5"/>
        <v>327812.87977922603</v>
      </c>
      <c r="FX32" s="32">
        <f t="shared" si="5"/>
        <v>326746.31158899411</v>
      </c>
      <c r="FY32" s="32">
        <f t="shared" si="5"/>
        <v>325706.9080350991</v>
      </c>
      <c r="FZ32" s="32">
        <f t="shared" si="5"/>
        <v>324694.52353041701</v>
      </c>
      <c r="GA32" s="32">
        <f t="shared" si="5"/>
        <v>289347.71851049672</v>
      </c>
      <c r="GB32" s="32">
        <f t="shared" si="5"/>
        <v>2907.5480475177242</v>
      </c>
      <c r="GC32" s="32">
        <f t="shared" si="5"/>
        <v>2922.537322433087</v>
      </c>
      <c r="GD32" s="32">
        <f t="shared" si="5"/>
        <v>2937.7807258599446</v>
      </c>
      <c r="GE32" s="32">
        <f t="shared" si="5"/>
        <v>112.39371828777685</v>
      </c>
      <c r="GF32" s="32">
        <f t="shared" si="5"/>
        <v>111.73556851563104</v>
      </c>
      <c r="GG32" s="32">
        <f t="shared" si="5"/>
        <v>111.12135282513374</v>
      </c>
      <c r="GH32" s="32">
        <f t="shared" si="5"/>
        <v>110.55193266886623</v>
      </c>
      <c r="GI32" s="32">
        <f t="shared" si="5"/>
        <v>110.0281694994099</v>
      </c>
      <c r="GJ32" s="32">
        <f t="shared" si="5"/>
        <v>109.54747895902069</v>
      </c>
      <c r="GK32" s="32">
        <f t="shared" si="5"/>
        <v>109.10986104769863</v>
      </c>
      <c r="GL32" s="32">
        <f t="shared" si="5"/>
        <v>108.71703867060637</v>
      </c>
      <c r="GM32" s="32">
        <f t="shared" si="5"/>
        <v>108.36728892258124</v>
      </c>
      <c r="GN32" s="32">
        <f>GN7</f>
        <v>108.06147325620461</v>
      </c>
    </row>
    <row r="33" spans="2:196" s="32" customFormat="1" x14ac:dyDescent="0.25">
      <c r="B33" s="32">
        <f>Blad4!B7</f>
        <v>75530041.224822223</v>
      </c>
      <c r="C33" s="32">
        <f>D8</f>
        <v>3824969.6066603726</v>
      </c>
      <c r="D33" s="32">
        <f t="shared" ref="D33:BO33" si="6">E8</f>
        <v>5030739.3755067103</v>
      </c>
      <c r="E33" s="32">
        <f t="shared" si="6"/>
        <v>4116678.050289663</v>
      </c>
      <c r="F33" s="32">
        <f t="shared" si="6"/>
        <v>3192255.5420194794</v>
      </c>
      <c r="G33" s="32">
        <f t="shared" si="6"/>
        <v>2815542.9228749294</v>
      </c>
      <c r="H33" s="32">
        <f t="shared" si="6"/>
        <v>2385816.3193265004</v>
      </c>
      <c r="I33" s="32">
        <f t="shared" si="6"/>
        <v>1820090.6808184544</v>
      </c>
      <c r="J33" s="32">
        <f t="shared" si="6"/>
        <v>1956696.5190685305</v>
      </c>
      <c r="K33" s="32">
        <f t="shared" si="6"/>
        <v>2068596.6119214683</v>
      </c>
      <c r="L33" s="32">
        <f t="shared" si="6"/>
        <v>1484346.447681353</v>
      </c>
      <c r="M33" s="32">
        <f t="shared" si="6"/>
        <v>1334584.3154061248</v>
      </c>
      <c r="N33" s="32">
        <f t="shared" si="6"/>
        <v>1431302.1019546688</v>
      </c>
      <c r="O33" s="32">
        <f t="shared" si="6"/>
        <v>1750383.1787972441</v>
      </c>
      <c r="P33" s="32">
        <f t="shared" si="6"/>
        <v>1336361.6446641781</v>
      </c>
      <c r="Q33" s="32">
        <f t="shared" si="6"/>
        <v>1334972.8003959153</v>
      </c>
      <c r="R33" s="32">
        <f t="shared" si="6"/>
        <v>2314124.4988705385</v>
      </c>
      <c r="S33" s="32">
        <f t="shared" si="6"/>
        <v>1017422.9860536535</v>
      </c>
      <c r="T33" s="32">
        <f t="shared" si="6"/>
        <v>1011952.3394404168</v>
      </c>
      <c r="U33" s="32">
        <f t="shared" si="6"/>
        <v>1408154.7064046778</v>
      </c>
      <c r="V33" s="32">
        <f t="shared" si="6"/>
        <v>838042.62779034814</v>
      </c>
      <c r="W33" s="32">
        <f t="shared" si="6"/>
        <v>657631.62720599049</v>
      </c>
      <c r="X33" s="32">
        <f t="shared" si="6"/>
        <v>737664.78050576837</v>
      </c>
      <c r="Y33" s="32">
        <f t="shared" si="6"/>
        <v>681895.6628824186</v>
      </c>
      <c r="Z33" s="32">
        <f t="shared" si="6"/>
        <v>661201.21993193496</v>
      </c>
      <c r="AA33" s="32">
        <f t="shared" si="6"/>
        <v>625782.91483715188</v>
      </c>
      <c r="AB33" s="32">
        <f t="shared" si="6"/>
        <v>591157.79094132734</v>
      </c>
      <c r="AC33" s="32">
        <f t="shared" si="6"/>
        <v>594285.81232854596</v>
      </c>
      <c r="AD33" s="32">
        <f t="shared" si="6"/>
        <v>537201.30058099038</v>
      </c>
      <c r="AE33" s="32">
        <f t="shared" si="6"/>
        <v>510179.54054334306</v>
      </c>
      <c r="AF33" s="32">
        <f t="shared" si="6"/>
        <v>498114.75557728088</v>
      </c>
      <c r="AG33" s="32">
        <f t="shared" si="6"/>
        <v>477842.04865148984</v>
      </c>
      <c r="AH33" s="32">
        <f t="shared" si="6"/>
        <v>475358.50305112544</v>
      </c>
      <c r="AI33" s="32">
        <f t="shared" si="6"/>
        <v>462631.87719751295</v>
      </c>
      <c r="AJ33" s="32">
        <f t="shared" si="6"/>
        <v>455345.75716792978</v>
      </c>
      <c r="AK33" s="32">
        <f t="shared" si="6"/>
        <v>452200.99402701692</v>
      </c>
      <c r="AL33" s="32">
        <f t="shared" si="6"/>
        <v>432863.75174452923</v>
      </c>
      <c r="AM33" s="32">
        <f t="shared" si="6"/>
        <v>415966.69174734113</v>
      </c>
      <c r="AN33" s="32">
        <f t="shared" si="6"/>
        <v>404087.76326820889</v>
      </c>
      <c r="AO33" s="32">
        <f t="shared" si="6"/>
        <v>396168.21196184971</v>
      </c>
      <c r="AP33" s="32">
        <f t="shared" si="6"/>
        <v>385967.85492576263</v>
      </c>
      <c r="AQ33" s="32">
        <f t="shared" si="6"/>
        <v>378187.47262008127</v>
      </c>
      <c r="AR33" s="32">
        <f t="shared" si="6"/>
        <v>372927.19743524119</v>
      </c>
      <c r="AS33" s="32">
        <f t="shared" si="6"/>
        <v>361353.50444467488</v>
      </c>
      <c r="AT33" s="32">
        <f t="shared" si="6"/>
        <v>358733.18159010529</v>
      </c>
      <c r="AU33" s="32">
        <f t="shared" si="6"/>
        <v>361563.94121040206</v>
      </c>
      <c r="AV33" s="32">
        <f t="shared" si="6"/>
        <v>442596.64571887098</v>
      </c>
      <c r="AW33" s="32">
        <f t="shared" si="6"/>
        <v>363548.15253559861</v>
      </c>
      <c r="AX33" s="32">
        <f t="shared" si="6"/>
        <v>345153.09609700041</v>
      </c>
      <c r="AY33" s="32">
        <f t="shared" si="6"/>
        <v>334636.3301361035</v>
      </c>
      <c r="AZ33" s="32">
        <f t="shared" si="6"/>
        <v>324858.65078385547</v>
      </c>
      <c r="BA33" s="32">
        <f t="shared" si="6"/>
        <v>320178.43655302585</v>
      </c>
      <c r="BB33" s="32">
        <f t="shared" si="6"/>
        <v>315026.38335706084</v>
      </c>
      <c r="BC33" s="32">
        <f t="shared" si="6"/>
        <v>308452.14119907218</v>
      </c>
      <c r="BD33" s="32">
        <f t="shared" si="6"/>
        <v>301791.95008324302</v>
      </c>
      <c r="BE33" s="32">
        <f t="shared" si="6"/>
        <v>295934.04265854263</v>
      </c>
      <c r="BF33" s="32">
        <f t="shared" si="6"/>
        <v>292156.87529405166</v>
      </c>
      <c r="BG33" s="32">
        <f t="shared" si="6"/>
        <v>289566.44468959019</v>
      </c>
      <c r="BH33" s="32">
        <f t="shared" si="6"/>
        <v>348098.52577453805</v>
      </c>
      <c r="BI33" s="32">
        <f t="shared" si="6"/>
        <v>291373.01683238545</v>
      </c>
      <c r="BJ33" s="32">
        <f t="shared" si="6"/>
        <v>275145.03844624967</v>
      </c>
      <c r="BK33" s="32">
        <f t="shared" si="6"/>
        <v>267958.96205588675</v>
      </c>
      <c r="BL33" s="32">
        <f t="shared" si="6"/>
        <v>263918.07515341608</v>
      </c>
      <c r="BM33" s="32">
        <f t="shared" si="6"/>
        <v>259248.45407505747</v>
      </c>
      <c r="BN33" s="32">
        <f t="shared" si="6"/>
        <v>253172.9971511031</v>
      </c>
      <c r="BO33" s="32">
        <f t="shared" si="6"/>
        <v>251769.06413699157</v>
      </c>
      <c r="BP33" s="32">
        <f t="shared" ref="BP33:EA33" si="7">BQ8</f>
        <v>250658.22775304568</v>
      </c>
      <c r="BQ33" s="32">
        <f t="shared" si="7"/>
        <v>244462.33095884585</v>
      </c>
      <c r="BR33" s="32">
        <f t="shared" si="7"/>
        <v>238662.44417648835</v>
      </c>
      <c r="BS33" s="32">
        <f t="shared" si="7"/>
        <v>233081.83102852094</v>
      </c>
      <c r="BT33" s="32">
        <f t="shared" si="7"/>
        <v>263689.7492277844</v>
      </c>
      <c r="BU33" s="32">
        <f t="shared" si="7"/>
        <v>234975.2275191966</v>
      </c>
      <c r="BV33" s="32">
        <f t="shared" si="7"/>
        <v>221265.10149175848</v>
      </c>
      <c r="BW33" s="32">
        <f t="shared" si="7"/>
        <v>216689.28748399249</v>
      </c>
      <c r="BX33" s="32">
        <f t="shared" si="7"/>
        <v>214447.10272614597</v>
      </c>
      <c r="BY33" s="32">
        <f t="shared" si="7"/>
        <v>212226.47428633564</v>
      </c>
      <c r="BZ33" s="32">
        <f t="shared" si="7"/>
        <v>208354.44388478328</v>
      </c>
      <c r="CA33" s="32">
        <f t="shared" si="7"/>
        <v>199959.22790850254</v>
      </c>
      <c r="CB33" s="32">
        <f t="shared" si="7"/>
        <v>198176.60133476305</v>
      </c>
      <c r="CC33" s="32">
        <f t="shared" si="7"/>
        <v>193654.17806087798</v>
      </c>
      <c r="CD33" s="32">
        <f t="shared" si="7"/>
        <v>188687.85858478677</v>
      </c>
      <c r="CE33" s="32">
        <f t="shared" si="7"/>
        <v>186465.31213914097</v>
      </c>
      <c r="CF33" s="32">
        <f t="shared" si="7"/>
        <v>206497.24737642205</v>
      </c>
      <c r="CG33" s="32">
        <f t="shared" si="7"/>
        <v>193396.25850788486</v>
      </c>
      <c r="CH33" s="32">
        <f t="shared" si="7"/>
        <v>181228.75647163493</v>
      </c>
      <c r="CI33" s="32">
        <f t="shared" si="7"/>
        <v>178489.49915963665</v>
      </c>
      <c r="CJ33" s="32">
        <f t="shared" si="7"/>
        <v>175754.86027957068</v>
      </c>
      <c r="CK33" s="32">
        <f t="shared" si="7"/>
        <v>170098.93683248881</v>
      </c>
      <c r="CL33" s="32">
        <f t="shared" si="7"/>
        <v>168715.58014627383</v>
      </c>
      <c r="CM33" s="32">
        <f t="shared" si="7"/>
        <v>166434.86109437043</v>
      </c>
      <c r="CN33" s="32">
        <f t="shared" si="7"/>
        <v>163171.33708993645</v>
      </c>
      <c r="CO33" s="32">
        <f t="shared" si="7"/>
        <v>158259.17597445447</v>
      </c>
      <c r="CP33" s="32">
        <f t="shared" si="7"/>
        <v>155479.59482486497</v>
      </c>
      <c r="CQ33" s="32">
        <f t="shared" si="7"/>
        <v>154362.47938613925</v>
      </c>
      <c r="CR33" s="32">
        <f t="shared" si="7"/>
        <v>155910.77137150834</v>
      </c>
      <c r="CS33" s="32">
        <f t="shared" si="7"/>
        <v>171598.48604402971</v>
      </c>
      <c r="CT33" s="32">
        <f t="shared" si="7"/>
        <v>152150.84540249908</v>
      </c>
      <c r="CU33" s="32">
        <f t="shared" si="7"/>
        <v>147412.49088902079</v>
      </c>
      <c r="CV33" s="32">
        <f t="shared" si="7"/>
        <v>145758.27799387506</v>
      </c>
      <c r="CW33" s="32">
        <f t="shared" si="7"/>
        <v>146275.9973520248</v>
      </c>
      <c r="CX33" s="32">
        <f t="shared" si="7"/>
        <v>141157.40970552017</v>
      </c>
      <c r="CY33" s="32">
        <f t="shared" si="7"/>
        <v>137405.57223545393</v>
      </c>
      <c r="CZ33" s="32">
        <f t="shared" si="7"/>
        <v>135345.01272734764</v>
      </c>
      <c r="DA33" s="32">
        <f t="shared" si="7"/>
        <v>133788.46115580664</v>
      </c>
      <c r="DB33" s="32">
        <f t="shared" si="7"/>
        <v>133110.8187420363</v>
      </c>
      <c r="DC33" s="32">
        <f t="shared" si="7"/>
        <v>130526.35247789166</v>
      </c>
      <c r="DD33" s="32">
        <f t="shared" si="7"/>
        <v>128999.4071278809</v>
      </c>
      <c r="DE33" s="32">
        <f t="shared" si="7"/>
        <v>139431.11565281221</v>
      </c>
      <c r="DF33" s="32">
        <f t="shared" si="7"/>
        <v>130001.85185749765</v>
      </c>
      <c r="DG33" s="32">
        <f t="shared" si="7"/>
        <v>123602.28873346056</v>
      </c>
      <c r="DH33" s="32">
        <f t="shared" si="7"/>
        <v>119849.83929651027</v>
      </c>
      <c r="DI33" s="32">
        <f t="shared" si="7"/>
        <v>117972.6669152968</v>
      </c>
      <c r="DJ33" s="32">
        <f t="shared" si="7"/>
        <v>115996.91657423653</v>
      </c>
      <c r="DK33" s="32">
        <f t="shared" si="7"/>
        <v>113988.57458859522</v>
      </c>
      <c r="DL33" s="32">
        <f t="shared" si="7"/>
        <v>113839.53702370889</v>
      </c>
      <c r="DM33" s="32">
        <f t="shared" si="7"/>
        <v>112945.88433710102</v>
      </c>
      <c r="DN33" s="32">
        <f t="shared" si="7"/>
        <v>111975.38955436887</v>
      </c>
      <c r="DO33" s="32">
        <f t="shared" si="7"/>
        <v>113776.37368657942</v>
      </c>
      <c r="DP33" s="32">
        <f t="shared" si="7"/>
        <v>115984.4618008847</v>
      </c>
      <c r="DQ33" s="32">
        <f t="shared" si="7"/>
        <v>119413.45427752557</v>
      </c>
      <c r="DR33" s="32">
        <f t="shared" si="7"/>
        <v>110176.50970466733</v>
      </c>
      <c r="DS33" s="32">
        <f t="shared" si="7"/>
        <v>106390.76478001945</v>
      </c>
      <c r="DT33" s="32">
        <f t="shared" si="7"/>
        <v>98123.24790809679</v>
      </c>
      <c r="DU33" s="32">
        <f t="shared" si="7"/>
        <v>96733.344792140109</v>
      </c>
      <c r="DV33" s="32">
        <f t="shared" si="7"/>
        <v>95638.136412287757</v>
      </c>
      <c r="DW33" s="32">
        <f t="shared" si="7"/>
        <v>94444.829079481045</v>
      </c>
      <c r="DX33" s="32">
        <f t="shared" si="7"/>
        <v>93427.781133246885</v>
      </c>
      <c r="DY33" s="32">
        <f t="shared" si="7"/>
        <v>92443.376525632528</v>
      </c>
      <c r="DZ33" s="32">
        <f t="shared" si="7"/>
        <v>91109.314224356713</v>
      </c>
      <c r="EA33" s="32">
        <f t="shared" si="7"/>
        <v>90134.453245040175</v>
      </c>
      <c r="EB33" s="32">
        <f t="shared" ref="EB33:GM33" si="8">EC8</f>
        <v>89929.558308878128</v>
      </c>
      <c r="EC33" s="32">
        <f t="shared" si="8"/>
        <v>93455.359888584906</v>
      </c>
      <c r="ED33" s="32">
        <f t="shared" si="8"/>
        <v>87698.798589202561</v>
      </c>
      <c r="EE33" s="32">
        <f t="shared" si="8"/>
        <v>71234.913537250948</v>
      </c>
      <c r="EF33" s="32">
        <f t="shared" si="8"/>
        <v>71359.693629829519</v>
      </c>
      <c r="EG33" s="32">
        <f t="shared" si="8"/>
        <v>70188.046205617517</v>
      </c>
      <c r="EH33" s="32">
        <f t="shared" si="8"/>
        <v>62225.588817527117</v>
      </c>
      <c r="EI33" s="32">
        <f t="shared" si="8"/>
        <v>62233.363833163341</v>
      </c>
      <c r="EJ33" s="32">
        <f t="shared" si="8"/>
        <v>61493.679796851393</v>
      </c>
      <c r="EK33" s="32">
        <f t="shared" si="8"/>
        <v>46550.122151414937</v>
      </c>
      <c r="EL33" s="32">
        <f t="shared" si="8"/>
        <v>46344.992504626003</v>
      </c>
      <c r="EM33" s="32">
        <f t="shared" si="8"/>
        <v>46161.571623413416</v>
      </c>
      <c r="EN33" s="32">
        <f t="shared" si="8"/>
        <v>45928.179330104322</v>
      </c>
      <c r="EO33" s="32">
        <f t="shared" si="8"/>
        <v>49174.043256593985</v>
      </c>
      <c r="EP33" s="32">
        <f t="shared" si="8"/>
        <v>45697.296380948974</v>
      </c>
      <c r="EQ33" s="32">
        <f t="shared" si="8"/>
        <v>45512.938884231109</v>
      </c>
      <c r="ER33" s="32">
        <f t="shared" si="8"/>
        <v>45359.322719719508</v>
      </c>
      <c r="ES33" s="32">
        <f t="shared" si="8"/>
        <v>45223.057252847539</v>
      </c>
      <c r="ET33" s="32">
        <f t="shared" si="8"/>
        <v>45017.675226573221</v>
      </c>
      <c r="EU33" s="32">
        <f t="shared" si="8"/>
        <v>44876.883618951957</v>
      </c>
      <c r="EV33" s="32">
        <f t="shared" si="8"/>
        <v>44754.925237578282</v>
      </c>
      <c r="EW33" s="32">
        <f t="shared" si="8"/>
        <v>44633.119421773212</v>
      </c>
      <c r="EX33" s="32">
        <f t="shared" si="8"/>
        <v>44493.714179645598</v>
      </c>
      <c r="EY33" s="32">
        <f t="shared" si="8"/>
        <v>44276.965428869</v>
      </c>
      <c r="EZ33" s="32">
        <f t="shared" si="8"/>
        <v>44152.813420164879</v>
      </c>
      <c r="FA33" s="32">
        <f t="shared" si="8"/>
        <v>46401.275776551265</v>
      </c>
      <c r="FB33" s="32">
        <f t="shared" si="8"/>
        <v>43992.891296841059</v>
      </c>
      <c r="FC33" s="32">
        <f t="shared" si="8"/>
        <v>43903.294510413238</v>
      </c>
      <c r="FD33" s="32">
        <f t="shared" si="8"/>
        <v>43833.16936480708</v>
      </c>
      <c r="FE33" s="32">
        <f t="shared" si="8"/>
        <v>43607.517191027968</v>
      </c>
      <c r="FF33" s="32">
        <f t="shared" si="8"/>
        <v>43512.703048902942</v>
      </c>
      <c r="FG33" s="32">
        <f t="shared" si="8"/>
        <v>43453.439676789021</v>
      </c>
      <c r="FH33" s="32">
        <f t="shared" si="8"/>
        <v>43371.360447774437</v>
      </c>
      <c r="FI33" s="32">
        <f t="shared" si="8"/>
        <v>43327.969538736077</v>
      </c>
      <c r="FJ33" s="32">
        <f t="shared" si="8"/>
        <v>43296.507656519039</v>
      </c>
      <c r="FK33" s="32">
        <f t="shared" si="8"/>
        <v>43296.798194851959</v>
      </c>
      <c r="FL33" s="32">
        <f t="shared" si="8"/>
        <v>43281.735450608612</v>
      </c>
      <c r="FM33" s="32">
        <f t="shared" si="8"/>
        <v>44858.980507069085</v>
      </c>
      <c r="FN33" s="32">
        <f t="shared" si="8"/>
        <v>43313.440339029832</v>
      </c>
      <c r="FO33" s="32">
        <f t="shared" si="8"/>
        <v>43316.460673299276</v>
      </c>
      <c r="FP33" s="32">
        <f t="shared" si="8"/>
        <v>43301.201105207481</v>
      </c>
      <c r="FQ33" s="32">
        <f t="shared" si="8"/>
        <v>43324.294551473511</v>
      </c>
      <c r="FR33" s="32">
        <f t="shared" si="8"/>
        <v>43353.452647559934</v>
      </c>
      <c r="FS33" s="32">
        <f t="shared" si="8"/>
        <v>43387.794828592472</v>
      </c>
      <c r="FT33" s="32">
        <f t="shared" si="8"/>
        <v>43425.8675408251</v>
      </c>
      <c r="FU33" s="32">
        <f t="shared" si="8"/>
        <v>43472.611354475674</v>
      </c>
      <c r="FV33" s="32">
        <f t="shared" si="8"/>
        <v>43525.206329099005</v>
      </c>
      <c r="FW33" s="32">
        <f t="shared" si="8"/>
        <v>43583.482675295258</v>
      </c>
      <c r="FX33" s="32">
        <f t="shared" si="8"/>
        <v>43647.87734337672</v>
      </c>
      <c r="FY33" s="32">
        <f t="shared" si="8"/>
        <v>44946.775489752159</v>
      </c>
      <c r="FZ33" s="32">
        <f t="shared" si="8"/>
        <v>45069.384568883477</v>
      </c>
      <c r="GA33" s="32">
        <f t="shared" si="8"/>
        <v>2204.6854405899226</v>
      </c>
      <c r="GB33" s="32">
        <f t="shared" si="8"/>
        <v>2208.3121559573756</v>
      </c>
      <c r="GC33" s="32">
        <f t="shared" si="8"/>
        <v>2214.6360793570116</v>
      </c>
      <c r="GD33" s="32">
        <f t="shared" si="8"/>
        <v>2221.3657469224604</v>
      </c>
      <c r="GE33" s="32">
        <f t="shared" si="8"/>
        <v>182.27819749661882</v>
      </c>
      <c r="GF33" s="32">
        <f t="shared" si="8"/>
        <v>180.6267928981849</v>
      </c>
      <c r="GG33" s="32">
        <f t="shared" si="8"/>
        <v>179.07531679918679</v>
      </c>
      <c r="GH33" s="32">
        <f t="shared" si="8"/>
        <v>181.48566112178355</v>
      </c>
      <c r="GI33" s="32">
        <f t="shared" si="8"/>
        <v>183.87619203500941</v>
      </c>
      <c r="GJ33" s="32">
        <f t="shared" si="8"/>
        <v>182.44790365514331</v>
      </c>
      <c r="GK33" s="32">
        <f t="shared" si="8"/>
        <v>181.11351360664355</v>
      </c>
      <c r="GL33" s="32">
        <f t="shared" si="8"/>
        <v>179.86699172144068</v>
      </c>
      <c r="GM33" s="32">
        <f t="shared" si="8"/>
        <v>178.71092235727883</v>
      </c>
      <c r="GN33" s="32">
        <f>GO8</f>
        <v>177.64013679866991</v>
      </c>
    </row>
    <row r="34" spans="2:196" s="32" customFormat="1" x14ac:dyDescent="0.25">
      <c r="B34" s="32">
        <f>Blad4!B8</f>
        <v>69447991.898657769</v>
      </c>
      <c r="C34" s="32">
        <f>E9</f>
        <v>3755669.3956140545</v>
      </c>
      <c r="D34" s="32">
        <f t="shared" ref="D34:BO34" si="9">F9</f>
        <v>6811412.9964486919</v>
      </c>
      <c r="E34" s="32">
        <f t="shared" si="9"/>
        <v>4688689.3765373668</v>
      </c>
      <c r="F34" s="32">
        <f t="shared" si="9"/>
        <v>3966780.7137166043</v>
      </c>
      <c r="G34" s="32">
        <f t="shared" si="9"/>
        <v>2554542.0520558087</v>
      </c>
      <c r="H34" s="32">
        <f t="shared" si="9"/>
        <v>1776133.8004843325</v>
      </c>
      <c r="I34" s="32">
        <f t="shared" si="9"/>
        <v>2199077.9963015974</v>
      </c>
      <c r="J34" s="32">
        <f t="shared" si="9"/>
        <v>2603522.4537869613</v>
      </c>
      <c r="K34" s="32">
        <f t="shared" si="9"/>
        <v>1580128.9628769809</v>
      </c>
      <c r="L34" s="32">
        <f t="shared" si="9"/>
        <v>1123756.3717434679</v>
      </c>
      <c r="M34" s="32">
        <f t="shared" si="9"/>
        <v>1277018.3915149663</v>
      </c>
      <c r="N34" s="32">
        <f t="shared" si="9"/>
        <v>1236977.8352957836</v>
      </c>
      <c r="O34" s="32">
        <f t="shared" si="9"/>
        <v>1263155.9537479668</v>
      </c>
      <c r="P34" s="32">
        <f t="shared" si="9"/>
        <v>1227765.93027907</v>
      </c>
      <c r="Q34" s="32">
        <f t="shared" si="9"/>
        <v>785451.09453806723</v>
      </c>
      <c r="R34" s="32">
        <f t="shared" si="9"/>
        <v>933681.68099715747</v>
      </c>
      <c r="S34" s="32">
        <f t="shared" si="9"/>
        <v>890834.22468894802</v>
      </c>
      <c r="T34" s="32">
        <f t="shared" si="9"/>
        <v>1646389.8848030989</v>
      </c>
      <c r="U34" s="32">
        <f t="shared" si="9"/>
        <v>695913.34192642756</v>
      </c>
      <c r="V34" s="32">
        <f t="shared" si="9"/>
        <v>647543.2002820042</v>
      </c>
      <c r="W34" s="32">
        <f t="shared" si="9"/>
        <v>610090.53077489301</v>
      </c>
      <c r="X34" s="32">
        <f t="shared" si="9"/>
        <v>575504.92602523533</v>
      </c>
      <c r="Y34" s="32">
        <f t="shared" si="9"/>
        <v>556829.75912125292</v>
      </c>
      <c r="Z34" s="32">
        <f t="shared" si="9"/>
        <v>513693.34171572665</v>
      </c>
      <c r="AA34" s="32">
        <f t="shared" si="9"/>
        <v>487591.59262647585</v>
      </c>
      <c r="AB34" s="32">
        <f t="shared" si="9"/>
        <v>469690.00338692218</v>
      </c>
      <c r="AC34" s="32">
        <f t="shared" si="9"/>
        <v>440539.61663343373</v>
      </c>
      <c r="AD34" s="32">
        <f t="shared" si="9"/>
        <v>429214.25145216257</v>
      </c>
      <c r="AE34" s="32">
        <f t="shared" si="9"/>
        <v>416437.32293862489</v>
      </c>
      <c r="AF34" s="32">
        <f t="shared" si="9"/>
        <v>400382.50351919833</v>
      </c>
      <c r="AG34" s="32">
        <f t="shared" si="9"/>
        <v>389769.15778730041</v>
      </c>
      <c r="AH34" s="32">
        <f t="shared" si="9"/>
        <v>383954.9215220316</v>
      </c>
      <c r="AI34" s="32">
        <f t="shared" si="9"/>
        <v>365061.05369434453</v>
      </c>
      <c r="AJ34" s="32">
        <f t="shared" si="9"/>
        <v>358017.03755534743</v>
      </c>
      <c r="AK34" s="32">
        <f t="shared" si="9"/>
        <v>364196.04608775611</v>
      </c>
      <c r="AL34" s="32">
        <f t="shared" si="9"/>
        <v>342204.05354344047</v>
      </c>
      <c r="AM34" s="32">
        <f t="shared" si="9"/>
        <v>338024.93415902066</v>
      </c>
      <c r="AN34" s="32">
        <f t="shared" si="9"/>
        <v>336450.52009523188</v>
      </c>
      <c r="AO34" s="32">
        <f t="shared" si="9"/>
        <v>324320.66424057353</v>
      </c>
      <c r="AP34" s="32">
        <f t="shared" si="9"/>
        <v>318824.67330431507</v>
      </c>
      <c r="AQ34" s="32">
        <f t="shared" si="9"/>
        <v>312449.16117995227</v>
      </c>
      <c r="AR34" s="32">
        <f t="shared" si="9"/>
        <v>305375.27720928896</v>
      </c>
      <c r="AS34" s="32">
        <f t="shared" si="9"/>
        <v>297940.47475158895</v>
      </c>
      <c r="AT34" s="32">
        <f t="shared" si="9"/>
        <v>295289.22480125172</v>
      </c>
      <c r="AU34" s="32">
        <f t="shared" si="9"/>
        <v>285114.10659146553</v>
      </c>
      <c r="AV34" s="32">
        <f t="shared" si="9"/>
        <v>274684.95510288066</v>
      </c>
      <c r="AW34" s="32">
        <f t="shared" si="9"/>
        <v>280948.561626587</v>
      </c>
      <c r="AX34" s="32">
        <f t="shared" si="9"/>
        <v>263273.27770236129</v>
      </c>
      <c r="AY34" s="32">
        <f t="shared" si="9"/>
        <v>261924.91543225886</v>
      </c>
      <c r="AZ34" s="32">
        <f t="shared" si="9"/>
        <v>261395.74989143456</v>
      </c>
      <c r="BA34" s="32">
        <f t="shared" si="9"/>
        <v>252157.61907879187</v>
      </c>
      <c r="BB34" s="32">
        <f t="shared" si="9"/>
        <v>249625.65010496712</v>
      </c>
      <c r="BC34" s="32">
        <f t="shared" si="9"/>
        <v>244639.76924229643</v>
      </c>
      <c r="BD34" s="32">
        <f t="shared" si="9"/>
        <v>238663.85073806156</v>
      </c>
      <c r="BE34" s="32">
        <f t="shared" si="9"/>
        <v>234755.57184124808</v>
      </c>
      <c r="BF34" s="32">
        <f t="shared" si="9"/>
        <v>234235.53792262005</v>
      </c>
      <c r="BG34" s="32">
        <f t="shared" si="9"/>
        <v>225833.79458650015</v>
      </c>
      <c r="BH34" s="32">
        <f t="shared" si="9"/>
        <v>219608.17385590565</v>
      </c>
      <c r="BI34" s="32">
        <f t="shared" si="9"/>
        <v>223242.84953223472</v>
      </c>
      <c r="BJ34" s="32">
        <f t="shared" si="9"/>
        <v>207854.01191630817</v>
      </c>
      <c r="BK34" s="32">
        <f t="shared" si="9"/>
        <v>206765.16908032703</v>
      </c>
      <c r="BL34" s="32">
        <f t="shared" si="9"/>
        <v>210103.85550549693</v>
      </c>
      <c r="BM34" s="32">
        <f t="shared" si="9"/>
        <v>201795.16401298984</v>
      </c>
      <c r="BN34" s="32">
        <f t="shared" si="9"/>
        <v>199805.87954098789</v>
      </c>
      <c r="BO34" s="32">
        <f t="shared" si="9"/>
        <v>198460.63363889977</v>
      </c>
      <c r="BP34" s="32">
        <f t="shared" ref="BP34:EA34" si="10">BR9</f>
        <v>197837.00450720088</v>
      </c>
      <c r="BQ34" s="32">
        <f t="shared" si="10"/>
        <v>193919.28411264272</v>
      </c>
      <c r="BR34" s="32">
        <f t="shared" si="10"/>
        <v>193070.49060979989</v>
      </c>
      <c r="BS34" s="32">
        <f t="shared" si="10"/>
        <v>184119.47549498113</v>
      </c>
      <c r="BT34" s="32">
        <f t="shared" si="10"/>
        <v>177175.28294787949</v>
      </c>
      <c r="BU34" s="32">
        <f t="shared" si="10"/>
        <v>180625.34648193017</v>
      </c>
      <c r="BV34" s="32">
        <f t="shared" si="10"/>
        <v>170869.79730795723</v>
      </c>
      <c r="BW34" s="32">
        <f t="shared" si="10"/>
        <v>172921.83069050161</v>
      </c>
      <c r="BX34" s="32">
        <f t="shared" si="10"/>
        <v>176387.6119425928</v>
      </c>
      <c r="BY34" s="32">
        <f t="shared" si="10"/>
        <v>170646.64613008022</v>
      </c>
      <c r="BZ34" s="32">
        <f t="shared" si="10"/>
        <v>170919.56197445188</v>
      </c>
      <c r="CA34" s="32">
        <f t="shared" si="10"/>
        <v>166151.71776372162</v>
      </c>
      <c r="CB34" s="32">
        <f t="shared" si="10"/>
        <v>163036.51462049826</v>
      </c>
      <c r="CC34" s="32">
        <f t="shared" si="10"/>
        <v>161691.62951428458</v>
      </c>
      <c r="CD34" s="32">
        <f t="shared" si="10"/>
        <v>160677.66823941664</v>
      </c>
      <c r="CE34" s="32">
        <f t="shared" si="10"/>
        <v>153511.47612892842</v>
      </c>
      <c r="CF34" s="32">
        <f t="shared" si="10"/>
        <v>150971.31187837411</v>
      </c>
      <c r="CG34" s="32">
        <f t="shared" si="10"/>
        <v>154622.61988281316</v>
      </c>
      <c r="CH34" s="32">
        <f t="shared" si="10"/>
        <v>146320.17260191072</v>
      </c>
      <c r="CI34" s="32">
        <f t="shared" si="10"/>
        <v>149057.08216037488</v>
      </c>
      <c r="CJ34" s="32">
        <f t="shared" si="10"/>
        <v>152756.99504263932</v>
      </c>
      <c r="CK34" s="32">
        <f t="shared" si="10"/>
        <v>146469.09441129968</v>
      </c>
      <c r="CL34" s="32">
        <f t="shared" si="10"/>
        <v>147187.1803780295</v>
      </c>
      <c r="CM34" s="32">
        <f t="shared" si="10"/>
        <v>146428.23018054583</v>
      </c>
      <c r="CN34" s="32">
        <f t="shared" si="10"/>
        <v>143316.89496180404</v>
      </c>
      <c r="CO34" s="32">
        <f t="shared" si="10"/>
        <v>139916.03865624077</v>
      </c>
      <c r="CP34" s="32">
        <f t="shared" si="10"/>
        <v>140398.38911330255</v>
      </c>
      <c r="CQ34" s="32">
        <f t="shared" si="10"/>
        <v>134638.31232728565</v>
      </c>
      <c r="CR34" s="32">
        <f t="shared" si="10"/>
        <v>132776.8906453081</v>
      </c>
      <c r="CS34" s="32">
        <f t="shared" si="10"/>
        <v>138081.33683288164</v>
      </c>
      <c r="CT34" s="32">
        <f t="shared" si="10"/>
        <v>131471.07235443863</v>
      </c>
      <c r="CU34" s="32">
        <f t="shared" si="10"/>
        <v>131892.17084545799</v>
      </c>
      <c r="CV34" s="32">
        <f t="shared" si="10"/>
        <v>133499.62661094734</v>
      </c>
      <c r="CW34" s="32">
        <f t="shared" si="10"/>
        <v>130498.91799377602</v>
      </c>
      <c r="CX34" s="32">
        <f t="shared" si="10"/>
        <v>132628.8520196678</v>
      </c>
      <c r="CY34" s="32">
        <f t="shared" si="10"/>
        <v>129337.9694118648</v>
      </c>
      <c r="CZ34" s="32">
        <f t="shared" si="10"/>
        <v>126318.14740527037</v>
      </c>
      <c r="DA34" s="32">
        <f t="shared" si="10"/>
        <v>125199.57003138271</v>
      </c>
      <c r="DB34" s="32">
        <f t="shared" si="10"/>
        <v>127650.12245566536</v>
      </c>
      <c r="DC34" s="32">
        <f t="shared" si="10"/>
        <v>122267.4458699198</v>
      </c>
      <c r="DD34" s="32">
        <f t="shared" si="10"/>
        <v>118356.26169877502</v>
      </c>
      <c r="DE34" s="32">
        <f t="shared" si="10"/>
        <v>121827.86401263233</v>
      </c>
      <c r="DF34" s="32">
        <f t="shared" si="10"/>
        <v>119223.65323547117</v>
      </c>
      <c r="DG34" s="32">
        <f t="shared" si="10"/>
        <v>121995.29900705011</v>
      </c>
      <c r="DH34" s="32">
        <f t="shared" si="10"/>
        <v>117312.28322956162</v>
      </c>
      <c r="DI34" s="32">
        <f t="shared" si="10"/>
        <v>111681.49221999261</v>
      </c>
      <c r="DJ34" s="32">
        <f t="shared" si="10"/>
        <v>113685.40673220195</v>
      </c>
      <c r="DK34" s="32">
        <f t="shared" si="10"/>
        <v>110709.58403841732</v>
      </c>
      <c r="DL34" s="32">
        <f t="shared" si="10"/>
        <v>109715.10656546954</v>
      </c>
      <c r="DM34" s="32">
        <f t="shared" si="10"/>
        <v>109137.14726438755</v>
      </c>
      <c r="DN34" s="32">
        <f t="shared" si="10"/>
        <v>111877.58899865182</v>
      </c>
      <c r="DO34" s="32">
        <f t="shared" si="10"/>
        <v>110878.46599629747</v>
      </c>
      <c r="DP34" s="32">
        <f t="shared" si="10"/>
        <v>114761.05795170869</v>
      </c>
      <c r="DQ34" s="32">
        <f t="shared" si="10"/>
        <v>112229.79025004779</v>
      </c>
      <c r="DR34" s="32">
        <f t="shared" si="10"/>
        <v>111631.00129797471</v>
      </c>
      <c r="DS34" s="32">
        <f t="shared" si="10"/>
        <v>101456.26278486771</v>
      </c>
      <c r="DT34" s="32">
        <f t="shared" si="10"/>
        <v>100109.01887895557</v>
      </c>
      <c r="DU34" s="32">
        <f t="shared" si="10"/>
        <v>98802.444641325594</v>
      </c>
      <c r="DV34" s="32">
        <f t="shared" si="10"/>
        <v>98274.38296208746</v>
      </c>
      <c r="DW34" s="32">
        <f t="shared" si="10"/>
        <v>97357.107356054723</v>
      </c>
      <c r="DX34" s="32">
        <f t="shared" si="10"/>
        <v>96716.385591498314</v>
      </c>
      <c r="DY34" s="32">
        <f t="shared" si="10"/>
        <v>96055.855430712501</v>
      </c>
      <c r="DZ34" s="32">
        <f t="shared" si="10"/>
        <v>95442.695632581002</v>
      </c>
      <c r="EA34" s="32">
        <f t="shared" si="10"/>
        <v>95611.427365723663</v>
      </c>
      <c r="EB34" s="32">
        <f t="shared" ref="EB34:GM34" si="11">ED9</f>
        <v>94300.327847657274</v>
      </c>
      <c r="EC34" s="32">
        <f t="shared" si="11"/>
        <v>93762.677731150136</v>
      </c>
      <c r="ED34" s="32">
        <f t="shared" si="11"/>
        <v>93233.798059744324</v>
      </c>
      <c r="EE34" s="32">
        <f t="shared" si="11"/>
        <v>93433.492370181688</v>
      </c>
      <c r="EF34" s="32">
        <f t="shared" si="11"/>
        <v>92269.445715574198</v>
      </c>
      <c r="EG34" s="32">
        <f t="shared" si="11"/>
        <v>59130.268854487738</v>
      </c>
      <c r="EH34" s="32">
        <f t="shared" si="11"/>
        <v>59406.716500196402</v>
      </c>
      <c r="EI34" s="32">
        <f t="shared" si="11"/>
        <v>58388.79888572573</v>
      </c>
      <c r="EJ34" s="32">
        <f t="shared" si="11"/>
        <v>41471.197433006557</v>
      </c>
      <c r="EK34" s="32">
        <f t="shared" si="11"/>
        <v>41279.598703824842</v>
      </c>
      <c r="EL34" s="32">
        <f t="shared" si="11"/>
        <v>41094.291008929824</v>
      </c>
      <c r="EM34" s="32">
        <f t="shared" si="11"/>
        <v>40915.21902261916</v>
      </c>
      <c r="EN34" s="32">
        <f t="shared" si="11"/>
        <v>40742.343325337039</v>
      </c>
      <c r="EO34" s="32">
        <f t="shared" si="11"/>
        <v>40576.588662966155</v>
      </c>
      <c r="EP34" s="32">
        <f t="shared" si="11"/>
        <v>40414.989400079256</v>
      </c>
      <c r="EQ34" s="32">
        <f t="shared" si="11"/>
        <v>40260.405143604148</v>
      </c>
      <c r="ER34" s="32">
        <f t="shared" si="11"/>
        <v>40111.834408546471</v>
      </c>
      <c r="ES34" s="32">
        <f t="shared" si="11"/>
        <v>39969.231922277169</v>
      </c>
      <c r="ET34" s="32">
        <f t="shared" si="11"/>
        <v>39832.564372503293</v>
      </c>
      <c r="EU34" s="32">
        <f t="shared" si="11"/>
        <v>39701.785540785473</v>
      </c>
      <c r="EV34" s="32">
        <f t="shared" si="11"/>
        <v>39576.866722093684</v>
      </c>
      <c r="EW34" s="32">
        <f t="shared" si="11"/>
        <v>39457.767828156582</v>
      </c>
      <c r="EX34" s="32">
        <f t="shared" si="11"/>
        <v>39344.461853944158</v>
      </c>
      <c r="EY34" s="32">
        <f t="shared" si="11"/>
        <v>39236.908149732517</v>
      </c>
      <c r="EZ34" s="32">
        <f t="shared" si="11"/>
        <v>39135.08273339679</v>
      </c>
      <c r="FA34" s="32">
        <f t="shared" si="11"/>
        <v>39039.04922952284</v>
      </c>
      <c r="FB34" s="32">
        <f t="shared" si="11"/>
        <v>38948.488177750405</v>
      </c>
      <c r="FC34" s="32">
        <f t="shared" si="11"/>
        <v>38863.664959664209</v>
      </c>
      <c r="FD34" s="32">
        <f t="shared" si="11"/>
        <v>38784.455403187378</v>
      </c>
      <c r="FE34" s="32">
        <f t="shared" si="11"/>
        <v>38710.831534574398</v>
      </c>
      <c r="FF34" s="32">
        <f t="shared" si="11"/>
        <v>38642.773594605576</v>
      </c>
      <c r="FG34" s="32">
        <f t="shared" si="11"/>
        <v>38580.262385513808</v>
      </c>
      <c r="FH34" s="32">
        <f t="shared" si="11"/>
        <v>38523.27335645874</v>
      </c>
      <c r="FI34" s="32">
        <f t="shared" si="11"/>
        <v>38471.781318052599</v>
      </c>
      <c r="FJ34" s="32">
        <f t="shared" si="11"/>
        <v>38425.776464148927</v>
      </c>
      <c r="FK34" s="32">
        <f t="shared" si="11"/>
        <v>38465.192649602446</v>
      </c>
      <c r="FL34" s="32">
        <f t="shared" si="11"/>
        <v>38430.238343479235</v>
      </c>
      <c r="FM34" s="32">
        <f t="shared" si="11"/>
        <v>38400.724251462314</v>
      </c>
      <c r="FN34" s="32">
        <f t="shared" si="11"/>
        <v>38376.62129254327</v>
      </c>
      <c r="FO34" s="32">
        <f t="shared" si="11"/>
        <v>38357.936405269509</v>
      </c>
      <c r="FP34" s="32">
        <f t="shared" si="11"/>
        <v>38344.650784611011</v>
      </c>
      <c r="FQ34" s="32">
        <f t="shared" si="11"/>
        <v>38349.681497499201</v>
      </c>
      <c r="FR34" s="32">
        <f t="shared" si="11"/>
        <v>38388.09978086628</v>
      </c>
      <c r="FS34" s="32">
        <f t="shared" si="11"/>
        <v>38394.555827365766</v>
      </c>
      <c r="FT34" s="32">
        <f t="shared" si="11"/>
        <v>38406.645874574227</v>
      </c>
      <c r="FU34" s="32">
        <f t="shared" si="11"/>
        <v>38424.384929754568</v>
      </c>
      <c r="FV34" s="32">
        <f t="shared" si="11"/>
        <v>38447.80529067391</v>
      </c>
      <c r="FW34" s="32">
        <f t="shared" si="11"/>
        <v>38476.936947836461</v>
      </c>
      <c r="FX34" s="32">
        <f t="shared" si="11"/>
        <v>38323.13931609624</v>
      </c>
      <c r="FY34" s="32">
        <f t="shared" si="11"/>
        <v>38363.16882156732</v>
      </c>
      <c r="FZ34" s="32">
        <f t="shared" si="11"/>
        <v>38408.997710436495</v>
      </c>
      <c r="GA34" s="32">
        <f t="shared" si="11"/>
        <v>3885.6077117235077</v>
      </c>
      <c r="GB34" s="32">
        <f t="shared" si="11"/>
        <v>3903.8636148273217</v>
      </c>
      <c r="GC34" s="32">
        <f t="shared" si="11"/>
        <v>3922.5020028772515</v>
      </c>
      <c r="GD34" s="32">
        <f t="shared" si="11"/>
        <v>3941.5202915155533</v>
      </c>
      <c r="GE34" s="32">
        <f t="shared" si="11"/>
        <v>282.07317178225918</v>
      </c>
      <c r="GF34" s="32">
        <f t="shared" si="11"/>
        <v>280.62765435076619</v>
      </c>
      <c r="GG34" s="32">
        <f t="shared" si="11"/>
        <v>279.29584866001051</v>
      </c>
      <c r="GH34" s="32">
        <f t="shared" si="11"/>
        <v>278.07603180482926</v>
      </c>
      <c r="GI34" s="32">
        <f t="shared" si="11"/>
        <v>276.96734233264129</v>
      </c>
      <c r="GJ34" s="32">
        <f t="shared" si="11"/>
        <v>275.96978024344651</v>
      </c>
      <c r="GK34" s="32">
        <f t="shared" si="11"/>
        <v>275.08248408466358</v>
      </c>
      <c r="GL34" s="32">
        <f t="shared" si="11"/>
        <v>274.30459240371113</v>
      </c>
      <c r="GM34" s="32">
        <f t="shared" si="11"/>
        <v>273.63782810575191</v>
      </c>
      <c r="GN34" s="32">
        <f>GP9</f>
        <v>273.08046828562323</v>
      </c>
    </row>
    <row r="35" spans="2:196" s="32" customFormat="1" x14ac:dyDescent="0.25">
      <c r="B35" s="32">
        <f>Blad4!B9</f>
        <v>78405338.895783931</v>
      </c>
      <c r="C35" s="32">
        <f>F10</f>
        <v>2575337.3206445323</v>
      </c>
      <c r="D35" s="32">
        <f t="shared" ref="D35:BO35" si="12">G10</f>
        <v>7380530.4570201058</v>
      </c>
      <c r="E35" s="32">
        <f t="shared" si="12"/>
        <v>4932688.9983178126</v>
      </c>
      <c r="F35" s="32">
        <f t="shared" si="12"/>
        <v>4974121.2771525811</v>
      </c>
      <c r="G35" s="32">
        <f t="shared" si="12"/>
        <v>3138495.6842947556</v>
      </c>
      <c r="H35" s="32">
        <f t="shared" si="12"/>
        <v>2129323.8876227061</v>
      </c>
      <c r="I35" s="32">
        <f t="shared" si="12"/>
        <v>1494827.130809532</v>
      </c>
      <c r="J35" s="32">
        <f t="shared" si="12"/>
        <v>2221228.7212539818</v>
      </c>
      <c r="K35" s="32">
        <f t="shared" si="12"/>
        <v>1031979.9266453454</v>
      </c>
      <c r="L35" s="32">
        <f t="shared" si="12"/>
        <v>1309073.4516029758</v>
      </c>
      <c r="M35" s="32">
        <f t="shared" si="12"/>
        <v>1333236.6880510291</v>
      </c>
      <c r="N35" s="32">
        <f t="shared" si="12"/>
        <v>1316453.0659038974</v>
      </c>
      <c r="O35" s="32">
        <f t="shared" si="12"/>
        <v>1204424.6657076734</v>
      </c>
      <c r="P35" s="32">
        <f t="shared" si="12"/>
        <v>639104.72275737836</v>
      </c>
      <c r="Q35" s="32">
        <f t="shared" si="12"/>
        <v>1011816.0254929445</v>
      </c>
      <c r="R35" s="32">
        <f t="shared" si="12"/>
        <v>985506.64747090382</v>
      </c>
      <c r="S35" s="32">
        <f t="shared" si="12"/>
        <v>1911096.5370798321</v>
      </c>
      <c r="T35" s="32">
        <f t="shared" si="12"/>
        <v>812583.48675985192</v>
      </c>
      <c r="U35" s="32">
        <f t="shared" si="12"/>
        <v>828398.67552688241</v>
      </c>
      <c r="V35" s="32">
        <f t="shared" si="12"/>
        <v>811215.49881194159</v>
      </c>
      <c r="W35" s="32">
        <f t="shared" si="12"/>
        <v>796107.07089818839</v>
      </c>
      <c r="X35" s="32">
        <f t="shared" si="12"/>
        <v>755613.49289753707</v>
      </c>
      <c r="Y35" s="32">
        <f t="shared" si="12"/>
        <v>737662.46332655253</v>
      </c>
      <c r="Z35" s="32">
        <f t="shared" si="12"/>
        <v>682291.40005646471</v>
      </c>
      <c r="AA35" s="32">
        <f t="shared" si="12"/>
        <v>642631.05628200772</v>
      </c>
      <c r="AB35" s="32">
        <f t="shared" si="12"/>
        <v>604980.01623328298</v>
      </c>
      <c r="AC35" s="32">
        <f t="shared" si="12"/>
        <v>563209.33124261419</v>
      </c>
      <c r="AD35" s="32">
        <f t="shared" si="12"/>
        <v>547534.19194979977</v>
      </c>
      <c r="AE35" s="32">
        <f t="shared" si="12"/>
        <v>534534.48652915412</v>
      </c>
      <c r="AF35" s="32">
        <f t="shared" si="12"/>
        <v>515173.9755512866</v>
      </c>
      <c r="AG35" s="32">
        <f t="shared" si="12"/>
        <v>504199.33490346378</v>
      </c>
      <c r="AH35" s="32">
        <f t="shared" si="12"/>
        <v>483192.0422749042</v>
      </c>
      <c r="AI35" s="32">
        <f t="shared" si="12"/>
        <v>475526.25928687491</v>
      </c>
      <c r="AJ35" s="32">
        <f t="shared" si="12"/>
        <v>480309.76794022211</v>
      </c>
      <c r="AK35" s="32">
        <f t="shared" si="12"/>
        <v>451862.30837787868</v>
      </c>
      <c r="AL35" s="32">
        <f t="shared" si="12"/>
        <v>444969.66998212406</v>
      </c>
      <c r="AM35" s="32">
        <f t="shared" si="12"/>
        <v>451582.27638958587</v>
      </c>
      <c r="AN35" s="32">
        <f t="shared" si="12"/>
        <v>428654.62810392055</v>
      </c>
      <c r="AO35" s="32">
        <f t="shared" si="12"/>
        <v>421183.0354727935</v>
      </c>
      <c r="AP35" s="32">
        <f t="shared" si="12"/>
        <v>413371.53483082104</v>
      </c>
      <c r="AQ35" s="32">
        <f t="shared" si="12"/>
        <v>402130.20342748123</v>
      </c>
      <c r="AR35" s="32">
        <f t="shared" si="12"/>
        <v>397741.31273343635</v>
      </c>
      <c r="AS35" s="32">
        <f t="shared" si="12"/>
        <v>397360.30666311516</v>
      </c>
      <c r="AT35" s="32">
        <f t="shared" si="12"/>
        <v>375704.63461123325</v>
      </c>
      <c r="AU35" s="32">
        <f t="shared" si="12"/>
        <v>366453.17963097955</v>
      </c>
      <c r="AV35" s="32">
        <f t="shared" si="12"/>
        <v>371305.73569995526</v>
      </c>
      <c r="AW35" s="32">
        <f t="shared" si="12"/>
        <v>351823.67935692903</v>
      </c>
      <c r="AX35" s="32">
        <f t="shared" si="12"/>
        <v>349165.70158438012</v>
      </c>
      <c r="AY35" s="32">
        <f t="shared" si="12"/>
        <v>359462.7939120112</v>
      </c>
      <c r="AZ35" s="32">
        <f t="shared" si="12"/>
        <v>341196.13309189206</v>
      </c>
      <c r="BA35" s="32">
        <f t="shared" si="12"/>
        <v>337350.1312362352</v>
      </c>
      <c r="BB35" s="32">
        <f t="shared" si="12"/>
        <v>333083.21215142956</v>
      </c>
      <c r="BC35" s="32">
        <f t="shared" si="12"/>
        <v>324380.64745423442</v>
      </c>
      <c r="BD35" s="32">
        <f t="shared" si="12"/>
        <v>321196.46274611098</v>
      </c>
      <c r="BE35" s="32">
        <f t="shared" si="12"/>
        <v>321948.35650919168</v>
      </c>
      <c r="BF35" s="32">
        <f t="shared" si="12"/>
        <v>307956.79338670254</v>
      </c>
      <c r="BG35" s="32">
        <f t="shared" si="12"/>
        <v>301744.13044451125</v>
      </c>
      <c r="BH35" s="32">
        <f t="shared" si="12"/>
        <v>309133.48441844888</v>
      </c>
      <c r="BI35" s="32">
        <f t="shared" si="12"/>
        <v>289116.75439426524</v>
      </c>
      <c r="BJ35" s="32">
        <f t="shared" si="12"/>
        <v>285570.55720747053</v>
      </c>
      <c r="BK35" s="32">
        <f t="shared" si="12"/>
        <v>293289.11295295513</v>
      </c>
      <c r="BL35" s="32">
        <f t="shared" si="12"/>
        <v>277968.36596324871</v>
      </c>
      <c r="BM35" s="32">
        <f t="shared" si="12"/>
        <v>273581.45847500069</v>
      </c>
      <c r="BN35" s="32">
        <f t="shared" si="12"/>
        <v>268926.41662577988</v>
      </c>
      <c r="BO35" s="32">
        <f t="shared" si="12"/>
        <v>263128.43363778677</v>
      </c>
      <c r="BP35" s="32">
        <f t="shared" ref="BP35:EA35" si="13">BS10</f>
        <v>263617.29900471901</v>
      </c>
      <c r="BQ35" s="32">
        <f t="shared" si="13"/>
        <v>266024.13914073206</v>
      </c>
      <c r="BR35" s="32">
        <f t="shared" si="13"/>
        <v>255910.14750048929</v>
      </c>
      <c r="BS35" s="32">
        <f t="shared" si="13"/>
        <v>249955.04172480296</v>
      </c>
      <c r="BT35" s="32">
        <f t="shared" si="13"/>
        <v>255103.40616451931</v>
      </c>
      <c r="BU35" s="32">
        <f t="shared" si="13"/>
        <v>237708.91075078692</v>
      </c>
      <c r="BV35" s="32">
        <f t="shared" si="13"/>
        <v>238216.06363179794</v>
      </c>
      <c r="BW35" s="32">
        <f t="shared" si="13"/>
        <v>250363.17446036456</v>
      </c>
      <c r="BX35" s="32">
        <f t="shared" si="13"/>
        <v>237074.03958223859</v>
      </c>
      <c r="BY35" s="32">
        <f t="shared" si="13"/>
        <v>235408.80778946099</v>
      </c>
      <c r="BZ35" s="32">
        <f t="shared" si="13"/>
        <v>233293.98970187193</v>
      </c>
      <c r="CA35" s="32">
        <f t="shared" si="13"/>
        <v>225263.27261980996</v>
      </c>
      <c r="CB35" s="32">
        <f t="shared" si="13"/>
        <v>224188.89605326529</v>
      </c>
      <c r="CC35" s="32">
        <f t="shared" si="13"/>
        <v>226817.59095469536</v>
      </c>
      <c r="CD35" s="32">
        <f t="shared" si="13"/>
        <v>212265.1133943075</v>
      </c>
      <c r="CE35" s="32">
        <f t="shared" si="13"/>
        <v>209123.4545210005</v>
      </c>
      <c r="CF35" s="32">
        <f t="shared" si="13"/>
        <v>217768.760485898</v>
      </c>
      <c r="CG35" s="32">
        <f t="shared" si="13"/>
        <v>203094.73877227155</v>
      </c>
      <c r="CH35" s="32">
        <f t="shared" si="13"/>
        <v>204109.74759911961</v>
      </c>
      <c r="CI35" s="32">
        <f t="shared" si="13"/>
        <v>216666.19833946312</v>
      </c>
      <c r="CJ35" s="32">
        <f t="shared" si="13"/>
        <v>205080.7610471723</v>
      </c>
      <c r="CK35" s="32">
        <f t="shared" si="13"/>
        <v>203272.58325531991</v>
      </c>
      <c r="CL35" s="32">
        <f t="shared" si="13"/>
        <v>201740.43937932601</v>
      </c>
      <c r="CM35" s="32">
        <f t="shared" si="13"/>
        <v>198274.19056960021</v>
      </c>
      <c r="CN35" s="32">
        <f t="shared" si="13"/>
        <v>197319.63008819122</v>
      </c>
      <c r="CO35" s="32">
        <f t="shared" si="13"/>
        <v>198488.59391428286</v>
      </c>
      <c r="CP35" s="32">
        <f t="shared" si="13"/>
        <v>185916.87930633858</v>
      </c>
      <c r="CQ35" s="32">
        <f t="shared" si="13"/>
        <v>184637.98407776246</v>
      </c>
      <c r="CR35" s="32">
        <f t="shared" si="13"/>
        <v>193758.1186561503</v>
      </c>
      <c r="CS35" s="32">
        <f t="shared" si="13"/>
        <v>182978.64739501302</v>
      </c>
      <c r="CT35" s="32">
        <f t="shared" si="13"/>
        <v>185414.16606074615</v>
      </c>
      <c r="CU35" s="32">
        <f t="shared" si="13"/>
        <v>195433.30682517248</v>
      </c>
      <c r="CV35" s="32">
        <f t="shared" si="13"/>
        <v>183068.77238587389</v>
      </c>
      <c r="CW35" s="32">
        <f t="shared" si="13"/>
        <v>185031.64866636542</v>
      </c>
      <c r="CX35" s="32">
        <f t="shared" si="13"/>
        <v>185286.74952140619</v>
      </c>
      <c r="CY35" s="32">
        <f t="shared" si="13"/>
        <v>180224.80564095173</v>
      </c>
      <c r="CZ35" s="32">
        <f t="shared" si="13"/>
        <v>179523.26665998035</v>
      </c>
      <c r="DA35" s="32">
        <f t="shared" si="13"/>
        <v>182320.33831902</v>
      </c>
      <c r="DB35" s="32">
        <f t="shared" si="13"/>
        <v>171229.82477805705</v>
      </c>
      <c r="DC35" s="32">
        <f t="shared" si="13"/>
        <v>170718.103086669</v>
      </c>
      <c r="DD35" s="32">
        <f t="shared" si="13"/>
        <v>176506.57446861124</v>
      </c>
      <c r="DE35" s="32">
        <f t="shared" si="13"/>
        <v>166018.07220071071</v>
      </c>
      <c r="DF35" s="32">
        <f t="shared" si="13"/>
        <v>171321.3112306367</v>
      </c>
      <c r="DG35" s="32">
        <f t="shared" si="13"/>
        <v>178771.03031883648</v>
      </c>
      <c r="DH35" s="32">
        <f t="shared" si="13"/>
        <v>167985.74353974999</v>
      </c>
      <c r="DI35" s="32">
        <f t="shared" si="13"/>
        <v>167334.13153241904</v>
      </c>
      <c r="DJ35" s="32">
        <f t="shared" si="13"/>
        <v>167780.17094094658</v>
      </c>
      <c r="DK35" s="32">
        <f t="shared" si="13"/>
        <v>163651.63677507389</v>
      </c>
      <c r="DL35" s="32">
        <f t="shared" si="13"/>
        <v>164510.09243753436</v>
      </c>
      <c r="DM35" s="32">
        <f t="shared" si="13"/>
        <v>169177.5797121551</v>
      </c>
      <c r="DN35" s="32">
        <f t="shared" si="13"/>
        <v>159179.32498604528</v>
      </c>
      <c r="DO35" s="32">
        <f t="shared" si="13"/>
        <v>159051.1218127133</v>
      </c>
      <c r="DP35" s="32">
        <f t="shared" si="13"/>
        <v>168817.70984509963</v>
      </c>
      <c r="DQ35" s="32">
        <f t="shared" si="13"/>
        <v>160937.08285731418</v>
      </c>
      <c r="DR35" s="32">
        <f t="shared" si="13"/>
        <v>161368.98545461087</v>
      </c>
      <c r="DS35" s="32">
        <f t="shared" si="13"/>
        <v>105834.3907143785</v>
      </c>
      <c r="DT35" s="32">
        <f t="shared" si="13"/>
        <v>104785.47754558462</v>
      </c>
      <c r="DU35" s="32">
        <f t="shared" si="13"/>
        <v>103260.26082937037</v>
      </c>
      <c r="DV35" s="32">
        <f t="shared" si="13"/>
        <v>102435.80228232814</v>
      </c>
      <c r="DW35" s="32">
        <f t="shared" si="13"/>
        <v>101267.56653974914</v>
      </c>
      <c r="DX35" s="32">
        <f t="shared" si="13"/>
        <v>100350.62086521109</v>
      </c>
      <c r="DY35" s="32">
        <f t="shared" si="13"/>
        <v>99419.26134843516</v>
      </c>
      <c r="DZ35" s="32">
        <f t="shared" si="13"/>
        <v>99405.626357129804</v>
      </c>
      <c r="EA35" s="32">
        <f t="shared" si="13"/>
        <v>97709.858026397487</v>
      </c>
      <c r="EB35" s="32">
        <f t="shared" ref="EB35:GM35" si="14">EE10</f>
        <v>96802.344760918466</v>
      </c>
      <c r="EC35" s="32">
        <f t="shared" si="14"/>
        <v>95991.019920464663</v>
      </c>
      <c r="ED35" s="32">
        <f t="shared" si="14"/>
        <v>96006.916924130157</v>
      </c>
      <c r="EE35" s="32">
        <f t="shared" si="14"/>
        <v>94453.777225764323</v>
      </c>
      <c r="EF35" s="32">
        <f t="shared" si="14"/>
        <v>84505.177818458338</v>
      </c>
      <c r="EG35" s="32">
        <f t="shared" si="14"/>
        <v>84704.759581399499</v>
      </c>
      <c r="EH35" s="32">
        <f t="shared" si="14"/>
        <v>83423.714335190321</v>
      </c>
      <c r="EI35" s="32">
        <f t="shared" si="14"/>
        <v>65679.417097163241</v>
      </c>
      <c r="EJ35" s="32">
        <f t="shared" si="14"/>
        <v>64094.986690921156</v>
      </c>
      <c r="EK35" s="32">
        <f t="shared" si="14"/>
        <v>63797.792762759404</v>
      </c>
      <c r="EL35" s="32">
        <f t="shared" si="14"/>
        <v>63513.481232581849</v>
      </c>
      <c r="EM35" s="32">
        <f t="shared" si="14"/>
        <v>63288.463336419634</v>
      </c>
      <c r="EN35" s="32">
        <f t="shared" si="14"/>
        <v>62983.511701929659</v>
      </c>
      <c r="EO35" s="32">
        <f t="shared" si="14"/>
        <v>62737.524168465665</v>
      </c>
      <c r="EP35" s="32">
        <f t="shared" si="14"/>
        <v>62504.291560344755</v>
      </c>
      <c r="EQ35" s="32">
        <f t="shared" si="14"/>
        <v>62283.741033425227</v>
      </c>
      <c r="ER35" s="32">
        <f t="shared" si="14"/>
        <v>62076.083638559481</v>
      </c>
      <c r="ES35" s="32">
        <f t="shared" si="14"/>
        <v>61881.109730477328</v>
      </c>
      <c r="ET35" s="32">
        <f t="shared" si="14"/>
        <v>61698.811720907455</v>
      </c>
      <c r="EU35" s="32">
        <f t="shared" si="14"/>
        <v>61529.306124939903</v>
      </c>
      <c r="EV35" s="32">
        <f t="shared" si="14"/>
        <v>61372.543774411417</v>
      </c>
      <c r="EW35" s="32">
        <f t="shared" si="14"/>
        <v>61228.517205072239</v>
      </c>
      <c r="EX35" s="32">
        <f t="shared" si="14"/>
        <v>61097.255810775911</v>
      </c>
      <c r="EY35" s="32">
        <f t="shared" si="14"/>
        <v>61007.742860824583</v>
      </c>
      <c r="EZ35" s="32">
        <f t="shared" si="14"/>
        <v>60873.622415499267</v>
      </c>
      <c r="FA35" s="32">
        <f t="shared" si="14"/>
        <v>60780.893714482736</v>
      </c>
      <c r="FB35" s="32">
        <f t="shared" si="14"/>
        <v>60701.071287944826</v>
      </c>
      <c r="FC35" s="32">
        <f t="shared" si="14"/>
        <v>60633.908797313983</v>
      </c>
      <c r="FD35" s="32">
        <f t="shared" si="14"/>
        <v>60579.677129757161</v>
      </c>
      <c r="FE35" s="32">
        <f t="shared" si="14"/>
        <v>60538.744132225213</v>
      </c>
      <c r="FF35" s="32">
        <f t="shared" si="14"/>
        <v>60510.535515282158</v>
      </c>
      <c r="FG35" s="32">
        <f t="shared" si="14"/>
        <v>60495.684661653293</v>
      </c>
      <c r="FH35" s="32">
        <f t="shared" si="14"/>
        <v>60493.992883607418</v>
      </c>
      <c r="FI35" s="32">
        <f t="shared" si="14"/>
        <v>60504.174294445351</v>
      </c>
      <c r="FJ35" s="32">
        <f t="shared" si="14"/>
        <v>60528.866839618204</v>
      </c>
      <c r="FK35" s="32">
        <f t="shared" si="14"/>
        <v>60668.870356052998</v>
      </c>
      <c r="FL35" s="32">
        <f t="shared" si="14"/>
        <v>60702.830420284627</v>
      </c>
      <c r="FM35" s="32">
        <f t="shared" si="14"/>
        <v>60768.13154584392</v>
      </c>
      <c r="FN35" s="32">
        <f t="shared" si="14"/>
        <v>60847.003460383508</v>
      </c>
      <c r="FO35" s="32">
        <f t="shared" si="14"/>
        <v>60938.307887828531</v>
      </c>
      <c r="FP35" s="32">
        <f t="shared" si="14"/>
        <v>61044.414441205001</v>
      </c>
      <c r="FQ35" s="32">
        <f t="shared" si="14"/>
        <v>61093.565693104072</v>
      </c>
      <c r="FR35" s="32">
        <f t="shared" si="14"/>
        <v>59114.595836770241</v>
      </c>
      <c r="FS35" s="32">
        <f t="shared" si="14"/>
        <v>57433.122776751981</v>
      </c>
      <c r="FT35" s="32">
        <f t="shared" si="14"/>
        <v>55322.011557094498</v>
      </c>
      <c r="FU35" s="32">
        <f t="shared" si="14"/>
        <v>53518.605673211408</v>
      </c>
      <c r="FV35" s="32">
        <f t="shared" si="14"/>
        <v>50983.68542477968</v>
      </c>
      <c r="FW35" s="32">
        <f t="shared" si="14"/>
        <v>48506.57107380667</v>
      </c>
      <c r="FX35" s="32">
        <f t="shared" si="14"/>
        <v>46680.527753372153</v>
      </c>
      <c r="FY35" s="32">
        <f t="shared" si="14"/>
        <v>44885.912461244974</v>
      </c>
      <c r="FZ35" s="32">
        <f t="shared" si="14"/>
        <v>43729.058339634576</v>
      </c>
      <c r="GA35" s="32">
        <f t="shared" si="14"/>
        <v>4131.9176795913272</v>
      </c>
      <c r="GB35" s="32">
        <f t="shared" si="14"/>
        <v>4157.9990179440574</v>
      </c>
      <c r="GC35" s="32">
        <f t="shared" si="14"/>
        <v>4184.6110110868949</v>
      </c>
      <c r="GD35" s="32">
        <f t="shared" si="14"/>
        <v>4211.7536590198397</v>
      </c>
      <c r="GE35" s="32">
        <f t="shared" si="14"/>
        <v>322.33401962388979</v>
      </c>
      <c r="GF35" s="32">
        <f t="shared" si="14"/>
        <v>320.80407983942519</v>
      </c>
      <c r="GG35" s="32">
        <f t="shared" si="14"/>
        <v>319.40163503699938</v>
      </c>
      <c r="GH35" s="32">
        <f t="shared" si="14"/>
        <v>318.1284081217749</v>
      </c>
      <c r="GI35" s="32">
        <f t="shared" si="14"/>
        <v>316.98267618858921</v>
      </c>
      <c r="GJ35" s="32">
        <f t="shared" si="14"/>
        <v>315.96271633227946</v>
      </c>
      <c r="GK35" s="32">
        <f t="shared" si="14"/>
        <v>315.07111291058982</v>
      </c>
      <c r="GL35" s="32">
        <f t="shared" si="14"/>
        <v>314.30528156577623</v>
      </c>
      <c r="GM35" s="32">
        <f t="shared" si="14"/>
        <v>313.66349939267593</v>
      </c>
      <c r="GN35" s="32">
        <f>GQ10</f>
        <v>313.14921220161438</v>
      </c>
    </row>
    <row r="36" spans="2:196" s="32" customFormat="1" x14ac:dyDescent="0.25">
      <c r="B36" s="32">
        <f>Blad4!B10</f>
        <v>188394431.28469929</v>
      </c>
      <c r="C36" s="32">
        <f>G11</f>
        <v>12672119.4574086</v>
      </c>
      <c r="D36" s="32">
        <f t="shared" ref="D36:BO36" si="15">H11</f>
        <v>7420959.9683393966</v>
      </c>
      <c r="E36" s="32">
        <f t="shared" si="15"/>
        <v>8214521.0529197641</v>
      </c>
      <c r="F36" s="32">
        <f t="shared" si="15"/>
        <v>5158092.3291247366</v>
      </c>
      <c r="G36" s="32">
        <f t="shared" si="15"/>
        <v>18568483.831411097</v>
      </c>
      <c r="H36" s="32">
        <f t="shared" si="15"/>
        <v>1777130.3757515247</v>
      </c>
      <c r="I36" s="32">
        <f t="shared" si="15"/>
        <v>2622408.8636790169</v>
      </c>
      <c r="J36" s="32">
        <f t="shared" si="15"/>
        <v>2042569.3803731904</v>
      </c>
      <c r="K36" s="32">
        <f t="shared" si="15"/>
        <v>2292288.5250469055</v>
      </c>
      <c r="L36" s="32">
        <f t="shared" si="15"/>
        <v>-12683012.430245835</v>
      </c>
      <c r="M36" s="32">
        <f t="shared" si="15"/>
        <v>2339453.0957361893</v>
      </c>
      <c r="N36" s="32">
        <f t="shared" si="15"/>
        <v>2288954.9414167865</v>
      </c>
      <c r="O36" s="32">
        <f t="shared" si="15"/>
        <v>-682157.2076632136</v>
      </c>
      <c r="P36" s="32">
        <f t="shared" si="15"/>
        <v>1900599.7094994576</v>
      </c>
      <c r="Q36" s="32">
        <f t="shared" si="15"/>
        <v>1874659.1632890899</v>
      </c>
      <c r="R36" s="32">
        <f t="shared" si="15"/>
        <v>2662039.2401213003</v>
      </c>
      <c r="S36" s="32">
        <f t="shared" si="15"/>
        <v>1922054.2726522547</v>
      </c>
      <c r="T36" s="32">
        <f t="shared" si="15"/>
        <v>1905699.5240703644</v>
      </c>
      <c r="U36" s="32">
        <f t="shared" si="15"/>
        <v>2130821.9445193582</v>
      </c>
      <c r="V36" s="32">
        <f t="shared" si="15"/>
        <v>2172922.7217472852</v>
      </c>
      <c r="W36" s="32">
        <f t="shared" si="15"/>
        <v>2179077.695164144</v>
      </c>
      <c r="X36" s="32">
        <f t="shared" si="15"/>
        <v>2338558.6533294702</v>
      </c>
      <c r="Y36" s="32">
        <f t="shared" si="15"/>
        <v>2093615.4581758413</v>
      </c>
      <c r="Z36" s="32">
        <f t="shared" si="15"/>
        <v>2097169.9445579182</v>
      </c>
      <c r="AA36" s="32">
        <f t="shared" si="15"/>
        <v>1949430.0723280073</v>
      </c>
      <c r="AB36" s="32">
        <f t="shared" si="15"/>
        <v>1890504.7655986683</v>
      </c>
      <c r="AC36" s="32">
        <f t="shared" si="15"/>
        <v>1837771.0184257934</v>
      </c>
      <c r="AD36" s="32">
        <f t="shared" si="15"/>
        <v>1778900.5062232541</v>
      </c>
      <c r="AE36" s="32">
        <f t="shared" si="15"/>
        <v>1752989.3361884288</v>
      </c>
      <c r="AF36" s="32">
        <f t="shared" si="15"/>
        <v>1709370.2312551097</v>
      </c>
      <c r="AG36" s="32">
        <f t="shared" si="15"/>
        <v>1680126.353899572</v>
      </c>
      <c r="AH36" s="32">
        <f t="shared" si="15"/>
        <v>1652618.2847926584</v>
      </c>
      <c r="AI36" s="32">
        <f t="shared" si="15"/>
        <v>1624288.1578261191</v>
      </c>
      <c r="AJ36" s="32">
        <f t="shared" si="15"/>
        <v>1542359.0842060582</v>
      </c>
      <c r="AK36" s="32">
        <f t="shared" si="15"/>
        <v>1513280.1944642973</v>
      </c>
      <c r="AL36" s="32">
        <f t="shared" si="15"/>
        <v>1490019.5675704335</v>
      </c>
      <c r="AM36" s="32">
        <f t="shared" si="15"/>
        <v>1447105.9155697103</v>
      </c>
      <c r="AN36" s="32">
        <f t="shared" si="15"/>
        <v>1424496.7277357411</v>
      </c>
      <c r="AO36" s="32">
        <f t="shared" si="15"/>
        <v>1419450.4920028099</v>
      </c>
      <c r="AP36" s="32">
        <f t="shared" si="15"/>
        <v>1384564.3416738755</v>
      </c>
      <c r="AQ36" s="32">
        <f t="shared" si="15"/>
        <v>1367964.4644227382</v>
      </c>
      <c r="AR36" s="32">
        <f t="shared" si="15"/>
        <v>1341475.5744709368</v>
      </c>
      <c r="AS36" s="32">
        <f t="shared" si="15"/>
        <v>1328536.8548113634</v>
      </c>
      <c r="AT36" s="32">
        <f t="shared" si="15"/>
        <v>1296668.3338416452</v>
      </c>
      <c r="AU36" s="32">
        <f t="shared" si="15"/>
        <v>1280264.186431139</v>
      </c>
      <c r="AV36" s="32">
        <f t="shared" si="15"/>
        <v>1276909.5313420733</v>
      </c>
      <c r="AW36" s="32">
        <f t="shared" si="15"/>
        <v>1255124.5161879179</v>
      </c>
      <c r="AX36" s="32">
        <f t="shared" si="15"/>
        <v>1233107.0528592481</v>
      </c>
      <c r="AY36" s="32">
        <f t="shared" si="15"/>
        <v>1181237.4099458233</v>
      </c>
      <c r="AZ36" s="32">
        <f t="shared" si="15"/>
        <v>1158654.5079451161</v>
      </c>
      <c r="BA36" s="32">
        <f t="shared" si="15"/>
        <v>1145551.9772222969</v>
      </c>
      <c r="BB36" s="32">
        <f t="shared" si="15"/>
        <v>1119149.6475571264</v>
      </c>
      <c r="BC36" s="32">
        <f t="shared" si="15"/>
        <v>1105188.3469717547</v>
      </c>
      <c r="BD36" s="32">
        <f t="shared" si="15"/>
        <v>1082716.5866863441</v>
      </c>
      <c r="BE36" s="32">
        <f t="shared" si="15"/>
        <v>1108036.3255440253</v>
      </c>
      <c r="BF36" s="32">
        <f t="shared" si="15"/>
        <v>1049967.6342417547</v>
      </c>
      <c r="BG36" s="32">
        <f t="shared" si="15"/>
        <v>1034698.7205178363</v>
      </c>
      <c r="BH36" s="32">
        <f t="shared" si="15"/>
        <v>1019489.6888560839</v>
      </c>
      <c r="BI36" s="32">
        <f t="shared" si="15"/>
        <v>999873.87466108904</v>
      </c>
      <c r="BJ36" s="32">
        <f t="shared" si="15"/>
        <v>983359.07751107658</v>
      </c>
      <c r="BK36" s="32">
        <f t="shared" si="15"/>
        <v>935653.06433504471</v>
      </c>
      <c r="BL36" s="32">
        <f t="shared" si="15"/>
        <v>922230.710605714</v>
      </c>
      <c r="BM36" s="32">
        <f t="shared" si="15"/>
        <v>913755.29826414713</v>
      </c>
      <c r="BN36" s="32">
        <f t="shared" si="15"/>
        <v>891984.48642260185</v>
      </c>
      <c r="BO36" s="32">
        <f t="shared" si="15"/>
        <v>885774.11332895607</v>
      </c>
      <c r="BP36" s="32">
        <f t="shared" ref="BP36:EA36" si="16">BT11</f>
        <v>873994.49930711812</v>
      </c>
      <c r="BQ36" s="32">
        <f t="shared" si="16"/>
        <v>893937.54591787595</v>
      </c>
      <c r="BR36" s="32">
        <f t="shared" si="16"/>
        <v>848691.54555968661</v>
      </c>
      <c r="BS36" s="32">
        <f t="shared" si="16"/>
        <v>836520.27463721647</v>
      </c>
      <c r="BT36" s="32">
        <f t="shared" si="16"/>
        <v>824171.1455302618</v>
      </c>
      <c r="BU36" s="32">
        <f t="shared" si="16"/>
        <v>810639.23462609248</v>
      </c>
      <c r="BV36" s="32">
        <f t="shared" si="16"/>
        <v>803096.87973035406</v>
      </c>
      <c r="BW36" s="32">
        <f t="shared" si="16"/>
        <v>747969.8351696278</v>
      </c>
      <c r="BX36" s="32">
        <f t="shared" si="16"/>
        <v>739853.05489435769</v>
      </c>
      <c r="BY36" s="32">
        <f t="shared" si="16"/>
        <v>738014.50482351077</v>
      </c>
      <c r="BZ36" s="32">
        <f t="shared" si="16"/>
        <v>723403.76691819308</v>
      </c>
      <c r="CA36" s="32">
        <f t="shared" si="16"/>
        <v>717384.90326887066</v>
      </c>
      <c r="CB36" s="32">
        <f t="shared" si="16"/>
        <v>707797.12239866983</v>
      </c>
      <c r="CC36" s="32">
        <f t="shared" si="16"/>
        <v>727994.16422092984</v>
      </c>
      <c r="CD36" s="32">
        <f t="shared" si="16"/>
        <v>693817.60344023746</v>
      </c>
      <c r="CE36" s="32">
        <f t="shared" si="16"/>
        <v>687872.32056183415</v>
      </c>
      <c r="CF36" s="32">
        <f t="shared" si="16"/>
        <v>683194.0409366067</v>
      </c>
      <c r="CG36" s="32">
        <f t="shared" si="16"/>
        <v>675085.99558394589</v>
      </c>
      <c r="CH36" s="32">
        <f t="shared" si="16"/>
        <v>670705.71425766998</v>
      </c>
      <c r="CI36" s="32">
        <f t="shared" si="16"/>
        <v>637577.41131522367</v>
      </c>
      <c r="CJ36" s="32">
        <f t="shared" si="16"/>
        <v>633493.52741565765</v>
      </c>
      <c r="CK36" s="32">
        <f t="shared" si="16"/>
        <v>633412.79422750021</v>
      </c>
      <c r="CL36" s="32">
        <f t="shared" si="16"/>
        <v>622565.1728675249</v>
      </c>
      <c r="CM36" s="32">
        <f t="shared" si="16"/>
        <v>623424.67955279071</v>
      </c>
      <c r="CN36" s="32">
        <f t="shared" si="16"/>
        <v>616393.87222246325</v>
      </c>
      <c r="CO36" s="32">
        <f t="shared" si="16"/>
        <v>631545.44027141959</v>
      </c>
      <c r="CP36" s="32">
        <f t="shared" si="16"/>
        <v>607389.81851883745</v>
      </c>
      <c r="CQ36" s="32">
        <f t="shared" si="16"/>
        <v>604899.66068877187</v>
      </c>
      <c r="CR36" s="32">
        <f t="shared" si="16"/>
        <v>603522.97265460226</v>
      </c>
      <c r="CS36" s="32">
        <f t="shared" si="16"/>
        <v>602236.58148916718</v>
      </c>
      <c r="CT36" s="32">
        <f t="shared" si="16"/>
        <v>602087.92829622421</v>
      </c>
      <c r="CU36" s="32">
        <f t="shared" si="16"/>
        <v>567756.95062424045</v>
      </c>
      <c r="CV36" s="32">
        <f t="shared" si="16"/>
        <v>562530.63442873629</v>
      </c>
      <c r="CW36" s="32">
        <f t="shared" si="16"/>
        <v>567450.95175656467</v>
      </c>
      <c r="CX36" s="32">
        <f t="shared" si="16"/>
        <v>560984.90521166218</v>
      </c>
      <c r="CY36" s="32">
        <f t="shared" si="16"/>
        <v>561156.25280419341</v>
      </c>
      <c r="CZ36" s="32">
        <f t="shared" si="16"/>
        <v>556035.0757936209</v>
      </c>
      <c r="DA36" s="32">
        <f t="shared" si="16"/>
        <v>561605.34570220008</v>
      </c>
      <c r="DB36" s="32">
        <f t="shared" si="16"/>
        <v>532862.30950004479</v>
      </c>
      <c r="DC36" s="32">
        <f t="shared" si="16"/>
        <v>527351.06326429523</v>
      </c>
      <c r="DD36" s="32">
        <f t="shared" si="16"/>
        <v>514351.04654816649</v>
      </c>
      <c r="DE36" s="32">
        <f t="shared" si="16"/>
        <v>506300.13937365502</v>
      </c>
      <c r="DF36" s="32">
        <f t="shared" si="16"/>
        <v>498874.48209343222</v>
      </c>
      <c r="DG36" s="32">
        <f t="shared" si="16"/>
        <v>481122.23265826004</v>
      </c>
      <c r="DH36" s="32">
        <f t="shared" si="16"/>
        <v>466704.67513785919</v>
      </c>
      <c r="DI36" s="32">
        <f t="shared" si="16"/>
        <v>459515.83148441627</v>
      </c>
      <c r="DJ36" s="32">
        <f t="shared" si="16"/>
        <v>448964.86264100694</v>
      </c>
      <c r="DK36" s="32">
        <f t="shared" si="16"/>
        <v>444251.57954376098</v>
      </c>
      <c r="DL36" s="32">
        <f t="shared" si="16"/>
        <v>423065.33345441706</v>
      </c>
      <c r="DM36" s="32">
        <f t="shared" si="16"/>
        <v>427742.35535611934</v>
      </c>
      <c r="DN36" s="32">
        <f t="shared" si="16"/>
        <v>409981.25102590478</v>
      </c>
      <c r="DO36" s="32">
        <f t="shared" si="16"/>
        <v>403249.3855103649</v>
      </c>
      <c r="DP36" s="32">
        <f t="shared" si="16"/>
        <v>400629.48652669811</v>
      </c>
      <c r="DQ36" s="32">
        <f t="shared" si="16"/>
        <v>399008.4520852571</v>
      </c>
      <c r="DR36" s="32">
        <f t="shared" si="16"/>
        <v>396730.55912104441</v>
      </c>
      <c r="DS36" s="32">
        <f t="shared" si="16"/>
        <v>349626.26453659195</v>
      </c>
      <c r="DT36" s="32">
        <f t="shared" si="16"/>
        <v>334941.70593368367</v>
      </c>
      <c r="DU36" s="32">
        <f t="shared" si="16"/>
        <v>332368.07837137993</v>
      </c>
      <c r="DV36" s="32">
        <f t="shared" si="16"/>
        <v>330667.23004445957</v>
      </c>
      <c r="DW36" s="32">
        <f t="shared" si="16"/>
        <v>328620.57604552433</v>
      </c>
      <c r="DX36" s="32">
        <f t="shared" si="16"/>
        <v>326922.00152142002</v>
      </c>
      <c r="DY36" s="32">
        <f t="shared" si="16"/>
        <v>335204.98108805419</v>
      </c>
      <c r="DZ36" s="32">
        <f t="shared" si="16"/>
        <v>323910.42656771623</v>
      </c>
      <c r="EA36" s="32">
        <f t="shared" si="16"/>
        <v>322445.45795791631</v>
      </c>
      <c r="EB36" s="32">
        <f t="shared" ref="EB36:GM36" si="17">EF11</f>
        <v>321062.62746704253</v>
      </c>
      <c r="EC36" s="32">
        <f t="shared" si="17"/>
        <v>328932.5317673001</v>
      </c>
      <c r="ED36" s="32">
        <f t="shared" si="17"/>
        <v>318725.97170539526</v>
      </c>
      <c r="EE36" s="32">
        <f t="shared" si="17"/>
        <v>282501.436671765</v>
      </c>
      <c r="EF36" s="32">
        <f t="shared" si="17"/>
        <v>282490.07397853775</v>
      </c>
      <c r="EG36" s="32">
        <f t="shared" si="17"/>
        <v>281333.24253944505</v>
      </c>
      <c r="EH36" s="32">
        <f t="shared" si="17"/>
        <v>266681.03187887202</v>
      </c>
      <c r="EI36" s="32">
        <f t="shared" si="17"/>
        <v>154580.01940048239</v>
      </c>
      <c r="EJ36" s="32">
        <f t="shared" si="17"/>
        <v>153536.12863171179</v>
      </c>
      <c r="EK36" s="32">
        <f t="shared" si="17"/>
        <v>152525.58372405864</v>
      </c>
      <c r="EL36" s="32">
        <f t="shared" si="17"/>
        <v>151548.19408087232</v>
      </c>
      <c r="EM36" s="32">
        <f t="shared" si="17"/>
        <v>150603.7695367866</v>
      </c>
      <c r="EN36" s="32">
        <f t="shared" si="17"/>
        <v>149692.12021190955</v>
      </c>
      <c r="EO36" s="32">
        <f t="shared" si="17"/>
        <v>148813.07985540087</v>
      </c>
      <c r="EP36" s="32">
        <f t="shared" si="17"/>
        <v>147966.47529463144</v>
      </c>
      <c r="EQ36" s="32">
        <f t="shared" si="17"/>
        <v>147152.15239440315</v>
      </c>
      <c r="ER36" s="32">
        <f t="shared" si="17"/>
        <v>146369.95841225501</v>
      </c>
      <c r="ES36" s="32">
        <f t="shared" si="17"/>
        <v>145619.75069008381</v>
      </c>
      <c r="ET36" s="32">
        <f t="shared" si="17"/>
        <v>144901.39413123883</v>
      </c>
      <c r="EU36" s="32">
        <f t="shared" si="17"/>
        <v>144214.76939214271</v>
      </c>
      <c r="EV36" s="32">
        <f t="shared" si="17"/>
        <v>143559.74241580852</v>
      </c>
      <c r="EW36" s="32">
        <f t="shared" si="17"/>
        <v>142936.21577318473</v>
      </c>
      <c r="EX36" s="32">
        <f t="shared" si="17"/>
        <v>142344.07749890513</v>
      </c>
      <c r="EY36" s="32">
        <f t="shared" si="17"/>
        <v>141783.23312648709</v>
      </c>
      <c r="EZ36" s="32">
        <f t="shared" si="17"/>
        <v>141253.60181961616</v>
      </c>
      <c r="FA36" s="32">
        <f t="shared" si="17"/>
        <v>140755.09525873643</v>
      </c>
      <c r="FB36" s="32">
        <f t="shared" si="17"/>
        <v>140287.64600753339</v>
      </c>
      <c r="FC36" s="32">
        <f t="shared" si="17"/>
        <v>139851.18657661937</v>
      </c>
      <c r="FD36" s="32">
        <f t="shared" si="17"/>
        <v>139445.65766096415</v>
      </c>
      <c r="FE36" s="32">
        <f t="shared" si="17"/>
        <v>139071.01206280076</v>
      </c>
      <c r="FF36" s="32">
        <f t="shared" si="17"/>
        <v>138727.21525307753</v>
      </c>
      <c r="FG36" s="32">
        <f t="shared" si="17"/>
        <v>138414.223358049</v>
      </c>
      <c r="FH36" s="32">
        <f t="shared" si="17"/>
        <v>138132.01624866345</v>
      </c>
      <c r="FI36" s="32">
        <f t="shared" si="17"/>
        <v>137880.56845843836</v>
      </c>
      <c r="FJ36" s="32">
        <f t="shared" si="17"/>
        <v>137659.87852703757</v>
      </c>
      <c r="FK36" s="32">
        <f t="shared" si="17"/>
        <v>137586.49442949699</v>
      </c>
      <c r="FL36" s="32">
        <f t="shared" si="17"/>
        <v>137427.85115321196</v>
      </c>
      <c r="FM36" s="32">
        <f t="shared" si="17"/>
        <v>137299.99294021694</v>
      </c>
      <c r="FN36" s="32">
        <f t="shared" si="17"/>
        <v>137202.93132402934</v>
      </c>
      <c r="FO36" s="32">
        <f t="shared" si="17"/>
        <v>137136.70345157603</v>
      </c>
      <c r="FP36" s="32">
        <f t="shared" si="17"/>
        <v>137101.33455637435</v>
      </c>
      <c r="FQ36" s="32">
        <f t="shared" si="17"/>
        <v>137096.88175406647</v>
      </c>
      <c r="FR36" s="32">
        <f t="shared" si="17"/>
        <v>137123.3867010751</v>
      </c>
      <c r="FS36" s="32">
        <f t="shared" si="17"/>
        <v>137180.9167057795</v>
      </c>
      <c r="FT36" s="32">
        <f t="shared" si="17"/>
        <v>137269.53219331772</v>
      </c>
      <c r="FU36" s="32">
        <f t="shared" si="17"/>
        <v>137389.31004190104</v>
      </c>
      <c r="FV36" s="32">
        <f t="shared" si="17"/>
        <v>137540.33935990886</v>
      </c>
      <c r="FW36" s="32">
        <f t="shared" si="17"/>
        <v>137722.70641828951</v>
      </c>
      <c r="FX36" s="32">
        <f t="shared" si="17"/>
        <v>137936.5135410646</v>
      </c>
      <c r="FY36" s="32">
        <f t="shared" si="17"/>
        <v>139664.04119918248</v>
      </c>
      <c r="FZ36" s="32">
        <f t="shared" si="17"/>
        <v>141427.32266247514</v>
      </c>
      <c r="GA36" s="32">
        <f t="shared" si="17"/>
        <v>5446.275509764565</v>
      </c>
      <c r="GB36" s="32">
        <f t="shared" si="17"/>
        <v>5488.8200683993346</v>
      </c>
      <c r="GC36" s="32">
        <f t="shared" si="17"/>
        <v>5532.1364885469875</v>
      </c>
      <c r="GD36" s="32">
        <f t="shared" si="17"/>
        <v>5576.2256316601051</v>
      </c>
      <c r="GE36" s="32">
        <f t="shared" si="17"/>
        <v>258.50641351446808</v>
      </c>
      <c r="GF36" s="32">
        <f t="shared" si="17"/>
        <v>257.37704918032784</v>
      </c>
      <c r="GG36" s="32">
        <f t="shared" si="17"/>
        <v>256.35105915594875</v>
      </c>
      <c r="GH36" s="32">
        <f t="shared" si="17"/>
        <v>255.42758198874941</v>
      </c>
      <c r="GI36" s="32">
        <f t="shared" si="17"/>
        <v>254.60575622614851</v>
      </c>
      <c r="GJ36" s="32">
        <f t="shared" si="17"/>
        <v>253.88730477330876</v>
      </c>
      <c r="GK36" s="32">
        <f t="shared" si="17"/>
        <v>253.26964327248606</v>
      </c>
      <c r="GL36" s="32">
        <f t="shared" si="17"/>
        <v>252.75277172368044</v>
      </c>
      <c r="GM36" s="32">
        <f t="shared" si="17"/>
        <v>252.33841303205466</v>
      </c>
      <c r="GN36" s="32">
        <f>GR11</f>
        <v>252.02398283986457</v>
      </c>
    </row>
    <row r="37" spans="2:196" s="32" customFormat="1" x14ac:dyDescent="0.25">
      <c r="B37" s="32">
        <f>Blad4!B11</f>
        <v>113889691.30291277</v>
      </c>
      <c r="C37" s="32">
        <f>H12</f>
        <v>3308717.5687379879</v>
      </c>
      <c r="D37" s="32">
        <f t="shared" ref="D37:BO37" si="18">I12</f>
        <v>10886485.091763102</v>
      </c>
      <c r="E37" s="32">
        <f t="shared" si="18"/>
        <v>7195061.7408784162</v>
      </c>
      <c r="F37" s="32">
        <f t="shared" si="18"/>
        <v>3535859.4628609214</v>
      </c>
      <c r="G37" s="32">
        <f t="shared" si="18"/>
        <v>2290463.0174313923</v>
      </c>
      <c r="H37" s="32">
        <f t="shared" si="18"/>
        <v>2711314.7031015647</v>
      </c>
      <c r="I37" s="32">
        <f t="shared" si="18"/>
        <v>2011959.5252068972</v>
      </c>
      <c r="J37" s="32">
        <f t="shared" si="18"/>
        <v>1998378.4385217838</v>
      </c>
      <c r="K37" s="32">
        <f t="shared" si="18"/>
        <v>2038121.92261498</v>
      </c>
      <c r="L37" s="32">
        <f t="shared" si="18"/>
        <v>1889486.2198894019</v>
      </c>
      <c r="M37" s="32">
        <f t="shared" si="18"/>
        <v>1998104.3258442231</v>
      </c>
      <c r="N37" s="32">
        <f t="shared" si="18"/>
        <v>1909805.5969403856</v>
      </c>
      <c r="O37" s="32">
        <f t="shared" si="18"/>
        <v>1734846.4269051007</v>
      </c>
      <c r="P37" s="32">
        <f t="shared" si="18"/>
        <v>1673179.7698200382</v>
      </c>
      <c r="Q37" s="32">
        <f t="shared" si="18"/>
        <v>2078858.7574381223</v>
      </c>
      <c r="R37" s="32">
        <f t="shared" si="18"/>
        <v>1685167.4682661302</v>
      </c>
      <c r="S37" s="32">
        <f t="shared" si="18"/>
        <v>1651750.5919092547</v>
      </c>
      <c r="T37" s="32">
        <f t="shared" si="18"/>
        <v>1664521.8691565301</v>
      </c>
      <c r="U37" s="32">
        <f t="shared" si="18"/>
        <v>1585142.0287082326</v>
      </c>
      <c r="V37" s="32">
        <f t="shared" si="18"/>
        <v>1507227.6131362428</v>
      </c>
      <c r="W37" s="32">
        <f t="shared" si="18"/>
        <v>1424380.8523101246</v>
      </c>
      <c r="X37" s="32">
        <f t="shared" si="18"/>
        <v>1328278.9500743554</v>
      </c>
      <c r="Y37" s="32">
        <f t="shared" si="18"/>
        <v>1247058.6472097801</v>
      </c>
      <c r="Z37" s="32">
        <f t="shared" si="18"/>
        <v>1175273.5381882214</v>
      </c>
      <c r="AA37" s="32">
        <f t="shared" si="18"/>
        <v>1098877.515969801</v>
      </c>
      <c r="AB37" s="32">
        <f t="shared" si="18"/>
        <v>1079639.7948209136</v>
      </c>
      <c r="AC37" s="32">
        <f t="shared" si="18"/>
        <v>1037284.7639796454</v>
      </c>
      <c r="AD37" s="32">
        <f t="shared" si="18"/>
        <v>984009.94103998877</v>
      </c>
      <c r="AE37" s="32">
        <f t="shared" si="18"/>
        <v>941873.73467759613</v>
      </c>
      <c r="AF37" s="32">
        <f t="shared" si="18"/>
        <v>903827.57871111878</v>
      </c>
      <c r="AG37" s="32">
        <f t="shared" si="18"/>
        <v>835631.63582775334</v>
      </c>
      <c r="AH37" s="32">
        <f t="shared" si="18"/>
        <v>851951.58330253861</v>
      </c>
      <c r="AI37" s="32">
        <f t="shared" si="18"/>
        <v>828755.28053155588</v>
      </c>
      <c r="AJ37" s="32">
        <f t="shared" si="18"/>
        <v>804937.10295140883</v>
      </c>
      <c r="AK37" s="32">
        <f t="shared" si="18"/>
        <v>785812.21578881214</v>
      </c>
      <c r="AL37" s="32">
        <f t="shared" si="18"/>
        <v>764763.16942007362</v>
      </c>
      <c r="AM37" s="32">
        <f t="shared" si="18"/>
        <v>737781.44814960065</v>
      </c>
      <c r="AN37" s="32">
        <f t="shared" si="18"/>
        <v>719059.63705239608</v>
      </c>
      <c r="AO37" s="32">
        <f t="shared" si="18"/>
        <v>699094.32897298387</v>
      </c>
      <c r="AP37" s="32">
        <f t="shared" si="18"/>
        <v>680523.45502114249</v>
      </c>
      <c r="AQ37" s="32">
        <f t="shared" si="18"/>
        <v>665064.92600828968</v>
      </c>
      <c r="AR37" s="32">
        <f t="shared" si="18"/>
        <v>654657.7070715134</v>
      </c>
      <c r="AS37" s="32">
        <f t="shared" si="18"/>
        <v>632396.83905855543</v>
      </c>
      <c r="AT37" s="32">
        <f t="shared" si="18"/>
        <v>617641.71935291984</v>
      </c>
      <c r="AU37" s="32">
        <f t="shared" si="18"/>
        <v>602767.84569563926</v>
      </c>
      <c r="AV37" s="32">
        <f t="shared" si="18"/>
        <v>587225.67266530765</v>
      </c>
      <c r="AW37" s="32">
        <f t="shared" si="18"/>
        <v>575067.5480221652</v>
      </c>
      <c r="AX37" s="32">
        <f t="shared" si="18"/>
        <v>562029.70805933687</v>
      </c>
      <c r="AY37" s="32">
        <f t="shared" si="18"/>
        <v>571885.24832131062</v>
      </c>
      <c r="AZ37" s="32">
        <f t="shared" si="18"/>
        <v>558205.94652227196</v>
      </c>
      <c r="BA37" s="32">
        <f t="shared" si="18"/>
        <v>546308.14459591929</v>
      </c>
      <c r="BB37" s="32">
        <f t="shared" si="18"/>
        <v>533479.10811367386</v>
      </c>
      <c r="BC37" s="32">
        <f t="shared" si="18"/>
        <v>522917.29482657317</v>
      </c>
      <c r="BD37" s="32">
        <f t="shared" si="18"/>
        <v>515696.38889167237</v>
      </c>
      <c r="BE37" s="32">
        <f t="shared" si="18"/>
        <v>501773.93067678472</v>
      </c>
      <c r="BF37" s="32">
        <f t="shared" si="18"/>
        <v>492031.98583948554</v>
      </c>
      <c r="BG37" s="32">
        <f t="shared" si="18"/>
        <v>481999.50325979164</v>
      </c>
      <c r="BH37" s="32">
        <f t="shared" si="18"/>
        <v>472879.78913235094</v>
      </c>
      <c r="BI37" s="32">
        <f t="shared" si="18"/>
        <v>462037.37418189656</v>
      </c>
      <c r="BJ37" s="32">
        <f t="shared" si="18"/>
        <v>451917.25051300006</v>
      </c>
      <c r="BK37" s="32">
        <f t="shared" si="18"/>
        <v>436641.74368215585</v>
      </c>
      <c r="BL37" s="32">
        <f t="shared" si="18"/>
        <v>429587.25039932894</v>
      </c>
      <c r="BM37" s="32">
        <f t="shared" si="18"/>
        <v>420290.38519624231</v>
      </c>
      <c r="BN37" s="32">
        <f t="shared" si="18"/>
        <v>410141.02237790718</v>
      </c>
      <c r="BO37" s="32">
        <f t="shared" si="18"/>
        <v>405379.98132215149</v>
      </c>
      <c r="BP37" s="32">
        <f t="shared" ref="BP37:EA37" si="19">BU12</f>
        <v>404776.23397482833</v>
      </c>
      <c r="BQ37" s="32">
        <f t="shared" si="19"/>
        <v>392876.14042992861</v>
      </c>
      <c r="BR37" s="32">
        <f t="shared" si="19"/>
        <v>384706.55562203249</v>
      </c>
      <c r="BS37" s="32">
        <f t="shared" si="19"/>
        <v>376227.49717852572</v>
      </c>
      <c r="BT37" s="32">
        <f t="shared" si="19"/>
        <v>366539.4969971925</v>
      </c>
      <c r="BU37" s="32">
        <f t="shared" si="19"/>
        <v>359199.49802446779</v>
      </c>
      <c r="BV37" s="32">
        <f t="shared" si="19"/>
        <v>354521.47223710106</v>
      </c>
      <c r="BW37" s="32">
        <f t="shared" si="19"/>
        <v>348290.59827989974</v>
      </c>
      <c r="BX37" s="32">
        <f t="shared" si="19"/>
        <v>343405.85453394987</v>
      </c>
      <c r="BY37" s="32">
        <f t="shared" si="19"/>
        <v>338498.24620235781</v>
      </c>
      <c r="BZ37" s="32">
        <f t="shared" si="19"/>
        <v>332473.2667480277</v>
      </c>
      <c r="CA37" s="32">
        <f t="shared" si="19"/>
        <v>325420.46636009833</v>
      </c>
      <c r="CB37" s="32">
        <f t="shared" si="19"/>
        <v>322616.40747731959</v>
      </c>
      <c r="CC37" s="32">
        <f t="shared" si="19"/>
        <v>315502.81121833518</v>
      </c>
      <c r="CD37" s="32">
        <f t="shared" si="19"/>
        <v>308425.11467634712</v>
      </c>
      <c r="CE37" s="32">
        <f t="shared" si="19"/>
        <v>303554.72360793571</v>
      </c>
      <c r="CF37" s="32">
        <f t="shared" si="19"/>
        <v>299423.22806945373</v>
      </c>
      <c r="CG37" s="32">
        <f t="shared" si="19"/>
        <v>295078.34720277815</v>
      </c>
      <c r="CH37" s="32">
        <f t="shared" si="19"/>
        <v>291815.84240789694</v>
      </c>
      <c r="CI37" s="32">
        <f t="shared" si="19"/>
        <v>287667.65562848048</v>
      </c>
      <c r="CJ37" s="32">
        <f t="shared" si="19"/>
        <v>284276.37889619841</v>
      </c>
      <c r="CK37" s="32">
        <f t="shared" si="19"/>
        <v>279406.49040194601</v>
      </c>
      <c r="CL37" s="32">
        <f t="shared" si="19"/>
        <v>274774.98837990063</v>
      </c>
      <c r="CM37" s="32">
        <f t="shared" si="19"/>
        <v>273298.30028953502</v>
      </c>
      <c r="CN37" s="32">
        <f t="shared" si="19"/>
        <v>270937.25713038945</v>
      </c>
      <c r="CO37" s="32">
        <f t="shared" si="19"/>
        <v>262928.1358579456</v>
      </c>
      <c r="CP37" s="32">
        <f t="shared" si="19"/>
        <v>258902.97761691888</v>
      </c>
      <c r="CQ37" s="32">
        <f t="shared" si="19"/>
        <v>256310.99832204197</v>
      </c>
      <c r="CR37" s="32">
        <f t="shared" si="19"/>
        <v>253252.72687501786</v>
      </c>
      <c r="CS37" s="32">
        <f t="shared" si="19"/>
        <v>252316.73090375162</v>
      </c>
      <c r="CT37" s="32">
        <f t="shared" si="19"/>
        <v>251380.71968637529</v>
      </c>
      <c r="CU37" s="32">
        <f t="shared" si="19"/>
        <v>245708.46123370179</v>
      </c>
      <c r="CV37" s="32">
        <f t="shared" si="19"/>
        <v>240959.67783630072</v>
      </c>
      <c r="CW37" s="32">
        <f t="shared" si="19"/>
        <v>241191.10898110922</v>
      </c>
      <c r="CX37" s="32">
        <f t="shared" si="19"/>
        <v>238762.01231227568</v>
      </c>
      <c r="CY37" s="32">
        <f t="shared" si="19"/>
        <v>235167.19119903431</v>
      </c>
      <c r="CZ37" s="32">
        <f t="shared" si="19"/>
        <v>233113.55952416547</v>
      </c>
      <c r="DA37" s="32">
        <f t="shared" si="19"/>
        <v>228643.15460443823</v>
      </c>
      <c r="DB37" s="32">
        <f t="shared" si="19"/>
        <v>228171.20402256318</v>
      </c>
      <c r="DC37" s="32">
        <f t="shared" si="19"/>
        <v>226693.51070911504</v>
      </c>
      <c r="DD37" s="32">
        <f t="shared" si="19"/>
        <v>221383.05521678366</v>
      </c>
      <c r="DE37" s="32">
        <f t="shared" si="19"/>
        <v>219735.26683221917</v>
      </c>
      <c r="DF37" s="32">
        <f t="shared" si="19"/>
        <v>222880.26024551399</v>
      </c>
      <c r="DG37" s="32">
        <f t="shared" si="19"/>
        <v>211035.33022176891</v>
      </c>
      <c r="DH37" s="32">
        <f t="shared" si="19"/>
        <v>206401.74334750132</v>
      </c>
      <c r="DI37" s="32">
        <f t="shared" si="19"/>
        <v>203378.24893033004</v>
      </c>
      <c r="DJ37" s="32">
        <f t="shared" si="19"/>
        <v>200636.27415684034</v>
      </c>
      <c r="DK37" s="32">
        <f t="shared" si="19"/>
        <v>197965.73645352977</v>
      </c>
      <c r="DL37" s="32">
        <f t="shared" si="19"/>
        <v>198107.52915122543</v>
      </c>
      <c r="DM37" s="32">
        <f t="shared" si="19"/>
        <v>195343.96066388275</v>
      </c>
      <c r="DN37" s="32">
        <f t="shared" si="19"/>
        <v>194429.09031291059</v>
      </c>
      <c r="DO37" s="32">
        <f t="shared" si="19"/>
        <v>193594.47296017071</v>
      </c>
      <c r="DP37" s="32">
        <f t="shared" si="19"/>
        <v>187431.49395496584</v>
      </c>
      <c r="DQ37" s="32">
        <f t="shared" si="19"/>
        <v>186049.69531142974</v>
      </c>
      <c r="DR37" s="32">
        <f t="shared" si="19"/>
        <v>133054.56652755785</v>
      </c>
      <c r="DS37" s="32">
        <f t="shared" si="19"/>
        <v>71024.117046583895</v>
      </c>
      <c r="DT37" s="32">
        <f t="shared" si="19"/>
        <v>68058.472542905511</v>
      </c>
      <c r="DU37" s="32">
        <f t="shared" si="19"/>
        <v>66816.544513267232</v>
      </c>
      <c r="DV37" s="32">
        <f t="shared" si="19"/>
        <v>66450.555333822354</v>
      </c>
      <c r="DW37" s="32">
        <f t="shared" si="19"/>
        <v>65626.268730945099</v>
      </c>
      <c r="DX37" s="32">
        <f t="shared" si="19"/>
        <v>66002.365144980751</v>
      </c>
      <c r="DY37" s="32">
        <f t="shared" si="19"/>
        <v>64564.267988757179</v>
      </c>
      <c r="DZ37" s="32">
        <f t="shared" si="19"/>
        <v>64047.423580690542</v>
      </c>
      <c r="EA37" s="32">
        <f t="shared" si="19"/>
        <v>63543.71187489554</v>
      </c>
      <c r="EB37" s="32">
        <f t="shared" ref="EB37:GM37" si="20">EG12</f>
        <v>63881.259342846926</v>
      </c>
      <c r="EC37" s="32">
        <f t="shared" si="20"/>
        <v>62591.601800978613</v>
      </c>
      <c r="ED37" s="32">
        <f t="shared" si="20"/>
        <v>62126.707359501386</v>
      </c>
      <c r="EE37" s="32">
        <f t="shared" si="20"/>
        <v>62453.923072845282</v>
      </c>
      <c r="EF37" s="32">
        <f t="shared" si="20"/>
        <v>61249.964976620176</v>
      </c>
      <c r="EG37" s="32">
        <f t="shared" si="20"/>
        <v>45235.033102574023</v>
      </c>
      <c r="EH37" s="32">
        <f t="shared" si="20"/>
        <v>44979.558121020302</v>
      </c>
      <c r="EI37" s="32">
        <f t="shared" si="20"/>
        <v>44732.565105626141</v>
      </c>
      <c r="EJ37" s="32">
        <f t="shared" si="20"/>
        <v>44494.000930689253</v>
      </c>
      <c r="EK37" s="32">
        <f t="shared" si="20"/>
        <v>44263.805917434081</v>
      </c>
      <c r="EL37" s="32">
        <f t="shared" si="20"/>
        <v>44041.945707757382</v>
      </c>
      <c r="EM37" s="32">
        <f t="shared" si="20"/>
        <v>43828.358254168132</v>
      </c>
      <c r="EN37" s="32">
        <f t="shared" si="20"/>
        <v>43623.011075657938</v>
      </c>
      <c r="EO37" s="32">
        <f t="shared" si="20"/>
        <v>43425.86103088221</v>
      </c>
      <c r="EP37" s="32">
        <f t="shared" si="20"/>
        <v>43236.868762854159</v>
      </c>
      <c r="EQ37" s="32">
        <f t="shared" si="20"/>
        <v>43055.994791681813</v>
      </c>
      <c r="ER37" s="32">
        <f t="shared" si="20"/>
        <v>42883.216482167067</v>
      </c>
      <c r="ES37" s="32">
        <f t="shared" si="20"/>
        <v>42718.490001344726</v>
      </c>
      <c r="ET37" s="32">
        <f t="shared" si="20"/>
        <v>42561.802705637347</v>
      </c>
      <c r="EU37" s="32">
        <f t="shared" si="20"/>
        <v>42413.120092247787</v>
      </c>
      <c r="EV37" s="32">
        <f t="shared" si="20"/>
        <v>42272.418734357321</v>
      </c>
      <c r="EW37" s="32">
        <f t="shared" si="20"/>
        <v>42139.683135315245</v>
      </c>
      <c r="EX37" s="32">
        <f t="shared" si="20"/>
        <v>42014.899237018341</v>
      </c>
      <c r="EY37" s="32">
        <f t="shared" si="20"/>
        <v>41898.039036669456</v>
      </c>
      <c r="EZ37" s="32">
        <f t="shared" si="20"/>
        <v>41789.107282311794</v>
      </c>
      <c r="FA37" s="32">
        <f t="shared" si="20"/>
        <v>41688.08063260081</v>
      </c>
      <c r="FB37" s="32">
        <f t="shared" si="20"/>
        <v>41594.962466864221</v>
      </c>
      <c r="FC37" s="32">
        <f t="shared" si="20"/>
        <v>41509.744342641046</v>
      </c>
      <c r="FD37" s="32">
        <f t="shared" si="20"/>
        <v>41432.429031996071</v>
      </c>
      <c r="FE37" s="32">
        <f t="shared" si="20"/>
        <v>41363.009408110571</v>
      </c>
      <c r="FF37" s="32">
        <f t="shared" si="20"/>
        <v>41301.501619027767</v>
      </c>
      <c r="FG37" s="32">
        <f t="shared" si="20"/>
        <v>41247.900815023735</v>
      </c>
      <c r="FH37" s="32">
        <f t="shared" si="20"/>
        <v>41202.225221236527</v>
      </c>
      <c r="FI37" s="32">
        <f t="shared" si="20"/>
        <v>41164.483763920638</v>
      </c>
      <c r="FJ37" s="32">
        <f t="shared" si="20"/>
        <v>41134.688630783152</v>
      </c>
      <c r="FK37" s="32">
        <f t="shared" si="20"/>
        <v>41194.339070652895</v>
      </c>
      <c r="FL37" s="32">
        <f t="shared" si="20"/>
        <v>41180.665561298381</v>
      </c>
      <c r="FM37" s="32">
        <f t="shared" si="20"/>
        <v>41175.009937010582</v>
      </c>
      <c r="FN37" s="32">
        <f t="shared" si="20"/>
        <v>41177.400900022396</v>
      </c>
      <c r="FO37" s="32">
        <f t="shared" si="20"/>
        <v>41187.872375471859</v>
      </c>
      <c r="FP37" s="32">
        <f t="shared" si="20"/>
        <v>41206.448689613462</v>
      </c>
      <c r="FQ37" s="32">
        <f t="shared" si="20"/>
        <v>41233.170751943006</v>
      </c>
      <c r="FR37" s="32">
        <f t="shared" si="20"/>
        <v>41268.078126145949</v>
      </c>
      <c r="FS37" s="32">
        <f t="shared" si="20"/>
        <v>41311.212053002593</v>
      </c>
      <c r="FT37" s="32">
        <f t="shared" si="20"/>
        <v>41362.618880556154</v>
      </c>
      <c r="FU37" s="32">
        <f t="shared" si="20"/>
        <v>41422.344288134351</v>
      </c>
      <c r="FV37" s="32">
        <f t="shared" si="20"/>
        <v>41490.443308138143</v>
      </c>
      <c r="FW37" s="32">
        <f t="shared" si="20"/>
        <v>41566.970627158153</v>
      </c>
      <c r="FX37" s="32">
        <f t="shared" si="20"/>
        <v>41651.98008597469</v>
      </c>
      <c r="FY37" s="32">
        <f t="shared" si="20"/>
        <v>41745.541447156771</v>
      </c>
      <c r="FZ37" s="32">
        <f t="shared" si="20"/>
        <v>41847.715174389872</v>
      </c>
      <c r="GA37" s="32">
        <f t="shared" si="20"/>
        <v>3996.6601483421341</v>
      </c>
      <c r="GB37" s="32">
        <f t="shared" si="20"/>
        <v>4016.2194292015192</v>
      </c>
      <c r="GC37" s="32">
        <f t="shared" si="20"/>
        <v>4036.1939302051114</v>
      </c>
      <c r="GD37" s="32">
        <f t="shared" si="20"/>
        <v>4056.592265878724</v>
      </c>
      <c r="GE37" s="32">
        <f t="shared" si="20"/>
        <v>329.0507654006185</v>
      </c>
      <c r="GF37" s="32">
        <f t="shared" si="20"/>
        <v>327.7387731192336</v>
      </c>
      <c r="GG37" s="32">
        <f t="shared" si="20"/>
        <v>326.5585830827942</v>
      </c>
      <c r="GH37" s="32">
        <f t="shared" si="20"/>
        <v>325.5084723861375</v>
      </c>
      <c r="GI37" s="32">
        <f t="shared" si="20"/>
        <v>324.58930248184487</v>
      </c>
      <c r="GJ37" s="32">
        <f t="shared" si="20"/>
        <v>323.7984890121723</v>
      </c>
      <c r="GK37" s="32">
        <f t="shared" si="20"/>
        <v>323.13947778744517</v>
      </c>
      <c r="GL37" s="32">
        <f t="shared" si="20"/>
        <v>322.60882299733805</v>
      </c>
      <c r="GM37" s="32">
        <f t="shared" si="20"/>
        <v>322.20738609443242</v>
      </c>
      <c r="GN37" s="32">
        <f>GS12</f>
        <v>321.93344417356548</v>
      </c>
    </row>
    <row r="38" spans="2:196" s="32" customFormat="1" x14ac:dyDescent="0.25">
      <c r="B38" s="32">
        <f>Blad4!B12</f>
        <v>100249168.44617884</v>
      </c>
      <c r="C38" s="32">
        <f>I13</f>
        <v>2505959.6310226438</v>
      </c>
      <c r="D38" s="32">
        <f t="shared" ref="D38:BO38" si="21">J13</f>
        <v>7196282.8626103057</v>
      </c>
      <c r="E38" s="32">
        <f t="shared" si="21"/>
        <v>3822179.9056112347</v>
      </c>
      <c r="F38" s="32">
        <f t="shared" si="21"/>
        <v>2722193.1823000773</v>
      </c>
      <c r="G38" s="32">
        <f t="shared" si="21"/>
        <v>2521472.8131455868</v>
      </c>
      <c r="H38" s="32">
        <f t="shared" si="21"/>
        <v>1858398.3697288774</v>
      </c>
      <c r="I38" s="32">
        <f t="shared" si="21"/>
        <v>2061466.7808730516</v>
      </c>
      <c r="J38" s="32">
        <f t="shared" si="21"/>
        <v>1871388.2079868435</v>
      </c>
      <c r="K38" s="32">
        <f t="shared" si="21"/>
        <v>1712507.9062726116</v>
      </c>
      <c r="L38" s="32">
        <f t="shared" si="21"/>
        <v>1586112.6231564425</v>
      </c>
      <c r="M38" s="32">
        <f t="shared" si="21"/>
        <v>1336831.2507758318</v>
      </c>
      <c r="N38" s="32">
        <f t="shared" si="21"/>
        <v>1165239.268286272</v>
      </c>
      <c r="O38" s="32">
        <f t="shared" si="21"/>
        <v>1093419.8443758329</v>
      </c>
      <c r="P38" s="32">
        <f t="shared" si="21"/>
        <v>1967879.3040185054</v>
      </c>
      <c r="Q38" s="32">
        <f t="shared" si="21"/>
        <v>1126161.5946585322</v>
      </c>
      <c r="R38" s="32">
        <f t="shared" si="21"/>
        <v>1448617.461567611</v>
      </c>
      <c r="S38" s="32">
        <f t="shared" si="21"/>
        <v>1564186.5095455917</v>
      </c>
      <c r="T38" s="32">
        <f t="shared" si="21"/>
        <v>1495996.7693152227</v>
      </c>
      <c r="U38" s="32">
        <f t="shared" si="21"/>
        <v>1441743.918741416</v>
      </c>
      <c r="V38" s="32">
        <f t="shared" si="21"/>
        <v>1411153.0160054641</v>
      </c>
      <c r="W38" s="32">
        <f t="shared" si="21"/>
        <v>1298339.674390926</v>
      </c>
      <c r="X38" s="32">
        <f t="shared" si="21"/>
        <v>1246440.3072346516</v>
      </c>
      <c r="Y38" s="32">
        <f t="shared" si="21"/>
        <v>1179888.7991219808</v>
      </c>
      <c r="Z38" s="32">
        <f t="shared" si="21"/>
        <v>1119070.9440491844</v>
      </c>
      <c r="AA38" s="32">
        <f t="shared" si="21"/>
        <v>1044278.1146599794</v>
      </c>
      <c r="AB38" s="32">
        <f t="shared" si="21"/>
        <v>990586.13895499334</v>
      </c>
      <c r="AC38" s="32">
        <f t="shared" si="21"/>
        <v>966064.09955155198</v>
      </c>
      <c r="AD38" s="32">
        <f t="shared" si="21"/>
        <v>943578.46794202772</v>
      </c>
      <c r="AE38" s="32">
        <f t="shared" si="21"/>
        <v>920203.92743388261</v>
      </c>
      <c r="AF38" s="32">
        <f t="shared" si="21"/>
        <v>888060.29012812802</v>
      </c>
      <c r="AG38" s="32">
        <f t="shared" si="21"/>
        <v>873646.0405498402</v>
      </c>
      <c r="AH38" s="32">
        <f t="shared" si="21"/>
        <v>846344.24205791287</v>
      </c>
      <c r="AI38" s="32">
        <f t="shared" si="21"/>
        <v>807791.9726655772</v>
      </c>
      <c r="AJ38" s="32">
        <f t="shared" si="21"/>
        <v>724769.60236220376</v>
      </c>
      <c r="AK38" s="32">
        <f t="shared" si="21"/>
        <v>702717.32079407561</v>
      </c>
      <c r="AL38" s="32">
        <f t="shared" si="21"/>
        <v>685313.43401285284</v>
      </c>
      <c r="AM38" s="32">
        <f t="shared" si="21"/>
        <v>668157.77566087293</v>
      </c>
      <c r="AN38" s="32">
        <f t="shared" si="21"/>
        <v>646906.47087894008</v>
      </c>
      <c r="AO38" s="32">
        <f t="shared" si="21"/>
        <v>627939.56341906649</v>
      </c>
      <c r="AP38" s="32">
        <f t="shared" si="21"/>
        <v>609259.51987576904</v>
      </c>
      <c r="AQ38" s="32">
        <f t="shared" si="21"/>
        <v>600519.80304315535</v>
      </c>
      <c r="AR38" s="32">
        <f t="shared" si="21"/>
        <v>580995.15868222306</v>
      </c>
      <c r="AS38" s="32">
        <f t="shared" si="21"/>
        <v>566420.22194900713</v>
      </c>
      <c r="AT38" s="32">
        <f t="shared" si="21"/>
        <v>553007.0886546704</v>
      </c>
      <c r="AU38" s="32">
        <f t="shared" si="21"/>
        <v>540389.00194033398</v>
      </c>
      <c r="AV38" s="32">
        <f t="shared" si="21"/>
        <v>526661.85938108503</v>
      </c>
      <c r="AW38" s="32">
        <f t="shared" si="21"/>
        <v>516671.85685381317</v>
      </c>
      <c r="AX38" s="32">
        <f t="shared" si="21"/>
        <v>505687.69019092462</v>
      </c>
      <c r="AY38" s="32">
        <f t="shared" si="21"/>
        <v>492537.32322064647</v>
      </c>
      <c r="AZ38" s="32">
        <f t="shared" si="21"/>
        <v>480817.21536561166</v>
      </c>
      <c r="BA38" s="32">
        <f t="shared" si="21"/>
        <v>470644.50674371526</v>
      </c>
      <c r="BB38" s="32">
        <f t="shared" si="21"/>
        <v>460010.67868978315</v>
      </c>
      <c r="BC38" s="32">
        <f t="shared" si="21"/>
        <v>455625.73358255386</v>
      </c>
      <c r="BD38" s="32">
        <f t="shared" si="21"/>
        <v>442101.31624330865</v>
      </c>
      <c r="BE38" s="32">
        <f t="shared" si="21"/>
        <v>434356.07583389815</v>
      </c>
      <c r="BF38" s="32">
        <f t="shared" si="21"/>
        <v>426288.62663419114</v>
      </c>
      <c r="BG38" s="32">
        <f t="shared" si="21"/>
        <v>418923.96290714404</v>
      </c>
      <c r="BH38" s="32">
        <f t="shared" si="21"/>
        <v>411486.26539940469</v>
      </c>
      <c r="BI38" s="32">
        <f t="shared" si="21"/>
        <v>403090.44239375193</v>
      </c>
      <c r="BJ38" s="32">
        <f t="shared" si="21"/>
        <v>394604.47806712607</v>
      </c>
      <c r="BK38" s="32">
        <f t="shared" si="21"/>
        <v>374123.2279128994</v>
      </c>
      <c r="BL38" s="32">
        <f t="shared" si="21"/>
        <v>369638.58621770458</v>
      </c>
      <c r="BM38" s="32">
        <f t="shared" si="21"/>
        <v>362617.10632905853</v>
      </c>
      <c r="BN38" s="32">
        <f t="shared" si="21"/>
        <v>354672.11066542385</v>
      </c>
      <c r="BO38" s="32">
        <f t="shared" si="21"/>
        <v>355567.6220981935</v>
      </c>
      <c r="BP38" s="32">
        <f t="shared" ref="BP38:EA38" si="22">BV13</f>
        <v>350966.69927237579</v>
      </c>
      <c r="BQ38" s="32">
        <f t="shared" si="22"/>
        <v>344431.59122668777</v>
      </c>
      <c r="BR38" s="32">
        <f t="shared" si="22"/>
        <v>337611.76639399736</v>
      </c>
      <c r="BS38" s="32">
        <f t="shared" si="22"/>
        <v>330944.49285213166</v>
      </c>
      <c r="BT38" s="32">
        <f t="shared" si="22"/>
        <v>322737.20659989654</v>
      </c>
      <c r="BU38" s="32">
        <f t="shared" si="22"/>
        <v>316877.87677108706</v>
      </c>
      <c r="BV38" s="32">
        <f t="shared" si="22"/>
        <v>313810.08840395231</v>
      </c>
      <c r="BW38" s="32">
        <f t="shared" si="22"/>
        <v>308892.77987787529</v>
      </c>
      <c r="BX38" s="32">
        <f t="shared" si="22"/>
        <v>305219.71986375522</v>
      </c>
      <c r="BY38" s="32">
        <f t="shared" si="22"/>
        <v>301458.43789426272</v>
      </c>
      <c r="BZ38" s="32">
        <f t="shared" si="22"/>
        <v>296478.32249994826</v>
      </c>
      <c r="CA38" s="32">
        <f t="shared" si="22"/>
        <v>292876.33218901907</v>
      </c>
      <c r="CB38" s="32">
        <f t="shared" si="22"/>
        <v>286119.49971480231</v>
      </c>
      <c r="CC38" s="32">
        <f t="shared" si="22"/>
        <v>282705.515339259</v>
      </c>
      <c r="CD38" s="32">
        <f t="shared" si="22"/>
        <v>276145.84851837996</v>
      </c>
      <c r="CE38" s="32">
        <f t="shared" si="22"/>
        <v>271922.65327215008</v>
      </c>
      <c r="CF38" s="32">
        <f t="shared" si="22"/>
        <v>268411.30168313446</v>
      </c>
      <c r="CG38" s="32">
        <f t="shared" si="22"/>
        <v>264620.04342134594</v>
      </c>
      <c r="CH38" s="32">
        <f t="shared" si="22"/>
        <v>261956.97209819348</v>
      </c>
      <c r="CI38" s="32">
        <f t="shared" si="22"/>
        <v>258372.75801489365</v>
      </c>
      <c r="CJ38" s="32">
        <f t="shared" si="22"/>
        <v>255492.87428248924</v>
      </c>
      <c r="CK38" s="32">
        <f t="shared" si="22"/>
        <v>251239.52616498625</v>
      </c>
      <c r="CL38" s="32">
        <f t="shared" si="22"/>
        <v>246973.37846680649</v>
      </c>
      <c r="CM38" s="32">
        <f t="shared" si="22"/>
        <v>248038.15218673018</v>
      </c>
      <c r="CN38" s="32">
        <f t="shared" si="22"/>
        <v>242172.72914371095</v>
      </c>
      <c r="CO38" s="32">
        <f t="shared" si="22"/>
        <v>236627.28550794517</v>
      </c>
      <c r="CP38" s="32">
        <f t="shared" si="22"/>
        <v>232625.87133802532</v>
      </c>
      <c r="CQ38" s="32">
        <f t="shared" si="22"/>
        <v>230678.81880268257</v>
      </c>
      <c r="CR38" s="32">
        <f t="shared" si="22"/>
        <v>228108.31694304163</v>
      </c>
      <c r="CS38" s="32">
        <f t="shared" si="22"/>
        <v>227898.01483557283</v>
      </c>
      <c r="CT38" s="32">
        <f t="shared" si="22"/>
        <v>227725.31988506153</v>
      </c>
      <c r="CU38" s="32">
        <f t="shared" si="22"/>
        <v>222452.17058254694</v>
      </c>
      <c r="CV38" s="32">
        <f t="shared" si="22"/>
        <v>218176.78755865971</v>
      </c>
      <c r="CW38" s="32">
        <f t="shared" si="22"/>
        <v>219149.5950363731</v>
      </c>
      <c r="CX38" s="32">
        <f t="shared" si="22"/>
        <v>217370.39521992538</v>
      </c>
      <c r="CY38" s="32">
        <f t="shared" si="22"/>
        <v>216010.52640920202</v>
      </c>
      <c r="CZ38" s="32">
        <f t="shared" si="22"/>
        <v>211593.85877390488</v>
      </c>
      <c r="DA38" s="32">
        <f t="shared" si="22"/>
        <v>209607.70135109359</v>
      </c>
      <c r="DB38" s="32">
        <f t="shared" si="22"/>
        <v>209918.52742737351</v>
      </c>
      <c r="DC38" s="32">
        <f t="shared" si="22"/>
        <v>209319.93947776762</v>
      </c>
      <c r="DD38" s="32">
        <f t="shared" si="22"/>
        <v>204686.12343782204</v>
      </c>
      <c r="DE38" s="32">
        <f t="shared" si="22"/>
        <v>203889.2310711646</v>
      </c>
      <c r="DF38" s="32">
        <f t="shared" si="22"/>
        <v>208094.64593841389</v>
      </c>
      <c r="DG38" s="32">
        <f t="shared" si="22"/>
        <v>200174.7703482646</v>
      </c>
      <c r="DH38" s="32">
        <f t="shared" si="22"/>
        <v>196344.0458829467</v>
      </c>
      <c r="DI38" s="32">
        <f t="shared" si="22"/>
        <v>193455.3437555792</v>
      </c>
      <c r="DJ38" s="32">
        <f t="shared" si="22"/>
        <v>192526.39515373914</v>
      </c>
      <c r="DK38" s="32">
        <f t="shared" si="22"/>
        <v>191503.27297153673</v>
      </c>
      <c r="DL38" s="32">
        <f t="shared" si="22"/>
        <v>189692.70273148693</v>
      </c>
      <c r="DM38" s="32">
        <f t="shared" si="22"/>
        <v>188739.5325037766</v>
      </c>
      <c r="DN38" s="32">
        <f t="shared" si="22"/>
        <v>187948.23827548823</v>
      </c>
      <c r="DO38" s="32">
        <f t="shared" si="22"/>
        <v>187194.2792649733</v>
      </c>
      <c r="DP38" s="32">
        <f t="shared" si="22"/>
        <v>188297.42869306012</v>
      </c>
      <c r="DQ38" s="32">
        <f t="shared" si="22"/>
        <v>185850.96942872601</v>
      </c>
      <c r="DR38" s="32">
        <f t="shared" si="22"/>
        <v>181643.21991091204</v>
      </c>
      <c r="DS38" s="32">
        <f t="shared" si="22"/>
        <v>121168.57139283529</v>
      </c>
      <c r="DT38" s="32">
        <f t="shared" si="22"/>
        <v>64206.155517548643</v>
      </c>
      <c r="DU38" s="32">
        <f t="shared" si="22"/>
        <v>60588.847407523062</v>
      </c>
      <c r="DV38" s="32">
        <f t="shared" si="22"/>
        <v>60294.470872198341</v>
      </c>
      <c r="DW38" s="32">
        <f t="shared" si="22"/>
        <v>60507.194473465541</v>
      </c>
      <c r="DX38" s="32">
        <f t="shared" si="22"/>
        <v>59078.139813647991</v>
      </c>
      <c r="DY38" s="32">
        <f t="shared" si="22"/>
        <v>58827.885047987213</v>
      </c>
      <c r="DZ38" s="32">
        <f t="shared" si="22"/>
        <v>58122.945152077387</v>
      </c>
      <c r="EA38" s="32">
        <f t="shared" si="22"/>
        <v>58585.744674041853</v>
      </c>
      <c r="EB38" s="32">
        <f t="shared" ref="EB38:GM38" si="23">EH13</f>
        <v>57254.520985587034</v>
      </c>
      <c r="EC38" s="32">
        <f t="shared" si="23"/>
        <v>56818.253699818233</v>
      </c>
      <c r="ED38" s="32">
        <f t="shared" si="23"/>
        <v>57249.589165993297</v>
      </c>
      <c r="EE38" s="32">
        <f t="shared" si="23"/>
        <v>55975.986661120922</v>
      </c>
      <c r="EF38" s="32">
        <f t="shared" si="23"/>
        <v>39966.144835826097</v>
      </c>
      <c r="EG38" s="32">
        <f t="shared" si="23"/>
        <v>39727.157505189389</v>
      </c>
      <c r="EH38" s="32">
        <f t="shared" si="23"/>
        <v>39503.453754809059</v>
      </c>
      <c r="EI38" s="32">
        <f t="shared" si="23"/>
        <v>39282.476643480099</v>
      </c>
      <c r="EJ38" s="32">
        <f t="shared" si="23"/>
        <v>39070.698894614201</v>
      </c>
      <c r="EK38" s="32">
        <f t="shared" si="23"/>
        <v>39003.318006495356</v>
      </c>
      <c r="EL38" s="32">
        <f t="shared" si="23"/>
        <v>38677.974029218742</v>
      </c>
      <c r="EM38" s="32">
        <f t="shared" si="23"/>
        <v>38483.05336634563</v>
      </c>
      <c r="EN38" s="32">
        <f t="shared" si="23"/>
        <v>38277.491442038889</v>
      </c>
      <c r="EO38" s="32">
        <f t="shared" si="23"/>
        <v>38093.590089551442</v>
      </c>
      <c r="EP38" s="32">
        <f t="shared" si="23"/>
        <v>37915.935883655664</v>
      </c>
      <c r="EQ38" s="32">
        <f t="shared" si="23"/>
        <v>37747.838409526797</v>
      </c>
      <c r="ER38" s="32">
        <f t="shared" si="23"/>
        <v>37576.499450521609</v>
      </c>
      <c r="ES38" s="32">
        <f t="shared" si="23"/>
        <v>37424.247119001062</v>
      </c>
      <c r="ET38" s="32">
        <f t="shared" si="23"/>
        <v>37276.573814947929</v>
      </c>
      <c r="EU38" s="32">
        <f t="shared" si="23"/>
        <v>37140.526781930166</v>
      </c>
      <c r="EV38" s="32">
        <f t="shared" si="23"/>
        <v>37014.709466766028</v>
      </c>
      <c r="EW38" s="32">
        <f t="shared" si="23"/>
        <v>36916.192252354776</v>
      </c>
      <c r="EX38" s="32">
        <f t="shared" si="23"/>
        <v>36766.300597347596</v>
      </c>
      <c r="EY38" s="32">
        <f t="shared" si="23"/>
        <v>36654.325161800611</v>
      </c>
      <c r="EZ38" s="32">
        <f t="shared" si="23"/>
        <v>36548.851031524857</v>
      </c>
      <c r="FA38" s="32">
        <f t="shared" si="23"/>
        <v>36454.408201287872</v>
      </c>
      <c r="FB38" s="32">
        <f t="shared" si="23"/>
        <v>36363.015490018355</v>
      </c>
      <c r="FC38" s="32">
        <f t="shared" si="23"/>
        <v>36275.361713971033</v>
      </c>
      <c r="FD38" s="32">
        <f t="shared" si="23"/>
        <v>36180.284624786567</v>
      </c>
      <c r="FE38" s="32">
        <f t="shared" si="23"/>
        <v>36109.653876353987</v>
      </c>
      <c r="FF38" s="32">
        <f t="shared" si="23"/>
        <v>36044.232002363824</v>
      </c>
      <c r="FG38" s="32">
        <f t="shared" si="23"/>
        <v>35985.345171075875</v>
      </c>
      <c r="FH38" s="32">
        <f t="shared" si="23"/>
        <v>35932.369322105733</v>
      </c>
      <c r="FI38" s="32">
        <f t="shared" si="23"/>
        <v>35885.200889523017</v>
      </c>
      <c r="FJ38" s="32">
        <f t="shared" si="23"/>
        <v>35843.823898465751</v>
      </c>
      <c r="FK38" s="32">
        <f t="shared" si="23"/>
        <v>35893.135309204619</v>
      </c>
      <c r="FL38" s="32">
        <f t="shared" si="23"/>
        <v>35863.870135316109</v>
      </c>
      <c r="FM38" s="32">
        <f t="shared" si="23"/>
        <v>35840.355978367203</v>
      </c>
      <c r="FN38" s="32">
        <f t="shared" si="23"/>
        <v>35822.588916569177</v>
      </c>
      <c r="FO38" s="32">
        <f t="shared" si="23"/>
        <v>35810.547860534272</v>
      </c>
      <c r="FP38" s="32">
        <f t="shared" si="23"/>
        <v>35804.233957189252</v>
      </c>
      <c r="FQ38" s="32">
        <f t="shared" si="23"/>
        <v>35803.629901504093</v>
      </c>
      <c r="FR38" s="32">
        <f t="shared" si="23"/>
        <v>35808.726880069436</v>
      </c>
      <c r="FS38" s="32">
        <f t="shared" si="23"/>
        <v>35819.528262717198</v>
      </c>
      <c r="FT38" s="32">
        <f t="shared" si="23"/>
        <v>35836.02583603801</v>
      </c>
      <c r="FU38" s="32">
        <f t="shared" si="23"/>
        <v>35858.211586622507</v>
      </c>
      <c r="FV38" s="32">
        <f t="shared" si="23"/>
        <v>35886.084954134545</v>
      </c>
      <c r="FW38" s="32">
        <f t="shared" si="23"/>
        <v>35919.647939690571</v>
      </c>
      <c r="FX38" s="32">
        <f t="shared" si="23"/>
        <v>35958.896875691527</v>
      </c>
      <c r="FY38" s="32">
        <f t="shared" si="23"/>
        <v>36003.834363253882</v>
      </c>
      <c r="FZ38" s="32">
        <f t="shared" si="23"/>
        <v>36054.460919136312</v>
      </c>
      <c r="GA38" s="32">
        <f t="shared" si="23"/>
        <v>4109.7852398714713</v>
      </c>
      <c r="GB38" s="32">
        <f t="shared" si="23"/>
        <v>4148.0681925863391</v>
      </c>
      <c r="GC38" s="32">
        <f t="shared" si="23"/>
        <v>4187.1781397792956</v>
      </c>
      <c r="GD38" s="32">
        <f t="shared" si="23"/>
        <v>4227.1168043555035</v>
      </c>
      <c r="GE38" s="32">
        <f t="shared" si="23"/>
        <v>360.62300250682699</v>
      </c>
      <c r="GF38" s="32">
        <f t="shared" si="23"/>
        <v>359.32479346674359</v>
      </c>
      <c r="GG38" s="32">
        <f t="shared" si="23"/>
        <v>358.16872410258179</v>
      </c>
      <c r="GH38" s="32">
        <f t="shared" si="23"/>
        <v>357.15824022466683</v>
      </c>
      <c r="GI38" s="32">
        <f t="shared" si="23"/>
        <v>356.28903457009204</v>
      </c>
      <c r="GJ38" s="32">
        <f t="shared" si="23"/>
        <v>355.56283004402019</v>
      </c>
      <c r="GK38" s="32">
        <f t="shared" si="23"/>
        <v>354.97876519386989</v>
      </c>
      <c r="GL38" s="32">
        <f t="shared" si="23"/>
        <v>354.53684001964115</v>
      </c>
      <c r="GM38" s="32">
        <f t="shared" si="23"/>
        <v>354.23619306875253</v>
      </c>
      <c r="GN38" s="32">
        <f>GT13</f>
        <v>0</v>
      </c>
    </row>
    <row r="39" spans="2:196" s="32" customFormat="1" x14ac:dyDescent="0.25">
      <c r="B39" s="32">
        <f>Blad4!B13</f>
        <v>510598633.06119174</v>
      </c>
      <c r="C39" s="32">
        <f>J14</f>
        <v>26859097.709067639</v>
      </c>
      <c r="D39" s="32">
        <f t="shared" ref="D39:BO39" si="24">K14</f>
        <v>13128717.703315299</v>
      </c>
      <c r="E39" s="32">
        <f t="shared" si="24"/>
        <v>10146635.076643163</v>
      </c>
      <c r="F39" s="32">
        <f t="shared" si="24"/>
        <v>7570136.240230999</v>
      </c>
      <c r="G39" s="32">
        <f t="shared" si="24"/>
        <v>7672908.7967410553</v>
      </c>
      <c r="H39" s="32">
        <f t="shared" si="24"/>
        <v>8058381.8870213246</v>
      </c>
      <c r="I39" s="32">
        <f t="shared" si="24"/>
        <v>9854727.2658232972</v>
      </c>
      <c r="J39" s="32">
        <f t="shared" si="24"/>
        <v>7848962.4280702397</v>
      </c>
      <c r="K39" s="32">
        <f t="shared" si="24"/>
        <v>8170455.1512533464</v>
      </c>
      <c r="L39" s="32">
        <f t="shared" si="24"/>
        <v>8112334.594388606</v>
      </c>
      <c r="M39" s="32">
        <f t="shared" si="24"/>
        <v>7031003.3765821373</v>
      </c>
      <c r="N39" s="32">
        <f t="shared" si="24"/>
        <v>6858956.8304794841</v>
      </c>
      <c r="O39" s="32">
        <f t="shared" si="24"/>
        <v>7318423.5789123457</v>
      </c>
      <c r="P39" s="32">
        <f t="shared" si="24"/>
        <v>6821463.0930488221</v>
      </c>
      <c r="Q39" s="32">
        <f t="shared" si="24"/>
        <v>6813399.1165898023</v>
      </c>
      <c r="R39" s="32">
        <f t="shared" si="24"/>
        <v>6883058.1821883619</v>
      </c>
      <c r="S39" s="32">
        <f t="shared" si="24"/>
        <v>6644416.2466385076</v>
      </c>
      <c r="T39" s="32">
        <f t="shared" si="24"/>
        <v>6548085.9025993664</v>
      </c>
      <c r="U39" s="32">
        <f t="shared" si="24"/>
        <v>6461777.3727824586</v>
      </c>
      <c r="V39" s="32">
        <f t="shared" si="24"/>
        <v>6364442.0540072881</v>
      </c>
      <c r="W39" s="32">
        <f t="shared" si="24"/>
        <v>6270625.1432310725</v>
      </c>
      <c r="X39" s="32">
        <f t="shared" si="24"/>
        <v>6172931.6452903012</v>
      </c>
      <c r="Y39" s="32">
        <f t="shared" si="24"/>
        <v>6072740.2609040467</v>
      </c>
      <c r="Z39" s="32">
        <f t="shared" si="24"/>
        <v>5919102.6047375062</v>
      </c>
      <c r="AA39" s="32">
        <f t="shared" si="24"/>
        <v>5382781.4073082646</v>
      </c>
      <c r="AB39" s="32">
        <f t="shared" si="24"/>
        <v>5279802.9594476242</v>
      </c>
      <c r="AC39" s="32">
        <f t="shared" si="24"/>
        <v>5205075.8808369739</v>
      </c>
      <c r="AD39" s="32">
        <f t="shared" si="24"/>
        <v>5136934.3198792534</v>
      </c>
      <c r="AE39" s="32">
        <f t="shared" si="24"/>
        <v>4939692.2907344401</v>
      </c>
      <c r="AF39" s="32">
        <f t="shared" si="24"/>
        <v>4901293.5812765295</v>
      </c>
      <c r="AG39" s="32">
        <f t="shared" si="24"/>
        <v>4847814.5026170462</v>
      </c>
      <c r="AH39" s="32">
        <f t="shared" si="24"/>
        <v>4798859.0584304472</v>
      </c>
      <c r="AI39" s="32">
        <f t="shared" si="24"/>
        <v>4751050.9366201861</v>
      </c>
      <c r="AJ39" s="32">
        <f t="shared" si="24"/>
        <v>4698705.6054157671</v>
      </c>
      <c r="AK39" s="32">
        <f t="shared" si="24"/>
        <v>4611581.9475184307</v>
      </c>
      <c r="AL39" s="32">
        <f t="shared" si="24"/>
        <v>4022712.2441542251</v>
      </c>
      <c r="AM39" s="32">
        <f t="shared" si="24"/>
        <v>3961672.5600020387</v>
      </c>
      <c r="AN39" s="32">
        <f t="shared" si="24"/>
        <v>3922153.8792006606</v>
      </c>
      <c r="AO39" s="32">
        <f t="shared" si="24"/>
        <v>3742500.4033632302</v>
      </c>
      <c r="AP39" s="32">
        <f t="shared" si="24"/>
        <v>3766410.5482649491</v>
      </c>
      <c r="AQ39" s="32">
        <f t="shared" si="24"/>
        <v>3599333.8266044599</v>
      </c>
      <c r="AR39" s="32">
        <f t="shared" si="24"/>
        <v>3560257.3484193757</v>
      </c>
      <c r="AS39" s="32">
        <f t="shared" si="24"/>
        <v>3519175.2265919438</v>
      </c>
      <c r="AT39" s="32">
        <f t="shared" si="24"/>
        <v>3479964.118347194</v>
      </c>
      <c r="AU39" s="32">
        <f t="shared" si="24"/>
        <v>3441951.6785239577</v>
      </c>
      <c r="AV39" s="32">
        <f t="shared" si="24"/>
        <v>3402885.6486680699</v>
      </c>
      <c r="AW39" s="32">
        <f t="shared" si="24"/>
        <v>3365969.25047408</v>
      </c>
      <c r="AX39" s="32">
        <f t="shared" si="24"/>
        <v>3322885.4801297849</v>
      </c>
      <c r="AY39" s="32">
        <f t="shared" si="24"/>
        <v>3250135.6485837442</v>
      </c>
      <c r="AZ39" s="32">
        <f t="shared" si="24"/>
        <v>3209893.3675932977</v>
      </c>
      <c r="BA39" s="32">
        <f t="shared" si="24"/>
        <v>3173014.031619743</v>
      </c>
      <c r="BB39" s="32">
        <f t="shared" si="24"/>
        <v>3166578.2639740929</v>
      </c>
      <c r="BC39" s="32">
        <f t="shared" si="24"/>
        <v>3036474.7020459305</v>
      </c>
      <c r="BD39" s="32">
        <f t="shared" si="24"/>
        <v>3003168.60435702</v>
      </c>
      <c r="BE39" s="32">
        <f t="shared" si="24"/>
        <v>2971033.1582815228</v>
      </c>
      <c r="BF39" s="32">
        <f t="shared" si="24"/>
        <v>2940227.8698600978</v>
      </c>
      <c r="BG39" s="32">
        <f t="shared" si="24"/>
        <v>2908176.3629132849</v>
      </c>
      <c r="BH39" s="32">
        <f t="shared" si="24"/>
        <v>2869190.3959002569</v>
      </c>
      <c r="BI39" s="32">
        <f t="shared" si="24"/>
        <v>2838256.5865977067</v>
      </c>
      <c r="BJ39" s="32">
        <f t="shared" si="24"/>
        <v>2808669.1938364985</v>
      </c>
      <c r="BK39" s="32">
        <f t="shared" si="24"/>
        <v>2773862.2561760782</v>
      </c>
      <c r="BL39" s="32">
        <f t="shared" si="24"/>
        <v>2760972.7268697089</v>
      </c>
      <c r="BM39" s="32">
        <f t="shared" si="24"/>
        <v>2723925.781565425</v>
      </c>
      <c r="BN39" s="32">
        <f t="shared" si="24"/>
        <v>2724425.1678352333</v>
      </c>
      <c r="BO39" s="32">
        <f t="shared" si="24"/>
        <v>2628908.2604397205</v>
      </c>
      <c r="BP39" s="32">
        <f t="shared" ref="BP39:EA39" si="25">BW14</f>
        <v>2607126.0039404603</v>
      </c>
      <c r="BQ39" s="32">
        <f t="shared" si="25"/>
        <v>2582553.5979365571</v>
      </c>
      <c r="BR39" s="32">
        <f t="shared" si="25"/>
        <v>2560685.4128884147</v>
      </c>
      <c r="BS39" s="32">
        <f t="shared" si="25"/>
        <v>2537060.0967448805</v>
      </c>
      <c r="BT39" s="32">
        <f t="shared" si="25"/>
        <v>2512285.4362627594</v>
      </c>
      <c r="BU39" s="32">
        <f t="shared" si="25"/>
        <v>2490329.7777889357</v>
      </c>
      <c r="BV39" s="32">
        <f t="shared" si="25"/>
        <v>2471518.8452139273</v>
      </c>
      <c r="BW39" s="32">
        <f t="shared" si="25"/>
        <v>2403370.967215227</v>
      </c>
      <c r="BX39" s="32">
        <f t="shared" si="25"/>
        <v>2385955.4315008922</v>
      </c>
      <c r="BY39" s="32">
        <f t="shared" si="25"/>
        <v>2370433.3255794547</v>
      </c>
      <c r="BZ39" s="32">
        <f t="shared" si="25"/>
        <v>2368438.4369504801</v>
      </c>
      <c r="CA39" s="32">
        <f t="shared" si="25"/>
        <v>2292273.314463072</v>
      </c>
      <c r="CB39" s="32">
        <f t="shared" si="25"/>
        <v>2275743.0757176545</v>
      </c>
      <c r="CC39" s="32">
        <f t="shared" si="25"/>
        <v>2259884.7354141008</v>
      </c>
      <c r="CD39" s="32">
        <f t="shared" si="25"/>
        <v>2242085.5292235943</v>
      </c>
      <c r="CE39" s="32">
        <f t="shared" si="25"/>
        <v>2226443.092297086</v>
      </c>
      <c r="CF39" s="32">
        <f t="shared" si="25"/>
        <v>2211733.3611099035</v>
      </c>
      <c r="CG39" s="32">
        <f t="shared" si="25"/>
        <v>2197023.2068072446</v>
      </c>
      <c r="CH39" s="32">
        <f t="shared" si="25"/>
        <v>2183787.0576738883</v>
      </c>
      <c r="CI39" s="32">
        <f t="shared" si="25"/>
        <v>2169927.4368012603</v>
      </c>
      <c r="CJ39" s="32">
        <f t="shared" si="25"/>
        <v>2157014.0735736014</v>
      </c>
      <c r="CK39" s="32">
        <f t="shared" si="25"/>
        <v>2144189.1948678279</v>
      </c>
      <c r="CL39" s="32">
        <f t="shared" si="25"/>
        <v>2139995.8113930519</v>
      </c>
      <c r="CM39" s="32">
        <f t="shared" si="25"/>
        <v>2050360.6505990499</v>
      </c>
      <c r="CN39" s="32">
        <f t="shared" si="25"/>
        <v>2037513.3124002637</v>
      </c>
      <c r="CO39" s="32">
        <f t="shared" si="25"/>
        <v>2022896.6637937985</v>
      </c>
      <c r="CP39" s="32">
        <f t="shared" si="25"/>
        <v>2010722.0681336436</v>
      </c>
      <c r="CQ39" s="32">
        <f t="shared" si="25"/>
        <v>2000425.2554929263</v>
      </c>
      <c r="CR39" s="32">
        <f t="shared" si="25"/>
        <v>1989683.8107804288</v>
      </c>
      <c r="CS39" s="32">
        <f t="shared" si="25"/>
        <v>1981510.7140303291</v>
      </c>
      <c r="CT39" s="32">
        <f t="shared" si="25"/>
        <v>1973528.6413311553</v>
      </c>
      <c r="CU39" s="32">
        <f t="shared" si="25"/>
        <v>1960614.1041631959</v>
      </c>
      <c r="CV39" s="32">
        <f t="shared" si="25"/>
        <v>1948898.8465220411</v>
      </c>
      <c r="CW39" s="32">
        <f t="shared" si="25"/>
        <v>1943087.4355666426</v>
      </c>
      <c r="CX39" s="32">
        <f t="shared" si="25"/>
        <v>1940333.7994143977</v>
      </c>
      <c r="CY39" s="32">
        <f t="shared" si="25"/>
        <v>1893753.9565469869</v>
      </c>
      <c r="CZ39" s="32">
        <f t="shared" si="25"/>
        <v>1884168.7037835161</v>
      </c>
      <c r="DA39" s="32">
        <f t="shared" si="25"/>
        <v>1875310.7502615773</v>
      </c>
      <c r="DB39" s="32">
        <f t="shared" si="25"/>
        <v>1869502.2711804353</v>
      </c>
      <c r="DC39" s="32">
        <f t="shared" si="25"/>
        <v>1862420.068079551</v>
      </c>
      <c r="DD39" s="32">
        <f t="shared" si="25"/>
        <v>1851690.7613124975</v>
      </c>
      <c r="DE39" s="32">
        <f t="shared" si="25"/>
        <v>1844888.014716109</v>
      </c>
      <c r="DF39" s="32">
        <f t="shared" si="25"/>
        <v>1843386.3437558697</v>
      </c>
      <c r="DG39" s="32">
        <f t="shared" si="25"/>
        <v>1836352.7488628605</v>
      </c>
      <c r="DH39" s="32">
        <f t="shared" si="25"/>
        <v>1826896.7801535006</v>
      </c>
      <c r="DI39" s="32">
        <f t="shared" si="25"/>
        <v>1820284.5162032901</v>
      </c>
      <c r="DJ39" s="32">
        <f t="shared" si="25"/>
        <v>1818352.9053405293</v>
      </c>
      <c r="DK39" s="32">
        <f t="shared" si="25"/>
        <v>1807265.571504276</v>
      </c>
      <c r="DL39" s="32">
        <f t="shared" si="25"/>
        <v>1802872.7130283767</v>
      </c>
      <c r="DM39" s="32">
        <f t="shared" si="25"/>
        <v>1797986.7683299298</v>
      </c>
      <c r="DN39" s="32">
        <f t="shared" si="25"/>
        <v>1794334.3008114104</v>
      </c>
      <c r="DO39" s="32">
        <f t="shared" si="25"/>
        <v>1790874.4531176472</v>
      </c>
      <c r="DP39" s="32">
        <f t="shared" si="25"/>
        <v>1789488.2443794988</v>
      </c>
      <c r="DQ39" s="32">
        <f t="shared" si="25"/>
        <v>1785822.7963685712</v>
      </c>
      <c r="DR39" s="32">
        <f t="shared" si="25"/>
        <v>1780722.3716423558</v>
      </c>
      <c r="DS39" s="32">
        <f t="shared" si="25"/>
        <v>1763378.6065768339</v>
      </c>
      <c r="DT39" s="32">
        <f t="shared" si="25"/>
        <v>1760409.9475874917</v>
      </c>
      <c r="DU39" s="32">
        <f t="shared" si="25"/>
        <v>1757110.071228459</v>
      </c>
      <c r="DV39" s="32">
        <f t="shared" si="25"/>
        <v>86292.658243257843</v>
      </c>
      <c r="DW39" s="32">
        <f t="shared" si="25"/>
        <v>83080.209981128151</v>
      </c>
      <c r="DX39" s="32">
        <f t="shared" si="25"/>
        <v>82993.301521885209</v>
      </c>
      <c r="DY39" s="32">
        <f t="shared" si="25"/>
        <v>82858.315374289945</v>
      </c>
      <c r="DZ39" s="32">
        <f t="shared" si="25"/>
        <v>83686.156182764069</v>
      </c>
      <c r="EA39" s="32">
        <f t="shared" si="25"/>
        <v>82733.711146163521</v>
      </c>
      <c r="EB39" s="32">
        <f t="shared" ref="EB39:GM39" si="26">EI14</f>
        <v>82695.306769624309</v>
      </c>
      <c r="EC39" s="32">
        <f t="shared" si="26"/>
        <v>83537.623876231664</v>
      </c>
      <c r="ED39" s="32">
        <f t="shared" si="26"/>
        <v>82696.363269887937</v>
      </c>
      <c r="EE39" s="32">
        <f t="shared" si="26"/>
        <v>79695.511053578899</v>
      </c>
      <c r="EF39" s="32">
        <f t="shared" si="26"/>
        <v>79771.825126261378</v>
      </c>
      <c r="EG39" s="32">
        <f t="shared" si="26"/>
        <v>79899.368183664279</v>
      </c>
      <c r="EH39" s="32">
        <f t="shared" si="26"/>
        <v>80960.189164040377</v>
      </c>
      <c r="EI39" s="32">
        <f t="shared" si="26"/>
        <v>80096.584291918713</v>
      </c>
      <c r="EJ39" s="32">
        <f t="shared" si="26"/>
        <v>80235.42331464382</v>
      </c>
      <c r="EK39" s="32">
        <f t="shared" si="26"/>
        <v>80392.021793181601</v>
      </c>
      <c r="EL39" s="32">
        <f t="shared" si="26"/>
        <v>80564.715812309296</v>
      </c>
      <c r="EM39" s="32">
        <f t="shared" si="26"/>
        <v>80752.079817716643</v>
      </c>
      <c r="EN39" s="32">
        <f t="shared" si="26"/>
        <v>80957.022715767162</v>
      </c>
      <c r="EO39" s="32">
        <f t="shared" si="26"/>
        <v>81177.966344875647</v>
      </c>
      <c r="EP39" s="32">
        <f t="shared" si="26"/>
        <v>81414.35209605025</v>
      </c>
      <c r="EQ39" s="32">
        <f t="shared" si="26"/>
        <v>81667.732919123388</v>
      </c>
      <c r="ER39" s="32">
        <f t="shared" si="26"/>
        <v>81937.68578444302</v>
      </c>
      <c r="ES39" s="32">
        <f t="shared" si="26"/>
        <v>82240.910955316445</v>
      </c>
      <c r="ET39" s="32">
        <f t="shared" si="26"/>
        <v>83063.431077008689</v>
      </c>
      <c r="EU39" s="32">
        <f t="shared" si="26"/>
        <v>82848.500035573685</v>
      </c>
      <c r="EV39" s="32">
        <f t="shared" si="26"/>
        <v>83183.170366300852</v>
      </c>
      <c r="EW39" s="32">
        <f t="shared" si="26"/>
        <v>83533.472231326727</v>
      </c>
      <c r="EX39" s="32">
        <f t="shared" si="26"/>
        <v>83900.886643605001</v>
      </c>
      <c r="EY39" s="32">
        <f t="shared" si="26"/>
        <v>84284.691658933705</v>
      </c>
      <c r="EZ39" s="32">
        <f t="shared" si="26"/>
        <v>84686.400033843878</v>
      </c>
      <c r="FA39" s="32">
        <f t="shared" si="26"/>
        <v>85105.341019667831</v>
      </c>
      <c r="FB39" s="32">
        <f t="shared" si="26"/>
        <v>85540.587309058174</v>
      </c>
      <c r="FC39" s="32">
        <f t="shared" si="26"/>
        <v>85991.407060045836</v>
      </c>
      <c r="FD39" s="32">
        <f t="shared" si="26"/>
        <v>86461.162607517894</v>
      </c>
      <c r="FE39" s="32">
        <f t="shared" si="26"/>
        <v>86954.995801584213</v>
      </c>
      <c r="FF39" s="32">
        <f t="shared" si="26"/>
        <v>87719.743374386424</v>
      </c>
      <c r="FG39" s="32">
        <f t="shared" si="26"/>
        <v>87974.027817311755</v>
      </c>
      <c r="FH39" s="32">
        <f t="shared" si="26"/>
        <v>88513.289764067944</v>
      </c>
      <c r="FI39" s="32">
        <f t="shared" si="26"/>
        <v>89070.53302671967</v>
      </c>
      <c r="FJ39" s="32">
        <f t="shared" si="26"/>
        <v>89645.360224774515</v>
      </c>
      <c r="FK39" s="32">
        <f t="shared" si="26"/>
        <v>90297.304210918897</v>
      </c>
      <c r="FL39" s="32">
        <f t="shared" si="26"/>
        <v>90907.245886994642</v>
      </c>
      <c r="FM39" s="32">
        <f t="shared" si="26"/>
        <v>91536.660566733277</v>
      </c>
      <c r="FN39" s="32">
        <f t="shared" si="26"/>
        <v>92185.051319354257</v>
      </c>
      <c r="FO39" s="32">
        <f t="shared" si="26"/>
        <v>92851.374530235247</v>
      </c>
      <c r="FP39" s="32">
        <f t="shared" si="26"/>
        <v>93536.55865809205</v>
      </c>
      <c r="FQ39" s="32">
        <f t="shared" si="26"/>
        <v>94244.103674690501</v>
      </c>
      <c r="FR39" s="32">
        <f t="shared" si="26"/>
        <v>95017.222508533538</v>
      </c>
      <c r="FS39" s="32">
        <f t="shared" si="26"/>
        <v>95383.100155585227</v>
      </c>
      <c r="FT39" s="32">
        <f t="shared" si="26"/>
        <v>96157.651781877648</v>
      </c>
      <c r="FU39" s="32">
        <f t="shared" si="26"/>
        <v>96951.769154725509</v>
      </c>
      <c r="FV39" s="32">
        <f t="shared" si="26"/>
        <v>97764.536626553425</v>
      </c>
      <c r="FW39" s="32">
        <f t="shared" si="26"/>
        <v>98596.730135392776</v>
      </c>
      <c r="FX39" s="32">
        <f t="shared" si="26"/>
        <v>99196.808976213579</v>
      </c>
      <c r="FY39" s="32">
        <f t="shared" si="26"/>
        <v>100064.99105013223</v>
      </c>
      <c r="FZ39" s="32">
        <f t="shared" si="26"/>
        <v>100953.20095938165</v>
      </c>
      <c r="GA39" s="32">
        <f t="shared" si="26"/>
        <v>2981.0265068959284</v>
      </c>
      <c r="GB39" s="32">
        <f t="shared" si="26"/>
        <v>2999.1247641773557</v>
      </c>
      <c r="GC39" s="32">
        <f t="shared" si="26"/>
        <v>3017.6485790339666</v>
      </c>
      <c r="GD39" s="32">
        <f t="shared" si="26"/>
        <v>3036.6074274441562</v>
      </c>
      <c r="GE39" s="32">
        <f t="shared" si="26"/>
        <v>359.7313990851373</v>
      </c>
      <c r="GF39" s="32">
        <f t="shared" si="26"/>
        <v>358.57532972097545</v>
      </c>
      <c r="GG39" s="32">
        <f t="shared" si="26"/>
        <v>357.56226148531653</v>
      </c>
      <c r="GH39" s="32">
        <f t="shared" si="26"/>
        <v>356.69219437816048</v>
      </c>
      <c r="GI39" s="32">
        <f t="shared" si="26"/>
        <v>355.96512839950725</v>
      </c>
      <c r="GJ39" s="32">
        <f t="shared" si="26"/>
        <v>355.38106354935695</v>
      </c>
      <c r="GK39" s="32">
        <f t="shared" si="26"/>
        <v>354.93827692254678</v>
      </c>
      <c r="GL39" s="32">
        <f t="shared" si="26"/>
        <v>354.63762997165821</v>
      </c>
      <c r="GM39" s="32">
        <f t="shared" si="26"/>
        <v>0</v>
      </c>
      <c r="GN39" s="32">
        <f>GU14</f>
        <v>0</v>
      </c>
    </row>
    <row r="40" spans="2:196" s="32" customFormat="1" x14ac:dyDescent="0.25">
      <c r="B40" s="32">
        <f>Blad4!B14</f>
        <v>109170341.66736615</v>
      </c>
      <c r="C40" s="32">
        <f>K15</f>
        <v>2305958.2486339826</v>
      </c>
      <c r="D40" s="32">
        <f t="shared" ref="D40:BO40" si="27">L15</f>
        <v>6124934.7313717036</v>
      </c>
      <c r="E40" s="32">
        <f t="shared" si="27"/>
        <v>4478099.3587729121</v>
      </c>
      <c r="F40" s="32">
        <f t="shared" si="27"/>
        <v>3639542.1163555915</v>
      </c>
      <c r="G40" s="32">
        <f t="shared" si="27"/>
        <v>3086091.3111468162</v>
      </c>
      <c r="H40" s="32">
        <f t="shared" si="27"/>
        <v>2863948.9412216758</v>
      </c>
      <c r="I40" s="32">
        <f t="shared" si="27"/>
        <v>2325015.1375754722</v>
      </c>
      <c r="J40" s="32">
        <f t="shared" si="27"/>
        <v>2086930.1419548835</v>
      </c>
      <c r="K40" s="32">
        <f t="shared" si="27"/>
        <v>1780239.446413619</v>
      </c>
      <c r="L40" s="32">
        <f t="shared" si="27"/>
        <v>1187412.4451798596</v>
      </c>
      <c r="M40" s="32">
        <f t="shared" si="27"/>
        <v>1005408.3945437056</v>
      </c>
      <c r="N40" s="32">
        <f t="shared" si="27"/>
        <v>1326592.4316122343</v>
      </c>
      <c r="O40" s="32">
        <f t="shared" si="27"/>
        <v>1318767.4386778655</v>
      </c>
      <c r="P40" s="32">
        <f t="shared" si="27"/>
        <v>1304108.4821843032</v>
      </c>
      <c r="Q40" s="32">
        <f t="shared" si="27"/>
        <v>1289337.6559905468</v>
      </c>
      <c r="R40" s="32">
        <f t="shared" si="27"/>
        <v>1272273.6792098121</v>
      </c>
      <c r="S40" s="32">
        <f t="shared" si="27"/>
        <v>1230045.1173817776</v>
      </c>
      <c r="T40" s="32">
        <f t="shared" si="27"/>
        <v>1211403.6215937277</v>
      </c>
      <c r="U40" s="32">
        <f t="shared" si="27"/>
        <v>1245327.7846642868</v>
      </c>
      <c r="V40" s="32">
        <f t="shared" si="27"/>
        <v>1401393.5553877717</v>
      </c>
      <c r="W40" s="32">
        <f t="shared" si="27"/>
        <v>1271620.9499619771</v>
      </c>
      <c r="X40" s="32">
        <f t="shared" si="27"/>
        <v>1195297.2078880903</v>
      </c>
      <c r="Y40" s="32">
        <f t="shared" si="27"/>
        <v>1111985.8554215434</v>
      </c>
      <c r="Z40" s="32">
        <f t="shared" si="27"/>
        <v>1028106.5048419544</v>
      </c>
      <c r="AA40" s="32">
        <f t="shared" si="27"/>
        <v>973703.41532511055</v>
      </c>
      <c r="AB40" s="32">
        <f t="shared" si="27"/>
        <v>983390.50508267875</v>
      </c>
      <c r="AC40" s="32">
        <f t="shared" si="27"/>
        <v>976561.65520974924</v>
      </c>
      <c r="AD40" s="32">
        <f t="shared" si="27"/>
        <v>949740.14838774572</v>
      </c>
      <c r="AE40" s="32">
        <f t="shared" si="27"/>
        <v>886168.39881556551</v>
      </c>
      <c r="AF40" s="32">
        <f t="shared" si="27"/>
        <v>889049.14614214236</v>
      </c>
      <c r="AG40" s="32">
        <f t="shared" si="27"/>
        <v>829600.45942673762</v>
      </c>
      <c r="AH40" s="32">
        <f t="shared" si="27"/>
        <v>801037.68171454035</v>
      </c>
      <c r="AI40" s="32">
        <f t="shared" si="27"/>
        <v>796730.52069915226</v>
      </c>
      <c r="AJ40" s="32">
        <f t="shared" si="27"/>
        <v>776189.54579447373</v>
      </c>
      <c r="AK40" s="32">
        <f t="shared" si="27"/>
        <v>771506.26597501186</v>
      </c>
      <c r="AL40" s="32">
        <f t="shared" si="27"/>
        <v>750115.55652250198</v>
      </c>
      <c r="AM40" s="32">
        <f t="shared" si="27"/>
        <v>747916.70695073169</v>
      </c>
      <c r="AN40" s="32">
        <f t="shared" si="27"/>
        <v>770129.46637996426</v>
      </c>
      <c r="AO40" s="32">
        <f t="shared" si="27"/>
        <v>763468.46600950602</v>
      </c>
      <c r="AP40" s="32">
        <f t="shared" si="27"/>
        <v>745983.87761375122</v>
      </c>
      <c r="AQ40" s="32">
        <f t="shared" si="27"/>
        <v>740280.97434852482</v>
      </c>
      <c r="AR40" s="32">
        <f t="shared" si="27"/>
        <v>733690.41636335361</v>
      </c>
      <c r="AS40" s="32">
        <f t="shared" si="27"/>
        <v>689791.40115113405</v>
      </c>
      <c r="AT40" s="32">
        <f t="shared" si="27"/>
        <v>678500.01945947285</v>
      </c>
      <c r="AU40" s="32">
        <f t="shared" si="27"/>
        <v>681056.24661811884</v>
      </c>
      <c r="AV40" s="32">
        <f t="shared" si="27"/>
        <v>658222.57689901802</v>
      </c>
      <c r="AW40" s="32">
        <f t="shared" si="27"/>
        <v>664995.80624522106</v>
      </c>
      <c r="AX40" s="32">
        <f t="shared" si="27"/>
        <v>648998.25376914092</v>
      </c>
      <c r="AY40" s="32">
        <f t="shared" si="27"/>
        <v>640499.71692206699</v>
      </c>
      <c r="AZ40" s="32">
        <f t="shared" si="27"/>
        <v>642019.92073820287</v>
      </c>
      <c r="BA40" s="32">
        <f t="shared" si="27"/>
        <v>618231.21778241091</v>
      </c>
      <c r="BB40" s="32">
        <f t="shared" si="27"/>
        <v>608652.45908266492</v>
      </c>
      <c r="BC40" s="32">
        <f t="shared" si="27"/>
        <v>596029.45082954434</v>
      </c>
      <c r="BD40" s="32">
        <f t="shared" si="27"/>
        <v>594361.7895615336</v>
      </c>
      <c r="BE40" s="32">
        <f t="shared" si="27"/>
        <v>548168.65231245826</v>
      </c>
      <c r="BF40" s="32">
        <f t="shared" si="27"/>
        <v>543856.37193643767</v>
      </c>
      <c r="BG40" s="32">
        <f t="shared" si="27"/>
        <v>549898.44573374477</v>
      </c>
      <c r="BH40" s="32">
        <f t="shared" si="27"/>
        <v>541646.25826666085</v>
      </c>
      <c r="BI40" s="32">
        <f t="shared" si="27"/>
        <v>533267.08643882745</v>
      </c>
      <c r="BJ40" s="32">
        <f t="shared" si="27"/>
        <v>524059.8863452925</v>
      </c>
      <c r="BK40" s="32">
        <f t="shared" si="27"/>
        <v>521155.72049025435</v>
      </c>
      <c r="BL40" s="32">
        <f t="shared" si="27"/>
        <v>511087.59817026259</v>
      </c>
      <c r="BM40" s="32">
        <f t="shared" si="27"/>
        <v>511726.27150374727</v>
      </c>
      <c r="BN40" s="32">
        <f t="shared" si="27"/>
        <v>496218.20256992755</v>
      </c>
      <c r="BO40" s="32">
        <f t="shared" si="27"/>
        <v>495613.62070037035</v>
      </c>
      <c r="BP40" s="32">
        <f t="shared" ref="BP40:EA40" si="28">BX15</f>
        <v>506791.32131209224</v>
      </c>
      <c r="BQ40" s="32">
        <f t="shared" si="28"/>
        <v>465255.75953344582</v>
      </c>
      <c r="BR40" s="32">
        <f t="shared" si="28"/>
        <v>458039.09265102906</v>
      </c>
      <c r="BS40" s="32">
        <f t="shared" si="28"/>
        <v>464434.98519104434</v>
      </c>
      <c r="BT40" s="32">
        <f t="shared" si="28"/>
        <v>446737.52031892689</v>
      </c>
      <c r="BU40" s="32">
        <f t="shared" si="28"/>
        <v>447775.48110389715</v>
      </c>
      <c r="BV40" s="32">
        <f t="shared" si="28"/>
        <v>443678.35332902736</v>
      </c>
      <c r="BW40" s="32">
        <f t="shared" si="28"/>
        <v>444168.94132311532</v>
      </c>
      <c r="BX40" s="32">
        <f t="shared" si="28"/>
        <v>438585.35615332652</v>
      </c>
      <c r="BY40" s="32">
        <f t="shared" si="28"/>
        <v>439539.09055698587</v>
      </c>
      <c r="BZ40" s="32">
        <f t="shared" si="28"/>
        <v>435954.56148822134</v>
      </c>
      <c r="CA40" s="32">
        <f t="shared" si="28"/>
        <v>430838.79433227342</v>
      </c>
      <c r="CB40" s="32">
        <f t="shared" si="28"/>
        <v>431528.72861650801</v>
      </c>
      <c r="CC40" s="32">
        <f t="shared" si="28"/>
        <v>398561.50083899539</v>
      </c>
      <c r="CD40" s="32">
        <f t="shared" si="28"/>
        <v>394742.14548906469</v>
      </c>
      <c r="CE40" s="32">
        <f t="shared" si="28"/>
        <v>398305.27972169232</v>
      </c>
      <c r="CF40" s="32">
        <f t="shared" si="28"/>
        <v>392632.19832869066</v>
      </c>
      <c r="CG40" s="32">
        <f t="shared" si="28"/>
        <v>394215.35705580929</v>
      </c>
      <c r="CH40" s="32">
        <f t="shared" si="28"/>
        <v>392069.60419023538</v>
      </c>
      <c r="CI40" s="32">
        <f t="shared" si="28"/>
        <v>391384.28505078435</v>
      </c>
      <c r="CJ40" s="32">
        <f t="shared" si="28"/>
        <v>391540.03744825168</v>
      </c>
      <c r="CK40" s="32">
        <f t="shared" si="28"/>
        <v>390127.93871471437</v>
      </c>
      <c r="CL40" s="32">
        <f t="shared" si="28"/>
        <v>386166.13315714174</v>
      </c>
      <c r="CM40" s="32">
        <f t="shared" si="28"/>
        <v>388473.74527686305</v>
      </c>
      <c r="CN40" s="32">
        <f t="shared" si="28"/>
        <v>389469.98887358868</v>
      </c>
      <c r="CO40" s="32">
        <f t="shared" si="28"/>
        <v>356676.52936616982</v>
      </c>
      <c r="CP40" s="32">
        <f t="shared" si="28"/>
        <v>355558.71385468327</v>
      </c>
      <c r="CQ40" s="32">
        <f t="shared" si="28"/>
        <v>360861.77217303135</v>
      </c>
      <c r="CR40" s="32">
        <f t="shared" si="28"/>
        <v>356580.28498260805</v>
      </c>
      <c r="CS40" s="32">
        <f t="shared" si="28"/>
        <v>361579.81645465916</v>
      </c>
      <c r="CT40" s="32">
        <f t="shared" si="28"/>
        <v>362150.29559904803</v>
      </c>
      <c r="CU40" s="32">
        <f t="shared" si="28"/>
        <v>359004.64735235384</v>
      </c>
      <c r="CV40" s="32">
        <f t="shared" si="28"/>
        <v>356979.73019337107</v>
      </c>
      <c r="CW40" s="32">
        <f t="shared" si="28"/>
        <v>360969.06833350868</v>
      </c>
      <c r="CX40" s="32">
        <f t="shared" si="28"/>
        <v>359181.97969157842</v>
      </c>
      <c r="CY40" s="32">
        <f t="shared" si="28"/>
        <v>358454.82825439214</v>
      </c>
      <c r="CZ40" s="32">
        <f t="shared" si="28"/>
        <v>359750.07522431191</v>
      </c>
      <c r="DA40" s="32">
        <f t="shared" si="28"/>
        <v>333039.36401783203</v>
      </c>
      <c r="DB40" s="32">
        <f t="shared" si="28"/>
        <v>336061.24885979254</v>
      </c>
      <c r="DC40" s="32">
        <f t="shared" si="28"/>
        <v>341482.82658504607</v>
      </c>
      <c r="DD40" s="32">
        <f t="shared" si="28"/>
        <v>334685.96774326637</v>
      </c>
      <c r="DE40" s="32">
        <f t="shared" si="28"/>
        <v>337951.19347554847</v>
      </c>
      <c r="DF40" s="32">
        <f t="shared" si="28"/>
        <v>343187.24710735329</v>
      </c>
      <c r="DG40" s="32">
        <f t="shared" si="28"/>
        <v>326513.72656965541</v>
      </c>
      <c r="DH40" s="32">
        <f t="shared" si="28"/>
        <v>325053.2909897737</v>
      </c>
      <c r="DI40" s="32">
        <f t="shared" si="28"/>
        <v>324838.50896111486</v>
      </c>
      <c r="DJ40" s="32">
        <f t="shared" si="28"/>
        <v>325232.93342480896</v>
      </c>
      <c r="DK40" s="32">
        <f t="shared" si="28"/>
        <v>324911.54246390599</v>
      </c>
      <c r="DL40" s="32">
        <f t="shared" si="28"/>
        <v>326919.94428649673</v>
      </c>
      <c r="DM40" s="32">
        <f t="shared" si="28"/>
        <v>305984.49268017878</v>
      </c>
      <c r="DN40" s="32">
        <f t="shared" si="28"/>
        <v>308053.29910739633</v>
      </c>
      <c r="DO40" s="32">
        <f t="shared" si="28"/>
        <v>311266.76708603062</v>
      </c>
      <c r="DP40" s="32">
        <f t="shared" si="28"/>
        <v>315699.73108405102</v>
      </c>
      <c r="DQ40" s="32">
        <f t="shared" si="28"/>
        <v>316991.41577611538</v>
      </c>
      <c r="DR40" s="32">
        <f t="shared" si="28"/>
        <v>313335.53928521043</v>
      </c>
      <c r="DS40" s="32">
        <f t="shared" si="28"/>
        <v>111802.37261733761</v>
      </c>
      <c r="DT40" s="32">
        <f t="shared" si="28"/>
        <v>60210.462480559596</v>
      </c>
      <c r="DU40" s="32">
        <f t="shared" si="28"/>
        <v>53105.767588403985</v>
      </c>
      <c r="DV40" s="32">
        <f t="shared" si="28"/>
        <v>53073.685721074566</v>
      </c>
      <c r="DW40" s="32">
        <f t="shared" si="28"/>
        <v>52482.037655942739</v>
      </c>
      <c r="DX40" s="32">
        <f t="shared" si="28"/>
        <v>52248.05702899304</v>
      </c>
      <c r="DY40" s="32">
        <f t="shared" si="28"/>
        <v>51963.78068820585</v>
      </c>
      <c r="DZ40" s="32">
        <f t="shared" si="28"/>
        <v>51722.101842522155</v>
      </c>
      <c r="EA40" s="32">
        <f t="shared" si="28"/>
        <v>51489.787128448603</v>
      </c>
      <c r="EB40" s="32">
        <f t="shared" ref="EB40:GM40" si="29">EJ15</f>
        <v>51266.785667209668</v>
      </c>
      <c r="EC40" s="32">
        <f t="shared" si="29"/>
        <v>51053.035026956568</v>
      </c>
      <c r="ED40" s="32">
        <f t="shared" si="29"/>
        <v>50848.499973607672</v>
      </c>
      <c r="EE40" s="32">
        <f t="shared" si="29"/>
        <v>50653.125582577122</v>
      </c>
      <c r="EF40" s="32">
        <f t="shared" si="29"/>
        <v>50466.867182352275</v>
      </c>
      <c r="EG40" s="32">
        <f t="shared" si="29"/>
        <v>50289.685070136031</v>
      </c>
      <c r="EH40" s="32">
        <f t="shared" si="29"/>
        <v>50121.542627488954</v>
      </c>
      <c r="EI40" s="32">
        <f t="shared" si="29"/>
        <v>49962.40202870877</v>
      </c>
      <c r="EJ40" s="32">
        <f t="shared" si="29"/>
        <v>49812.228616808665</v>
      </c>
      <c r="EK40" s="32">
        <f t="shared" si="29"/>
        <v>49670.986888991501</v>
      </c>
      <c r="EL40" s="32">
        <f t="shared" si="29"/>
        <v>49538.650356985949</v>
      </c>
      <c r="EM40" s="32">
        <f t="shared" si="29"/>
        <v>49415.195355425858</v>
      </c>
      <c r="EN40" s="32">
        <f t="shared" si="29"/>
        <v>49300.595973134739</v>
      </c>
      <c r="EO40" s="32">
        <f t="shared" si="29"/>
        <v>49194.825637483533</v>
      </c>
      <c r="EP40" s="32">
        <f t="shared" si="29"/>
        <v>49097.866828916376</v>
      </c>
      <c r="EQ40" s="32">
        <f t="shared" si="29"/>
        <v>49009.70749659295</v>
      </c>
      <c r="ER40" s="32">
        <f t="shared" si="29"/>
        <v>48877.602547000854</v>
      </c>
      <c r="ES40" s="32">
        <f t="shared" si="29"/>
        <v>48805.93599891715</v>
      </c>
      <c r="ET40" s="32">
        <f t="shared" si="29"/>
        <v>48743.003432095138</v>
      </c>
      <c r="EU40" s="32">
        <f t="shared" si="29"/>
        <v>48688.797295694458</v>
      </c>
      <c r="EV40" s="32">
        <f t="shared" si="29"/>
        <v>48643.310938874769</v>
      </c>
      <c r="EW40" s="32">
        <f t="shared" si="29"/>
        <v>48606.540795153465</v>
      </c>
      <c r="EX40" s="32">
        <f t="shared" si="29"/>
        <v>48578.483175142792</v>
      </c>
      <c r="EY40" s="32">
        <f t="shared" si="29"/>
        <v>48559.14208107561</v>
      </c>
      <c r="EZ40" s="32">
        <f t="shared" si="29"/>
        <v>48548.51973082708</v>
      </c>
      <c r="FA40" s="32">
        <f t="shared" si="29"/>
        <v>48546.617819367173</v>
      </c>
      <c r="FB40" s="32">
        <f t="shared" si="29"/>
        <v>48553.447356191689</v>
      </c>
      <c r="FC40" s="32">
        <f t="shared" si="29"/>
        <v>48569.017504986092</v>
      </c>
      <c r="FD40" s="32">
        <f t="shared" si="29"/>
        <v>48593.336906530669</v>
      </c>
      <c r="FE40" s="32">
        <f t="shared" si="29"/>
        <v>48626.423539036725</v>
      </c>
      <c r="FF40" s="32">
        <f t="shared" si="29"/>
        <v>48668.294112000032</v>
      </c>
      <c r="FG40" s="32">
        <f t="shared" si="29"/>
        <v>48718.971065084472</v>
      </c>
      <c r="FH40" s="32">
        <f t="shared" si="29"/>
        <v>48778.465377617737</v>
      </c>
      <c r="FI40" s="32">
        <f t="shared" si="29"/>
        <v>48846.808019431788</v>
      </c>
      <c r="FJ40" s="32">
        <f t="shared" si="29"/>
        <v>48924.023107285313</v>
      </c>
      <c r="FK40" s="32">
        <f t="shared" si="29"/>
        <v>49096.801433430388</v>
      </c>
      <c r="FL40" s="32">
        <f t="shared" si="29"/>
        <v>49193.077293903501</v>
      </c>
      <c r="FM40" s="32">
        <f t="shared" si="29"/>
        <v>49298.352992036729</v>
      </c>
      <c r="FN40" s="32">
        <f t="shared" si="29"/>
        <v>49412.656544588783</v>
      </c>
      <c r="FO40" s="32">
        <f t="shared" si="29"/>
        <v>49536.033174464828</v>
      </c>
      <c r="FP40" s="32">
        <f t="shared" si="29"/>
        <v>49668.519467139027</v>
      </c>
      <c r="FQ40" s="32">
        <f t="shared" si="29"/>
        <v>49810.163506969155</v>
      </c>
      <c r="FR40" s="32">
        <f t="shared" si="29"/>
        <v>49961.005963787116</v>
      </c>
      <c r="FS40" s="32">
        <f t="shared" si="29"/>
        <v>50121.09649904551</v>
      </c>
      <c r="FT40" s="32">
        <f t="shared" si="29"/>
        <v>50290.486797102079</v>
      </c>
      <c r="FU40" s="32">
        <f t="shared" si="29"/>
        <v>50469.227196504231</v>
      </c>
      <c r="FV40" s="32">
        <f t="shared" si="29"/>
        <v>50657.375027420028</v>
      </c>
      <c r="FW40" s="32">
        <f t="shared" si="29"/>
        <v>50854.994527280483</v>
      </c>
      <c r="FX40" s="32">
        <f t="shared" si="29"/>
        <v>51062.13290446491</v>
      </c>
      <c r="FY40" s="32">
        <f t="shared" si="29"/>
        <v>51278.862726572363</v>
      </c>
      <c r="FZ40" s="32">
        <f t="shared" si="29"/>
        <v>51505.250169581246</v>
      </c>
      <c r="GA40" s="32">
        <f t="shared" si="29"/>
        <v>10232.321754614371</v>
      </c>
      <c r="GB40" s="32">
        <f t="shared" si="29"/>
        <v>3778.8849357787103</v>
      </c>
      <c r="GC40" s="32">
        <f t="shared" si="29"/>
        <v>3846.757923210117</v>
      </c>
      <c r="GD40" s="32">
        <f t="shared" si="29"/>
        <v>3916.2202906541011</v>
      </c>
      <c r="GE40" s="32">
        <f t="shared" si="29"/>
        <v>0</v>
      </c>
      <c r="GF40" s="32">
        <f t="shared" si="29"/>
        <v>0</v>
      </c>
      <c r="GG40" s="32">
        <f t="shared" si="29"/>
        <v>0</v>
      </c>
      <c r="GH40" s="32">
        <f t="shared" si="29"/>
        <v>0</v>
      </c>
      <c r="GI40" s="32">
        <f t="shared" si="29"/>
        <v>0</v>
      </c>
      <c r="GJ40" s="32">
        <f t="shared" si="29"/>
        <v>0</v>
      </c>
      <c r="GK40" s="32">
        <f t="shared" si="29"/>
        <v>0</v>
      </c>
      <c r="GL40" s="32">
        <f t="shared" si="29"/>
        <v>0</v>
      </c>
      <c r="GM40" s="32">
        <f t="shared" si="29"/>
        <v>0</v>
      </c>
      <c r="GN40" s="32">
        <f>GV15</f>
        <v>0</v>
      </c>
    </row>
    <row r="41" spans="2:196" s="32" customFormat="1" x14ac:dyDescent="0.25">
      <c r="B41" s="32">
        <f>Blad4!B15</f>
        <v>164288213.28820395</v>
      </c>
      <c r="C41" s="32">
        <f>L16</f>
        <v>5425713.5640616715</v>
      </c>
      <c r="D41" s="32">
        <f t="shared" ref="D41:BO41" si="30">M16</f>
        <v>7818723.4441840556</v>
      </c>
      <c r="E41" s="32">
        <f t="shared" si="30"/>
        <v>6069857.4846438486</v>
      </c>
      <c r="F41" s="32">
        <f t="shared" si="30"/>
        <v>4718278.0198188694</v>
      </c>
      <c r="G41" s="32">
        <f t="shared" si="30"/>
        <v>4028919.2587884194</v>
      </c>
      <c r="H41" s="32">
        <f t="shared" si="30"/>
        <v>3736633.7018251475</v>
      </c>
      <c r="I41" s="32">
        <f t="shared" si="30"/>
        <v>3288039.3109646495</v>
      </c>
      <c r="J41" s="32">
        <f t="shared" si="30"/>
        <v>2889426.4264400513</v>
      </c>
      <c r="K41" s="32">
        <f t="shared" si="30"/>
        <v>2253407.2420021002</v>
      </c>
      <c r="L41" s="32">
        <f t="shared" si="30"/>
        <v>2039688.669734356</v>
      </c>
      <c r="M41" s="32">
        <f t="shared" si="30"/>
        <v>2194459.1466546394</v>
      </c>
      <c r="N41" s="32">
        <f t="shared" si="30"/>
        <v>2095110.7049188332</v>
      </c>
      <c r="O41" s="32">
        <f t="shared" si="30"/>
        <v>2053183.3026213683</v>
      </c>
      <c r="P41" s="32">
        <f t="shared" si="30"/>
        <v>2504621.654708372</v>
      </c>
      <c r="Q41" s="32">
        <f t="shared" si="30"/>
        <v>2282673.5691514504</v>
      </c>
      <c r="R41" s="32">
        <f t="shared" si="30"/>
        <v>2260115.743166748</v>
      </c>
      <c r="S41" s="32">
        <f t="shared" si="30"/>
        <v>2224577.8999784398</v>
      </c>
      <c r="T41" s="32">
        <f t="shared" si="30"/>
        <v>2212575.8961004629</v>
      </c>
      <c r="U41" s="32">
        <f t="shared" si="30"/>
        <v>2122855.0532109751</v>
      </c>
      <c r="V41" s="32">
        <f t="shared" si="30"/>
        <v>2177925.2243278008</v>
      </c>
      <c r="W41" s="32">
        <f t="shared" si="30"/>
        <v>2006151.8274054728</v>
      </c>
      <c r="X41" s="32">
        <f t="shared" si="30"/>
        <v>2034905.9236500359</v>
      </c>
      <c r="Y41" s="32">
        <f t="shared" si="30"/>
        <v>1861903.1170601971</v>
      </c>
      <c r="Z41" s="32">
        <f t="shared" si="30"/>
        <v>1778247.941306347</v>
      </c>
      <c r="AA41" s="32">
        <f t="shared" si="30"/>
        <v>1706962.7414616283</v>
      </c>
      <c r="AB41" s="32">
        <f t="shared" si="30"/>
        <v>2199816.4906814187</v>
      </c>
      <c r="AC41" s="32">
        <f t="shared" si="30"/>
        <v>1595671.7050045314</v>
      </c>
      <c r="AD41" s="32">
        <f t="shared" si="30"/>
        <v>1546845.8378526224</v>
      </c>
      <c r="AE41" s="32">
        <f t="shared" si="30"/>
        <v>1486241.4075247522</v>
      </c>
      <c r="AF41" s="32">
        <f t="shared" si="30"/>
        <v>1460683.8846861201</v>
      </c>
      <c r="AG41" s="32">
        <f t="shared" si="30"/>
        <v>1415036.7469802001</v>
      </c>
      <c r="AH41" s="32">
        <f t="shared" si="30"/>
        <v>1375422.6776400146</v>
      </c>
      <c r="AI41" s="32">
        <f t="shared" si="30"/>
        <v>1335914.780864005</v>
      </c>
      <c r="AJ41" s="32">
        <f t="shared" si="30"/>
        <v>1298029.9547997231</v>
      </c>
      <c r="AK41" s="32">
        <f t="shared" si="30"/>
        <v>1240332.7883288192</v>
      </c>
      <c r="AL41" s="32">
        <f t="shared" si="30"/>
        <v>1202523.5310500152</v>
      </c>
      <c r="AM41" s="32">
        <f t="shared" si="30"/>
        <v>1196293.9657749368</v>
      </c>
      <c r="AN41" s="32">
        <f t="shared" si="30"/>
        <v>1718240.5753123101</v>
      </c>
      <c r="AO41" s="32">
        <f t="shared" si="30"/>
        <v>1159515.2038923241</v>
      </c>
      <c r="AP41" s="32">
        <f t="shared" si="30"/>
        <v>1127964.1434794432</v>
      </c>
      <c r="AQ41" s="32">
        <f t="shared" si="30"/>
        <v>1103187.0377353721</v>
      </c>
      <c r="AR41" s="32">
        <f t="shared" si="30"/>
        <v>1075789.2046429708</v>
      </c>
      <c r="AS41" s="32">
        <f t="shared" si="30"/>
        <v>1049926.0751202872</v>
      </c>
      <c r="AT41" s="32">
        <f t="shared" si="30"/>
        <v>1023555.8066182849</v>
      </c>
      <c r="AU41" s="32">
        <f t="shared" si="30"/>
        <v>1000074.8716264835</v>
      </c>
      <c r="AV41" s="32">
        <f t="shared" si="30"/>
        <v>972249.76637277368</v>
      </c>
      <c r="AW41" s="32">
        <f t="shared" si="30"/>
        <v>956037.40739183174</v>
      </c>
      <c r="AX41" s="32">
        <f t="shared" si="30"/>
        <v>932413.55995529308</v>
      </c>
      <c r="AY41" s="32">
        <f t="shared" si="30"/>
        <v>957316.2499057845</v>
      </c>
      <c r="AZ41" s="32">
        <f t="shared" si="30"/>
        <v>1421376.8753931783</v>
      </c>
      <c r="BA41" s="32">
        <f t="shared" si="30"/>
        <v>914803.63204883575</v>
      </c>
      <c r="BB41" s="32">
        <f t="shared" si="30"/>
        <v>894214.15300198132</v>
      </c>
      <c r="BC41" s="32">
        <f t="shared" si="30"/>
        <v>871874.43105461064</v>
      </c>
      <c r="BD41" s="32">
        <f t="shared" si="30"/>
        <v>853062.13116195658</v>
      </c>
      <c r="BE41" s="32">
        <f t="shared" si="30"/>
        <v>832930.94491909421</v>
      </c>
      <c r="BF41" s="32">
        <f t="shared" si="30"/>
        <v>816403.31812532933</v>
      </c>
      <c r="BG41" s="32">
        <f t="shared" si="30"/>
        <v>801236.91382987506</v>
      </c>
      <c r="BH41" s="32">
        <f t="shared" si="30"/>
        <v>786873.97674067365</v>
      </c>
      <c r="BI41" s="32">
        <f t="shared" si="30"/>
        <v>765084.3633396948</v>
      </c>
      <c r="BJ41" s="32">
        <f t="shared" si="30"/>
        <v>748093.37030680897</v>
      </c>
      <c r="BK41" s="32">
        <f t="shared" si="30"/>
        <v>730290.81542107649</v>
      </c>
      <c r="BL41" s="32">
        <f t="shared" si="30"/>
        <v>1127528.4653613577</v>
      </c>
      <c r="BM41" s="32">
        <f t="shared" si="30"/>
        <v>706649.54048603843</v>
      </c>
      <c r="BN41" s="32">
        <f t="shared" si="30"/>
        <v>687751.67478293623</v>
      </c>
      <c r="BO41" s="32">
        <f t="shared" si="30"/>
        <v>678141.43112126668</v>
      </c>
      <c r="BP41" s="32">
        <f t="shared" ref="BP41:EA41" si="31">BY16</f>
        <v>674315.23795646988</v>
      </c>
      <c r="BQ41" s="32">
        <f t="shared" si="31"/>
        <v>658840.21138435765</v>
      </c>
      <c r="BR41" s="32">
        <f t="shared" si="31"/>
        <v>643908.01922644465</v>
      </c>
      <c r="BS41" s="32">
        <f t="shared" si="31"/>
        <v>633251.75682399212</v>
      </c>
      <c r="BT41" s="32">
        <f t="shared" si="31"/>
        <v>615162.67232371913</v>
      </c>
      <c r="BU41" s="32">
        <f t="shared" si="31"/>
        <v>604061.80002267938</v>
      </c>
      <c r="BV41" s="32">
        <f t="shared" si="31"/>
        <v>595613.06292073859</v>
      </c>
      <c r="BW41" s="32">
        <f t="shared" si="31"/>
        <v>587038.27581781824</v>
      </c>
      <c r="BX41" s="32">
        <f t="shared" si="31"/>
        <v>936254.4516329203</v>
      </c>
      <c r="BY41" s="32">
        <f t="shared" si="31"/>
        <v>574251.22867956804</v>
      </c>
      <c r="BZ41" s="32">
        <f t="shared" si="31"/>
        <v>566797.41381494538</v>
      </c>
      <c r="CA41" s="32">
        <f t="shared" si="31"/>
        <v>555033.20963745588</v>
      </c>
      <c r="CB41" s="32">
        <f t="shared" si="31"/>
        <v>546515.95755205757</v>
      </c>
      <c r="CC41" s="32">
        <f t="shared" si="31"/>
        <v>538914.67825446534</v>
      </c>
      <c r="CD41" s="32">
        <f t="shared" si="31"/>
        <v>528600.92121849116</v>
      </c>
      <c r="CE41" s="32">
        <f t="shared" si="31"/>
        <v>520770.61110115598</v>
      </c>
      <c r="CF41" s="32">
        <f t="shared" si="31"/>
        <v>513973.09726585366</v>
      </c>
      <c r="CG41" s="32">
        <f t="shared" si="31"/>
        <v>506911.16347917606</v>
      </c>
      <c r="CH41" s="32">
        <f t="shared" si="31"/>
        <v>501400.32554125239</v>
      </c>
      <c r="CI41" s="32">
        <f t="shared" si="31"/>
        <v>494751.79616316332</v>
      </c>
      <c r="CJ41" s="32">
        <f t="shared" si="31"/>
        <v>808075.02021319489</v>
      </c>
      <c r="CK41" s="32">
        <f t="shared" si="31"/>
        <v>485795.27321124531</v>
      </c>
      <c r="CL41" s="32">
        <f t="shared" si="31"/>
        <v>478571.57656564016</v>
      </c>
      <c r="CM41" s="32">
        <f t="shared" si="31"/>
        <v>475422.91816148447</v>
      </c>
      <c r="CN41" s="32">
        <f t="shared" si="31"/>
        <v>468580.13602955121</v>
      </c>
      <c r="CO41" s="32">
        <f t="shared" si="31"/>
        <v>459069.93773685128</v>
      </c>
      <c r="CP41" s="32">
        <f t="shared" si="31"/>
        <v>452537.95545575139</v>
      </c>
      <c r="CQ41" s="32">
        <f t="shared" si="31"/>
        <v>448157.18414397549</v>
      </c>
      <c r="CR41" s="32">
        <f t="shared" si="31"/>
        <v>442961.31284513324</v>
      </c>
      <c r="CS41" s="32">
        <f t="shared" si="31"/>
        <v>440784.01054728677</v>
      </c>
      <c r="CT41" s="32">
        <f t="shared" si="31"/>
        <v>438640.3337317644</v>
      </c>
      <c r="CU41" s="32">
        <f t="shared" si="31"/>
        <v>432088.69772337546</v>
      </c>
      <c r="CV41" s="32">
        <f t="shared" si="31"/>
        <v>707397.89693259913</v>
      </c>
      <c r="CW41" s="32">
        <f t="shared" si="31"/>
        <v>428529.29268221179</v>
      </c>
      <c r="CX41" s="32">
        <f t="shared" si="31"/>
        <v>424168.4112200219</v>
      </c>
      <c r="CY41" s="32">
        <f t="shared" si="31"/>
        <v>418236.93489162409</v>
      </c>
      <c r="CZ41" s="32">
        <f t="shared" si="31"/>
        <v>412370.45413758437</v>
      </c>
      <c r="DA41" s="32">
        <f t="shared" si="31"/>
        <v>407126.61748471443</v>
      </c>
      <c r="DB41" s="32">
        <f t="shared" si="31"/>
        <v>405752.67397604301</v>
      </c>
      <c r="DC41" s="32">
        <f t="shared" si="31"/>
        <v>402748.04510347598</v>
      </c>
      <c r="DD41" s="32">
        <f t="shared" si="31"/>
        <v>394487.72492341773</v>
      </c>
      <c r="DE41" s="32">
        <f t="shared" si="31"/>
        <v>391177.7412111928</v>
      </c>
      <c r="DF41" s="32">
        <f t="shared" si="31"/>
        <v>394350.40578061639</v>
      </c>
      <c r="DG41" s="32">
        <f t="shared" si="31"/>
        <v>389472.07823439268</v>
      </c>
      <c r="DH41" s="32">
        <f t="shared" si="31"/>
        <v>631325.94076977426</v>
      </c>
      <c r="DI41" s="32">
        <f t="shared" si="31"/>
        <v>381166.68794903817</v>
      </c>
      <c r="DJ41" s="32">
        <f t="shared" si="31"/>
        <v>377326.83809360029</v>
      </c>
      <c r="DK41" s="32">
        <f t="shared" si="31"/>
        <v>372714.20123969135</v>
      </c>
      <c r="DL41" s="32">
        <f t="shared" si="31"/>
        <v>370655.57253858447</v>
      </c>
      <c r="DM41" s="32">
        <f t="shared" si="31"/>
        <v>367836.64064733766</v>
      </c>
      <c r="DN41" s="32">
        <f t="shared" si="31"/>
        <v>366400.15123568388</v>
      </c>
      <c r="DO41" s="32">
        <f t="shared" si="31"/>
        <v>364896.32215225149</v>
      </c>
      <c r="DP41" s="32">
        <f t="shared" si="31"/>
        <v>366200.68941275461</v>
      </c>
      <c r="DQ41" s="32">
        <f t="shared" si="31"/>
        <v>363887.87677360605</v>
      </c>
      <c r="DR41" s="32">
        <f t="shared" si="31"/>
        <v>358411.10151627113</v>
      </c>
      <c r="DS41" s="32">
        <f t="shared" si="31"/>
        <v>318285.25685270538</v>
      </c>
      <c r="DT41" s="32">
        <f t="shared" si="31"/>
        <v>375643.30853516457</v>
      </c>
      <c r="DU41" s="32">
        <f t="shared" si="31"/>
        <v>158043.23021894589</v>
      </c>
      <c r="DV41" s="32">
        <f t="shared" si="31"/>
        <v>157503.05317578453</v>
      </c>
      <c r="DW41" s="32">
        <f t="shared" si="31"/>
        <v>156260.87517514196</v>
      </c>
      <c r="DX41" s="32">
        <f t="shared" si="31"/>
        <v>155212.56022786885</v>
      </c>
      <c r="DY41" s="32">
        <f t="shared" si="31"/>
        <v>154117.88483473117</v>
      </c>
      <c r="DZ41" s="32">
        <f t="shared" si="31"/>
        <v>152996.87350567608</v>
      </c>
      <c r="EA41" s="32">
        <f t="shared" si="31"/>
        <v>152090.10160197873</v>
      </c>
      <c r="EB41" s="32">
        <f t="shared" ref="EB41:GM41" si="32">EK16</f>
        <v>151316.68331675522</v>
      </c>
      <c r="EC41" s="32">
        <f t="shared" si="32"/>
        <v>150370.66212719431</v>
      </c>
      <c r="ED41" s="32">
        <f t="shared" si="32"/>
        <v>149496.61852616922</v>
      </c>
      <c r="EE41" s="32">
        <f t="shared" si="32"/>
        <v>148422.41202759149</v>
      </c>
      <c r="EF41" s="32">
        <f t="shared" si="32"/>
        <v>336785.44864723692</v>
      </c>
      <c r="EG41" s="32">
        <f t="shared" si="32"/>
        <v>149248.34977212685</v>
      </c>
      <c r="EH41" s="32">
        <f t="shared" si="32"/>
        <v>148424.79202232626</v>
      </c>
      <c r="EI41" s="32">
        <f t="shared" si="32"/>
        <v>147444.59499346415</v>
      </c>
      <c r="EJ41" s="32">
        <f t="shared" si="32"/>
        <v>146389.51598020381</v>
      </c>
      <c r="EK41" s="32">
        <f t="shared" si="32"/>
        <v>145583.45143022493</v>
      </c>
      <c r="EL41" s="32">
        <f t="shared" si="32"/>
        <v>144859.4977433233</v>
      </c>
      <c r="EM41" s="32">
        <f t="shared" si="32"/>
        <v>143939.45731450085</v>
      </c>
      <c r="EN41" s="32">
        <f t="shared" si="32"/>
        <v>143236.52686601912</v>
      </c>
      <c r="EO41" s="32">
        <f t="shared" si="32"/>
        <v>142544.58789181357</v>
      </c>
      <c r="EP41" s="32">
        <f t="shared" si="32"/>
        <v>141407.85272997944</v>
      </c>
      <c r="EQ41" s="32">
        <f t="shared" si="32"/>
        <v>140233.91849954685</v>
      </c>
      <c r="ER41" s="32">
        <f t="shared" si="32"/>
        <v>297065.10380438482</v>
      </c>
      <c r="ES41" s="32">
        <f t="shared" si="32"/>
        <v>138139.17467146958</v>
      </c>
      <c r="ET41" s="32">
        <f t="shared" si="32"/>
        <v>136263.68582429725</v>
      </c>
      <c r="EU41" s="32">
        <f t="shared" si="32"/>
        <v>134820.54876592263</v>
      </c>
      <c r="EV41" s="32">
        <f t="shared" si="32"/>
        <v>133470.00625971676</v>
      </c>
      <c r="EW41" s="32">
        <f t="shared" si="32"/>
        <v>132390.75845205845</v>
      </c>
      <c r="EX41" s="32">
        <f t="shared" si="32"/>
        <v>131111.6491211814</v>
      </c>
      <c r="EY41" s="32">
        <f t="shared" si="32"/>
        <v>130147.79643698304</v>
      </c>
      <c r="EZ41" s="32">
        <f t="shared" si="32"/>
        <v>129120.49626872668</v>
      </c>
      <c r="FA41" s="32">
        <f t="shared" si="32"/>
        <v>128076.78486590112</v>
      </c>
      <c r="FB41" s="32">
        <f t="shared" si="32"/>
        <v>126698.62653435815</v>
      </c>
      <c r="FC41" s="32">
        <f t="shared" si="32"/>
        <v>125598.39254880816</v>
      </c>
      <c r="FD41" s="32">
        <f t="shared" si="32"/>
        <v>247446.05785662326</v>
      </c>
      <c r="FE41" s="32">
        <f t="shared" si="32"/>
        <v>124595.34349496568</v>
      </c>
      <c r="FF41" s="32">
        <f t="shared" si="32"/>
        <v>123706.47204508152</v>
      </c>
      <c r="FG41" s="32">
        <f t="shared" si="32"/>
        <v>122702.7653825375</v>
      </c>
      <c r="FH41" s="32">
        <f t="shared" si="32"/>
        <v>121818.64509941077</v>
      </c>
      <c r="FI41" s="32">
        <f t="shared" si="32"/>
        <v>121243.97806027153</v>
      </c>
      <c r="FJ41" s="32">
        <f t="shared" si="32"/>
        <v>120427.81648348077</v>
      </c>
      <c r="FK41" s="32">
        <f t="shared" si="32"/>
        <v>119950.69844070017</v>
      </c>
      <c r="FL41" s="32">
        <f t="shared" si="32"/>
        <v>119508.67896458137</v>
      </c>
      <c r="FM41" s="32">
        <f t="shared" si="32"/>
        <v>118587.43326852856</v>
      </c>
      <c r="FN41" s="32">
        <f t="shared" si="32"/>
        <v>116334.04987465951</v>
      </c>
      <c r="FO41" s="32">
        <f t="shared" si="32"/>
        <v>116318.78513371981</v>
      </c>
      <c r="FP41" s="32">
        <f t="shared" si="32"/>
        <v>214525.43416231833</v>
      </c>
      <c r="FQ41" s="32">
        <f t="shared" si="32"/>
        <v>117976.67616222786</v>
      </c>
      <c r="FR41" s="32">
        <f t="shared" si="32"/>
        <v>118124.7595565285</v>
      </c>
      <c r="FS41" s="32">
        <f t="shared" si="32"/>
        <v>118268.26777248262</v>
      </c>
      <c r="FT41" s="32">
        <f t="shared" si="32"/>
        <v>118425.0528315972</v>
      </c>
      <c r="FU41" s="32">
        <f t="shared" si="32"/>
        <v>119037.16938129443</v>
      </c>
      <c r="FV41" s="32">
        <f t="shared" si="32"/>
        <v>118244.89561522615</v>
      </c>
      <c r="FW41" s="32">
        <f t="shared" si="32"/>
        <v>118375.12936119329</v>
      </c>
      <c r="FX41" s="32">
        <f t="shared" si="32"/>
        <v>118171.38308293292</v>
      </c>
      <c r="FY41" s="32">
        <f t="shared" si="32"/>
        <v>118042.24251072419</v>
      </c>
      <c r="FZ41" s="32">
        <f t="shared" si="32"/>
        <v>117466.67320493182</v>
      </c>
      <c r="GA41" s="32">
        <f t="shared" si="32"/>
        <v>92462.166725532588</v>
      </c>
      <c r="GB41" s="32">
        <f t="shared" si="32"/>
        <v>0</v>
      </c>
      <c r="GC41" s="32">
        <f t="shared" si="32"/>
        <v>0</v>
      </c>
      <c r="GD41" s="32">
        <f t="shared" si="32"/>
        <v>0</v>
      </c>
      <c r="GE41" s="32">
        <f t="shared" si="32"/>
        <v>0</v>
      </c>
      <c r="GF41" s="32">
        <f t="shared" si="32"/>
        <v>0</v>
      </c>
      <c r="GG41" s="32">
        <f t="shared" si="32"/>
        <v>0</v>
      </c>
      <c r="GH41" s="32">
        <f t="shared" si="32"/>
        <v>0</v>
      </c>
      <c r="GI41" s="32">
        <f t="shared" si="32"/>
        <v>0</v>
      </c>
      <c r="GJ41" s="32">
        <f t="shared" si="32"/>
        <v>0</v>
      </c>
      <c r="GK41" s="32">
        <f t="shared" si="32"/>
        <v>0</v>
      </c>
      <c r="GL41" s="32">
        <f t="shared" si="32"/>
        <v>0</v>
      </c>
      <c r="GM41" s="32">
        <f t="shared" si="32"/>
        <v>0</v>
      </c>
      <c r="GN41" s="32">
        <f>GW16</f>
        <v>0</v>
      </c>
    </row>
    <row r="42" spans="2:196" s="32" customFormat="1" x14ac:dyDescent="0.25">
      <c r="B42" s="32">
        <f>Blad4!B16</f>
        <v>186391145.04519337</v>
      </c>
      <c r="C42" s="32">
        <f>M17</f>
        <v>5159150.0199494669</v>
      </c>
      <c r="D42" s="32">
        <f t="shared" ref="D42:BO42" si="33">N17</f>
        <v>8033488.3541920222</v>
      </c>
      <c r="E42" s="32">
        <f t="shared" si="33"/>
        <v>7480254.5703102518</v>
      </c>
      <c r="F42" s="32">
        <f t="shared" si="33"/>
        <v>6035780.865177284</v>
      </c>
      <c r="G42" s="32">
        <f t="shared" si="33"/>
        <v>4573907.1396756526</v>
      </c>
      <c r="H42" s="32">
        <f t="shared" si="33"/>
        <v>4537928.2156480001</v>
      </c>
      <c r="I42" s="32">
        <f t="shared" si="33"/>
        <v>3916088.356243304</v>
      </c>
      <c r="J42" s="32">
        <f t="shared" si="33"/>
        <v>2857903.0380408913</v>
      </c>
      <c r="K42" s="32">
        <f t="shared" si="33"/>
        <v>2556636.5181771554</v>
      </c>
      <c r="L42" s="32">
        <f t="shared" si="33"/>
        <v>2846289.5298513817</v>
      </c>
      <c r="M42" s="32">
        <f t="shared" si="33"/>
        <v>2822238.7208954063</v>
      </c>
      <c r="N42" s="32">
        <f t="shared" si="33"/>
        <v>2749139.2173825279</v>
      </c>
      <c r="O42" s="32">
        <f t="shared" si="33"/>
        <v>3702854.1309782458</v>
      </c>
      <c r="P42" s="32">
        <f t="shared" si="33"/>
        <v>2688435.6617985424</v>
      </c>
      <c r="Q42" s="32">
        <f t="shared" si="33"/>
        <v>2669399.5966213597</v>
      </c>
      <c r="R42" s="32">
        <f t="shared" si="33"/>
        <v>2629530.9989731046</v>
      </c>
      <c r="S42" s="32">
        <f t="shared" si="33"/>
        <v>2561722.5027194223</v>
      </c>
      <c r="T42" s="32">
        <f t="shared" si="33"/>
        <v>2956715.3306569825</v>
      </c>
      <c r="U42" s="32">
        <f t="shared" si="33"/>
        <v>2755397.3162902677</v>
      </c>
      <c r="V42" s="32">
        <f t="shared" si="33"/>
        <v>2559916.0350920539</v>
      </c>
      <c r="W42" s="32">
        <f t="shared" si="33"/>
        <v>2418145.1505856002</v>
      </c>
      <c r="X42" s="32">
        <f t="shared" si="33"/>
        <v>2386888.851108544</v>
      </c>
      <c r="Y42" s="32">
        <f t="shared" si="33"/>
        <v>2259566.1739318026</v>
      </c>
      <c r="Z42" s="32">
        <f t="shared" si="33"/>
        <v>2146309.055035606</v>
      </c>
      <c r="AA42" s="32">
        <f t="shared" si="33"/>
        <v>2871805.1038062316</v>
      </c>
      <c r="AB42" s="32">
        <f t="shared" si="33"/>
        <v>2033533.5809080973</v>
      </c>
      <c r="AC42" s="32">
        <f t="shared" si="33"/>
        <v>1992454.7891624253</v>
      </c>
      <c r="AD42" s="32">
        <f t="shared" si="33"/>
        <v>1933454.2893348313</v>
      </c>
      <c r="AE42" s="32">
        <f t="shared" si="33"/>
        <v>1839390.7648061938</v>
      </c>
      <c r="AF42" s="32">
        <f t="shared" si="33"/>
        <v>1814242.1456752266</v>
      </c>
      <c r="AG42" s="32">
        <f t="shared" si="33"/>
        <v>1744976.034036513</v>
      </c>
      <c r="AH42" s="32">
        <f t="shared" si="33"/>
        <v>1690697.8651948455</v>
      </c>
      <c r="AI42" s="32">
        <f t="shared" si="33"/>
        <v>1646303.1505631553</v>
      </c>
      <c r="AJ42" s="32">
        <f t="shared" si="33"/>
        <v>1597783.9142003111</v>
      </c>
      <c r="AK42" s="32">
        <f t="shared" si="33"/>
        <v>1563590.5151946759</v>
      </c>
      <c r="AL42" s="32">
        <f t="shared" si="33"/>
        <v>1520358.8477640413</v>
      </c>
      <c r="AM42" s="32">
        <f t="shared" si="33"/>
        <v>2152520.8884806088</v>
      </c>
      <c r="AN42" s="32">
        <f t="shared" si="33"/>
        <v>1499293.318150986</v>
      </c>
      <c r="AO42" s="32">
        <f t="shared" si="33"/>
        <v>1462113.7632306796</v>
      </c>
      <c r="AP42" s="32">
        <f t="shared" si="33"/>
        <v>1430686.010572498</v>
      </c>
      <c r="AQ42" s="32">
        <f t="shared" si="33"/>
        <v>1404379.1794424602</v>
      </c>
      <c r="AR42" s="32">
        <f t="shared" si="33"/>
        <v>1365024.5840024767</v>
      </c>
      <c r="AS42" s="32">
        <f t="shared" si="33"/>
        <v>1340166.7648113323</v>
      </c>
      <c r="AT42" s="32">
        <f t="shared" si="33"/>
        <v>1315624.5589247351</v>
      </c>
      <c r="AU42" s="32">
        <f t="shared" si="33"/>
        <v>1285214.7295143697</v>
      </c>
      <c r="AV42" s="32">
        <f t="shared" si="33"/>
        <v>1249886.2895861745</v>
      </c>
      <c r="AW42" s="32">
        <f t="shared" si="33"/>
        <v>1232086.5168560366</v>
      </c>
      <c r="AX42" s="32">
        <f t="shared" si="33"/>
        <v>1201403.4582508455</v>
      </c>
      <c r="AY42" s="32">
        <f t="shared" si="33"/>
        <v>1746076.8817545644</v>
      </c>
      <c r="AZ42" s="32">
        <f t="shared" si="33"/>
        <v>1184514.3058887029</v>
      </c>
      <c r="BA42" s="32">
        <f t="shared" si="33"/>
        <v>1147942.8199395398</v>
      </c>
      <c r="BB42" s="32">
        <f t="shared" si="33"/>
        <v>1123191.7237576724</v>
      </c>
      <c r="BC42" s="32">
        <f t="shared" si="33"/>
        <v>1094870.1184143079</v>
      </c>
      <c r="BD42" s="32">
        <f t="shared" si="33"/>
        <v>1074020.7310882118</v>
      </c>
      <c r="BE42" s="32">
        <f t="shared" si="33"/>
        <v>1052943.0639476632</v>
      </c>
      <c r="BF42" s="32">
        <f t="shared" si="33"/>
        <v>1029534.0454227051</v>
      </c>
      <c r="BG42" s="32">
        <f t="shared" si="33"/>
        <v>1013669.3029376988</v>
      </c>
      <c r="BH42" s="32">
        <f t="shared" si="33"/>
        <v>996285.65893657564</v>
      </c>
      <c r="BI42" s="32">
        <f t="shared" si="33"/>
        <v>968888.87331630616</v>
      </c>
      <c r="BJ42" s="32">
        <f t="shared" si="33"/>
        <v>948199.35154953902</v>
      </c>
      <c r="BK42" s="32">
        <f t="shared" si="33"/>
        <v>1354546.4763913753</v>
      </c>
      <c r="BL42" s="32">
        <f t="shared" si="33"/>
        <v>907759.77853036008</v>
      </c>
      <c r="BM42" s="32">
        <f t="shared" si="33"/>
        <v>895386.36021426297</v>
      </c>
      <c r="BN42" s="32">
        <f t="shared" si="33"/>
        <v>869009.84197406867</v>
      </c>
      <c r="BO42" s="32">
        <f t="shared" si="33"/>
        <v>854612.59379212023</v>
      </c>
      <c r="BP42" s="32">
        <f t="shared" ref="BP42:EA42" si="34">BZ17</f>
        <v>850894.93793154694</v>
      </c>
      <c r="BQ42" s="32">
        <f t="shared" si="34"/>
        <v>828730.61487933714</v>
      </c>
      <c r="BR42" s="32">
        <f t="shared" si="34"/>
        <v>808162.76523777726</v>
      </c>
      <c r="BS42" s="32">
        <f t="shared" si="34"/>
        <v>795259.85202979075</v>
      </c>
      <c r="BT42" s="32">
        <f t="shared" si="34"/>
        <v>769478.41308561526</v>
      </c>
      <c r="BU42" s="32">
        <f t="shared" si="34"/>
        <v>754196.36499779485</v>
      </c>
      <c r="BV42" s="32">
        <f t="shared" si="34"/>
        <v>739831.57004532008</v>
      </c>
      <c r="BW42" s="32">
        <f t="shared" si="34"/>
        <v>1059901.6102350811</v>
      </c>
      <c r="BX42" s="32">
        <f t="shared" si="34"/>
        <v>709613.4274532093</v>
      </c>
      <c r="BY42" s="32">
        <f t="shared" si="34"/>
        <v>698401.81740548031</v>
      </c>
      <c r="BZ42" s="32">
        <f t="shared" si="34"/>
        <v>684441.30580715614</v>
      </c>
      <c r="CA42" s="32">
        <f t="shared" si="34"/>
        <v>665975.52597267379</v>
      </c>
      <c r="CB42" s="32">
        <f t="shared" si="34"/>
        <v>652410.84196505183</v>
      </c>
      <c r="CC42" s="32">
        <f t="shared" si="34"/>
        <v>636700.57482460234</v>
      </c>
      <c r="CD42" s="32">
        <f t="shared" si="34"/>
        <v>620146.13016023114</v>
      </c>
      <c r="CE42" s="32">
        <f t="shared" si="34"/>
        <v>605700.40422092821</v>
      </c>
      <c r="CF42" s="32">
        <f t="shared" si="34"/>
        <v>591386.32563394902</v>
      </c>
      <c r="CG42" s="32">
        <f t="shared" si="34"/>
        <v>577317.64324337756</v>
      </c>
      <c r="CH42" s="32">
        <f t="shared" si="34"/>
        <v>565189.60693707259</v>
      </c>
      <c r="CI42" s="32">
        <f t="shared" si="34"/>
        <v>812990.5883675603</v>
      </c>
      <c r="CJ42" s="32">
        <f t="shared" si="34"/>
        <v>541255.4261259184</v>
      </c>
      <c r="CK42" s="32">
        <f t="shared" si="34"/>
        <v>528943.14732165344</v>
      </c>
      <c r="CL42" s="32">
        <f t="shared" si="34"/>
        <v>514290.79481041071</v>
      </c>
      <c r="CM42" s="32">
        <f t="shared" si="34"/>
        <v>505295.6812712223</v>
      </c>
      <c r="CN42" s="32">
        <f t="shared" si="34"/>
        <v>494862.47315193189</v>
      </c>
      <c r="CO42" s="32">
        <f t="shared" si="34"/>
        <v>479733.26324595849</v>
      </c>
      <c r="CP42" s="32">
        <f t="shared" si="34"/>
        <v>468860.14678253827</v>
      </c>
      <c r="CQ42" s="32">
        <f t="shared" si="34"/>
        <v>460281.02845134947</v>
      </c>
      <c r="CR42" s="32">
        <f t="shared" si="34"/>
        <v>450923.45990413846</v>
      </c>
      <c r="CS42" s="32">
        <f t="shared" si="34"/>
        <v>445169.96582608041</v>
      </c>
      <c r="CT42" s="32">
        <f t="shared" si="34"/>
        <v>440312.93724350847</v>
      </c>
      <c r="CU42" s="32">
        <f t="shared" si="34"/>
        <v>628583.40668971429</v>
      </c>
      <c r="CV42" s="32">
        <f t="shared" si="34"/>
        <v>421777.58112722007</v>
      </c>
      <c r="CW42" s="32">
        <f t="shared" si="34"/>
        <v>418328.12956442888</v>
      </c>
      <c r="CX42" s="32">
        <f t="shared" si="34"/>
        <v>411888.50365955301</v>
      </c>
      <c r="CY42" s="32">
        <f t="shared" si="34"/>
        <v>406183.15143232769</v>
      </c>
      <c r="CZ42" s="32">
        <f t="shared" si="34"/>
        <v>402217.05479825893</v>
      </c>
      <c r="DA42" s="32">
        <f t="shared" si="34"/>
        <v>396821.06148270197</v>
      </c>
      <c r="DB42" s="32">
        <f t="shared" si="34"/>
        <v>396082.92812099529</v>
      </c>
      <c r="DC42" s="32">
        <f t="shared" si="34"/>
        <v>394338.30590300646</v>
      </c>
      <c r="DD42" s="32">
        <f t="shared" si="34"/>
        <v>387973.64109485538</v>
      </c>
      <c r="DE42" s="32">
        <f t="shared" si="34"/>
        <v>386436.17167409102</v>
      </c>
      <c r="DF42" s="32">
        <f t="shared" si="34"/>
        <v>390741.30178977625</v>
      </c>
      <c r="DG42" s="32">
        <f t="shared" si="34"/>
        <v>535088.52265513293</v>
      </c>
      <c r="DH42" s="32">
        <f t="shared" si="34"/>
        <v>374582.04915013479</v>
      </c>
      <c r="DI42" s="32">
        <f t="shared" si="34"/>
        <v>370518.14943059103</v>
      </c>
      <c r="DJ42" s="32">
        <f t="shared" si="34"/>
        <v>366731.26913753693</v>
      </c>
      <c r="DK42" s="32">
        <f t="shared" si="34"/>
        <v>361504.81119701592</v>
      </c>
      <c r="DL42" s="32">
        <f t="shared" si="34"/>
        <v>357600.61762137519</v>
      </c>
      <c r="DM42" s="32">
        <f t="shared" si="34"/>
        <v>351655.65464016952</v>
      </c>
      <c r="DN42" s="32">
        <f t="shared" si="34"/>
        <v>345286.50266649126</v>
      </c>
      <c r="DO42" s="32">
        <f t="shared" si="34"/>
        <v>336872.58138292597</v>
      </c>
      <c r="DP42" s="32">
        <f t="shared" si="34"/>
        <v>328519.2107891707</v>
      </c>
      <c r="DQ42" s="32">
        <f t="shared" si="34"/>
        <v>313148.77573302726</v>
      </c>
      <c r="DR42" s="32">
        <f t="shared" si="34"/>
        <v>290794.41837945697</v>
      </c>
      <c r="DS42" s="32">
        <f t="shared" si="34"/>
        <v>330988.34073063149</v>
      </c>
      <c r="DT42" s="32">
        <f t="shared" si="34"/>
        <v>133888.90473309095</v>
      </c>
      <c r="DU42" s="32">
        <f t="shared" si="34"/>
        <v>131417.4715998777</v>
      </c>
      <c r="DV42" s="32">
        <f t="shared" si="34"/>
        <v>121612.46368827132</v>
      </c>
      <c r="DW42" s="32">
        <f t="shared" si="34"/>
        <v>119740.91551413041</v>
      </c>
      <c r="DX42" s="32">
        <f t="shared" si="34"/>
        <v>118209.07906062643</v>
      </c>
      <c r="DY42" s="32">
        <f t="shared" si="34"/>
        <v>116676.00802399921</v>
      </c>
      <c r="DZ42" s="32">
        <f t="shared" si="34"/>
        <v>115240.96748408035</v>
      </c>
      <c r="EA42" s="32">
        <f t="shared" si="34"/>
        <v>113832.87604145656</v>
      </c>
      <c r="EB42" s="32">
        <f t="shared" ref="EB42:GM42" si="35">EL17</f>
        <v>112442.79377866955</v>
      </c>
      <c r="EC42" s="32">
        <f t="shared" si="35"/>
        <v>111074.98830778581</v>
      </c>
      <c r="ED42" s="32">
        <f t="shared" si="35"/>
        <v>109739.67262513546</v>
      </c>
      <c r="EE42" s="32">
        <f t="shared" si="35"/>
        <v>205068.90808741673</v>
      </c>
      <c r="EF42" s="32">
        <f t="shared" si="35"/>
        <v>108342.08201033657</v>
      </c>
      <c r="EG42" s="32">
        <f t="shared" si="35"/>
        <v>107110.55398841519</v>
      </c>
      <c r="EH42" s="32">
        <f t="shared" si="35"/>
        <v>105932.35298205767</v>
      </c>
      <c r="EI42" s="32">
        <f t="shared" si="35"/>
        <v>104768.99296590802</v>
      </c>
      <c r="EJ42" s="32">
        <f t="shared" si="35"/>
        <v>103628.13973665568</v>
      </c>
      <c r="EK42" s="32">
        <f t="shared" si="35"/>
        <v>102507.46134942585</v>
      </c>
      <c r="EL42" s="32">
        <f t="shared" si="35"/>
        <v>101428.715880781</v>
      </c>
      <c r="EM42" s="32">
        <f t="shared" si="35"/>
        <v>100388.35435334888</v>
      </c>
      <c r="EN42" s="32">
        <f t="shared" si="35"/>
        <v>99389.937035005976</v>
      </c>
      <c r="EO42" s="32">
        <f t="shared" si="35"/>
        <v>98422.102173467254</v>
      </c>
      <c r="EP42" s="32">
        <f t="shared" si="35"/>
        <v>97471.493830816733</v>
      </c>
      <c r="EQ42" s="32">
        <f t="shared" si="35"/>
        <v>172241.74026823221</v>
      </c>
      <c r="ER42" s="32">
        <f t="shared" si="35"/>
        <v>96552.536176080903</v>
      </c>
      <c r="ES42" s="32">
        <f t="shared" si="35"/>
        <v>95640.75811646496</v>
      </c>
      <c r="ET42" s="32">
        <f t="shared" si="35"/>
        <v>94727.161827879172</v>
      </c>
      <c r="EU42" s="32">
        <f t="shared" si="35"/>
        <v>93867.939139299444</v>
      </c>
      <c r="EV42" s="32">
        <f t="shared" si="35"/>
        <v>93035.528013933144</v>
      </c>
      <c r="EW42" s="32">
        <f t="shared" si="35"/>
        <v>92219.404162688777</v>
      </c>
      <c r="EX42" s="32">
        <f t="shared" si="35"/>
        <v>91429.616745569976</v>
      </c>
      <c r="EY42" s="32">
        <f t="shared" si="35"/>
        <v>90616.366465944186</v>
      </c>
      <c r="EZ42" s="32">
        <f t="shared" si="35"/>
        <v>89808.330834433989</v>
      </c>
      <c r="FA42" s="32">
        <f t="shared" si="35"/>
        <v>88953.156224597915</v>
      </c>
      <c r="FB42" s="32">
        <f t="shared" si="35"/>
        <v>88228.111118456625</v>
      </c>
      <c r="FC42" s="32">
        <f t="shared" si="35"/>
        <v>146175.89126013109</v>
      </c>
      <c r="FD42" s="32">
        <f t="shared" si="35"/>
        <v>87431.876176969046</v>
      </c>
      <c r="FE42" s="32">
        <f t="shared" si="35"/>
        <v>86652.489959975195</v>
      </c>
      <c r="FF42" s="32">
        <f t="shared" si="35"/>
        <v>86011.181626066682</v>
      </c>
      <c r="FG42" s="32">
        <f t="shared" si="35"/>
        <v>85330.406506608197</v>
      </c>
      <c r="FH42" s="32">
        <f t="shared" si="35"/>
        <v>84668.731863721652</v>
      </c>
      <c r="FI42" s="32">
        <f t="shared" si="35"/>
        <v>84025.132792856835</v>
      </c>
      <c r="FJ42" s="32">
        <f t="shared" si="35"/>
        <v>83471.766009153798</v>
      </c>
      <c r="FK42" s="32">
        <f t="shared" si="35"/>
        <v>82851.041747213632</v>
      </c>
      <c r="FL42" s="32">
        <f t="shared" si="35"/>
        <v>82308.943185492288</v>
      </c>
      <c r="FM42" s="32">
        <f t="shared" si="35"/>
        <v>81761.36462523196</v>
      </c>
      <c r="FN42" s="32">
        <f t="shared" si="35"/>
        <v>81236.359609407911</v>
      </c>
      <c r="FO42" s="32">
        <f t="shared" si="35"/>
        <v>125268.21985913698</v>
      </c>
      <c r="FP42" s="32">
        <f t="shared" si="35"/>
        <v>80802.302853943285</v>
      </c>
      <c r="FQ42" s="32">
        <f t="shared" si="35"/>
        <v>80339.915934151417</v>
      </c>
      <c r="FR42" s="32">
        <f t="shared" si="35"/>
        <v>79888.467285814462</v>
      </c>
      <c r="FS42" s="32">
        <f t="shared" si="35"/>
        <v>79339.517974751681</v>
      </c>
      <c r="FT42" s="32">
        <f t="shared" si="35"/>
        <v>78845.054812290342</v>
      </c>
      <c r="FU42" s="32">
        <f t="shared" si="35"/>
        <v>78328.413719807373</v>
      </c>
      <c r="FV42" s="32">
        <f t="shared" si="35"/>
        <v>77922.411042884836</v>
      </c>
      <c r="FW42" s="32">
        <f t="shared" si="35"/>
        <v>77320.057626226073</v>
      </c>
      <c r="FX42" s="32">
        <f t="shared" si="35"/>
        <v>76922.77856044381</v>
      </c>
      <c r="FY42" s="32">
        <f t="shared" si="35"/>
        <v>63338.192680210719</v>
      </c>
      <c r="FZ42" s="32">
        <f t="shared" si="35"/>
        <v>51169.026969537321</v>
      </c>
      <c r="GA42" s="32">
        <f t="shared" si="35"/>
        <v>0</v>
      </c>
      <c r="GB42" s="32">
        <f t="shared" si="35"/>
        <v>0</v>
      </c>
      <c r="GC42" s="32">
        <f t="shared" si="35"/>
        <v>0</v>
      </c>
      <c r="GD42" s="32">
        <f t="shared" si="35"/>
        <v>0</v>
      </c>
      <c r="GE42" s="32">
        <f t="shared" si="35"/>
        <v>0</v>
      </c>
      <c r="GF42" s="32">
        <f t="shared" si="35"/>
        <v>0</v>
      </c>
      <c r="GG42" s="32">
        <f t="shared" si="35"/>
        <v>0</v>
      </c>
      <c r="GH42" s="32">
        <f t="shared" si="35"/>
        <v>0</v>
      </c>
      <c r="GI42" s="32">
        <f t="shared" si="35"/>
        <v>0</v>
      </c>
      <c r="GJ42" s="32">
        <f t="shared" si="35"/>
        <v>0</v>
      </c>
      <c r="GK42" s="32">
        <f t="shared" si="35"/>
        <v>0</v>
      </c>
      <c r="GL42" s="32">
        <f t="shared" si="35"/>
        <v>0</v>
      </c>
      <c r="GM42" s="32">
        <f t="shared" si="35"/>
        <v>0</v>
      </c>
      <c r="GN42" s="32">
        <f>GX17</f>
        <v>0</v>
      </c>
    </row>
    <row r="43" spans="2:196" s="32" customFormat="1" x14ac:dyDescent="0.25">
      <c r="B43" s="32">
        <f>Blad4!B17</f>
        <v>66686874.22869274</v>
      </c>
      <c r="C43" s="32">
        <f>N18</f>
        <v>2885463.68509332</v>
      </c>
      <c r="D43" s="32">
        <f t="shared" ref="D43:BO43" si="36">O18</f>
        <v>5768792.7694168137</v>
      </c>
      <c r="E43" s="32">
        <f t="shared" si="36"/>
        <v>4074007.850117988</v>
      </c>
      <c r="F43" s="32">
        <f t="shared" si="36"/>
        <v>2973772.9475106644</v>
      </c>
      <c r="G43" s="32">
        <f t="shared" si="36"/>
        <v>2375077.7881380911</v>
      </c>
      <c r="H43" s="32">
        <f t="shared" si="36"/>
        <v>2114500.0813256572</v>
      </c>
      <c r="I43" s="32">
        <f t="shared" si="36"/>
        <v>1716713.7734845416</v>
      </c>
      <c r="J43" s="32">
        <f t="shared" si="36"/>
        <v>1591273.9639264955</v>
      </c>
      <c r="K43" s="32">
        <f t="shared" si="36"/>
        <v>1358181.8540336913</v>
      </c>
      <c r="L43" s="32">
        <f t="shared" si="36"/>
        <v>1402880.7175469329</v>
      </c>
      <c r="M43" s="32">
        <f t="shared" si="36"/>
        <v>1318613.3902109808</v>
      </c>
      <c r="N43" s="32">
        <f t="shared" si="36"/>
        <v>1250502.4841445331</v>
      </c>
      <c r="O43" s="32">
        <f t="shared" si="36"/>
        <v>1120710.4170502399</v>
      </c>
      <c r="P43" s="32">
        <f t="shared" si="36"/>
        <v>1038788.7828366179</v>
      </c>
      <c r="Q43" s="32">
        <f t="shared" si="36"/>
        <v>983194.06894448819</v>
      </c>
      <c r="R43" s="32">
        <f t="shared" si="36"/>
        <v>915660.58141655172</v>
      </c>
      <c r="S43" s="32">
        <f t="shared" si="36"/>
        <v>853919.53610688052</v>
      </c>
      <c r="T43" s="32">
        <f t="shared" si="36"/>
        <v>822083.97273621103</v>
      </c>
      <c r="U43" s="32">
        <f t="shared" si="36"/>
        <v>777788.00658357725</v>
      </c>
      <c r="V43" s="32">
        <f t="shared" si="36"/>
        <v>729650.33576227527</v>
      </c>
      <c r="W43" s="32">
        <f t="shared" si="36"/>
        <v>696959.38739378285</v>
      </c>
      <c r="X43" s="32">
        <f t="shared" si="36"/>
        <v>670857.68560150231</v>
      </c>
      <c r="Y43" s="32">
        <f t="shared" si="36"/>
        <v>624797.69427852321</v>
      </c>
      <c r="Z43" s="32">
        <f t="shared" si="36"/>
        <v>587908.45411227399</v>
      </c>
      <c r="AA43" s="32">
        <f t="shared" si="36"/>
        <v>538226.87698273826</v>
      </c>
      <c r="AB43" s="32">
        <f t="shared" si="36"/>
        <v>529706.45367636089</v>
      </c>
      <c r="AC43" s="32">
        <f t="shared" si="36"/>
        <v>500930.53942796448</v>
      </c>
      <c r="AD43" s="32">
        <f t="shared" si="36"/>
        <v>477679.61857761082</v>
      </c>
      <c r="AE43" s="32">
        <f t="shared" si="36"/>
        <v>473733.96452033799</v>
      </c>
      <c r="AF43" s="32">
        <f t="shared" si="36"/>
        <v>470757.36144464649</v>
      </c>
      <c r="AG43" s="32">
        <f t="shared" si="36"/>
        <v>442178.95241651405</v>
      </c>
      <c r="AH43" s="32">
        <f t="shared" si="36"/>
        <v>435652.59980193304</v>
      </c>
      <c r="AI43" s="32">
        <f t="shared" si="36"/>
        <v>411480.39203022921</v>
      </c>
      <c r="AJ43" s="32">
        <f t="shared" si="36"/>
        <v>402670.15527365333</v>
      </c>
      <c r="AK43" s="32">
        <f t="shared" si="36"/>
        <v>393417.57590110006</v>
      </c>
      <c r="AL43" s="32">
        <f t="shared" si="36"/>
        <v>381743.86138158478</v>
      </c>
      <c r="AM43" s="32">
        <f t="shared" si="36"/>
        <v>366291.40026592521</v>
      </c>
      <c r="AN43" s="32">
        <f t="shared" si="36"/>
        <v>391093.51348937227</v>
      </c>
      <c r="AO43" s="32">
        <f t="shared" si="36"/>
        <v>380245.75942935154</v>
      </c>
      <c r="AP43" s="32">
        <f t="shared" si="36"/>
        <v>369248.6540990998</v>
      </c>
      <c r="AQ43" s="32">
        <f t="shared" si="36"/>
        <v>370294.34939469595</v>
      </c>
      <c r="AR43" s="32">
        <f t="shared" si="36"/>
        <v>366691.01713780488</v>
      </c>
      <c r="AS43" s="32">
        <f t="shared" si="36"/>
        <v>352556.18618556636</v>
      </c>
      <c r="AT43" s="32">
        <f t="shared" si="36"/>
        <v>349618.346901629</v>
      </c>
      <c r="AU43" s="32">
        <f t="shared" si="36"/>
        <v>339821.59368763037</v>
      </c>
      <c r="AV43" s="32">
        <f t="shared" si="36"/>
        <v>332810.50443626801</v>
      </c>
      <c r="AW43" s="32">
        <f t="shared" si="36"/>
        <v>330757.33386673499</v>
      </c>
      <c r="AX43" s="32">
        <f t="shared" si="36"/>
        <v>324427.11477278749</v>
      </c>
      <c r="AY43" s="32">
        <f t="shared" si="36"/>
        <v>310742.12466273707</v>
      </c>
      <c r="AZ43" s="32">
        <f t="shared" si="36"/>
        <v>304265.28957765648</v>
      </c>
      <c r="BA43" s="32">
        <f t="shared" si="36"/>
        <v>295486.68014228524</v>
      </c>
      <c r="BB43" s="32">
        <f t="shared" si="36"/>
        <v>285939.1195606204</v>
      </c>
      <c r="BC43" s="32">
        <f t="shared" si="36"/>
        <v>284005.41891469981</v>
      </c>
      <c r="BD43" s="32">
        <f t="shared" si="36"/>
        <v>279484.44722204714</v>
      </c>
      <c r="BE43" s="32">
        <f t="shared" si="36"/>
        <v>269275.13517844991</v>
      </c>
      <c r="BF43" s="32">
        <f t="shared" si="36"/>
        <v>267097.58500495768</v>
      </c>
      <c r="BG43" s="32">
        <f t="shared" si="36"/>
        <v>259455.92566370871</v>
      </c>
      <c r="BH43" s="32">
        <f t="shared" si="36"/>
        <v>254890.17165266574</v>
      </c>
      <c r="BI43" s="32">
        <f t="shared" si="36"/>
        <v>249946.94845822814</v>
      </c>
      <c r="BJ43" s="32">
        <f t="shared" si="36"/>
        <v>243493.09006409123</v>
      </c>
      <c r="BK43" s="32">
        <f t="shared" si="36"/>
        <v>227080.88170641867</v>
      </c>
      <c r="BL43" s="32">
        <f t="shared" si="36"/>
        <v>227543.75850587853</v>
      </c>
      <c r="BM43" s="32">
        <f t="shared" si="36"/>
        <v>222370.51719744148</v>
      </c>
      <c r="BN43" s="32">
        <f t="shared" si="36"/>
        <v>216065.88479189979</v>
      </c>
      <c r="BO43" s="32">
        <f t="shared" si="36"/>
        <v>219555.05477891595</v>
      </c>
      <c r="BP43" s="32">
        <f t="shared" ref="BP43:EA43" si="37">CA18</f>
        <v>222604.98323008366</v>
      </c>
      <c r="BQ43" s="32">
        <f t="shared" si="37"/>
        <v>213962.53033797373</v>
      </c>
      <c r="BR43" s="32">
        <f t="shared" si="37"/>
        <v>211689.16104451381</v>
      </c>
      <c r="BS43" s="32">
        <f t="shared" si="37"/>
        <v>204370.91780514462</v>
      </c>
      <c r="BT43" s="32">
        <f t="shared" si="37"/>
        <v>197994.72651771063</v>
      </c>
      <c r="BU43" s="32">
        <f t="shared" si="37"/>
        <v>195098.54305492018</v>
      </c>
      <c r="BV43" s="32">
        <f t="shared" si="37"/>
        <v>196677.01494484808</v>
      </c>
      <c r="BW43" s="32">
        <f t="shared" si="37"/>
        <v>184553.48932541971</v>
      </c>
      <c r="BX43" s="32">
        <f t="shared" si="37"/>
        <v>185282.75366579517</v>
      </c>
      <c r="BY43" s="32">
        <f t="shared" si="37"/>
        <v>182736.73013480526</v>
      </c>
      <c r="BZ43" s="32">
        <f t="shared" si="37"/>
        <v>178777.31982311534</v>
      </c>
      <c r="CA43" s="32">
        <f t="shared" si="37"/>
        <v>176958.66863487763</v>
      </c>
      <c r="CB43" s="32">
        <f t="shared" si="37"/>
        <v>175526.17937190802</v>
      </c>
      <c r="CC43" s="32">
        <f t="shared" si="37"/>
        <v>171253.52261379184</v>
      </c>
      <c r="CD43" s="32">
        <f t="shared" si="37"/>
        <v>168439.26022323509</v>
      </c>
      <c r="CE43" s="32">
        <f t="shared" si="37"/>
        <v>164150.21878155801</v>
      </c>
      <c r="CF43" s="32">
        <f t="shared" si="37"/>
        <v>162935.44429940125</v>
      </c>
      <c r="CG43" s="32">
        <f t="shared" si="37"/>
        <v>162028.551447684</v>
      </c>
      <c r="CH43" s="32">
        <f t="shared" si="37"/>
        <v>163466.99997144454</v>
      </c>
      <c r="CI43" s="32">
        <f t="shared" si="37"/>
        <v>153426.19418410619</v>
      </c>
      <c r="CJ43" s="32">
        <f t="shared" si="37"/>
        <v>154296.98781474546</v>
      </c>
      <c r="CK43" s="32">
        <f t="shared" si="37"/>
        <v>150414.80620193569</v>
      </c>
      <c r="CL43" s="32">
        <f t="shared" si="37"/>
        <v>147456.26315129001</v>
      </c>
      <c r="CM43" s="32">
        <f t="shared" si="37"/>
        <v>151032.79625656985</v>
      </c>
      <c r="CN43" s="32">
        <f t="shared" si="37"/>
        <v>148634.90465840994</v>
      </c>
      <c r="CO43" s="32">
        <f t="shared" si="37"/>
        <v>142387.97095814114</v>
      </c>
      <c r="CP43" s="32">
        <f t="shared" si="37"/>
        <v>141127.40455619254</v>
      </c>
      <c r="CQ43" s="32">
        <f t="shared" si="37"/>
        <v>139455.24052492526</v>
      </c>
      <c r="CR43" s="32">
        <f t="shared" si="37"/>
        <v>138585.81822962707</v>
      </c>
      <c r="CS43" s="32">
        <f t="shared" si="37"/>
        <v>140966.23453834496</v>
      </c>
      <c r="CT43" s="32">
        <f t="shared" si="37"/>
        <v>143880.50371424755</v>
      </c>
      <c r="CU43" s="32">
        <f t="shared" si="37"/>
        <v>133717.60815600216</v>
      </c>
      <c r="CV43" s="32">
        <f t="shared" si="37"/>
        <v>131671.86603176864</v>
      </c>
      <c r="CW43" s="32">
        <f t="shared" si="37"/>
        <v>132992.7845555947</v>
      </c>
      <c r="CX43" s="32">
        <f t="shared" si="37"/>
        <v>131936.00734304247</v>
      </c>
      <c r="CY43" s="32">
        <f t="shared" si="37"/>
        <v>131665.5194550718</v>
      </c>
      <c r="CZ43" s="32">
        <f t="shared" si="37"/>
        <v>128809.33302582722</v>
      </c>
      <c r="DA43" s="32">
        <f t="shared" si="37"/>
        <v>126088.74474745053</v>
      </c>
      <c r="DB43" s="32">
        <f t="shared" si="37"/>
        <v>128232.07024128427</v>
      </c>
      <c r="DC43" s="32">
        <f t="shared" si="37"/>
        <v>126808.58294195017</v>
      </c>
      <c r="DD43" s="32">
        <f t="shared" si="37"/>
        <v>122005.70230821222</v>
      </c>
      <c r="DE43" s="32">
        <f t="shared" si="37"/>
        <v>121762.67677958703</v>
      </c>
      <c r="DF43" s="32">
        <f t="shared" si="37"/>
        <v>129851.02586441425</v>
      </c>
      <c r="DG43" s="32">
        <f t="shared" si="37"/>
        <v>115931.22973705194</v>
      </c>
      <c r="DH43" s="32">
        <f t="shared" si="37"/>
        <v>111179.73306929869</v>
      </c>
      <c r="DI43" s="32">
        <f t="shared" si="37"/>
        <v>108492.91627469656</v>
      </c>
      <c r="DJ43" s="32">
        <f t="shared" si="37"/>
        <v>106660.97169854242</v>
      </c>
      <c r="DK43" s="32">
        <f t="shared" si="37"/>
        <v>104384.25048968066</v>
      </c>
      <c r="DL43" s="32">
        <f t="shared" si="37"/>
        <v>104953.62021417175</v>
      </c>
      <c r="DM43" s="32">
        <f t="shared" si="37"/>
        <v>104244.11551060274</v>
      </c>
      <c r="DN43" s="32">
        <f t="shared" si="37"/>
        <v>104629.25563174624</v>
      </c>
      <c r="DO43" s="32">
        <f t="shared" si="37"/>
        <v>104810.70812512167</v>
      </c>
      <c r="DP43" s="32">
        <f t="shared" si="37"/>
        <v>107520.12042672484</v>
      </c>
      <c r="DQ43" s="32">
        <f t="shared" si="37"/>
        <v>106898.1494383329</v>
      </c>
      <c r="DR43" s="32">
        <f t="shared" si="37"/>
        <v>106195.23869974846</v>
      </c>
      <c r="DS43" s="32">
        <f t="shared" si="37"/>
        <v>76969.692256329523</v>
      </c>
      <c r="DT43" s="32">
        <f t="shared" si="37"/>
        <v>64901.703053868354</v>
      </c>
      <c r="DU43" s="32">
        <f t="shared" si="37"/>
        <v>62838.604065957115</v>
      </c>
      <c r="DV43" s="32">
        <f t="shared" si="37"/>
        <v>62648.458767194155</v>
      </c>
      <c r="DW43" s="32">
        <f t="shared" si="37"/>
        <v>61867.983272742786</v>
      </c>
      <c r="DX43" s="32">
        <f t="shared" si="37"/>
        <v>61471.586055462896</v>
      </c>
      <c r="DY43" s="32">
        <f t="shared" si="37"/>
        <v>60997.235298213345</v>
      </c>
      <c r="DZ43" s="32">
        <f t="shared" si="37"/>
        <v>60588.367646291881</v>
      </c>
      <c r="EA43" s="32">
        <f t="shared" si="37"/>
        <v>60182.244591440598</v>
      </c>
      <c r="EB43" s="32">
        <f t="shared" ref="EB43:GM43" si="38">EM18</f>
        <v>59788.516024359298</v>
      </c>
      <c r="EC43" s="32">
        <f t="shared" si="38"/>
        <v>59375.809625276743</v>
      </c>
      <c r="ED43" s="32">
        <f t="shared" si="38"/>
        <v>60778.932561720489</v>
      </c>
      <c r="EE43" s="32">
        <f t="shared" si="38"/>
        <v>58705.095190679946</v>
      </c>
      <c r="EF43" s="32">
        <f t="shared" si="38"/>
        <v>58359.0164639215</v>
      </c>
      <c r="EG43" s="32">
        <f t="shared" si="38"/>
        <v>58016.310457750922</v>
      </c>
      <c r="EH43" s="32">
        <f t="shared" si="38"/>
        <v>57692.8382901691</v>
      </c>
      <c r="EI43" s="32">
        <f t="shared" si="38"/>
        <v>57371.012798348602</v>
      </c>
      <c r="EJ43" s="32">
        <f t="shared" si="38"/>
        <v>57062.775191045206</v>
      </c>
      <c r="EK43" s="32">
        <f t="shared" si="38"/>
        <v>56755.893371771926</v>
      </c>
      <c r="EL43" s="32">
        <f t="shared" si="38"/>
        <v>56466.825883715959</v>
      </c>
      <c r="EM43" s="32">
        <f t="shared" si="38"/>
        <v>56191.756922110049</v>
      </c>
      <c r="EN43" s="32">
        <f t="shared" si="38"/>
        <v>55922.589239952438</v>
      </c>
      <c r="EO43" s="32">
        <f t="shared" si="38"/>
        <v>55648.914174418307</v>
      </c>
      <c r="EP43" s="32">
        <f t="shared" si="38"/>
        <v>56774.551690611035</v>
      </c>
      <c r="EQ43" s="32">
        <f t="shared" si="38"/>
        <v>55172.578318268817</v>
      </c>
      <c r="ER43" s="32">
        <f t="shared" si="38"/>
        <v>54931.571657615677</v>
      </c>
      <c r="ES43" s="32">
        <f t="shared" si="38"/>
        <v>54702.356495308537</v>
      </c>
      <c r="ET43" s="32">
        <f t="shared" si="38"/>
        <v>54207.111528054069</v>
      </c>
      <c r="EU43" s="32">
        <f t="shared" si="38"/>
        <v>53997.471385030542</v>
      </c>
      <c r="EV43" s="32">
        <f t="shared" si="38"/>
        <v>53797.968812849431</v>
      </c>
      <c r="EW43" s="32">
        <f t="shared" si="38"/>
        <v>53602.388869683753</v>
      </c>
      <c r="EX43" s="32">
        <f t="shared" si="38"/>
        <v>53418.5321086576</v>
      </c>
      <c r="EY43" s="32">
        <f t="shared" si="38"/>
        <v>53243.500457476977</v>
      </c>
      <c r="EZ43" s="32">
        <f t="shared" si="38"/>
        <v>53074.314690210456</v>
      </c>
      <c r="FA43" s="32">
        <f t="shared" si="38"/>
        <v>52898.933476865692</v>
      </c>
      <c r="FB43" s="32">
        <f t="shared" si="38"/>
        <v>53755.20002207817</v>
      </c>
      <c r="FC43" s="32">
        <f t="shared" si="38"/>
        <v>52613.009435224798</v>
      </c>
      <c r="FD43" s="32">
        <f t="shared" si="38"/>
        <v>52470.799134060107</v>
      </c>
      <c r="FE43" s="32">
        <f t="shared" si="38"/>
        <v>52332.719466952956</v>
      </c>
      <c r="FF43" s="32">
        <f t="shared" si="38"/>
        <v>51927.737808235477</v>
      </c>
      <c r="FG43" s="32">
        <f t="shared" si="38"/>
        <v>51725.870447740839</v>
      </c>
      <c r="FH43" s="32">
        <f t="shared" si="38"/>
        <v>51526.495825084647</v>
      </c>
      <c r="FI43" s="32">
        <f t="shared" si="38"/>
        <v>51306.966337377569</v>
      </c>
      <c r="FJ43" s="32">
        <f t="shared" si="38"/>
        <v>51095.694960584238</v>
      </c>
      <c r="FK43" s="32">
        <f t="shared" si="38"/>
        <v>50889.415590537799</v>
      </c>
      <c r="FL43" s="32">
        <f t="shared" si="38"/>
        <v>50704.468745275357</v>
      </c>
      <c r="FM43" s="32">
        <f t="shared" si="38"/>
        <v>50511.026168831791</v>
      </c>
      <c r="FN43" s="32">
        <f t="shared" si="38"/>
        <v>50695.722425523978</v>
      </c>
      <c r="FO43" s="32">
        <f t="shared" si="38"/>
        <v>50154.723591028829</v>
      </c>
      <c r="FP43" s="32">
        <f t="shared" si="38"/>
        <v>49957.851736728029</v>
      </c>
      <c r="FQ43" s="32">
        <f t="shared" si="38"/>
        <v>49793.282242701345</v>
      </c>
      <c r="FR43" s="32">
        <f t="shared" si="38"/>
        <v>49722.917623845002</v>
      </c>
      <c r="FS43" s="32">
        <f t="shared" si="38"/>
        <v>49666.705292891289</v>
      </c>
      <c r="FT43" s="32">
        <f t="shared" si="38"/>
        <v>49636.643432341509</v>
      </c>
      <c r="FU43" s="32">
        <f t="shared" si="38"/>
        <v>49679.054125705748</v>
      </c>
      <c r="FV43" s="32">
        <f t="shared" si="38"/>
        <v>49669.423649277669</v>
      </c>
      <c r="FW43" s="32">
        <f t="shared" si="38"/>
        <v>49664.754991313115</v>
      </c>
      <c r="FX43" s="32">
        <f t="shared" si="38"/>
        <v>49662.183070022307</v>
      </c>
      <c r="FY43" s="32">
        <f t="shared" si="38"/>
        <v>49706.571383884802</v>
      </c>
      <c r="FZ43" s="32">
        <f t="shared" si="38"/>
        <v>49727.932665972621</v>
      </c>
      <c r="GA43" s="32">
        <f t="shared" si="38"/>
        <v>415.24684923718371</v>
      </c>
      <c r="GB43" s="32">
        <f t="shared" si="38"/>
        <v>0</v>
      </c>
      <c r="GC43" s="32">
        <f t="shared" si="38"/>
        <v>0</v>
      </c>
      <c r="GD43" s="32">
        <f t="shared" si="38"/>
        <v>0</v>
      </c>
      <c r="GE43" s="32">
        <f t="shared" si="38"/>
        <v>0</v>
      </c>
      <c r="GF43" s="32">
        <f t="shared" si="38"/>
        <v>0</v>
      </c>
      <c r="GG43" s="32">
        <f t="shared" si="38"/>
        <v>0</v>
      </c>
      <c r="GH43" s="32">
        <f t="shared" si="38"/>
        <v>0</v>
      </c>
      <c r="GI43" s="32">
        <f t="shared" si="38"/>
        <v>0</v>
      </c>
      <c r="GJ43" s="32">
        <f t="shared" si="38"/>
        <v>0</v>
      </c>
      <c r="GK43" s="32">
        <f t="shared" si="38"/>
        <v>0</v>
      </c>
      <c r="GL43" s="32">
        <f t="shared" si="38"/>
        <v>0</v>
      </c>
      <c r="GM43" s="32">
        <f t="shared" si="38"/>
        <v>0</v>
      </c>
      <c r="GN43" s="32">
        <f>GY18</f>
        <v>0</v>
      </c>
    </row>
    <row r="44" spans="2:196" s="32" customFormat="1" x14ac:dyDescent="0.25">
      <c r="B44" s="32">
        <f>Blad4!B18</f>
        <v>113134239.72440721</v>
      </c>
      <c r="C44" s="32">
        <f>O19</f>
        <v>3024434.0157597042</v>
      </c>
      <c r="D44" s="32">
        <f t="shared" ref="D44:BO44" si="39">P19</f>
        <v>7831332.5864214124</v>
      </c>
      <c r="E44" s="32">
        <f t="shared" si="39"/>
        <v>7283165.315688381</v>
      </c>
      <c r="F44" s="32">
        <f t="shared" si="39"/>
        <v>5245525.3743856717</v>
      </c>
      <c r="G44" s="32">
        <f t="shared" si="39"/>
        <v>4240995.180152392</v>
      </c>
      <c r="H44" s="32">
        <f t="shared" si="39"/>
        <v>3617076.3015259905</v>
      </c>
      <c r="I44" s="32">
        <f t="shared" si="39"/>
        <v>2757949.6717488691</v>
      </c>
      <c r="J44" s="32">
        <f t="shared" si="39"/>
        <v>2003306.9127024999</v>
      </c>
      <c r="K44" s="32">
        <f t="shared" si="39"/>
        <v>2114774.2207620675</v>
      </c>
      <c r="L44" s="32">
        <f t="shared" si="39"/>
        <v>2014738.9501115484</v>
      </c>
      <c r="M44" s="32">
        <f t="shared" si="39"/>
        <v>1937443.2259073076</v>
      </c>
      <c r="N44" s="32">
        <f t="shared" si="39"/>
        <v>1838056.5274572505</v>
      </c>
      <c r="O44" s="32">
        <f t="shared" si="39"/>
        <v>1765760.6898412574</v>
      </c>
      <c r="P44" s="32">
        <f t="shared" si="39"/>
        <v>1749524.1241501519</v>
      </c>
      <c r="Q44" s="32">
        <f t="shared" si="39"/>
        <v>1738290.2576349499</v>
      </c>
      <c r="R44" s="32">
        <f t="shared" si="39"/>
        <v>1718455.2154828357</v>
      </c>
      <c r="S44" s="32">
        <f t="shared" si="39"/>
        <v>1650759.4035409288</v>
      </c>
      <c r="T44" s="32">
        <f t="shared" si="39"/>
        <v>1663915.3025928275</v>
      </c>
      <c r="U44" s="32">
        <f t="shared" si="39"/>
        <v>1893190.5967475367</v>
      </c>
      <c r="V44" s="32">
        <f t="shared" si="39"/>
        <v>1683844.4315988072</v>
      </c>
      <c r="W44" s="32">
        <f t="shared" si="39"/>
        <v>1525388.3308342868</v>
      </c>
      <c r="X44" s="32">
        <f t="shared" si="39"/>
        <v>1545588.3051304168</v>
      </c>
      <c r="Y44" s="32">
        <f t="shared" si="39"/>
        <v>1421898.9404461065</v>
      </c>
      <c r="Z44" s="32">
        <f t="shared" si="39"/>
        <v>1293428.3115710206</v>
      </c>
      <c r="AA44" s="32">
        <f t="shared" si="39"/>
        <v>1189222.5860681278</v>
      </c>
      <c r="AB44" s="32">
        <f t="shared" si="39"/>
        <v>1163607.2196740848</v>
      </c>
      <c r="AC44" s="32">
        <f t="shared" si="39"/>
        <v>1141056.7115787636</v>
      </c>
      <c r="AD44" s="32">
        <f t="shared" si="39"/>
        <v>1098304.8285119156</v>
      </c>
      <c r="AE44" s="32">
        <f t="shared" si="39"/>
        <v>995473.21293221205</v>
      </c>
      <c r="AF44" s="32">
        <f t="shared" si="39"/>
        <v>972712.83687381539</v>
      </c>
      <c r="AG44" s="32">
        <f t="shared" si="39"/>
        <v>932083.54029667645</v>
      </c>
      <c r="AH44" s="32">
        <f t="shared" si="39"/>
        <v>880635.03208246687</v>
      </c>
      <c r="AI44" s="32">
        <f t="shared" si="39"/>
        <v>848037.43928624503</v>
      </c>
      <c r="AJ44" s="32">
        <f t="shared" si="39"/>
        <v>823024.85403621709</v>
      </c>
      <c r="AK44" s="32">
        <f t="shared" si="39"/>
        <v>803829.62468555686</v>
      </c>
      <c r="AL44" s="32">
        <f t="shared" si="39"/>
        <v>756633.49479770148</v>
      </c>
      <c r="AM44" s="32">
        <f t="shared" si="39"/>
        <v>739551.00256262661</v>
      </c>
      <c r="AN44" s="32">
        <f t="shared" si="39"/>
        <v>734439.32798024942</v>
      </c>
      <c r="AO44" s="32">
        <f t="shared" si="39"/>
        <v>716923.42384574225</v>
      </c>
      <c r="AP44" s="32">
        <f t="shared" si="39"/>
        <v>696626.52114780364</v>
      </c>
      <c r="AQ44" s="32">
        <f t="shared" si="39"/>
        <v>679798.14262226853</v>
      </c>
      <c r="AR44" s="32">
        <f t="shared" si="39"/>
        <v>657460.20108344359</v>
      </c>
      <c r="AS44" s="32">
        <f t="shared" si="39"/>
        <v>642658.93328718666</v>
      </c>
      <c r="AT44" s="32">
        <f t="shared" si="39"/>
        <v>620986.72354305198</v>
      </c>
      <c r="AU44" s="32">
        <f t="shared" si="39"/>
        <v>606129.9792530688</v>
      </c>
      <c r="AV44" s="32">
        <f t="shared" si="39"/>
        <v>584214.57335449464</v>
      </c>
      <c r="AW44" s="32">
        <f t="shared" si="39"/>
        <v>587370.34484170808</v>
      </c>
      <c r="AX44" s="32">
        <f t="shared" si="39"/>
        <v>559912.54907202697</v>
      </c>
      <c r="AY44" s="32">
        <f t="shared" si="39"/>
        <v>604009.8013023095</v>
      </c>
      <c r="AZ44" s="32">
        <f t="shared" si="39"/>
        <v>599682.59639621491</v>
      </c>
      <c r="BA44" s="32">
        <f t="shared" si="39"/>
        <v>563394.46969967522</v>
      </c>
      <c r="BB44" s="32">
        <f t="shared" si="39"/>
        <v>555978.85450095881</v>
      </c>
      <c r="BC44" s="32">
        <f t="shared" si="39"/>
        <v>533358.63364581461</v>
      </c>
      <c r="BD44" s="32">
        <f t="shared" si="39"/>
        <v>520619.64731466107</v>
      </c>
      <c r="BE44" s="32">
        <f t="shared" si="39"/>
        <v>504044.64932300849</v>
      </c>
      <c r="BF44" s="32">
        <f t="shared" si="39"/>
        <v>492266.76532572386</v>
      </c>
      <c r="BG44" s="32">
        <f t="shared" si="39"/>
        <v>484390.99575946265</v>
      </c>
      <c r="BH44" s="32">
        <f t="shared" si="39"/>
        <v>479149.08432707377</v>
      </c>
      <c r="BI44" s="32">
        <f t="shared" si="39"/>
        <v>462016.38914671307</v>
      </c>
      <c r="BJ44" s="32">
        <f t="shared" si="39"/>
        <v>443462.01934414514</v>
      </c>
      <c r="BK44" s="32">
        <f t="shared" si="39"/>
        <v>439478.18742863124</v>
      </c>
      <c r="BL44" s="32">
        <f t="shared" si="39"/>
        <v>419184.45628562151</v>
      </c>
      <c r="BM44" s="32">
        <f t="shared" si="39"/>
        <v>415068.62686667213</v>
      </c>
      <c r="BN44" s="32">
        <f t="shared" si="39"/>
        <v>399925.94948915427</v>
      </c>
      <c r="BO44" s="32">
        <f t="shared" si="39"/>
        <v>392245.83548991586</v>
      </c>
      <c r="BP44" s="32">
        <f t="shared" ref="BP44:EA44" si="40">CB19</f>
        <v>395980.42582453758</v>
      </c>
      <c r="BQ44" s="32">
        <f t="shared" si="40"/>
        <v>383329.12817138853</v>
      </c>
      <c r="BR44" s="32">
        <f t="shared" si="40"/>
        <v>368768.82574856351</v>
      </c>
      <c r="BS44" s="32">
        <f t="shared" si="40"/>
        <v>364767.5831457664</v>
      </c>
      <c r="BT44" s="32">
        <f t="shared" si="40"/>
        <v>347102.80781043216</v>
      </c>
      <c r="BU44" s="32">
        <f t="shared" si="40"/>
        <v>343552.52704887965</v>
      </c>
      <c r="BV44" s="32">
        <f t="shared" si="40"/>
        <v>331021.68734726874</v>
      </c>
      <c r="BW44" s="32">
        <f t="shared" si="40"/>
        <v>328553.58562395093</v>
      </c>
      <c r="BX44" s="32">
        <f t="shared" si="40"/>
        <v>315131.01736322115</v>
      </c>
      <c r="BY44" s="32">
        <f t="shared" si="40"/>
        <v>311399.3298853751</v>
      </c>
      <c r="BZ44" s="32">
        <f t="shared" si="40"/>
        <v>311367.0400370537</v>
      </c>
      <c r="CA44" s="32">
        <f t="shared" si="40"/>
        <v>299733.2468070527</v>
      </c>
      <c r="CB44" s="32">
        <f t="shared" si="40"/>
        <v>292185.0406577948</v>
      </c>
      <c r="CC44" s="32">
        <f t="shared" si="40"/>
        <v>286955.37597785291</v>
      </c>
      <c r="CD44" s="32">
        <f t="shared" si="40"/>
        <v>277774.06779143197</v>
      </c>
      <c r="CE44" s="32">
        <f t="shared" si="40"/>
        <v>271625.710619841</v>
      </c>
      <c r="CF44" s="32">
        <f t="shared" si="40"/>
        <v>267376.05186019058</v>
      </c>
      <c r="CG44" s="32">
        <f t="shared" si="40"/>
        <v>265170.45758166141</v>
      </c>
      <c r="CH44" s="32">
        <f t="shared" si="40"/>
        <v>255914.09030981283</v>
      </c>
      <c r="CI44" s="32">
        <f t="shared" si="40"/>
        <v>252174.1140301422</v>
      </c>
      <c r="CJ44" s="32">
        <f t="shared" si="40"/>
        <v>246907.9651905059</v>
      </c>
      <c r="CK44" s="32">
        <f t="shared" si="40"/>
        <v>241158.63452561444</v>
      </c>
      <c r="CL44" s="32">
        <f t="shared" si="40"/>
        <v>237800.75197645134</v>
      </c>
      <c r="CM44" s="32">
        <f t="shared" si="40"/>
        <v>235386.18438017022</v>
      </c>
      <c r="CN44" s="32">
        <f t="shared" si="40"/>
        <v>229913.73495330496</v>
      </c>
      <c r="CO44" s="32">
        <f t="shared" si="40"/>
        <v>222854.29958583941</v>
      </c>
      <c r="CP44" s="32">
        <f t="shared" si="40"/>
        <v>217522.7758759319</v>
      </c>
      <c r="CQ44" s="32">
        <f t="shared" si="40"/>
        <v>214946.761673587</v>
      </c>
      <c r="CR44" s="32">
        <f t="shared" si="40"/>
        <v>212452.89121109981</v>
      </c>
      <c r="CS44" s="32">
        <f t="shared" si="40"/>
        <v>214473.07356324524</v>
      </c>
      <c r="CT44" s="32">
        <f t="shared" si="40"/>
        <v>209702.70944788036</v>
      </c>
      <c r="CU44" s="32">
        <f t="shared" si="40"/>
        <v>204166.84559684532</v>
      </c>
      <c r="CV44" s="32">
        <f t="shared" si="40"/>
        <v>197908.16784087245</v>
      </c>
      <c r="CW44" s="32">
        <f t="shared" si="40"/>
        <v>199190.39396431082</v>
      </c>
      <c r="CX44" s="32">
        <f t="shared" si="40"/>
        <v>198674.23398474022</v>
      </c>
      <c r="CY44" s="32">
        <f t="shared" si="40"/>
        <v>194286.66698051046</v>
      </c>
      <c r="CZ44" s="32">
        <f t="shared" si="40"/>
        <v>190394.89005336523</v>
      </c>
      <c r="DA44" s="32">
        <f t="shared" si="40"/>
        <v>187861.91835198694</v>
      </c>
      <c r="DB44" s="32">
        <f t="shared" si="40"/>
        <v>188039.99371949295</v>
      </c>
      <c r="DC44" s="32">
        <f t="shared" si="40"/>
        <v>187185.1124180638</v>
      </c>
      <c r="DD44" s="32">
        <f t="shared" si="40"/>
        <v>181947.72362266225</v>
      </c>
      <c r="DE44" s="32">
        <f t="shared" si="40"/>
        <v>184504.15139216158</v>
      </c>
      <c r="DF44" s="32">
        <f t="shared" si="40"/>
        <v>185728.53844982645</v>
      </c>
      <c r="DG44" s="32">
        <f t="shared" si="40"/>
        <v>183388.88066428161</v>
      </c>
      <c r="DH44" s="32">
        <f t="shared" si="40"/>
        <v>178409.36907142474</v>
      </c>
      <c r="DI44" s="32">
        <f t="shared" si="40"/>
        <v>175165.30938128757</v>
      </c>
      <c r="DJ44" s="32">
        <f t="shared" si="40"/>
        <v>172939.92233740771</v>
      </c>
      <c r="DK44" s="32">
        <f t="shared" si="40"/>
        <v>169675.18261568449</v>
      </c>
      <c r="DL44" s="32">
        <f t="shared" si="40"/>
        <v>168421.85249611398</v>
      </c>
      <c r="DM44" s="32">
        <f t="shared" si="40"/>
        <v>166456.96604021866</v>
      </c>
      <c r="DN44" s="32">
        <f t="shared" si="40"/>
        <v>165134.51563217264</v>
      </c>
      <c r="DO44" s="32">
        <f t="shared" si="40"/>
        <v>163479.21749100214</v>
      </c>
      <c r="DP44" s="32">
        <f t="shared" si="40"/>
        <v>164154.60018591437</v>
      </c>
      <c r="DQ44" s="32">
        <f t="shared" si="40"/>
        <v>164018.37048608236</v>
      </c>
      <c r="DR44" s="32">
        <f t="shared" si="40"/>
        <v>151074.30358500642</v>
      </c>
      <c r="DS44" s="32">
        <f t="shared" si="40"/>
        <v>130192.04747708105</v>
      </c>
      <c r="DT44" s="32">
        <f t="shared" si="40"/>
        <v>63309.539361314746</v>
      </c>
      <c r="DU44" s="32">
        <f t="shared" si="40"/>
        <v>62047.289136016472</v>
      </c>
      <c r="DV44" s="32">
        <f t="shared" si="40"/>
        <v>61907.37236349767</v>
      </c>
      <c r="DW44" s="32">
        <f t="shared" si="40"/>
        <v>61171.733488157617</v>
      </c>
      <c r="DX44" s="32">
        <f t="shared" si="40"/>
        <v>60816.55359807895</v>
      </c>
      <c r="DY44" s="32">
        <f t="shared" si="40"/>
        <v>60408.028300116297</v>
      </c>
      <c r="DZ44" s="32">
        <f t="shared" si="40"/>
        <v>60041.165005612354</v>
      </c>
      <c r="EA44" s="32">
        <f t="shared" si="40"/>
        <v>59685.813841819217</v>
      </c>
      <c r="EB44" s="32">
        <f t="shared" ref="EB44:GM44" si="41">EN19</f>
        <v>59341.889231077759</v>
      </c>
      <c r="EC44" s="32">
        <f t="shared" si="41"/>
        <v>61666.319811919922</v>
      </c>
      <c r="ED44" s="32">
        <f t="shared" si="41"/>
        <v>58771.693635610733</v>
      </c>
      <c r="EE44" s="32">
        <f t="shared" si="41"/>
        <v>58448.075952770858</v>
      </c>
      <c r="EF44" s="32">
        <f t="shared" si="41"/>
        <v>58134.406887676058</v>
      </c>
      <c r="EG44" s="32">
        <f t="shared" si="41"/>
        <v>57835.514542380879</v>
      </c>
      <c r="EH44" s="32">
        <f t="shared" si="41"/>
        <v>57533.713717179082</v>
      </c>
      <c r="EI44" s="32">
        <f t="shared" si="41"/>
        <v>57256.741222620883</v>
      </c>
      <c r="EJ44" s="32">
        <f t="shared" si="41"/>
        <v>57003.576736280935</v>
      </c>
      <c r="EK44" s="32">
        <f t="shared" si="41"/>
        <v>56755.618350001292</v>
      </c>
      <c r="EL44" s="32">
        <f t="shared" si="41"/>
        <v>56506.867145436452</v>
      </c>
      <c r="EM44" s="32">
        <f t="shared" si="41"/>
        <v>56252.801695417933</v>
      </c>
      <c r="EN44" s="32">
        <f t="shared" si="41"/>
        <v>56032.193210800033</v>
      </c>
      <c r="EO44" s="32">
        <f t="shared" si="41"/>
        <v>58067.687410114318</v>
      </c>
      <c r="EP44" s="32">
        <f t="shared" si="41"/>
        <v>55683.505470116208</v>
      </c>
      <c r="EQ44" s="32">
        <f t="shared" si="41"/>
        <v>55480.145763470973</v>
      </c>
      <c r="ER44" s="32">
        <f t="shared" si="41"/>
        <v>55293.691584621352</v>
      </c>
      <c r="ES44" s="32">
        <f t="shared" si="41"/>
        <v>55115.226590971113</v>
      </c>
      <c r="ET44" s="32">
        <f t="shared" si="41"/>
        <v>54925.294583233539</v>
      </c>
      <c r="EU44" s="32">
        <f t="shared" si="41"/>
        <v>54728.538420990153</v>
      </c>
      <c r="EV44" s="32">
        <f t="shared" si="41"/>
        <v>54529.199142561789</v>
      </c>
      <c r="EW44" s="32">
        <f t="shared" si="41"/>
        <v>54321.850765401468</v>
      </c>
      <c r="EX44" s="32">
        <f t="shared" si="41"/>
        <v>54073.045877396355</v>
      </c>
      <c r="EY44" s="32">
        <f t="shared" si="41"/>
        <v>53789.241250001287</v>
      </c>
      <c r="EZ44" s="32">
        <f t="shared" si="41"/>
        <v>53545.950339401985</v>
      </c>
      <c r="FA44" s="32">
        <f t="shared" si="41"/>
        <v>55016.455416693221</v>
      </c>
      <c r="FB44" s="32">
        <f t="shared" si="41"/>
        <v>52978.09341027023</v>
      </c>
      <c r="FC44" s="32">
        <f t="shared" si="41"/>
        <v>52670.847080243446</v>
      </c>
      <c r="FD44" s="32">
        <f t="shared" si="41"/>
        <v>52450.628906404905</v>
      </c>
      <c r="FE44" s="32">
        <f t="shared" si="41"/>
        <v>52255.821769968905</v>
      </c>
      <c r="FF44" s="32">
        <f t="shared" si="41"/>
        <v>52095.226209053864</v>
      </c>
      <c r="FG44" s="32">
        <f t="shared" si="41"/>
        <v>51937.559311715748</v>
      </c>
      <c r="FH44" s="32">
        <f t="shared" si="41"/>
        <v>51735.241867529272</v>
      </c>
      <c r="FI44" s="32">
        <f t="shared" si="41"/>
        <v>51618.209207885731</v>
      </c>
      <c r="FJ44" s="32">
        <f t="shared" si="41"/>
        <v>51483.526179482782</v>
      </c>
      <c r="FK44" s="32">
        <f t="shared" si="41"/>
        <v>51348.059616600192</v>
      </c>
      <c r="FL44" s="32">
        <f t="shared" si="41"/>
        <v>51264.22671719201</v>
      </c>
      <c r="FM44" s="32">
        <f t="shared" si="41"/>
        <v>52207.681924046585</v>
      </c>
      <c r="FN44" s="32">
        <f t="shared" si="41"/>
        <v>51015.793997069341</v>
      </c>
      <c r="FO44" s="32">
        <f t="shared" si="41"/>
        <v>50921.946277976967</v>
      </c>
      <c r="FP44" s="32">
        <f t="shared" si="41"/>
        <v>50812.104612598741</v>
      </c>
      <c r="FQ44" s="32">
        <f t="shared" si="41"/>
        <v>50470.903918168035</v>
      </c>
      <c r="FR44" s="32">
        <f t="shared" si="41"/>
        <v>50395.748146436599</v>
      </c>
      <c r="FS44" s="32">
        <f t="shared" si="41"/>
        <v>50333.26274239122</v>
      </c>
      <c r="FT44" s="32">
        <f t="shared" si="41"/>
        <v>50283.147344555189</v>
      </c>
      <c r="FU44" s="32">
        <f t="shared" si="41"/>
        <v>50218.865991634433</v>
      </c>
      <c r="FV44" s="32">
        <f t="shared" si="41"/>
        <v>50209.845816991292</v>
      </c>
      <c r="FW44" s="32">
        <f t="shared" si="41"/>
        <v>50201.1987476168</v>
      </c>
      <c r="FX44" s="32">
        <f t="shared" si="41"/>
        <v>50251.694764084321</v>
      </c>
      <c r="FY44" s="32">
        <f t="shared" si="41"/>
        <v>50854.083421133153</v>
      </c>
      <c r="FZ44" s="32">
        <f t="shared" si="41"/>
        <v>50409.950431176825</v>
      </c>
      <c r="GA44" s="32">
        <f t="shared" si="41"/>
        <v>0</v>
      </c>
      <c r="GB44" s="32">
        <f t="shared" si="41"/>
        <v>0</v>
      </c>
      <c r="GC44" s="32">
        <f t="shared" si="41"/>
        <v>0</v>
      </c>
      <c r="GD44" s="32">
        <f t="shared" si="41"/>
        <v>0</v>
      </c>
      <c r="GE44" s="32">
        <f t="shared" si="41"/>
        <v>0</v>
      </c>
      <c r="GF44" s="32">
        <f t="shared" si="41"/>
        <v>0</v>
      </c>
      <c r="GG44" s="32">
        <f t="shared" si="41"/>
        <v>0</v>
      </c>
      <c r="GH44" s="32">
        <f t="shared" si="41"/>
        <v>0</v>
      </c>
      <c r="GI44" s="32">
        <f t="shared" si="41"/>
        <v>0</v>
      </c>
      <c r="GJ44" s="32">
        <f t="shared" si="41"/>
        <v>0</v>
      </c>
      <c r="GK44" s="32">
        <f t="shared" si="41"/>
        <v>0</v>
      </c>
      <c r="GL44" s="32">
        <f t="shared" si="41"/>
        <v>0</v>
      </c>
      <c r="GM44" s="32">
        <f t="shared" si="41"/>
        <v>0</v>
      </c>
      <c r="GN44" s="32">
        <f>GZ19</f>
        <v>0</v>
      </c>
    </row>
    <row r="45" spans="2:196" s="32" customFormat="1" x14ac:dyDescent="0.25">
      <c r="B45" s="32">
        <f>Blad4!B19</f>
        <v>117174466.54119642</v>
      </c>
      <c r="C45" s="32">
        <f>P20</f>
        <v>4860363.8665136416</v>
      </c>
      <c r="D45" s="32">
        <f t="shared" ref="D45:BO45" si="42">Q20</f>
        <v>6652546.1613201834</v>
      </c>
      <c r="E45" s="32">
        <f t="shared" si="42"/>
        <v>6198793.7396276537</v>
      </c>
      <c r="F45" s="32">
        <f t="shared" si="42"/>
        <v>4853253.1823030561</v>
      </c>
      <c r="G45" s="32">
        <f t="shared" si="42"/>
        <v>3613280.1088389382</v>
      </c>
      <c r="H45" s="32">
        <f t="shared" si="42"/>
        <v>3127765.3013957711</v>
      </c>
      <c r="I45" s="32">
        <f t="shared" si="42"/>
        <v>2552009.1583501142</v>
      </c>
      <c r="J45" s="32">
        <f t="shared" si="42"/>
        <v>2312886.1973170885</v>
      </c>
      <c r="K45" s="32">
        <f t="shared" si="42"/>
        <v>2069621.4013080862</v>
      </c>
      <c r="L45" s="32">
        <f t="shared" si="42"/>
        <v>2125701.0875113485</v>
      </c>
      <c r="M45" s="32">
        <f t="shared" si="42"/>
        <v>2059050.9856985386</v>
      </c>
      <c r="N45" s="32">
        <f t="shared" si="42"/>
        <v>2038795.7812618986</v>
      </c>
      <c r="O45" s="32">
        <f t="shared" si="42"/>
        <v>2023237.9001831955</v>
      </c>
      <c r="P45" s="32">
        <f t="shared" si="42"/>
        <v>2031396.9107832978</v>
      </c>
      <c r="Q45" s="32">
        <f t="shared" si="42"/>
        <v>2051967.8779052016</v>
      </c>
      <c r="R45" s="32">
        <f t="shared" si="42"/>
        <v>2126937.3739842782</v>
      </c>
      <c r="S45" s="32">
        <f t="shared" si="42"/>
        <v>2148621.3573004436</v>
      </c>
      <c r="T45" s="32">
        <f t="shared" si="42"/>
        <v>2107601.2730235383</v>
      </c>
      <c r="U45" s="32">
        <f t="shared" si="42"/>
        <v>2011492.4734694865</v>
      </c>
      <c r="V45" s="32">
        <f t="shared" si="42"/>
        <v>1905645.9577513512</v>
      </c>
      <c r="W45" s="32">
        <f t="shared" si="42"/>
        <v>1870441.4238217638</v>
      </c>
      <c r="X45" s="32">
        <f t="shared" si="42"/>
        <v>2102302.7960131215</v>
      </c>
      <c r="Y45" s="32">
        <f t="shared" si="42"/>
        <v>1921767.3149237442</v>
      </c>
      <c r="Z45" s="32">
        <f t="shared" si="42"/>
        <v>1741063.0180877941</v>
      </c>
      <c r="AA45" s="32">
        <f t="shared" si="42"/>
        <v>1576351.1377980714</v>
      </c>
      <c r="AB45" s="32">
        <f t="shared" si="42"/>
        <v>1391642.9079240698</v>
      </c>
      <c r="AC45" s="32">
        <f t="shared" si="42"/>
        <v>1233468.9641797438</v>
      </c>
      <c r="AD45" s="32">
        <f t="shared" si="42"/>
        <v>1088849.8812617057</v>
      </c>
      <c r="AE45" s="32">
        <f t="shared" si="42"/>
        <v>988192.32968663285</v>
      </c>
      <c r="AF45" s="32">
        <f t="shared" si="42"/>
        <v>934956.17302023375</v>
      </c>
      <c r="AG45" s="32">
        <f t="shared" si="42"/>
        <v>907073.59888243035</v>
      </c>
      <c r="AH45" s="32">
        <f t="shared" si="42"/>
        <v>873627.32229477598</v>
      </c>
      <c r="AI45" s="32">
        <f t="shared" si="42"/>
        <v>842561.13124213601</v>
      </c>
      <c r="AJ45" s="32">
        <f t="shared" si="42"/>
        <v>752246.83969646879</v>
      </c>
      <c r="AK45" s="32">
        <f t="shared" si="42"/>
        <v>719419.82840591297</v>
      </c>
      <c r="AL45" s="32">
        <f t="shared" si="42"/>
        <v>704506.029400795</v>
      </c>
      <c r="AM45" s="32">
        <f t="shared" si="42"/>
        <v>685209.46482508024</v>
      </c>
      <c r="AN45" s="32">
        <f t="shared" si="42"/>
        <v>684891.93652444542</v>
      </c>
      <c r="AO45" s="32">
        <f t="shared" si="42"/>
        <v>667644.60365695064</v>
      </c>
      <c r="AP45" s="32">
        <f t="shared" si="42"/>
        <v>642533.56982160371</v>
      </c>
      <c r="AQ45" s="32">
        <f t="shared" si="42"/>
        <v>630342.61169182474</v>
      </c>
      <c r="AR45" s="32">
        <f t="shared" si="42"/>
        <v>623614.68884318275</v>
      </c>
      <c r="AS45" s="32">
        <f t="shared" si="42"/>
        <v>598208.68531211372</v>
      </c>
      <c r="AT45" s="32">
        <f t="shared" si="42"/>
        <v>585590.16696718731</v>
      </c>
      <c r="AU45" s="32">
        <f t="shared" si="42"/>
        <v>574643.90254335001</v>
      </c>
      <c r="AV45" s="32">
        <f t="shared" si="42"/>
        <v>561072.03062443761</v>
      </c>
      <c r="AW45" s="32">
        <f t="shared" si="42"/>
        <v>544831.29414811311</v>
      </c>
      <c r="AX45" s="32">
        <f t="shared" si="42"/>
        <v>537962.55492363311</v>
      </c>
      <c r="AY45" s="32">
        <f t="shared" si="42"/>
        <v>545665.1822880439</v>
      </c>
      <c r="AZ45" s="32">
        <f t="shared" si="42"/>
        <v>532640.66452087474</v>
      </c>
      <c r="BA45" s="32">
        <f t="shared" si="42"/>
        <v>527075.22473093052</v>
      </c>
      <c r="BB45" s="32">
        <f t="shared" si="42"/>
        <v>509452.14998551033</v>
      </c>
      <c r="BC45" s="32">
        <f t="shared" si="42"/>
        <v>499326.87781545694</v>
      </c>
      <c r="BD45" s="32">
        <f t="shared" si="42"/>
        <v>488562.80726527475</v>
      </c>
      <c r="BE45" s="32">
        <f t="shared" si="42"/>
        <v>476600.79689110292</v>
      </c>
      <c r="BF45" s="32">
        <f t="shared" si="42"/>
        <v>467746.15333425906</v>
      </c>
      <c r="BG45" s="32">
        <f t="shared" si="42"/>
        <v>460604.96687502298</v>
      </c>
      <c r="BH45" s="32">
        <f t="shared" si="42"/>
        <v>450531.46720680979</v>
      </c>
      <c r="BI45" s="32">
        <f t="shared" si="42"/>
        <v>435019.40096162143</v>
      </c>
      <c r="BJ45" s="32">
        <f t="shared" si="42"/>
        <v>429334.37507742993</v>
      </c>
      <c r="BK45" s="32">
        <f t="shared" si="42"/>
        <v>409834.40431024437</v>
      </c>
      <c r="BL45" s="32">
        <f t="shared" si="42"/>
        <v>404741.89638986927</v>
      </c>
      <c r="BM45" s="32">
        <f t="shared" si="42"/>
        <v>407585.66314283141</v>
      </c>
      <c r="BN45" s="32">
        <f t="shared" si="42"/>
        <v>394397.77408639248</v>
      </c>
      <c r="BO45" s="32">
        <f t="shared" si="42"/>
        <v>390988.21467168583</v>
      </c>
      <c r="BP45" s="32">
        <f t="shared" ref="BP45:EA45" si="43">CC20</f>
        <v>388924.72930570028</v>
      </c>
      <c r="BQ45" s="32">
        <f t="shared" si="43"/>
        <v>379107.86846548505</v>
      </c>
      <c r="BR45" s="32">
        <f t="shared" si="43"/>
        <v>372019.60749184375</v>
      </c>
      <c r="BS45" s="32">
        <f t="shared" si="43"/>
        <v>366118.15636338649</v>
      </c>
      <c r="BT45" s="32">
        <f t="shared" si="43"/>
        <v>356390.43302132265</v>
      </c>
      <c r="BU45" s="32">
        <f t="shared" si="43"/>
        <v>345512.03623799793</v>
      </c>
      <c r="BV45" s="32">
        <f t="shared" si="43"/>
        <v>345729.68324250233</v>
      </c>
      <c r="BW45" s="32">
        <f t="shared" si="43"/>
        <v>335591.084109227</v>
      </c>
      <c r="BX45" s="32">
        <f t="shared" si="43"/>
        <v>332316.94448262022</v>
      </c>
      <c r="BY45" s="32">
        <f t="shared" si="43"/>
        <v>333330.58671056834</v>
      </c>
      <c r="BZ45" s="32">
        <f t="shared" si="43"/>
        <v>324192.98387959221</v>
      </c>
      <c r="CA45" s="32">
        <f t="shared" si="43"/>
        <v>317798.2950810265</v>
      </c>
      <c r="CB45" s="32">
        <f t="shared" si="43"/>
        <v>313704.05434856866</v>
      </c>
      <c r="CC45" s="32">
        <f t="shared" si="43"/>
        <v>308361.71529477875</v>
      </c>
      <c r="CD45" s="32">
        <f t="shared" si="43"/>
        <v>302560.90175084723</v>
      </c>
      <c r="CE45" s="32">
        <f t="shared" si="43"/>
        <v>299920.80422808253</v>
      </c>
      <c r="CF45" s="32">
        <f t="shared" si="43"/>
        <v>295584.91085862875</v>
      </c>
      <c r="CG45" s="32">
        <f t="shared" si="43"/>
        <v>288477.01863291004</v>
      </c>
      <c r="CH45" s="32">
        <f t="shared" si="43"/>
        <v>289610.32584663125</v>
      </c>
      <c r="CI45" s="32">
        <f t="shared" si="43"/>
        <v>282008.77003611723</v>
      </c>
      <c r="CJ45" s="32">
        <f t="shared" si="43"/>
        <v>280083.56789905328</v>
      </c>
      <c r="CK45" s="32">
        <f t="shared" si="43"/>
        <v>280789.54060657293</v>
      </c>
      <c r="CL45" s="32">
        <f t="shared" si="43"/>
        <v>273423.17971719458</v>
      </c>
      <c r="CM45" s="32">
        <f t="shared" si="43"/>
        <v>273048.31826192897</v>
      </c>
      <c r="CN45" s="32">
        <f t="shared" si="43"/>
        <v>269733.40210127149</v>
      </c>
      <c r="CO45" s="32">
        <f t="shared" si="43"/>
        <v>262670.41407252132</v>
      </c>
      <c r="CP45" s="32">
        <f t="shared" si="43"/>
        <v>259606.81667030745</v>
      </c>
      <c r="CQ45" s="32">
        <f t="shared" si="43"/>
        <v>259450.13016636029</v>
      </c>
      <c r="CR45" s="32">
        <f t="shared" si="43"/>
        <v>255904.36974658386</v>
      </c>
      <c r="CS45" s="32">
        <f t="shared" si="43"/>
        <v>253238.80203981895</v>
      </c>
      <c r="CT45" s="32">
        <f t="shared" si="43"/>
        <v>256639.78453932359</v>
      </c>
      <c r="CU45" s="32">
        <f t="shared" si="43"/>
        <v>247543.70301993922</v>
      </c>
      <c r="CV45" s="32">
        <f t="shared" si="43"/>
        <v>243906.83437494203</v>
      </c>
      <c r="CW45" s="32">
        <f t="shared" si="43"/>
        <v>249576.9190331125</v>
      </c>
      <c r="CX45" s="32">
        <f t="shared" si="43"/>
        <v>244719.47169765859</v>
      </c>
      <c r="CY45" s="32">
        <f t="shared" si="43"/>
        <v>241888.695621936</v>
      </c>
      <c r="CZ45" s="32">
        <f t="shared" si="43"/>
        <v>239247.36818015209</v>
      </c>
      <c r="DA45" s="32">
        <f t="shared" si="43"/>
        <v>235644.2079542836</v>
      </c>
      <c r="DB45" s="32">
        <f t="shared" si="43"/>
        <v>236680.20594895806</v>
      </c>
      <c r="DC45" s="32">
        <f t="shared" si="43"/>
        <v>237392.61353642654</v>
      </c>
      <c r="DD45" s="32">
        <f t="shared" si="43"/>
        <v>231016.32061063635</v>
      </c>
      <c r="DE45" s="32">
        <f t="shared" si="43"/>
        <v>227780.06420313052</v>
      </c>
      <c r="DF45" s="32">
        <f t="shared" si="43"/>
        <v>235149.4355002119</v>
      </c>
      <c r="DG45" s="32">
        <f t="shared" si="43"/>
        <v>222528.01123235616</v>
      </c>
      <c r="DH45" s="32">
        <f t="shared" si="43"/>
        <v>218999.58184568712</v>
      </c>
      <c r="DI45" s="32">
        <f t="shared" si="43"/>
        <v>220567.65290766949</v>
      </c>
      <c r="DJ45" s="32">
        <f t="shared" si="43"/>
        <v>216272.75845530175</v>
      </c>
      <c r="DK45" s="32">
        <f t="shared" si="43"/>
        <v>214341.36390913225</v>
      </c>
      <c r="DL45" s="32">
        <f t="shared" si="43"/>
        <v>214654.47135774832</v>
      </c>
      <c r="DM45" s="32">
        <f t="shared" si="43"/>
        <v>212996.5982659416</v>
      </c>
      <c r="DN45" s="32">
        <f t="shared" si="43"/>
        <v>213832.38830810282</v>
      </c>
      <c r="DO45" s="32">
        <f t="shared" si="43"/>
        <v>215528.45761011</v>
      </c>
      <c r="DP45" s="32">
        <f t="shared" si="43"/>
        <v>220237.4306436808</v>
      </c>
      <c r="DQ45" s="32">
        <f t="shared" si="43"/>
        <v>207300.89876959845</v>
      </c>
      <c r="DR45" s="32">
        <f t="shared" si="43"/>
        <v>204916.94615650011</v>
      </c>
      <c r="DS45" s="32">
        <f t="shared" si="43"/>
        <v>93444.587494525476</v>
      </c>
      <c r="DT45" s="32">
        <f t="shared" si="43"/>
        <v>82729.379467753242</v>
      </c>
      <c r="DU45" s="32">
        <f t="shared" si="43"/>
        <v>81501.22020851374</v>
      </c>
      <c r="DV45" s="32">
        <f t="shared" si="43"/>
        <v>81238.607987362499</v>
      </c>
      <c r="DW45" s="32">
        <f t="shared" si="43"/>
        <v>80465.307417333272</v>
      </c>
      <c r="DX45" s="32">
        <f t="shared" si="43"/>
        <v>80023.118236892566</v>
      </c>
      <c r="DY45" s="32">
        <f t="shared" si="43"/>
        <v>79537.559353624558</v>
      </c>
      <c r="DZ45" s="32">
        <f t="shared" si="43"/>
        <v>79093.843247379889</v>
      </c>
      <c r="EA45" s="32">
        <f t="shared" si="43"/>
        <v>78661.431737559338</v>
      </c>
      <c r="EB45" s="32">
        <f t="shared" ref="EB45:GM45" si="44">EO20</f>
        <v>79993.480107651412</v>
      </c>
      <c r="EC45" s="32">
        <f t="shared" si="44"/>
        <v>77857.462321594023</v>
      </c>
      <c r="ED45" s="32">
        <f t="shared" si="44"/>
        <v>77458.832426183857</v>
      </c>
      <c r="EE45" s="32">
        <f t="shared" si="44"/>
        <v>77071.150686393361</v>
      </c>
      <c r="EF45" s="32">
        <f t="shared" si="44"/>
        <v>76694.337193278945</v>
      </c>
      <c r="EG45" s="32">
        <f t="shared" si="44"/>
        <v>76328.300839013464</v>
      </c>
      <c r="EH45" s="32">
        <f t="shared" si="44"/>
        <v>75972.980643704926</v>
      </c>
      <c r="EI45" s="32">
        <f t="shared" si="44"/>
        <v>75628.280607905559</v>
      </c>
      <c r="EJ45" s="32">
        <f t="shared" si="44"/>
        <v>75294.140190270758</v>
      </c>
      <c r="EK45" s="32">
        <f t="shared" si="44"/>
        <v>74970.482120404369</v>
      </c>
      <c r="EL45" s="32">
        <f t="shared" si="44"/>
        <v>74657.242326793756</v>
      </c>
      <c r="EM45" s="32">
        <f t="shared" si="44"/>
        <v>74354.345600495319</v>
      </c>
      <c r="EN45" s="32">
        <f t="shared" si="44"/>
        <v>75515.306651840496</v>
      </c>
      <c r="EO45" s="32">
        <f t="shared" si="44"/>
        <v>73801.946578402509</v>
      </c>
      <c r="EP45" s="32">
        <f t="shared" si="44"/>
        <v>73530.069942311966</v>
      </c>
      <c r="EQ45" s="32">
        <f t="shared" si="44"/>
        <v>73268.302509271816</v>
      </c>
      <c r="ER45" s="32">
        <f t="shared" si="44"/>
        <v>73016.585592127187</v>
      </c>
      <c r="ES45" s="32">
        <f t="shared" si="44"/>
        <v>72774.867049533525</v>
      </c>
      <c r="ET45" s="32">
        <f t="shared" si="44"/>
        <v>72543.090794335949</v>
      </c>
      <c r="EU45" s="32">
        <f t="shared" si="44"/>
        <v>72321.212015357974</v>
      </c>
      <c r="EV45" s="32">
        <f t="shared" si="44"/>
        <v>72109.178548349882</v>
      </c>
      <c r="EW45" s="32">
        <f t="shared" si="44"/>
        <v>71906.946082135197</v>
      </c>
      <c r="EX45" s="32">
        <f t="shared" si="44"/>
        <v>71714.468398274505</v>
      </c>
      <c r="EY45" s="32">
        <f t="shared" si="44"/>
        <v>71529.349697139114</v>
      </c>
      <c r="EZ45" s="32">
        <f t="shared" si="44"/>
        <v>72536.407115530266</v>
      </c>
      <c r="FA45" s="32">
        <f t="shared" si="44"/>
        <v>71190.984890178574</v>
      </c>
      <c r="FB45" s="32">
        <f t="shared" si="44"/>
        <v>71028.552546763094</v>
      </c>
      <c r="FC45" s="32">
        <f t="shared" si="44"/>
        <v>70864.308785913527</v>
      </c>
      <c r="FD45" s="32">
        <f t="shared" si="44"/>
        <v>70706.68042951767</v>
      </c>
      <c r="FE45" s="32">
        <f t="shared" si="44"/>
        <v>70550.623542543704</v>
      </c>
      <c r="FF45" s="32">
        <f t="shared" si="44"/>
        <v>70404.664552473667</v>
      </c>
      <c r="FG45" s="32">
        <f t="shared" si="44"/>
        <v>70268.915956522484</v>
      </c>
      <c r="FH45" s="32">
        <f t="shared" si="44"/>
        <v>70148.135342771129</v>
      </c>
      <c r="FI45" s="32">
        <f t="shared" si="44"/>
        <v>70035.412885538797</v>
      </c>
      <c r="FJ45" s="32">
        <f t="shared" si="44"/>
        <v>69937.949329521973</v>
      </c>
      <c r="FK45" s="32">
        <f t="shared" si="44"/>
        <v>69845.301647646076</v>
      </c>
      <c r="FL45" s="32">
        <f t="shared" si="44"/>
        <v>70391.160690031276</v>
      </c>
      <c r="FM45" s="32">
        <f t="shared" si="44"/>
        <v>69676.212051143579</v>
      </c>
      <c r="FN45" s="32">
        <f t="shared" si="44"/>
        <v>69598.184920189873</v>
      </c>
      <c r="FO45" s="32">
        <f t="shared" si="44"/>
        <v>69497.859094771848</v>
      </c>
      <c r="FP45" s="32">
        <f t="shared" si="44"/>
        <v>69398.165636458405</v>
      </c>
      <c r="FQ45" s="32">
        <f t="shared" si="44"/>
        <v>69318.576651799143</v>
      </c>
      <c r="FR45" s="32">
        <f t="shared" si="44"/>
        <v>69228.642447349732</v>
      </c>
      <c r="FS45" s="32">
        <f t="shared" si="44"/>
        <v>69184.098314618852</v>
      </c>
      <c r="FT45" s="32">
        <f t="shared" si="44"/>
        <v>69198.451416672557</v>
      </c>
      <c r="FU45" s="32">
        <f t="shared" si="44"/>
        <v>69221.912165257629</v>
      </c>
      <c r="FV45" s="32">
        <f t="shared" si="44"/>
        <v>69254.464717913041</v>
      </c>
      <c r="FW45" s="32">
        <f t="shared" si="44"/>
        <v>69296.116852850115</v>
      </c>
      <c r="FX45" s="32">
        <f t="shared" si="44"/>
        <v>69350.543967561141</v>
      </c>
      <c r="FY45" s="32">
        <f t="shared" si="44"/>
        <v>69410.424378790165</v>
      </c>
      <c r="FZ45" s="32">
        <f t="shared" si="44"/>
        <v>69479.421339335648</v>
      </c>
      <c r="GA45" s="32">
        <f t="shared" si="44"/>
        <v>0</v>
      </c>
      <c r="GB45" s="32">
        <f t="shared" si="44"/>
        <v>0</v>
      </c>
      <c r="GC45" s="32">
        <f t="shared" si="44"/>
        <v>0</v>
      </c>
      <c r="GD45" s="32">
        <f t="shared" si="44"/>
        <v>0</v>
      </c>
      <c r="GE45" s="32">
        <f t="shared" si="44"/>
        <v>0</v>
      </c>
      <c r="GF45" s="32">
        <f t="shared" si="44"/>
        <v>0</v>
      </c>
      <c r="GG45" s="32">
        <f t="shared" si="44"/>
        <v>0</v>
      </c>
      <c r="GH45" s="32">
        <f t="shared" si="44"/>
        <v>0</v>
      </c>
      <c r="GI45" s="32">
        <f t="shared" si="44"/>
        <v>0</v>
      </c>
      <c r="GJ45" s="32">
        <f t="shared" si="44"/>
        <v>0</v>
      </c>
      <c r="GK45" s="32">
        <f t="shared" si="44"/>
        <v>0</v>
      </c>
      <c r="GL45" s="32">
        <f t="shared" si="44"/>
        <v>0</v>
      </c>
      <c r="GM45" s="32">
        <f t="shared" si="44"/>
        <v>0</v>
      </c>
      <c r="GN45" s="32">
        <f>HA20</f>
        <v>0</v>
      </c>
    </row>
    <row r="46" spans="2:196" s="32" customFormat="1" x14ac:dyDescent="0.25">
      <c r="B46" s="32">
        <f>Blad4!B20</f>
        <v>80361232.335142761</v>
      </c>
      <c r="C46" s="32">
        <f>Q21</f>
        <v>4695737.9054389512</v>
      </c>
      <c r="D46" s="32">
        <f t="shared" ref="D46:BO46" si="45">R21</f>
        <v>6719308.0389250349</v>
      </c>
      <c r="E46" s="32">
        <f t="shared" si="45"/>
        <v>4662520.2369046509</v>
      </c>
      <c r="F46" s="32">
        <f t="shared" si="45"/>
        <v>3342966.6485903142</v>
      </c>
      <c r="G46" s="32">
        <f t="shared" si="45"/>
        <v>2642806.8029758949</v>
      </c>
      <c r="H46" s="32">
        <f t="shared" si="45"/>
        <v>2361869.5941150472</v>
      </c>
      <c r="I46" s="32">
        <f t="shared" si="45"/>
        <v>1921529.7823617826</v>
      </c>
      <c r="J46" s="32">
        <f t="shared" si="45"/>
        <v>1621464.1897561364</v>
      </c>
      <c r="K46" s="32">
        <f t="shared" si="45"/>
        <v>1530745.5564150941</v>
      </c>
      <c r="L46" s="32">
        <f t="shared" si="45"/>
        <v>1474071.0292492756</v>
      </c>
      <c r="M46" s="32">
        <f t="shared" si="45"/>
        <v>1375839.0136692238</v>
      </c>
      <c r="N46" s="32">
        <f t="shared" si="45"/>
        <v>1284577.177881951</v>
      </c>
      <c r="O46" s="32">
        <f t="shared" si="45"/>
        <v>1206627.0479596425</v>
      </c>
      <c r="P46" s="32">
        <f t="shared" si="45"/>
        <v>1142758.8589534455</v>
      </c>
      <c r="Q46" s="32">
        <f t="shared" si="45"/>
        <v>1084460.9264381966</v>
      </c>
      <c r="R46" s="32">
        <f t="shared" si="45"/>
        <v>1035879.4922308287</v>
      </c>
      <c r="S46" s="32">
        <f t="shared" si="45"/>
        <v>1264038.7628793046</v>
      </c>
      <c r="T46" s="32">
        <f t="shared" si="45"/>
        <v>1231726.1673611053</v>
      </c>
      <c r="U46" s="32">
        <f t="shared" si="45"/>
        <v>1134503.4243296073</v>
      </c>
      <c r="V46" s="32">
        <f t="shared" si="45"/>
        <v>1038856.980686625</v>
      </c>
      <c r="W46" s="32">
        <f t="shared" si="45"/>
        <v>950682.43748796626</v>
      </c>
      <c r="X46" s="32">
        <f t="shared" si="45"/>
        <v>872127.45915386302</v>
      </c>
      <c r="Y46" s="32">
        <f t="shared" si="45"/>
        <v>800172.2864723145</v>
      </c>
      <c r="Z46" s="32">
        <f t="shared" si="45"/>
        <v>738394.93895987689</v>
      </c>
      <c r="AA46" s="32">
        <f t="shared" si="45"/>
        <v>685246.10796025081</v>
      </c>
      <c r="AB46" s="32">
        <f t="shared" si="45"/>
        <v>643720.3456383897</v>
      </c>
      <c r="AC46" s="32">
        <f t="shared" si="45"/>
        <v>609729.74374401255</v>
      </c>
      <c r="AD46" s="32">
        <f t="shared" si="45"/>
        <v>543494.33385396225</v>
      </c>
      <c r="AE46" s="32">
        <f t="shared" si="45"/>
        <v>540128.66603455285</v>
      </c>
      <c r="AF46" s="32">
        <f t="shared" si="45"/>
        <v>531110.74003419792</v>
      </c>
      <c r="AG46" s="32">
        <f t="shared" si="45"/>
        <v>518443.28379638353</v>
      </c>
      <c r="AH46" s="32">
        <f t="shared" si="45"/>
        <v>511764.49957370682</v>
      </c>
      <c r="AI46" s="32">
        <f t="shared" si="45"/>
        <v>497331.06658272701</v>
      </c>
      <c r="AJ46" s="32">
        <f t="shared" si="45"/>
        <v>480523.50074079499</v>
      </c>
      <c r="AK46" s="32">
        <f t="shared" si="45"/>
        <v>473098.59402674728</v>
      </c>
      <c r="AL46" s="32">
        <f t="shared" si="45"/>
        <v>462078.60957276425</v>
      </c>
      <c r="AM46" s="32">
        <f t="shared" si="45"/>
        <v>463492.72188511584</v>
      </c>
      <c r="AN46" s="32">
        <f t="shared" si="45"/>
        <v>481714.39099112258</v>
      </c>
      <c r="AO46" s="32">
        <f t="shared" si="45"/>
        <v>470247.70931047609</v>
      </c>
      <c r="AP46" s="32">
        <f t="shared" si="45"/>
        <v>458364.09087589133</v>
      </c>
      <c r="AQ46" s="32">
        <f t="shared" si="45"/>
        <v>452347.88108089555</v>
      </c>
      <c r="AR46" s="32">
        <f t="shared" si="45"/>
        <v>441590.37495724269</v>
      </c>
      <c r="AS46" s="32">
        <f t="shared" si="45"/>
        <v>426912.26298739173</v>
      </c>
      <c r="AT46" s="32">
        <f t="shared" si="45"/>
        <v>415438.31099441263</v>
      </c>
      <c r="AU46" s="32">
        <f t="shared" si="45"/>
        <v>406264.83336918766</v>
      </c>
      <c r="AV46" s="32">
        <f t="shared" si="45"/>
        <v>397430.72490819154</v>
      </c>
      <c r="AW46" s="32">
        <f t="shared" si="45"/>
        <v>398525.50943089346</v>
      </c>
      <c r="AX46" s="32">
        <f t="shared" si="45"/>
        <v>385014.58777718875</v>
      </c>
      <c r="AY46" s="32">
        <f t="shared" si="45"/>
        <v>400530.51376780833</v>
      </c>
      <c r="AZ46" s="32">
        <f t="shared" si="45"/>
        <v>365463.54453541344</v>
      </c>
      <c r="BA46" s="32">
        <f t="shared" si="45"/>
        <v>371492.54901023413</v>
      </c>
      <c r="BB46" s="32">
        <f t="shared" si="45"/>
        <v>347927.08836534712</v>
      </c>
      <c r="BC46" s="32">
        <f t="shared" si="45"/>
        <v>347395.89763561409</v>
      </c>
      <c r="BD46" s="32">
        <f t="shared" si="45"/>
        <v>333116.77873260516</v>
      </c>
      <c r="BE46" s="32">
        <f t="shared" si="45"/>
        <v>327760.60802574881</v>
      </c>
      <c r="BF46" s="32">
        <f t="shared" si="45"/>
        <v>326841.017673239</v>
      </c>
      <c r="BG46" s="32">
        <f t="shared" si="45"/>
        <v>321314.98828797584</v>
      </c>
      <c r="BH46" s="32">
        <f t="shared" si="45"/>
        <v>311690.52769338147</v>
      </c>
      <c r="BI46" s="32">
        <f t="shared" si="45"/>
        <v>304305.90875845135</v>
      </c>
      <c r="BJ46" s="32">
        <f t="shared" si="45"/>
        <v>305472.94539691944</v>
      </c>
      <c r="BK46" s="32">
        <f t="shared" si="45"/>
        <v>279694.23784622643</v>
      </c>
      <c r="BL46" s="32">
        <f t="shared" si="45"/>
        <v>285006.74637656158</v>
      </c>
      <c r="BM46" s="32">
        <f t="shared" si="45"/>
        <v>273899.52711139526</v>
      </c>
      <c r="BN46" s="32">
        <f t="shared" si="45"/>
        <v>266477.49946383276</v>
      </c>
      <c r="BO46" s="32">
        <f t="shared" si="45"/>
        <v>264542.01843627397</v>
      </c>
      <c r="BP46" s="32">
        <f t="shared" ref="BP46:EA46" si="46">CD21</f>
        <v>266965.75734331558</v>
      </c>
      <c r="BQ46" s="32">
        <f t="shared" si="46"/>
        <v>257594.30932069125</v>
      </c>
      <c r="BR46" s="32">
        <f t="shared" si="46"/>
        <v>259783.45072401984</v>
      </c>
      <c r="BS46" s="32">
        <f t="shared" si="46"/>
        <v>249211.55103492245</v>
      </c>
      <c r="BT46" s="32">
        <f t="shared" si="46"/>
        <v>242031.91205600993</v>
      </c>
      <c r="BU46" s="32">
        <f t="shared" si="46"/>
        <v>234175.06354790711</v>
      </c>
      <c r="BV46" s="32">
        <f t="shared" si="46"/>
        <v>234622.50744455174</v>
      </c>
      <c r="BW46" s="32">
        <f t="shared" si="46"/>
        <v>226751.68805934201</v>
      </c>
      <c r="BX46" s="32">
        <f t="shared" si="46"/>
        <v>225048.76780278343</v>
      </c>
      <c r="BY46" s="32">
        <f t="shared" si="46"/>
        <v>228345.14941847211</v>
      </c>
      <c r="BZ46" s="32">
        <f t="shared" si="46"/>
        <v>221167.23996670742</v>
      </c>
      <c r="CA46" s="32">
        <f t="shared" si="46"/>
        <v>210816.96080859817</v>
      </c>
      <c r="CB46" s="32">
        <f t="shared" si="46"/>
        <v>207070.48577881342</v>
      </c>
      <c r="CC46" s="32">
        <f t="shared" si="46"/>
        <v>209084.42335655174</v>
      </c>
      <c r="CD46" s="32">
        <f t="shared" si="46"/>
        <v>202938.86464306572</v>
      </c>
      <c r="CE46" s="32">
        <f t="shared" si="46"/>
        <v>201021.69528521487</v>
      </c>
      <c r="CF46" s="32">
        <f t="shared" si="46"/>
        <v>195664.67862151994</v>
      </c>
      <c r="CG46" s="32">
        <f t="shared" si="46"/>
        <v>196204.75053857238</v>
      </c>
      <c r="CH46" s="32">
        <f t="shared" si="46"/>
        <v>194556.56216651879</v>
      </c>
      <c r="CI46" s="32">
        <f t="shared" si="46"/>
        <v>191942.37741595064</v>
      </c>
      <c r="CJ46" s="32">
        <f t="shared" si="46"/>
        <v>190038.840144432</v>
      </c>
      <c r="CK46" s="32">
        <f t="shared" si="46"/>
        <v>186651.98480592162</v>
      </c>
      <c r="CL46" s="32">
        <f t="shared" si="46"/>
        <v>183348.72049590896</v>
      </c>
      <c r="CM46" s="32">
        <f t="shared" si="46"/>
        <v>183322.53000475004</v>
      </c>
      <c r="CN46" s="32">
        <f t="shared" si="46"/>
        <v>180227.07749402241</v>
      </c>
      <c r="CO46" s="32">
        <f t="shared" si="46"/>
        <v>174915.18493767994</v>
      </c>
      <c r="CP46" s="32">
        <f t="shared" si="46"/>
        <v>171944.56116754306</v>
      </c>
      <c r="CQ46" s="32">
        <f t="shared" si="46"/>
        <v>171605.28199689963</v>
      </c>
      <c r="CR46" s="32">
        <f t="shared" si="46"/>
        <v>168708.84444495314</v>
      </c>
      <c r="CS46" s="32">
        <f t="shared" si="46"/>
        <v>169112.29549921348</v>
      </c>
      <c r="CT46" s="32">
        <f t="shared" si="46"/>
        <v>169473.65445204897</v>
      </c>
      <c r="CU46" s="32">
        <f t="shared" si="46"/>
        <v>164411.18632569796</v>
      </c>
      <c r="CV46" s="32">
        <f t="shared" si="46"/>
        <v>160308.35697458888</v>
      </c>
      <c r="CW46" s="32">
        <f t="shared" si="46"/>
        <v>161731.22774341464</v>
      </c>
      <c r="CX46" s="32">
        <f t="shared" si="46"/>
        <v>160077.85228215842</v>
      </c>
      <c r="CY46" s="32">
        <f t="shared" si="46"/>
        <v>157097.43393599408</v>
      </c>
      <c r="CZ46" s="32">
        <f t="shared" si="46"/>
        <v>154157.14805249087</v>
      </c>
      <c r="DA46" s="32">
        <f t="shared" si="46"/>
        <v>151696.07622621488</v>
      </c>
      <c r="DB46" s="32">
        <f t="shared" si="46"/>
        <v>152255.71322641816</v>
      </c>
      <c r="DC46" s="32">
        <f t="shared" si="46"/>
        <v>152365.30010069086</v>
      </c>
      <c r="DD46" s="32">
        <f t="shared" si="46"/>
        <v>146419.2207994771</v>
      </c>
      <c r="DE46" s="32">
        <f t="shared" si="46"/>
        <v>145331.62043234927</v>
      </c>
      <c r="DF46" s="32">
        <f t="shared" si="46"/>
        <v>149460.98332048618</v>
      </c>
      <c r="DG46" s="32">
        <f t="shared" si="46"/>
        <v>139794.37071819731</v>
      </c>
      <c r="DH46" s="32">
        <f t="shared" si="46"/>
        <v>135541.39070981456</v>
      </c>
      <c r="DI46" s="32">
        <f t="shared" si="46"/>
        <v>132967.22337390055</v>
      </c>
      <c r="DJ46" s="32">
        <f t="shared" si="46"/>
        <v>131185.66680465441</v>
      </c>
      <c r="DK46" s="32">
        <f t="shared" si="46"/>
        <v>128722.26261274515</v>
      </c>
      <c r="DL46" s="32">
        <f t="shared" si="46"/>
        <v>128367.81549989921</v>
      </c>
      <c r="DM46" s="32">
        <f t="shared" si="46"/>
        <v>127288.83074727133</v>
      </c>
      <c r="DN46" s="32">
        <f t="shared" si="46"/>
        <v>127297.75996212021</v>
      </c>
      <c r="DO46" s="32">
        <f t="shared" si="46"/>
        <v>128045.07199997416</v>
      </c>
      <c r="DP46" s="32">
        <f t="shared" si="46"/>
        <v>129350.49949620359</v>
      </c>
      <c r="DQ46" s="32">
        <f t="shared" si="46"/>
        <v>128526.59893595445</v>
      </c>
      <c r="DR46" s="32">
        <f t="shared" si="46"/>
        <v>125398.14182633375</v>
      </c>
      <c r="DS46" s="32">
        <f t="shared" si="46"/>
        <v>64806.116043272479</v>
      </c>
      <c r="DT46" s="32">
        <f t="shared" si="46"/>
        <v>64382.550354560095</v>
      </c>
      <c r="DU46" s="32">
        <f t="shared" si="46"/>
        <v>63265.946195596247</v>
      </c>
      <c r="DV46" s="32">
        <f t="shared" si="46"/>
        <v>63105.095031092409</v>
      </c>
      <c r="DW46" s="32">
        <f t="shared" si="46"/>
        <v>62422.447144369973</v>
      </c>
      <c r="DX46" s="32">
        <f t="shared" si="46"/>
        <v>62080.022181621775</v>
      </c>
      <c r="DY46" s="32">
        <f t="shared" si="46"/>
        <v>61685.482531157875</v>
      </c>
      <c r="DZ46" s="32">
        <f t="shared" si="46"/>
        <v>61338.307420313053</v>
      </c>
      <c r="EA46" s="32">
        <f t="shared" si="46"/>
        <v>61785.440490748864</v>
      </c>
      <c r="EB46" s="32">
        <f t="shared" ref="EB46:GM46" si="47">EP21</f>
        <v>60683.658803890321</v>
      </c>
      <c r="EC46" s="32">
        <f t="shared" si="47"/>
        <v>60353.941959144744</v>
      </c>
      <c r="ED46" s="32">
        <f t="shared" si="47"/>
        <v>60000.83251776229</v>
      </c>
      <c r="EE46" s="32">
        <f t="shared" si="47"/>
        <v>59687.548237760915</v>
      </c>
      <c r="EF46" s="32">
        <f t="shared" si="47"/>
        <v>59365.291598006595</v>
      </c>
      <c r="EG46" s="32">
        <f t="shared" si="47"/>
        <v>59059.411639588921</v>
      </c>
      <c r="EH46" s="32">
        <f t="shared" si="47"/>
        <v>58759.154648818519</v>
      </c>
      <c r="EI46" s="32">
        <f t="shared" si="47"/>
        <v>58488.5393225468</v>
      </c>
      <c r="EJ46" s="32">
        <f t="shared" si="47"/>
        <v>58212.351216679446</v>
      </c>
      <c r="EK46" s="32">
        <f t="shared" si="47"/>
        <v>57963.397967302706</v>
      </c>
      <c r="EL46" s="32">
        <f t="shared" si="47"/>
        <v>57694.314841662432</v>
      </c>
      <c r="EM46" s="32">
        <f t="shared" si="47"/>
        <v>58168.27920224236</v>
      </c>
      <c r="EN46" s="32">
        <f t="shared" si="47"/>
        <v>57249.160135043887</v>
      </c>
      <c r="EO46" s="32">
        <f t="shared" si="47"/>
        <v>57001.891504364117</v>
      </c>
      <c r="EP46" s="32">
        <f t="shared" si="47"/>
        <v>56788.780321221886</v>
      </c>
      <c r="EQ46" s="32">
        <f t="shared" si="47"/>
        <v>56591.184859019835</v>
      </c>
      <c r="ER46" s="32">
        <f t="shared" si="47"/>
        <v>56402.309387059257</v>
      </c>
      <c r="ES46" s="32">
        <f t="shared" si="47"/>
        <v>56194.445028871589</v>
      </c>
      <c r="ET46" s="32">
        <f t="shared" si="47"/>
        <v>56022.049478101872</v>
      </c>
      <c r="EU46" s="32">
        <f t="shared" si="47"/>
        <v>55858.273442147431</v>
      </c>
      <c r="EV46" s="32">
        <f t="shared" si="47"/>
        <v>55675.899633963621</v>
      </c>
      <c r="EW46" s="32">
        <f t="shared" si="47"/>
        <v>55498.396406223997</v>
      </c>
      <c r="EX46" s="32">
        <f t="shared" si="47"/>
        <v>55335.734011104985</v>
      </c>
      <c r="EY46" s="32">
        <f t="shared" si="47"/>
        <v>55839.610663823303</v>
      </c>
      <c r="EZ46" s="32">
        <f t="shared" si="47"/>
        <v>55094.325668178804</v>
      </c>
      <c r="FA46" s="32">
        <f t="shared" si="47"/>
        <v>54979.645664488336</v>
      </c>
      <c r="FB46" s="32">
        <f t="shared" si="47"/>
        <v>54873.43083705366</v>
      </c>
      <c r="FC46" s="32">
        <f t="shared" si="47"/>
        <v>54715.067536441165</v>
      </c>
      <c r="FD46" s="32">
        <f t="shared" si="47"/>
        <v>54584.652954948615</v>
      </c>
      <c r="FE46" s="32">
        <f t="shared" si="47"/>
        <v>54454.809483730605</v>
      </c>
      <c r="FF46" s="32">
        <f t="shared" si="47"/>
        <v>54353.000162364857</v>
      </c>
      <c r="FG46" s="32">
        <f t="shared" si="47"/>
        <v>54145.363505521047</v>
      </c>
      <c r="FH46" s="32">
        <f t="shared" si="47"/>
        <v>54017.374692509664</v>
      </c>
      <c r="FI46" s="32">
        <f t="shared" si="47"/>
        <v>53943.530728039419</v>
      </c>
      <c r="FJ46" s="32">
        <f t="shared" si="47"/>
        <v>53878.344039837015</v>
      </c>
      <c r="FK46" s="32">
        <f t="shared" si="47"/>
        <v>54286.269518417852</v>
      </c>
      <c r="FL46" s="32">
        <f t="shared" si="47"/>
        <v>53789.742620284625</v>
      </c>
      <c r="FM46" s="32">
        <f t="shared" si="47"/>
        <v>53757.594453613361</v>
      </c>
      <c r="FN46" s="32">
        <f t="shared" si="47"/>
        <v>53698.989474985996</v>
      </c>
      <c r="FO46" s="32">
        <f t="shared" si="47"/>
        <v>53607.601600666763</v>
      </c>
      <c r="FP46" s="32">
        <f t="shared" si="47"/>
        <v>53584.195178759168</v>
      </c>
      <c r="FQ46" s="32">
        <f t="shared" si="47"/>
        <v>53570.294670610681</v>
      </c>
      <c r="FR46" s="32">
        <f t="shared" si="47"/>
        <v>53577.292403368279</v>
      </c>
      <c r="FS46" s="32">
        <f t="shared" si="47"/>
        <v>53592.305893341836</v>
      </c>
      <c r="FT46" s="32">
        <f t="shared" si="47"/>
        <v>53615.339664552957</v>
      </c>
      <c r="FU46" s="32">
        <f t="shared" si="47"/>
        <v>53646.432037673905</v>
      </c>
      <c r="FV46" s="32">
        <f t="shared" si="47"/>
        <v>53677.339566807364</v>
      </c>
      <c r="FW46" s="32">
        <f t="shared" si="47"/>
        <v>54125.843588538373</v>
      </c>
      <c r="FX46" s="32">
        <f t="shared" si="47"/>
        <v>53793.270510790549</v>
      </c>
      <c r="FY46" s="32">
        <f t="shared" si="47"/>
        <v>53857.044978165621</v>
      </c>
      <c r="FZ46" s="32">
        <f t="shared" si="47"/>
        <v>53929.024094941546</v>
      </c>
      <c r="GA46" s="32">
        <f t="shared" si="47"/>
        <v>0</v>
      </c>
      <c r="GB46" s="32">
        <f t="shared" si="47"/>
        <v>0</v>
      </c>
      <c r="GC46" s="32">
        <f t="shared" si="47"/>
        <v>0</v>
      </c>
      <c r="GD46" s="32">
        <f t="shared" si="47"/>
        <v>0</v>
      </c>
      <c r="GE46" s="32">
        <f t="shared" si="47"/>
        <v>0</v>
      </c>
      <c r="GF46" s="32">
        <f t="shared" si="47"/>
        <v>0</v>
      </c>
      <c r="GG46" s="32">
        <f t="shared" si="47"/>
        <v>0</v>
      </c>
      <c r="GH46" s="32">
        <f t="shared" si="47"/>
        <v>0</v>
      </c>
      <c r="GI46" s="32">
        <f t="shared" si="47"/>
        <v>0</v>
      </c>
      <c r="GJ46" s="32">
        <f t="shared" si="47"/>
        <v>0</v>
      </c>
      <c r="GK46" s="32">
        <f t="shared" si="47"/>
        <v>0</v>
      </c>
      <c r="GL46" s="32">
        <f t="shared" si="47"/>
        <v>0</v>
      </c>
      <c r="GM46" s="32">
        <f t="shared" si="47"/>
        <v>0</v>
      </c>
      <c r="GN46" s="32">
        <f>HB21</f>
        <v>0</v>
      </c>
    </row>
    <row r="47" spans="2:196" s="32" customFormat="1" x14ac:dyDescent="0.25">
      <c r="B47" s="32">
        <f>Blad4!B21</f>
        <v>162820255.35188976</v>
      </c>
      <c r="C47" s="32">
        <f>R22</f>
        <v>4516340.1277800165</v>
      </c>
      <c r="D47" s="32">
        <f t="shared" ref="D47:BO47" si="48">S22</f>
        <v>9353133.5442077685</v>
      </c>
      <c r="E47" s="32">
        <f t="shared" si="48"/>
        <v>6123692.1177397165</v>
      </c>
      <c r="F47" s="32">
        <f t="shared" si="48"/>
        <v>5277662.6456243573</v>
      </c>
      <c r="G47" s="32">
        <f t="shared" si="48"/>
        <v>4404179.8520595813</v>
      </c>
      <c r="H47" s="32">
        <f t="shared" si="48"/>
        <v>3516428.7347709527</v>
      </c>
      <c r="I47" s="32">
        <f t="shared" si="48"/>
        <v>2869084.1837856648</v>
      </c>
      <c r="J47" s="32">
        <f t="shared" si="48"/>
        <v>2937278.7972768531</v>
      </c>
      <c r="K47" s="32">
        <f t="shared" si="48"/>
        <v>2673276.1262684199</v>
      </c>
      <c r="L47" s="32">
        <f t="shared" si="48"/>
        <v>2285593.4473246564</v>
      </c>
      <c r="M47" s="32">
        <f t="shared" si="48"/>
        <v>2385665.6158839231</v>
      </c>
      <c r="N47" s="32">
        <f t="shared" si="48"/>
        <v>2103621.3888179385</v>
      </c>
      <c r="O47" s="32">
        <f t="shared" si="48"/>
        <v>2097722.4848424965</v>
      </c>
      <c r="P47" s="32">
        <f t="shared" si="48"/>
        <v>2629695.0750482962</v>
      </c>
      <c r="Q47" s="32">
        <f t="shared" si="48"/>
        <v>2186357.2546315142</v>
      </c>
      <c r="R47" s="32">
        <f t="shared" si="48"/>
        <v>2389451.5013345485</v>
      </c>
      <c r="S47" s="32">
        <f t="shared" si="48"/>
        <v>2100269.7781419219</v>
      </c>
      <c r="T47" s="32">
        <f t="shared" si="48"/>
        <v>2027489.1298054196</v>
      </c>
      <c r="U47" s="32">
        <f t="shared" si="48"/>
        <v>2070029.1804776853</v>
      </c>
      <c r="V47" s="32">
        <f t="shared" si="48"/>
        <v>2055075.6382163237</v>
      </c>
      <c r="W47" s="32">
        <f t="shared" si="48"/>
        <v>1964158.4682506057</v>
      </c>
      <c r="X47" s="32">
        <f t="shared" si="48"/>
        <v>1587432.7615963493</v>
      </c>
      <c r="Y47" s="32">
        <f t="shared" si="48"/>
        <v>1650236.0382506542</v>
      </c>
      <c r="Z47" s="32">
        <f t="shared" si="48"/>
        <v>1444366.3959465874</v>
      </c>
      <c r="AA47" s="32">
        <f t="shared" si="48"/>
        <v>1407464.9043032872</v>
      </c>
      <c r="AB47" s="32">
        <f t="shared" si="48"/>
        <v>1823436.0775196215</v>
      </c>
      <c r="AC47" s="32">
        <f t="shared" si="48"/>
        <v>1421735.0755387447</v>
      </c>
      <c r="AD47" s="32">
        <f t="shared" si="48"/>
        <v>1528254.7020980418</v>
      </c>
      <c r="AE47" s="32">
        <f t="shared" si="48"/>
        <v>1316005.4927071172</v>
      </c>
      <c r="AF47" s="32">
        <f t="shared" si="48"/>
        <v>1218880.7693560487</v>
      </c>
      <c r="AG47" s="32">
        <f t="shared" si="48"/>
        <v>1262266.8567714843</v>
      </c>
      <c r="AH47" s="32">
        <f t="shared" si="48"/>
        <v>1310026.6667305927</v>
      </c>
      <c r="AI47" s="32">
        <f t="shared" si="48"/>
        <v>1252671.29101156</v>
      </c>
      <c r="AJ47" s="32">
        <f t="shared" si="48"/>
        <v>982513.68671737902</v>
      </c>
      <c r="AK47" s="32">
        <f t="shared" si="48"/>
        <v>1089256.5083571288</v>
      </c>
      <c r="AL47" s="32">
        <f t="shared" si="48"/>
        <v>925878.27773824753</v>
      </c>
      <c r="AM47" s="32">
        <f t="shared" si="48"/>
        <v>978117.38031686912</v>
      </c>
      <c r="AN47" s="32">
        <f t="shared" si="48"/>
        <v>1400155.6090602782</v>
      </c>
      <c r="AO47" s="32">
        <f t="shared" si="48"/>
        <v>1098538.7781719477</v>
      </c>
      <c r="AP47" s="32">
        <f t="shared" si="48"/>
        <v>1269014.7158345631</v>
      </c>
      <c r="AQ47" s="32">
        <f t="shared" si="48"/>
        <v>1094715.167055276</v>
      </c>
      <c r="AR47" s="32">
        <f t="shared" si="48"/>
        <v>974950.12361847376</v>
      </c>
      <c r="AS47" s="32">
        <f t="shared" si="48"/>
        <v>999870.13449746487</v>
      </c>
      <c r="AT47" s="32">
        <f t="shared" si="48"/>
        <v>1039560.3497500159</v>
      </c>
      <c r="AU47" s="32">
        <f t="shared" si="48"/>
        <v>996585.10488432331</v>
      </c>
      <c r="AV47" s="32">
        <f t="shared" si="48"/>
        <v>771923.39321023319</v>
      </c>
      <c r="AW47" s="32">
        <f t="shared" si="48"/>
        <v>876750.45597906667</v>
      </c>
      <c r="AX47" s="32">
        <f t="shared" si="48"/>
        <v>742421.63325478323</v>
      </c>
      <c r="AY47" s="32">
        <f t="shared" si="48"/>
        <v>802282.81340652809</v>
      </c>
      <c r="AZ47" s="32">
        <f t="shared" si="48"/>
        <v>1145510.6136430847</v>
      </c>
      <c r="BA47" s="32">
        <f t="shared" si="48"/>
        <v>888122.60778492375</v>
      </c>
      <c r="BB47" s="32">
        <f t="shared" si="48"/>
        <v>1039373.4606977092</v>
      </c>
      <c r="BC47" s="32">
        <f t="shared" si="48"/>
        <v>889884.63993895915</v>
      </c>
      <c r="BD47" s="32">
        <f t="shared" si="48"/>
        <v>783967.97192806436</v>
      </c>
      <c r="BE47" s="32">
        <f t="shared" si="48"/>
        <v>811330.22240913217</v>
      </c>
      <c r="BF47" s="32">
        <f t="shared" si="48"/>
        <v>852752.95728330943</v>
      </c>
      <c r="BG47" s="32">
        <f t="shared" si="48"/>
        <v>821952.08105492266</v>
      </c>
      <c r="BH47" s="32">
        <f t="shared" si="48"/>
        <v>623921.20907502552</v>
      </c>
      <c r="BI47" s="32">
        <f t="shared" si="48"/>
        <v>714264.57792664738</v>
      </c>
      <c r="BJ47" s="32">
        <f t="shared" si="48"/>
        <v>601027.94834177964</v>
      </c>
      <c r="BK47" s="32">
        <f t="shared" si="48"/>
        <v>621672.34077136789</v>
      </c>
      <c r="BL47" s="32">
        <f t="shared" si="48"/>
        <v>940342.56884779176</v>
      </c>
      <c r="BM47" s="32">
        <f t="shared" si="48"/>
        <v>715443.03829888359</v>
      </c>
      <c r="BN47" s="32">
        <f t="shared" si="48"/>
        <v>852970.46279774641</v>
      </c>
      <c r="BO47" s="32">
        <f t="shared" si="48"/>
        <v>729657.11300619296</v>
      </c>
      <c r="BP47" s="32">
        <f t="shared" ref="BP47:EA47" si="49">CE22</f>
        <v>645963.81930461642</v>
      </c>
      <c r="BQ47" s="32">
        <f t="shared" si="49"/>
        <v>670415.97149302647</v>
      </c>
      <c r="BR47" s="32">
        <f t="shared" si="49"/>
        <v>707939.63318491075</v>
      </c>
      <c r="BS47" s="32">
        <f t="shared" si="49"/>
        <v>678394.51030809595</v>
      </c>
      <c r="BT47" s="32">
        <f t="shared" si="49"/>
        <v>501599.46900808037</v>
      </c>
      <c r="BU47" s="32">
        <f t="shared" si="49"/>
        <v>587252.70377073984</v>
      </c>
      <c r="BV47" s="32">
        <f t="shared" si="49"/>
        <v>489326.13490854565</v>
      </c>
      <c r="BW47" s="32">
        <f t="shared" si="49"/>
        <v>516265.04592270788</v>
      </c>
      <c r="BX47" s="32">
        <f t="shared" si="49"/>
        <v>801195.07526105642</v>
      </c>
      <c r="BY47" s="32">
        <f t="shared" si="49"/>
        <v>607964.20867639361</v>
      </c>
      <c r="BZ47" s="32">
        <f t="shared" si="49"/>
        <v>737190.6795734897</v>
      </c>
      <c r="CA47" s="32">
        <f t="shared" si="49"/>
        <v>618297.21889387164</v>
      </c>
      <c r="CB47" s="32">
        <f t="shared" si="49"/>
        <v>538051.48977238627</v>
      </c>
      <c r="CC47" s="32">
        <f t="shared" si="49"/>
        <v>566265.84109374578</v>
      </c>
      <c r="CD47" s="32">
        <f t="shared" si="49"/>
        <v>601258.94828992535</v>
      </c>
      <c r="CE47" s="32">
        <f t="shared" si="49"/>
        <v>578095.05500426155</v>
      </c>
      <c r="CF47" s="32">
        <f t="shared" si="49"/>
        <v>424270.63652068254</v>
      </c>
      <c r="CG47" s="32">
        <f t="shared" si="49"/>
        <v>503684.38620387827</v>
      </c>
      <c r="CH47" s="32">
        <f t="shared" si="49"/>
        <v>416141.3293831551</v>
      </c>
      <c r="CI47" s="32">
        <f t="shared" si="49"/>
        <v>443848.55302768445</v>
      </c>
      <c r="CJ47" s="32">
        <f t="shared" si="49"/>
        <v>700495.86681705585</v>
      </c>
      <c r="CK47" s="32">
        <f t="shared" si="49"/>
        <v>524170.12899142934</v>
      </c>
      <c r="CL47" s="32">
        <f t="shared" si="49"/>
        <v>639931.79155196284</v>
      </c>
      <c r="CM47" s="32">
        <f t="shared" si="49"/>
        <v>541616.22415189212</v>
      </c>
      <c r="CN47" s="32">
        <f t="shared" si="49"/>
        <v>471851.72878550959</v>
      </c>
      <c r="CO47" s="32">
        <f t="shared" si="49"/>
        <v>493783.64349835814</v>
      </c>
      <c r="CP47" s="32">
        <f t="shared" si="49"/>
        <v>525748.8657318108</v>
      </c>
      <c r="CQ47" s="32">
        <f t="shared" si="49"/>
        <v>508118.47838539578</v>
      </c>
      <c r="CR47" s="32">
        <f t="shared" si="49"/>
        <v>372333.96970542194</v>
      </c>
      <c r="CS47" s="32">
        <f t="shared" si="49"/>
        <v>446075.58515350567</v>
      </c>
      <c r="CT47" s="32">
        <f t="shared" si="49"/>
        <v>369654.78611135489</v>
      </c>
      <c r="CU47" s="32">
        <f t="shared" si="49"/>
        <v>392146.27008800773</v>
      </c>
      <c r="CV47" s="32">
        <f t="shared" si="49"/>
        <v>619824.04303795903</v>
      </c>
      <c r="CW47" s="32">
        <f t="shared" si="49"/>
        <v>467358.74732269923</v>
      </c>
      <c r="CX47" s="32">
        <f t="shared" si="49"/>
        <v>572904.96022594778</v>
      </c>
      <c r="CY47" s="32">
        <f t="shared" si="49"/>
        <v>482339.43693217257</v>
      </c>
      <c r="CZ47" s="32">
        <f t="shared" si="49"/>
        <v>420312.99098533805</v>
      </c>
      <c r="DA47" s="32">
        <f t="shared" si="49"/>
        <v>442959.77347769</v>
      </c>
      <c r="DB47" s="32">
        <f t="shared" si="49"/>
        <v>475494.39729547652</v>
      </c>
      <c r="DC47" s="32">
        <f t="shared" si="49"/>
        <v>460744.04802743811</v>
      </c>
      <c r="DD47" s="32">
        <f t="shared" si="49"/>
        <v>336316.61710200371</v>
      </c>
      <c r="DE47" s="32">
        <f t="shared" si="49"/>
        <v>401300.42975023645</v>
      </c>
      <c r="DF47" s="32">
        <f t="shared" si="49"/>
        <v>337624.39122358139</v>
      </c>
      <c r="DG47" s="32">
        <f t="shared" si="49"/>
        <v>342704.75975865626</v>
      </c>
      <c r="DH47" s="32">
        <f t="shared" si="49"/>
        <v>546324.9726223289</v>
      </c>
      <c r="DI47" s="32">
        <f t="shared" si="49"/>
        <v>406362.96300673048</v>
      </c>
      <c r="DJ47" s="32">
        <f t="shared" si="49"/>
        <v>500962.61699501821</v>
      </c>
      <c r="DK47" s="32">
        <f t="shared" si="49"/>
        <v>420643.25986930821</v>
      </c>
      <c r="DL47" s="32">
        <f t="shared" si="49"/>
        <v>368016.96129615873</v>
      </c>
      <c r="DM47" s="32">
        <f t="shared" si="49"/>
        <v>389847.29581150215</v>
      </c>
      <c r="DN47" s="32">
        <f t="shared" si="49"/>
        <v>418656.87342148978</v>
      </c>
      <c r="DO47" s="32">
        <f t="shared" si="49"/>
        <v>406420.37432869157</v>
      </c>
      <c r="DP47" s="32">
        <f t="shared" si="49"/>
        <v>302453.07410343894</v>
      </c>
      <c r="DQ47" s="32">
        <f t="shared" si="49"/>
        <v>359639.84487869032</v>
      </c>
      <c r="DR47" s="32">
        <f t="shared" si="49"/>
        <v>295539.71510368184</v>
      </c>
      <c r="DS47" s="32">
        <f t="shared" si="49"/>
        <v>259162.36981607726</v>
      </c>
      <c r="DT47" s="32">
        <f t="shared" si="49"/>
        <v>430676.31814407877</v>
      </c>
      <c r="DU47" s="32">
        <f t="shared" si="49"/>
        <v>307097.81364876684</v>
      </c>
      <c r="DV47" s="32">
        <f t="shared" si="49"/>
        <v>393526.09053180396</v>
      </c>
      <c r="DW47" s="32">
        <f t="shared" si="49"/>
        <v>323647.25419147423</v>
      </c>
      <c r="DX47" s="32">
        <f t="shared" si="49"/>
        <v>276884.89216125617</v>
      </c>
      <c r="DY47" s="32">
        <f t="shared" si="49"/>
        <v>297360.73563524464</v>
      </c>
      <c r="DZ47" s="32">
        <f t="shared" si="49"/>
        <v>323046.73442239693</v>
      </c>
      <c r="EA47" s="32">
        <f t="shared" si="49"/>
        <v>312289.50876220892</v>
      </c>
      <c r="EB47" s="32">
        <f t="shared" ref="EB47:GM47" si="50">EQ22</f>
        <v>217374.93549681437</v>
      </c>
      <c r="EC47" s="32">
        <f t="shared" si="50"/>
        <v>270493.78302227368</v>
      </c>
      <c r="ED47" s="32">
        <f t="shared" si="50"/>
        <v>216271.06543075992</v>
      </c>
      <c r="EE47" s="32">
        <f t="shared" si="50"/>
        <v>236879.3032217086</v>
      </c>
      <c r="EF47" s="32">
        <f t="shared" si="50"/>
        <v>403450.62625600823</v>
      </c>
      <c r="EG47" s="32">
        <f t="shared" si="50"/>
        <v>293928.58455488313</v>
      </c>
      <c r="EH47" s="32">
        <f t="shared" si="50"/>
        <v>371230.89789369935</v>
      </c>
      <c r="EI47" s="32">
        <f t="shared" si="50"/>
        <v>309312.85595969611</v>
      </c>
      <c r="EJ47" s="32">
        <f t="shared" si="50"/>
        <v>267757.42734126275</v>
      </c>
      <c r="EK47" s="32">
        <f t="shared" si="50"/>
        <v>286357.58062667318</v>
      </c>
      <c r="EL47" s="32">
        <f t="shared" si="50"/>
        <v>309540.3723421552</v>
      </c>
      <c r="EM47" s="32">
        <f t="shared" si="50"/>
        <v>300244.92511520814</v>
      </c>
      <c r="EN47" s="32">
        <f t="shared" si="50"/>
        <v>215701.02084525727</v>
      </c>
      <c r="EO47" s="32">
        <f t="shared" si="50"/>
        <v>263452.90054510219</v>
      </c>
      <c r="EP47" s="32">
        <f t="shared" si="50"/>
        <v>215285.18591989612</v>
      </c>
      <c r="EQ47" s="32">
        <f t="shared" si="50"/>
        <v>233984.51928423194</v>
      </c>
      <c r="ER47" s="32">
        <f t="shared" si="50"/>
        <v>383122.64790421422</v>
      </c>
      <c r="ES47" s="32">
        <f t="shared" si="50"/>
        <v>285545.15936290065</v>
      </c>
      <c r="ET47" s="32">
        <f t="shared" si="50"/>
        <v>354893.33159698406</v>
      </c>
      <c r="EU47" s="32">
        <f t="shared" si="50"/>
        <v>299857.87597916403</v>
      </c>
      <c r="EV47" s="32">
        <f t="shared" si="50"/>
        <v>263008.91119748459</v>
      </c>
      <c r="EW47" s="32">
        <f t="shared" si="50"/>
        <v>279926.49107276346</v>
      </c>
      <c r="EX47" s="32">
        <f t="shared" si="50"/>
        <v>300912.73772712023</v>
      </c>
      <c r="EY47" s="32">
        <f t="shared" si="50"/>
        <v>292949.01449295849</v>
      </c>
      <c r="EZ47" s="32">
        <f t="shared" si="50"/>
        <v>217674.63787085016</v>
      </c>
      <c r="FA47" s="32">
        <f t="shared" si="50"/>
        <v>260595.1821071466</v>
      </c>
      <c r="FB47" s="32">
        <f t="shared" si="50"/>
        <v>217868.52793732416</v>
      </c>
      <c r="FC47" s="32">
        <f t="shared" si="50"/>
        <v>234902.72328189056</v>
      </c>
      <c r="FD47" s="32">
        <f t="shared" si="50"/>
        <v>368428.35837127827</v>
      </c>
      <c r="FE47" s="32">
        <f t="shared" si="50"/>
        <v>281595.72137168149</v>
      </c>
      <c r="FF47" s="32">
        <f t="shared" si="50"/>
        <v>343884.03628068109</v>
      </c>
      <c r="FG47" s="32">
        <f t="shared" si="50"/>
        <v>295068.69129999395</v>
      </c>
      <c r="FH47" s="32">
        <f t="shared" si="50"/>
        <v>262512.45992488647</v>
      </c>
      <c r="FI47" s="32">
        <f t="shared" si="50"/>
        <v>277972.93967691396</v>
      </c>
      <c r="FJ47" s="32">
        <f t="shared" si="50"/>
        <v>297033.32869648444</v>
      </c>
      <c r="FK47" s="32">
        <f t="shared" si="50"/>
        <v>290297.5284355685</v>
      </c>
      <c r="FL47" s="32">
        <f t="shared" si="50"/>
        <v>223466.67049813061</v>
      </c>
      <c r="FM47" s="32">
        <f t="shared" si="50"/>
        <v>262202.29888104717</v>
      </c>
      <c r="FN47" s="32">
        <f t="shared" si="50"/>
        <v>224433.96942678859</v>
      </c>
      <c r="FO47" s="32">
        <f t="shared" si="50"/>
        <v>240004.42208948857</v>
      </c>
      <c r="FP47" s="32">
        <f t="shared" si="50"/>
        <v>359622.26823702181</v>
      </c>
      <c r="FQ47" s="32">
        <f t="shared" si="50"/>
        <v>282468.87999851658</v>
      </c>
      <c r="FR47" s="32">
        <f t="shared" si="50"/>
        <v>338446.81786659634</v>
      </c>
      <c r="FS47" s="32">
        <f t="shared" si="50"/>
        <v>295247.8852908531</v>
      </c>
      <c r="FT47" s="32">
        <f t="shared" si="50"/>
        <v>266582.91147176159</v>
      </c>
      <c r="FU47" s="32">
        <f t="shared" si="50"/>
        <v>280769.02585344622</v>
      </c>
      <c r="FV47" s="32">
        <f t="shared" si="50"/>
        <v>298128.17076590459</v>
      </c>
      <c r="FW47" s="32">
        <f t="shared" si="50"/>
        <v>292575.85375655006</v>
      </c>
      <c r="FX47" s="32">
        <f t="shared" si="50"/>
        <v>283128.93969546276</v>
      </c>
      <c r="FY47" s="32">
        <f t="shared" si="50"/>
        <v>270964.8947714644</v>
      </c>
      <c r="FZ47" s="32">
        <f t="shared" si="50"/>
        <v>224318.25941791048</v>
      </c>
      <c r="GA47" s="32">
        <f t="shared" si="50"/>
        <v>0</v>
      </c>
      <c r="GB47" s="32">
        <f t="shared" si="50"/>
        <v>0</v>
      </c>
      <c r="GC47" s="32">
        <f t="shared" si="50"/>
        <v>0</v>
      </c>
      <c r="GD47" s="32">
        <f t="shared" si="50"/>
        <v>0</v>
      </c>
      <c r="GE47" s="32">
        <f t="shared" si="50"/>
        <v>0</v>
      </c>
      <c r="GF47" s="32">
        <f t="shared" si="50"/>
        <v>0</v>
      </c>
      <c r="GG47" s="32">
        <f t="shared" si="50"/>
        <v>0</v>
      </c>
      <c r="GH47" s="32">
        <f t="shared" si="50"/>
        <v>0</v>
      </c>
      <c r="GI47" s="32">
        <f t="shared" si="50"/>
        <v>0</v>
      </c>
      <c r="GJ47" s="32">
        <f t="shared" si="50"/>
        <v>0</v>
      </c>
      <c r="GK47" s="32">
        <f t="shared" si="50"/>
        <v>0</v>
      </c>
      <c r="GL47" s="32">
        <f t="shared" si="50"/>
        <v>0</v>
      </c>
      <c r="GM47" s="32">
        <f t="shared" si="50"/>
        <v>0</v>
      </c>
      <c r="GN47" s="32">
        <f>HC22</f>
        <v>0</v>
      </c>
    </row>
    <row r="48" spans="2:196" s="32" customFormat="1" x14ac:dyDescent="0.25">
      <c r="B48" s="32">
        <f>Blad4!B22</f>
        <v>411552429.35417211</v>
      </c>
      <c r="C48" s="32">
        <f>S23</f>
        <v>7895590.1720365873</v>
      </c>
      <c r="D48" s="32">
        <f t="shared" ref="D48:BO48" si="51">T23</f>
        <v>9680610.9854277074</v>
      </c>
      <c r="E48" s="32">
        <f t="shared" si="51"/>
        <v>8285921.6303517511</v>
      </c>
      <c r="F48" s="32">
        <f t="shared" si="51"/>
        <v>5545139.9347223071</v>
      </c>
      <c r="G48" s="32">
        <f t="shared" si="51"/>
        <v>4136756.2580822716</v>
      </c>
      <c r="H48" s="32">
        <f t="shared" si="51"/>
        <v>3527196.7559406948</v>
      </c>
      <c r="I48" s="32">
        <f t="shared" si="51"/>
        <v>2794740.6336241993</v>
      </c>
      <c r="J48" s="32">
        <f t="shared" si="51"/>
        <v>2403671.9767548265</v>
      </c>
      <c r="K48" s="32">
        <f t="shared" si="51"/>
        <v>2172907.1225164505</v>
      </c>
      <c r="L48" s="32">
        <f t="shared" si="51"/>
        <v>2127978.5394277261</v>
      </c>
      <c r="M48" s="32">
        <f t="shared" si="51"/>
        <v>2135989.1091487296</v>
      </c>
      <c r="N48" s="32">
        <f t="shared" si="51"/>
        <v>2107043.1883726353</v>
      </c>
      <c r="O48" s="32">
        <f t="shared" si="51"/>
        <v>2081220.3299393011</v>
      </c>
      <c r="P48" s="32">
        <f t="shared" si="51"/>
        <v>2024059.8402734553</v>
      </c>
      <c r="Q48" s="32">
        <f t="shared" si="51"/>
        <v>1989545.3244881213</v>
      </c>
      <c r="R48" s="32">
        <f t="shared" si="51"/>
        <v>1883981.3680733552</v>
      </c>
      <c r="S48" s="32">
        <f t="shared" si="51"/>
        <v>2040043.954524789</v>
      </c>
      <c r="T48" s="32">
        <f t="shared" si="51"/>
        <v>1985689.5939431051</v>
      </c>
      <c r="U48" s="32">
        <f t="shared" si="51"/>
        <v>1960067.689036866</v>
      </c>
      <c r="V48" s="32">
        <f t="shared" si="51"/>
        <v>1753951.3640312785</v>
      </c>
      <c r="W48" s="32">
        <f t="shared" si="51"/>
        <v>1656984.2621125754</v>
      </c>
      <c r="X48" s="32">
        <f t="shared" si="51"/>
        <v>1504698.8852208562</v>
      </c>
      <c r="Y48" s="32">
        <f t="shared" si="51"/>
        <v>1379229.0784437903</v>
      </c>
      <c r="Z48" s="32">
        <f t="shared" si="51"/>
        <v>1331805.7614298947</v>
      </c>
      <c r="AA48" s="32">
        <f t="shared" si="51"/>
        <v>1254477.7556195669</v>
      </c>
      <c r="AB48" s="32">
        <f t="shared" si="51"/>
        <v>1140790.6242716487</v>
      </c>
      <c r="AC48" s="32">
        <f t="shared" si="51"/>
        <v>2653324.0576729369</v>
      </c>
      <c r="AD48" s="32">
        <f t="shared" si="51"/>
        <v>3991794.9107495882</v>
      </c>
      <c r="AE48" s="32">
        <f t="shared" si="51"/>
        <v>4086802.870535193</v>
      </c>
      <c r="AF48" s="32">
        <f t="shared" si="51"/>
        <v>3868823.3077260028</v>
      </c>
      <c r="AG48" s="32">
        <f t="shared" si="51"/>
        <v>4138831.3370427364</v>
      </c>
      <c r="AH48" s="32">
        <f t="shared" si="51"/>
        <v>4378082.2926081447</v>
      </c>
      <c r="AI48" s="32">
        <f t="shared" si="51"/>
        <v>4409625.8217160013</v>
      </c>
      <c r="AJ48" s="32">
        <f t="shared" si="51"/>
        <v>4458957.5762942098</v>
      </c>
      <c r="AK48" s="32">
        <f t="shared" si="51"/>
        <v>4525903.3964657197</v>
      </c>
      <c r="AL48" s="32">
        <f t="shared" si="51"/>
        <v>4626239.7433212996</v>
      </c>
      <c r="AM48" s="32">
        <f t="shared" si="51"/>
        <v>4819125.5814625006</v>
      </c>
      <c r="AN48" s="32">
        <f t="shared" si="51"/>
        <v>5014569.9629318789</v>
      </c>
      <c r="AO48" s="32">
        <f t="shared" si="51"/>
        <v>5090743.3372155484</v>
      </c>
      <c r="AP48" s="32">
        <f t="shared" si="51"/>
        <v>5068874.1256776033</v>
      </c>
      <c r="AQ48" s="32">
        <f t="shared" si="51"/>
        <v>4850358.6184943663</v>
      </c>
      <c r="AR48" s="32">
        <f t="shared" si="51"/>
        <v>4556807.1815890726</v>
      </c>
      <c r="AS48" s="32">
        <f t="shared" si="51"/>
        <v>4733549.0912343981</v>
      </c>
      <c r="AT48" s="32">
        <f t="shared" si="51"/>
        <v>4956529.4301448399</v>
      </c>
      <c r="AU48" s="32">
        <f t="shared" si="51"/>
        <v>4978504.5205521174</v>
      </c>
      <c r="AV48" s="32">
        <f t="shared" si="51"/>
        <v>5073504.4457081361</v>
      </c>
      <c r="AW48" s="32">
        <f t="shared" si="51"/>
        <v>5174416.992756648</v>
      </c>
      <c r="AX48" s="32">
        <f t="shared" si="51"/>
        <v>5355568.0069727767</v>
      </c>
      <c r="AY48" s="32">
        <f t="shared" si="51"/>
        <v>5506920.5062309168</v>
      </c>
      <c r="AZ48" s="32">
        <f t="shared" si="51"/>
        <v>5613415.2989365999</v>
      </c>
      <c r="BA48" s="32">
        <f t="shared" si="51"/>
        <v>5647161.5495842528</v>
      </c>
      <c r="BB48" s="32">
        <f t="shared" si="51"/>
        <v>5635461.7367979474</v>
      </c>
      <c r="BC48" s="32">
        <f t="shared" si="51"/>
        <v>5388210.0970283793</v>
      </c>
      <c r="BD48" s="32">
        <f t="shared" si="51"/>
        <v>4986412.6873352258</v>
      </c>
      <c r="BE48" s="32">
        <f t="shared" si="51"/>
        <v>4929389.962814807</v>
      </c>
      <c r="BF48" s="32">
        <f t="shared" si="51"/>
        <v>5034461.9784440929</v>
      </c>
      <c r="BG48" s="32">
        <f t="shared" si="51"/>
        <v>4893882.274047086</v>
      </c>
      <c r="BH48" s="32">
        <f t="shared" si="51"/>
        <v>4800389.8853238402</v>
      </c>
      <c r="BI48" s="32">
        <f t="shared" si="51"/>
        <v>4752720.43701063</v>
      </c>
      <c r="BJ48" s="32">
        <f t="shared" si="51"/>
        <v>4719565.8464623578</v>
      </c>
      <c r="BK48" s="32">
        <f t="shared" si="51"/>
        <v>4689870.5555709656</v>
      </c>
      <c r="BL48" s="32">
        <f t="shared" si="51"/>
        <v>4685501.095750533</v>
      </c>
      <c r="BM48" s="32">
        <f t="shared" si="51"/>
        <v>4624766.2678733924</v>
      </c>
      <c r="BN48" s="32">
        <f t="shared" si="51"/>
        <v>4517798.6088681063</v>
      </c>
      <c r="BO48" s="32">
        <f t="shared" si="51"/>
        <v>4193324.5294053196</v>
      </c>
      <c r="BP48" s="32">
        <f t="shared" ref="BP48:EA48" si="52">CF23</f>
        <v>3697312.7767156726</v>
      </c>
      <c r="BQ48" s="32">
        <f t="shared" si="52"/>
        <v>3573580.9128068881</v>
      </c>
      <c r="BR48" s="32">
        <f t="shared" si="52"/>
        <v>3623288.3369031232</v>
      </c>
      <c r="BS48" s="32">
        <f t="shared" si="52"/>
        <v>3474725.7128019347</v>
      </c>
      <c r="BT48" s="32">
        <f t="shared" si="52"/>
        <v>3399460.4272812814</v>
      </c>
      <c r="BU48" s="32">
        <f t="shared" si="52"/>
        <v>3372103.181743274</v>
      </c>
      <c r="BV48" s="32">
        <f t="shared" si="52"/>
        <v>3344077.242613872</v>
      </c>
      <c r="BW48" s="32">
        <f t="shared" si="52"/>
        <v>3327128.2053493983</v>
      </c>
      <c r="BX48" s="32">
        <f t="shared" si="52"/>
        <v>3300071.9846394877</v>
      </c>
      <c r="BY48" s="32">
        <f t="shared" si="52"/>
        <v>3256573.8101939242</v>
      </c>
      <c r="BZ48" s="32">
        <f t="shared" si="52"/>
        <v>3165947.4771766965</v>
      </c>
      <c r="CA48" s="32">
        <f t="shared" si="52"/>
        <v>2816322.3454550556</v>
      </c>
      <c r="CB48" s="32">
        <f t="shared" si="52"/>
        <v>2338711.2716695787</v>
      </c>
      <c r="CC48" s="32">
        <f t="shared" si="52"/>
        <v>2222956.4199937535</v>
      </c>
      <c r="CD48" s="32">
        <f t="shared" si="52"/>
        <v>2319499.7821355234</v>
      </c>
      <c r="CE48" s="32">
        <f t="shared" si="52"/>
        <v>2220459.7385769729</v>
      </c>
      <c r="CF48" s="32">
        <f t="shared" si="52"/>
        <v>2199391.7085879529</v>
      </c>
      <c r="CG48" s="32">
        <f t="shared" si="52"/>
        <v>2218550.626679169</v>
      </c>
      <c r="CH48" s="32">
        <f t="shared" si="52"/>
        <v>2215982.3142294972</v>
      </c>
      <c r="CI48" s="32">
        <f t="shared" si="52"/>
        <v>2224767.5663533788</v>
      </c>
      <c r="CJ48" s="32">
        <f t="shared" si="52"/>
        <v>2218392.4557352527</v>
      </c>
      <c r="CK48" s="32">
        <f t="shared" si="52"/>
        <v>2189560.2734781182</v>
      </c>
      <c r="CL48" s="32">
        <f t="shared" si="52"/>
        <v>2127451.944764202</v>
      </c>
      <c r="CM48" s="32">
        <f t="shared" si="52"/>
        <v>2044667.4960385675</v>
      </c>
      <c r="CN48" s="32">
        <f t="shared" si="52"/>
        <v>1925362.6859980291</v>
      </c>
      <c r="CO48" s="32">
        <f t="shared" si="52"/>
        <v>1854114.4871354178</v>
      </c>
      <c r="CP48" s="32">
        <f t="shared" si="52"/>
        <v>1761014.4542374965</v>
      </c>
      <c r="CQ48" s="32">
        <f t="shared" si="52"/>
        <v>1734835.4352892782</v>
      </c>
      <c r="CR48" s="32">
        <f t="shared" si="52"/>
        <v>1705044.5638678421</v>
      </c>
      <c r="CS48" s="32">
        <f t="shared" si="52"/>
        <v>1679309.4985592908</v>
      </c>
      <c r="CT48" s="32">
        <f t="shared" si="52"/>
        <v>1654033.1259876059</v>
      </c>
      <c r="CU48" s="32">
        <f t="shared" si="52"/>
        <v>1625368.7415906729</v>
      </c>
      <c r="CV48" s="32">
        <f t="shared" si="52"/>
        <v>1592780.0801228865</v>
      </c>
      <c r="CW48" s="32">
        <f t="shared" si="52"/>
        <v>1571922.3165648871</v>
      </c>
      <c r="CX48" s="32">
        <f t="shared" si="52"/>
        <v>1542627.8288592326</v>
      </c>
      <c r="CY48" s="32">
        <f t="shared" si="52"/>
        <v>1514810.8465454408</v>
      </c>
      <c r="CZ48" s="32">
        <f t="shared" si="52"/>
        <v>1486870.3064873526</v>
      </c>
      <c r="DA48" s="32">
        <f t="shared" si="52"/>
        <v>1511922.4650570063</v>
      </c>
      <c r="DB48" s="32">
        <f t="shared" si="52"/>
        <v>1436123.2896223213</v>
      </c>
      <c r="DC48" s="32">
        <f t="shared" si="52"/>
        <v>1412174.3951144605</v>
      </c>
      <c r="DD48" s="32">
        <f t="shared" si="52"/>
        <v>1384359.2294641335</v>
      </c>
      <c r="DE48" s="32">
        <f t="shared" si="52"/>
        <v>1360311.3842627837</v>
      </c>
      <c r="DF48" s="32">
        <f t="shared" si="52"/>
        <v>1344881.7931832469</v>
      </c>
      <c r="DG48" s="32">
        <f t="shared" si="52"/>
        <v>1316999.7110417415</v>
      </c>
      <c r="DH48" s="32">
        <f t="shared" si="52"/>
        <v>1288971.4673509165</v>
      </c>
      <c r="DI48" s="32">
        <f t="shared" si="52"/>
        <v>1266379.0165338675</v>
      </c>
      <c r="DJ48" s="32">
        <f t="shared" si="52"/>
        <v>1243550.5918001302</v>
      </c>
      <c r="DK48" s="32">
        <f t="shared" si="52"/>
        <v>1221296.5457601661</v>
      </c>
      <c r="DL48" s="32">
        <f t="shared" si="52"/>
        <v>1202312.7600849376</v>
      </c>
      <c r="DM48" s="32">
        <f t="shared" si="52"/>
        <v>1224474.5110929636</v>
      </c>
      <c r="DN48" s="32">
        <f t="shared" si="52"/>
        <v>1166187.6341565943</v>
      </c>
      <c r="DO48" s="32">
        <f t="shared" si="52"/>
        <v>1148844.8811028379</v>
      </c>
      <c r="DP48" s="32">
        <f t="shared" si="52"/>
        <v>1135488.7965736033</v>
      </c>
      <c r="DQ48" s="32">
        <f t="shared" si="52"/>
        <v>1115917.3652360507</v>
      </c>
      <c r="DR48" s="32">
        <f t="shared" si="52"/>
        <v>1096006.6741797223</v>
      </c>
      <c r="DS48" s="32">
        <f t="shared" si="52"/>
        <v>971569.23660784436</v>
      </c>
      <c r="DT48" s="32">
        <f t="shared" si="52"/>
        <v>933156.5329851167</v>
      </c>
      <c r="DU48" s="32">
        <f t="shared" si="52"/>
        <v>917135.53325977188</v>
      </c>
      <c r="DV48" s="32">
        <f t="shared" si="52"/>
        <v>902709.80703450204</v>
      </c>
      <c r="DW48" s="32">
        <f t="shared" si="52"/>
        <v>887944.35589841928</v>
      </c>
      <c r="DX48" s="32">
        <f t="shared" si="52"/>
        <v>873849.07849442563</v>
      </c>
      <c r="DY48" s="32">
        <f t="shared" si="52"/>
        <v>892603.99188648653</v>
      </c>
      <c r="DZ48" s="32">
        <f t="shared" si="52"/>
        <v>847621.74298863299</v>
      </c>
      <c r="EA48" s="32">
        <f t="shared" si="52"/>
        <v>834620.50817069353</v>
      </c>
      <c r="EB48" s="32">
        <f t="shared" ref="EB48:GM48" si="53">ER23</f>
        <v>821900.19208839268</v>
      </c>
      <c r="EC48" s="32">
        <f t="shared" si="53"/>
        <v>808832.93137006555</v>
      </c>
      <c r="ED48" s="32">
        <f t="shared" si="53"/>
        <v>796597.72102985368</v>
      </c>
      <c r="EE48" s="32">
        <f t="shared" si="53"/>
        <v>784634.24769970111</v>
      </c>
      <c r="EF48" s="32">
        <f t="shared" si="53"/>
        <v>772981.85377162544</v>
      </c>
      <c r="EG48" s="32">
        <f t="shared" si="53"/>
        <v>761561.49274685781</v>
      </c>
      <c r="EH48" s="32">
        <f t="shared" si="53"/>
        <v>750454.71284135582</v>
      </c>
      <c r="EI48" s="32">
        <f t="shared" si="53"/>
        <v>739892.74116705556</v>
      </c>
      <c r="EJ48" s="32">
        <f t="shared" si="53"/>
        <v>728938.08231595333</v>
      </c>
      <c r="EK48" s="32">
        <f t="shared" si="53"/>
        <v>743175.8770641695</v>
      </c>
      <c r="EL48" s="32">
        <f t="shared" si="53"/>
        <v>709346.14499261905</v>
      </c>
      <c r="EM48" s="32">
        <f t="shared" si="53"/>
        <v>699626.00011142285</v>
      </c>
      <c r="EN48" s="32">
        <f t="shared" si="53"/>
        <v>690294.91345770529</v>
      </c>
      <c r="EO48" s="32">
        <f t="shared" si="53"/>
        <v>680870.97461308888</v>
      </c>
      <c r="EP48" s="32">
        <f t="shared" si="53"/>
        <v>671986.95132130117</v>
      </c>
      <c r="EQ48" s="32">
        <f t="shared" si="53"/>
        <v>663451.57368514326</v>
      </c>
      <c r="ER48" s="32">
        <f t="shared" si="53"/>
        <v>654829.69789711677</v>
      </c>
      <c r="ES48" s="32">
        <f t="shared" si="53"/>
        <v>646432.84458091203</v>
      </c>
      <c r="ET48" s="32">
        <f t="shared" si="53"/>
        <v>638609.37403498613</v>
      </c>
      <c r="EU48" s="32">
        <f t="shared" si="53"/>
        <v>631016.13153253437</v>
      </c>
      <c r="EV48" s="32">
        <f t="shared" si="53"/>
        <v>622880.47407764615</v>
      </c>
      <c r="EW48" s="32">
        <f t="shared" si="53"/>
        <v>633804.59934496076</v>
      </c>
      <c r="EX48" s="32">
        <f t="shared" si="53"/>
        <v>609223.65747823368</v>
      </c>
      <c r="EY48" s="32">
        <f t="shared" si="53"/>
        <v>601980.44189516467</v>
      </c>
      <c r="EZ48" s="32">
        <f t="shared" si="53"/>
        <v>595496.26810879621</v>
      </c>
      <c r="FA48" s="32">
        <f t="shared" si="53"/>
        <v>589163.58308189479</v>
      </c>
      <c r="FB48" s="32">
        <f t="shared" si="53"/>
        <v>582196.82632084109</v>
      </c>
      <c r="FC48" s="32">
        <f t="shared" si="53"/>
        <v>576288.22118002549</v>
      </c>
      <c r="FD48" s="32">
        <f t="shared" si="53"/>
        <v>570599.57170736103</v>
      </c>
      <c r="FE48" s="32">
        <f t="shared" si="53"/>
        <v>564030.90158391336</v>
      </c>
      <c r="FF48" s="32">
        <f t="shared" si="53"/>
        <v>558707.31384707312</v>
      </c>
      <c r="FG48" s="32">
        <f t="shared" si="53"/>
        <v>553549.34526284377</v>
      </c>
      <c r="FH48" s="32">
        <f t="shared" si="53"/>
        <v>548206.14644199319</v>
      </c>
      <c r="FI48" s="32">
        <f t="shared" si="53"/>
        <v>555825.63248772605</v>
      </c>
      <c r="FJ48" s="32">
        <f t="shared" si="53"/>
        <v>539194.45612484158</v>
      </c>
      <c r="FK48" s="32">
        <f t="shared" si="53"/>
        <v>534465.32537167193</v>
      </c>
      <c r="FL48" s="32">
        <f t="shared" si="53"/>
        <v>530303.68959905417</v>
      </c>
      <c r="FM48" s="32">
        <f t="shared" si="53"/>
        <v>526264.82307413744</v>
      </c>
      <c r="FN48" s="32">
        <f t="shared" si="53"/>
        <v>521376.6037335493</v>
      </c>
      <c r="FO48" s="32">
        <f t="shared" si="53"/>
        <v>517560.91479599942</v>
      </c>
      <c r="FP48" s="32">
        <f t="shared" si="53"/>
        <v>514085.27863584936</v>
      </c>
      <c r="FQ48" s="32">
        <f t="shared" si="53"/>
        <v>510315.34435019438</v>
      </c>
      <c r="FR48" s="32">
        <f t="shared" si="53"/>
        <v>507026.07095695921</v>
      </c>
      <c r="FS48" s="32">
        <f t="shared" si="53"/>
        <v>504074.05290735065</v>
      </c>
      <c r="FT48" s="32">
        <f t="shared" si="53"/>
        <v>500004.80300138786</v>
      </c>
      <c r="FU48" s="32">
        <f t="shared" si="53"/>
        <v>504678.86644187092</v>
      </c>
      <c r="FV48" s="32">
        <f t="shared" si="53"/>
        <v>495018.59839231928</v>
      </c>
      <c r="FW48" s="32">
        <f t="shared" si="53"/>
        <v>492102.46856025001</v>
      </c>
      <c r="FX48" s="32">
        <f t="shared" si="53"/>
        <v>489902.71588760457</v>
      </c>
      <c r="FY48" s="32">
        <f t="shared" si="53"/>
        <v>487852.98782718572</v>
      </c>
      <c r="FZ48" s="32">
        <f t="shared" si="53"/>
        <v>485035.30302640266</v>
      </c>
      <c r="GA48" s="32">
        <f t="shared" si="53"/>
        <v>421535.68383477605</v>
      </c>
      <c r="GB48" s="32">
        <f t="shared" si="53"/>
        <v>0</v>
      </c>
      <c r="GC48" s="32">
        <f t="shared" si="53"/>
        <v>0</v>
      </c>
      <c r="GD48" s="32">
        <f t="shared" si="53"/>
        <v>0</v>
      </c>
      <c r="GE48" s="32">
        <f t="shared" si="53"/>
        <v>0</v>
      </c>
      <c r="GF48" s="32">
        <f t="shared" si="53"/>
        <v>0</v>
      </c>
      <c r="GG48" s="32">
        <f t="shared" si="53"/>
        <v>0</v>
      </c>
      <c r="GH48" s="32">
        <f t="shared" si="53"/>
        <v>0</v>
      </c>
      <c r="GI48" s="32">
        <f t="shared" si="53"/>
        <v>0</v>
      </c>
      <c r="GJ48" s="32">
        <f t="shared" si="53"/>
        <v>0</v>
      </c>
      <c r="GK48" s="32">
        <f t="shared" si="53"/>
        <v>0</v>
      </c>
      <c r="GL48" s="32">
        <f t="shared" si="53"/>
        <v>0</v>
      </c>
      <c r="GM48" s="32">
        <f t="shared" si="53"/>
        <v>0</v>
      </c>
      <c r="GN48" s="32">
        <f>HD23</f>
        <v>0</v>
      </c>
    </row>
    <row r="49" spans="1:196" s="32" customFormat="1" x14ac:dyDescent="0.25">
      <c r="B49" s="32">
        <f>Blad4!B23</f>
        <v>125074442.16576743</v>
      </c>
      <c r="C49" s="32">
        <f>T24</f>
        <v>6868762.6540067242</v>
      </c>
      <c r="D49" s="32">
        <f t="shared" ref="D49:BO49" si="54">U24</f>
        <v>6469936.9633374419</v>
      </c>
      <c r="E49" s="32">
        <f t="shared" si="54"/>
        <v>5195884.82924149</v>
      </c>
      <c r="F49" s="32">
        <f t="shared" si="54"/>
        <v>4456593.5415056171</v>
      </c>
      <c r="G49" s="32">
        <f t="shared" si="54"/>
        <v>3471086.5394496359</v>
      </c>
      <c r="H49" s="32">
        <f t="shared" si="54"/>
        <v>2790754.8511874322</v>
      </c>
      <c r="I49" s="32">
        <f t="shared" si="54"/>
        <v>2383736.6412681364</v>
      </c>
      <c r="J49" s="32">
        <f t="shared" si="54"/>
        <v>2428519.1957243402</v>
      </c>
      <c r="K49" s="32">
        <f t="shared" si="54"/>
        <v>2187228.8919131863</v>
      </c>
      <c r="L49" s="32">
        <f t="shared" si="54"/>
        <v>2143727.0858586836</v>
      </c>
      <c r="M49" s="32">
        <f t="shared" si="54"/>
        <v>2103953.3576544258</v>
      </c>
      <c r="N49" s="32">
        <f t="shared" si="54"/>
        <v>2061727.4308623716</v>
      </c>
      <c r="O49" s="32">
        <f t="shared" si="54"/>
        <v>2009871.133941106</v>
      </c>
      <c r="P49" s="32">
        <f t="shared" si="54"/>
        <v>1959171.694491802</v>
      </c>
      <c r="Q49" s="32">
        <f t="shared" si="54"/>
        <v>1882646.9443606713</v>
      </c>
      <c r="R49" s="32">
        <f t="shared" si="54"/>
        <v>1994064.3385812822</v>
      </c>
      <c r="S49" s="32">
        <f t="shared" si="54"/>
        <v>2036891.5735537424</v>
      </c>
      <c r="T49" s="32">
        <f t="shared" si="54"/>
        <v>2223569.1147885304</v>
      </c>
      <c r="U49" s="32">
        <f t="shared" si="54"/>
        <v>2266038.2367217508</v>
      </c>
      <c r="V49" s="32">
        <f t="shared" si="54"/>
        <v>2218502.486212316</v>
      </c>
      <c r="W49" s="32">
        <f t="shared" si="54"/>
        <v>2132999.0926537961</v>
      </c>
      <c r="X49" s="32">
        <f t="shared" si="54"/>
        <v>1958283.9313853285</v>
      </c>
      <c r="Y49" s="32">
        <f t="shared" si="54"/>
        <v>1768271.7772883619</v>
      </c>
      <c r="Z49" s="32">
        <f t="shared" si="54"/>
        <v>1658263.51475233</v>
      </c>
      <c r="AA49" s="32">
        <f t="shared" si="54"/>
        <v>1588653.9633838623</v>
      </c>
      <c r="AB49" s="32">
        <f t="shared" si="54"/>
        <v>1489208.4925964377</v>
      </c>
      <c r="AC49" s="32">
        <f t="shared" si="54"/>
        <v>1388609.182234464</v>
      </c>
      <c r="AD49" s="32">
        <f t="shared" si="54"/>
        <v>1226943.8096137284</v>
      </c>
      <c r="AE49" s="32">
        <f t="shared" si="54"/>
        <v>1110417.2461805535</v>
      </c>
      <c r="AF49" s="32">
        <f t="shared" si="54"/>
        <v>1113869.6206006426</v>
      </c>
      <c r="AG49" s="32">
        <f t="shared" si="54"/>
        <v>1121105.5319175962</v>
      </c>
      <c r="AH49" s="32">
        <f t="shared" si="54"/>
        <v>1122711.3866831413</v>
      </c>
      <c r="AI49" s="32">
        <f t="shared" si="54"/>
        <v>1109139.1864013551</v>
      </c>
      <c r="AJ49" s="32">
        <f t="shared" si="54"/>
        <v>1086376.2492477554</v>
      </c>
      <c r="AK49" s="32">
        <f t="shared" si="54"/>
        <v>1063256.0319147126</v>
      </c>
      <c r="AL49" s="32">
        <f t="shared" si="54"/>
        <v>1042410.9580593654</v>
      </c>
      <c r="AM49" s="32">
        <f t="shared" si="54"/>
        <v>1023724.7789449651</v>
      </c>
      <c r="AN49" s="32">
        <f t="shared" si="54"/>
        <v>1058557.5829459559</v>
      </c>
      <c r="AO49" s="32">
        <f t="shared" si="54"/>
        <v>1030195.9378510488</v>
      </c>
      <c r="AP49" s="32">
        <f t="shared" si="54"/>
        <v>1005583.4572601854</v>
      </c>
      <c r="AQ49" s="32">
        <f t="shared" si="54"/>
        <v>984256.51996385504</v>
      </c>
      <c r="AR49" s="32">
        <f t="shared" si="54"/>
        <v>965315.21717096376</v>
      </c>
      <c r="AS49" s="32">
        <f t="shared" si="54"/>
        <v>942460.82788195007</v>
      </c>
      <c r="AT49" s="32">
        <f t="shared" si="54"/>
        <v>922552.52729603567</v>
      </c>
      <c r="AU49" s="32">
        <f t="shared" si="54"/>
        <v>903875.4277672898</v>
      </c>
      <c r="AV49" s="32">
        <f t="shared" si="54"/>
        <v>884425.13831128157</v>
      </c>
      <c r="AW49" s="32">
        <f t="shared" si="54"/>
        <v>870969.03319571423</v>
      </c>
      <c r="AX49" s="32">
        <f t="shared" si="54"/>
        <v>853177.50521595567</v>
      </c>
      <c r="AY49" s="32">
        <f t="shared" si="54"/>
        <v>835594.81921867526</v>
      </c>
      <c r="AZ49" s="32">
        <f t="shared" si="54"/>
        <v>816087.31565426034</v>
      </c>
      <c r="BA49" s="32">
        <f t="shared" si="54"/>
        <v>788869.63676733361</v>
      </c>
      <c r="BB49" s="32">
        <f t="shared" si="54"/>
        <v>768028.67251266842</v>
      </c>
      <c r="BC49" s="32">
        <f t="shared" si="54"/>
        <v>747724.70769437565</v>
      </c>
      <c r="BD49" s="32">
        <f t="shared" si="54"/>
        <v>729415.48839007271</v>
      </c>
      <c r="BE49" s="32">
        <f t="shared" si="54"/>
        <v>711348.83193731727</v>
      </c>
      <c r="BF49" s="32">
        <f t="shared" si="54"/>
        <v>697126.24501053127</v>
      </c>
      <c r="BG49" s="32">
        <f t="shared" si="54"/>
        <v>687515.13216048083</v>
      </c>
      <c r="BH49" s="32">
        <f t="shared" si="54"/>
        <v>670910.06841824995</v>
      </c>
      <c r="BI49" s="32">
        <f t="shared" si="54"/>
        <v>653128.03866270429</v>
      </c>
      <c r="BJ49" s="32">
        <f t="shared" si="54"/>
        <v>644219.78971032973</v>
      </c>
      <c r="BK49" s="32">
        <f t="shared" si="54"/>
        <v>623796.96030621883</v>
      </c>
      <c r="BL49" s="32">
        <f t="shared" si="54"/>
        <v>613431.9741405684</v>
      </c>
      <c r="BM49" s="32">
        <f t="shared" si="54"/>
        <v>599427.11003651691</v>
      </c>
      <c r="BN49" s="32">
        <f t="shared" si="54"/>
        <v>582676.35802345641</v>
      </c>
      <c r="BO49" s="32">
        <f t="shared" si="54"/>
        <v>574835.95376399555</v>
      </c>
      <c r="BP49" s="32">
        <f t="shared" ref="BP49:EA49" si="55">CG24</f>
        <v>570266.01768941968</v>
      </c>
      <c r="BQ49" s="32">
        <f t="shared" si="55"/>
        <v>555187.63628165447</v>
      </c>
      <c r="BR49" s="32">
        <f t="shared" si="55"/>
        <v>543514.6635512358</v>
      </c>
      <c r="BS49" s="32">
        <f t="shared" si="55"/>
        <v>533155.40401085338</v>
      </c>
      <c r="BT49" s="32">
        <f t="shared" si="55"/>
        <v>516450.80797348538</v>
      </c>
      <c r="BU49" s="32">
        <f t="shared" si="55"/>
        <v>505011.13406639558</v>
      </c>
      <c r="BV49" s="32">
        <f t="shared" si="55"/>
        <v>501324.4866258332</v>
      </c>
      <c r="BW49" s="32">
        <f t="shared" si="55"/>
        <v>489011.31945665262</v>
      </c>
      <c r="BX49" s="32">
        <f t="shared" si="55"/>
        <v>481309.3689135075</v>
      </c>
      <c r="BY49" s="32">
        <f t="shared" si="55"/>
        <v>474644.0275412015</v>
      </c>
      <c r="BZ49" s="32">
        <f t="shared" si="55"/>
        <v>469754.55260223895</v>
      </c>
      <c r="CA49" s="32">
        <f t="shared" si="55"/>
        <v>457374.90480861708</v>
      </c>
      <c r="CB49" s="32">
        <f t="shared" si="55"/>
        <v>446017.52328878298</v>
      </c>
      <c r="CC49" s="32">
        <f t="shared" si="55"/>
        <v>437697.15366432036</v>
      </c>
      <c r="CD49" s="32">
        <f t="shared" si="55"/>
        <v>430526.82495422586</v>
      </c>
      <c r="CE49" s="32">
        <f t="shared" si="55"/>
        <v>425383.54107174691</v>
      </c>
      <c r="CF49" s="32">
        <f t="shared" si="55"/>
        <v>416979.06455808942</v>
      </c>
      <c r="CG49" s="32">
        <f t="shared" si="55"/>
        <v>411445.55641832738</v>
      </c>
      <c r="CH49" s="32">
        <f t="shared" si="55"/>
        <v>409654.62653427542</v>
      </c>
      <c r="CI49" s="32">
        <f t="shared" si="55"/>
        <v>402691.84940310474</v>
      </c>
      <c r="CJ49" s="32">
        <f t="shared" si="55"/>
        <v>399436.91088966082</v>
      </c>
      <c r="CK49" s="32">
        <f t="shared" si="55"/>
        <v>392005.57838407264</v>
      </c>
      <c r="CL49" s="32">
        <f t="shared" si="55"/>
        <v>386230.54233505164</v>
      </c>
      <c r="CM49" s="32">
        <f t="shared" si="55"/>
        <v>383652.83113175229</v>
      </c>
      <c r="CN49" s="32">
        <f t="shared" si="55"/>
        <v>378039.08988669398</v>
      </c>
      <c r="CO49" s="32">
        <f t="shared" si="55"/>
        <v>368161.2332537357</v>
      </c>
      <c r="CP49" s="32">
        <f t="shared" si="55"/>
        <v>362486.67335533793</v>
      </c>
      <c r="CQ49" s="32">
        <f t="shared" si="55"/>
        <v>359046.43524633412</v>
      </c>
      <c r="CR49" s="32">
        <f t="shared" si="55"/>
        <v>353545.38702482102</v>
      </c>
      <c r="CS49" s="32">
        <f t="shared" si="55"/>
        <v>351341.56753979647</v>
      </c>
      <c r="CT49" s="32">
        <f t="shared" si="55"/>
        <v>350433.40082592453</v>
      </c>
      <c r="CU49" s="32">
        <f t="shared" si="55"/>
        <v>339422.46467978344</v>
      </c>
      <c r="CV49" s="32">
        <f t="shared" si="55"/>
        <v>332166.513031387</v>
      </c>
      <c r="CW49" s="32">
        <f t="shared" si="55"/>
        <v>329074.93146110541</v>
      </c>
      <c r="CX49" s="32">
        <f t="shared" si="55"/>
        <v>323907.62169949862</v>
      </c>
      <c r="CY49" s="32">
        <f t="shared" si="55"/>
        <v>317034.02695403894</v>
      </c>
      <c r="CZ49" s="32">
        <f t="shared" si="55"/>
        <v>310530.28243969311</v>
      </c>
      <c r="DA49" s="32">
        <f t="shared" si="55"/>
        <v>303098.9331822127</v>
      </c>
      <c r="DB49" s="32">
        <f t="shared" si="55"/>
        <v>300753.72192039998</v>
      </c>
      <c r="DC49" s="32">
        <f t="shared" si="55"/>
        <v>297357.39542481676</v>
      </c>
      <c r="DD49" s="32">
        <f t="shared" si="55"/>
        <v>288595.76149105979</v>
      </c>
      <c r="DE49" s="32">
        <f t="shared" si="55"/>
        <v>284958.09545594186</v>
      </c>
      <c r="DF49" s="32">
        <f t="shared" si="55"/>
        <v>287945.2870794406</v>
      </c>
      <c r="DG49" s="32">
        <f t="shared" si="55"/>
        <v>252767.0129365118</v>
      </c>
      <c r="DH49" s="32">
        <f t="shared" si="55"/>
        <v>247041.8689244549</v>
      </c>
      <c r="DI49" s="32">
        <f t="shared" si="55"/>
        <v>241728.29675594188</v>
      </c>
      <c r="DJ49" s="32">
        <f t="shared" si="55"/>
        <v>239030.69445448686</v>
      </c>
      <c r="DK49" s="32">
        <f t="shared" si="55"/>
        <v>235054.09577869799</v>
      </c>
      <c r="DL49" s="32">
        <f t="shared" si="55"/>
        <v>233176.02365747438</v>
      </c>
      <c r="DM49" s="32">
        <f t="shared" si="55"/>
        <v>230348.87633697872</v>
      </c>
      <c r="DN49" s="32">
        <f t="shared" si="55"/>
        <v>227863.15873520236</v>
      </c>
      <c r="DO49" s="32">
        <f t="shared" si="55"/>
        <v>226349.06008283384</v>
      </c>
      <c r="DP49" s="32">
        <f t="shared" si="55"/>
        <v>226846.70537987992</v>
      </c>
      <c r="DQ49" s="32">
        <f t="shared" si="55"/>
        <v>223291.08040140677</v>
      </c>
      <c r="DR49" s="32">
        <f t="shared" si="55"/>
        <v>215768.15339110635</v>
      </c>
      <c r="DS49" s="32">
        <f t="shared" si="55"/>
        <v>135643.30838926201</v>
      </c>
      <c r="DT49" s="32">
        <f t="shared" si="55"/>
        <v>87868.929543696315</v>
      </c>
      <c r="DU49" s="32">
        <f t="shared" si="55"/>
        <v>95041.411101305101</v>
      </c>
      <c r="DV49" s="32">
        <f t="shared" si="55"/>
        <v>94494.933893371111</v>
      </c>
      <c r="DW49" s="32">
        <f t="shared" si="55"/>
        <v>57640.332360966728</v>
      </c>
      <c r="DX49" s="32">
        <f t="shared" si="55"/>
        <v>57262.763166619567</v>
      </c>
      <c r="DY49" s="32">
        <f t="shared" si="55"/>
        <v>56835.563059083586</v>
      </c>
      <c r="DZ49" s="32">
        <f t="shared" si="55"/>
        <v>56450.321305858735</v>
      </c>
      <c r="EA49" s="32">
        <f t="shared" si="55"/>
        <v>56074.220738457829</v>
      </c>
      <c r="EB49" s="32">
        <f t="shared" ref="EB49:GM49" si="56">ES24</f>
        <v>55707.162757433041</v>
      </c>
      <c r="EC49" s="32">
        <f t="shared" si="56"/>
        <v>55349.040748810767</v>
      </c>
      <c r="ED49" s="32">
        <f t="shared" si="56"/>
        <v>54999.77099638449</v>
      </c>
      <c r="EE49" s="32">
        <f t="shared" si="56"/>
        <v>54659.260669421878</v>
      </c>
      <c r="EF49" s="32">
        <f t="shared" si="56"/>
        <v>54327.41791428547</v>
      </c>
      <c r="EG49" s="32">
        <f t="shared" si="56"/>
        <v>54004.163299126485</v>
      </c>
      <c r="EH49" s="32">
        <f t="shared" si="56"/>
        <v>53689.403370307453</v>
      </c>
      <c r="EI49" s="32">
        <f t="shared" si="56"/>
        <v>53383.066464695083</v>
      </c>
      <c r="EJ49" s="32">
        <f t="shared" si="56"/>
        <v>53085.067420272571</v>
      </c>
      <c r="EK49" s="32">
        <f t="shared" si="56"/>
        <v>52795.328543738535</v>
      </c>
      <c r="EL49" s="32">
        <f t="shared" si="56"/>
        <v>52513.772141791655</v>
      </c>
      <c r="EM49" s="32">
        <f t="shared" si="56"/>
        <v>52240.333342919286</v>
      </c>
      <c r="EN49" s="32">
        <f t="shared" si="56"/>
        <v>51974.927639294299</v>
      </c>
      <c r="EO49" s="32">
        <f t="shared" si="56"/>
        <v>51717.491259404043</v>
      </c>
      <c r="EP49" s="32">
        <f t="shared" si="56"/>
        <v>51467.960108830746</v>
      </c>
      <c r="EQ49" s="32">
        <f t="shared" si="56"/>
        <v>51226.267047346293</v>
      </c>
      <c r="ER49" s="32">
        <f t="shared" si="56"/>
        <v>50992.343511817402</v>
      </c>
      <c r="ES49" s="32">
        <f t="shared" si="56"/>
        <v>50766.129653636628</v>
      </c>
      <c r="ET49" s="32">
        <f t="shared" si="56"/>
        <v>50547.564939838732</v>
      </c>
      <c r="EU49" s="32">
        <f t="shared" si="56"/>
        <v>50336.596751984354</v>
      </c>
      <c r="EV49" s="32">
        <f t="shared" si="56"/>
        <v>50133.156242582452</v>
      </c>
      <c r="EW49" s="32">
        <f t="shared" si="56"/>
        <v>49937.1998462669</v>
      </c>
      <c r="EX49" s="32">
        <f t="shared" si="56"/>
        <v>49748.667968619869</v>
      </c>
      <c r="EY49" s="32">
        <f t="shared" si="56"/>
        <v>49567.511052654561</v>
      </c>
      <c r="EZ49" s="32">
        <f t="shared" si="56"/>
        <v>49393.677495573858</v>
      </c>
      <c r="FA49" s="32">
        <f t="shared" si="56"/>
        <v>49227.121124748672</v>
      </c>
      <c r="FB49" s="32">
        <f t="shared" si="56"/>
        <v>49067.791437381871</v>
      </c>
      <c r="FC49" s="32">
        <f t="shared" si="56"/>
        <v>48915.649591012458</v>
      </c>
      <c r="FD49" s="32">
        <f t="shared" si="56"/>
        <v>48770.647244295891</v>
      </c>
      <c r="FE49" s="32">
        <f t="shared" si="56"/>
        <v>48632.745993318567</v>
      </c>
      <c r="FF49" s="32">
        <f t="shared" si="56"/>
        <v>48501.901603998856</v>
      </c>
      <c r="FG49" s="32">
        <f t="shared" si="56"/>
        <v>48378.077110970597</v>
      </c>
      <c r="FH49" s="32">
        <f t="shared" si="56"/>
        <v>48261.233487415033</v>
      </c>
      <c r="FI49" s="32">
        <f t="shared" si="56"/>
        <v>48151.341759586685</v>
      </c>
      <c r="FJ49" s="32">
        <f t="shared" si="56"/>
        <v>48048.35747049869</v>
      </c>
      <c r="FK49" s="32">
        <f t="shared" si="56"/>
        <v>47952.255430763333</v>
      </c>
      <c r="FL49" s="32">
        <f t="shared" si="56"/>
        <v>47863.001897919596</v>
      </c>
      <c r="FM49" s="32">
        <f t="shared" si="56"/>
        <v>47780.564029506466</v>
      </c>
      <c r="FN49" s="32">
        <f t="shared" si="56"/>
        <v>47704.921643399117</v>
      </c>
      <c r="FO49" s="32">
        <f t="shared" si="56"/>
        <v>47636.043658589115</v>
      </c>
      <c r="FP49" s="32">
        <f t="shared" si="56"/>
        <v>47573.896648257709</v>
      </c>
      <c r="FQ49" s="32">
        <f t="shared" si="56"/>
        <v>47518.464214637803</v>
      </c>
      <c r="FR49" s="32">
        <f t="shared" si="56"/>
        <v>47469.726191246787</v>
      </c>
      <c r="FS49" s="32">
        <f t="shared" si="56"/>
        <v>47427.653897076234</v>
      </c>
      <c r="FT49" s="32">
        <f t="shared" si="56"/>
        <v>47392.232634359032</v>
      </c>
      <c r="FU49" s="32">
        <f t="shared" si="56"/>
        <v>47363.440590802267</v>
      </c>
      <c r="FV49" s="32">
        <f t="shared" si="56"/>
        <v>47341.259699923336</v>
      </c>
      <c r="FW49" s="32">
        <f t="shared" si="56"/>
        <v>47325.675141049935</v>
      </c>
      <c r="FX49" s="32">
        <f t="shared" si="56"/>
        <v>47316.67197060465</v>
      </c>
      <c r="FY49" s="32">
        <f t="shared" si="56"/>
        <v>47314.237729367786</v>
      </c>
      <c r="FZ49" s="32">
        <f t="shared" si="56"/>
        <v>47318.357312309294</v>
      </c>
      <c r="GA49" s="32">
        <f t="shared" si="56"/>
        <v>776.30316239242609</v>
      </c>
      <c r="GB49" s="32">
        <f t="shared" si="56"/>
        <v>0</v>
      </c>
      <c r="GC49" s="32">
        <f t="shared" si="56"/>
        <v>0</v>
      </c>
      <c r="GD49" s="32">
        <f t="shared" si="56"/>
        <v>0</v>
      </c>
      <c r="GE49" s="32">
        <f t="shared" si="56"/>
        <v>0</v>
      </c>
      <c r="GF49" s="32">
        <f t="shared" si="56"/>
        <v>0</v>
      </c>
      <c r="GG49" s="32">
        <f t="shared" si="56"/>
        <v>0</v>
      </c>
      <c r="GH49" s="32">
        <f t="shared" si="56"/>
        <v>0</v>
      </c>
      <c r="GI49" s="32">
        <f t="shared" si="56"/>
        <v>0</v>
      </c>
      <c r="GJ49" s="32">
        <f t="shared" si="56"/>
        <v>0</v>
      </c>
      <c r="GK49" s="32">
        <f t="shared" si="56"/>
        <v>0</v>
      </c>
      <c r="GL49" s="32">
        <f t="shared" si="56"/>
        <v>0</v>
      </c>
      <c r="GM49" s="32">
        <f t="shared" si="56"/>
        <v>0</v>
      </c>
      <c r="GN49" s="32">
        <f>HE24</f>
        <v>0</v>
      </c>
    </row>
    <row r="50" spans="1:196" s="32" customFormat="1" x14ac:dyDescent="0.25">
      <c r="B50" s="32">
        <f>Blad4!B24</f>
        <v>101906465.54271303</v>
      </c>
      <c r="C50" s="32">
        <f>U25</f>
        <v>5000893.8408217588</v>
      </c>
      <c r="D50" s="32">
        <f t="shared" ref="D50:BO50" si="57">V25</f>
        <v>6275012.7642397322</v>
      </c>
      <c r="E50" s="32">
        <f t="shared" si="57"/>
        <v>7008436.399318343</v>
      </c>
      <c r="F50" s="32">
        <f t="shared" si="57"/>
        <v>5308881.3118007742</v>
      </c>
      <c r="G50" s="32">
        <f t="shared" si="57"/>
        <v>4236393.4897054629</v>
      </c>
      <c r="H50" s="32">
        <f t="shared" si="57"/>
        <v>3578741.2560661002</v>
      </c>
      <c r="I50" s="32">
        <f t="shared" si="57"/>
        <v>2967662.9581810851</v>
      </c>
      <c r="J50" s="32">
        <f t="shared" si="57"/>
        <v>2607936.0622908077</v>
      </c>
      <c r="K50" s="32">
        <f t="shared" si="57"/>
        <v>2343815.3116584867</v>
      </c>
      <c r="L50" s="32">
        <f t="shared" si="57"/>
        <v>2249266.8754659588</v>
      </c>
      <c r="M50" s="32">
        <f t="shared" si="57"/>
        <v>2162242.9093734566</v>
      </c>
      <c r="N50" s="32">
        <f t="shared" si="57"/>
        <v>2060430.2033895333</v>
      </c>
      <c r="O50" s="32">
        <f t="shared" si="57"/>
        <v>1982290.0074205236</v>
      </c>
      <c r="P50" s="32">
        <f t="shared" si="57"/>
        <v>1878715.7296575359</v>
      </c>
      <c r="Q50" s="32">
        <f t="shared" si="57"/>
        <v>1806992.8567323727</v>
      </c>
      <c r="R50" s="32">
        <f t="shared" si="57"/>
        <v>1758752.3342825498</v>
      </c>
      <c r="S50" s="32">
        <f t="shared" si="57"/>
        <v>1657680.7714526777</v>
      </c>
      <c r="T50" s="32">
        <f t="shared" si="57"/>
        <v>1641478.2186102567</v>
      </c>
      <c r="U50" s="32">
        <f t="shared" si="57"/>
        <v>1695275.1496707236</v>
      </c>
      <c r="V50" s="32">
        <f t="shared" si="57"/>
        <v>1657958.2581444206</v>
      </c>
      <c r="W50" s="32">
        <f t="shared" si="57"/>
        <v>1554234.7595491356</v>
      </c>
      <c r="X50" s="32">
        <f t="shared" si="57"/>
        <v>1492140.4888623802</v>
      </c>
      <c r="Y50" s="32">
        <f t="shared" si="57"/>
        <v>1602459.2852823995</v>
      </c>
      <c r="Z50" s="32">
        <f t="shared" si="57"/>
        <v>1466782.947952226</v>
      </c>
      <c r="AA50" s="32">
        <f t="shared" si="57"/>
        <v>1338736.2356271143</v>
      </c>
      <c r="AB50" s="32">
        <f t="shared" si="57"/>
        <v>1218914.9857151727</v>
      </c>
      <c r="AC50" s="32">
        <f t="shared" si="57"/>
        <v>1105812.7882582056</v>
      </c>
      <c r="AD50" s="32">
        <f t="shared" si="57"/>
        <v>1011505.5996199135</v>
      </c>
      <c r="AE50" s="32">
        <f t="shared" si="57"/>
        <v>915555.28196676087</v>
      </c>
      <c r="AF50" s="32">
        <f t="shared" si="57"/>
        <v>864369.6487982804</v>
      </c>
      <c r="AG50" s="32">
        <f t="shared" si="57"/>
        <v>806284.77783545386</v>
      </c>
      <c r="AH50" s="32">
        <f t="shared" si="57"/>
        <v>765565.94005997444</v>
      </c>
      <c r="AI50" s="32">
        <f t="shared" si="57"/>
        <v>732395.33035970211</v>
      </c>
      <c r="AJ50" s="32">
        <f t="shared" si="57"/>
        <v>709807.36521673808</v>
      </c>
      <c r="AK50" s="32">
        <f t="shared" si="57"/>
        <v>640914.12389049388</v>
      </c>
      <c r="AL50" s="32">
        <f t="shared" si="57"/>
        <v>615069.6524615963</v>
      </c>
      <c r="AM50" s="32">
        <f t="shared" si="57"/>
        <v>602851.44158940145</v>
      </c>
      <c r="AN50" s="32">
        <f t="shared" si="57"/>
        <v>679402.17216836743</v>
      </c>
      <c r="AO50" s="32">
        <f t="shared" si="57"/>
        <v>660174.72934628674</v>
      </c>
      <c r="AP50" s="32">
        <f t="shared" si="57"/>
        <v>641862.40350560902</v>
      </c>
      <c r="AQ50" s="32">
        <f t="shared" si="57"/>
        <v>628217.36521808966</v>
      </c>
      <c r="AR50" s="32">
        <f t="shared" si="57"/>
        <v>610403.90852168447</v>
      </c>
      <c r="AS50" s="32">
        <f t="shared" si="57"/>
        <v>591209.75037810788</v>
      </c>
      <c r="AT50" s="32">
        <f t="shared" si="57"/>
        <v>579228.11981952132</v>
      </c>
      <c r="AU50" s="32">
        <f t="shared" si="57"/>
        <v>564872.24697368941</v>
      </c>
      <c r="AV50" s="32">
        <f t="shared" si="57"/>
        <v>548753.34726131638</v>
      </c>
      <c r="AW50" s="32">
        <f t="shared" si="57"/>
        <v>539266.3438909254</v>
      </c>
      <c r="AX50" s="32">
        <f t="shared" si="57"/>
        <v>523893.77848716511</v>
      </c>
      <c r="AY50" s="32">
        <f t="shared" si="57"/>
        <v>505519.12236096937</v>
      </c>
      <c r="AZ50" s="32">
        <f t="shared" si="57"/>
        <v>495981.92063919443</v>
      </c>
      <c r="BA50" s="32">
        <f t="shared" si="57"/>
        <v>475955.78718817822</v>
      </c>
      <c r="BB50" s="32">
        <f t="shared" si="57"/>
        <v>459920.99687259033</v>
      </c>
      <c r="BC50" s="32">
        <f t="shared" si="57"/>
        <v>444088.03041471873</v>
      </c>
      <c r="BD50" s="32">
        <f t="shared" si="57"/>
        <v>432351.25974251353</v>
      </c>
      <c r="BE50" s="32">
        <f t="shared" si="57"/>
        <v>419139.4916460102</v>
      </c>
      <c r="BF50" s="32">
        <f t="shared" si="57"/>
        <v>409417.97687884868</v>
      </c>
      <c r="BG50" s="32">
        <f t="shared" si="57"/>
        <v>401003.83117955085</v>
      </c>
      <c r="BH50" s="32">
        <f t="shared" si="57"/>
        <v>392971.97441118164</v>
      </c>
      <c r="BI50" s="32">
        <f t="shared" si="57"/>
        <v>379323.53174434241</v>
      </c>
      <c r="BJ50" s="32">
        <f t="shared" si="57"/>
        <v>368490.71803667885</v>
      </c>
      <c r="BK50" s="32">
        <f t="shared" si="57"/>
        <v>352431.25816006394</v>
      </c>
      <c r="BL50" s="32">
        <f t="shared" si="57"/>
        <v>343659.04564343614</v>
      </c>
      <c r="BM50" s="32">
        <f t="shared" si="57"/>
        <v>335638.05675921962</v>
      </c>
      <c r="BN50" s="32">
        <f t="shared" si="57"/>
        <v>324629.47473816056</v>
      </c>
      <c r="BO50" s="32">
        <f t="shared" si="57"/>
        <v>319920.18938644079</v>
      </c>
      <c r="BP50" s="32">
        <f t="shared" ref="BP50:EA50" si="58">CH25</f>
        <v>319629.83910079428</v>
      </c>
      <c r="BQ50" s="32">
        <f t="shared" si="58"/>
        <v>311541.64632392861</v>
      </c>
      <c r="BR50" s="32">
        <f t="shared" si="58"/>
        <v>302661.74633937352</v>
      </c>
      <c r="BS50" s="32">
        <f t="shared" si="58"/>
        <v>295926.0664166786</v>
      </c>
      <c r="BT50" s="32">
        <f t="shared" si="58"/>
        <v>284799.49370406778</v>
      </c>
      <c r="BU50" s="32">
        <f t="shared" si="58"/>
        <v>277768.3319663913</v>
      </c>
      <c r="BV50" s="32">
        <f t="shared" si="58"/>
        <v>276115.52527321392</v>
      </c>
      <c r="BW50" s="32">
        <f t="shared" si="58"/>
        <v>273206.57509817113</v>
      </c>
      <c r="BX50" s="32">
        <f t="shared" si="58"/>
        <v>269085.35979000025</v>
      </c>
      <c r="BY50" s="32">
        <f t="shared" si="58"/>
        <v>266183.32530576829</v>
      </c>
      <c r="BZ50" s="32">
        <f t="shared" si="58"/>
        <v>264850.90498049493</v>
      </c>
      <c r="CA50" s="32">
        <f t="shared" si="58"/>
        <v>259606.67536656186</v>
      </c>
      <c r="CB50" s="32">
        <f t="shared" si="58"/>
        <v>254458.38031849364</v>
      </c>
      <c r="CC50" s="32">
        <f t="shared" si="58"/>
        <v>250644.12753130263</v>
      </c>
      <c r="CD50" s="32">
        <f t="shared" si="58"/>
        <v>246952.27134424425</v>
      </c>
      <c r="CE50" s="32">
        <f t="shared" si="58"/>
        <v>244837.63343868265</v>
      </c>
      <c r="CF50" s="32">
        <f t="shared" si="58"/>
        <v>242212.24582244601</v>
      </c>
      <c r="CG50" s="32">
        <f t="shared" si="58"/>
        <v>238886.02689587881</v>
      </c>
      <c r="CH50" s="32">
        <f t="shared" si="58"/>
        <v>239290.18085349104</v>
      </c>
      <c r="CI50" s="32">
        <f t="shared" si="58"/>
        <v>237251.18603778677</v>
      </c>
      <c r="CJ50" s="32">
        <f t="shared" si="58"/>
        <v>235834.86799197557</v>
      </c>
      <c r="CK50" s="32">
        <f t="shared" si="58"/>
        <v>232551.32419394742</v>
      </c>
      <c r="CL50" s="32">
        <f t="shared" si="58"/>
        <v>229600.7125648993</v>
      </c>
      <c r="CM50" s="32">
        <f t="shared" si="58"/>
        <v>230435.84447831032</v>
      </c>
      <c r="CN50" s="32">
        <f t="shared" si="58"/>
        <v>227739.63849955291</v>
      </c>
      <c r="CO50" s="32">
        <f t="shared" si="58"/>
        <v>222311.70699887149</v>
      </c>
      <c r="CP50" s="32">
        <f t="shared" si="58"/>
        <v>219765.48064166587</v>
      </c>
      <c r="CQ50" s="32">
        <f t="shared" si="58"/>
        <v>219150.8946134602</v>
      </c>
      <c r="CR50" s="32">
        <f t="shared" si="58"/>
        <v>217762.22300808475</v>
      </c>
      <c r="CS50" s="32">
        <f t="shared" si="58"/>
        <v>219144.81734788558</v>
      </c>
      <c r="CT50" s="32">
        <f t="shared" si="58"/>
        <v>220560.45385298532</v>
      </c>
      <c r="CU50" s="32">
        <f t="shared" si="58"/>
        <v>215466.73015437656</v>
      </c>
      <c r="CV50" s="32">
        <f t="shared" si="58"/>
        <v>211588.88801871162</v>
      </c>
      <c r="CW50" s="32">
        <f t="shared" si="58"/>
        <v>214163.48542811096</v>
      </c>
      <c r="CX50" s="32">
        <f t="shared" si="58"/>
        <v>213192.67084474646</v>
      </c>
      <c r="CY50" s="32">
        <f t="shared" si="58"/>
        <v>210592.71354743076</v>
      </c>
      <c r="CZ50" s="32">
        <f t="shared" si="58"/>
        <v>208107.55665523029</v>
      </c>
      <c r="DA50" s="32">
        <f t="shared" si="58"/>
        <v>206130.91838062854</v>
      </c>
      <c r="DB50" s="32">
        <f t="shared" si="58"/>
        <v>207805.49229539296</v>
      </c>
      <c r="DC50" s="32">
        <f t="shared" si="58"/>
        <v>207824.9855658692</v>
      </c>
      <c r="DD50" s="32">
        <f t="shared" si="58"/>
        <v>202780.75532968997</v>
      </c>
      <c r="DE50" s="32">
        <f t="shared" si="58"/>
        <v>202408.67047266098</v>
      </c>
      <c r="DF50" s="32">
        <f t="shared" si="58"/>
        <v>208270.85339417486</v>
      </c>
      <c r="DG50" s="32">
        <f t="shared" si="58"/>
        <v>192656.01860865758</v>
      </c>
      <c r="DH50" s="32">
        <f t="shared" si="58"/>
        <v>188595.84684927505</v>
      </c>
      <c r="DI50" s="32">
        <f t="shared" si="58"/>
        <v>186517.1147574115</v>
      </c>
      <c r="DJ50" s="32">
        <f t="shared" si="58"/>
        <v>185411.87513257065</v>
      </c>
      <c r="DK50" s="32">
        <f t="shared" si="58"/>
        <v>183472.8045995555</v>
      </c>
      <c r="DL50" s="32">
        <f t="shared" si="58"/>
        <v>183905.91113399211</v>
      </c>
      <c r="DM50" s="32">
        <f t="shared" si="58"/>
        <v>183637.67319365026</v>
      </c>
      <c r="DN50" s="32">
        <f t="shared" si="58"/>
        <v>184670.64231764511</v>
      </c>
      <c r="DO50" s="32">
        <f t="shared" si="58"/>
        <v>185414.77661976599</v>
      </c>
      <c r="DP50" s="32">
        <f t="shared" si="58"/>
        <v>188981.91586617674</v>
      </c>
      <c r="DQ50" s="32">
        <f t="shared" si="58"/>
        <v>189050.60992327641</v>
      </c>
      <c r="DR50" s="32">
        <f t="shared" si="58"/>
        <v>184351.53885737614</v>
      </c>
      <c r="DS50" s="32">
        <f t="shared" si="58"/>
        <v>147024.28749805657</v>
      </c>
      <c r="DT50" s="32">
        <f t="shared" si="58"/>
        <v>55407.713616875859</v>
      </c>
      <c r="DU50" s="32">
        <f t="shared" si="58"/>
        <v>54193.215048255115</v>
      </c>
      <c r="DV50" s="32">
        <f t="shared" si="58"/>
        <v>54110.539092369247</v>
      </c>
      <c r="DW50" s="32">
        <f t="shared" si="58"/>
        <v>53423.343840789777</v>
      </c>
      <c r="DX50" s="32">
        <f t="shared" si="58"/>
        <v>53121.801449731662</v>
      </c>
      <c r="DY50" s="32">
        <f t="shared" si="58"/>
        <v>52765.485541173126</v>
      </c>
      <c r="DZ50" s="32">
        <f t="shared" si="58"/>
        <v>52454.656581056654</v>
      </c>
      <c r="EA50" s="32">
        <f t="shared" si="58"/>
        <v>52153.429446464172</v>
      </c>
      <c r="EB50" s="32">
        <f t="shared" ref="EB50:GM50" si="59">ET25</f>
        <v>51861.725829568495</v>
      </c>
      <c r="EC50" s="32">
        <f t="shared" si="59"/>
        <v>51579.475837068305</v>
      </c>
      <c r="ED50" s="32">
        <f t="shared" si="59"/>
        <v>51306.611598567404</v>
      </c>
      <c r="EE50" s="32">
        <f t="shared" si="59"/>
        <v>51043.067643669616</v>
      </c>
      <c r="EF50" s="32">
        <f t="shared" si="59"/>
        <v>50788.782370694236</v>
      </c>
      <c r="EG50" s="32">
        <f t="shared" si="59"/>
        <v>50543.697139413176</v>
      </c>
      <c r="EH50" s="32">
        <f t="shared" si="59"/>
        <v>50307.756116861208</v>
      </c>
      <c r="EI50" s="32">
        <f t="shared" si="59"/>
        <v>50080.902862810231</v>
      </c>
      <c r="EJ50" s="32">
        <f t="shared" si="59"/>
        <v>49863.092158820851</v>
      </c>
      <c r="EK50" s="32">
        <f t="shared" si="59"/>
        <v>49654.271933380427</v>
      </c>
      <c r="EL50" s="32">
        <f t="shared" si="59"/>
        <v>49454.398706597</v>
      </c>
      <c r="EM50" s="32">
        <f t="shared" si="59"/>
        <v>49263.43174438893</v>
      </c>
      <c r="EN50" s="32">
        <f t="shared" si="59"/>
        <v>49081.33297412713</v>
      </c>
      <c r="EO50" s="32">
        <f t="shared" si="59"/>
        <v>48908.060777372229</v>
      </c>
      <c r="EP50" s="32">
        <f t="shared" si="59"/>
        <v>48743.589480378694</v>
      </c>
      <c r="EQ50" s="32">
        <f t="shared" si="59"/>
        <v>48587.882771970049</v>
      </c>
      <c r="ER50" s="32">
        <f t="shared" si="59"/>
        <v>48440.913694043047</v>
      </c>
      <c r="ES50" s="32">
        <f t="shared" si="59"/>
        <v>48302.658634304767</v>
      </c>
      <c r="ET50" s="32">
        <f t="shared" si="59"/>
        <v>48173.099126272587</v>
      </c>
      <c r="EU50" s="32">
        <f t="shared" si="59"/>
        <v>48052.209173295836</v>
      </c>
      <c r="EV50" s="32">
        <f t="shared" si="59"/>
        <v>47939.977777607404</v>
      </c>
      <c r="EW50" s="32">
        <f t="shared" si="59"/>
        <v>47836.390679987599</v>
      </c>
      <c r="EX50" s="32">
        <f t="shared" si="59"/>
        <v>47741.435198311548</v>
      </c>
      <c r="EY50" s="32">
        <f t="shared" si="59"/>
        <v>47655.106326432811</v>
      </c>
      <c r="EZ50" s="32">
        <f t="shared" si="59"/>
        <v>47577.395428036834</v>
      </c>
      <c r="FA50" s="32">
        <f t="shared" si="59"/>
        <v>47508.305104240062</v>
      </c>
      <c r="FB50" s="32">
        <f t="shared" si="59"/>
        <v>47447.839801969283</v>
      </c>
      <c r="FC50" s="32">
        <f t="shared" si="59"/>
        <v>47395.992262004773</v>
      </c>
      <c r="FD50" s="32">
        <f t="shared" si="59"/>
        <v>47352.780230156874</v>
      </c>
      <c r="FE50" s="32">
        <f t="shared" si="59"/>
        <v>47318.213476257508</v>
      </c>
      <c r="FF50" s="32">
        <f t="shared" si="59"/>
        <v>47292.301708686035</v>
      </c>
      <c r="FG50" s="32">
        <f t="shared" si="59"/>
        <v>47275.058781632106</v>
      </c>
      <c r="FH50" s="32">
        <f t="shared" si="59"/>
        <v>47266.512371074146</v>
      </c>
      <c r="FI50" s="32">
        <f t="shared" si="59"/>
        <v>47266.682099917307</v>
      </c>
      <c r="FJ50" s="32">
        <f t="shared" si="59"/>
        <v>47275.587206708995</v>
      </c>
      <c r="FK50" s="32">
        <f t="shared" si="59"/>
        <v>47293.266743406013</v>
      </c>
      <c r="FL50" s="32">
        <f t="shared" si="59"/>
        <v>47319.753731797078</v>
      </c>
      <c r="FM50" s="32">
        <f t="shared" si="59"/>
        <v>47355.080309313169</v>
      </c>
      <c r="FN50" s="32">
        <f t="shared" si="59"/>
        <v>47399.280774837825</v>
      </c>
      <c r="FO50" s="32">
        <f t="shared" si="59"/>
        <v>47452.406217758842</v>
      </c>
      <c r="FP50" s="32">
        <f t="shared" si="59"/>
        <v>47514.501451485572</v>
      </c>
      <c r="FQ50" s="32">
        <f t="shared" si="59"/>
        <v>47585.6136966903</v>
      </c>
      <c r="FR50" s="32">
        <f t="shared" si="59"/>
        <v>47665.795658403047</v>
      </c>
      <c r="FS50" s="32">
        <f t="shared" si="59"/>
        <v>47755.106771821884</v>
      </c>
      <c r="FT50" s="32">
        <f t="shared" si="59"/>
        <v>47853.61534812332</v>
      </c>
      <c r="FU50" s="32">
        <f t="shared" si="59"/>
        <v>47961.373407979641</v>
      </c>
      <c r="FV50" s="32">
        <f t="shared" si="59"/>
        <v>48078.458154187952</v>
      </c>
      <c r="FW50" s="32">
        <f t="shared" si="59"/>
        <v>48204.936690661852</v>
      </c>
      <c r="FX50" s="32">
        <f t="shared" si="59"/>
        <v>48340.889543103636</v>
      </c>
      <c r="FY50" s="32">
        <f t="shared" si="59"/>
        <v>48486.398575763029</v>
      </c>
      <c r="FZ50" s="32">
        <f t="shared" si="59"/>
        <v>48641.545614342322</v>
      </c>
      <c r="GA50" s="32">
        <f t="shared" si="59"/>
        <v>471.3713463642394</v>
      </c>
      <c r="GB50" s="32">
        <f t="shared" si="59"/>
        <v>0</v>
      </c>
      <c r="GC50" s="32">
        <f t="shared" si="59"/>
        <v>0</v>
      </c>
      <c r="GD50" s="32">
        <f t="shared" si="59"/>
        <v>0</v>
      </c>
      <c r="GE50" s="32">
        <f t="shared" si="59"/>
        <v>0</v>
      </c>
      <c r="GF50" s="32">
        <f t="shared" si="59"/>
        <v>0</v>
      </c>
      <c r="GG50" s="32">
        <f t="shared" si="59"/>
        <v>0</v>
      </c>
      <c r="GH50" s="32">
        <f t="shared" si="59"/>
        <v>0</v>
      </c>
      <c r="GI50" s="32">
        <f t="shared" si="59"/>
        <v>0</v>
      </c>
      <c r="GJ50" s="32">
        <f t="shared" si="59"/>
        <v>0</v>
      </c>
      <c r="GK50" s="32">
        <f t="shared" si="59"/>
        <v>0</v>
      </c>
      <c r="GL50" s="32">
        <f t="shared" si="59"/>
        <v>0</v>
      </c>
      <c r="GM50" s="32">
        <f t="shared" si="59"/>
        <v>0</v>
      </c>
      <c r="GN50" s="32">
        <f>HF25</f>
        <v>0</v>
      </c>
    </row>
    <row r="51" spans="1:196" s="32" customFormat="1" x14ac:dyDescent="0.25">
      <c r="B51" s="32">
        <f>Blad4!B25</f>
        <v>75131455.947686866</v>
      </c>
      <c r="C51" s="32">
        <f>V26</f>
        <v>4841388.3244298119</v>
      </c>
      <c r="D51" s="32">
        <f t="shared" ref="D51:BO51" si="60">W26</f>
        <v>5406558.7778918445</v>
      </c>
      <c r="E51" s="32">
        <f t="shared" si="60"/>
        <v>4188679.8795401482</v>
      </c>
      <c r="F51" s="32">
        <f t="shared" si="60"/>
        <v>3538531.1202486502</v>
      </c>
      <c r="G51" s="32">
        <f t="shared" si="60"/>
        <v>2985002.1153458306</v>
      </c>
      <c r="H51" s="32">
        <f t="shared" si="60"/>
        <v>2649369.6589455833</v>
      </c>
      <c r="I51" s="32">
        <f t="shared" si="60"/>
        <v>2308539.0412514806</v>
      </c>
      <c r="J51" s="32">
        <f t="shared" si="60"/>
        <v>2081055.4967122471</v>
      </c>
      <c r="K51" s="32">
        <f t="shared" si="60"/>
        <v>1756592.1262618126</v>
      </c>
      <c r="L51" s="32">
        <f t="shared" si="60"/>
        <v>1657722.8600360826</v>
      </c>
      <c r="M51" s="32">
        <f t="shared" si="60"/>
        <v>1561967.7279971419</v>
      </c>
      <c r="N51" s="32">
        <f t="shared" si="60"/>
        <v>1436399.6874378952</v>
      </c>
      <c r="O51" s="32">
        <f t="shared" si="60"/>
        <v>1404897.9981079251</v>
      </c>
      <c r="P51" s="32">
        <f t="shared" si="60"/>
        <v>1307985.2959313318</v>
      </c>
      <c r="Q51" s="32">
        <f t="shared" si="60"/>
        <v>1251116.8087174976</v>
      </c>
      <c r="R51" s="32">
        <f t="shared" si="60"/>
        <v>1137661.9240823262</v>
      </c>
      <c r="S51" s="32">
        <f t="shared" si="60"/>
        <v>1012404.2630222858</v>
      </c>
      <c r="T51" s="32">
        <f t="shared" si="60"/>
        <v>1019459.2920293944</v>
      </c>
      <c r="U51" s="32">
        <f t="shared" si="60"/>
        <v>956569.38167910022</v>
      </c>
      <c r="V51" s="32">
        <f t="shared" si="60"/>
        <v>928805.99890765222</v>
      </c>
      <c r="W51" s="32">
        <f t="shared" si="60"/>
        <v>891443.40388958424</v>
      </c>
      <c r="X51" s="32">
        <f t="shared" si="60"/>
        <v>859687.61712273629</v>
      </c>
      <c r="Y51" s="32">
        <f t="shared" si="60"/>
        <v>805920.2293217422</v>
      </c>
      <c r="Z51" s="32">
        <f t="shared" si="60"/>
        <v>772696.42242535169</v>
      </c>
      <c r="AA51" s="32">
        <f t="shared" si="60"/>
        <v>734009.33525890962</v>
      </c>
      <c r="AB51" s="32">
        <f t="shared" si="60"/>
        <v>680555.13172388356</v>
      </c>
      <c r="AC51" s="32">
        <f t="shared" si="60"/>
        <v>647061.47359522758</v>
      </c>
      <c r="AD51" s="32">
        <f t="shared" si="60"/>
        <v>591649.0935211177</v>
      </c>
      <c r="AE51" s="32">
        <f t="shared" si="60"/>
        <v>548295.77715448861</v>
      </c>
      <c r="AF51" s="32">
        <f t="shared" si="60"/>
        <v>547734.26004833682</v>
      </c>
      <c r="AG51" s="32">
        <f t="shared" si="60"/>
        <v>532232.22811127384</v>
      </c>
      <c r="AH51" s="32">
        <f t="shared" si="60"/>
        <v>521680.13969764137</v>
      </c>
      <c r="AI51" s="32">
        <f t="shared" si="60"/>
        <v>498116.73534188123</v>
      </c>
      <c r="AJ51" s="32">
        <f t="shared" si="60"/>
        <v>499583.14520194777</v>
      </c>
      <c r="AK51" s="32">
        <f t="shared" si="60"/>
        <v>468761.38835340051</v>
      </c>
      <c r="AL51" s="32">
        <f t="shared" si="60"/>
        <v>470585.90299761115</v>
      </c>
      <c r="AM51" s="32">
        <f t="shared" si="60"/>
        <v>452837.14720025845</v>
      </c>
      <c r="AN51" s="32">
        <f t="shared" si="60"/>
        <v>502313.38840027823</v>
      </c>
      <c r="AO51" s="32">
        <f t="shared" si="60"/>
        <v>491728.73217853945</v>
      </c>
      <c r="AP51" s="32">
        <f t="shared" si="60"/>
        <v>478692.73896183929</v>
      </c>
      <c r="AQ51" s="32">
        <f t="shared" si="60"/>
        <v>466208.91925583768</v>
      </c>
      <c r="AR51" s="32">
        <f t="shared" si="60"/>
        <v>455498.28042992938</v>
      </c>
      <c r="AS51" s="32">
        <f t="shared" si="60"/>
        <v>443071.88577391859</v>
      </c>
      <c r="AT51" s="32">
        <f t="shared" si="60"/>
        <v>434986.46549849247</v>
      </c>
      <c r="AU51" s="32">
        <f t="shared" si="60"/>
        <v>425566.77383063582</v>
      </c>
      <c r="AV51" s="32">
        <f t="shared" si="60"/>
        <v>417844.6020492544</v>
      </c>
      <c r="AW51" s="32">
        <f t="shared" si="60"/>
        <v>408597.97586950799</v>
      </c>
      <c r="AX51" s="32">
        <f t="shared" si="60"/>
        <v>398116.95128803357</v>
      </c>
      <c r="AY51" s="32">
        <f t="shared" si="60"/>
        <v>385593.92322160525</v>
      </c>
      <c r="AZ51" s="32">
        <f t="shared" si="60"/>
        <v>374357.05542387685</v>
      </c>
      <c r="BA51" s="32">
        <f t="shared" si="60"/>
        <v>363517.86813237681</v>
      </c>
      <c r="BB51" s="32">
        <f t="shared" si="60"/>
        <v>352264.25481308973</v>
      </c>
      <c r="BC51" s="32">
        <f t="shared" si="60"/>
        <v>341460.24345292506</v>
      </c>
      <c r="BD51" s="32">
        <f t="shared" si="60"/>
        <v>331662.96243274899</v>
      </c>
      <c r="BE51" s="32">
        <f t="shared" si="60"/>
        <v>322274.86069854675</v>
      </c>
      <c r="BF51" s="32">
        <f t="shared" si="60"/>
        <v>313081.76024442678</v>
      </c>
      <c r="BG51" s="32">
        <f t="shared" si="60"/>
        <v>304037.55483920727</v>
      </c>
      <c r="BH51" s="32">
        <f t="shared" si="60"/>
        <v>297141.68294968858</v>
      </c>
      <c r="BI51" s="32">
        <f t="shared" si="60"/>
        <v>288219.35999043961</v>
      </c>
      <c r="BJ51" s="32">
        <f t="shared" si="60"/>
        <v>281780.03688699205</v>
      </c>
      <c r="BK51" s="32">
        <f t="shared" si="60"/>
        <v>265804.31008374697</v>
      </c>
      <c r="BL51" s="32">
        <f t="shared" si="60"/>
        <v>251752.17427903484</v>
      </c>
      <c r="BM51" s="32">
        <f t="shared" si="60"/>
        <v>245313.98719322722</v>
      </c>
      <c r="BN51" s="32">
        <f t="shared" si="60"/>
        <v>239101.59199235373</v>
      </c>
      <c r="BO51" s="32">
        <f t="shared" si="60"/>
        <v>232902.43023292648</v>
      </c>
      <c r="BP51" s="32">
        <f t="shared" ref="BP51:EA51" si="61">CI26</f>
        <v>227560.66891505822</v>
      </c>
      <c r="BQ51" s="32">
        <f t="shared" si="61"/>
        <v>222516.09178129185</v>
      </c>
      <c r="BR51" s="32">
        <f t="shared" si="61"/>
        <v>217093.46424012902</v>
      </c>
      <c r="BS51" s="32">
        <f t="shared" si="61"/>
        <v>212271.59899351242</v>
      </c>
      <c r="BT51" s="32">
        <f t="shared" si="61"/>
        <v>208319.99353960872</v>
      </c>
      <c r="BU51" s="32">
        <f t="shared" si="61"/>
        <v>203292.72145486678</v>
      </c>
      <c r="BV51" s="32">
        <f t="shared" si="61"/>
        <v>200705.68320540219</v>
      </c>
      <c r="BW51" s="32">
        <f t="shared" si="61"/>
        <v>196878.53747359652</v>
      </c>
      <c r="BX51" s="32">
        <f t="shared" si="61"/>
        <v>194324.88328211883</v>
      </c>
      <c r="BY51" s="32">
        <f t="shared" si="61"/>
        <v>191647.42124922253</v>
      </c>
      <c r="BZ51" s="32">
        <f t="shared" si="61"/>
        <v>188707.54885238063</v>
      </c>
      <c r="CA51" s="32">
        <f t="shared" si="61"/>
        <v>185749.81376568659</v>
      </c>
      <c r="CB51" s="32">
        <f t="shared" si="61"/>
        <v>183398.57393832254</v>
      </c>
      <c r="CC51" s="32">
        <f t="shared" si="61"/>
        <v>181413.38809276809</v>
      </c>
      <c r="CD51" s="32">
        <f t="shared" si="61"/>
        <v>178832.02008169668</v>
      </c>
      <c r="CE51" s="32">
        <f t="shared" si="61"/>
        <v>176679.85602307488</v>
      </c>
      <c r="CF51" s="32">
        <f t="shared" si="61"/>
        <v>175183.62430603788</v>
      </c>
      <c r="CG51" s="32">
        <f t="shared" si="61"/>
        <v>172647.80738648729</v>
      </c>
      <c r="CH51" s="32">
        <f t="shared" si="61"/>
        <v>171046.84433854741</v>
      </c>
      <c r="CI51" s="32">
        <f t="shared" si="61"/>
        <v>168911.3801234815</v>
      </c>
      <c r="CJ51" s="32">
        <f t="shared" si="61"/>
        <v>167139.68278662767</v>
      </c>
      <c r="CK51" s="32">
        <f t="shared" si="61"/>
        <v>165347.04542592799</v>
      </c>
      <c r="CL51" s="32">
        <f t="shared" si="61"/>
        <v>163614.36440160489</v>
      </c>
      <c r="CM51" s="32">
        <f t="shared" si="61"/>
        <v>161553.97149418519</v>
      </c>
      <c r="CN51" s="32">
        <f t="shared" si="61"/>
        <v>159925.33358374957</v>
      </c>
      <c r="CO51" s="32">
        <f t="shared" si="61"/>
        <v>158446.59900472336</v>
      </c>
      <c r="CP51" s="32">
        <f t="shared" si="61"/>
        <v>156736.9260149858</v>
      </c>
      <c r="CQ51" s="32">
        <f t="shared" si="61"/>
        <v>155370.63341578265</v>
      </c>
      <c r="CR51" s="32">
        <f t="shared" si="61"/>
        <v>154436.33574546143</v>
      </c>
      <c r="CS51" s="32">
        <f t="shared" si="61"/>
        <v>152864.20792164141</v>
      </c>
      <c r="CT51" s="32">
        <f t="shared" si="61"/>
        <v>151946.15898318874</v>
      </c>
      <c r="CU51" s="32">
        <f t="shared" si="61"/>
        <v>150398.15815860807</v>
      </c>
      <c r="CV51" s="32">
        <f t="shared" si="61"/>
        <v>149151.55705912839</v>
      </c>
      <c r="CW51" s="32">
        <f t="shared" si="61"/>
        <v>148241.76062159229</v>
      </c>
      <c r="CX51" s="32">
        <f t="shared" si="61"/>
        <v>147222.70356108391</v>
      </c>
      <c r="CY51" s="32">
        <f t="shared" si="61"/>
        <v>145632.63319047407</v>
      </c>
      <c r="CZ51" s="32">
        <f t="shared" si="61"/>
        <v>144626.32647955947</v>
      </c>
      <c r="DA51" s="32">
        <f t="shared" si="61"/>
        <v>143831.22900887125</v>
      </c>
      <c r="DB51" s="32">
        <f t="shared" si="61"/>
        <v>142968.36390300214</v>
      </c>
      <c r="DC51" s="32">
        <f t="shared" si="61"/>
        <v>142213.81717152122</v>
      </c>
      <c r="DD51" s="32">
        <f t="shared" si="61"/>
        <v>141559.44636706493</v>
      </c>
      <c r="DE51" s="32">
        <f t="shared" si="61"/>
        <v>140614.20120444079</v>
      </c>
      <c r="DF51" s="32">
        <f t="shared" si="61"/>
        <v>140387.0985581429</v>
      </c>
      <c r="DG51" s="32">
        <f t="shared" si="61"/>
        <v>121328.29487185978</v>
      </c>
      <c r="DH51" s="32">
        <f t="shared" si="61"/>
        <v>120631.16177746009</v>
      </c>
      <c r="DI51" s="32">
        <f t="shared" si="61"/>
        <v>120045.78783164374</v>
      </c>
      <c r="DJ51" s="32">
        <f t="shared" si="61"/>
        <v>119525.09661539069</v>
      </c>
      <c r="DK51" s="32">
        <f t="shared" si="61"/>
        <v>118961.75430731458</v>
      </c>
      <c r="DL51" s="32">
        <f t="shared" si="61"/>
        <v>118464.30204178129</v>
      </c>
      <c r="DM51" s="32">
        <f t="shared" si="61"/>
        <v>118022.94578082753</v>
      </c>
      <c r="DN51" s="32">
        <f t="shared" si="61"/>
        <v>117658.13275442571</v>
      </c>
      <c r="DO51" s="32">
        <f t="shared" si="61"/>
        <v>117620.15099909634</v>
      </c>
      <c r="DP51" s="32">
        <f t="shared" si="61"/>
        <v>117389.27549750869</v>
      </c>
      <c r="DQ51" s="32">
        <f t="shared" si="61"/>
        <v>117139.3972615887</v>
      </c>
      <c r="DR51" s="32">
        <f t="shared" si="61"/>
        <v>116793.59313536951</v>
      </c>
      <c r="DS51" s="32">
        <f t="shared" si="61"/>
        <v>69314.553184337055</v>
      </c>
      <c r="DT51" s="32">
        <f t="shared" si="61"/>
        <v>52587.045079415591</v>
      </c>
      <c r="DU51" s="32">
        <f t="shared" si="61"/>
        <v>52223.006183004407</v>
      </c>
      <c r="DV51" s="32">
        <f t="shared" si="61"/>
        <v>51914.839324174936</v>
      </c>
      <c r="DW51" s="32">
        <f t="shared" si="61"/>
        <v>51586.829180246888</v>
      </c>
      <c r="DX51" s="32">
        <f t="shared" si="61"/>
        <v>51282.073068558697</v>
      </c>
      <c r="DY51" s="32">
        <f t="shared" si="61"/>
        <v>50981.334482020618</v>
      </c>
      <c r="DZ51" s="32">
        <f t="shared" si="61"/>
        <v>50688.927419853899</v>
      </c>
      <c r="EA51" s="32">
        <f t="shared" si="61"/>
        <v>50403.243956235623</v>
      </c>
      <c r="EB51" s="32">
        <f t="shared" ref="EB51:GM51" si="62">EU26</f>
        <v>50124.234433062549</v>
      </c>
      <c r="EC51" s="32">
        <f t="shared" si="62"/>
        <v>49851.850953683999</v>
      </c>
      <c r="ED51" s="32">
        <f t="shared" si="62"/>
        <v>49586.049467259632</v>
      </c>
      <c r="EE51" s="32">
        <f t="shared" si="62"/>
        <v>49326.778669875865</v>
      </c>
      <c r="EF51" s="32">
        <f t="shared" si="62"/>
        <v>49074.002102312996</v>
      </c>
      <c r="EG51" s="32">
        <f t="shared" si="62"/>
        <v>48827.666976299719</v>
      </c>
      <c r="EH51" s="32">
        <f t="shared" si="62"/>
        <v>48587.739616974068</v>
      </c>
      <c r="EI51" s="32">
        <f t="shared" si="62"/>
        <v>48354.18069640085</v>
      </c>
      <c r="EJ51" s="32">
        <f t="shared" si="62"/>
        <v>48126.942995024248</v>
      </c>
      <c r="EK51" s="32">
        <f t="shared" si="62"/>
        <v>47905.996360887475</v>
      </c>
      <c r="EL51" s="32">
        <f t="shared" si="62"/>
        <v>47691.299220244997</v>
      </c>
      <c r="EM51" s="32">
        <f t="shared" si="62"/>
        <v>47482.82222114005</v>
      </c>
      <c r="EN51" s="32">
        <f t="shared" si="62"/>
        <v>47280.521766921942</v>
      </c>
      <c r="EO51" s="32">
        <f t="shared" si="62"/>
        <v>47084.374412896803</v>
      </c>
      <c r="EP51" s="32">
        <f t="shared" si="62"/>
        <v>46894.33640096138</v>
      </c>
      <c r="EQ51" s="32">
        <f t="shared" si="62"/>
        <v>46710.39283949502</v>
      </c>
      <c r="ER51" s="32">
        <f t="shared" si="62"/>
        <v>46532.498224584138</v>
      </c>
      <c r="ES51" s="32">
        <f t="shared" si="62"/>
        <v>46360.633618797758</v>
      </c>
      <c r="ET51" s="32">
        <f t="shared" si="62"/>
        <v>46194.774631631677</v>
      </c>
      <c r="EU51" s="32">
        <f t="shared" si="62"/>
        <v>46034.879604982641</v>
      </c>
      <c r="EV51" s="32">
        <f t="shared" si="62"/>
        <v>45880.936908682575</v>
      </c>
      <c r="EW51" s="32">
        <f t="shared" si="62"/>
        <v>45732.922813679863</v>
      </c>
      <c r="EX51" s="32">
        <f t="shared" si="62"/>
        <v>45590.805214944477</v>
      </c>
      <c r="EY51" s="32">
        <f t="shared" si="62"/>
        <v>45454.573582308345</v>
      </c>
      <c r="EZ51" s="32">
        <f t="shared" si="62"/>
        <v>45324.1986950992</v>
      </c>
      <c r="FA51" s="32">
        <f t="shared" si="62"/>
        <v>45199.660585717982</v>
      </c>
      <c r="FB51" s="32">
        <f t="shared" si="62"/>
        <v>45080.948323996621</v>
      </c>
      <c r="FC51" s="32">
        <f t="shared" si="62"/>
        <v>44968.037712168021</v>
      </c>
      <c r="FD51" s="32">
        <f t="shared" si="62"/>
        <v>44860.919381516673</v>
      </c>
      <c r="FE51" s="32">
        <f t="shared" si="62"/>
        <v>44759.57354153839</v>
      </c>
      <c r="FF51" s="32">
        <f t="shared" si="62"/>
        <v>44663.98573189701</v>
      </c>
      <c r="FG51" s="32">
        <f t="shared" si="62"/>
        <v>44574.146038066727</v>
      </c>
      <c r="FH51" s="32">
        <f t="shared" si="62"/>
        <v>44490.03963825883</v>
      </c>
      <c r="FI51" s="32">
        <f t="shared" si="62"/>
        <v>44411.660202305247</v>
      </c>
      <c r="FJ51" s="32">
        <f t="shared" si="62"/>
        <v>44338.997492774994</v>
      </c>
      <c r="FK51" s="32">
        <f t="shared" si="62"/>
        <v>44272.036364974199</v>
      </c>
      <c r="FL51" s="32">
        <f t="shared" si="62"/>
        <v>44210.778841808016</v>
      </c>
      <c r="FM51" s="32">
        <f t="shared" si="62"/>
        <v>44155.214462940305</v>
      </c>
      <c r="FN51" s="32">
        <f t="shared" si="62"/>
        <v>44105.337036750425</v>
      </c>
      <c r="FO51" s="32">
        <f t="shared" si="62"/>
        <v>44061.145117428052</v>
      </c>
      <c r="FP51" s="32">
        <f t="shared" si="62"/>
        <v>44022.637197710261</v>
      </c>
      <c r="FQ51" s="32">
        <f t="shared" si="62"/>
        <v>43989.806724523834</v>
      </c>
      <c r="FR51" s="32">
        <f t="shared" si="62"/>
        <v>43962.656474963602</v>
      </c>
      <c r="FS51" s="32">
        <f t="shared" si="62"/>
        <v>43941.190210482149</v>
      </c>
      <c r="FT51" s="32">
        <f t="shared" si="62"/>
        <v>43925.406300911418</v>
      </c>
      <c r="FU51" s="32">
        <f t="shared" si="62"/>
        <v>43915.305000441062</v>
      </c>
      <c r="FV51" s="32">
        <f t="shared" si="62"/>
        <v>43910.897839239158</v>
      </c>
      <c r="FW51" s="32">
        <f t="shared" si="62"/>
        <v>43912.183487137656</v>
      </c>
      <c r="FX51" s="32">
        <f t="shared" si="62"/>
        <v>43919.171389946845</v>
      </c>
      <c r="FY51" s="32">
        <f t="shared" si="62"/>
        <v>43931.872616382243</v>
      </c>
      <c r="FZ51" s="32">
        <f t="shared" si="62"/>
        <v>43950.287936275767</v>
      </c>
      <c r="GA51" s="32">
        <f t="shared" si="62"/>
        <v>424.37135497876523</v>
      </c>
      <c r="GB51" s="32">
        <f t="shared" si="62"/>
        <v>0</v>
      </c>
      <c r="GC51" s="32">
        <f t="shared" si="62"/>
        <v>0</v>
      </c>
      <c r="GD51" s="32">
        <f t="shared" si="62"/>
        <v>0</v>
      </c>
      <c r="GE51" s="32">
        <f t="shared" si="62"/>
        <v>0</v>
      </c>
      <c r="GF51" s="32">
        <f t="shared" si="62"/>
        <v>0</v>
      </c>
      <c r="GG51" s="32">
        <f t="shared" si="62"/>
        <v>0</v>
      </c>
      <c r="GH51" s="32">
        <f t="shared" si="62"/>
        <v>0</v>
      </c>
      <c r="GI51" s="32">
        <f t="shared" si="62"/>
        <v>0</v>
      </c>
      <c r="GJ51" s="32">
        <f t="shared" si="62"/>
        <v>0</v>
      </c>
      <c r="GK51" s="32">
        <f t="shared" si="62"/>
        <v>0</v>
      </c>
      <c r="GL51" s="32">
        <f t="shared" si="62"/>
        <v>0</v>
      </c>
      <c r="GM51" s="32">
        <f t="shared" si="62"/>
        <v>0</v>
      </c>
      <c r="GN51" s="32">
        <f>HG26</f>
        <v>0</v>
      </c>
    </row>
    <row r="52" spans="1:196" s="32" customFormat="1" x14ac:dyDescent="0.25">
      <c r="B52" s="32">
        <f>Blad4!B26</f>
        <v>158078497.38320124</v>
      </c>
      <c r="C52" s="32">
        <f>W27</f>
        <v>7812008.9105344163</v>
      </c>
      <c r="D52" s="32">
        <f t="shared" ref="D52:BO52" si="63">X27</f>
        <v>8744060.565921694</v>
      </c>
      <c r="E52" s="32">
        <f t="shared" si="63"/>
        <v>7688323.1729823062</v>
      </c>
      <c r="F52" s="32">
        <f t="shared" si="63"/>
        <v>6008364.0375182722</v>
      </c>
      <c r="G52" s="32">
        <f t="shared" si="63"/>
        <v>4802776.9147427566</v>
      </c>
      <c r="H52" s="32">
        <f t="shared" si="63"/>
        <v>4182305.7225516476</v>
      </c>
      <c r="I52" s="32">
        <f t="shared" si="63"/>
        <v>3646429.0853905967</v>
      </c>
      <c r="J52" s="32">
        <f t="shared" si="63"/>
        <v>3150335.9989196821</v>
      </c>
      <c r="K52" s="32">
        <f t="shared" si="63"/>
        <v>2877278.9054498971</v>
      </c>
      <c r="L52" s="32">
        <f t="shared" si="63"/>
        <v>2877563.9627968119</v>
      </c>
      <c r="M52" s="32">
        <f t="shared" si="63"/>
        <v>2769668.6097366037</v>
      </c>
      <c r="N52" s="32">
        <f t="shared" si="63"/>
        <v>2713022.0255216742</v>
      </c>
      <c r="O52" s="32">
        <f t="shared" si="63"/>
        <v>2664525.348219974</v>
      </c>
      <c r="P52" s="32">
        <f t="shared" si="63"/>
        <v>2896683.332809479</v>
      </c>
      <c r="Q52" s="32">
        <f t="shared" si="63"/>
        <v>2920789.0052241385</v>
      </c>
      <c r="R52" s="32">
        <f t="shared" si="63"/>
        <v>3041004.4795019319</v>
      </c>
      <c r="S52" s="32">
        <f t="shared" si="63"/>
        <v>2781445.9977305089</v>
      </c>
      <c r="T52" s="32">
        <f t="shared" si="63"/>
        <v>2605841.9371862477</v>
      </c>
      <c r="U52" s="32">
        <f t="shared" si="63"/>
        <v>2363087.0510359332</v>
      </c>
      <c r="V52" s="32">
        <f t="shared" si="63"/>
        <v>2285310.6236705421</v>
      </c>
      <c r="W52" s="32">
        <f t="shared" si="63"/>
        <v>2158810.0509770135</v>
      </c>
      <c r="X52" s="32">
        <f t="shared" si="63"/>
        <v>2055486.9331010315</v>
      </c>
      <c r="Y52" s="32">
        <f t="shared" si="63"/>
        <v>1951431.2911797648</v>
      </c>
      <c r="Z52" s="32">
        <f t="shared" si="63"/>
        <v>1841251.0043539363</v>
      </c>
      <c r="AA52" s="32">
        <f t="shared" si="63"/>
        <v>1713024.9760956194</v>
      </c>
      <c r="AB52" s="32">
        <f t="shared" si="63"/>
        <v>1600425.4290314524</v>
      </c>
      <c r="AC52" s="32">
        <f t="shared" si="63"/>
        <v>1504240.8517517278</v>
      </c>
      <c r="AD52" s="32">
        <f t="shared" si="63"/>
        <v>1366741.9014142873</v>
      </c>
      <c r="AE52" s="32">
        <f t="shared" si="63"/>
        <v>1259030.3911834729</v>
      </c>
      <c r="AF52" s="32">
        <f t="shared" si="63"/>
        <v>1202390.8476499841</v>
      </c>
      <c r="AG52" s="32">
        <f t="shared" si="63"/>
        <v>1126235.3102024673</v>
      </c>
      <c r="AH52" s="32">
        <f t="shared" si="63"/>
        <v>1087483.1473844703</v>
      </c>
      <c r="AI52" s="32">
        <f t="shared" si="63"/>
        <v>1066599.5411947675</v>
      </c>
      <c r="AJ52" s="32">
        <f t="shared" si="63"/>
        <v>1037847.811078013</v>
      </c>
      <c r="AK52" s="32">
        <f t="shared" si="63"/>
        <v>1007477.3281386895</v>
      </c>
      <c r="AL52" s="32">
        <f t="shared" si="63"/>
        <v>1040071.0468956374</v>
      </c>
      <c r="AM52" s="32">
        <f t="shared" si="63"/>
        <v>1110462.9581224881</v>
      </c>
      <c r="AN52" s="32">
        <f t="shared" si="63"/>
        <v>1130383.3321983386</v>
      </c>
      <c r="AO52" s="32">
        <f t="shared" si="63"/>
        <v>1114294.9197208954</v>
      </c>
      <c r="AP52" s="32">
        <f t="shared" si="63"/>
        <v>1093795.7292627646</v>
      </c>
      <c r="AQ52" s="32">
        <f t="shared" si="63"/>
        <v>1070336.7482876924</v>
      </c>
      <c r="AR52" s="32">
        <f t="shared" si="63"/>
        <v>1055738.1634463661</v>
      </c>
      <c r="AS52" s="32">
        <f t="shared" si="63"/>
        <v>1030501.9589003392</v>
      </c>
      <c r="AT52" s="32">
        <f t="shared" si="63"/>
        <v>1008292.5620156309</v>
      </c>
      <c r="AU52" s="32">
        <f t="shared" si="63"/>
        <v>989789.43224579224</v>
      </c>
      <c r="AV52" s="32">
        <f t="shared" si="63"/>
        <v>975588.60177248262</v>
      </c>
      <c r="AW52" s="32">
        <f t="shared" si="63"/>
        <v>959055.59498015465</v>
      </c>
      <c r="AX52" s="32">
        <f t="shared" si="63"/>
        <v>945768.936564659</v>
      </c>
      <c r="AY52" s="32">
        <f t="shared" si="63"/>
        <v>925104.40998431295</v>
      </c>
      <c r="AZ52" s="32">
        <f t="shared" si="63"/>
        <v>907108.46749133291</v>
      </c>
      <c r="BA52" s="32">
        <f t="shared" si="63"/>
        <v>888717.90770325356</v>
      </c>
      <c r="BB52" s="32">
        <f t="shared" si="63"/>
        <v>868493.74247894261</v>
      </c>
      <c r="BC52" s="32">
        <f t="shared" si="63"/>
        <v>849987.83779753279</v>
      </c>
      <c r="BD52" s="32">
        <f t="shared" si="63"/>
        <v>836691.67239832017</v>
      </c>
      <c r="BE52" s="32">
        <f t="shared" si="63"/>
        <v>812087.99912935495</v>
      </c>
      <c r="BF52" s="32">
        <f t="shared" si="63"/>
        <v>793754.45899031125</v>
      </c>
      <c r="BG52" s="32">
        <f t="shared" si="63"/>
        <v>775325.75675165269</v>
      </c>
      <c r="BH52" s="32">
        <f t="shared" si="63"/>
        <v>750809.88196063763</v>
      </c>
      <c r="BI52" s="32">
        <f t="shared" si="63"/>
        <v>733711.02778956434</v>
      </c>
      <c r="BJ52" s="32">
        <f t="shared" si="63"/>
        <v>721666.54223404732</v>
      </c>
      <c r="BK52" s="32">
        <f t="shared" si="63"/>
        <v>696079.73474522971</v>
      </c>
      <c r="BL52" s="32">
        <f t="shared" si="63"/>
        <v>678202.74617223977</v>
      </c>
      <c r="BM52" s="32">
        <f t="shared" si="63"/>
        <v>661305.7992854889</v>
      </c>
      <c r="BN52" s="32">
        <f t="shared" si="63"/>
        <v>643902.74333631527</v>
      </c>
      <c r="BO52" s="32">
        <f t="shared" si="63"/>
        <v>626582.96111402696</v>
      </c>
      <c r="BP52" s="32">
        <f t="shared" ref="BP52:EA52" si="64">CJ27</f>
        <v>613000.61124808888</v>
      </c>
      <c r="BQ52" s="32">
        <f t="shared" si="64"/>
        <v>595942.41230318812</v>
      </c>
      <c r="BR52" s="32">
        <f t="shared" si="64"/>
        <v>581793.42252868204</v>
      </c>
      <c r="BS52" s="32">
        <f t="shared" si="64"/>
        <v>568463.62960193562</v>
      </c>
      <c r="BT52" s="32">
        <f t="shared" si="64"/>
        <v>555894.69084076653</v>
      </c>
      <c r="BU52" s="32">
        <f t="shared" si="64"/>
        <v>544221.80115584447</v>
      </c>
      <c r="BV52" s="32">
        <f t="shared" si="64"/>
        <v>533891.39153434697</v>
      </c>
      <c r="BW52" s="32">
        <f t="shared" si="64"/>
        <v>528073.56500708102</v>
      </c>
      <c r="BX52" s="32">
        <f t="shared" si="64"/>
        <v>521959.74991771136</v>
      </c>
      <c r="BY52" s="32">
        <f t="shared" si="64"/>
        <v>517454.16870676324</v>
      </c>
      <c r="BZ52" s="32">
        <f t="shared" si="64"/>
        <v>512711.88800444931</v>
      </c>
      <c r="CA52" s="32">
        <f t="shared" si="64"/>
        <v>509242.26962529484</v>
      </c>
      <c r="CB52" s="32">
        <f t="shared" si="64"/>
        <v>499897.90487349313</v>
      </c>
      <c r="CC52" s="32">
        <f t="shared" si="64"/>
        <v>484692.23615477711</v>
      </c>
      <c r="CD52" s="32">
        <f t="shared" si="64"/>
        <v>477354.11771485407</v>
      </c>
      <c r="CE52" s="32">
        <f t="shared" si="64"/>
        <v>470347.25560017832</v>
      </c>
      <c r="CF52" s="32">
        <f t="shared" si="64"/>
        <v>463456.05639732094</v>
      </c>
      <c r="CG52" s="32">
        <f t="shared" si="64"/>
        <v>456797.25124431227</v>
      </c>
      <c r="CH52" s="32">
        <f t="shared" si="64"/>
        <v>450354.59735232976</v>
      </c>
      <c r="CI52" s="32">
        <f t="shared" si="64"/>
        <v>444107.87719531026</v>
      </c>
      <c r="CJ52" s="32">
        <f t="shared" si="64"/>
        <v>438022.99541802239</v>
      </c>
      <c r="CK52" s="32">
        <f t="shared" si="64"/>
        <v>432513.13127637806</v>
      </c>
      <c r="CL52" s="32">
        <f t="shared" si="64"/>
        <v>426459.14703634381</v>
      </c>
      <c r="CM52" s="32">
        <f t="shared" si="64"/>
        <v>420577.93213876447</v>
      </c>
      <c r="CN52" s="32">
        <f t="shared" si="64"/>
        <v>416722.37103695457</v>
      </c>
      <c r="CO52" s="32">
        <f t="shared" si="64"/>
        <v>410095.17246922554</v>
      </c>
      <c r="CP52" s="32">
        <f t="shared" si="64"/>
        <v>405127.70074732474</v>
      </c>
      <c r="CQ52" s="32">
        <f t="shared" si="64"/>
        <v>400383.72458454291</v>
      </c>
      <c r="CR52" s="32">
        <f t="shared" si="64"/>
        <v>395653.50908947212</v>
      </c>
      <c r="CS52" s="32">
        <f t="shared" si="64"/>
        <v>391276.59863928828</v>
      </c>
      <c r="CT52" s="32">
        <f t="shared" si="64"/>
        <v>387050.9377982883</v>
      </c>
      <c r="CU52" s="32">
        <f t="shared" si="64"/>
        <v>382809.02511690772</v>
      </c>
      <c r="CV52" s="32">
        <f t="shared" si="64"/>
        <v>378731.08348065516</v>
      </c>
      <c r="CW52" s="32">
        <f t="shared" si="64"/>
        <v>375505.123121768</v>
      </c>
      <c r="CX52" s="32">
        <f t="shared" si="64"/>
        <v>371581.81370960176</v>
      </c>
      <c r="CY52" s="32">
        <f t="shared" si="64"/>
        <v>367700.32476491813</v>
      </c>
      <c r="CZ52" s="32">
        <f t="shared" si="64"/>
        <v>363214.08620011795</v>
      </c>
      <c r="DA52" s="32">
        <f t="shared" si="64"/>
        <v>360964.34709985781</v>
      </c>
      <c r="DB52" s="32">
        <f t="shared" si="64"/>
        <v>357937.59590022918</v>
      </c>
      <c r="DC52" s="32">
        <f t="shared" si="64"/>
        <v>354952.64736225456</v>
      </c>
      <c r="DD52" s="32">
        <f t="shared" si="64"/>
        <v>351936.43985566101</v>
      </c>
      <c r="DE52" s="32">
        <f t="shared" si="64"/>
        <v>349195.82240590436</v>
      </c>
      <c r="DF52" s="32">
        <f t="shared" si="64"/>
        <v>346754.747816558</v>
      </c>
      <c r="DG52" s="32">
        <f t="shared" si="64"/>
        <v>235843.82744954905</v>
      </c>
      <c r="DH52" s="32">
        <f t="shared" si="64"/>
        <v>233697.31083066078</v>
      </c>
      <c r="DI52" s="32">
        <f t="shared" si="64"/>
        <v>232071.16340283849</v>
      </c>
      <c r="DJ52" s="32">
        <f t="shared" si="64"/>
        <v>229889.73531235667</v>
      </c>
      <c r="DK52" s="32">
        <f t="shared" si="64"/>
        <v>227790.20846215467</v>
      </c>
      <c r="DL52" s="32">
        <f t="shared" si="64"/>
        <v>226899.47077774093</v>
      </c>
      <c r="DM52" s="32">
        <f t="shared" si="64"/>
        <v>224231.36702932901</v>
      </c>
      <c r="DN52" s="32">
        <f t="shared" si="64"/>
        <v>222587.3023485411</v>
      </c>
      <c r="DO52" s="32">
        <f t="shared" si="64"/>
        <v>220959.99118011078</v>
      </c>
      <c r="DP52" s="32">
        <f t="shared" si="64"/>
        <v>219476.98326181871</v>
      </c>
      <c r="DQ52" s="32">
        <f t="shared" si="64"/>
        <v>217933.72880283929</v>
      </c>
      <c r="DR52" s="32">
        <f t="shared" si="64"/>
        <v>216413.7958072896</v>
      </c>
      <c r="DS52" s="32">
        <f t="shared" si="64"/>
        <v>131409.13889555659</v>
      </c>
      <c r="DT52" s="32">
        <f t="shared" si="64"/>
        <v>59832.507213679011</v>
      </c>
      <c r="DU52" s="32">
        <f t="shared" si="64"/>
        <v>59832.741606030162</v>
      </c>
      <c r="DV52" s="32">
        <f t="shared" si="64"/>
        <v>59188.860775050605</v>
      </c>
      <c r="DW52" s="32">
        <f t="shared" si="64"/>
        <v>58622.105863184974</v>
      </c>
      <c r="DX52" s="32">
        <f t="shared" si="64"/>
        <v>59012.737452130794</v>
      </c>
      <c r="DY52" s="32">
        <f t="shared" si="64"/>
        <v>57946.771988281667</v>
      </c>
      <c r="DZ52" s="32">
        <f t="shared" si="64"/>
        <v>57592.475503234753</v>
      </c>
      <c r="EA52" s="32">
        <f t="shared" si="64"/>
        <v>57247.670551010917</v>
      </c>
      <c r="EB52" s="32">
        <f t="shared" ref="EB52:GM52" si="65">EV27</f>
        <v>56939.135445437321</v>
      </c>
      <c r="EC52" s="32">
        <f t="shared" si="65"/>
        <v>56649.15916613544</v>
      </c>
      <c r="ED52" s="32">
        <f t="shared" si="65"/>
        <v>56326.759025319814</v>
      </c>
      <c r="EE52" s="32">
        <f t="shared" si="65"/>
        <v>55979.292949823837</v>
      </c>
      <c r="EF52" s="32">
        <f t="shared" si="65"/>
        <v>55669.700748481686</v>
      </c>
      <c r="EG52" s="32">
        <f t="shared" si="65"/>
        <v>55732.25743403082</v>
      </c>
      <c r="EH52" s="32">
        <f t="shared" si="65"/>
        <v>55211.290309380354</v>
      </c>
      <c r="EI52" s="32">
        <f t="shared" si="65"/>
        <v>54857.08273768166</v>
      </c>
      <c r="EJ52" s="32">
        <f t="shared" si="65"/>
        <v>55157.233546457268</v>
      </c>
      <c r="EK52" s="32">
        <f t="shared" si="65"/>
        <v>54235.088715187405</v>
      </c>
      <c r="EL52" s="32">
        <f t="shared" si="65"/>
        <v>53994.361019023461</v>
      </c>
      <c r="EM52" s="32">
        <f t="shared" si="65"/>
        <v>53774.762475038544</v>
      </c>
      <c r="EN52" s="32">
        <f t="shared" si="65"/>
        <v>53512.286848059579</v>
      </c>
      <c r="EO52" s="32">
        <f t="shared" si="65"/>
        <v>53290.399208860908</v>
      </c>
      <c r="EP52" s="32">
        <f t="shared" si="65"/>
        <v>53071.485545004012</v>
      </c>
      <c r="EQ52" s="32">
        <f t="shared" si="65"/>
        <v>52847.759778226784</v>
      </c>
      <c r="ER52" s="32">
        <f t="shared" si="65"/>
        <v>52648.065032573242</v>
      </c>
      <c r="ES52" s="32">
        <f t="shared" si="65"/>
        <v>52751.023730952853</v>
      </c>
      <c r="ET52" s="32">
        <f t="shared" si="65"/>
        <v>52299.52117448549</v>
      </c>
      <c r="EU52" s="32">
        <f t="shared" si="65"/>
        <v>52002.667192934365</v>
      </c>
      <c r="EV52" s="32">
        <f t="shared" si="65"/>
        <v>52195.391649925485</v>
      </c>
      <c r="EW52" s="32">
        <f t="shared" si="65"/>
        <v>51607.641428806979</v>
      </c>
      <c r="EX52" s="32">
        <f t="shared" si="65"/>
        <v>51439.778024020743</v>
      </c>
      <c r="EY52" s="32">
        <f t="shared" si="65"/>
        <v>51245.876421360575</v>
      </c>
      <c r="EZ52" s="32">
        <f t="shared" si="65"/>
        <v>51080.091921710329</v>
      </c>
      <c r="FA52" s="32">
        <f t="shared" si="65"/>
        <v>50902.410775571785</v>
      </c>
      <c r="FB52" s="32">
        <f t="shared" si="65"/>
        <v>50770.242428775964</v>
      </c>
      <c r="FC52" s="32">
        <f t="shared" si="65"/>
        <v>50560.726737076926</v>
      </c>
      <c r="FD52" s="32">
        <f t="shared" si="65"/>
        <v>50400.637185250205</v>
      </c>
      <c r="FE52" s="32">
        <f t="shared" si="65"/>
        <v>50550.43233835962</v>
      </c>
      <c r="FF52" s="32">
        <f t="shared" si="65"/>
        <v>50229.536729209271</v>
      </c>
      <c r="FG52" s="32">
        <f t="shared" si="65"/>
        <v>50063.673770425477</v>
      </c>
      <c r="FH52" s="32">
        <f t="shared" si="65"/>
        <v>50186.634278058802</v>
      </c>
      <c r="FI52" s="32">
        <f t="shared" si="65"/>
        <v>49831.834113381803</v>
      </c>
      <c r="FJ52" s="32">
        <f t="shared" si="65"/>
        <v>49741.938715485478</v>
      </c>
      <c r="FK52" s="32">
        <f t="shared" si="65"/>
        <v>49656.886503135684</v>
      </c>
      <c r="FL52" s="32">
        <f t="shared" si="65"/>
        <v>49585.041012181799</v>
      </c>
      <c r="FM52" s="32">
        <f t="shared" si="65"/>
        <v>49498.139560524796</v>
      </c>
      <c r="FN52" s="32">
        <f t="shared" si="65"/>
        <v>49431.002354239637</v>
      </c>
      <c r="FO52" s="32">
        <f t="shared" si="65"/>
        <v>49353.117335632254</v>
      </c>
      <c r="FP52" s="32">
        <f t="shared" si="65"/>
        <v>49292.470845997261</v>
      </c>
      <c r="FQ52" s="32">
        <f t="shared" si="65"/>
        <v>49457.6215865622</v>
      </c>
      <c r="FR52" s="32">
        <f t="shared" si="65"/>
        <v>49199.196795364522</v>
      </c>
      <c r="FS52" s="32">
        <f t="shared" si="65"/>
        <v>49087.150176198928</v>
      </c>
      <c r="FT52" s="32">
        <f t="shared" si="65"/>
        <v>49260.248965057763</v>
      </c>
      <c r="FU52" s="32">
        <f t="shared" si="65"/>
        <v>48769.556533532043</v>
      </c>
      <c r="FV52" s="32">
        <f t="shared" si="65"/>
        <v>48739.799440538234</v>
      </c>
      <c r="FW52" s="32">
        <f t="shared" si="65"/>
        <v>48716.579625396487</v>
      </c>
      <c r="FX52" s="32">
        <f t="shared" si="65"/>
        <v>48674.016392227117</v>
      </c>
      <c r="FY52" s="32">
        <f t="shared" si="65"/>
        <v>48635.975547365255</v>
      </c>
      <c r="FZ52" s="32">
        <f t="shared" si="65"/>
        <v>48577.557927968788</v>
      </c>
      <c r="GA52" s="32">
        <f t="shared" si="65"/>
        <v>555.47496188072319</v>
      </c>
      <c r="GB52" s="32">
        <f t="shared" si="65"/>
        <v>0</v>
      </c>
      <c r="GC52" s="32">
        <f t="shared" si="65"/>
        <v>0</v>
      </c>
      <c r="GD52" s="32">
        <f t="shared" si="65"/>
        <v>0</v>
      </c>
      <c r="GE52" s="32">
        <f t="shared" si="65"/>
        <v>0</v>
      </c>
      <c r="GF52" s="32">
        <f t="shared" si="65"/>
        <v>0</v>
      </c>
      <c r="GG52" s="32">
        <f t="shared" si="65"/>
        <v>0</v>
      </c>
      <c r="GH52" s="32">
        <f t="shared" si="65"/>
        <v>0</v>
      </c>
      <c r="GI52" s="32">
        <f t="shared" si="65"/>
        <v>0</v>
      </c>
      <c r="GJ52" s="32">
        <f t="shared" si="65"/>
        <v>0</v>
      </c>
      <c r="GK52" s="32">
        <f t="shared" si="65"/>
        <v>0</v>
      </c>
      <c r="GL52" s="32">
        <f t="shared" si="65"/>
        <v>0</v>
      </c>
      <c r="GM52" s="32">
        <f t="shared" si="65"/>
        <v>0</v>
      </c>
      <c r="GN52" s="32">
        <f>HH27</f>
        <v>0</v>
      </c>
    </row>
    <row r="53" spans="1:196" x14ac:dyDescent="0.25">
      <c r="A53" s="32">
        <f>SUM(C53:GN53)</f>
        <v>3148046168.9744606</v>
      </c>
      <c r="B53" s="32">
        <f>SUM(B31:B52)</f>
        <v>3267731022.1333094</v>
      </c>
      <c r="C53" s="32">
        <f>SUM(C31:C52)</f>
        <v>130062541.89356066</v>
      </c>
      <c r="D53" s="32">
        <f t="shared" ref="D53:BO53" si="66">SUM(D31:D52)</f>
        <v>167174920.49726024</v>
      </c>
      <c r="E53" s="32">
        <f t="shared" si="66"/>
        <v>130516475.96524759</v>
      </c>
      <c r="F53" s="32">
        <f t="shared" si="66"/>
        <v>98716022.627563462</v>
      </c>
      <c r="G53" s="32">
        <f t="shared" si="66"/>
        <v>92135226.660748765</v>
      </c>
      <c r="H53" s="32">
        <f t="shared" si="66"/>
        <v>68169370.582553238</v>
      </c>
      <c r="I53" s="32">
        <f t="shared" si="66"/>
        <v>61646727.838189736</v>
      </c>
      <c r="J53" s="32">
        <f t="shared" si="66"/>
        <v>56031643.415260851</v>
      </c>
      <c r="K53" s="32">
        <f t="shared" si="66"/>
        <v>51276443.921777062</v>
      </c>
      <c r="L53" s="32">
        <f t="shared" si="66"/>
        <v>34026148.152962171</v>
      </c>
      <c r="M53" s="32">
        <f t="shared" si="66"/>
        <v>46597130.802869685</v>
      </c>
      <c r="N53" s="32">
        <f t="shared" si="66"/>
        <v>44793830.757939026</v>
      </c>
      <c r="O53" s="32">
        <f t="shared" si="66"/>
        <v>42731702.020862207</v>
      </c>
      <c r="P53" s="32">
        <f t="shared" si="66"/>
        <v>52113206.660560146</v>
      </c>
      <c r="Q53" s="32">
        <f t="shared" si="66"/>
        <v>43172433.691594824</v>
      </c>
      <c r="R53" s="32">
        <f t="shared" si="66"/>
        <v>44370301.837633066</v>
      </c>
      <c r="S53" s="32">
        <f t="shared" si="66"/>
        <v>42992389.852855593</v>
      </c>
      <c r="T53" s="32">
        <f t="shared" si="66"/>
        <v>41986072.225692146</v>
      </c>
      <c r="U53" s="32">
        <f t="shared" si="66"/>
        <v>40798630.555246674</v>
      </c>
      <c r="V53" s="32">
        <f t="shared" si="66"/>
        <v>39140614.04163406</v>
      </c>
      <c r="W53" s="32">
        <f t="shared" si="66"/>
        <v>37658971.971096195</v>
      </c>
      <c r="X53" s="32">
        <f t="shared" si="66"/>
        <v>34606720.167594992</v>
      </c>
      <c r="Y53" s="32">
        <f t="shared" si="66"/>
        <v>34428201.200564906</v>
      </c>
      <c r="Z53" s="32">
        <f t="shared" si="66"/>
        <v>32602775.548241127</v>
      </c>
      <c r="AA53" s="32">
        <f t="shared" si="66"/>
        <v>31265506.652252078</v>
      </c>
      <c r="AB53" s="32">
        <f t="shared" si="66"/>
        <v>30221771.380757842</v>
      </c>
      <c r="AC53" s="32">
        <f t="shared" si="66"/>
        <v>29701842.557767414</v>
      </c>
      <c r="AD53" s="32">
        <f t="shared" si="66"/>
        <v>29975717.660288248</v>
      </c>
      <c r="AE53" s="32">
        <f t="shared" si="66"/>
        <v>28671990.204074461</v>
      </c>
      <c r="AF53" s="32">
        <f t="shared" si="66"/>
        <v>27864024.382296495</v>
      </c>
      <c r="AG53" s="32">
        <f t="shared" si="66"/>
        <v>27494673.769469112</v>
      </c>
      <c r="AH53" s="32">
        <f t="shared" si="66"/>
        <v>27314933.728166826</v>
      </c>
      <c r="AI53" s="32">
        <f t="shared" si="66"/>
        <v>26784667.366169933</v>
      </c>
      <c r="AJ53" s="32">
        <f t="shared" si="66"/>
        <v>25951798.901481923</v>
      </c>
      <c r="AK53" s="32">
        <f t="shared" si="66"/>
        <v>25592971.342399597</v>
      </c>
      <c r="AL53" s="32">
        <f t="shared" si="66"/>
        <v>24598780.122053612</v>
      </c>
      <c r="AM53" s="32">
        <f t="shared" si="66"/>
        <v>25206548.849054735</v>
      </c>
      <c r="AN53" s="32">
        <f t="shared" si="66"/>
        <v>25758874.67915079</v>
      </c>
      <c r="AO53" s="32">
        <f t="shared" si="66"/>
        <v>24476700.960849777</v>
      </c>
      <c r="AP53" s="32">
        <f t="shared" si="66"/>
        <v>24304313.391044915</v>
      </c>
      <c r="AQ53" s="32">
        <f t="shared" si="66"/>
        <v>23488870.885665849</v>
      </c>
      <c r="AR53" s="32">
        <f t="shared" si="66"/>
        <v>22756167.310678877</v>
      </c>
      <c r="AS53" s="32">
        <f t="shared" si="66"/>
        <v>22576136.585922424</v>
      </c>
      <c r="AT53" s="32">
        <f t="shared" si="66"/>
        <v>22516093.525108282</v>
      </c>
      <c r="AU53" s="32">
        <f t="shared" si="66"/>
        <v>22212180.010543276</v>
      </c>
      <c r="AV53" s="32">
        <f t="shared" si="66"/>
        <v>21867672.552363597</v>
      </c>
      <c r="AW53" s="32">
        <f t="shared" si="66"/>
        <v>21792938.949752398</v>
      </c>
      <c r="AX53" s="32">
        <f t="shared" si="66"/>
        <v>21518305.8252749</v>
      </c>
      <c r="AY53" s="32">
        <f t="shared" si="66"/>
        <v>22112567.024849311</v>
      </c>
      <c r="AZ53" s="32">
        <f t="shared" si="66"/>
        <v>22210603.131567039</v>
      </c>
      <c r="BA53" s="32">
        <f t="shared" si="66"/>
        <v>21149306.298202548</v>
      </c>
      <c r="BB53" s="32">
        <f t="shared" si="66"/>
        <v>21019114.048096601</v>
      </c>
      <c r="BC53" s="32">
        <f t="shared" si="66"/>
        <v>20261703.837791063</v>
      </c>
      <c r="BD53" s="32">
        <f t="shared" si="66"/>
        <v>19507671.570291445</v>
      </c>
      <c r="BE53" s="32">
        <f t="shared" si="66"/>
        <v>19225126.503169689</v>
      </c>
      <c r="BF53" s="32">
        <f t="shared" si="66"/>
        <v>19112313.088029325</v>
      </c>
      <c r="BG53" s="32">
        <f t="shared" si="66"/>
        <v>18742930.574436579</v>
      </c>
      <c r="BH53" s="32">
        <f t="shared" si="66"/>
        <v>18300241.075497583</v>
      </c>
      <c r="BI53" s="32">
        <f t="shared" si="66"/>
        <v>18024520.925625496</v>
      </c>
      <c r="BJ53" s="32">
        <f t="shared" si="66"/>
        <v>17665978.497859925</v>
      </c>
      <c r="BK53" s="32">
        <f t="shared" si="66"/>
        <v>17740637.108705673</v>
      </c>
      <c r="BL53" s="32">
        <f t="shared" si="66"/>
        <v>17857310.45101117</v>
      </c>
      <c r="BM53" s="32">
        <f t="shared" si="66"/>
        <v>16944661.060973749</v>
      </c>
      <c r="BN53" s="32">
        <f t="shared" si="66"/>
        <v>16756563.733015355</v>
      </c>
      <c r="BO53" s="32">
        <f t="shared" si="66"/>
        <v>16114167.449584583</v>
      </c>
      <c r="BP53" s="32">
        <f t="shared" ref="BP53:EA53" si="67">SUM(BP31:BP52)</f>
        <v>15470921.969340108</v>
      </c>
      <c r="BQ53" s="32">
        <f t="shared" si="67"/>
        <v>15164490.171281412</v>
      </c>
      <c r="BR53" s="32">
        <f t="shared" si="67"/>
        <v>15039303.909588296</v>
      </c>
      <c r="BS53" s="32">
        <f t="shared" si="67"/>
        <v>14699078.799700527</v>
      </c>
      <c r="BT53" s="32">
        <f t="shared" si="67"/>
        <v>14264845.56866695</v>
      </c>
      <c r="BU53" s="32">
        <f t="shared" si="67"/>
        <v>14141765.857684849</v>
      </c>
      <c r="BV53" s="32">
        <f t="shared" si="67"/>
        <v>13910622.239120057</v>
      </c>
      <c r="BW53" s="32">
        <f t="shared" si="67"/>
        <v>14027813.116848262</v>
      </c>
      <c r="BX53" s="32">
        <f t="shared" si="67"/>
        <v>14188387.234123163</v>
      </c>
      <c r="BY53" s="32">
        <f t="shared" si="67"/>
        <v>13477280.29368848</v>
      </c>
      <c r="BZ53" s="32">
        <f t="shared" si="67"/>
        <v>13415733.383855348</v>
      </c>
      <c r="CA53" s="32">
        <f t="shared" si="67"/>
        <v>12737510.377161076</v>
      </c>
      <c r="CB53" s="32">
        <f t="shared" si="67"/>
        <v>12065174.912448775</v>
      </c>
      <c r="CC53" s="32">
        <f t="shared" si="67"/>
        <v>11862380.094265657</v>
      </c>
      <c r="CD53" s="32">
        <f t="shared" si="67"/>
        <v>11826319.195785478</v>
      </c>
      <c r="CE53" s="32">
        <f t="shared" si="67"/>
        <v>11604113.054828616</v>
      </c>
      <c r="CF53" s="32">
        <f t="shared" si="67"/>
        <v>11361193.357689478</v>
      </c>
      <c r="CG53" s="32">
        <f t="shared" si="67"/>
        <v>11355366.889037542</v>
      </c>
      <c r="CH53" s="32">
        <f t="shared" si="67"/>
        <v>11193938.420817789</v>
      </c>
      <c r="CI53" s="32">
        <f t="shared" si="67"/>
        <v>11366507.932043348</v>
      </c>
      <c r="CJ53" s="32">
        <f t="shared" si="67"/>
        <v>11598706.589783635</v>
      </c>
      <c r="CK53" s="32">
        <f t="shared" si="67"/>
        <v>10946059.898142546</v>
      </c>
      <c r="CL53" s="32">
        <f t="shared" si="67"/>
        <v>10908628.588847494</v>
      </c>
      <c r="CM53" s="32">
        <f t="shared" si="67"/>
        <v>10608785.286244277</v>
      </c>
      <c r="CN53" s="32">
        <f t="shared" si="67"/>
        <v>10335276.659648865</v>
      </c>
      <c r="CO53" s="32">
        <f t="shared" si="67"/>
        <v>10153640.37505197</v>
      </c>
      <c r="CP53" s="32">
        <f t="shared" si="67"/>
        <v>9982683.8819041084</v>
      </c>
      <c r="CQ53" s="32">
        <f t="shared" si="67"/>
        <v>9885628.3913177811</v>
      </c>
      <c r="CR53" s="32">
        <f t="shared" si="67"/>
        <v>9661847.139623573</v>
      </c>
      <c r="CS53" s="32">
        <f t="shared" si="67"/>
        <v>9696868.553497348</v>
      </c>
      <c r="CT53" s="32">
        <f t="shared" si="67"/>
        <v>9558439.547129456</v>
      </c>
      <c r="CU53" s="32">
        <f t="shared" si="67"/>
        <v>9605558.7427572906</v>
      </c>
      <c r="CV53" s="32">
        <f t="shared" si="67"/>
        <v>9789110.6347500514</v>
      </c>
      <c r="CW53" s="32">
        <f t="shared" si="67"/>
        <v>9294565.4588471781</v>
      </c>
      <c r="CX53" s="32">
        <f t="shared" si="67"/>
        <v>9315408.4326874372</v>
      </c>
      <c r="CY53" s="32">
        <f t="shared" si="67"/>
        <v>9089339.989676699</v>
      </c>
      <c r="CZ53" s="32">
        <f t="shared" si="67"/>
        <v>8930493.1648218557</v>
      </c>
      <c r="DA53" s="32">
        <f t="shared" si="67"/>
        <v>8900141.3891263083</v>
      </c>
      <c r="DB53" s="32">
        <f t="shared" si="67"/>
        <v>8806696.1695718914</v>
      </c>
      <c r="DC53" s="32">
        <f t="shared" si="67"/>
        <v>8730259.9683219641</v>
      </c>
      <c r="DD53" s="32">
        <f t="shared" si="67"/>
        <v>8477338.62783744</v>
      </c>
      <c r="DE53" s="32">
        <f t="shared" si="67"/>
        <v>8489325.1093555018</v>
      </c>
      <c r="DF53" s="32">
        <f t="shared" si="67"/>
        <v>8446562.0109990817</v>
      </c>
      <c r="DG53" s="32">
        <f t="shared" si="67"/>
        <v>8256757.1760405423</v>
      </c>
      <c r="DH53" s="32">
        <f t="shared" si="67"/>
        <v>8425120.9366775136</v>
      </c>
      <c r="DI53" s="32">
        <f t="shared" si="67"/>
        <v>7896404.1931905216</v>
      </c>
      <c r="DJ53" s="32">
        <f t="shared" si="67"/>
        <v>7921793.2643266125</v>
      </c>
      <c r="DK53" s="32">
        <f t="shared" si="67"/>
        <v>7755654.8303080043</v>
      </c>
      <c r="DL53" s="32">
        <f t="shared" si="67"/>
        <v>7642684.1957719345</v>
      </c>
      <c r="DM53" s="32">
        <f t="shared" si="67"/>
        <v>7637975.3714996092</v>
      </c>
      <c r="DN53" s="32">
        <f t="shared" si="67"/>
        <v>7561126.0438143834</v>
      </c>
      <c r="DO53" s="32">
        <f t="shared" si="67"/>
        <v>7505476.444972178</v>
      </c>
      <c r="DP53" s="32">
        <f t="shared" si="67"/>
        <v>7397784.432371635</v>
      </c>
      <c r="DQ53" s="32">
        <f t="shared" si="67"/>
        <v>7379380.3779038126</v>
      </c>
      <c r="DR53" s="32">
        <f t="shared" si="67"/>
        <v>7158979.9968947973</v>
      </c>
      <c r="DS53" s="32">
        <f t="shared" si="67"/>
        <v>6048137.9033990176</v>
      </c>
      <c r="DT53" s="32">
        <f t="shared" si="67"/>
        <v>5576341.9996897858</v>
      </c>
      <c r="DU53" s="32">
        <f t="shared" si="67"/>
        <v>5189922.0310048666</v>
      </c>
      <c r="DV53" s="32">
        <f t="shared" si="67"/>
        <v>3569067.8354793945</v>
      </c>
      <c r="DW53" s="32">
        <f t="shared" si="67"/>
        <v>3425735.5038884017</v>
      </c>
      <c r="DX53" s="32">
        <f t="shared" si="67"/>
        <v>3350188.8555242829</v>
      </c>
      <c r="DY53" s="32">
        <f t="shared" si="67"/>
        <v>3382236.1391557762</v>
      </c>
      <c r="DZ53" s="32">
        <f t="shared" si="67"/>
        <v>3338600.2571846433</v>
      </c>
      <c r="EA53" s="32">
        <f t="shared" si="67"/>
        <v>3301201.2070445139</v>
      </c>
      <c r="EB53" s="32">
        <f t="shared" ref="EB53:GM53" si="68">SUM(EB31:EB52)</f>
        <v>3180595.4579874473</v>
      </c>
      <c r="EC53" s="32">
        <f t="shared" si="68"/>
        <v>3222211.6049705017</v>
      </c>
      <c r="ED53" s="32">
        <f t="shared" si="68"/>
        <v>3134322.5374490046</v>
      </c>
      <c r="EE53" s="32">
        <f t="shared" si="68"/>
        <v>3164969.2797179134</v>
      </c>
      <c r="EF53" s="32">
        <f t="shared" si="68"/>
        <v>3374702.2257108805</v>
      </c>
      <c r="EG53" s="32">
        <f t="shared" si="68"/>
        <v>3002064.6603962649</v>
      </c>
      <c r="EH53" s="32">
        <f t="shared" si="68"/>
        <v>3037294.5685950159</v>
      </c>
      <c r="EI53" s="32">
        <f t="shared" si="68"/>
        <v>2817839.4459130429</v>
      </c>
      <c r="EJ53" s="32">
        <f t="shared" si="68"/>
        <v>2736700.9747494091</v>
      </c>
      <c r="EK53" s="32">
        <f t="shared" si="68"/>
        <v>2745258.1688411175</v>
      </c>
      <c r="EL53" s="32">
        <f t="shared" si="68"/>
        <v>2713494.099368928</v>
      </c>
      <c r="EM53" s="32">
        <f t="shared" si="68"/>
        <v>2631815.2776917992</v>
      </c>
      <c r="EN53" s="32">
        <f t="shared" si="68"/>
        <v>2528306.5228603785</v>
      </c>
      <c r="EO53" s="32">
        <f t="shared" si="68"/>
        <v>2563316.4389460888</v>
      </c>
      <c r="EP53" s="32">
        <f t="shared" si="68"/>
        <v>2498086.0619562208</v>
      </c>
      <c r="EQ53" s="32">
        <f t="shared" si="68"/>
        <v>2571423.4163332507</v>
      </c>
      <c r="ER53" s="32">
        <f t="shared" si="68"/>
        <v>2787734.6463259305</v>
      </c>
      <c r="ES53" s="32">
        <f t="shared" si="68"/>
        <v>2517180.6261067223</v>
      </c>
      <c r="ET53" s="32">
        <f t="shared" si="68"/>
        <v>2570970.6447001365</v>
      </c>
      <c r="EU53" s="32">
        <f t="shared" si="68"/>
        <v>2500712.6521293153</v>
      </c>
      <c r="EV53" s="32">
        <f t="shared" si="68"/>
        <v>2449412.4645507573</v>
      </c>
      <c r="EW53" s="32">
        <f t="shared" si="68"/>
        <v>2470625.9547441131</v>
      </c>
      <c r="EX53" s="32">
        <f t="shared" si="68"/>
        <v>2460718.6818915335</v>
      </c>
      <c r="EY53" s="32">
        <f t="shared" si="68"/>
        <v>2440244.4044792489</v>
      </c>
      <c r="EZ53" s="32">
        <f t="shared" si="68"/>
        <v>2353362.8599944827</v>
      </c>
      <c r="FA53" s="32">
        <f t="shared" si="68"/>
        <v>2387292.6730436278</v>
      </c>
      <c r="FB53" s="32">
        <f t="shared" si="68"/>
        <v>2331305.191413166</v>
      </c>
      <c r="FC53" s="32">
        <f t="shared" si="68"/>
        <v>2392575.6207909891</v>
      </c>
      <c r="FD53" s="32">
        <f t="shared" si="68"/>
        <v>2580368.0494667292</v>
      </c>
      <c r="FE53" s="32">
        <f t="shared" si="68"/>
        <v>2360574.0921628121</v>
      </c>
      <c r="FF53" s="32">
        <f t="shared" si="68"/>
        <v>2413110.81785757</v>
      </c>
      <c r="FG53" s="32">
        <f t="shared" si="68"/>
        <v>2354471.1359993597</v>
      </c>
      <c r="FH53" s="32">
        <f t="shared" si="68"/>
        <v>2312781.0523676029</v>
      </c>
      <c r="FI53" s="32">
        <f t="shared" si="68"/>
        <v>2332230.6574522569</v>
      </c>
      <c r="FJ53" s="32">
        <f t="shared" si="68"/>
        <v>2331290.9150716616</v>
      </c>
      <c r="FK53" s="32">
        <f t="shared" si="68"/>
        <v>2318131.4922395935</v>
      </c>
      <c r="FL53" s="32">
        <f t="shared" si="68"/>
        <v>2244767.1224268298</v>
      </c>
      <c r="FM53" s="32">
        <f t="shared" si="68"/>
        <v>2278587.530230864</v>
      </c>
      <c r="FN53" s="32">
        <f t="shared" si="68"/>
        <v>2230950.6763146357</v>
      </c>
      <c r="FO53" s="32">
        <f t="shared" si="68"/>
        <v>2283950.3187423148</v>
      </c>
      <c r="FP53" s="32">
        <f t="shared" si="68"/>
        <v>2452855.9199908804</v>
      </c>
      <c r="FQ53" s="32">
        <f t="shared" si="68"/>
        <v>2274148.6113911783</v>
      </c>
      <c r="FR53" s="32">
        <f t="shared" si="68"/>
        <v>2323894.5137258852</v>
      </c>
      <c r="FS53" s="32">
        <f t="shared" si="68"/>
        <v>2274898.1828662073</v>
      </c>
      <c r="FT53" s="32">
        <f t="shared" si="68"/>
        <v>2239873.8485495746</v>
      </c>
      <c r="FU53" s="32">
        <f t="shared" si="68"/>
        <v>2256736.567088576</v>
      </c>
      <c r="FV53" s="32">
        <f t="shared" si="68"/>
        <v>2261012.393554362</v>
      </c>
      <c r="FW53" s="32">
        <f t="shared" si="68"/>
        <v>2250499.9869390554</v>
      </c>
      <c r="FX53" s="32">
        <f t="shared" si="68"/>
        <v>2236305.1749216402</v>
      </c>
      <c r="FY53" s="32">
        <f t="shared" si="68"/>
        <v>2210751.0459120842</v>
      </c>
      <c r="FZ53" s="32">
        <f t="shared" si="68"/>
        <v>2150139.6913181352</v>
      </c>
      <c r="GA53" s="32">
        <f t="shared" si="68"/>
        <v>845852.12822452222</v>
      </c>
      <c r="GB53" s="32">
        <f t="shared" si="68"/>
        <v>36047.562519921092</v>
      </c>
      <c r="GC53" s="32">
        <f t="shared" si="68"/>
        <v>36314.39056537133</v>
      </c>
      <c r="GD53" s="32">
        <f t="shared" si="68"/>
        <v>36587.074765469537</v>
      </c>
      <c r="GE53" s="32">
        <f t="shared" si="68"/>
        <v>2382.6675740633855</v>
      </c>
      <c r="GF53" s="32">
        <f t="shared" si="68"/>
        <v>2371.3946055839351</v>
      </c>
      <c r="GG53" s="32">
        <f t="shared" si="68"/>
        <v>2361.0959399739841</v>
      </c>
      <c r="GH53" s="32">
        <f t="shared" si="68"/>
        <v>2355.636053513434</v>
      </c>
      <c r="GI53" s="32">
        <f t="shared" si="68"/>
        <v>2351.0272822032512</v>
      </c>
      <c r="GJ53" s="32">
        <f t="shared" si="68"/>
        <v>2343.465451444225</v>
      </c>
      <c r="GK53" s="32">
        <f t="shared" si="68"/>
        <v>2336.8641403133965</v>
      </c>
      <c r="GL53" s="32">
        <f t="shared" si="68"/>
        <v>2331.213011379788</v>
      </c>
      <c r="GM53" s="32">
        <f t="shared" si="68"/>
        <v>1972.0338033992919</v>
      </c>
      <c r="GN53" s="32">
        <f>SUM(GN31:GN52)</f>
        <v>1614.2174134024792</v>
      </c>
    </row>
    <row r="56" spans="1:196" x14ac:dyDescent="0.25">
      <c r="A56">
        <f>A53/B53</f>
        <v>0.9633737133355873</v>
      </c>
      <c r="B56" s="5" t="s">
        <v>1</v>
      </c>
      <c r="C56">
        <f>C30</f>
        <v>0</v>
      </c>
      <c r="D56">
        <f t="shared" ref="D56:BO56" si="69">D30</f>
        <v>1</v>
      </c>
      <c r="E56">
        <f t="shared" si="69"/>
        <v>2</v>
      </c>
      <c r="F56">
        <f t="shared" si="69"/>
        <v>3</v>
      </c>
      <c r="G56">
        <f t="shared" si="69"/>
        <v>4</v>
      </c>
      <c r="H56">
        <f t="shared" si="69"/>
        <v>5</v>
      </c>
      <c r="I56">
        <f t="shared" si="69"/>
        <v>6</v>
      </c>
      <c r="J56">
        <f t="shared" si="69"/>
        <v>7</v>
      </c>
      <c r="K56">
        <f t="shared" si="69"/>
        <v>8</v>
      </c>
      <c r="L56">
        <f t="shared" si="69"/>
        <v>9</v>
      </c>
      <c r="M56">
        <f t="shared" si="69"/>
        <v>10</v>
      </c>
      <c r="N56">
        <f t="shared" si="69"/>
        <v>11</v>
      </c>
      <c r="O56">
        <f t="shared" si="69"/>
        <v>12</v>
      </c>
      <c r="P56">
        <f t="shared" si="69"/>
        <v>13</v>
      </c>
      <c r="Q56">
        <f t="shared" si="69"/>
        <v>14</v>
      </c>
      <c r="R56">
        <f t="shared" si="69"/>
        <v>15</v>
      </c>
      <c r="S56">
        <f t="shared" si="69"/>
        <v>16</v>
      </c>
      <c r="T56">
        <f t="shared" si="69"/>
        <v>17</v>
      </c>
      <c r="U56">
        <f t="shared" si="69"/>
        <v>18</v>
      </c>
      <c r="V56">
        <f t="shared" si="69"/>
        <v>19</v>
      </c>
      <c r="W56">
        <f t="shared" si="69"/>
        <v>20</v>
      </c>
      <c r="X56">
        <f t="shared" si="69"/>
        <v>21</v>
      </c>
      <c r="Y56">
        <f t="shared" si="69"/>
        <v>22</v>
      </c>
      <c r="Z56">
        <f t="shared" si="69"/>
        <v>23</v>
      </c>
      <c r="AA56">
        <f t="shared" si="69"/>
        <v>24</v>
      </c>
      <c r="AB56">
        <f t="shared" si="69"/>
        <v>25</v>
      </c>
      <c r="AC56">
        <f t="shared" si="69"/>
        <v>26</v>
      </c>
      <c r="AD56">
        <f t="shared" si="69"/>
        <v>27</v>
      </c>
      <c r="AE56">
        <f t="shared" si="69"/>
        <v>28</v>
      </c>
      <c r="AF56">
        <f t="shared" si="69"/>
        <v>29</v>
      </c>
      <c r="AG56">
        <f t="shared" si="69"/>
        <v>30</v>
      </c>
      <c r="AH56">
        <f t="shared" si="69"/>
        <v>31</v>
      </c>
      <c r="AI56">
        <f t="shared" si="69"/>
        <v>32</v>
      </c>
      <c r="AJ56">
        <f t="shared" si="69"/>
        <v>33</v>
      </c>
      <c r="AK56">
        <f t="shared" si="69"/>
        <v>34</v>
      </c>
      <c r="AL56">
        <f t="shared" si="69"/>
        <v>35</v>
      </c>
      <c r="AM56">
        <f t="shared" si="69"/>
        <v>36</v>
      </c>
      <c r="AN56">
        <f t="shared" si="69"/>
        <v>37</v>
      </c>
      <c r="AO56">
        <f t="shared" si="69"/>
        <v>38</v>
      </c>
      <c r="AP56">
        <f t="shared" si="69"/>
        <v>39</v>
      </c>
      <c r="AQ56">
        <f t="shared" si="69"/>
        <v>40</v>
      </c>
      <c r="AR56">
        <f t="shared" si="69"/>
        <v>41</v>
      </c>
      <c r="AS56">
        <f t="shared" si="69"/>
        <v>42</v>
      </c>
      <c r="AT56">
        <f t="shared" si="69"/>
        <v>43</v>
      </c>
      <c r="AU56">
        <f t="shared" si="69"/>
        <v>44</v>
      </c>
      <c r="AV56">
        <f t="shared" si="69"/>
        <v>45</v>
      </c>
      <c r="AW56">
        <f t="shared" si="69"/>
        <v>46</v>
      </c>
      <c r="AX56">
        <f t="shared" si="69"/>
        <v>47</v>
      </c>
      <c r="AY56">
        <f t="shared" si="69"/>
        <v>48</v>
      </c>
      <c r="AZ56">
        <f t="shared" si="69"/>
        <v>49</v>
      </c>
      <c r="BA56">
        <f t="shared" si="69"/>
        <v>50</v>
      </c>
      <c r="BB56">
        <f t="shared" si="69"/>
        <v>51</v>
      </c>
      <c r="BC56">
        <f t="shared" si="69"/>
        <v>52</v>
      </c>
      <c r="BD56">
        <f t="shared" si="69"/>
        <v>53</v>
      </c>
      <c r="BE56">
        <f t="shared" si="69"/>
        <v>54</v>
      </c>
      <c r="BF56">
        <f t="shared" si="69"/>
        <v>55</v>
      </c>
      <c r="BG56">
        <f t="shared" si="69"/>
        <v>56</v>
      </c>
      <c r="BH56">
        <f t="shared" si="69"/>
        <v>57</v>
      </c>
      <c r="BI56">
        <f t="shared" si="69"/>
        <v>58</v>
      </c>
      <c r="BJ56">
        <f t="shared" si="69"/>
        <v>59</v>
      </c>
      <c r="BK56">
        <f t="shared" si="69"/>
        <v>60</v>
      </c>
      <c r="BL56">
        <f t="shared" si="69"/>
        <v>61</v>
      </c>
      <c r="BM56">
        <f t="shared" si="69"/>
        <v>62</v>
      </c>
      <c r="BN56">
        <f t="shared" si="69"/>
        <v>63</v>
      </c>
      <c r="BO56">
        <f t="shared" si="69"/>
        <v>64</v>
      </c>
      <c r="BP56">
        <f t="shared" ref="BP56:EA56" si="70">BP30</f>
        <v>65</v>
      </c>
      <c r="BQ56">
        <f t="shared" si="70"/>
        <v>66</v>
      </c>
      <c r="BR56">
        <f t="shared" si="70"/>
        <v>67</v>
      </c>
      <c r="BS56">
        <f t="shared" si="70"/>
        <v>68</v>
      </c>
      <c r="BT56">
        <f t="shared" si="70"/>
        <v>69</v>
      </c>
      <c r="BU56">
        <f t="shared" si="70"/>
        <v>70</v>
      </c>
      <c r="BV56">
        <f t="shared" si="70"/>
        <v>71</v>
      </c>
      <c r="BW56">
        <f t="shared" si="70"/>
        <v>72</v>
      </c>
      <c r="BX56">
        <f t="shared" si="70"/>
        <v>73</v>
      </c>
      <c r="BY56">
        <f t="shared" si="70"/>
        <v>74</v>
      </c>
      <c r="BZ56">
        <f t="shared" si="70"/>
        <v>75</v>
      </c>
      <c r="CA56">
        <f t="shared" si="70"/>
        <v>76</v>
      </c>
      <c r="CB56">
        <f t="shared" si="70"/>
        <v>77</v>
      </c>
      <c r="CC56">
        <f t="shared" si="70"/>
        <v>78</v>
      </c>
      <c r="CD56">
        <f t="shared" si="70"/>
        <v>79</v>
      </c>
      <c r="CE56">
        <f t="shared" si="70"/>
        <v>80</v>
      </c>
      <c r="CF56">
        <f t="shared" si="70"/>
        <v>81</v>
      </c>
      <c r="CG56">
        <f t="shared" si="70"/>
        <v>82</v>
      </c>
      <c r="CH56">
        <f t="shared" si="70"/>
        <v>83</v>
      </c>
      <c r="CI56">
        <f t="shared" si="70"/>
        <v>84</v>
      </c>
      <c r="CJ56">
        <f t="shared" si="70"/>
        <v>85</v>
      </c>
      <c r="CK56">
        <f t="shared" si="70"/>
        <v>86</v>
      </c>
      <c r="CL56">
        <f t="shared" si="70"/>
        <v>87</v>
      </c>
      <c r="CM56">
        <f t="shared" si="70"/>
        <v>88</v>
      </c>
      <c r="CN56">
        <f t="shared" si="70"/>
        <v>89</v>
      </c>
      <c r="CO56">
        <f t="shared" si="70"/>
        <v>90</v>
      </c>
      <c r="CP56">
        <f t="shared" si="70"/>
        <v>91</v>
      </c>
      <c r="CQ56">
        <f t="shared" si="70"/>
        <v>92</v>
      </c>
      <c r="CR56">
        <f t="shared" si="70"/>
        <v>93</v>
      </c>
      <c r="CS56">
        <f t="shared" si="70"/>
        <v>94</v>
      </c>
      <c r="CT56">
        <f t="shared" si="70"/>
        <v>95</v>
      </c>
      <c r="CU56">
        <f t="shared" si="70"/>
        <v>96</v>
      </c>
      <c r="CV56">
        <f t="shared" si="70"/>
        <v>97</v>
      </c>
      <c r="CW56">
        <f t="shared" si="70"/>
        <v>98</v>
      </c>
      <c r="CX56">
        <f t="shared" si="70"/>
        <v>99</v>
      </c>
      <c r="CY56">
        <f t="shared" si="70"/>
        <v>100</v>
      </c>
      <c r="CZ56">
        <f t="shared" si="70"/>
        <v>101</v>
      </c>
      <c r="DA56">
        <f t="shared" si="70"/>
        <v>102</v>
      </c>
      <c r="DB56">
        <f t="shared" si="70"/>
        <v>103</v>
      </c>
      <c r="DC56">
        <f t="shared" si="70"/>
        <v>104</v>
      </c>
      <c r="DD56">
        <f t="shared" si="70"/>
        <v>105</v>
      </c>
      <c r="DE56">
        <f t="shared" si="70"/>
        <v>106</v>
      </c>
      <c r="DF56">
        <f t="shared" si="70"/>
        <v>107</v>
      </c>
      <c r="DG56">
        <f t="shared" si="70"/>
        <v>108</v>
      </c>
      <c r="DH56">
        <f t="shared" si="70"/>
        <v>109</v>
      </c>
      <c r="DI56">
        <f t="shared" si="70"/>
        <v>110</v>
      </c>
      <c r="DJ56">
        <f t="shared" si="70"/>
        <v>111</v>
      </c>
      <c r="DK56">
        <f t="shared" si="70"/>
        <v>112</v>
      </c>
      <c r="DL56">
        <f t="shared" si="70"/>
        <v>113</v>
      </c>
      <c r="DM56">
        <f t="shared" si="70"/>
        <v>114</v>
      </c>
      <c r="DN56">
        <f t="shared" si="70"/>
        <v>115</v>
      </c>
      <c r="DO56">
        <f t="shared" si="70"/>
        <v>116</v>
      </c>
      <c r="DP56">
        <f t="shared" si="70"/>
        <v>117</v>
      </c>
      <c r="DQ56">
        <f t="shared" si="70"/>
        <v>118</v>
      </c>
      <c r="DR56">
        <f t="shared" si="70"/>
        <v>119</v>
      </c>
      <c r="DS56">
        <f t="shared" si="70"/>
        <v>120</v>
      </c>
      <c r="DT56">
        <f t="shared" si="70"/>
        <v>121</v>
      </c>
      <c r="DU56">
        <f t="shared" si="70"/>
        <v>122</v>
      </c>
      <c r="DV56">
        <f t="shared" si="70"/>
        <v>123</v>
      </c>
      <c r="DW56">
        <f t="shared" si="70"/>
        <v>124</v>
      </c>
      <c r="DX56">
        <f t="shared" si="70"/>
        <v>125</v>
      </c>
      <c r="DY56">
        <f t="shared" si="70"/>
        <v>126</v>
      </c>
      <c r="DZ56">
        <f t="shared" si="70"/>
        <v>127</v>
      </c>
      <c r="EA56">
        <f t="shared" si="70"/>
        <v>128</v>
      </c>
      <c r="EB56">
        <f t="shared" ref="EB56:FZ56" si="71">EB30</f>
        <v>129</v>
      </c>
      <c r="EC56">
        <f t="shared" si="71"/>
        <v>130</v>
      </c>
      <c r="ED56">
        <f t="shared" si="71"/>
        <v>131</v>
      </c>
      <c r="EE56">
        <f t="shared" si="71"/>
        <v>132</v>
      </c>
      <c r="EF56">
        <f t="shared" si="71"/>
        <v>133</v>
      </c>
      <c r="EG56">
        <f t="shared" si="71"/>
        <v>134</v>
      </c>
      <c r="EH56">
        <f t="shared" si="71"/>
        <v>135</v>
      </c>
      <c r="EI56">
        <f t="shared" si="71"/>
        <v>136</v>
      </c>
      <c r="EJ56">
        <f t="shared" si="71"/>
        <v>137</v>
      </c>
      <c r="EK56">
        <f t="shared" si="71"/>
        <v>138</v>
      </c>
      <c r="EL56">
        <f t="shared" si="71"/>
        <v>139</v>
      </c>
      <c r="EM56">
        <f t="shared" si="71"/>
        <v>140</v>
      </c>
      <c r="EN56">
        <f t="shared" si="71"/>
        <v>141</v>
      </c>
      <c r="EO56">
        <f t="shared" si="71"/>
        <v>142</v>
      </c>
      <c r="EP56">
        <f t="shared" si="71"/>
        <v>143</v>
      </c>
      <c r="EQ56">
        <f t="shared" si="71"/>
        <v>144</v>
      </c>
      <c r="ER56">
        <f t="shared" si="71"/>
        <v>145</v>
      </c>
      <c r="ES56">
        <f t="shared" si="71"/>
        <v>146</v>
      </c>
      <c r="ET56">
        <f t="shared" si="71"/>
        <v>147</v>
      </c>
      <c r="EU56">
        <f t="shared" si="71"/>
        <v>148</v>
      </c>
      <c r="EV56">
        <f t="shared" si="71"/>
        <v>149</v>
      </c>
      <c r="EW56">
        <f t="shared" si="71"/>
        <v>150</v>
      </c>
      <c r="EX56">
        <f t="shared" si="71"/>
        <v>151</v>
      </c>
      <c r="EY56">
        <f t="shared" si="71"/>
        <v>152</v>
      </c>
      <c r="EZ56">
        <f t="shared" si="71"/>
        <v>153</v>
      </c>
      <c r="FA56">
        <f t="shared" si="71"/>
        <v>154</v>
      </c>
      <c r="FB56">
        <f t="shared" si="71"/>
        <v>155</v>
      </c>
      <c r="FC56">
        <f t="shared" si="71"/>
        <v>156</v>
      </c>
      <c r="FD56">
        <f t="shared" si="71"/>
        <v>157</v>
      </c>
      <c r="FE56">
        <f t="shared" si="71"/>
        <v>158</v>
      </c>
      <c r="FF56">
        <f t="shared" si="71"/>
        <v>159</v>
      </c>
      <c r="FG56">
        <f t="shared" si="71"/>
        <v>160</v>
      </c>
      <c r="FH56">
        <f t="shared" si="71"/>
        <v>161</v>
      </c>
      <c r="FI56">
        <f t="shared" si="71"/>
        <v>162</v>
      </c>
      <c r="FJ56">
        <f t="shared" si="71"/>
        <v>163</v>
      </c>
      <c r="FK56">
        <f t="shared" si="71"/>
        <v>164</v>
      </c>
      <c r="FL56">
        <f t="shared" si="71"/>
        <v>165</v>
      </c>
      <c r="FM56">
        <f t="shared" si="71"/>
        <v>166</v>
      </c>
      <c r="FN56">
        <f t="shared" si="71"/>
        <v>167</v>
      </c>
      <c r="FO56">
        <f t="shared" si="71"/>
        <v>168</v>
      </c>
      <c r="FP56">
        <f t="shared" si="71"/>
        <v>169</v>
      </c>
      <c r="FQ56">
        <f t="shared" si="71"/>
        <v>170</v>
      </c>
      <c r="FR56">
        <f t="shared" si="71"/>
        <v>171</v>
      </c>
      <c r="FS56">
        <f t="shared" si="71"/>
        <v>172</v>
      </c>
      <c r="FT56">
        <f t="shared" si="71"/>
        <v>173</v>
      </c>
      <c r="FU56">
        <f t="shared" si="71"/>
        <v>174</v>
      </c>
      <c r="FV56">
        <f t="shared" si="71"/>
        <v>175</v>
      </c>
      <c r="FW56">
        <f t="shared" si="71"/>
        <v>176</v>
      </c>
      <c r="FX56">
        <f t="shared" si="71"/>
        <v>177</v>
      </c>
      <c r="FY56">
        <f t="shared" si="71"/>
        <v>178</v>
      </c>
      <c r="FZ56">
        <f t="shared" si="71"/>
        <v>179</v>
      </c>
    </row>
    <row r="57" spans="1:196" x14ac:dyDescent="0.25">
      <c r="B57" s="5" t="s">
        <v>310</v>
      </c>
      <c r="C57">
        <f>C53/$B$53</f>
        <v>3.9802095402775982E-2</v>
      </c>
      <c r="D57">
        <f t="shared" ref="D57:BO57" si="72">D53/$B$53</f>
        <v>5.1159327179910168E-2</v>
      </c>
      <c r="E57">
        <f t="shared" si="72"/>
        <v>3.9941009551037361E-2</v>
      </c>
      <c r="F57">
        <f t="shared" si="72"/>
        <v>3.0209347696897516E-2</v>
      </c>
      <c r="G57">
        <f t="shared" si="72"/>
        <v>2.819547448571795E-2</v>
      </c>
      <c r="H57">
        <f t="shared" si="72"/>
        <v>2.086137754938271E-2</v>
      </c>
      <c r="I57">
        <f t="shared" si="72"/>
        <v>1.8865300546660115E-2</v>
      </c>
      <c r="J57">
        <f t="shared" si="72"/>
        <v>1.7146957027901606E-2</v>
      </c>
      <c r="K57">
        <f t="shared" si="72"/>
        <v>1.5691757851079704E-2</v>
      </c>
      <c r="L57">
        <f t="shared" si="72"/>
        <v>1.0412775079250097E-2</v>
      </c>
      <c r="M57">
        <f t="shared" si="72"/>
        <v>1.425978163051167E-2</v>
      </c>
      <c r="N57">
        <f t="shared" si="72"/>
        <v>1.3707930810258602E-2</v>
      </c>
      <c r="O57">
        <f t="shared" si="72"/>
        <v>1.3076872524521676E-2</v>
      </c>
      <c r="P57">
        <f t="shared" si="72"/>
        <v>1.5947826276882023E-2</v>
      </c>
      <c r="Q57">
        <f t="shared" si="72"/>
        <v>1.3211746437872381E-2</v>
      </c>
      <c r="R57">
        <f t="shared" si="72"/>
        <v>1.357832132972386E-2</v>
      </c>
      <c r="S57">
        <f t="shared" si="72"/>
        <v>1.3156648929075072E-2</v>
      </c>
      <c r="T57">
        <f t="shared" si="72"/>
        <v>1.2848692851800852E-2</v>
      </c>
      <c r="U57">
        <f t="shared" si="72"/>
        <v>1.2485308698575701E-2</v>
      </c>
      <c r="V57">
        <f t="shared" si="72"/>
        <v>1.1977917942610055E-2</v>
      </c>
      <c r="W57">
        <f t="shared" si="72"/>
        <v>1.1524501776927425E-2</v>
      </c>
      <c r="X57">
        <f t="shared" si="72"/>
        <v>1.0590443317761907E-2</v>
      </c>
      <c r="Y57">
        <f t="shared" si="72"/>
        <v>1.0535812454382723E-2</v>
      </c>
      <c r="Z57">
        <f t="shared" si="72"/>
        <v>9.9771906951376596E-3</v>
      </c>
      <c r="AA57">
        <f t="shared" si="72"/>
        <v>9.5679560038698253E-3</v>
      </c>
      <c r="AB57">
        <f t="shared" si="72"/>
        <v>9.2485492765643322E-3</v>
      </c>
      <c r="AC57">
        <f t="shared" si="72"/>
        <v>9.0894392337031553E-3</v>
      </c>
      <c r="AD57">
        <f t="shared" si="72"/>
        <v>9.1732512429125411E-3</v>
      </c>
      <c r="AE57">
        <f t="shared" si="72"/>
        <v>8.7742809949382574E-3</v>
      </c>
      <c r="AF57">
        <f t="shared" si="72"/>
        <v>8.5270250805727921E-3</v>
      </c>
      <c r="AG57">
        <f t="shared" si="72"/>
        <v>8.4139953941250213E-3</v>
      </c>
      <c r="AH57">
        <f t="shared" si="72"/>
        <v>8.35899085425168E-3</v>
      </c>
      <c r="AI57">
        <f t="shared" si="72"/>
        <v>8.1967172893819759E-3</v>
      </c>
      <c r="AJ57">
        <f t="shared" si="72"/>
        <v>7.9418406000073775E-3</v>
      </c>
      <c r="AK57">
        <f t="shared" si="72"/>
        <v>7.8320312072966917E-3</v>
      </c>
      <c r="AL57">
        <f t="shared" si="72"/>
        <v>7.5277860862594855E-3</v>
      </c>
      <c r="AM57">
        <f t="shared" si="72"/>
        <v>7.7137771372011096E-3</v>
      </c>
      <c r="AN57">
        <f t="shared" si="72"/>
        <v>7.8828014009348722E-3</v>
      </c>
      <c r="AO57">
        <f t="shared" si="72"/>
        <v>7.4904270868874573E-3</v>
      </c>
      <c r="AP57">
        <f t="shared" si="72"/>
        <v>7.4376725704853328E-3</v>
      </c>
      <c r="AQ57">
        <f t="shared" si="72"/>
        <v>7.1881286209203804E-3</v>
      </c>
      <c r="AR57">
        <f t="shared" si="72"/>
        <v>6.9639046655139668E-3</v>
      </c>
      <c r="AS57">
        <f t="shared" si="72"/>
        <v>6.9088111698935957E-3</v>
      </c>
      <c r="AT57">
        <f t="shared" si="72"/>
        <v>6.8904366279232028E-3</v>
      </c>
      <c r="AU57">
        <f t="shared" si="72"/>
        <v>6.7974321815637839E-3</v>
      </c>
      <c r="AV57">
        <f t="shared" si="72"/>
        <v>6.6920050653641256E-3</v>
      </c>
      <c r="AW57">
        <f t="shared" si="72"/>
        <v>6.6691348835453013E-3</v>
      </c>
      <c r="AX57">
        <f t="shared" si="72"/>
        <v>6.5850909023799833E-3</v>
      </c>
      <c r="AY57">
        <f t="shared" si="72"/>
        <v>6.766948342771896E-3</v>
      </c>
      <c r="AZ57">
        <f t="shared" si="72"/>
        <v>6.7969496207392986E-3</v>
      </c>
      <c r="BA57">
        <f t="shared" si="72"/>
        <v>6.4721686561568367E-3</v>
      </c>
      <c r="BB57">
        <f t="shared" si="72"/>
        <v>6.4323268670915448E-3</v>
      </c>
      <c r="BC57">
        <f t="shared" si="72"/>
        <v>6.2005421194561445E-3</v>
      </c>
      <c r="BD57">
        <f t="shared" si="72"/>
        <v>5.9697910991327657E-3</v>
      </c>
      <c r="BE57">
        <f t="shared" si="72"/>
        <v>5.8833258836030926E-3</v>
      </c>
      <c r="BF57">
        <f t="shared" si="72"/>
        <v>5.8488024132267837E-3</v>
      </c>
      <c r="BG57">
        <f t="shared" si="72"/>
        <v>5.7357629644193978E-3</v>
      </c>
      <c r="BH57">
        <f t="shared" si="72"/>
        <v>5.6002899111171128E-3</v>
      </c>
      <c r="BI57">
        <f t="shared" si="72"/>
        <v>5.5159132754624175E-3</v>
      </c>
      <c r="BJ57">
        <f t="shared" si="72"/>
        <v>5.4061911394184597E-3</v>
      </c>
      <c r="BK57">
        <f t="shared" si="72"/>
        <v>5.429038372051765E-3</v>
      </c>
      <c r="BL57">
        <f t="shared" si="72"/>
        <v>5.4647430679141953E-3</v>
      </c>
      <c r="BM57">
        <f t="shared" si="72"/>
        <v>5.1854516011882691E-3</v>
      </c>
      <c r="BN57">
        <f t="shared" si="72"/>
        <v>5.1278895415559573E-3</v>
      </c>
      <c r="BO57">
        <f t="shared" si="72"/>
        <v>4.931301670926572E-3</v>
      </c>
      <c r="BP57">
        <f t="shared" ref="BP57:EA57" si="73">BP53/$B$53</f>
        <v>4.7344539267617121E-3</v>
      </c>
      <c r="BQ57">
        <f t="shared" si="73"/>
        <v>4.6406788283882092E-3</v>
      </c>
      <c r="BR57">
        <f t="shared" si="73"/>
        <v>4.6023689856119245E-3</v>
      </c>
      <c r="BS57">
        <f t="shared" si="73"/>
        <v>4.4982523653689108E-3</v>
      </c>
      <c r="BT57">
        <f t="shared" si="73"/>
        <v>4.3653671223386897E-3</v>
      </c>
      <c r="BU57">
        <f t="shared" si="73"/>
        <v>4.3277019319823088E-3</v>
      </c>
      <c r="BV57">
        <f t="shared" si="73"/>
        <v>4.2569667285646505E-3</v>
      </c>
      <c r="BW57">
        <f t="shared" si="73"/>
        <v>4.2928298020350301E-3</v>
      </c>
      <c r="BX57">
        <f t="shared" si="73"/>
        <v>4.3419691333286053E-3</v>
      </c>
      <c r="BY57">
        <f t="shared" si="73"/>
        <v>4.1243542391962099E-3</v>
      </c>
      <c r="BZ57">
        <f t="shared" si="73"/>
        <v>4.1055194852289293E-3</v>
      </c>
      <c r="CA57">
        <f t="shared" si="73"/>
        <v>3.8979678225919295E-3</v>
      </c>
      <c r="CB57">
        <f t="shared" si="73"/>
        <v>3.6922178816823584E-3</v>
      </c>
      <c r="CC57">
        <f t="shared" si="73"/>
        <v>3.6301580558247438E-3</v>
      </c>
      <c r="CD57">
        <f t="shared" si="73"/>
        <v>3.6191226008757509E-3</v>
      </c>
      <c r="CE57">
        <f t="shared" si="73"/>
        <v>3.5511224688416897E-3</v>
      </c>
      <c r="CF57">
        <f t="shared" si="73"/>
        <v>3.4767835175957729E-3</v>
      </c>
      <c r="CG57">
        <f t="shared" si="73"/>
        <v>3.4750004856961242E-3</v>
      </c>
      <c r="CH57">
        <f t="shared" si="73"/>
        <v>3.4255997035857392E-3</v>
      </c>
      <c r="CI57">
        <f t="shared" si="73"/>
        <v>3.4784098981998899E-3</v>
      </c>
      <c r="CJ57">
        <f t="shared" si="73"/>
        <v>3.5494679675965256E-3</v>
      </c>
      <c r="CK57">
        <f t="shared" si="73"/>
        <v>3.349743238963563E-3</v>
      </c>
      <c r="CL57">
        <f t="shared" si="73"/>
        <v>3.3382884071424864E-3</v>
      </c>
      <c r="CM57">
        <f t="shared" si="73"/>
        <v>3.2465295381987791E-3</v>
      </c>
      <c r="CN57">
        <f t="shared" si="73"/>
        <v>3.1628296789561251E-3</v>
      </c>
      <c r="CO57">
        <f t="shared" si="73"/>
        <v>3.1072448455146274E-3</v>
      </c>
      <c r="CP57">
        <f t="shared" si="73"/>
        <v>3.0549282711118007E-3</v>
      </c>
      <c r="CQ57">
        <f t="shared" si="73"/>
        <v>3.025227083979524E-3</v>
      </c>
      <c r="CR57">
        <f t="shared" si="73"/>
        <v>2.9567449322422876E-3</v>
      </c>
      <c r="CS57">
        <f t="shared" si="73"/>
        <v>2.9674622812641514E-3</v>
      </c>
      <c r="CT57">
        <f t="shared" si="73"/>
        <v>2.9250998574813277E-3</v>
      </c>
      <c r="CU57">
        <f t="shared" si="73"/>
        <v>2.9395194028198767E-3</v>
      </c>
      <c r="CV57">
        <f t="shared" si="73"/>
        <v>2.9956904556848493E-3</v>
      </c>
      <c r="CW57">
        <f t="shared" si="73"/>
        <v>2.8443483860490157E-3</v>
      </c>
      <c r="CX57">
        <f t="shared" si="73"/>
        <v>2.850726810007133E-3</v>
      </c>
      <c r="CY57">
        <f t="shared" si="73"/>
        <v>2.7815447257169912E-3</v>
      </c>
      <c r="CZ57">
        <f t="shared" si="73"/>
        <v>2.7329339851820673E-3</v>
      </c>
      <c r="DA57">
        <f t="shared" si="73"/>
        <v>2.7236456516289182E-3</v>
      </c>
      <c r="DB57">
        <f t="shared" si="73"/>
        <v>2.6950492895288906E-3</v>
      </c>
      <c r="DC57">
        <f t="shared" si="73"/>
        <v>2.6716580738100318E-3</v>
      </c>
      <c r="DD57">
        <f t="shared" si="73"/>
        <v>2.5942583922660455E-3</v>
      </c>
      <c r="DE57">
        <f t="shared" si="73"/>
        <v>2.5979265281795808E-3</v>
      </c>
      <c r="DF57">
        <f t="shared" si="73"/>
        <v>2.5848400476624353E-3</v>
      </c>
      <c r="DG57">
        <f t="shared" si="73"/>
        <v>2.5267554520598794E-3</v>
      </c>
      <c r="DH57">
        <f t="shared" si="73"/>
        <v>2.5782785913564107E-3</v>
      </c>
      <c r="DI57">
        <f t="shared" si="73"/>
        <v>2.4164792449885989E-3</v>
      </c>
      <c r="DJ57">
        <f t="shared" si="73"/>
        <v>2.4242488780961352E-3</v>
      </c>
      <c r="DK57">
        <f t="shared" si="73"/>
        <v>2.3734067393480856E-3</v>
      </c>
      <c r="DL57">
        <f t="shared" si="73"/>
        <v>2.3388351562615688E-3</v>
      </c>
      <c r="DM57">
        <f t="shared" si="73"/>
        <v>2.33739414895698E-3</v>
      </c>
      <c r="DN57">
        <f t="shared" si="73"/>
        <v>2.3138765071545483E-3</v>
      </c>
      <c r="DO57">
        <f t="shared" si="73"/>
        <v>2.296846464453581E-3</v>
      </c>
      <c r="DP57">
        <f t="shared" si="73"/>
        <v>2.2638902597136214E-3</v>
      </c>
      <c r="DQ57">
        <f t="shared" si="73"/>
        <v>2.2582582005437673E-3</v>
      </c>
      <c r="DR57">
        <f t="shared" si="73"/>
        <v>2.1908106721161892E-3</v>
      </c>
      <c r="DS57">
        <f t="shared" si="73"/>
        <v>1.850867731289139E-3</v>
      </c>
      <c r="DT57">
        <f t="shared" si="73"/>
        <v>1.706487456256213E-3</v>
      </c>
      <c r="DU57">
        <f t="shared" si="73"/>
        <v>1.5882341587639829E-3</v>
      </c>
      <c r="DV57">
        <f t="shared" si="73"/>
        <v>1.0922159171930131E-3</v>
      </c>
      <c r="DW57">
        <f t="shared" si="73"/>
        <v>1.0483529643917694E-3</v>
      </c>
      <c r="DX57">
        <f t="shared" si="73"/>
        <v>1.0252339720841349E-3</v>
      </c>
      <c r="DY57">
        <f t="shared" si="73"/>
        <v>1.0350411696210275E-3</v>
      </c>
      <c r="DZ57">
        <f t="shared" si="73"/>
        <v>1.0216875974709411E-3</v>
      </c>
      <c r="EA57">
        <f t="shared" si="73"/>
        <v>1.0102426376848341E-3</v>
      </c>
      <c r="EB57">
        <f t="shared" ref="EB57:FZ57" si="74">EB53/$B$53</f>
        <v>9.7333453593466933E-4</v>
      </c>
      <c r="EC57">
        <f t="shared" si="74"/>
        <v>9.8607002325023347E-4</v>
      </c>
      <c r="ED57">
        <f t="shared" si="74"/>
        <v>9.5917397001751684E-4</v>
      </c>
      <c r="EE57">
        <f t="shared" si="74"/>
        <v>9.6855257004956638E-4</v>
      </c>
      <c r="EF57">
        <f t="shared" si="74"/>
        <v>1.0327356207879485E-3</v>
      </c>
      <c r="EG57">
        <f t="shared" si="74"/>
        <v>9.1870005213476639E-4</v>
      </c>
      <c r="EH57">
        <f t="shared" si="74"/>
        <v>9.294812051611717E-4</v>
      </c>
      <c r="EI57">
        <f t="shared" si="74"/>
        <v>8.6232294727656047E-4</v>
      </c>
      <c r="EJ57">
        <f t="shared" si="74"/>
        <v>8.3749273003589449E-4</v>
      </c>
      <c r="EK57">
        <f t="shared" si="74"/>
        <v>8.4011142601599445E-4</v>
      </c>
      <c r="EL57">
        <f t="shared" si="74"/>
        <v>8.3039089845205415E-4</v>
      </c>
      <c r="EM57">
        <f t="shared" si="74"/>
        <v>8.0539532166684939E-4</v>
      </c>
      <c r="EN57">
        <f t="shared" si="74"/>
        <v>7.7371928893027301E-4</v>
      </c>
      <c r="EO57">
        <f t="shared" si="74"/>
        <v>7.8443311936753296E-4</v>
      </c>
      <c r="EP57">
        <f t="shared" si="74"/>
        <v>7.6447114068934816E-4</v>
      </c>
      <c r="EQ57">
        <f t="shared" si="74"/>
        <v>7.8691403879824835E-4</v>
      </c>
      <c r="ER57">
        <f t="shared" si="74"/>
        <v>8.5311019402875533E-4</v>
      </c>
      <c r="ES57">
        <f t="shared" si="74"/>
        <v>7.7031451152408592E-4</v>
      </c>
      <c r="ET57">
        <f t="shared" si="74"/>
        <v>7.8677548038262374E-4</v>
      </c>
      <c r="EU57">
        <f t="shared" si="74"/>
        <v>7.6527493701019093E-4</v>
      </c>
      <c r="EV57">
        <f t="shared" si="74"/>
        <v>7.4957591306021266E-4</v>
      </c>
      <c r="EW57">
        <f t="shared" si="74"/>
        <v>7.5606772344780895E-4</v>
      </c>
      <c r="EX57">
        <f t="shared" si="74"/>
        <v>7.5303587266649472E-4</v>
      </c>
      <c r="EY57">
        <f t="shared" si="74"/>
        <v>7.46770278199384E-4</v>
      </c>
      <c r="EZ57">
        <f t="shared" si="74"/>
        <v>7.2018254992667992E-4</v>
      </c>
      <c r="FA57">
        <f t="shared" si="74"/>
        <v>7.305658442735304E-4</v>
      </c>
      <c r="FB57">
        <f t="shared" si="74"/>
        <v>7.134324017560032E-4</v>
      </c>
      <c r="FC57">
        <f t="shared" si="74"/>
        <v>7.3218254641687654E-4</v>
      </c>
      <c r="FD57">
        <f t="shared" si="74"/>
        <v>7.8965129993537801E-4</v>
      </c>
      <c r="FE57">
        <f t="shared" si="74"/>
        <v>7.2238935095145381E-4</v>
      </c>
      <c r="FF57">
        <f t="shared" si="74"/>
        <v>7.3846678368349669E-4</v>
      </c>
      <c r="FG57">
        <f t="shared" si="74"/>
        <v>7.2052170758603751E-4</v>
      </c>
      <c r="FH57">
        <f t="shared" si="74"/>
        <v>7.0776359397467308E-4</v>
      </c>
      <c r="FI57">
        <f t="shared" si="74"/>
        <v>7.1371561540878618E-4</v>
      </c>
      <c r="FJ57">
        <f t="shared" si="74"/>
        <v>7.1342803287086304E-4</v>
      </c>
      <c r="FK57">
        <f t="shared" si="74"/>
        <v>7.0940095024290639E-4</v>
      </c>
      <c r="FL57">
        <f t="shared" si="74"/>
        <v>6.8694978479634885E-4</v>
      </c>
      <c r="FM57">
        <f t="shared" si="74"/>
        <v>6.9729959865035289E-4</v>
      </c>
      <c r="FN57">
        <f t="shared" si="74"/>
        <v>6.8272163810416051E-4</v>
      </c>
      <c r="FO57">
        <f t="shared" si="74"/>
        <v>6.9894073388306543E-4</v>
      </c>
      <c r="FP57">
        <f t="shared" si="74"/>
        <v>7.506296887280383E-4</v>
      </c>
      <c r="FQ57">
        <f t="shared" si="74"/>
        <v>6.9594118854572075E-4</v>
      </c>
      <c r="FR57">
        <f t="shared" si="74"/>
        <v>7.1116456586709854E-4</v>
      </c>
      <c r="FS57">
        <f t="shared" si="74"/>
        <v>6.961705744621111E-4</v>
      </c>
      <c r="FT57">
        <f t="shared" si="74"/>
        <v>6.8545233171832265E-4</v>
      </c>
      <c r="FU57">
        <f t="shared" si="74"/>
        <v>6.906127070444389E-4</v>
      </c>
      <c r="FV57">
        <f t="shared" si="74"/>
        <v>6.9192120717398583E-4</v>
      </c>
      <c r="FW57">
        <f t="shared" si="74"/>
        <v>6.887041717007162E-4</v>
      </c>
      <c r="FX57">
        <f t="shared" si="74"/>
        <v>6.8436023643760253E-4</v>
      </c>
      <c r="FY57">
        <f t="shared" si="74"/>
        <v>6.7654009186741905E-4</v>
      </c>
      <c r="FZ57">
        <f t="shared" si="74"/>
        <v>6.5799163907757485E-4</v>
      </c>
    </row>
    <row r="58" spans="1:196" x14ac:dyDescent="0.25">
      <c r="B58" s="5" t="s">
        <v>311</v>
      </c>
      <c r="C58">
        <f>C57</f>
        <v>3.9802095402775982E-2</v>
      </c>
      <c r="D58">
        <f>D57+C58</f>
        <v>9.0961422582686149E-2</v>
      </c>
      <c r="E58">
        <f t="shared" ref="E58:BP58" si="75">E57+D58</f>
        <v>0.13090243213372352</v>
      </c>
      <c r="F58">
        <f t="shared" si="75"/>
        <v>0.16111177983062103</v>
      </c>
      <c r="G58">
        <f t="shared" si="75"/>
        <v>0.18930725431633899</v>
      </c>
      <c r="H58">
        <f t="shared" si="75"/>
        <v>0.21016863186572171</v>
      </c>
      <c r="I58">
        <f t="shared" si="75"/>
        <v>0.22903393241238182</v>
      </c>
      <c r="J58">
        <f t="shared" si="75"/>
        <v>0.24618088944028343</v>
      </c>
      <c r="K58">
        <f t="shared" si="75"/>
        <v>0.26187264729136311</v>
      </c>
      <c r="L58">
        <f t="shared" si="75"/>
        <v>0.27228542237061321</v>
      </c>
      <c r="M58">
        <f t="shared" si="75"/>
        <v>0.28654520400112488</v>
      </c>
      <c r="N58">
        <f t="shared" si="75"/>
        <v>0.30025313481138349</v>
      </c>
      <c r="O58">
        <f t="shared" si="75"/>
        <v>0.31333000733590516</v>
      </c>
      <c r="P58">
        <f t="shared" si="75"/>
        <v>0.32927783361278717</v>
      </c>
      <c r="Q58">
        <f t="shared" si="75"/>
        <v>0.34248958005065955</v>
      </c>
      <c r="R58">
        <f t="shared" si="75"/>
        <v>0.35606790138038341</v>
      </c>
      <c r="S58">
        <f t="shared" si="75"/>
        <v>0.3692245503094585</v>
      </c>
      <c r="T58">
        <f t="shared" si="75"/>
        <v>0.38207324316125935</v>
      </c>
      <c r="U58">
        <f t="shared" si="75"/>
        <v>0.39455855185983507</v>
      </c>
      <c r="V58">
        <f t="shared" si="75"/>
        <v>0.40653646980244512</v>
      </c>
      <c r="W58">
        <f t="shared" si="75"/>
        <v>0.41806097157937255</v>
      </c>
      <c r="X58">
        <f t="shared" si="75"/>
        <v>0.42865141489713449</v>
      </c>
      <c r="Y58">
        <f t="shared" si="75"/>
        <v>0.43918722735151722</v>
      </c>
      <c r="Z58">
        <f t="shared" si="75"/>
        <v>0.44916441804665486</v>
      </c>
      <c r="AA58">
        <f t="shared" si="75"/>
        <v>0.45873237405052469</v>
      </c>
      <c r="AB58">
        <f t="shared" si="75"/>
        <v>0.46798092332708902</v>
      </c>
      <c r="AC58">
        <f t="shared" si="75"/>
        <v>0.47707036256079216</v>
      </c>
      <c r="AD58">
        <f t="shared" si="75"/>
        <v>0.48624361380370468</v>
      </c>
      <c r="AE58">
        <f t="shared" si="75"/>
        <v>0.49501789479864294</v>
      </c>
      <c r="AF58">
        <f t="shared" si="75"/>
        <v>0.50354491987921568</v>
      </c>
      <c r="AG58">
        <f t="shared" si="75"/>
        <v>0.5119589152733407</v>
      </c>
      <c r="AH58">
        <f t="shared" si="75"/>
        <v>0.52031790612759243</v>
      </c>
      <c r="AI58">
        <f t="shared" si="75"/>
        <v>0.52851462341697442</v>
      </c>
      <c r="AJ58">
        <f t="shared" si="75"/>
        <v>0.53645646401698177</v>
      </c>
      <c r="AK58">
        <f t="shared" si="75"/>
        <v>0.54428849522427847</v>
      </c>
      <c r="AL58">
        <f t="shared" si="75"/>
        <v>0.55181628131053795</v>
      </c>
      <c r="AM58">
        <f t="shared" si="75"/>
        <v>0.55953005844773906</v>
      </c>
      <c r="AN58">
        <f t="shared" si="75"/>
        <v>0.56741285984867396</v>
      </c>
      <c r="AO58">
        <f t="shared" si="75"/>
        <v>0.57490328693556136</v>
      </c>
      <c r="AP58">
        <f t="shared" si="75"/>
        <v>0.5823409595060467</v>
      </c>
      <c r="AQ58">
        <f t="shared" si="75"/>
        <v>0.58952908812696703</v>
      </c>
      <c r="AR58">
        <f t="shared" si="75"/>
        <v>0.59649299279248102</v>
      </c>
      <c r="AS58">
        <f t="shared" si="75"/>
        <v>0.60340180396237464</v>
      </c>
      <c r="AT58">
        <f t="shared" si="75"/>
        <v>0.61029224059029785</v>
      </c>
      <c r="AU58">
        <f t="shared" si="75"/>
        <v>0.61708967277186166</v>
      </c>
      <c r="AV58">
        <f t="shared" si="75"/>
        <v>0.62378167783722582</v>
      </c>
      <c r="AW58">
        <f t="shared" si="75"/>
        <v>0.63045081272077108</v>
      </c>
      <c r="AX58">
        <f t="shared" si="75"/>
        <v>0.6370359036231511</v>
      </c>
      <c r="AY58">
        <f t="shared" si="75"/>
        <v>0.64380285196592302</v>
      </c>
      <c r="AZ58">
        <f t="shared" si="75"/>
        <v>0.65059980158666231</v>
      </c>
      <c r="BA58">
        <f t="shared" si="75"/>
        <v>0.65707197024281916</v>
      </c>
      <c r="BB58">
        <f t="shared" si="75"/>
        <v>0.66350429710991066</v>
      </c>
      <c r="BC58">
        <f t="shared" si="75"/>
        <v>0.66970483922936686</v>
      </c>
      <c r="BD58">
        <f t="shared" si="75"/>
        <v>0.67567463032849961</v>
      </c>
      <c r="BE58">
        <f t="shared" si="75"/>
        <v>0.68155795621210269</v>
      </c>
      <c r="BF58">
        <f t="shared" si="75"/>
        <v>0.68740675862532952</v>
      </c>
      <c r="BG58">
        <f t="shared" si="75"/>
        <v>0.69314252158974887</v>
      </c>
      <c r="BH58">
        <f t="shared" si="75"/>
        <v>0.69874281150086603</v>
      </c>
      <c r="BI58">
        <f t="shared" si="75"/>
        <v>0.70425872477632845</v>
      </c>
      <c r="BJ58">
        <f t="shared" si="75"/>
        <v>0.70966491591574687</v>
      </c>
      <c r="BK58">
        <f t="shared" si="75"/>
        <v>0.71509395428779865</v>
      </c>
      <c r="BL58">
        <f t="shared" si="75"/>
        <v>0.72055869735571287</v>
      </c>
      <c r="BM58">
        <f t="shared" si="75"/>
        <v>0.72574414895690109</v>
      </c>
      <c r="BN58">
        <f t="shared" si="75"/>
        <v>0.73087203849845706</v>
      </c>
      <c r="BO58">
        <f t="shared" si="75"/>
        <v>0.73580334016938365</v>
      </c>
      <c r="BP58">
        <f t="shared" si="75"/>
        <v>0.7405377940961454</v>
      </c>
      <c r="BQ58">
        <f t="shared" ref="BQ58:EB58" si="76">BQ57+BP58</f>
        <v>0.74517847292453365</v>
      </c>
      <c r="BR58">
        <f t="shared" si="76"/>
        <v>0.7497808419101456</v>
      </c>
      <c r="BS58">
        <f t="shared" si="76"/>
        <v>0.75427909427551454</v>
      </c>
      <c r="BT58">
        <f t="shared" si="76"/>
        <v>0.75864446139785324</v>
      </c>
      <c r="BU58">
        <f t="shared" si="76"/>
        <v>0.76297216332983553</v>
      </c>
      <c r="BV58">
        <f t="shared" si="76"/>
        <v>0.76722913005840021</v>
      </c>
      <c r="BW58">
        <f t="shared" si="76"/>
        <v>0.77152195986043526</v>
      </c>
      <c r="BX58">
        <f t="shared" si="76"/>
        <v>0.77586392899376388</v>
      </c>
      <c r="BY58">
        <f t="shared" si="76"/>
        <v>0.7799882832329601</v>
      </c>
      <c r="BZ58">
        <f t="shared" si="76"/>
        <v>0.78409380271818907</v>
      </c>
      <c r="CA58">
        <f t="shared" si="76"/>
        <v>0.78799177054078096</v>
      </c>
      <c r="CB58">
        <f t="shared" si="76"/>
        <v>0.79168398842246335</v>
      </c>
      <c r="CC58">
        <f t="shared" si="76"/>
        <v>0.79531414647828813</v>
      </c>
      <c r="CD58">
        <f t="shared" si="76"/>
        <v>0.79893326907916384</v>
      </c>
      <c r="CE58">
        <f t="shared" si="76"/>
        <v>0.80248439154800555</v>
      </c>
      <c r="CF58">
        <f t="shared" si="76"/>
        <v>0.80596117506560128</v>
      </c>
      <c r="CG58">
        <f t="shared" si="76"/>
        <v>0.80943617555129743</v>
      </c>
      <c r="CH58">
        <f t="shared" si="76"/>
        <v>0.81286177525488312</v>
      </c>
      <c r="CI58">
        <f t="shared" si="76"/>
        <v>0.81634018515308304</v>
      </c>
      <c r="CJ58">
        <f t="shared" si="76"/>
        <v>0.81988965312067952</v>
      </c>
      <c r="CK58">
        <f t="shared" si="76"/>
        <v>0.82323939635964305</v>
      </c>
      <c r="CL58">
        <f t="shared" si="76"/>
        <v>0.8265776847667855</v>
      </c>
      <c r="CM58">
        <f t="shared" si="76"/>
        <v>0.82982421430498432</v>
      </c>
      <c r="CN58">
        <f t="shared" si="76"/>
        <v>0.83298704398394041</v>
      </c>
      <c r="CO58">
        <f t="shared" si="76"/>
        <v>0.83609428882945502</v>
      </c>
      <c r="CP58">
        <f t="shared" si="76"/>
        <v>0.83914921710056678</v>
      </c>
      <c r="CQ58">
        <f t="shared" si="76"/>
        <v>0.84217444418454634</v>
      </c>
      <c r="CR58">
        <f t="shared" si="76"/>
        <v>0.84513118911678864</v>
      </c>
      <c r="CS58">
        <f t="shared" si="76"/>
        <v>0.84809865139805274</v>
      </c>
      <c r="CT58">
        <f t="shared" si="76"/>
        <v>0.85102375125553409</v>
      </c>
      <c r="CU58">
        <f t="shared" si="76"/>
        <v>0.85396327065835398</v>
      </c>
      <c r="CV58">
        <f t="shared" si="76"/>
        <v>0.8569589611140388</v>
      </c>
      <c r="CW58">
        <f t="shared" si="76"/>
        <v>0.85980330950008776</v>
      </c>
      <c r="CX58">
        <f t="shared" si="76"/>
        <v>0.86265403631009485</v>
      </c>
      <c r="CY58">
        <f t="shared" si="76"/>
        <v>0.86543558103581186</v>
      </c>
      <c r="CZ58">
        <f t="shared" si="76"/>
        <v>0.8681685150209939</v>
      </c>
      <c r="DA58">
        <f t="shared" si="76"/>
        <v>0.87089216067262287</v>
      </c>
      <c r="DB58">
        <f t="shared" si="76"/>
        <v>0.87358720996215178</v>
      </c>
      <c r="DC58">
        <f t="shared" si="76"/>
        <v>0.87625886803596176</v>
      </c>
      <c r="DD58">
        <f t="shared" si="76"/>
        <v>0.87885312642822777</v>
      </c>
      <c r="DE58">
        <f t="shared" si="76"/>
        <v>0.88145105295640735</v>
      </c>
      <c r="DF58">
        <f t="shared" si="76"/>
        <v>0.88403589300406982</v>
      </c>
      <c r="DG58">
        <f t="shared" si="76"/>
        <v>0.88656264845612964</v>
      </c>
      <c r="DH58">
        <f t="shared" si="76"/>
        <v>0.88914092704748604</v>
      </c>
      <c r="DI58">
        <f t="shared" si="76"/>
        <v>0.8915574062924746</v>
      </c>
      <c r="DJ58">
        <f t="shared" si="76"/>
        <v>0.89398165517057071</v>
      </c>
      <c r="DK58">
        <f t="shared" si="76"/>
        <v>0.89635506190991876</v>
      </c>
      <c r="DL58">
        <f t="shared" si="76"/>
        <v>0.8986938970661803</v>
      </c>
      <c r="DM58">
        <f t="shared" si="76"/>
        <v>0.90103129121513725</v>
      </c>
      <c r="DN58">
        <f t="shared" si="76"/>
        <v>0.90334516772229179</v>
      </c>
      <c r="DO58">
        <f t="shared" si="76"/>
        <v>0.90564201418674539</v>
      </c>
      <c r="DP58">
        <f t="shared" si="76"/>
        <v>0.90790590444645902</v>
      </c>
      <c r="DQ58">
        <f t="shared" si="76"/>
        <v>0.91016416264700284</v>
      </c>
      <c r="DR58">
        <f t="shared" si="76"/>
        <v>0.91235497331911908</v>
      </c>
      <c r="DS58">
        <f t="shared" si="76"/>
        <v>0.91420584105040825</v>
      </c>
      <c r="DT58">
        <f t="shared" si="76"/>
        <v>0.91591232850666449</v>
      </c>
      <c r="DU58">
        <f t="shared" si="76"/>
        <v>0.91750056266542845</v>
      </c>
      <c r="DV58">
        <f t="shared" si="76"/>
        <v>0.91859277858262145</v>
      </c>
      <c r="DW58">
        <f t="shared" si="76"/>
        <v>0.91964113154701321</v>
      </c>
      <c r="DX58">
        <f t="shared" si="76"/>
        <v>0.92066636551909731</v>
      </c>
      <c r="DY58">
        <f t="shared" si="76"/>
        <v>0.92170140668871836</v>
      </c>
      <c r="DZ58">
        <f t="shared" si="76"/>
        <v>0.92272309428618926</v>
      </c>
      <c r="EA58">
        <f t="shared" si="76"/>
        <v>0.92373333692387405</v>
      </c>
      <c r="EB58">
        <f t="shared" si="76"/>
        <v>0.92470667145980867</v>
      </c>
      <c r="EC58">
        <f t="shared" ref="EC58:FZ58" si="77">EC57+EB58</f>
        <v>0.92569274148305891</v>
      </c>
      <c r="ED58">
        <f t="shared" si="77"/>
        <v>0.92665191545307646</v>
      </c>
      <c r="EE58">
        <f t="shared" si="77"/>
        <v>0.92762046802312603</v>
      </c>
      <c r="EF58">
        <f t="shared" si="77"/>
        <v>0.92865320364391402</v>
      </c>
      <c r="EG58">
        <f t="shared" si="77"/>
        <v>0.92957190369604881</v>
      </c>
      <c r="EH58">
        <f t="shared" si="77"/>
        <v>0.93050138490120993</v>
      </c>
      <c r="EI58">
        <f t="shared" si="77"/>
        <v>0.93136370784848643</v>
      </c>
      <c r="EJ58">
        <f t="shared" si="77"/>
        <v>0.93220120057852229</v>
      </c>
      <c r="EK58">
        <f t="shared" si="77"/>
        <v>0.93304131200453833</v>
      </c>
      <c r="EL58">
        <f t="shared" si="77"/>
        <v>0.93387170290299037</v>
      </c>
      <c r="EM58">
        <f t="shared" si="77"/>
        <v>0.93467709822465728</v>
      </c>
      <c r="EN58">
        <f t="shared" si="77"/>
        <v>0.9354508175135875</v>
      </c>
      <c r="EO58">
        <f t="shared" si="77"/>
        <v>0.93623525063295499</v>
      </c>
      <c r="EP58">
        <f t="shared" si="77"/>
        <v>0.93699972177364432</v>
      </c>
      <c r="EQ58">
        <f t="shared" si="77"/>
        <v>0.93778663581244259</v>
      </c>
      <c r="ER58">
        <f t="shared" si="77"/>
        <v>0.93863974600647138</v>
      </c>
      <c r="ES58">
        <f t="shared" si="77"/>
        <v>0.93941006051799547</v>
      </c>
      <c r="ET58">
        <f t="shared" si="77"/>
        <v>0.94019683599837811</v>
      </c>
      <c r="EU58">
        <f t="shared" si="77"/>
        <v>0.94096211093538829</v>
      </c>
      <c r="EV58">
        <f t="shared" si="77"/>
        <v>0.94171168684844853</v>
      </c>
      <c r="EW58">
        <f t="shared" si="77"/>
        <v>0.94246775457189635</v>
      </c>
      <c r="EX58">
        <f t="shared" si="77"/>
        <v>0.94322079044456286</v>
      </c>
      <c r="EY58">
        <f t="shared" si="77"/>
        <v>0.94396756072276222</v>
      </c>
      <c r="EZ58">
        <f t="shared" si="77"/>
        <v>0.9446877432726889</v>
      </c>
      <c r="FA58">
        <f t="shared" si="77"/>
        <v>0.94541830911696245</v>
      </c>
      <c r="FB58">
        <f t="shared" si="77"/>
        <v>0.94613174151871848</v>
      </c>
      <c r="FC58">
        <f t="shared" si="77"/>
        <v>0.94686392406513531</v>
      </c>
      <c r="FD58">
        <f t="shared" si="77"/>
        <v>0.94765357536507067</v>
      </c>
      <c r="FE58">
        <f t="shared" si="77"/>
        <v>0.94837596471602215</v>
      </c>
      <c r="FF58">
        <f t="shared" si="77"/>
        <v>0.94911443149970565</v>
      </c>
      <c r="FG58">
        <f t="shared" si="77"/>
        <v>0.94983495320729172</v>
      </c>
      <c r="FH58">
        <f t="shared" si="77"/>
        <v>0.95054271680126634</v>
      </c>
      <c r="FI58">
        <f t="shared" si="77"/>
        <v>0.95125643241667512</v>
      </c>
      <c r="FJ58">
        <f t="shared" si="77"/>
        <v>0.95196986044954601</v>
      </c>
      <c r="FK58">
        <f t="shared" si="77"/>
        <v>0.95267926139978887</v>
      </c>
      <c r="FL58">
        <f t="shared" si="77"/>
        <v>0.9533662111845852</v>
      </c>
      <c r="FM58">
        <f t="shared" si="77"/>
        <v>0.95406351078323559</v>
      </c>
      <c r="FN58">
        <f t="shared" si="77"/>
        <v>0.95474623242133971</v>
      </c>
      <c r="FO58">
        <f t="shared" si="77"/>
        <v>0.95544517315522282</v>
      </c>
      <c r="FP58">
        <f t="shared" si="77"/>
        <v>0.95619580284395089</v>
      </c>
      <c r="FQ58">
        <f t="shared" si="77"/>
        <v>0.95689174403249666</v>
      </c>
      <c r="FR58">
        <f t="shared" si="77"/>
        <v>0.95760290859836372</v>
      </c>
      <c r="FS58">
        <f t="shared" si="77"/>
        <v>0.95829907917282586</v>
      </c>
      <c r="FT58">
        <f t="shared" si="77"/>
        <v>0.95898453150454421</v>
      </c>
      <c r="FU58">
        <f t="shared" si="77"/>
        <v>0.95967514421158862</v>
      </c>
      <c r="FV58">
        <f t="shared" si="77"/>
        <v>0.9603670654187626</v>
      </c>
      <c r="FW58">
        <f t="shared" si="77"/>
        <v>0.96105576959046335</v>
      </c>
      <c r="FX58">
        <f t="shared" si="77"/>
        <v>0.96174012982690094</v>
      </c>
      <c r="FY58">
        <f t="shared" si="77"/>
        <v>0.9624166699187684</v>
      </c>
      <c r="FZ58">
        <f t="shared" si="77"/>
        <v>0.96307466155784593</v>
      </c>
    </row>
    <row r="60" spans="1:196" x14ac:dyDescent="0.25">
      <c r="C60">
        <v>1</v>
      </c>
      <c r="D60">
        <v>2</v>
      </c>
      <c r="E60">
        <v>3</v>
      </c>
      <c r="F60">
        <v>4</v>
      </c>
      <c r="G60">
        <v>5</v>
      </c>
      <c r="H60">
        <v>6</v>
      </c>
      <c r="I60">
        <v>7</v>
      </c>
      <c r="J60">
        <v>8</v>
      </c>
      <c r="K60">
        <v>9</v>
      </c>
      <c r="L60">
        <v>10</v>
      </c>
      <c r="M60">
        <v>11</v>
      </c>
      <c r="N60">
        <v>12</v>
      </c>
      <c r="O60">
        <v>13</v>
      </c>
      <c r="P60">
        <v>14</v>
      </c>
      <c r="Q60">
        <v>15</v>
      </c>
    </row>
    <row r="61" spans="1:196" x14ac:dyDescent="0.25">
      <c r="B61" s="5" t="s">
        <v>252</v>
      </c>
      <c r="C61" s="32">
        <f>SUMIF(C29:FZ29,C60,C53:FZ53)</f>
        <v>981146483.11593246</v>
      </c>
      <c r="D61" s="32">
        <f t="shared" ref="D61:Q61" si="78">SUMIF(D29:GA29,D60,D53:GA53)</f>
        <v>486602019.77357602</v>
      </c>
      <c r="E61" s="32">
        <f t="shared" si="78"/>
        <v>335438678.06717753</v>
      </c>
      <c r="F61" s="32">
        <f t="shared" si="78"/>
        <v>278474803.52540982</v>
      </c>
      <c r="G61" s="32">
        <f t="shared" si="78"/>
        <v>237332076.57541659</v>
      </c>
      <c r="H61" s="32">
        <f t="shared" si="78"/>
        <v>188104368.31867272</v>
      </c>
      <c r="I61" s="32">
        <f t="shared" si="78"/>
        <v>149115210.33054969</v>
      </c>
      <c r="J61" s="32">
        <f t="shared" si="78"/>
        <v>124703072.8432344</v>
      </c>
      <c r="K61" s="32">
        <f t="shared" si="78"/>
        <v>107874799.6987527</v>
      </c>
      <c r="L61" s="32">
        <f t="shared" si="78"/>
        <v>92539137.263771549</v>
      </c>
      <c r="M61" s="32">
        <f t="shared" si="78"/>
        <v>46718561.332777627</v>
      </c>
      <c r="N61" s="32">
        <f t="shared" si="78"/>
        <v>33813847.724747054</v>
      </c>
      <c r="O61" s="32">
        <f t="shared" si="78"/>
        <v>29840984.215712287</v>
      </c>
      <c r="P61" s="32">
        <f t="shared" si="78"/>
        <v>28149839.162380908</v>
      </c>
      <c r="Q61" s="32">
        <f t="shared" si="78"/>
        <v>27215066.254999891</v>
      </c>
    </row>
    <row r="63" spans="1:196" x14ac:dyDescent="0.25">
      <c r="B63" s="5" t="s">
        <v>252</v>
      </c>
      <c r="C63" s="37">
        <f>C61/$B$53</f>
        <v>0.30025313481138349</v>
      </c>
      <c r="D63" s="37">
        <f t="shared" ref="D63:Q63" si="79">D61/$B$53</f>
        <v>0.14891128323527136</v>
      </c>
      <c r="E63" s="37">
        <f t="shared" si="79"/>
        <v>0.10265186326388313</v>
      </c>
      <c r="F63" s="37">
        <f t="shared" si="79"/>
        <v>8.5219622312613111E-2</v>
      </c>
      <c r="G63" s="37">
        <f t="shared" si="79"/>
        <v>7.2629012292595746E-2</v>
      </c>
      <c r="H63" s="37">
        <f t="shared" si="79"/>
        <v>5.7564214142653163E-2</v>
      </c>
      <c r="I63" s="37">
        <f t="shared" si="79"/>
        <v>4.5632645196482892E-2</v>
      </c>
      <c r="J63" s="37">
        <f t="shared" si="79"/>
        <v>3.8161976000651091E-2</v>
      </c>
      <c r="K63" s="37">
        <f t="shared" si="79"/>
        <v>3.3012141748535832E-2</v>
      </c>
      <c r="L63" s="37">
        <f t="shared" si="79"/>
        <v>2.8319080315049368E-2</v>
      </c>
      <c r="M63" s="37">
        <f t="shared" si="79"/>
        <v>1.4296942133957472E-2</v>
      </c>
      <c r="N63" s="37">
        <f t="shared" si="79"/>
        <v>1.0347806320567959E-2</v>
      </c>
      <c r="O63" s="37">
        <f t="shared" si="79"/>
        <v>9.132019745074018E-3</v>
      </c>
      <c r="P63" s="37">
        <f t="shared" si="79"/>
        <v>8.6144909026213343E-3</v>
      </c>
      <c r="Q63" s="37">
        <f t="shared" si="79"/>
        <v>8.3284291365060929E-3</v>
      </c>
    </row>
    <row r="64" spans="1:196" x14ac:dyDescent="0.25">
      <c r="B64" s="5" t="s">
        <v>309</v>
      </c>
      <c r="C64" s="38">
        <f>C63</f>
        <v>0.30025313481138349</v>
      </c>
      <c r="D64" s="38">
        <f>D63+C64</f>
        <v>0.44916441804665486</v>
      </c>
      <c r="E64" s="38">
        <f>E63+D64</f>
        <v>0.55181628131053795</v>
      </c>
      <c r="F64" s="38">
        <f t="shared" ref="F64:Q64" si="80">F63+E64</f>
        <v>0.6370359036231511</v>
      </c>
      <c r="G64" s="38">
        <f t="shared" si="80"/>
        <v>0.70966491591574687</v>
      </c>
      <c r="H64" s="38">
        <f t="shared" si="80"/>
        <v>0.76722913005839999</v>
      </c>
      <c r="I64" s="38">
        <f t="shared" si="80"/>
        <v>0.8128617752548829</v>
      </c>
      <c r="J64" s="38">
        <f t="shared" si="80"/>
        <v>0.85102375125553398</v>
      </c>
      <c r="K64" s="38">
        <f t="shared" si="80"/>
        <v>0.88403589300406982</v>
      </c>
      <c r="L64" s="38">
        <f t="shared" si="80"/>
        <v>0.91235497331911919</v>
      </c>
      <c r="M64" s="38">
        <f t="shared" si="80"/>
        <v>0.92665191545307668</v>
      </c>
      <c r="N64" s="38">
        <f t="shared" si="80"/>
        <v>0.93699972177364466</v>
      </c>
      <c r="O64" s="38">
        <f t="shared" si="80"/>
        <v>0.94613174151871871</v>
      </c>
      <c r="P64" s="38">
        <f t="shared" si="80"/>
        <v>0.95474623242134005</v>
      </c>
      <c r="Q64" s="38">
        <f t="shared" si="80"/>
        <v>0.96307466155784616</v>
      </c>
    </row>
    <row r="67" spans="3:17" x14ac:dyDescent="0.25">
      <c r="C67" s="37">
        <f>C63/$A$56</f>
        <v>0.31166839063086577</v>
      </c>
      <c r="D67" s="37">
        <f>D63/$A$56</f>
        <v>0.15457270753182648</v>
      </c>
      <c r="E67" s="37">
        <f t="shared" ref="E67:Q67" si="81">E63/$A$56</f>
        <v>0.10655456116657065</v>
      </c>
      <c r="F67" s="37">
        <f t="shared" si="81"/>
        <v>8.845956780110649E-2</v>
      </c>
      <c r="G67" s="37">
        <f t="shared" si="81"/>
        <v>7.5390278234938435E-2</v>
      </c>
      <c r="H67" s="37">
        <f t="shared" si="81"/>
        <v>5.9752734941607134E-2</v>
      </c>
      <c r="I67" s="37">
        <f t="shared" si="81"/>
        <v>4.7367542382368226E-2</v>
      </c>
      <c r="J67" s="37">
        <f t="shared" si="81"/>
        <v>3.961284750911355E-2</v>
      </c>
      <c r="K67" s="37">
        <f t="shared" si="81"/>
        <v>3.4267222876815391E-2</v>
      </c>
      <c r="L67" s="37">
        <f t="shared" si="81"/>
        <v>2.9395737005317824E-2</v>
      </c>
      <c r="M67" s="37">
        <f t="shared" si="81"/>
        <v>1.4840494333663835E-2</v>
      </c>
      <c r="N67" s="37">
        <f t="shared" si="81"/>
        <v>1.0741217221652947E-2</v>
      </c>
      <c r="O67" s="37">
        <f t="shared" si="81"/>
        <v>9.4792079321484625E-3</v>
      </c>
      <c r="P67" s="37">
        <f t="shared" si="81"/>
        <v>8.9420032780368284E-3</v>
      </c>
      <c r="Q67" s="37">
        <f t="shared" si="81"/>
        <v>8.6450657945292293E-3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67"/>
  <sheetViews>
    <sheetView topLeftCell="A28" workbookViewId="0">
      <selection activeCell="H38" sqref="H38"/>
    </sheetView>
  </sheetViews>
  <sheetFormatPr defaultRowHeight="13.2" x14ac:dyDescent="0.25"/>
  <cols>
    <col min="1" max="1" width="25.6640625" bestFit="1" customWidth="1"/>
    <col min="2" max="223" width="13.5546875" customWidth="1"/>
    <col min="224" max="243" width="12" bestFit="1" customWidth="1"/>
  </cols>
  <sheetData>
    <row r="1" spans="1:223" x14ac:dyDescent="0.25">
      <c r="A1" s="20" t="s">
        <v>247</v>
      </c>
      <c r="B1" s="21" t="s">
        <v>250</v>
      </c>
    </row>
    <row r="3" spans="1:223" x14ac:dyDescent="0.25">
      <c r="A3" s="10" t="s">
        <v>285</v>
      </c>
      <c r="B3" s="10" t="s">
        <v>252</v>
      </c>
      <c r="C3" s="15" t="s">
        <v>272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8"/>
    </row>
    <row r="4" spans="1:223" x14ac:dyDescent="0.25">
      <c r="A4" s="9"/>
      <c r="B4" s="6" t="s">
        <v>253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6" t="s">
        <v>254</v>
      </c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6" t="s">
        <v>255</v>
      </c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6" t="s">
        <v>256</v>
      </c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6" t="s">
        <v>257</v>
      </c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6" t="s">
        <v>258</v>
      </c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6" t="s">
        <v>259</v>
      </c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6" t="s">
        <v>260</v>
      </c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6" t="s">
        <v>261</v>
      </c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6" t="s">
        <v>262</v>
      </c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6" t="s">
        <v>263</v>
      </c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6" t="s">
        <v>264</v>
      </c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6" t="s">
        <v>265</v>
      </c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6" t="s">
        <v>266</v>
      </c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6" t="s">
        <v>267</v>
      </c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6" t="s">
        <v>268</v>
      </c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6" t="s">
        <v>269</v>
      </c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6" t="s">
        <v>270</v>
      </c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6" t="s">
        <v>271</v>
      </c>
      <c r="HK4" s="7"/>
      <c r="HL4" s="7"/>
      <c r="HM4" s="7"/>
      <c r="HN4" s="7"/>
      <c r="HO4" s="8"/>
    </row>
    <row r="5" spans="1:223" x14ac:dyDescent="0.25">
      <c r="A5" s="10" t="s">
        <v>0</v>
      </c>
      <c r="B5" s="6" t="s">
        <v>273</v>
      </c>
      <c r="C5" s="13" t="s">
        <v>274</v>
      </c>
      <c r="D5" s="13" t="s">
        <v>275</v>
      </c>
      <c r="E5" s="13" t="s">
        <v>276</v>
      </c>
      <c r="F5" s="13" t="s">
        <v>283</v>
      </c>
      <c r="G5" s="13" t="s">
        <v>277</v>
      </c>
      <c r="H5" s="13" t="s">
        <v>278</v>
      </c>
      <c r="I5" s="13" t="s">
        <v>279</v>
      </c>
      <c r="J5" s="13" t="s">
        <v>280</v>
      </c>
      <c r="K5" s="13" t="s">
        <v>284</v>
      </c>
      <c r="L5" s="13" t="s">
        <v>281</v>
      </c>
      <c r="M5" s="13" t="s">
        <v>282</v>
      </c>
      <c r="N5" s="6" t="s">
        <v>273</v>
      </c>
      <c r="O5" s="13" t="s">
        <v>274</v>
      </c>
      <c r="P5" s="13" t="s">
        <v>275</v>
      </c>
      <c r="Q5" s="13" t="s">
        <v>276</v>
      </c>
      <c r="R5" s="13" t="s">
        <v>283</v>
      </c>
      <c r="S5" s="13" t="s">
        <v>277</v>
      </c>
      <c r="T5" s="13" t="s">
        <v>278</v>
      </c>
      <c r="U5" s="13" t="s">
        <v>279</v>
      </c>
      <c r="V5" s="13" t="s">
        <v>280</v>
      </c>
      <c r="W5" s="13" t="s">
        <v>284</v>
      </c>
      <c r="X5" s="13" t="s">
        <v>281</v>
      </c>
      <c r="Y5" s="13" t="s">
        <v>282</v>
      </c>
      <c r="Z5" s="6" t="s">
        <v>273</v>
      </c>
      <c r="AA5" s="13" t="s">
        <v>274</v>
      </c>
      <c r="AB5" s="13" t="s">
        <v>275</v>
      </c>
      <c r="AC5" s="13" t="s">
        <v>276</v>
      </c>
      <c r="AD5" s="13" t="s">
        <v>283</v>
      </c>
      <c r="AE5" s="13" t="s">
        <v>277</v>
      </c>
      <c r="AF5" s="13" t="s">
        <v>278</v>
      </c>
      <c r="AG5" s="13" t="s">
        <v>279</v>
      </c>
      <c r="AH5" s="13" t="s">
        <v>280</v>
      </c>
      <c r="AI5" s="13" t="s">
        <v>284</v>
      </c>
      <c r="AJ5" s="13" t="s">
        <v>281</v>
      </c>
      <c r="AK5" s="13" t="s">
        <v>282</v>
      </c>
      <c r="AL5" s="6" t="s">
        <v>273</v>
      </c>
      <c r="AM5" s="13" t="s">
        <v>274</v>
      </c>
      <c r="AN5" s="13" t="s">
        <v>275</v>
      </c>
      <c r="AO5" s="13" t="s">
        <v>276</v>
      </c>
      <c r="AP5" s="13" t="s">
        <v>283</v>
      </c>
      <c r="AQ5" s="13" t="s">
        <v>277</v>
      </c>
      <c r="AR5" s="13" t="s">
        <v>278</v>
      </c>
      <c r="AS5" s="13" t="s">
        <v>279</v>
      </c>
      <c r="AT5" s="13" t="s">
        <v>280</v>
      </c>
      <c r="AU5" s="13" t="s">
        <v>284</v>
      </c>
      <c r="AV5" s="13" t="s">
        <v>281</v>
      </c>
      <c r="AW5" s="13" t="s">
        <v>282</v>
      </c>
      <c r="AX5" s="6" t="s">
        <v>273</v>
      </c>
      <c r="AY5" s="13" t="s">
        <v>274</v>
      </c>
      <c r="AZ5" s="13" t="s">
        <v>275</v>
      </c>
      <c r="BA5" s="13" t="s">
        <v>276</v>
      </c>
      <c r="BB5" s="13" t="s">
        <v>283</v>
      </c>
      <c r="BC5" s="13" t="s">
        <v>277</v>
      </c>
      <c r="BD5" s="13" t="s">
        <v>278</v>
      </c>
      <c r="BE5" s="13" t="s">
        <v>279</v>
      </c>
      <c r="BF5" s="13" t="s">
        <v>280</v>
      </c>
      <c r="BG5" s="13" t="s">
        <v>284</v>
      </c>
      <c r="BH5" s="13" t="s">
        <v>281</v>
      </c>
      <c r="BI5" s="13" t="s">
        <v>282</v>
      </c>
      <c r="BJ5" s="6" t="s">
        <v>273</v>
      </c>
      <c r="BK5" s="13" t="s">
        <v>274</v>
      </c>
      <c r="BL5" s="13" t="s">
        <v>275</v>
      </c>
      <c r="BM5" s="13" t="s">
        <v>276</v>
      </c>
      <c r="BN5" s="13" t="s">
        <v>283</v>
      </c>
      <c r="BO5" s="13" t="s">
        <v>277</v>
      </c>
      <c r="BP5" s="13" t="s">
        <v>278</v>
      </c>
      <c r="BQ5" s="13" t="s">
        <v>279</v>
      </c>
      <c r="BR5" s="13" t="s">
        <v>280</v>
      </c>
      <c r="BS5" s="13" t="s">
        <v>284</v>
      </c>
      <c r="BT5" s="13" t="s">
        <v>281</v>
      </c>
      <c r="BU5" s="13" t="s">
        <v>282</v>
      </c>
      <c r="BV5" s="6" t="s">
        <v>273</v>
      </c>
      <c r="BW5" s="13" t="s">
        <v>274</v>
      </c>
      <c r="BX5" s="13" t="s">
        <v>275</v>
      </c>
      <c r="BY5" s="13" t="s">
        <v>276</v>
      </c>
      <c r="BZ5" s="13" t="s">
        <v>283</v>
      </c>
      <c r="CA5" s="13" t="s">
        <v>277</v>
      </c>
      <c r="CB5" s="13" t="s">
        <v>278</v>
      </c>
      <c r="CC5" s="13" t="s">
        <v>279</v>
      </c>
      <c r="CD5" s="13" t="s">
        <v>280</v>
      </c>
      <c r="CE5" s="13" t="s">
        <v>284</v>
      </c>
      <c r="CF5" s="13" t="s">
        <v>281</v>
      </c>
      <c r="CG5" s="13" t="s">
        <v>282</v>
      </c>
      <c r="CH5" s="6" t="s">
        <v>273</v>
      </c>
      <c r="CI5" s="13" t="s">
        <v>274</v>
      </c>
      <c r="CJ5" s="13" t="s">
        <v>275</v>
      </c>
      <c r="CK5" s="13" t="s">
        <v>276</v>
      </c>
      <c r="CL5" s="13" t="s">
        <v>283</v>
      </c>
      <c r="CM5" s="13" t="s">
        <v>277</v>
      </c>
      <c r="CN5" s="13" t="s">
        <v>278</v>
      </c>
      <c r="CO5" s="13" t="s">
        <v>279</v>
      </c>
      <c r="CP5" s="13" t="s">
        <v>280</v>
      </c>
      <c r="CQ5" s="13" t="s">
        <v>284</v>
      </c>
      <c r="CR5" s="13" t="s">
        <v>281</v>
      </c>
      <c r="CS5" s="13" t="s">
        <v>282</v>
      </c>
      <c r="CT5" s="6" t="s">
        <v>273</v>
      </c>
      <c r="CU5" s="13" t="s">
        <v>274</v>
      </c>
      <c r="CV5" s="13" t="s">
        <v>275</v>
      </c>
      <c r="CW5" s="13" t="s">
        <v>276</v>
      </c>
      <c r="CX5" s="13" t="s">
        <v>283</v>
      </c>
      <c r="CY5" s="13" t="s">
        <v>277</v>
      </c>
      <c r="CZ5" s="13" t="s">
        <v>278</v>
      </c>
      <c r="DA5" s="13" t="s">
        <v>279</v>
      </c>
      <c r="DB5" s="13" t="s">
        <v>280</v>
      </c>
      <c r="DC5" s="13" t="s">
        <v>284</v>
      </c>
      <c r="DD5" s="13" t="s">
        <v>281</v>
      </c>
      <c r="DE5" s="13" t="s">
        <v>282</v>
      </c>
      <c r="DF5" s="6" t="s">
        <v>273</v>
      </c>
      <c r="DG5" s="13" t="s">
        <v>274</v>
      </c>
      <c r="DH5" s="13" t="s">
        <v>275</v>
      </c>
      <c r="DI5" s="13" t="s">
        <v>276</v>
      </c>
      <c r="DJ5" s="13" t="s">
        <v>283</v>
      </c>
      <c r="DK5" s="13" t="s">
        <v>277</v>
      </c>
      <c r="DL5" s="13" t="s">
        <v>278</v>
      </c>
      <c r="DM5" s="13" t="s">
        <v>279</v>
      </c>
      <c r="DN5" s="13" t="s">
        <v>280</v>
      </c>
      <c r="DO5" s="13" t="s">
        <v>284</v>
      </c>
      <c r="DP5" s="13" t="s">
        <v>281</v>
      </c>
      <c r="DQ5" s="13" t="s">
        <v>282</v>
      </c>
      <c r="DR5" s="6" t="s">
        <v>273</v>
      </c>
      <c r="DS5" s="13" t="s">
        <v>274</v>
      </c>
      <c r="DT5" s="13" t="s">
        <v>275</v>
      </c>
      <c r="DU5" s="13" t="s">
        <v>276</v>
      </c>
      <c r="DV5" s="13" t="s">
        <v>283</v>
      </c>
      <c r="DW5" s="13" t="s">
        <v>277</v>
      </c>
      <c r="DX5" s="13" t="s">
        <v>278</v>
      </c>
      <c r="DY5" s="13" t="s">
        <v>279</v>
      </c>
      <c r="DZ5" s="13" t="s">
        <v>280</v>
      </c>
      <c r="EA5" s="13" t="s">
        <v>284</v>
      </c>
      <c r="EB5" s="13" t="s">
        <v>281</v>
      </c>
      <c r="EC5" s="13" t="s">
        <v>282</v>
      </c>
      <c r="ED5" s="6" t="s">
        <v>273</v>
      </c>
      <c r="EE5" s="13" t="s">
        <v>274</v>
      </c>
      <c r="EF5" s="13" t="s">
        <v>275</v>
      </c>
      <c r="EG5" s="13" t="s">
        <v>276</v>
      </c>
      <c r="EH5" s="13" t="s">
        <v>283</v>
      </c>
      <c r="EI5" s="13" t="s">
        <v>277</v>
      </c>
      <c r="EJ5" s="13" t="s">
        <v>278</v>
      </c>
      <c r="EK5" s="13" t="s">
        <v>279</v>
      </c>
      <c r="EL5" s="13" t="s">
        <v>280</v>
      </c>
      <c r="EM5" s="13" t="s">
        <v>284</v>
      </c>
      <c r="EN5" s="13" t="s">
        <v>281</v>
      </c>
      <c r="EO5" s="13" t="s">
        <v>282</v>
      </c>
      <c r="EP5" s="6" t="s">
        <v>273</v>
      </c>
      <c r="EQ5" s="13" t="s">
        <v>274</v>
      </c>
      <c r="ER5" s="13" t="s">
        <v>275</v>
      </c>
      <c r="ES5" s="13" t="s">
        <v>276</v>
      </c>
      <c r="ET5" s="13" t="s">
        <v>283</v>
      </c>
      <c r="EU5" s="13" t="s">
        <v>277</v>
      </c>
      <c r="EV5" s="13" t="s">
        <v>278</v>
      </c>
      <c r="EW5" s="13" t="s">
        <v>279</v>
      </c>
      <c r="EX5" s="13" t="s">
        <v>280</v>
      </c>
      <c r="EY5" s="13" t="s">
        <v>284</v>
      </c>
      <c r="EZ5" s="13" t="s">
        <v>281</v>
      </c>
      <c r="FA5" s="13" t="s">
        <v>282</v>
      </c>
      <c r="FB5" s="6" t="s">
        <v>273</v>
      </c>
      <c r="FC5" s="13" t="s">
        <v>274</v>
      </c>
      <c r="FD5" s="13" t="s">
        <v>275</v>
      </c>
      <c r="FE5" s="13" t="s">
        <v>276</v>
      </c>
      <c r="FF5" s="13" t="s">
        <v>283</v>
      </c>
      <c r="FG5" s="13" t="s">
        <v>277</v>
      </c>
      <c r="FH5" s="13" t="s">
        <v>278</v>
      </c>
      <c r="FI5" s="13" t="s">
        <v>279</v>
      </c>
      <c r="FJ5" s="13" t="s">
        <v>280</v>
      </c>
      <c r="FK5" s="13" t="s">
        <v>284</v>
      </c>
      <c r="FL5" s="13" t="s">
        <v>281</v>
      </c>
      <c r="FM5" s="13" t="s">
        <v>282</v>
      </c>
      <c r="FN5" s="6" t="s">
        <v>273</v>
      </c>
      <c r="FO5" s="13" t="s">
        <v>274</v>
      </c>
      <c r="FP5" s="13" t="s">
        <v>275</v>
      </c>
      <c r="FQ5" s="13" t="s">
        <v>276</v>
      </c>
      <c r="FR5" s="13" t="s">
        <v>283</v>
      </c>
      <c r="FS5" s="13" t="s">
        <v>277</v>
      </c>
      <c r="FT5" s="13" t="s">
        <v>278</v>
      </c>
      <c r="FU5" s="13" t="s">
        <v>279</v>
      </c>
      <c r="FV5" s="13" t="s">
        <v>280</v>
      </c>
      <c r="FW5" s="13" t="s">
        <v>284</v>
      </c>
      <c r="FX5" s="13" t="s">
        <v>281</v>
      </c>
      <c r="FY5" s="13" t="s">
        <v>282</v>
      </c>
      <c r="FZ5" s="6" t="s">
        <v>273</v>
      </c>
      <c r="GA5" s="13" t="s">
        <v>274</v>
      </c>
      <c r="GB5" s="13" t="s">
        <v>275</v>
      </c>
      <c r="GC5" s="13" t="s">
        <v>276</v>
      </c>
      <c r="GD5" s="13" t="s">
        <v>283</v>
      </c>
      <c r="GE5" s="13" t="s">
        <v>277</v>
      </c>
      <c r="GF5" s="13" t="s">
        <v>278</v>
      </c>
      <c r="GG5" s="13" t="s">
        <v>279</v>
      </c>
      <c r="GH5" s="13" t="s">
        <v>280</v>
      </c>
      <c r="GI5" s="13" t="s">
        <v>284</v>
      </c>
      <c r="GJ5" s="13" t="s">
        <v>281</v>
      </c>
      <c r="GK5" s="13" t="s">
        <v>282</v>
      </c>
      <c r="GL5" s="6" t="s">
        <v>273</v>
      </c>
      <c r="GM5" s="13" t="s">
        <v>274</v>
      </c>
      <c r="GN5" s="13" t="s">
        <v>275</v>
      </c>
      <c r="GO5" s="13" t="s">
        <v>276</v>
      </c>
      <c r="GP5" s="13" t="s">
        <v>283</v>
      </c>
      <c r="GQ5" s="13" t="s">
        <v>277</v>
      </c>
      <c r="GR5" s="13" t="s">
        <v>278</v>
      </c>
      <c r="GS5" s="13" t="s">
        <v>279</v>
      </c>
      <c r="GT5" s="13" t="s">
        <v>280</v>
      </c>
      <c r="GU5" s="13" t="s">
        <v>284</v>
      </c>
      <c r="GV5" s="13" t="s">
        <v>281</v>
      </c>
      <c r="GW5" s="13" t="s">
        <v>282</v>
      </c>
      <c r="GX5" s="6" t="s">
        <v>273</v>
      </c>
      <c r="GY5" s="13" t="s">
        <v>274</v>
      </c>
      <c r="GZ5" s="13" t="s">
        <v>275</v>
      </c>
      <c r="HA5" s="13" t="s">
        <v>276</v>
      </c>
      <c r="HB5" s="13" t="s">
        <v>283</v>
      </c>
      <c r="HC5" s="13" t="s">
        <v>277</v>
      </c>
      <c r="HD5" s="13" t="s">
        <v>278</v>
      </c>
      <c r="HE5" s="13" t="s">
        <v>279</v>
      </c>
      <c r="HF5" s="13" t="s">
        <v>280</v>
      </c>
      <c r="HG5" s="13" t="s">
        <v>284</v>
      </c>
      <c r="HH5" s="13" t="s">
        <v>281</v>
      </c>
      <c r="HI5" s="13" t="s">
        <v>282</v>
      </c>
      <c r="HJ5" s="6" t="s">
        <v>273</v>
      </c>
      <c r="HK5" s="13" t="s">
        <v>274</v>
      </c>
      <c r="HL5" s="13" t="s">
        <v>275</v>
      </c>
      <c r="HM5" s="13" t="s">
        <v>276</v>
      </c>
      <c r="HN5" s="13" t="s">
        <v>283</v>
      </c>
      <c r="HO5" s="25" t="s">
        <v>277</v>
      </c>
    </row>
    <row r="6" spans="1:223" x14ac:dyDescent="0.25">
      <c r="A6" s="6" t="s">
        <v>3</v>
      </c>
      <c r="B6" s="16">
        <v>669682.46726187074</v>
      </c>
      <c r="C6" s="17">
        <v>1495167.0069027515</v>
      </c>
      <c r="D6" s="17">
        <v>1982407.9191729771</v>
      </c>
      <c r="E6" s="17">
        <v>1197207.2022521324</v>
      </c>
      <c r="F6" s="17">
        <v>1101302.9162795641</v>
      </c>
      <c r="G6" s="17">
        <v>1173764.6944743299</v>
      </c>
      <c r="H6" s="17">
        <v>1282596.2813668787</v>
      </c>
      <c r="I6" s="17">
        <v>1182884.7637674685</v>
      </c>
      <c r="J6" s="17">
        <v>1144166.72986685</v>
      </c>
      <c r="K6" s="17">
        <v>1125411.3899149387</v>
      </c>
      <c r="L6" s="17">
        <v>1142535.2416416863</v>
      </c>
      <c r="M6" s="17">
        <v>1092141.6246644694</v>
      </c>
      <c r="N6" s="16">
        <v>1096336.2758987895</v>
      </c>
      <c r="O6" s="17">
        <v>1069176.5227002082</v>
      </c>
      <c r="P6" s="17">
        <v>1066619.2926356699</v>
      </c>
      <c r="Q6" s="17">
        <v>1059798.702520496</v>
      </c>
      <c r="R6" s="17">
        <v>1034911.6130601867</v>
      </c>
      <c r="S6" s="17">
        <v>976196.21220893005</v>
      </c>
      <c r="T6" s="17">
        <v>875827.39726001571</v>
      </c>
      <c r="U6" s="17">
        <v>767759.02768392244</v>
      </c>
      <c r="V6" s="17">
        <v>726712.20621130639</v>
      </c>
      <c r="W6" s="17">
        <v>706761.19015911291</v>
      </c>
      <c r="X6" s="17">
        <v>914398.05675889563</v>
      </c>
      <c r="Y6" s="17">
        <v>864704.8204690289</v>
      </c>
      <c r="Z6" s="16">
        <v>832759.55836557469</v>
      </c>
      <c r="AA6" s="17">
        <v>782955.49779988127</v>
      </c>
      <c r="AB6" s="17">
        <v>750112.94810406864</v>
      </c>
      <c r="AC6" s="17">
        <v>725885.54108619434</v>
      </c>
      <c r="AD6" s="17">
        <v>713138.60166283243</v>
      </c>
      <c r="AE6" s="17">
        <v>679837.12918069132</v>
      </c>
      <c r="AF6" s="17">
        <v>650355.21631106886</v>
      </c>
      <c r="AG6" s="17">
        <v>622959.67733774625</v>
      </c>
      <c r="AH6" s="17">
        <v>598303.27925392182</v>
      </c>
      <c r="AI6" s="17">
        <v>573709.7526181112</v>
      </c>
      <c r="AJ6" s="17">
        <v>551147.47525001841</v>
      </c>
      <c r="AK6" s="17">
        <v>528406.81811334728</v>
      </c>
      <c r="AL6" s="16">
        <v>524818.40813814593</v>
      </c>
      <c r="AM6" s="17">
        <v>468276.18933785905</v>
      </c>
      <c r="AN6" s="17">
        <v>450305.13444586203</v>
      </c>
      <c r="AO6" s="17">
        <v>443210.24992128735</v>
      </c>
      <c r="AP6" s="17">
        <v>431115.03868564218</v>
      </c>
      <c r="AQ6" s="17">
        <v>416320.1634117192</v>
      </c>
      <c r="AR6" s="17">
        <v>403276.66733291181</v>
      </c>
      <c r="AS6" s="17">
        <v>391059.94806348305</v>
      </c>
      <c r="AT6" s="17">
        <v>380209.0392902483</v>
      </c>
      <c r="AU6" s="17">
        <v>370986.84324206127</v>
      </c>
      <c r="AV6" s="17">
        <v>362312.30818130728</v>
      </c>
      <c r="AW6" s="17">
        <v>354155.66608881491</v>
      </c>
      <c r="AX6" s="16">
        <v>342718.32489219954</v>
      </c>
      <c r="AY6" s="17">
        <v>330090.27990992478</v>
      </c>
      <c r="AZ6" s="17">
        <v>318080.39050266787</v>
      </c>
      <c r="BA6" s="17">
        <v>306758.19225785771</v>
      </c>
      <c r="BB6" s="17">
        <v>295952.95972001925</v>
      </c>
      <c r="BC6" s="17">
        <v>285353.58415538445</v>
      </c>
      <c r="BD6" s="17">
        <v>274845.5998462307</v>
      </c>
      <c r="BE6" s="17">
        <v>265462.92292743555</v>
      </c>
      <c r="BF6" s="17">
        <v>256114.48681586795</v>
      </c>
      <c r="BG6" s="17">
        <v>246988.58244399351</v>
      </c>
      <c r="BH6" s="17">
        <v>238977.22121663985</v>
      </c>
      <c r="BI6" s="17">
        <v>231555.02467527281</v>
      </c>
      <c r="BJ6" s="16">
        <v>222834.46292898091</v>
      </c>
      <c r="BK6" s="17">
        <v>214822.6881514132</v>
      </c>
      <c r="BL6" s="17">
        <v>207416.98805597116</v>
      </c>
      <c r="BM6" s="17">
        <v>201168.86508908795</v>
      </c>
      <c r="BN6" s="17">
        <v>194390.28229227103</v>
      </c>
      <c r="BO6" s="17">
        <v>187329.79739740014</v>
      </c>
      <c r="BP6" s="17">
        <v>181238.97450918998</v>
      </c>
      <c r="BQ6" s="17">
        <v>175272.53309184892</v>
      </c>
      <c r="BR6" s="17">
        <v>169367.64527933978</v>
      </c>
      <c r="BS6" s="17">
        <v>163661.07661259788</v>
      </c>
      <c r="BT6" s="17">
        <v>158243.98365982098</v>
      </c>
      <c r="BU6" s="17">
        <v>154563.54225279842</v>
      </c>
      <c r="BV6" s="16">
        <v>147871.60830946564</v>
      </c>
      <c r="BW6" s="17">
        <v>143777.69990217773</v>
      </c>
      <c r="BX6" s="17">
        <v>138467.27089112101</v>
      </c>
      <c r="BY6" s="17">
        <v>134019.24817320364</v>
      </c>
      <c r="BZ6" s="17">
        <v>129681.93500851199</v>
      </c>
      <c r="CA6" s="17">
        <v>125318.96914854975</v>
      </c>
      <c r="CB6" s="17">
        <v>121555.51120785042</v>
      </c>
      <c r="CC6" s="17">
        <v>118449.57666904799</v>
      </c>
      <c r="CD6" s="17">
        <v>115121.4657122085</v>
      </c>
      <c r="CE6" s="17">
        <v>110734.11603860254</v>
      </c>
      <c r="CF6" s="17">
        <v>108448.98518758561</v>
      </c>
      <c r="CG6" s="17">
        <v>106621.51123282651</v>
      </c>
      <c r="CH6" s="16">
        <v>101372.12520437187</v>
      </c>
      <c r="CI6" s="17">
        <v>97208.127722764752</v>
      </c>
      <c r="CJ6" s="17">
        <v>79349.041091528459</v>
      </c>
      <c r="CK6" s="17">
        <v>77312.921324634954</v>
      </c>
      <c r="CL6" s="17">
        <v>75445.911275974955</v>
      </c>
      <c r="CM6" s="17">
        <v>73584.446650025406</v>
      </c>
      <c r="CN6" s="17">
        <v>71630.957805202313</v>
      </c>
      <c r="CO6" s="17">
        <v>69954.632076692535</v>
      </c>
      <c r="CP6" s="17">
        <v>68131.24570582599</v>
      </c>
      <c r="CQ6" s="17">
        <v>66401.442630470425</v>
      </c>
      <c r="CR6" s="17">
        <v>64814.590983398084</v>
      </c>
      <c r="CS6" s="17">
        <v>64643.504919364597</v>
      </c>
      <c r="CT6" s="16">
        <v>61633.144184612735</v>
      </c>
      <c r="CU6" s="17">
        <v>60080.381292752594</v>
      </c>
      <c r="CV6" s="17">
        <v>58655.334838654235</v>
      </c>
      <c r="CW6" s="17">
        <v>57203.138500541849</v>
      </c>
      <c r="CX6" s="17">
        <v>55880.098366974489</v>
      </c>
      <c r="CY6" s="17">
        <v>54558.753861705845</v>
      </c>
      <c r="CZ6" s="17">
        <v>53151.432889771968</v>
      </c>
      <c r="DA6" s="17">
        <v>51964.055530534184</v>
      </c>
      <c r="DB6" s="17">
        <v>50650.208012228315</v>
      </c>
      <c r="DC6" s="17">
        <v>49402.792133899879</v>
      </c>
      <c r="DD6" s="17">
        <v>48268.126904750054</v>
      </c>
      <c r="DE6" s="17">
        <v>48309.620831738495</v>
      </c>
      <c r="DF6" s="16">
        <v>38830.225228308198</v>
      </c>
      <c r="DG6" s="17">
        <v>37894.756481354721</v>
      </c>
      <c r="DH6" s="17">
        <v>37029.37589896367</v>
      </c>
      <c r="DI6" s="17">
        <v>36154.412144103786</v>
      </c>
      <c r="DJ6" s="17">
        <v>35348.925083072456</v>
      </c>
      <c r="DK6" s="17">
        <v>34550.453535294575</v>
      </c>
      <c r="DL6" s="17">
        <v>33711.66016441425</v>
      </c>
      <c r="DM6" s="17">
        <v>32981.993778113931</v>
      </c>
      <c r="DN6" s="17">
        <v>32193.628846757059</v>
      </c>
      <c r="DO6" s="17">
        <v>31446.529640646779</v>
      </c>
      <c r="DP6" s="17">
        <v>30762.179296467184</v>
      </c>
      <c r="DQ6" s="17">
        <v>30961.825070198043</v>
      </c>
      <c r="DR6" s="16">
        <v>25997.184452544301</v>
      </c>
      <c r="DS6" s="17">
        <v>7350.6582912062922</v>
      </c>
      <c r="DT6" s="17">
        <v>7264.1033672010544</v>
      </c>
      <c r="DU6" s="17">
        <v>7178.4411270134297</v>
      </c>
      <c r="DV6" s="17">
        <v>7093.6766695269762</v>
      </c>
      <c r="DW6" s="17">
        <v>7009.8127707200892</v>
      </c>
      <c r="DX6" s="17">
        <v>6926.8533680237424</v>
      </c>
      <c r="DY6" s="17">
        <v>6844.7923614379361</v>
      </c>
      <c r="DZ6" s="17">
        <v>6763.6394185617191</v>
      </c>
      <c r="EA6" s="17">
        <v>6683.3903623002507</v>
      </c>
      <c r="EB6" s="17">
        <v>6604.0492300845081</v>
      </c>
      <c r="EC6" s="17">
        <v>7173.4672586184024</v>
      </c>
      <c r="ED6" s="16">
        <v>6448.0856897469912</v>
      </c>
      <c r="EE6" s="17">
        <v>6371.4606576036113</v>
      </c>
      <c r="EF6" s="17">
        <v>6295.739562915328</v>
      </c>
      <c r="EG6" s="17">
        <v>6220.9240587553732</v>
      </c>
      <c r="EH6" s="17">
        <v>6147.0137138392365</v>
      </c>
      <c r="EI6" s="17">
        <v>6073.9981209040088</v>
      </c>
      <c r="EJ6" s="17">
        <v>6001.8800330229233</v>
      </c>
      <c r="EK6" s="17">
        <v>5930.6558345537251</v>
      </c>
      <c r="EL6" s="17">
        <v>5860.3234713067377</v>
      </c>
      <c r="EM6" s="17">
        <v>5790.8778432819618</v>
      </c>
      <c r="EN6" s="17">
        <v>5722.3146733845606</v>
      </c>
      <c r="EO6" s="17">
        <v>6091.2648169938748</v>
      </c>
      <c r="EP6" s="16">
        <v>5587.8177923296262</v>
      </c>
      <c r="EQ6" s="17">
        <v>5521.8725197195108</v>
      </c>
      <c r="ER6" s="17">
        <v>5456.7858208790258</v>
      </c>
      <c r="ES6" s="17">
        <v>5392.5608488814041</v>
      </c>
      <c r="ET6" s="17">
        <v>5329.1826277482487</v>
      </c>
      <c r="EU6" s="17">
        <v>5266.6469189321433</v>
      </c>
      <c r="EV6" s="17">
        <v>5204.9479609805057</v>
      </c>
      <c r="EW6" s="17">
        <v>5144.07816953559</v>
      </c>
      <c r="EX6" s="17">
        <v>5084.0272758819119</v>
      </c>
      <c r="EY6" s="17">
        <v>5024.7933643772121</v>
      </c>
      <c r="EZ6" s="17">
        <v>4966.3617590430977</v>
      </c>
      <c r="FA6" s="17">
        <v>5182.668919293953</v>
      </c>
      <c r="FB6" s="16">
        <v>4851.8833210762987</v>
      </c>
      <c r="FC6" s="17">
        <v>4795.8158895600563</v>
      </c>
      <c r="FD6" s="17">
        <v>4740.5207653308407</v>
      </c>
      <c r="FE6" s="17">
        <v>4685.989241125746</v>
      </c>
      <c r="FF6" s="17">
        <v>4631.6522655039926</v>
      </c>
      <c r="FG6" s="17">
        <v>4578.6372871574649</v>
      </c>
      <c r="FH6" s="17">
        <v>4526.1924652455573</v>
      </c>
      <c r="FI6" s="17">
        <v>4471.3134218800342</v>
      </c>
      <c r="FJ6" s="17">
        <v>4418.9682613604054</v>
      </c>
      <c r="FK6" s="17">
        <v>4366.7974723292818</v>
      </c>
      <c r="FL6" s="17">
        <v>4317.4146091813618</v>
      </c>
      <c r="FM6" s="17">
        <v>4421.5740809145173</v>
      </c>
      <c r="FN6" s="16">
        <v>4221.0829500167983</v>
      </c>
      <c r="FO6" s="17">
        <v>4173.9198668332147</v>
      </c>
      <c r="FP6" s="17">
        <v>4127.4571775272861</v>
      </c>
      <c r="FQ6" s="17">
        <v>4081.6260731554148</v>
      </c>
      <c r="FR6" s="17">
        <v>4036.4130777392033</v>
      </c>
      <c r="FS6" s="17">
        <v>3991.7883477012138</v>
      </c>
      <c r="FT6" s="17">
        <v>3947.7895327653491</v>
      </c>
      <c r="FU6" s="17">
        <v>3902.3079042753893</v>
      </c>
      <c r="FV6" s="17">
        <v>3859.5003781992195</v>
      </c>
      <c r="FW6" s="17">
        <v>3817.1019415108149</v>
      </c>
      <c r="FX6" s="17">
        <v>3774.8866394441907</v>
      </c>
      <c r="FY6" s="17">
        <v>3813.6218889311963</v>
      </c>
      <c r="FZ6" s="16">
        <v>23.37896160505845</v>
      </c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6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6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6"/>
      <c r="HK6" s="17"/>
      <c r="HL6" s="17"/>
      <c r="HM6" s="17"/>
      <c r="HN6" s="17"/>
      <c r="HO6" s="26"/>
    </row>
    <row r="7" spans="1:223" x14ac:dyDescent="0.25">
      <c r="A7" s="11" t="s">
        <v>188</v>
      </c>
      <c r="B7" s="18"/>
      <c r="C7" s="19">
        <v>1074038.670077424</v>
      </c>
      <c r="D7" s="19">
        <v>1074371.349988366</v>
      </c>
      <c r="E7" s="19">
        <v>794457.17236157029</v>
      </c>
      <c r="F7" s="19">
        <v>665741.59986298275</v>
      </c>
      <c r="G7" s="19">
        <v>646480.55588855548</v>
      </c>
      <c r="H7" s="19">
        <v>623606.52587284218</v>
      </c>
      <c r="I7" s="19">
        <v>711765.34352761367</v>
      </c>
      <c r="J7" s="19">
        <v>673847.45351105859</v>
      </c>
      <c r="K7" s="19">
        <v>631925.59977201966</v>
      </c>
      <c r="L7" s="19">
        <v>615555.7321686761</v>
      </c>
      <c r="M7" s="19">
        <v>599497.68020240229</v>
      </c>
      <c r="N7" s="18">
        <v>587088.00002902339</v>
      </c>
      <c r="O7" s="19">
        <v>579764.16769443499</v>
      </c>
      <c r="P7" s="19">
        <v>574903.07132785325</v>
      </c>
      <c r="Q7" s="19">
        <v>562879.80052152334</v>
      </c>
      <c r="R7" s="19">
        <v>542934.78756454028</v>
      </c>
      <c r="S7" s="19">
        <v>643192.35682831937</v>
      </c>
      <c r="T7" s="19">
        <v>576594.57899039949</v>
      </c>
      <c r="U7" s="19">
        <v>561680.36599764694</v>
      </c>
      <c r="V7" s="19">
        <v>497843.2797510302</v>
      </c>
      <c r="W7" s="19">
        <v>480122.36123117252</v>
      </c>
      <c r="X7" s="19">
        <v>474456.02460730169</v>
      </c>
      <c r="Y7" s="19">
        <v>472307.01815490721</v>
      </c>
      <c r="Z7" s="18">
        <v>456595.45150219492</v>
      </c>
      <c r="AA7" s="19">
        <v>458211.02487338713</v>
      </c>
      <c r="AB7" s="19">
        <v>453877.11504769698</v>
      </c>
      <c r="AC7" s="19">
        <v>429187.90748388314</v>
      </c>
      <c r="AD7" s="19">
        <v>428350.19101621676</v>
      </c>
      <c r="AE7" s="19">
        <v>428033.03781845229</v>
      </c>
      <c r="AF7" s="19">
        <v>410082.94761243771</v>
      </c>
      <c r="AG7" s="19">
        <v>403541.71519730613</v>
      </c>
      <c r="AH7" s="19">
        <v>397518.4011493224</v>
      </c>
      <c r="AI7" s="19">
        <v>392042.32063517394</v>
      </c>
      <c r="AJ7" s="19">
        <v>386674.15882454708</v>
      </c>
      <c r="AK7" s="19">
        <v>381802.1255160842</v>
      </c>
      <c r="AL7" s="18">
        <v>376890.39573522995</v>
      </c>
      <c r="AM7" s="19">
        <v>384182.4531301629</v>
      </c>
      <c r="AN7" s="19">
        <v>355598.30368296907</v>
      </c>
      <c r="AO7" s="19">
        <v>347852.90665445419</v>
      </c>
      <c r="AP7" s="19">
        <v>351856.912213362</v>
      </c>
      <c r="AQ7" s="19">
        <v>354681.72617954307</v>
      </c>
      <c r="AR7" s="19">
        <v>353580.73773832689</v>
      </c>
      <c r="AS7" s="19">
        <v>353198.42413335026</v>
      </c>
      <c r="AT7" s="19">
        <v>352776.73338411574</v>
      </c>
      <c r="AU7" s="19">
        <v>354614.78078100155</v>
      </c>
      <c r="AV7" s="19">
        <v>356880.78424082336</v>
      </c>
      <c r="AW7" s="19">
        <v>358599.86963182635</v>
      </c>
      <c r="AX7" s="18">
        <v>360011.07750090887</v>
      </c>
      <c r="AY7" s="19">
        <v>357993.55091323453</v>
      </c>
      <c r="AZ7" s="19">
        <v>354276.03721738246</v>
      </c>
      <c r="BA7" s="19">
        <v>346090.02992536547</v>
      </c>
      <c r="BB7" s="19">
        <v>342630.98359701247</v>
      </c>
      <c r="BC7" s="19">
        <v>339375.68923009397</v>
      </c>
      <c r="BD7" s="19">
        <v>336261.73122769571</v>
      </c>
      <c r="BE7" s="19">
        <v>333242.39502804371</v>
      </c>
      <c r="BF7" s="19">
        <v>330410.76303729834</v>
      </c>
      <c r="BG7" s="19">
        <v>327573.79381028056</v>
      </c>
      <c r="BH7" s="19">
        <v>325037.93860591733</v>
      </c>
      <c r="BI7" s="19">
        <v>322146.10715604533</v>
      </c>
      <c r="BJ7" s="18">
        <v>319723.96827497135</v>
      </c>
      <c r="BK7" s="19">
        <v>316975.25317208032</v>
      </c>
      <c r="BL7" s="19">
        <v>314726.64355180523</v>
      </c>
      <c r="BM7" s="19">
        <v>307915.36233594583</v>
      </c>
      <c r="BN7" s="19">
        <v>305840.82496337366</v>
      </c>
      <c r="BO7" s="19">
        <v>303828.95040694246</v>
      </c>
      <c r="BP7" s="19">
        <v>301850.72558183712</v>
      </c>
      <c r="BQ7" s="19">
        <v>300006.66846173175</v>
      </c>
      <c r="BR7" s="19">
        <v>298131.92891324911</v>
      </c>
      <c r="BS7" s="19">
        <v>296343.52202856488</v>
      </c>
      <c r="BT7" s="19">
        <v>294625.63825414918</v>
      </c>
      <c r="BU7" s="19">
        <v>292952.74508574296</v>
      </c>
      <c r="BV7" s="18">
        <v>291304.4724219662</v>
      </c>
      <c r="BW7" s="19">
        <v>289677.95015567821</v>
      </c>
      <c r="BX7" s="19">
        <v>288116.28147005074</v>
      </c>
      <c r="BY7" s="19">
        <v>281927.96804024617</v>
      </c>
      <c r="BZ7" s="19">
        <v>280428.88086604932</v>
      </c>
      <c r="CA7" s="19">
        <v>278941.10338844795</v>
      </c>
      <c r="CB7" s="19">
        <v>277447.73171953944</v>
      </c>
      <c r="CC7" s="19">
        <v>276008.10430264467</v>
      </c>
      <c r="CD7" s="19">
        <v>274542.05123241129</v>
      </c>
      <c r="CE7" s="19">
        <v>273092.39759663172</v>
      </c>
      <c r="CF7" s="19">
        <v>271663.84300902201</v>
      </c>
      <c r="CG7" s="19">
        <v>270235.73279847269</v>
      </c>
      <c r="CH7" s="18">
        <v>268793.32296928321</v>
      </c>
      <c r="CI7" s="19">
        <v>267334.17708801723</v>
      </c>
      <c r="CJ7" s="19">
        <v>265892.58831301483</v>
      </c>
      <c r="CK7" s="19">
        <v>259789.55933860852</v>
      </c>
      <c r="CL7" s="19">
        <v>258330.64235537418</v>
      </c>
      <c r="CM7" s="19">
        <v>256849.83127252309</v>
      </c>
      <c r="CN7" s="19">
        <v>255332.95923177039</v>
      </c>
      <c r="CO7" s="19">
        <v>253827.30196579258</v>
      </c>
      <c r="CP7" s="19">
        <v>252284.16514470938</v>
      </c>
      <c r="CQ7" s="19">
        <v>250724.48298018827</v>
      </c>
      <c r="CR7" s="19">
        <v>248058.43381432683</v>
      </c>
      <c r="CS7" s="19">
        <v>245431.57269619757</v>
      </c>
      <c r="CT7" s="18">
        <v>242834.22441484369</v>
      </c>
      <c r="CU7" s="19">
        <v>240262.53143597851</v>
      </c>
      <c r="CV7" s="19">
        <v>237744.82801531232</v>
      </c>
      <c r="CW7" s="19">
        <v>230614.12805753728</v>
      </c>
      <c r="CX7" s="19">
        <v>228166.06643527304</v>
      </c>
      <c r="CY7" s="19">
        <v>225750.67781419755</v>
      </c>
      <c r="CZ7" s="19">
        <v>223358.47085799125</v>
      </c>
      <c r="DA7" s="19">
        <v>221010.67547254637</v>
      </c>
      <c r="DB7" s="19">
        <v>218686.90542933854</v>
      </c>
      <c r="DC7" s="19">
        <v>216393.29369508973</v>
      </c>
      <c r="DD7" s="19">
        <v>214133.10487928981</v>
      </c>
      <c r="DE7" s="19">
        <v>211906.9932201115</v>
      </c>
      <c r="DF7" s="18">
        <v>209704.85603976122</v>
      </c>
      <c r="DG7" s="19">
        <v>204773.69159712188</v>
      </c>
      <c r="DH7" s="19">
        <v>202684.40088604877</v>
      </c>
      <c r="DI7" s="19">
        <v>193652.89560567698</v>
      </c>
      <c r="DJ7" s="19">
        <v>191617.89944203716</v>
      </c>
      <c r="DK7" s="19">
        <v>189607.11964044088</v>
      </c>
      <c r="DL7" s="19">
        <v>187619.33731789325</v>
      </c>
      <c r="DM7" s="19">
        <v>185662.47856140346</v>
      </c>
      <c r="DN7" s="19">
        <v>183722.8981862271</v>
      </c>
      <c r="DO7" s="19">
        <v>181805.95778064663</v>
      </c>
      <c r="DP7" s="19">
        <v>179920.00284211815</v>
      </c>
      <c r="DQ7" s="19">
        <v>178059.66573092097</v>
      </c>
      <c r="DR7" s="18">
        <v>176213.31511789671</v>
      </c>
      <c r="DS7" s="19">
        <v>172476.43744871084</v>
      </c>
      <c r="DT7" s="19">
        <v>170485.7768634434</v>
      </c>
      <c r="DU7" s="19">
        <v>168780.91911716358</v>
      </c>
      <c r="DV7" s="19">
        <v>167093.11000397301</v>
      </c>
      <c r="DW7" s="19">
        <v>165422.17896669457</v>
      </c>
      <c r="DX7" s="19">
        <v>163767.95709590465</v>
      </c>
      <c r="DY7" s="19">
        <v>162130.27751444915</v>
      </c>
      <c r="DZ7" s="19">
        <v>160508.97471550439</v>
      </c>
      <c r="EA7" s="19">
        <v>158903.8850554853</v>
      </c>
      <c r="EB7" s="19">
        <v>157314.84614565267</v>
      </c>
      <c r="EC7" s="19">
        <v>155741.69756050585</v>
      </c>
      <c r="ED7" s="18">
        <v>154184.28064487479</v>
      </c>
      <c r="EE7" s="19">
        <v>152642.43787585865</v>
      </c>
      <c r="EF7" s="19">
        <v>151116.01350088732</v>
      </c>
      <c r="EG7" s="19">
        <v>149604.85338417511</v>
      </c>
      <c r="EH7" s="19">
        <v>148108.80479123644</v>
      </c>
      <c r="EI7" s="19">
        <v>146627.71688888554</v>
      </c>
      <c r="EJ7" s="19">
        <v>145161.43961426738</v>
      </c>
      <c r="EK7" s="19">
        <v>143709.82523679608</v>
      </c>
      <c r="EL7" s="19">
        <v>142272.7269652473</v>
      </c>
      <c r="EM7" s="19">
        <v>140849.99974066572</v>
      </c>
      <c r="EN7" s="19">
        <v>139441.49977442692</v>
      </c>
      <c r="EO7" s="19">
        <v>138047.08486372163</v>
      </c>
      <c r="EP7" s="18">
        <v>136666.61397607144</v>
      </c>
      <c r="EQ7" s="19">
        <v>135299.94778029772</v>
      </c>
      <c r="ER7" s="19">
        <v>133946.94841555267</v>
      </c>
      <c r="ES7" s="19">
        <v>132607.47890680376</v>
      </c>
      <c r="ET7" s="19">
        <v>131281.40393386455</v>
      </c>
      <c r="EU7" s="19">
        <v>129968.58997784861</v>
      </c>
      <c r="EV7" s="19">
        <v>128668.90407471552</v>
      </c>
      <c r="EW7" s="19">
        <v>127382.21491527098</v>
      </c>
      <c r="EX7" s="19">
        <v>126108.39302258987</v>
      </c>
      <c r="EY7" s="19">
        <v>124847.30899717013</v>
      </c>
      <c r="EZ7" s="19">
        <v>123598.8357717788</v>
      </c>
      <c r="FA7" s="19">
        <v>122362.84753402909</v>
      </c>
      <c r="FB7" s="18">
        <v>121139.21909541106</v>
      </c>
      <c r="FC7" s="19">
        <v>119927.82688419925</v>
      </c>
      <c r="FD7" s="19">
        <v>118728.54863706056</v>
      </c>
      <c r="FE7" s="19">
        <v>117541.26296099256</v>
      </c>
      <c r="FF7" s="19">
        <v>116365.85046429279</v>
      </c>
      <c r="FG7" s="19">
        <v>115202.19193268179</v>
      </c>
      <c r="FH7" s="19">
        <v>114050.16996866466</v>
      </c>
      <c r="FI7" s="19">
        <v>112909.66839862341</v>
      </c>
      <c r="FJ7" s="19">
        <v>111780.57168830147</v>
      </c>
      <c r="FK7" s="19">
        <v>110662.76577377306</v>
      </c>
      <c r="FL7" s="19">
        <v>109556.1383459585</v>
      </c>
      <c r="FM7" s="19">
        <v>108460.57678868568</v>
      </c>
      <c r="FN7" s="18">
        <v>107375.97108708252</v>
      </c>
      <c r="FO7" s="19">
        <v>106302.21135015377</v>
      </c>
      <c r="FP7" s="19">
        <v>105239.18922626569</v>
      </c>
      <c r="FQ7" s="19">
        <v>104186.79737217679</v>
      </c>
      <c r="FR7" s="19">
        <v>103144.92944594557</v>
      </c>
      <c r="FS7" s="19">
        <v>102113.48008305351</v>
      </c>
      <c r="FT7" s="19">
        <v>101092.34530479742</v>
      </c>
      <c r="FU7" s="19">
        <v>100081.42192538183</v>
      </c>
      <c r="FV7" s="19">
        <v>99080.607598372706</v>
      </c>
      <c r="FW7" s="19">
        <v>98089.80154766675</v>
      </c>
      <c r="FX7" s="19">
        <v>97108.903574583703</v>
      </c>
      <c r="FY7" s="19">
        <v>96137.814535289406</v>
      </c>
      <c r="FZ7" s="18">
        <v>95176.436309826589</v>
      </c>
      <c r="GA7" s="19">
        <v>90407.029817599483</v>
      </c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8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8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8"/>
      <c r="HK7" s="19"/>
      <c r="HL7" s="19"/>
      <c r="HM7" s="19"/>
      <c r="HN7" s="19"/>
      <c r="HO7" s="27"/>
    </row>
    <row r="8" spans="1:223" x14ac:dyDescent="0.25">
      <c r="A8" s="11" t="s">
        <v>190</v>
      </c>
      <c r="B8" s="18"/>
      <c r="C8" s="19"/>
      <c r="D8" s="19">
        <v>471221.10106288176</v>
      </c>
      <c r="E8" s="19">
        <v>943863.00374125259</v>
      </c>
      <c r="F8" s="19">
        <v>726384.29806636379</v>
      </c>
      <c r="G8" s="19">
        <v>614664.56067881535</v>
      </c>
      <c r="H8" s="19">
        <v>547154.84469182487</v>
      </c>
      <c r="I8" s="19">
        <v>496300.45936541841</v>
      </c>
      <c r="J8" s="19">
        <v>437892.76073948108</v>
      </c>
      <c r="K8" s="19">
        <v>399143.00737178139</v>
      </c>
      <c r="L8" s="19">
        <v>357515.23958241078</v>
      </c>
      <c r="M8" s="19">
        <v>331119.53410549148</v>
      </c>
      <c r="N8" s="18">
        <v>302885.3771182964</v>
      </c>
      <c r="O8" s="19">
        <v>284666.73232637485</v>
      </c>
      <c r="P8" s="19">
        <v>284346.71840821928</v>
      </c>
      <c r="Q8" s="19">
        <v>282617.62019513227</v>
      </c>
      <c r="R8" s="19">
        <v>274128.83848084841</v>
      </c>
      <c r="S8" s="19">
        <v>260723.7323652014</v>
      </c>
      <c r="T8" s="19">
        <v>235560.6054507824</v>
      </c>
      <c r="U8" s="19">
        <v>230751.52038202205</v>
      </c>
      <c r="V8" s="19">
        <v>206985.19429166493</v>
      </c>
      <c r="W8" s="19">
        <v>212553.11088508484</v>
      </c>
      <c r="X8" s="19">
        <v>196694.75782149841</v>
      </c>
      <c r="Y8" s="19">
        <v>187057.59322787146</v>
      </c>
      <c r="Z8" s="18">
        <v>172302.00992071707</v>
      </c>
      <c r="AA8" s="19">
        <v>163933.71670279541</v>
      </c>
      <c r="AB8" s="19">
        <v>178612.14958532428</v>
      </c>
      <c r="AC8" s="19">
        <v>167375.90068507189</v>
      </c>
      <c r="AD8" s="19">
        <v>165105.20652988553</v>
      </c>
      <c r="AE8" s="19">
        <v>149794.09435414404</v>
      </c>
      <c r="AF8" s="19">
        <v>138428.27538297337</v>
      </c>
      <c r="AG8" s="19">
        <v>132435.64885812651</v>
      </c>
      <c r="AH8" s="19">
        <v>129642.43947935011</v>
      </c>
      <c r="AI8" s="19">
        <v>127115.43219616136</v>
      </c>
      <c r="AJ8" s="19">
        <v>121753.54936692709</v>
      </c>
      <c r="AK8" s="19">
        <v>117275.65847693547</v>
      </c>
      <c r="AL8" s="18">
        <v>112238.84686799531</v>
      </c>
      <c r="AM8" s="19">
        <v>108081.721773873</v>
      </c>
      <c r="AN8" s="19">
        <v>118473.96260066418</v>
      </c>
      <c r="AO8" s="19">
        <v>113959.20064168138</v>
      </c>
      <c r="AP8" s="19">
        <v>109744.96658218687</v>
      </c>
      <c r="AQ8" s="19">
        <v>111270.45202731667</v>
      </c>
      <c r="AR8" s="19">
        <v>114587.58031896659</v>
      </c>
      <c r="AS8" s="19">
        <v>113314.6563672269</v>
      </c>
      <c r="AT8" s="19">
        <v>111457.67547168321</v>
      </c>
      <c r="AU8" s="19">
        <v>110216.56063489401</v>
      </c>
      <c r="AV8" s="19">
        <v>111312.54641802073</v>
      </c>
      <c r="AW8" s="19">
        <v>113149.16587401686</v>
      </c>
      <c r="AX8" s="18">
        <v>114025.06306933746</v>
      </c>
      <c r="AY8" s="19">
        <v>115206.26612084199</v>
      </c>
      <c r="AZ8" s="19">
        <v>113753.68343823472</v>
      </c>
      <c r="BA8" s="19">
        <v>108791.57728219549</v>
      </c>
      <c r="BB8" s="19">
        <v>104756.53320422886</v>
      </c>
      <c r="BC8" s="19">
        <v>100777.38361408301</v>
      </c>
      <c r="BD8" s="19">
        <v>96846.233933394207</v>
      </c>
      <c r="BE8" s="19">
        <v>92955.614712758106</v>
      </c>
      <c r="BF8" s="19">
        <v>89389.515297759353</v>
      </c>
      <c r="BG8" s="19">
        <v>86169.046572508465</v>
      </c>
      <c r="BH8" s="19">
        <v>83111.859564663202</v>
      </c>
      <c r="BI8" s="19">
        <v>80360.631621232227</v>
      </c>
      <c r="BJ8" s="18">
        <v>76884.417277183573</v>
      </c>
      <c r="BK8" s="19">
        <v>74191.908744649088</v>
      </c>
      <c r="BL8" s="19">
        <v>71657.689980757728</v>
      </c>
      <c r="BM8" s="19">
        <v>69203.285398111693</v>
      </c>
      <c r="BN8" s="19">
        <v>67019.010924445436</v>
      </c>
      <c r="BO8" s="19">
        <v>64374.225045988642</v>
      </c>
      <c r="BP8" s="19">
        <v>62145.967598069488</v>
      </c>
      <c r="BQ8" s="19">
        <v>60291.973237661841</v>
      </c>
      <c r="BR8" s="19">
        <v>58278.918327259802</v>
      </c>
      <c r="BS8" s="19">
        <v>56407.092283018181</v>
      </c>
      <c r="BT8" s="19">
        <v>54730.479089449786</v>
      </c>
      <c r="BU8" s="19">
        <v>52611.750707284446</v>
      </c>
      <c r="BV8" s="18">
        <v>50929.827990821228</v>
      </c>
      <c r="BW8" s="19">
        <v>49338.288348382623</v>
      </c>
      <c r="BX8" s="19">
        <v>47931.149093617496</v>
      </c>
      <c r="BY8" s="19">
        <v>46069.925665764153</v>
      </c>
      <c r="BZ8" s="19">
        <v>44808.400068152099</v>
      </c>
      <c r="CA8" s="19">
        <v>43555.861659294642</v>
      </c>
      <c r="CB8" s="19">
        <v>41773.967914023582</v>
      </c>
      <c r="CC8" s="19">
        <v>40699.739504438206</v>
      </c>
      <c r="CD8" s="19">
        <v>39468.50661095509</v>
      </c>
      <c r="CE8" s="19">
        <v>38324.388108786814</v>
      </c>
      <c r="CF8" s="19">
        <v>37322.641049917729</v>
      </c>
      <c r="CG8" s="19">
        <v>36359.222507038932</v>
      </c>
      <c r="CH8" s="18">
        <v>35304.919758996577</v>
      </c>
      <c r="CI8" s="19">
        <v>34316.686191494024</v>
      </c>
      <c r="CJ8" s="19">
        <v>33465.112673464675</v>
      </c>
      <c r="CK8" s="19">
        <v>32570.663523438401</v>
      </c>
      <c r="CL8" s="19">
        <v>31390.734973647301</v>
      </c>
      <c r="CM8" s="19">
        <v>30623.340046119585</v>
      </c>
      <c r="CN8" s="19">
        <v>29743.799212484169</v>
      </c>
      <c r="CO8" s="19">
        <v>29086.523297650816</v>
      </c>
      <c r="CP8" s="19">
        <v>28284.921842978729</v>
      </c>
      <c r="CQ8" s="19">
        <v>27552.576557395139</v>
      </c>
      <c r="CR8" s="19">
        <v>26925.332004767282</v>
      </c>
      <c r="CS8" s="19">
        <v>26314.220143884973</v>
      </c>
      <c r="CT8" s="18">
        <v>25613.490926401799</v>
      </c>
      <c r="CU8" s="19">
        <v>24965.134053764119</v>
      </c>
      <c r="CV8" s="19">
        <v>24418.866206284296</v>
      </c>
      <c r="CW8" s="19">
        <v>23827.292708651566</v>
      </c>
      <c r="CX8" s="19">
        <v>23334.168492816345</v>
      </c>
      <c r="CY8" s="19">
        <v>22408.362388801976</v>
      </c>
      <c r="CZ8" s="19">
        <v>21809.789660580791</v>
      </c>
      <c r="DA8" s="19">
        <v>21385.768460599742</v>
      </c>
      <c r="DB8" s="19">
        <v>20836.689511417691</v>
      </c>
      <c r="DC8" s="19">
        <v>20337.507153654715</v>
      </c>
      <c r="DD8" s="19">
        <v>19918.219929901017</v>
      </c>
      <c r="DE8" s="19">
        <v>19504.502812291204</v>
      </c>
      <c r="DF8" s="18">
        <v>19009.359519064805</v>
      </c>
      <c r="DG8" s="19">
        <v>18565.476264040386</v>
      </c>
      <c r="DH8" s="19">
        <v>16543.067402300938</v>
      </c>
      <c r="DI8" s="19">
        <v>16181.906652431449</v>
      </c>
      <c r="DJ8" s="19">
        <v>15889.293121816287</v>
      </c>
      <c r="DK8" s="19">
        <v>15589.430268759421</v>
      </c>
      <c r="DL8" s="19">
        <v>15224.839660412808</v>
      </c>
      <c r="DM8" s="19">
        <v>14994.525262392426</v>
      </c>
      <c r="DN8" s="19">
        <v>14676.465708614525</v>
      </c>
      <c r="DO8" s="19">
        <v>14396.326910601896</v>
      </c>
      <c r="DP8" s="19">
        <v>14179.530927393331</v>
      </c>
      <c r="DQ8" s="19">
        <v>13981.210181694993</v>
      </c>
      <c r="DR8" s="18">
        <v>13639.108025641137</v>
      </c>
      <c r="DS8" s="19">
        <v>13457.44600501107</v>
      </c>
      <c r="DT8" s="19">
        <v>11448.22073910047</v>
      </c>
      <c r="DU8" s="19">
        <v>8432.3476871195617</v>
      </c>
      <c r="DV8" s="19">
        <v>8335.5990216396895</v>
      </c>
      <c r="DW8" s="19">
        <v>8240.3430880568212</v>
      </c>
      <c r="DX8" s="19">
        <v>8146.5470042461011</v>
      </c>
      <c r="DY8" s="19">
        <v>8054.1793109878281</v>
      </c>
      <c r="DZ8" s="19">
        <v>7963.2073261571477</v>
      </c>
      <c r="EA8" s="19">
        <v>7873.6005519869395</v>
      </c>
      <c r="EB8" s="19">
        <v>7785.3297521626764</v>
      </c>
      <c r="EC8" s="19">
        <v>7698.3639674646583</v>
      </c>
      <c r="ED8" s="18">
        <v>7612.6724386731912</v>
      </c>
      <c r="EE8" s="19">
        <v>7528.2285138314828</v>
      </c>
      <c r="EF8" s="19">
        <v>7445.0050795301631</v>
      </c>
      <c r="EG8" s="19">
        <v>7362.9719380021188</v>
      </c>
      <c r="EH8" s="19">
        <v>7282.1041987431408</v>
      </c>
      <c r="EI8" s="19">
        <v>7202.3761712490204</v>
      </c>
      <c r="EJ8" s="19">
        <v>7123.7626650155498</v>
      </c>
      <c r="EK8" s="19">
        <v>7046.2378280859393</v>
      </c>
      <c r="EL8" s="19">
        <v>6969.778854313724</v>
      </c>
      <c r="EM8" s="19">
        <v>6894.3616146472777</v>
      </c>
      <c r="EN8" s="19">
        <v>6819.964664392719</v>
      </c>
      <c r="EO8" s="19">
        <v>6746.5645359510008</v>
      </c>
      <c r="EP8" s="18">
        <v>6674.1420075334026</v>
      </c>
      <c r="EQ8" s="19">
        <v>6602.6728500882991</v>
      </c>
      <c r="ER8" s="19">
        <v>6532.1409876372936</v>
      </c>
      <c r="ES8" s="19">
        <v>6462.5251754865058</v>
      </c>
      <c r="ET8" s="19">
        <v>6393.8070532997954</v>
      </c>
      <c r="EU8" s="19">
        <v>6325.9697836461837</v>
      </c>
      <c r="EV8" s="19">
        <v>6258.9922218317924</v>
      </c>
      <c r="EW8" s="19">
        <v>6192.8586918782257</v>
      </c>
      <c r="EX8" s="19">
        <v>6127.5553407122488</v>
      </c>
      <c r="EY8" s="19">
        <v>6063.0645694503082</v>
      </c>
      <c r="EZ8" s="19">
        <v>5999.3700406614244</v>
      </c>
      <c r="FA8" s="19">
        <v>5936.4562783672018</v>
      </c>
      <c r="FB8" s="18">
        <v>5874.3110523995756</v>
      </c>
      <c r="FC8" s="19">
        <v>5812.9183253275669</v>
      </c>
      <c r="FD8" s="19">
        <v>5752.266266983107</v>
      </c>
      <c r="FE8" s="19">
        <v>5692.3400628403815</v>
      </c>
      <c r="FF8" s="19">
        <v>5633.1275212787405</v>
      </c>
      <c r="FG8" s="19">
        <v>5574.6156506775324</v>
      </c>
      <c r="FH8" s="19">
        <v>5516.7948437738514</v>
      </c>
      <c r="FI8" s="19">
        <v>5459.6515474944654</v>
      </c>
      <c r="FJ8" s="19">
        <v>5403.1742316713053</v>
      </c>
      <c r="FK8" s="19">
        <v>5347.3514661362997</v>
      </c>
      <c r="FL8" s="19">
        <v>5292.174405079124</v>
      </c>
      <c r="FM8" s="19">
        <v>5237.6316183317103</v>
      </c>
      <c r="FN8" s="18">
        <v>5183.711575725989</v>
      </c>
      <c r="FO8" s="19">
        <v>5130.407554356796</v>
      </c>
      <c r="FP8" s="19">
        <v>5077.7084240560634</v>
      </c>
      <c r="FQ8" s="19">
        <v>5025.6043775608841</v>
      </c>
      <c r="FR8" s="19">
        <v>4974.0871690609301</v>
      </c>
      <c r="FS8" s="19">
        <v>4923.1479527458805</v>
      </c>
      <c r="FT8" s="19">
        <v>4872.776959900244</v>
      </c>
      <c r="FU8" s="19">
        <v>4822.9672676188593</v>
      </c>
      <c r="FV8" s="19">
        <v>4773.7097686388179</v>
      </c>
      <c r="FW8" s="19">
        <v>4724.9978400549608</v>
      </c>
      <c r="FX8" s="19">
        <v>4676.8225746043772</v>
      </c>
      <c r="FY8" s="19">
        <v>4629.1745650241637</v>
      </c>
      <c r="FZ8" s="18">
        <v>4582.0501727668998</v>
      </c>
      <c r="GA8" s="19">
        <v>4535.4395291170977</v>
      </c>
      <c r="GB8" s="19">
        <v>14.240672622175511</v>
      </c>
      <c r="GC8" s="19">
        <v>13.363713894368685</v>
      </c>
      <c r="GD8" s="19">
        <v>12.558255730813295</v>
      </c>
      <c r="GE8" s="19">
        <v>11.797593101487728</v>
      </c>
      <c r="GF8" s="19">
        <v>3.2399231584297437</v>
      </c>
      <c r="GG8" s="19">
        <v>3.100367840252233</v>
      </c>
      <c r="GH8" s="19">
        <v>2.9677041427254638</v>
      </c>
      <c r="GI8" s="19">
        <v>3.4802684286243464</v>
      </c>
      <c r="GJ8" s="19">
        <v>3.9687120422456341</v>
      </c>
      <c r="GK8" s="19">
        <v>3.8058975043718717</v>
      </c>
      <c r="GL8" s="18">
        <v>3.6508360397301929</v>
      </c>
      <c r="GM8" s="19">
        <v>3.5026661957392555</v>
      </c>
      <c r="GN8" s="19">
        <v>3.3596650672363739</v>
      </c>
      <c r="GO8" s="19">
        <v>3.2226941068028907</v>
      </c>
      <c r="GP8" s="19">
        <v>3.0917533144388067</v>
      </c>
      <c r="GQ8" s="19">
        <v>2.9659812375627781</v>
      </c>
      <c r="GR8" s="19">
        <v>2.8453778761748056</v>
      </c>
      <c r="GS8" s="19">
        <v>2.7290817776935468</v>
      </c>
      <c r="GT8" s="19">
        <v>2.6179543947003436</v>
      </c>
      <c r="GU8" s="19">
        <v>2.5119957271951963</v>
      </c>
      <c r="GV8" s="19">
        <v>2.4103443225967625</v>
      </c>
      <c r="GW8" s="19">
        <v>2.3121387283236992</v>
      </c>
      <c r="GX8" s="18">
        <v>2.2191018495386921</v>
      </c>
      <c r="GY8" s="19">
        <v>2.1277878759163702</v>
      </c>
      <c r="GZ8" s="19">
        <v>2.0416426177821037</v>
      </c>
      <c r="HA8" s="19">
        <v>1.9598046225545511</v>
      </c>
      <c r="HB8" s="19">
        <v>1.8805509850710267</v>
      </c>
      <c r="HC8" s="19">
        <v>1.8038817053315299</v>
      </c>
      <c r="HD8" s="19">
        <v>1.7306582359174039</v>
      </c>
      <c r="HE8" s="19">
        <v>1.6608805768286485</v>
      </c>
      <c r="HF8" s="19">
        <v>1.5936872754839211</v>
      </c>
      <c r="HG8" s="19">
        <v>1.5290783318832215</v>
      </c>
      <c r="HH8" s="19">
        <v>1.46705374602655</v>
      </c>
      <c r="HI8" s="19">
        <v>1.9813409370881177E-2</v>
      </c>
      <c r="HJ8" s="18">
        <v>1.895195678953852E-2</v>
      </c>
      <c r="HK8" s="19">
        <v>1.8090504208195857E-2</v>
      </c>
      <c r="HL8" s="19">
        <v>1.636759904551054E-2</v>
      </c>
      <c r="HM8" s="19">
        <v>1.5506146464167878E-2</v>
      </c>
      <c r="HN8" s="19">
        <v>1.4644693882825218E-2</v>
      </c>
      <c r="HO8" s="27">
        <v>1.3783241301482559E-2</v>
      </c>
    </row>
    <row r="9" spans="1:223" x14ac:dyDescent="0.25">
      <c r="A9" s="11" t="s">
        <v>228</v>
      </c>
      <c r="B9" s="18"/>
      <c r="C9" s="19"/>
      <c r="D9" s="19"/>
      <c r="E9" s="19">
        <v>646509.28136991593</v>
      </c>
      <c r="F9" s="19">
        <v>1033357.4334209909</v>
      </c>
      <c r="G9" s="19">
        <v>763656.41313767631</v>
      </c>
      <c r="H9" s="19">
        <v>636668.34401536384</v>
      </c>
      <c r="I9" s="19">
        <v>550750.53732849914</v>
      </c>
      <c r="J9" s="19">
        <v>498226.68038508063</v>
      </c>
      <c r="K9" s="19">
        <v>442528.96889078157</v>
      </c>
      <c r="L9" s="19">
        <v>411656.18520990503</v>
      </c>
      <c r="M9" s="19">
        <v>344638.70553423767</v>
      </c>
      <c r="N9" s="18">
        <v>324760.9121089002</v>
      </c>
      <c r="O9" s="19">
        <v>291989.52796874929</v>
      </c>
      <c r="P9" s="19">
        <v>268036.41560651636</v>
      </c>
      <c r="Q9" s="19">
        <v>267032.82318684174</v>
      </c>
      <c r="R9" s="19">
        <v>252592.50027530617</v>
      </c>
      <c r="S9" s="19">
        <v>235090.78018997953</v>
      </c>
      <c r="T9" s="19">
        <v>213576.95888041591</v>
      </c>
      <c r="U9" s="19">
        <v>204336.99999598836</v>
      </c>
      <c r="V9" s="19">
        <v>195488.37436174694</v>
      </c>
      <c r="W9" s="19">
        <v>173512.93272748031</v>
      </c>
      <c r="X9" s="19">
        <v>165353.88481700336</v>
      </c>
      <c r="Y9" s="19">
        <v>154171.76695661983</v>
      </c>
      <c r="Z9" s="18">
        <v>144047.49046252854</v>
      </c>
      <c r="AA9" s="19">
        <v>135596.96782169223</v>
      </c>
      <c r="AB9" s="19">
        <v>124711.97752137179</v>
      </c>
      <c r="AC9" s="19">
        <v>134396.81199959081</v>
      </c>
      <c r="AD9" s="19">
        <v>126111.64579065581</v>
      </c>
      <c r="AE9" s="19">
        <v>117421.64646454518</v>
      </c>
      <c r="AF9" s="19">
        <v>110798.50690594401</v>
      </c>
      <c r="AG9" s="19">
        <v>103568.78353642995</v>
      </c>
      <c r="AH9" s="19">
        <v>97850.031556384653</v>
      </c>
      <c r="AI9" s="19">
        <v>93772.48497800366</v>
      </c>
      <c r="AJ9" s="19">
        <v>90183.549810034179</v>
      </c>
      <c r="AK9" s="19">
        <v>85485.106901995983</v>
      </c>
      <c r="AL9" s="18">
        <v>82124.403516095364</v>
      </c>
      <c r="AM9" s="19">
        <v>80579.788447342842</v>
      </c>
      <c r="AN9" s="19">
        <v>75857.341850177036</v>
      </c>
      <c r="AO9" s="19">
        <v>87135.864928334893</v>
      </c>
      <c r="AP9" s="19">
        <v>84519.869194155035</v>
      </c>
      <c r="AQ9" s="19">
        <v>80678.942245957631</v>
      </c>
      <c r="AR9" s="19">
        <v>84245.461604899945</v>
      </c>
      <c r="AS9" s="19">
        <v>86024.229030405811</v>
      </c>
      <c r="AT9" s="19">
        <v>84751.198502163112</v>
      </c>
      <c r="AU9" s="19">
        <v>83605.464918218859</v>
      </c>
      <c r="AV9" s="19">
        <v>83149.402129849332</v>
      </c>
      <c r="AW9" s="19">
        <v>83834.943295986493</v>
      </c>
      <c r="AX9" s="18">
        <v>85621.886359702097</v>
      </c>
      <c r="AY9" s="19">
        <v>88444.701419892663</v>
      </c>
      <c r="AZ9" s="19">
        <v>88230.176793589068</v>
      </c>
      <c r="BA9" s="19">
        <v>86934.925716551094</v>
      </c>
      <c r="BB9" s="19">
        <v>83888.714513478291</v>
      </c>
      <c r="BC9" s="19">
        <v>80203.153051573448</v>
      </c>
      <c r="BD9" s="19">
        <v>77192.022642174124</v>
      </c>
      <c r="BE9" s="19">
        <v>74139.677199152327</v>
      </c>
      <c r="BF9" s="19">
        <v>71228.040553728802</v>
      </c>
      <c r="BG9" s="19">
        <v>68498.123131349115</v>
      </c>
      <c r="BH9" s="19">
        <v>66267.912827790453</v>
      </c>
      <c r="BI9" s="19">
        <v>63086.876588446205</v>
      </c>
      <c r="BJ9" s="18">
        <v>60862.122559113734</v>
      </c>
      <c r="BK9" s="19">
        <v>59693.799498782762</v>
      </c>
      <c r="BL9" s="19">
        <v>56394.110660961553</v>
      </c>
      <c r="BM9" s="19">
        <v>54720.231948133667</v>
      </c>
      <c r="BN9" s="19">
        <v>53295.537314870395</v>
      </c>
      <c r="BO9" s="19">
        <v>51158.883470793313</v>
      </c>
      <c r="BP9" s="19">
        <v>49665.627675161733</v>
      </c>
      <c r="BQ9" s="19">
        <v>47978.798374016005</v>
      </c>
      <c r="BR9" s="19">
        <v>46337.519560535991</v>
      </c>
      <c r="BS9" s="19">
        <v>44860.416196375867</v>
      </c>
      <c r="BT9" s="19">
        <v>43715.859272722962</v>
      </c>
      <c r="BU9" s="19">
        <v>41678.115399732946</v>
      </c>
      <c r="BV9" s="18">
        <v>40423.652935910519</v>
      </c>
      <c r="BW9" s="19">
        <v>40004.424904699226</v>
      </c>
      <c r="BX9" s="19">
        <v>37894.008807249127</v>
      </c>
      <c r="BY9" s="19">
        <v>37185.694089218057</v>
      </c>
      <c r="BZ9" s="19">
        <v>36554.984868347645</v>
      </c>
      <c r="CA9" s="19">
        <v>35178.606671880465</v>
      </c>
      <c r="CB9" s="19">
        <v>34399.322226072727</v>
      </c>
      <c r="CC9" s="19">
        <v>33382.259086383019</v>
      </c>
      <c r="CD9" s="19">
        <v>32393.849343272479</v>
      </c>
      <c r="CE9" s="19">
        <v>31541.234075065258</v>
      </c>
      <c r="CF9" s="19">
        <v>30957.421069953398</v>
      </c>
      <c r="CG9" s="19">
        <v>29505.897878820324</v>
      </c>
      <c r="CH9" s="18">
        <v>28791.298039886118</v>
      </c>
      <c r="CI9" s="19">
        <v>28641.887116559701</v>
      </c>
      <c r="CJ9" s="19">
        <v>27195.657837917694</v>
      </c>
      <c r="CK9" s="19">
        <v>26904.809726211417</v>
      </c>
      <c r="CL9" s="19">
        <v>26671.99695970297</v>
      </c>
      <c r="CM9" s="19">
        <v>25699.202251047096</v>
      </c>
      <c r="CN9" s="19">
        <v>25323.284527587155</v>
      </c>
      <c r="CO9" s="19">
        <v>24653.114285595657</v>
      </c>
      <c r="CP9" s="19">
        <v>24002.997994949303</v>
      </c>
      <c r="CQ9" s="19">
        <v>23467.302435000816</v>
      </c>
      <c r="CR9" s="19">
        <v>23177.867786676776</v>
      </c>
      <c r="CS9" s="19">
        <v>22052.290178426643</v>
      </c>
      <c r="CT9" s="18">
        <v>21594.204657348622</v>
      </c>
      <c r="CU9" s="19">
        <v>21599.3394169241</v>
      </c>
      <c r="CV9" s="19">
        <v>20283.644591532782</v>
      </c>
      <c r="CW9" s="19">
        <v>20216.898823573647</v>
      </c>
      <c r="CX9" s="19">
        <v>20197.996172393032</v>
      </c>
      <c r="CY9" s="19">
        <v>19264.544115383818</v>
      </c>
      <c r="CZ9" s="19">
        <v>19121.998875189303</v>
      </c>
      <c r="DA9" s="19">
        <v>18639.52371430528</v>
      </c>
      <c r="DB9" s="19">
        <v>18197.750548417942</v>
      </c>
      <c r="DC9" s="19">
        <v>17876.902598398559</v>
      </c>
      <c r="DD9" s="19">
        <v>17502.103295017358</v>
      </c>
      <c r="DE9" s="19">
        <v>16603.839462554381</v>
      </c>
      <c r="DF9" s="18">
        <v>16364.836070714056</v>
      </c>
      <c r="DG9" s="19">
        <v>16467.312666323232</v>
      </c>
      <c r="DH9" s="19">
        <v>15606.403845775869</v>
      </c>
      <c r="DI9" s="19">
        <v>15633.687232119259</v>
      </c>
      <c r="DJ9" s="19">
        <v>14246.409870846723</v>
      </c>
      <c r="DK9" s="19">
        <v>13669.102240407296</v>
      </c>
      <c r="DL9" s="19">
        <v>13684.764202299215</v>
      </c>
      <c r="DM9" s="19">
        <v>13355.204493072197</v>
      </c>
      <c r="DN9" s="19">
        <v>13058.92196069967</v>
      </c>
      <c r="DO9" s="19">
        <v>12883.742727301154</v>
      </c>
      <c r="DP9" s="19">
        <v>12862.196938411307</v>
      </c>
      <c r="DQ9" s="19">
        <v>12437.891786649208</v>
      </c>
      <c r="DR9" s="18">
        <v>12475.350765734862</v>
      </c>
      <c r="DS9" s="19">
        <v>10247.229509250279</v>
      </c>
      <c r="DT9" s="19">
        <v>9719.3720839244343</v>
      </c>
      <c r="DU9" s="19">
        <v>6461.5799183153431</v>
      </c>
      <c r="DV9" s="19">
        <v>6294.6770783499733</v>
      </c>
      <c r="DW9" s="19">
        <v>6230.9617296460283</v>
      </c>
      <c r="DX9" s="19">
        <v>6167.9190222866391</v>
      </c>
      <c r="DY9" s="19">
        <v>6105.5089596211328</v>
      </c>
      <c r="DZ9" s="19">
        <v>6043.7779902569719</v>
      </c>
      <c r="EA9" s="19">
        <v>5982.7060309528524</v>
      </c>
      <c r="EB9" s="19">
        <v>5922.2778057303831</v>
      </c>
      <c r="EC9" s="19">
        <v>5862.4811844214919</v>
      </c>
      <c r="ED9" s="18">
        <v>5803.3058597632726</v>
      </c>
      <c r="EE9" s="19">
        <v>5745.9865234728595</v>
      </c>
      <c r="EF9" s="19">
        <v>5686.7934160411078</v>
      </c>
      <c r="EG9" s="19">
        <v>5629.3953941800264</v>
      </c>
      <c r="EH9" s="19">
        <v>5572.6403645038463</v>
      </c>
      <c r="EI9" s="19">
        <v>5516.4668325947805</v>
      </c>
      <c r="EJ9" s="19">
        <v>5460.8741671683183</v>
      </c>
      <c r="EK9" s="19">
        <v>5405.8542838667154</v>
      </c>
      <c r="EL9" s="19">
        <v>5351.3966139744834</v>
      </c>
      <c r="EM9" s="19">
        <v>5297.4965189442037</v>
      </c>
      <c r="EN9" s="19">
        <v>5244.1485987758761</v>
      </c>
      <c r="EO9" s="19">
        <v>5191.3451691117552</v>
      </c>
      <c r="EP9" s="18">
        <v>5139.0789070466817</v>
      </c>
      <c r="EQ9" s="19">
        <v>5087.5240947175726</v>
      </c>
      <c r="ER9" s="19">
        <v>5036.1412315239959</v>
      </c>
      <c r="ES9" s="19">
        <v>4985.4561722560584</v>
      </c>
      <c r="ET9" s="19">
        <v>4935.286057682003</v>
      </c>
      <c r="EU9" s="19">
        <v>4885.6251263492495</v>
      </c>
      <c r="EV9" s="19">
        <v>4836.4693397103792</v>
      </c>
      <c r="EW9" s="19">
        <v>4787.8121748602298</v>
      </c>
      <c r="EX9" s="19">
        <v>4739.6486317987992</v>
      </c>
      <c r="EY9" s="19">
        <v>4691.9722876209262</v>
      </c>
      <c r="EZ9" s="19">
        <v>4644.779003779192</v>
      </c>
      <c r="FA9" s="19">
        <v>4598.0641802735972</v>
      </c>
      <c r="FB9" s="18">
        <v>4551.8233171041411</v>
      </c>
      <c r="FC9" s="19">
        <v>4506.0680818698684</v>
      </c>
      <c r="FD9" s="19">
        <v>4460.7396030581558</v>
      </c>
      <c r="FE9" s="19">
        <v>4415.8876521816283</v>
      </c>
      <c r="FF9" s="19">
        <v>4371.4896387360768</v>
      </c>
      <c r="FG9" s="19">
        <v>4327.5393398163387</v>
      </c>
      <c r="FH9" s="19">
        <v>4284.0341783275762</v>
      </c>
      <c r="FI9" s="19">
        <v>4240.9688928172081</v>
      </c>
      <c r="FJ9" s="19">
        <v>4198.3382218326542</v>
      </c>
      <c r="FK9" s="19">
        <v>4156.1398882790763</v>
      </c>
      <c r="FL9" s="19">
        <v>4114.3659463461481</v>
      </c>
      <c r="FM9" s="19">
        <v>4073.0142189390353</v>
      </c>
      <c r="FN9" s="18">
        <v>4032.0795446051534</v>
      </c>
      <c r="FO9" s="19">
        <v>3991.5610691548291</v>
      </c>
      <c r="FP9" s="19">
        <v>3951.4493624199922</v>
      </c>
      <c r="FQ9" s="19">
        <v>3911.7429702109698</v>
      </c>
      <c r="FR9" s="19">
        <v>3872.4369696225972</v>
      </c>
      <c r="FS9" s="19">
        <v>3833.5280221074577</v>
      </c>
      <c r="FT9" s="19">
        <v>3795.0127891181314</v>
      </c>
      <c r="FU9" s="19">
        <v>3756.8852862968743</v>
      </c>
      <c r="FV9" s="19">
        <v>3719.1432365488486</v>
      </c>
      <c r="FW9" s="19">
        <v>3681.7818784214746</v>
      </c>
      <c r="FX9" s="19">
        <v>3644.7969504621692</v>
      </c>
      <c r="FY9" s="19">
        <v>3608.1854141235153</v>
      </c>
      <c r="FZ9" s="18">
        <v>3555.9729000000002</v>
      </c>
      <c r="GA9" s="19">
        <v>3520.4132</v>
      </c>
      <c r="GB9" s="19">
        <v>3485.2090000000003</v>
      </c>
      <c r="GC9" s="19"/>
      <c r="GD9" s="19"/>
      <c r="GE9" s="19"/>
      <c r="GF9" s="19"/>
      <c r="GG9" s="19"/>
      <c r="GH9" s="19"/>
      <c r="GI9" s="19"/>
      <c r="GJ9" s="19"/>
      <c r="GK9" s="19"/>
      <c r="GL9" s="18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8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8"/>
      <c r="HK9" s="19"/>
      <c r="HL9" s="19"/>
      <c r="HM9" s="19"/>
      <c r="HN9" s="19"/>
      <c r="HO9" s="27"/>
    </row>
    <row r="10" spans="1:223" x14ac:dyDescent="0.25">
      <c r="A10" s="11" t="s">
        <v>229</v>
      </c>
      <c r="B10" s="18"/>
      <c r="C10" s="19"/>
      <c r="D10" s="19"/>
      <c r="E10" s="19"/>
      <c r="F10" s="19">
        <v>706777.83133074571</v>
      </c>
      <c r="G10" s="19">
        <v>1153713.0830653622</v>
      </c>
      <c r="H10" s="19">
        <v>806215.10013189167</v>
      </c>
      <c r="I10" s="19">
        <v>618482.8234610497</v>
      </c>
      <c r="J10" s="19">
        <v>533587.68426987214</v>
      </c>
      <c r="K10" s="19">
        <v>491058.89185457089</v>
      </c>
      <c r="L10" s="19">
        <v>460965.94208310056</v>
      </c>
      <c r="M10" s="19">
        <v>431361.03682397271</v>
      </c>
      <c r="N10" s="18">
        <v>407483.88025607693</v>
      </c>
      <c r="O10" s="19">
        <v>396028.75339947856</v>
      </c>
      <c r="P10" s="19">
        <v>374735.68141809112</v>
      </c>
      <c r="Q10" s="19">
        <v>360727.60989577346</v>
      </c>
      <c r="R10" s="19">
        <v>372871.20178781817</v>
      </c>
      <c r="S10" s="19">
        <v>362988.96773354505</v>
      </c>
      <c r="T10" s="19">
        <v>343619.53334815492</v>
      </c>
      <c r="U10" s="19">
        <v>334552.89741807838</v>
      </c>
      <c r="V10" s="19">
        <v>332130.79559677577</v>
      </c>
      <c r="W10" s="19">
        <v>329760.63907041424</v>
      </c>
      <c r="X10" s="19">
        <v>295649.34919735277</v>
      </c>
      <c r="Y10" s="19">
        <v>288313.98588880367</v>
      </c>
      <c r="Z10" s="18">
        <v>275497.20167866262</v>
      </c>
      <c r="AA10" s="19">
        <v>261849.56896524635</v>
      </c>
      <c r="AB10" s="19">
        <v>249873.12186373799</v>
      </c>
      <c r="AC10" s="19">
        <v>234464.20373540482</v>
      </c>
      <c r="AD10" s="19">
        <v>245082.60294905538</v>
      </c>
      <c r="AE10" s="19">
        <v>266281.89714512031</v>
      </c>
      <c r="AF10" s="19">
        <v>249509.56455456783</v>
      </c>
      <c r="AG10" s="19">
        <v>235949.00430291775</v>
      </c>
      <c r="AH10" s="19">
        <v>218693.6581826107</v>
      </c>
      <c r="AI10" s="19">
        <v>208733.67422900681</v>
      </c>
      <c r="AJ10" s="19">
        <v>201047.96470963617</v>
      </c>
      <c r="AK10" s="19">
        <v>192175.1030733544</v>
      </c>
      <c r="AL10" s="18">
        <v>185727.2288142484</v>
      </c>
      <c r="AM10" s="19">
        <v>180407.1850937467</v>
      </c>
      <c r="AN10" s="19">
        <v>172044.31932707544</v>
      </c>
      <c r="AO10" s="19">
        <v>166210.73651359114</v>
      </c>
      <c r="AP10" s="19">
        <v>171383.35965810239</v>
      </c>
      <c r="AQ10" s="19">
        <v>163435.20487716806</v>
      </c>
      <c r="AR10" s="19">
        <v>157387.37217495326</v>
      </c>
      <c r="AS10" s="19">
        <v>157837.48589109862</v>
      </c>
      <c r="AT10" s="19">
        <v>160124.61827541501</v>
      </c>
      <c r="AU10" s="19">
        <v>157297.14742201788</v>
      </c>
      <c r="AV10" s="19">
        <v>155152.39476241049</v>
      </c>
      <c r="AW10" s="19">
        <v>150332.63555248143</v>
      </c>
      <c r="AX10" s="18">
        <v>150640.97935327049</v>
      </c>
      <c r="AY10" s="19">
        <v>152707.84153502149</v>
      </c>
      <c r="AZ10" s="19">
        <v>151846.26580861452</v>
      </c>
      <c r="BA10" s="19">
        <v>152761.38135464364</v>
      </c>
      <c r="BB10" s="19">
        <v>152316.80585383472</v>
      </c>
      <c r="BC10" s="19">
        <v>145366.92527487056</v>
      </c>
      <c r="BD10" s="19">
        <v>140249.35176322545</v>
      </c>
      <c r="BE10" s="19">
        <v>135443.9032581127</v>
      </c>
      <c r="BF10" s="19">
        <v>130023.08834894773</v>
      </c>
      <c r="BG10" s="19">
        <v>125689.83919487262</v>
      </c>
      <c r="BH10" s="19">
        <v>121873.22336314447</v>
      </c>
      <c r="BI10" s="19">
        <v>116241.25298321804</v>
      </c>
      <c r="BJ10" s="18">
        <v>112768.72376876115</v>
      </c>
      <c r="BK10" s="19">
        <v>110085.56365228843</v>
      </c>
      <c r="BL10" s="19">
        <v>104882.90495619773</v>
      </c>
      <c r="BM10" s="19">
        <v>101420.26926016901</v>
      </c>
      <c r="BN10" s="19">
        <v>99547.010422009247</v>
      </c>
      <c r="BO10" s="19">
        <v>94825.459578139766</v>
      </c>
      <c r="BP10" s="19">
        <v>91807.452884882368</v>
      </c>
      <c r="BQ10" s="19">
        <v>89019.660684306058</v>
      </c>
      <c r="BR10" s="19">
        <v>85759.90961998915</v>
      </c>
      <c r="BS10" s="19">
        <v>83178.027539546703</v>
      </c>
      <c r="BT10" s="19">
        <v>81197.071483145686</v>
      </c>
      <c r="BU10" s="19">
        <v>77181.534109425149</v>
      </c>
      <c r="BV10" s="18">
        <v>75249.873006957088</v>
      </c>
      <c r="BW10" s="19">
        <v>74080.746281032538</v>
      </c>
      <c r="BX10" s="19">
        <v>70458.66661408561</v>
      </c>
      <c r="BY10" s="19">
        <v>68715.511835304904</v>
      </c>
      <c r="BZ10" s="19">
        <v>68497.335850633594</v>
      </c>
      <c r="CA10" s="19">
        <v>65389.369789367949</v>
      </c>
      <c r="CB10" s="19">
        <v>63623.557129407403</v>
      </c>
      <c r="CC10" s="19">
        <v>62030.751118742621</v>
      </c>
      <c r="CD10" s="19">
        <v>59931.807612947625</v>
      </c>
      <c r="CE10" s="19">
        <v>58581.795511756238</v>
      </c>
      <c r="CF10" s="19">
        <v>57620.634593717419</v>
      </c>
      <c r="CG10" s="19">
        <v>54661.225589585898</v>
      </c>
      <c r="CH10" s="18">
        <v>53646.20365529578</v>
      </c>
      <c r="CI10" s="19">
        <v>53395.661834192782</v>
      </c>
      <c r="CJ10" s="19">
        <v>50656.011366493804</v>
      </c>
      <c r="CK10" s="19">
        <v>49669.643724914065</v>
      </c>
      <c r="CL10" s="19">
        <v>50106.187875131596</v>
      </c>
      <c r="CM10" s="19">
        <v>47834.811583907205</v>
      </c>
      <c r="CN10" s="19">
        <v>46736.733045936096</v>
      </c>
      <c r="CO10" s="19">
        <v>45726.431450388947</v>
      </c>
      <c r="CP10" s="19">
        <v>44386.171683421344</v>
      </c>
      <c r="CQ10" s="19">
        <v>43484.324719825468</v>
      </c>
      <c r="CR10" s="19">
        <v>43204.31158613837</v>
      </c>
      <c r="CS10" s="19">
        <v>40757.779493287555</v>
      </c>
      <c r="CT10" s="18">
        <v>40114.503880264121</v>
      </c>
      <c r="CU10" s="19">
        <v>40536.0689461437</v>
      </c>
      <c r="CV10" s="19">
        <v>38605.994831035554</v>
      </c>
      <c r="CW10" s="19">
        <v>37935.021577065549</v>
      </c>
      <c r="CX10" s="19">
        <v>38592.867692594096</v>
      </c>
      <c r="CY10" s="19">
        <v>36667.303241541827</v>
      </c>
      <c r="CZ10" s="19">
        <v>36043.003125149247</v>
      </c>
      <c r="DA10" s="19">
        <v>35512.731585517256</v>
      </c>
      <c r="DB10" s="19">
        <v>34504.877257534696</v>
      </c>
      <c r="DC10" s="19">
        <v>33863.09415918868</v>
      </c>
      <c r="DD10" s="19">
        <v>33616.124193727766</v>
      </c>
      <c r="DE10" s="19">
        <v>31548.124615774061</v>
      </c>
      <c r="DF10" s="18">
        <v>31139.384238589631</v>
      </c>
      <c r="DG10" s="19">
        <v>31676.215742643624</v>
      </c>
      <c r="DH10" s="19">
        <v>29865.958743411175</v>
      </c>
      <c r="DI10" s="19">
        <v>29533.303357894783</v>
      </c>
      <c r="DJ10" s="19">
        <v>28460.48002393718</v>
      </c>
      <c r="DK10" s="19">
        <v>26985.803128838845</v>
      </c>
      <c r="DL10" s="19">
        <v>26575.353682084366</v>
      </c>
      <c r="DM10" s="19">
        <v>26348.851993479664</v>
      </c>
      <c r="DN10" s="19">
        <v>25505.109070769191</v>
      </c>
      <c r="DO10" s="19">
        <v>25217.279935138653</v>
      </c>
      <c r="DP10" s="19">
        <v>25409.316157415815</v>
      </c>
      <c r="DQ10" s="19">
        <v>23820.174252086006</v>
      </c>
      <c r="DR10" s="18">
        <v>23251.818561666219</v>
      </c>
      <c r="DS10" s="19">
        <v>23779.613608568012</v>
      </c>
      <c r="DT10" s="19">
        <v>22565.134795926191</v>
      </c>
      <c r="DU10" s="19">
        <v>22316.586254936552</v>
      </c>
      <c r="DV10" s="19">
        <v>12441.211451028143</v>
      </c>
      <c r="DW10" s="19">
        <v>12285.987045515709</v>
      </c>
      <c r="DX10" s="19">
        <v>12132.574232176114</v>
      </c>
      <c r="DY10" s="19">
        <v>11981.238359076693</v>
      </c>
      <c r="DZ10" s="19">
        <v>11832.088812820139</v>
      </c>
      <c r="EA10" s="19">
        <v>11684.947393394381</v>
      </c>
      <c r="EB10" s="19">
        <v>11539.590243800556</v>
      </c>
      <c r="EC10" s="19">
        <v>11396.189713774627</v>
      </c>
      <c r="ED10" s="18">
        <v>11256.08005258479</v>
      </c>
      <c r="EE10" s="19">
        <v>11093.135585563779</v>
      </c>
      <c r="EF10" s="19">
        <v>10956.535376894979</v>
      </c>
      <c r="EG10" s="19">
        <v>10821.71961125143</v>
      </c>
      <c r="EH10" s="19">
        <v>10688.644390866019</v>
      </c>
      <c r="EI10" s="19">
        <v>10557.277939760343</v>
      </c>
      <c r="EJ10" s="19">
        <v>10427.598296481829</v>
      </c>
      <c r="EK10" s="19">
        <v>10299.625810754374</v>
      </c>
      <c r="EL10" s="19">
        <v>10173.225970837246</v>
      </c>
      <c r="EM10" s="19">
        <v>10048.504610259901</v>
      </c>
      <c r="EN10" s="19">
        <v>9925.3910033200391</v>
      </c>
      <c r="EO10" s="19">
        <v>9803.8821790692873</v>
      </c>
      <c r="EP10" s="18">
        <v>9699.4388403943722</v>
      </c>
      <c r="EQ10" s="19">
        <v>9565.4352797394968</v>
      </c>
      <c r="ER10" s="19">
        <v>9448.5533644444058</v>
      </c>
      <c r="ES10" s="19">
        <v>9333.175872618729</v>
      </c>
      <c r="ET10" s="19">
        <v>9219.2652523056768</v>
      </c>
      <c r="EU10" s="19">
        <v>9106.8676124488502</v>
      </c>
      <c r="EV10" s="19">
        <v>8995.9018670098103</v>
      </c>
      <c r="EW10" s="19">
        <v>8886.3382556524211</v>
      </c>
      <c r="EX10" s="19">
        <v>8778.2003281005836</v>
      </c>
      <c r="EY10" s="19">
        <v>8671.4491480397646</v>
      </c>
      <c r="EZ10" s="19">
        <v>8566.0597623967333</v>
      </c>
      <c r="FA10" s="19">
        <v>8462.0193784343955</v>
      </c>
      <c r="FB10" s="18">
        <v>8368.9614879689525</v>
      </c>
      <c r="FC10" s="19">
        <v>8257.9554965602201</v>
      </c>
      <c r="FD10" s="19">
        <v>8157.8856154070809</v>
      </c>
      <c r="FE10" s="19">
        <v>8059.1084119130273</v>
      </c>
      <c r="FF10" s="19">
        <v>7961.5122033889538</v>
      </c>
      <c r="FG10" s="19">
        <v>7865.1582205671803</v>
      </c>
      <c r="FH10" s="19">
        <v>7770.1409679255357</v>
      </c>
      <c r="FI10" s="19">
        <v>7676.2330281290115</v>
      </c>
      <c r="FJ10" s="19">
        <v>7583.6194581764776</v>
      </c>
      <c r="FK10" s="19">
        <v>7492.1921211891486</v>
      </c>
      <c r="FL10" s="19">
        <v>7401.4939305402158</v>
      </c>
      <c r="FM10" s="19">
        <v>7312.3697159058602</v>
      </c>
      <c r="FN10" s="18">
        <v>7229.9985134464132</v>
      </c>
      <c r="FO10" s="19">
        <v>7137.1449246082539</v>
      </c>
      <c r="FP10" s="19">
        <v>7051.4307066366309</v>
      </c>
      <c r="FQ10" s="19">
        <v>6966.8118914621436</v>
      </c>
      <c r="FR10" s="19">
        <v>6882.8719192767248</v>
      </c>
      <c r="FS10" s="19">
        <v>6800.3548068993732</v>
      </c>
      <c r="FT10" s="19">
        <v>6718.0507966946061</v>
      </c>
      <c r="FU10" s="19">
        <v>6402.4847368141773</v>
      </c>
      <c r="FV10" s="19">
        <v>6125.2094657934404</v>
      </c>
      <c r="FW10" s="19">
        <v>5804.4161830440289</v>
      </c>
      <c r="FX10" s="19">
        <v>5522.830530426505</v>
      </c>
      <c r="FY10" s="19">
        <v>5164.8729677971796</v>
      </c>
      <c r="FZ10" s="18">
        <v>4821.7366523237688</v>
      </c>
      <c r="GA10" s="19">
        <v>4548.4195670976796</v>
      </c>
      <c r="GB10" s="19">
        <v>4290.3343508670523</v>
      </c>
      <c r="GC10" s="19">
        <v>4107.6764793303064</v>
      </c>
      <c r="GD10" s="19"/>
      <c r="GE10" s="19"/>
      <c r="GF10" s="19"/>
      <c r="GG10" s="19"/>
      <c r="GH10" s="19"/>
      <c r="GI10" s="19"/>
      <c r="GJ10" s="19"/>
      <c r="GK10" s="19"/>
      <c r="GL10" s="18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8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8"/>
      <c r="HK10" s="19"/>
      <c r="HL10" s="19"/>
      <c r="HM10" s="19"/>
      <c r="HN10" s="19"/>
      <c r="HO10" s="27"/>
    </row>
    <row r="11" spans="1:223" x14ac:dyDescent="0.25">
      <c r="A11" s="11" t="s">
        <v>230</v>
      </c>
      <c r="B11" s="18"/>
      <c r="C11" s="19"/>
      <c r="D11" s="19"/>
      <c r="E11" s="19"/>
      <c r="F11" s="19"/>
      <c r="G11" s="19">
        <v>1463761.3760381709</v>
      </c>
      <c r="H11" s="19">
        <v>1407275.2468691014</v>
      </c>
      <c r="I11" s="19">
        <v>1080161.490936284</v>
      </c>
      <c r="J11" s="19">
        <v>759216.00934030884</v>
      </c>
      <c r="K11" s="19">
        <v>677021.96296920092</v>
      </c>
      <c r="L11" s="19">
        <v>658090.82132035436</v>
      </c>
      <c r="M11" s="19">
        <v>626998.80571980099</v>
      </c>
      <c r="N11" s="18">
        <v>597978.04766006034</v>
      </c>
      <c r="O11" s="19">
        <v>525641.84158154938</v>
      </c>
      <c r="P11" s="19">
        <v>554149.44435438747</v>
      </c>
      <c r="Q11" s="19">
        <v>505081.1362564704</v>
      </c>
      <c r="R11" s="19">
        <v>495683.09257498139</v>
      </c>
      <c r="S11" s="19">
        <v>548841.15934610076</v>
      </c>
      <c r="T11" s="19">
        <v>517079.89616127481</v>
      </c>
      <c r="U11" s="19">
        <v>520776.18087581475</v>
      </c>
      <c r="V11" s="19">
        <v>503498.95636024745</v>
      </c>
      <c r="W11" s="19">
        <v>508270.03020368266</v>
      </c>
      <c r="X11" s="19">
        <v>506941.14347764873</v>
      </c>
      <c r="Y11" s="19">
        <v>480921.49032390787</v>
      </c>
      <c r="Z11" s="18">
        <v>458626.94471591013</v>
      </c>
      <c r="AA11" s="19">
        <v>451945.48449540336</v>
      </c>
      <c r="AB11" s="19">
        <v>471764.2774994573</v>
      </c>
      <c r="AC11" s="19">
        <v>425129.35207040561</v>
      </c>
      <c r="AD11" s="19">
        <v>416906.85078026837</v>
      </c>
      <c r="AE11" s="19">
        <v>409926.05613777548</v>
      </c>
      <c r="AF11" s="19">
        <v>398262.59890940873</v>
      </c>
      <c r="AG11" s="19">
        <v>384222.35330859217</v>
      </c>
      <c r="AH11" s="19">
        <v>379227.93840071838</v>
      </c>
      <c r="AI11" s="19">
        <v>370097.3755357787</v>
      </c>
      <c r="AJ11" s="19">
        <v>358085.02169432212</v>
      </c>
      <c r="AK11" s="19">
        <v>349002.49969905149</v>
      </c>
      <c r="AL11" s="18">
        <v>340421.18067915458</v>
      </c>
      <c r="AM11" s="19">
        <v>331989.06708700844</v>
      </c>
      <c r="AN11" s="19">
        <v>389093.05806039902</v>
      </c>
      <c r="AO11" s="19">
        <v>373108.39622955903</v>
      </c>
      <c r="AP11" s="19">
        <v>363575.95974792942</v>
      </c>
      <c r="AQ11" s="19">
        <v>368361.72691811202</v>
      </c>
      <c r="AR11" s="19">
        <v>359106.89918018488</v>
      </c>
      <c r="AS11" s="19">
        <v>350333.67487376183</v>
      </c>
      <c r="AT11" s="19">
        <v>343539.95798693522</v>
      </c>
      <c r="AU11" s="19">
        <v>342433.13707010157</v>
      </c>
      <c r="AV11" s="19">
        <v>334515.32356842083</v>
      </c>
      <c r="AW11" s="19">
        <v>327485.14960276528</v>
      </c>
      <c r="AX11" s="18">
        <v>320947.47296586662</v>
      </c>
      <c r="AY11" s="19">
        <v>316770.21652320412</v>
      </c>
      <c r="AZ11" s="19">
        <v>315614.56737673475</v>
      </c>
      <c r="BA11" s="19">
        <v>307938.31196904019</v>
      </c>
      <c r="BB11" s="19">
        <v>303494.32520213211</v>
      </c>
      <c r="BC11" s="19">
        <v>294658.17543763772</v>
      </c>
      <c r="BD11" s="19">
        <v>286407.45953838376</v>
      </c>
      <c r="BE11" s="19">
        <v>279007.03518613923</v>
      </c>
      <c r="BF11" s="19">
        <v>270881.65056981641</v>
      </c>
      <c r="BG11" s="19">
        <v>264388.34247203293</v>
      </c>
      <c r="BH11" s="19">
        <v>256626.94645016841</v>
      </c>
      <c r="BI11" s="19">
        <v>249885.96842723826</v>
      </c>
      <c r="BJ11" s="18">
        <v>243359.90520748089</v>
      </c>
      <c r="BK11" s="19">
        <v>237179.52877168666</v>
      </c>
      <c r="BL11" s="19">
        <v>232856.89045071974</v>
      </c>
      <c r="BM11" s="19">
        <v>224831.50946960965</v>
      </c>
      <c r="BN11" s="19">
        <v>218804.93875606329</v>
      </c>
      <c r="BO11" s="19">
        <v>209502.04995012272</v>
      </c>
      <c r="BP11" s="19">
        <v>204249.13499889823</v>
      </c>
      <c r="BQ11" s="19">
        <v>199583.84765308443</v>
      </c>
      <c r="BR11" s="19">
        <v>194001.34427383941</v>
      </c>
      <c r="BS11" s="19">
        <v>190032.68908615989</v>
      </c>
      <c r="BT11" s="19">
        <v>184985.8326482439</v>
      </c>
      <c r="BU11" s="19">
        <v>180609.69110313311</v>
      </c>
      <c r="BV11" s="18">
        <v>176384.21609034482</v>
      </c>
      <c r="BW11" s="19">
        <v>172358.1849197979</v>
      </c>
      <c r="BX11" s="19">
        <v>169363.63931132291</v>
      </c>
      <c r="BY11" s="19">
        <v>164693.88093252241</v>
      </c>
      <c r="BZ11" s="19">
        <v>161014.69651184755</v>
      </c>
      <c r="CA11" s="19">
        <v>152991.89588763556</v>
      </c>
      <c r="CB11" s="19">
        <v>149961.97739121492</v>
      </c>
      <c r="CC11" s="19">
        <v>147326.17155699286</v>
      </c>
      <c r="CD11" s="19">
        <v>143682.95984701379</v>
      </c>
      <c r="CE11" s="19">
        <v>141447.64003840182</v>
      </c>
      <c r="CF11" s="19">
        <v>138359.49631301998</v>
      </c>
      <c r="CG11" s="19">
        <v>135921.36455220316</v>
      </c>
      <c r="CH11" s="18">
        <v>133377.78361539071</v>
      </c>
      <c r="CI11" s="19">
        <v>131026.10805166734</v>
      </c>
      <c r="CJ11" s="19">
        <v>129195.50645807051</v>
      </c>
      <c r="CK11" s="19">
        <v>126444.99889709261</v>
      </c>
      <c r="CL11" s="19">
        <v>123970.54313910822</v>
      </c>
      <c r="CM11" s="19">
        <v>118785.99978646141</v>
      </c>
      <c r="CN11" s="19">
        <v>117041.98523853192</v>
      </c>
      <c r="CO11" s="19">
        <v>115559.54218110919</v>
      </c>
      <c r="CP11" s="19">
        <v>113054.20526843378</v>
      </c>
      <c r="CQ11" s="19">
        <v>111827.10972694881</v>
      </c>
      <c r="CR11" s="19">
        <v>109692.9573458939</v>
      </c>
      <c r="CS11" s="19">
        <v>108223.98959279998</v>
      </c>
      <c r="CT11" s="18">
        <v>106616.1957496033</v>
      </c>
      <c r="CU11" s="19">
        <v>104964.44850069692</v>
      </c>
      <c r="CV11" s="19">
        <v>103926.71759606575</v>
      </c>
      <c r="CW11" s="19">
        <v>102587.64264412705</v>
      </c>
      <c r="CX11" s="19">
        <v>101024.18565589879</v>
      </c>
      <c r="CY11" s="19">
        <v>96135.835563416709</v>
      </c>
      <c r="CZ11" s="19">
        <v>94616.18599914285</v>
      </c>
      <c r="DA11" s="19">
        <v>93630.335268750816</v>
      </c>
      <c r="DB11" s="19">
        <v>91826.204836305056</v>
      </c>
      <c r="DC11" s="19">
        <v>91118.033776847587</v>
      </c>
      <c r="DD11" s="19">
        <v>89443.265254319762</v>
      </c>
      <c r="DE11" s="19">
        <v>87454.639387741539</v>
      </c>
      <c r="DF11" s="18">
        <v>85524.766213591152</v>
      </c>
      <c r="DG11" s="19">
        <v>83980.733323597786</v>
      </c>
      <c r="DH11" s="19">
        <v>82114.689340880228</v>
      </c>
      <c r="DI11" s="19">
        <v>80418.771192624234</v>
      </c>
      <c r="DJ11" s="19">
        <v>78342.424668031497</v>
      </c>
      <c r="DK11" s="19">
        <v>73185.919443031278</v>
      </c>
      <c r="DL11" s="19">
        <v>70812.13095066807</v>
      </c>
      <c r="DM11" s="19">
        <v>69349.825786539805</v>
      </c>
      <c r="DN11" s="19">
        <v>67618.36039783775</v>
      </c>
      <c r="DO11" s="19">
        <v>66620.369232360463</v>
      </c>
      <c r="DP11" s="19">
        <v>64167.063591006437</v>
      </c>
      <c r="DQ11" s="19">
        <v>63059.379818253321</v>
      </c>
      <c r="DR11" s="18">
        <v>62371.238987526172</v>
      </c>
      <c r="DS11" s="19">
        <v>61220.911994677088</v>
      </c>
      <c r="DT11" s="19">
        <v>60145.65605700748</v>
      </c>
      <c r="DU11" s="19">
        <v>59774.647700549605</v>
      </c>
      <c r="DV11" s="19">
        <v>59635.777360262058</v>
      </c>
      <c r="DW11" s="19">
        <v>37234.310831175113</v>
      </c>
      <c r="DX11" s="19">
        <v>32713.868450553487</v>
      </c>
      <c r="DY11" s="19">
        <v>32258.36843152572</v>
      </c>
      <c r="DZ11" s="19">
        <v>31809.387715295095</v>
      </c>
      <c r="EA11" s="19">
        <v>31366.826971693528</v>
      </c>
      <c r="EB11" s="19">
        <v>30930.591516363289</v>
      </c>
      <c r="EC11" s="19">
        <v>30500.584119136311</v>
      </c>
      <c r="ED11" s="18">
        <v>30076.711272749668</v>
      </c>
      <c r="EE11" s="19">
        <v>29658.882592845643</v>
      </c>
      <c r="EF11" s="19">
        <v>29248.118407443813</v>
      </c>
      <c r="EG11" s="19">
        <v>28840.998833601818</v>
      </c>
      <c r="EH11" s="19">
        <v>28440.767462641383</v>
      </c>
      <c r="EI11" s="19">
        <v>28045.434299999997</v>
      </c>
      <c r="EJ11" s="19">
        <v>27656.610400000001</v>
      </c>
      <c r="EK11" s="19">
        <v>27273.300599999995</v>
      </c>
      <c r="EL11" s="19">
        <v>26895.424900000005</v>
      </c>
      <c r="EM11" s="19">
        <v>26522.905000000002</v>
      </c>
      <c r="EN11" s="19">
        <v>26155.663899999996</v>
      </c>
      <c r="EO11" s="19">
        <v>25793.625400000001</v>
      </c>
      <c r="EP11" s="18">
        <v>25436.714500000002</v>
      </c>
      <c r="EQ11" s="19">
        <v>25084.8573</v>
      </c>
      <c r="ER11" s="19">
        <v>24737.981000000003</v>
      </c>
      <c r="ES11" s="19">
        <v>24396.013900000002</v>
      </c>
      <c r="ET11" s="19">
        <v>24058.885299999994</v>
      </c>
      <c r="EU11" s="19">
        <v>23726.525399999999</v>
      </c>
      <c r="EV11" s="19">
        <v>23398.865899999997</v>
      </c>
      <c r="EW11" s="19">
        <v>23075.838800000001</v>
      </c>
      <c r="EX11" s="19">
        <v>22757.377499999999</v>
      </c>
      <c r="EY11" s="19">
        <v>22443.416399999998</v>
      </c>
      <c r="EZ11" s="19">
        <v>22133.890700000004</v>
      </c>
      <c r="FA11" s="19">
        <v>21828.736700000001</v>
      </c>
      <c r="FB11" s="18">
        <v>21527.891299999996</v>
      </c>
      <c r="FC11" s="19">
        <v>21231.292799999999</v>
      </c>
      <c r="FD11" s="19">
        <v>20938.880200000003</v>
      </c>
      <c r="FE11" s="19">
        <v>20650.593000000001</v>
      </c>
      <c r="FF11" s="19">
        <v>20366.372499999998</v>
      </c>
      <c r="FG11" s="19">
        <v>20086.159499999998</v>
      </c>
      <c r="FH11" s="19">
        <v>19809.897200000003</v>
      </c>
      <c r="FI11" s="19">
        <v>19537.528400000003</v>
      </c>
      <c r="FJ11" s="19">
        <v>19268.9974</v>
      </c>
      <c r="FK11" s="19">
        <v>19004.248799999998</v>
      </c>
      <c r="FL11" s="19">
        <v>18743.228899999998</v>
      </c>
      <c r="FM11" s="19">
        <v>18485.883600000001</v>
      </c>
      <c r="FN11" s="18">
        <v>18232.1607</v>
      </c>
      <c r="FO11" s="19">
        <v>17982.007699999998</v>
      </c>
      <c r="FP11" s="19">
        <v>17735.374</v>
      </c>
      <c r="FQ11" s="19">
        <v>17492.208699999999</v>
      </c>
      <c r="FR11" s="19">
        <v>17252.462100000001</v>
      </c>
      <c r="FS11" s="19">
        <v>17016.085500000001</v>
      </c>
      <c r="FT11" s="19">
        <v>16783.030300000002</v>
      </c>
      <c r="FU11" s="19">
        <v>16553.249299999999</v>
      </c>
      <c r="FV11" s="19">
        <v>16326.695299999999</v>
      </c>
      <c r="FW11" s="19">
        <v>16103.322</v>
      </c>
      <c r="FX11" s="19">
        <v>15883.0841</v>
      </c>
      <c r="FY11" s="19">
        <v>15665.936699999998</v>
      </c>
      <c r="FZ11" s="18">
        <v>15451.835500000001</v>
      </c>
      <c r="GA11" s="19">
        <v>15240.736999999999</v>
      </c>
      <c r="GB11" s="19">
        <v>15032.598</v>
      </c>
      <c r="GC11" s="19">
        <v>14992.063100000001</v>
      </c>
      <c r="GD11" s="19">
        <v>14951.9336</v>
      </c>
      <c r="GE11" s="19"/>
      <c r="GF11" s="19"/>
      <c r="GG11" s="19"/>
      <c r="GH11" s="19"/>
      <c r="GI11" s="19"/>
      <c r="GJ11" s="19"/>
      <c r="GK11" s="19"/>
      <c r="GL11" s="18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8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8"/>
      <c r="HK11" s="19"/>
      <c r="HL11" s="19"/>
      <c r="HM11" s="19"/>
      <c r="HN11" s="19"/>
      <c r="HO11" s="27"/>
    </row>
    <row r="12" spans="1:223" x14ac:dyDescent="0.25">
      <c r="A12" s="11" t="s">
        <v>231</v>
      </c>
      <c r="B12" s="18"/>
      <c r="C12" s="19"/>
      <c r="D12" s="19"/>
      <c r="E12" s="19"/>
      <c r="F12" s="19"/>
      <c r="G12" s="19"/>
      <c r="H12" s="19">
        <v>743218.03054930689</v>
      </c>
      <c r="I12" s="19">
        <v>1797689.8181924536</v>
      </c>
      <c r="J12" s="19">
        <v>1105213.1226157807</v>
      </c>
      <c r="K12" s="19">
        <v>735241.29458245484</v>
      </c>
      <c r="L12" s="19">
        <v>651865.65911594185</v>
      </c>
      <c r="M12" s="19">
        <v>605316.39133177348</v>
      </c>
      <c r="N12" s="18">
        <v>593645.83313013194</v>
      </c>
      <c r="O12" s="19">
        <v>620512.58920280135</v>
      </c>
      <c r="P12" s="19">
        <v>708312.34033474303</v>
      </c>
      <c r="Q12" s="19">
        <v>831860.83404639992</v>
      </c>
      <c r="R12" s="19">
        <v>922817.8154518354</v>
      </c>
      <c r="S12" s="19">
        <v>1062559.3997025851</v>
      </c>
      <c r="T12" s="19">
        <v>1198654.4372708946</v>
      </c>
      <c r="U12" s="19">
        <v>1243413.1224913248</v>
      </c>
      <c r="V12" s="19">
        <v>1413487.2241187785</v>
      </c>
      <c r="W12" s="19">
        <v>1335169.1852402522</v>
      </c>
      <c r="X12" s="19">
        <v>1255627.5923832837</v>
      </c>
      <c r="Y12" s="19">
        <v>1016436.1304321976</v>
      </c>
      <c r="Z12" s="18">
        <v>886764.67088981927</v>
      </c>
      <c r="AA12" s="19">
        <v>846646.27169959084</v>
      </c>
      <c r="AB12" s="19">
        <v>763324.1412380659</v>
      </c>
      <c r="AC12" s="19">
        <v>764417.74718722212</v>
      </c>
      <c r="AD12" s="19">
        <v>710329.37512078939</v>
      </c>
      <c r="AE12" s="19">
        <v>640329.71089040861</v>
      </c>
      <c r="AF12" s="19">
        <v>544157.25824523135</v>
      </c>
      <c r="AG12" s="19">
        <v>384479.39043001807</v>
      </c>
      <c r="AH12" s="19">
        <v>327982.02630298579</v>
      </c>
      <c r="AI12" s="19">
        <v>327752.16800690966</v>
      </c>
      <c r="AJ12" s="19">
        <v>326705.56223639374</v>
      </c>
      <c r="AK12" s="19">
        <v>318518.61383778241</v>
      </c>
      <c r="AL12" s="18">
        <v>316789.26732206001</v>
      </c>
      <c r="AM12" s="19">
        <v>253440.30657759192</v>
      </c>
      <c r="AN12" s="19">
        <v>245174.94857047027</v>
      </c>
      <c r="AO12" s="19">
        <v>236249.95189902483</v>
      </c>
      <c r="AP12" s="19">
        <v>230130.74236466322</v>
      </c>
      <c r="AQ12" s="19">
        <v>222973.33389036637</v>
      </c>
      <c r="AR12" s="19">
        <v>227468.77000401699</v>
      </c>
      <c r="AS12" s="19">
        <v>220017.06157601112</v>
      </c>
      <c r="AT12" s="19">
        <v>212298.61869775073</v>
      </c>
      <c r="AU12" s="19">
        <v>209890.41072987774</v>
      </c>
      <c r="AV12" s="19">
        <v>211032.7634234358</v>
      </c>
      <c r="AW12" s="19">
        <v>206563.80143358887</v>
      </c>
      <c r="AX12" s="18">
        <v>202179.03869775418</v>
      </c>
      <c r="AY12" s="19">
        <v>198375.41554532186</v>
      </c>
      <c r="AZ12" s="19">
        <v>196373.62449210219</v>
      </c>
      <c r="BA12" s="19">
        <v>195501.86571630987</v>
      </c>
      <c r="BB12" s="19">
        <v>194576.93027775208</v>
      </c>
      <c r="BC12" s="19">
        <v>193466.7253457483</v>
      </c>
      <c r="BD12" s="19">
        <v>190499.70363984653</v>
      </c>
      <c r="BE12" s="19">
        <v>184347.47228907162</v>
      </c>
      <c r="BF12" s="19">
        <v>178546.8556709656</v>
      </c>
      <c r="BG12" s="19">
        <v>172873.58875372534</v>
      </c>
      <c r="BH12" s="19">
        <v>167563.53283525235</v>
      </c>
      <c r="BI12" s="19">
        <v>162544.42326946495</v>
      </c>
      <c r="BJ12" s="18">
        <v>157668.47665990022</v>
      </c>
      <c r="BK12" s="19">
        <v>152923.01974515736</v>
      </c>
      <c r="BL12" s="19">
        <v>148241.29534401849</v>
      </c>
      <c r="BM12" s="19">
        <v>143970.7824940189</v>
      </c>
      <c r="BN12" s="19">
        <v>139646.32328616854</v>
      </c>
      <c r="BO12" s="19">
        <v>135643.29117109568</v>
      </c>
      <c r="BP12" s="19">
        <v>130932.94458707908</v>
      </c>
      <c r="BQ12" s="19">
        <v>127134.40659385784</v>
      </c>
      <c r="BR12" s="19">
        <v>123556.82984067002</v>
      </c>
      <c r="BS12" s="19">
        <v>120113.06602310587</v>
      </c>
      <c r="BT12" s="19">
        <v>116798.49958411136</v>
      </c>
      <c r="BU12" s="19">
        <v>113608.71005747007</v>
      </c>
      <c r="BV12" s="18">
        <v>110534.97444034182</v>
      </c>
      <c r="BW12" s="19">
        <v>107576.68905776901</v>
      </c>
      <c r="BX12" s="19">
        <v>104720.87236499315</v>
      </c>
      <c r="BY12" s="19">
        <v>101971.09054282797</v>
      </c>
      <c r="BZ12" s="19">
        <v>99321.859159957094</v>
      </c>
      <c r="CA12" s="19">
        <v>96758.807703902377</v>
      </c>
      <c r="CB12" s="19">
        <v>94289.81516890155</v>
      </c>
      <c r="CC12" s="19">
        <v>91907.13741873228</v>
      </c>
      <c r="CD12" s="19">
        <v>89603.011525051916</v>
      </c>
      <c r="CE12" s="19">
        <v>87374.052204563981</v>
      </c>
      <c r="CF12" s="19">
        <v>85224.226888381585</v>
      </c>
      <c r="CG12" s="19">
        <v>83133.842253348907</v>
      </c>
      <c r="CH12" s="18">
        <v>81113.390097954907</v>
      </c>
      <c r="CI12" s="19">
        <v>79144.748645756918</v>
      </c>
      <c r="CJ12" s="19">
        <v>77251.157475769913</v>
      </c>
      <c r="CK12" s="19">
        <v>75421.621554783225</v>
      </c>
      <c r="CL12" s="19">
        <v>73647.023098004865</v>
      </c>
      <c r="CM12" s="19">
        <v>71925.600642877936</v>
      </c>
      <c r="CN12" s="19">
        <v>70253.527489985616</v>
      </c>
      <c r="CO12" s="19">
        <v>68635.461741341976</v>
      </c>
      <c r="CP12" s="19">
        <v>67054.899206484159</v>
      </c>
      <c r="CQ12" s="19">
        <v>65533.190036874468</v>
      </c>
      <c r="CR12" s="19">
        <v>64057.222207336985</v>
      </c>
      <c r="CS12" s="19">
        <v>62617.873227728436</v>
      </c>
      <c r="CT12" s="18">
        <v>61221.800909365702</v>
      </c>
      <c r="CU12" s="19">
        <v>59867.942208481865</v>
      </c>
      <c r="CV12" s="19">
        <v>58541.940427556146</v>
      </c>
      <c r="CW12" s="19">
        <v>57258.96204399869</v>
      </c>
      <c r="CX12" s="19">
        <v>56008.490910915454</v>
      </c>
      <c r="CY12" s="19">
        <v>54791.337118608237</v>
      </c>
      <c r="CZ12" s="19">
        <v>53617.790776216149</v>
      </c>
      <c r="DA12" s="19">
        <v>52474.314099681258</v>
      </c>
      <c r="DB12" s="19">
        <v>51361.163870131713</v>
      </c>
      <c r="DC12" s="19">
        <v>50276.864828112637</v>
      </c>
      <c r="DD12" s="19">
        <v>49223.175308669663</v>
      </c>
      <c r="DE12" s="19">
        <v>48196.547663052297</v>
      </c>
      <c r="DF12" s="18">
        <v>47195.172231881501</v>
      </c>
      <c r="DG12" s="19">
        <v>46210.03902850546</v>
      </c>
      <c r="DH12" s="19">
        <v>45259.620611151498</v>
      </c>
      <c r="DI12" s="19">
        <v>44331.161612097378</v>
      </c>
      <c r="DJ12" s="19">
        <v>43428.686192528621</v>
      </c>
      <c r="DK12" s="19">
        <v>42550.748962912745</v>
      </c>
      <c r="DL12" s="19">
        <v>38655.481459995863</v>
      </c>
      <c r="DM12" s="19">
        <v>37875.749799427991</v>
      </c>
      <c r="DN12" s="19">
        <v>37111.788666880595</v>
      </c>
      <c r="DO12" s="19">
        <v>36367.388629442721</v>
      </c>
      <c r="DP12" s="19">
        <v>35627.849644475937</v>
      </c>
      <c r="DQ12" s="19">
        <v>34915.04927032382</v>
      </c>
      <c r="DR12" s="18">
        <v>34219.196573424182</v>
      </c>
      <c r="DS12" s="19">
        <v>33526.999585239006</v>
      </c>
      <c r="DT12" s="19">
        <v>32849.39079576252</v>
      </c>
      <c r="DU12" s="19">
        <v>31797.915697489731</v>
      </c>
      <c r="DV12" s="19">
        <v>31163.696083286093</v>
      </c>
      <c r="DW12" s="19">
        <v>24990.182154953785</v>
      </c>
      <c r="DX12" s="19">
        <v>7842.2539581101446</v>
      </c>
      <c r="DY12" s="19">
        <v>7370.7921999999999</v>
      </c>
      <c r="DZ12" s="19">
        <v>7286.2185999999983</v>
      </c>
      <c r="EA12" s="19">
        <v>7202.6819999999998</v>
      </c>
      <c r="EB12" s="19">
        <v>7120.1689999999999</v>
      </c>
      <c r="EC12" s="19">
        <v>7038.6654999999992</v>
      </c>
      <c r="ED12" s="18">
        <v>6958.1580000000004</v>
      </c>
      <c r="EE12" s="19">
        <v>6878.6334999999999</v>
      </c>
      <c r="EF12" s="19">
        <v>6800.079099999999</v>
      </c>
      <c r="EG12" s="19">
        <v>6722.4814000000006</v>
      </c>
      <c r="EH12" s="19">
        <v>6645.8280999999997</v>
      </c>
      <c r="EI12" s="19">
        <v>6570.1064999999999</v>
      </c>
      <c r="EJ12" s="19">
        <v>6495.3046000000004</v>
      </c>
      <c r="EK12" s="19">
        <v>6421.4097000000002</v>
      </c>
      <c r="EL12" s="19">
        <v>6348.4103999999998</v>
      </c>
      <c r="EM12" s="19">
        <v>6276.2947000000004</v>
      </c>
      <c r="EN12" s="19">
        <v>6205.0506999999998</v>
      </c>
      <c r="EO12" s="19">
        <v>6134.6673999999994</v>
      </c>
      <c r="EP12" s="18">
        <v>6065.1330000000007</v>
      </c>
      <c r="EQ12" s="19">
        <v>5996.4370000000008</v>
      </c>
      <c r="ER12" s="19">
        <v>5928.5679999999993</v>
      </c>
      <c r="ES12" s="19">
        <v>5861.5149999999994</v>
      </c>
      <c r="ET12" s="19">
        <v>5795.2681000000002</v>
      </c>
      <c r="EU12" s="19">
        <v>5729.8159999999998</v>
      </c>
      <c r="EV12" s="19">
        <v>5665.1485999999995</v>
      </c>
      <c r="EW12" s="19">
        <v>5601.255799999999</v>
      </c>
      <c r="EX12" s="19">
        <v>5538.1275000000005</v>
      </c>
      <c r="EY12" s="19">
        <v>5475.7538999999997</v>
      </c>
      <c r="EZ12" s="19">
        <v>5414.125</v>
      </c>
      <c r="FA12" s="19">
        <v>5353.2313000000004</v>
      </c>
      <c r="FB12" s="18">
        <v>5293.0632000000005</v>
      </c>
      <c r="FC12" s="19">
        <v>5233.6114000000007</v>
      </c>
      <c r="FD12" s="19">
        <v>5174.866500000001</v>
      </c>
      <c r="FE12" s="19">
        <v>5116.8197999999993</v>
      </c>
      <c r="FF12" s="19">
        <v>5059.4620999999997</v>
      </c>
      <c r="FG12" s="19">
        <v>5002.7844000000005</v>
      </c>
      <c r="FH12" s="19">
        <v>4946.7780999999995</v>
      </c>
      <c r="FI12" s="19">
        <v>4891.4347000000007</v>
      </c>
      <c r="FJ12" s="19">
        <v>4836.7455</v>
      </c>
      <c r="FK12" s="19">
        <v>4782.7025000000003</v>
      </c>
      <c r="FL12" s="19">
        <v>4729.2970000000005</v>
      </c>
      <c r="FM12" s="19">
        <v>4676.5211999999992</v>
      </c>
      <c r="FN12" s="18">
        <v>4624.3670000000002</v>
      </c>
      <c r="FO12" s="19">
        <v>4572.8263999999999</v>
      </c>
      <c r="FP12" s="19">
        <v>4521.8918999999996</v>
      </c>
      <c r="FQ12" s="19">
        <v>4471.5553999999993</v>
      </c>
      <c r="FR12" s="19">
        <v>4421.8098</v>
      </c>
      <c r="FS12" s="19">
        <v>4372.6471000000001</v>
      </c>
      <c r="FT12" s="19">
        <v>4324.0604000000003</v>
      </c>
      <c r="FU12" s="19">
        <v>4276.0420999999997</v>
      </c>
      <c r="FV12" s="19">
        <v>4228.5851999999995</v>
      </c>
      <c r="FW12" s="19">
        <v>4181.6827999999996</v>
      </c>
      <c r="FX12" s="19">
        <v>4135.3275000000003</v>
      </c>
      <c r="FY12" s="19">
        <v>4089.5128999999997</v>
      </c>
      <c r="FZ12" s="18">
        <v>4044.2318</v>
      </c>
      <c r="GA12" s="19">
        <v>3999.4778999999999</v>
      </c>
      <c r="GB12" s="19">
        <v>3955.2444000000005</v>
      </c>
      <c r="GC12" s="19">
        <v>3911.5246999999999</v>
      </c>
      <c r="GD12" s="19">
        <v>3868.3127000000004</v>
      </c>
      <c r="GE12" s="19">
        <v>3825.6017000000002</v>
      </c>
      <c r="GF12" s="19"/>
      <c r="GG12" s="19"/>
      <c r="GH12" s="19"/>
      <c r="GI12" s="19"/>
      <c r="GJ12" s="19"/>
      <c r="GK12" s="19"/>
      <c r="GL12" s="18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8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8"/>
      <c r="HK12" s="19"/>
      <c r="HL12" s="19"/>
      <c r="HM12" s="19"/>
      <c r="HN12" s="19"/>
      <c r="HO12" s="27"/>
    </row>
    <row r="13" spans="1:223" x14ac:dyDescent="0.25">
      <c r="A13" s="11" t="s">
        <v>232</v>
      </c>
      <c r="B13" s="18"/>
      <c r="C13" s="19"/>
      <c r="D13" s="19"/>
      <c r="E13" s="19"/>
      <c r="F13" s="19"/>
      <c r="G13" s="19"/>
      <c r="H13" s="19"/>
      <c r="I13" s="19">
        <v>789169.08835798898</v>
      </c>
      <c r="J13" s="19">
        <v>1274694.4200985776</v>
      </c>
      <c r="K13" s="19">
        <v>997666.52408289793</v>
      </c>
      <c r="L13" s="19">
        <v>784558.71519006824</v>
      </c>
      <c r="M13" s="19">
        <v>702505.52230476704</v>
      </c>
      <c r="N13" s="18">
        <v>667516.61310835625</v>
      </c>
      <c r="O13" s="19">
        <v>605153.78614455368</v>
      </c>
      <c r="P13" s="19">
        <v>636342.36797544663</v>
      </c>
      <c r="Q13" s="19">
        <v>715404.40292435442</v>
      </c>
      <c r="R13" s="19">
        <v>754901.80955752649</v>
      </c>
      <c r="S13" s="19">
        <v>802716.53302023315</v>
      </c>
      <c r="T13" s="19">
        <v>882537.29074945743</v>
      </c>
      <c r="U13" s="19">
        <v>995848.14635861118</v>
      </c>
      <c r="V13" s="19">
        <v>1084740.4687158647</v>
      </c>
      <c r="W13" s="19">
        <v>1163215.3431019124</v>
      </c>
      <c r="X13" s="19">
        <v>1197312.629226059</v>
      </c>
      <c r="Y13" s="19">
        <v>1149507.9297990352</v>
      </c>
      <c r="Z13" s="18">
        <v>1061715.3419633426</v>
      </c>
      <c r="AA13" s="19">
        <v>1035817.0926076203</v>
      </c>
      <c r="AB13" s="19">
        <v>961803.16915054061</v>
      </c>
      <c r="AC13" s="19">
        <v>850392.90787610412</v>
      </c>
      <c r="AD13" s="19">
        <v>731147.73449386377</v>
      </c>
      <c r="AE13" s="19">
        <v>670478.26170020923</v>
      </c>
      <c r="AF13" s="19">
        <v>641185.92627156258</v>
      </c>
      <c r="AG13" s="19">
        <v>624915.21899664553</v>
      </c>
      <c r="AH13" s="19">
        <v>598194.41190252837</v>
      </c>
      <c r="AI13" s="19">
        <v>579205.83851193637</v>
      </c>
      <c r="AJ13" s="19">
        <v>562547.75036848802</v>
      </c>
      <c r="AK13" s="19">
        <v>529566.16158255551</v>
      </c>
      <c r="AL13" s="18">
        <v>499313.06633737416</v>
      </c>
      <c r="AM13" s="19">
        <v>481646.06738622702</v>
      </c>
      <c r="AN13" s="19">
        <v>465190.6691910504</v>
      </c>
      <c r="AO13" s="19">
        <v>444972.45523304271</v>
      </c>
      <c r="AP13" s="19">
        <v>487438.64029185066</v>
      </c>
      <c r="AQ13" s="19">
        <v>468810.42478250474</v>
      </c>
      <c r="AR13" s="19">
        <v>451118.42483294453</v>
      </c>
      <c r="AS13" s="19">
        <v>438418.19538761402</v>
      </c>
      <c r="AT13" s="19">
        <v>398535.02753445378</v>
      </c>
      <c r="AU13" s="19">
        <v>383710.2733675706</v>
      </c>
      <c r="AV13" s="19">
        <v>375222.35541942832</v>
      </c>
      <c r="AW13" s="19">
        <v>369300.31926528946</v>
      </c>
      <c r="AX13" s="18">
        <v>358697.17237920791</v>
      </c>
      <c r="AY13" s="19">
        <v>348901.7116583212</v>
      </c>
      <c r="AZ13" s="19">
        <v>339588.05896619055</v>
      </c>
      <c r="BA13" s="19">
        <v>332035.56816187035</v>
      </c>
      <c r="BB13" s="19">
        <v>326364.90843061946</v>
      </c>
      <c r="BC13" s="19">
        <v>320771.09551759687</v>
      </c>
      <c r="BD13" s="19">
        <v>315253.08191374358</v>
      </c>
      <c r="BE13" s="19">
        <v>308150.4399246918</v>
      </c>
      <c r="BF13" s="19">
        <v>297694.05536917463</v>
      </c>
      <c r="BG13" s="19">
        <v>287751.44044182095</v>
      </c>
      <c r="BH13" s="19">
        <v>278252.19129846059</v>
      </c>
      <c r="BI13" s="19">
        <v>269246.85035358666</v>
      </c>
      <c r="BJ13" s="18">
        <v>260707.31829327121</v>
      </c>
      <c r="BK13" s="19">
        <v>252676.88494561391</v>
      </c>
      <c r="BL13" s="19">
        <v>244867.53901688533</v>
      </c>
      <c r="BM13" s="19">
        <v>237524.47682007874</v>
      </c>
      <c r="BN13" s="19">
        <v>230613.39902656979</v>
      </c>
      <c r="BO13" s="19">
        <v>223955.56912504931</v>
      </c>
      <c r="BP13" s="19">
        <v>217460.24510752049</v>
      </c>
      <c r="BQ13" s="19">
        <v>207524.59347260324</v>
      </c>
      <c r="BR13" s="19">
        <v>201678.93666214606</v>
      </c>
      <c r="BS13" s="19">
        <v>196076.14956132334</v>
      </c>
      <c r="BT13" s="19">
        <v>190684.20813516446</v>
      </c>
      <c r="BU13" s="19">
        <v>185488.61068252628</v>
      </c>
      <c r="BV13" s="18">
        <v>180480.37006009839</v>
      </c>
      <c r="BW13" s="19">
        <v>175751.36494251527</v>
      </c>
      <c r="BX13" s="19">
        <v>170981.04684751513</v>
      </c>
      <c r="BY13" s="19">
        <v>166468.93359987333</v>
      </c>
      <c r="BZ13" s="19">
        <v>162100.81309965369</v>
      </c>
      <c r="CA13" s="19">
        <v>157873.98255091527</v>
      </c>
      <c r="CB13" s="19">
        <v>153777.89898582737</v>
      </c>
      <c r="CC13" s="19">
        <v>149806.24635449378</v>
      </c>
      <c r="CD13" s="19">
        <v>145952.53817771596</v>
      </c>
      <c r="CE13" s="19">
        <v>142211.58054245927</v>
      </c>
      <c r="CF13" s="19">
        <v>138583.07330047636</v>
      </c>
      <c r="CG13" s="19">
        <v>135055.49066088401</v>
      </c>
      <c r="CH13" s="18">
        <v>131627.68020505414</v>
      </c>
      <c r="CI13" s="19">
        <v>128393.60174109385</v>
      </c>
      <c r="CJ13" s="19">
        <v>125057.62639175588</v>
      </c>
      <c r="CK13" s="19">
        <v>121906.85105855897</v>
      </c>
      <c r="CL13" s="19">
        <v>118847.79958733835</v>
      </c>
      <c r="CM13" s="19">
        <v>115872.98620850427</v>
      </c>
      <c r="CN13" s="19">
        <v>112983.97060305557</v>
      </c>
      <c r="CO13" s="19">
        <v>110177.12654241105</v>
      </c>
      <c r="CP13" s="19">
        <v>107455.47757587157</v>
      </c>
      <c r="CQ13" s="19">
        <v>104810.06017979892</v>
      </c>
      <c r="CR13" s="19">
        <v>102249.45826846999</v>
      </c>
      <c r="CS13" s="19">
        <v>99764.308355176036</v>
      </c>
      <c r="CT13" s="18">
        <v>97352.340996918589</v>
      </c>
      <c r="CU13" s="19">
        <v>95106.895119525667</v>
      </c>
      <c r="CV13" s="19">
        <v>92774.386047592678</v>
      </c>
      <c r="CW13" s="19">
        <v>90597.44026118725</v>
      </c>
      <c r="CX13" s="19">
        <v>88499.082990014023</v>
      </c>
      <c r="CY13" s="19">
        <v>86477.333914926392</v>
      </c>
      <c r="CZ13" s="19">
        <v>84529.799887514964</v>
      </c>
      <c r="DA13" s="19">
        <v>82656.980156643956</v>
      </c>
      <c r="DB13" s="19">
        <v>80854.392401891746</v>
      </c>
      <c r="DC13" s="19">
        <v>79121.251203629305</v>
      </c>
      <c r="DD13" s="19">
        <v>77455.833720206225</v>
      </c>
      <c r="DE13" s="19">
        <v>75858.94476664628</v>
      </c>
      <c r="DF13" s="18">
        <v>74323.523344929912</v>
      </c>
      <c r="DG13" s="19">
        <v>72921.349688410875</v>
      </c>
      <c r="DH13" s="19">
        <v>71433.235673012401</v>
      </c>
      <c r="DI13" s="19">
        <v>70065.612127453642</v>
      </c>
      <c r="DJ13" s="19">
        <v>68742.955865316195</v>
      </c>
      <c r="DK13" s="19">
        <v>67467.209537847055</v>
      </c>
      <c r="DL13" s="19">
        <v>66223.266861711876</v>
      </c>
      <c r="DM13" s="19">
        <v>59258.216904344314</v>
      </c>
      <c r="DN13" s="19">
        <v>58230.80831274778</v>
      </c>
      <c r="DO13" s="19">
        <v>57204.918815564713</v>
      </c>
      <c r="DP13" s="19">
        <v>56178.614221582837</v>
      </c>
      <c r="DQ13" s="19">
        <v>55136.579487195377</v>
      </c>
      <c r="DR13" s="18">
        <v>54068.055919015707</v>
      </c>
      <c r="DS13" s="19">
        <v>53021.516951676815</v>
      </c>
      <c r="DT13" s="19">
        <v>51787.294158427154</v>
      </c>
      <c r="DU13" s="19">
        <v>50542.138915438089</v>
      </c>
      <c r="DV13" s="19">
        <v>49212.914538214027</v>
      </c>
      <c r="DW13" s="19">
        <v>47778.202516878446</v>
      </c>
      <c r="DX13" s="19">
        <v>46208.443505996569</v>
      </c>
      <c r="DY13" s="19">
        <v>27382.99293075041</v>
      </c>
      <c r="DZ13" s="19">
        <v>6107.6160283193922</v>
      </c>
      <c r="EA13" s="19">
        <v>5714.0873188347996</v>
      </c>
      <c r="EB13" s="19">
        <v>5655.1782561451719</v>
      </c>
      <c r="EC13" s="19">
        <v>5597.1129376092968</v>
      </c>
      <c r="ED13" s="18">
        <v>5539.7520995296472</v>
      </c>
      <c r="EE13" s="19">
        <v>5537.8938322260792</v>
      </c>
      <c r="EF13" s="19">
        <v>5426.9436669598481</v>
      </c>
      <c r="EG13" s="19">
        <v>5371.2952143543853</v>
      </c>
      <c r="EH13" s="19">
        <v>5316.0552231894417</v>
      </c>
      <c r="EI13" s="19">
        <v>5259.2354910753511</v>
      </c>
      <c r="EJ13" s="19">
        <v>5202.7521187210868</v>
      </c>
      <c r="EK13" s="19">
        <v>5143.057974564751</v>
      </c>
      <c r="EL13" s="19">
        <v>5083.9073991239029</v>
      </c>
      <c r="EM13" s="19">
        <v>5027.8657669012682</v>
      </c>
      <c r="EN13" s="19">
        <v>4974.2792655556805</v>
      </c>
      <c r="EO13" s="19">
        <v>4920.3628876071434</v>
      </c>
      <c r="EP13" s="18">
        <v>4867.5623806552212</v>
      </c>
      <c r="EQ13" s="19">
        <v>4845.5513090323302</v>
      </c>
      <c r="ER13" s="19">
        <v>4765.4681233307201</v>
      </c>
      <c r="ES13" s="19">
        <v>4713.6205649380181</v>
      </c>
      <c r="ET13" s="19">
        <v>4658.5598531826372</v>
      </c>
      <c r="EU13" s="19">
        <v>4607.4488349939274</v>
      </c>
      <c r="EV13" s="19">
        <v>4556.8510447404014</v>
      </c>
      <c r="EW13" s="19">
        <v>4507.4945785687823</v>
      </c>
      <c r="EX13" s="19">
        <v>4456.5645781587309</v>
      </c>
      <c r="EY13" s="19">
        <v>4409.0042271374796</v>
      </c>
      <c r="EZ13" s="19">
        <v>4361.5824855878982</v>
      </c>
      <c r="FA13" s="19">
        <v>4315.8553055873817</v>
      </c>
      <c r="FB13" s="18">
        <v>4271.4976267756692</v>
      </c>
      <c r="FC13" s="19">
        <v>4232.2458377135326</v>
      </c>
      <c r="FD13" s="19">
        <v>4180.7467448653115</v>
      </c>
      <c r="FE13" s="19">
        <v>4136.8310553690044</v>
      </c>
      <c r="FF13" s="19">
        <v>4093.4807223073144</v>
      </c>
      <c r="FG13" s="19">
        <v>4051.6883077694406</v>
      </c>
      <c r="FH13" s="19">
        <v>4009.6835339636295</v>
      </c>
      <c r="FI13" s="19">
        <v>3967.6335299535676</v>
      </c>
      <c r="FJ13" s="19">
        <v>3923.0949234814748</v>
      </c>
      <c r="FK13" s="19">
        <v>3883.1186111885463</v>
      </c>
      <c r="FL13" s="19">
        <v>3843.407974861952</v>
      </c>
      <c r="FM13" s="19">
        <v>3804.2581000000005</v>
      </c>
      <c r="FN13" s="18">
        <v>3765.5308999999997</v>
      </c>
      <c r="FO13" s="19">
        <v>3727.2011000000002</v>
      </c>
      <c r="FP13" s="19">
        <v>3689.2647999999999</v>
      </c>
      <c r="FQ13" s="19">
        <v>3651.7177999999999</v>
      </c>
      <c r="FR13" s="19">
        <v>3614.5559000000003</v>
      </c>
      <c r="FS13" s="19">
        <v>3577.7754</v>
      </c>
      <c r="FT13" s="19">
        <v>3541.3721999999998</v>
      </c>
      <c r="FU13" s="19">
        <v>3505.3424999999997</v>
      </c>
      <c r="FV13" s="19">
        <v>3469.6824000000001</v>
      </c>
      <c r="FW13" s="19">
        <v>3434.3878</v>
      </c>
      <c r="FX13" s="19">
        <v>3399.4553999999998</v>
      </c>
      <c r="FY13" s="19">
        <v>3364.8807999999999</v>
      </c>
      <c r="FZ13" s="18">
        <v>3330.6607999999997</v>
      </c>
      <c r="GA13" s="19">
        <v>3296.7916</v>
      </c>
      <c r="GB13" s="19">
        <v>3263.2696000000001</v>
      </c>
      <c r="GC13" s="19">
        <v>3230.0910000000003</v>
      </c>
      <c r="GD13" s="19">
        <v>3197.2524999999996</v>
      </c>
      <c r="GE13" s="19">
        <v>3164.7503000000002</v>
      </c>
      <c r="GF13" s="19">
        <v>3132.5812000000001</v>
      </c>
      <c r="GG13" s="19"/>
      <c r="GH13" s="19"/>
      <c r="GI13" s="19"/>
      <c r="GJ13" s="19"/>
      <c r="GK13" s="19"/>
      <c r="GL13" s="18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8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8"/>
      <c r="HK13" s="19"/>
      <c r="HL13" s="19"/>
      <c r="HM13" s="19"/>
      <c r="HN13" s="19"/>
      <c r="HO13" s="27"/>
    </row>
    <row r="14" spans="1:223" x14ac:dyDescent="0.25">
      <c r="A14" s="11" t="s">
        <v>233</v>
      </c>
      <c r="B14" s="18"/>
      <c r="C14" s="19"/>
      <c r="D14" s="19"/>
      <c r="E14" s="19"/>
      <c r="F14" s="19"/>
      <c r="G14" s="19"/>
      <c r="H14" s="19"/>
      <c r="I14" s="19"/>
      <c r="J14" s="19">
        <v>10860266.057747632</v>
      </c>
      <c r="K14" s="19">
        <v>3684243.7653449196</v>
      </c>
      <c r="L14" s="19">
        <v>3739350.7894018041</v>
      </c>
      <c r="M14" s="19">
        <v>3399008.3855371652</v>
      </c>
      <c r="N14" s="18">
        <v>3352004.9718845203</v>
      </c>
      <c r="O14" s="19">
        <v>3375425.294055555</v>
      </c>
      <c r="P14" s="19">
        <v>3446717.1847412223</v>
      </c>
      <c r="Q14" s="19">
        <v>3604344.5913913036</v>
      </c>
      <c r="R14" s="19">
        <v>3544253.5595131917</v>
      </c>
      <c r="S14" s="19">
        <v>3350076.5157515281</v>
      </c>
      <c r="T14" s="19">
        <v>3129769.7705013519</v>
      </c>
      <c r="U14" s="19">
        <v>3033846.6431990042</v>
      </c>
      <c r="V14" s="19">
        <v>2939566.1094152322</v>
      </c>
      <c r="W14" s="19">
        <v>2887566.4599565603</v>
      </c>
      <c r="X14" s="19">
        <v>2804386.2450238988</v>
      </c>
      <c r="Y14" s="19">
        <v>2734776.9371525655</v>
      </c>
      <c r="Z14" s="18">
        <v>2650181.0662011309</v>
      </c>
      <c r="AA14" s="19">
        <v>2580872.4155723429</v>
      </c>
      <c r="AB14" s="19">
        <v>2461212.0594592113</v>
      </c>
      <c r="AC14" s="19">
        <v>2370455.6380805136</v>
      </c>
      <c r="AD14" s="19">
        <v>2313201.1181414556</v>
      </c>
      <c r="AE14" s="19">
        <v>2255491.7766565951</v>
      </c>
      <c r="AF14" s="19">
        <v>2199459.0936333979</v>
      </c>
      <c r="AG14" s="19">
        <v>2145460.6511373622</v>
      </c>
      <c r="AH14" s="19">
        <v>2085984.6647926413</v>
      </c>
      <c r="AI14" s="19">
        <v>2038932.8108694749</v>
      </c>
      <c r="AJ14" s="19">
        <v>1994383.785622221</v>
      </c>
      <c r="AK14" s="19">
        <v>1969202.2471353004</v>
      </c>
      <c r="AL14" s="18">
        <v>1996038.9057325202</v>
      </c>
      <c r="AM14" s="19">
        <v>1971277.7206135325</v>
      </c>
      <c r="AN14" s="19">
        <v>1943746.7322501908</v>
      </c>
      <c r="AO14" s="19">
        <v>1917013.0598287201</v>
      </c>
      <c r="AP14" s="19">
        <v>1892531.876318296</v>
      </c>
      <c r="AQ14" s="19">
        <v>1866820.9292809905</v>
      </c>
      <c r="AR14" s="19">
        <v>1841365.5159390976</v>
      </c>
      <c r="AS14" s="19">
        <v>1810407.6093856886</v>
      </c>
      <c r="AT14" s="19">
        <v>1772020.9963872524</v>
      </c>
      <c r="AU14" s="19">
        <v>1751681.0753123711</v>
      </c>
      <c r="AV14" s="19">
        <v>1729938.4231917674</v>
      </c>
      <c r="AW14" s="19">
        <v>1716057.0378521841</v>
      </c>
      <c r="AX14" s="18">
        <v>1751256.0652586157</v>
      </c>
      <c r="AY14" s="19">
        <v>1731189.1459906031</v>
      </c>
      <c r="AZ14" s="19">
        <v>1711143.7517594504</v>
      </c>
      <c r="BA14" s="19">
        <v>1692734.396485074</v>
      </c>
      <c r="BB14" s="19">
        <v>1673273.0310966801</v>
      </c>
      <c r="BC14" s="19">
        <v>1654171.1920770714</v>
      </c>
      <c r="BD14" s="19">
        <v>1635255.3349262734</v>
      </c>
      <c r="BE14" s="19">
        <v>1616583.0401688379</v>
      </c>
      <c r="BF14" s="19">
        <v>1598808.4332961394</v>
      </c>
      <c r="BG14" s="19">
        <v>1580787.7763837385</v>
      </c>
      <c r="BH14" s="19">
        <v>1563165.1761788419</v>
      </c>
      <c r="BI14" s="19">
        <v>1549523.092431332</v>
      </c>
      <c r="BJ14" s="18">
        <v>1581560.6175690393</v>
      </c>
      <c r="BK14" s="19">
        <v>1564122.1311540124</v>
      </c>
      <c r="BL14" s="19">
        <v>1546730.3331758061</v>
      </c>
      <c r="BM14" s="19">
        <v>1529691.598247515</v>
      </c>
      <c r="BN14" s="19">
        <v>1512753.8107504959</v>
      </c>
      <c r="BO14" s="19">
        <v>1496099.9340334106</v>
      </c>
      <c r="BP14" s="19">
        <v>1479529.0206127323</v>
      </c>
      <c r="BQ14" s="19">
        <v>1463307.1080674231</v>
      </c>
      <c r="BR14" s="19">
        <v>1446216.1076866116</v>
      </c>
      <c r="BS14" s="19">
        <v>1430339.9281828853</v>
      </c>
      <c r="BT14" s="19">
        <v>1414911.7915040783</v>
      </c>
      <c r="BU14" s="19">
        <v>1401844.8653535414</v>
      </c>
      <c r="BV14" s="18">
        <v>1431426.3676280065</v>
      </c>
      <c r="BW14" s="19">
        <v>1415884.9955721921</v>
      </c>
      <c r="BX14" s="19">
        <v>1400545.0978247467</v>
      </c>
      <c r="BY14" s="19">
        <v>1385393.0268738056</v>
      </c>
      <c r="BZ14" s="19">
        <v>1370420.5351588468</v>
      </c>
      <c r="CA14" s="19">
        <v>1355622.9193541785</v>
      </c>
      <c r="CB14" s="19">
        <v>1341009.0156237418</v>
      </c>
      <c r="CC14" s="19">
        <v>1326565.6588252233</v>
      </c>
      <c r="CD14" s="19">
        <v>1312301.220000999</v>
      </c>
      <c r="CE14" s="19">
        <v>1298198.4798015957</v>
      </c>
      <c r="CF14" s="19">
        <v>1284520.169039675</v>
      </c>
      <c r="CG14" s="19">
        <v>1272041.0312864918</v>
      </c>
      <c r="CH14" s="18">
        <v>1298863.0335133413</v>
      </c>
      <c r="CI14" s="19">
        <v>1284987.9683125513</v>
      </c>
      <c r="CJ14" s="19">
        <v>1271272.1988520152</v>
      </c>
      <c r="CK14" s="19">
        <v>1257711.91898807</v>
      </c>
      <c r="CL14" s="19">
        <v>1244307.592993249</v>
      </c>
      <c r="CM14" s="19">
        <v>1231048.7326946736</v>
      </c>
      <c r="CN14" s="19">
        <v>1217939.0759655836</v>
      </c>
      <c r="CO14" s="19">
        <v>1204988.3143532861</v>
      </c>
      <c r="CP14" s="19">
        <v>1192185.9587444703</v>
      </c>
      <c r="CQ14" s="19">
        <v>1179527.3092366625</v>
      </c>
      <c r="CR14" s="19">
        <v>1167191.6938423989</v>
      </c>
      <c r="CS14" s="19">
        <v>1155528.8992129003</v>
      </c>
      <c r="CT14" s="18">
        <v>1216843.0903746155</v>
      </c>
      <c r="CU14" s="19">
        <v>1204000.5387283065</v>
      </c>
      <c r="CV14" s="19">
        <v>1191309.465709151</v>
      </c>
      <c r="CW14" s="19">
        <v>1178756.8903188785</v>
      </c>
      <c r="CX14" s="19">
        <v>1166345.827740663</v>
      </c>
      <c r="CY14" s="19">
        <v>1154071.894674378</v>
      </c>
      <c r="CZ14" s="19">
        <v>1141939.7454753367</v>
      </c>
      <c r="DA14" s="19">
        <v>1129939.0686909743</v>
      </c>
      <c r="DB14" s="19">
        <v>1118065.2998814606</v>
      </c>
      <c r="DC14" s="19">
        <v>1106327.9386334184</v>
      </c>
      <c r="DD14" s="19">
        <v>1094799.1887556808</v>
      </c>
      <c r="DE14" s="19">
        <v>1083759.178211926</v>
      </c>
      <c r="DF14" s="18">
        <v>1104846.1182348162</v>
      </c>
      <c r="DG14" s="19">
        <v>1093291.8693315682</v>
      </c>
      <c r="DH14" s="19">
        <v>1081869.8171535216</v>
      </c>
      <c r="DI14" s="19">
        <v>1070567.9902613619</v>
      </c>
      <c r="DJ14" s="19">
        <v>1059370.910982345</v>
      </c>
      <c r="DK14" s="19">
        <v>1048311.8026374422</v>
      </c>
      <c r="DL14" s="19">
        <v>1037368.0800800229</v>
      </c>
      <c r="DM14" s="19">
        <v>1026557.0043209927</v>
      </c>
      <c r="DN14" s="19">
        <v>1015696.0272283659</v>
      </c>
      <c r="DO14" s="19">
        <v>1005115.0210131812</v>
      </c>
      <c r="DP14" s="19">
        <v>994679.98333355447</v>
      </c>
      <c r="DQ14" s="19">
        <v>984633.37131078553</v>
      </c>
      <c r="DR14" s="18">
        <v>38025.575109891201</v>
      </c>
      <c r="DS14" s="19">
        <v>37265.549071210255</v>
      </c>
      <c r="DT14" s="19">
        <v>36517.64389341075</v>
      </c>
      <c r="DU14" s="19">
        <v>35792.453413654017</v>
      </c>
      <c r="DV14" s="19">
        <v>35083.790174407965</v>
      </c>
      <c r="DW14" s="19">
        <v>34360.469706867501</v>
      </c>
      <c r="DX14" s="19">
        <v>33685.056916023015</v>
      </c>
      <c r="DY14" s="19">
        <v>33034.938751826703</v>
      </c>
      <c r="DZ14" s="19">
        <v>6982.5754112367867</v>
      </c>
      <c r="EA14" s="19">
        <v>6898.9598636923583</v>
      </c>
      <c r="EB14" s="19">
        <v>6830.2794535720132</v>
      </c>
      <c r="EC14" s="19">
        <v>6926.4841389729763</v>
      </c>
      <c r="ED14" s="18">
        <v>6655.9905984312954</v>
      </c>
      <c r="EE14" s="19">
        <v>6577.2522884746259</v>
      </c>
      <c r="EF14" s="19">
        <v>6498.0774683734917</v>
      </c>
      <c r="EG14" s="19">
        <v>6420.4000522462384</v>
      </c>
      <c r="EH14" s="19">
        <v>6344.6627183403252</v>
      </c>
      <c r="EI14" s="19">
        <v>6270.1426610132403</v>
      </c>
      <c r="EJ14" s="19">
        <v>6197.0913160393866</v>
      </c>
      <c r="EK14" s="19">
        <v>6124.9653599131652</v>
      </c>
      <c r="EL14" s="19">
        <v>6053.9438663921501</v>
      </c>
      <c r="EM14" s="19">
        <v>5984.0451176011984</v>
      </c>
      <c r="EN14" s="19">
        <v>5920.529196075222</v>
      </c>
      <c r="EO14" s="19">
        <v>5948.4900179673168</v>
      </c>
      <c r="EP14" s="18">
        <v>5778.9213327412281</v>
      </c>
      <c r="EQ14" s="19">
        <v>5712.5315460394722</v>
      </c>
      <c r="ER14" s="19">
        <v>5647.2031990377573</v>
      </c>
      <c r="ES14" s="19">
        <v>5582.7507095991659</v>
      </c>
      <c r="ET14" s="19">
        <v>5519.0116548064752</v>
      </c>
      <c r="EU14" s="19">
        <v>5456.2705056321774</v>
      </c>
      <c r="EV14" s="19">
        <v>5394.3470486548422</v>
      </c>
      <c r="EW14" s="19">
        <v>5333.1705749308685</v>
      </c>
      <c r="EX14" s="19">
        <v>5272.8816928516671</v>
      </c>
      <c r="EY14" s="19">
        <v>5213.4210923571927</v>
      </c>
      <c r="EZ14" s="19">
        <v>5157.2902619117358</v>
      </c>
      <c r="FA14" s="19">
        <v>5151.983796850529</v>
      </c>
      <c r="FB14" s="18">
        <v>5039.4664283891707</v>
      </c>
      <c r="FC14" s="19">
        <v>4982.9801050498345</v>
      </c>
      <c r="FD14" s="19">
        <v>4927.1344174728438</v>
      </c>
      <c r="FE14" s="19">
        <v>4872.0678282392773</v>
      </c>
      <c r="FF14" s="19">
        <v>4817.6829233755161</v>
      </c>
      <c r="FG14" s="19">
        <v>4764.1196883678067</v>
      </c>
      <c r="FH14" s="19">
        <v>4711.2892623157568</v>
      </c>
      <c r="FI14" s="19">
        <v>4659.0719334786309</v>
      </c>
      <c r="FJ14" s="19">
        <v>4607.3766565982951</v>
      </c>
      <c r="FK14" s="19">
        <v>4556.5274680134034</v>
      </c>
      <c r="FL14" s="19">
        <v>4507.3841661156239</v>
      </c>
      <c r="FM14" s="19">
        <v>4484.2232148152616</v>
      </c>
      <c r="FN14" s="18">
        <v>4407.5549073369912</v>
      </c>
      <c r="FO14" s="19">
        <v>4359.2351981280626</v>
      </c>
      <c r="FP14" s="19">
        <v>4311.5521878147529</v>
      </c>
      <c r="FQ14" s="19">
        <v>4264.4475663370176</v>
      </c>
      <c r="FR14" s="19">
        <v>4217.9901186168527</v>
      </c>
      <c r="FS14" s="19">
        <v>4171.9383451943868</v>
      </c>
      <c r="FT14" s="19">
        <v>4126.5875930205111</v>
      </c>
      <c r="FU14" s="19">
        <v>4081.8600386258108</v>
      </c>
      <c r="FV14" s="19">
        <v>4037.6268328385727</v>
      </c>
      <c r="FW14" s="19">
        <v>3993.95649912821</v>
      </c>
      <c r="FX14" s="19">
        <v>3951.3395727289953</v>
      </c>
      <c r="FY14" s="19">
        <v>3920.2364795990802</v>
      </c>
      <c r="FZ14" s="18">
        <v>3826.8436999999999</v>
      </c>
      <c r="GA14" s="19">
        <v>3787.3151000000003</v>
      </c>
      <c r="GB14" s="19">
        <v>3748.2004999999999</v>
      </c>
      <c r="GC14" s="19">
        <v>3709.4956999999995</v>
      </c>
      <c r="GD14" s="19">
        <v>3671.1963999999998</v>
      </c>
      <c r="GE14" s="19">
        <v>3633.2981</v>
      </c>
      <c r="GF14" s="19">
        <v>3595.7966999999999</v>
      </c>
      <c r="GG14" s="19">
        <v>3558.6876000000002</v>
      </c>
      <c r="GH14" s="19"/>
      <c r="GI14" s="19"/>
      <c r="GJ14" s="19"/>
      <c r="GK14" s="19"/>
      <c r="GL14" s="18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8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8"/>
      <c r="HK14" s="19"/>
      <c r="HL14" s="19"/>
      <c r="HM14" s="19"/>
      <c r="HN14" s="19"/>
      <c r="HO14" s="27"/>
    </row>
    <row r="15" spans="1:223" x14ac:dyDescent="0.25">
      <c r="A15" s="11" t="s">
        <v>234</v>
      </c>
      <c r="B15" s="18"/>
      <c r="C15" s="19"/>
      <c r="D15" s="19"/>
      <c r="E15" s="19"/>
      <c r="F15" s="19"/>
      <c r="G15" s="19"/>
      <c r="H15" s="19"/>
      <c r="I15" s="19"/>
      <c r="J15" s="19"/>
      <c r="K15" s="19">
        <v>504509.49375138315</v>
      </c>
      <c r="L15" s="19">
        <v>1340680.1796901585</v>
      </c>
      <c r="M15" s="19">
        <v>1059209.5843398485</v>
      </c>
      <c r="N15" s="18">
        <v>926267.65406379313</v>
      </c>
      <c r="O15" s="19">
        <v>770829.5823087563</v>
      </c>
      <c r="P15" s="19">
        <v>704382.04703868378</v>
      </c>
      <c r="Q15" s="19">
        <v>639400.12564902334</v>
      </c>
      <c r="R15" s="19">
        <v>580087.2731464617</v>
      </c>
      <c r="S15" s="19">
        <v>535270.29395639326</v>
      </c>
      <c r="T15" s="19">
        <v>552316.42188317573</v>
      </c>
      <c r="U15" s="19">
        <v>689139.62503590074</v>
      </c>
      <c r="V15" s="19">
        <v>845579.80421064689</v>
      </c>
      <c r="W15" s="19">
        <v>944597.28116638609</v>
      </c>
      <c r="X15" s="19">
        <v>978258.93170714052</v>
      </c>
      <c r="Y15" s="19">
        <v>916720.75998214108</v>
      </c>
      <c r="Z15" s="18">
        <v>886889.57273959916</v>
      </c>
      <c r="AA15" s="19">
        <v>990724.55303037807</v>
      </c>
      <c r="AB15" s="19">
        <v>936715.3071468604</v>
      </c>
      <c r="AC15" s="19">
        <v>667367.0954701911</v>
      </c>
      <c r="AD15" s="19">
        <v>369711.28234519955</v>
      </c>
      <c r="AE15" s="19">
        <v>349565.52681108867</v>
      </c>
      <c r="AF15" s="19">
        <v>328176.96914080699</v>
      </c>
      <c r="AG15" s="19">
        <v>310826.78362482873</v>
      </c>
      <c r="AH15" s="19">
        <v>294630.49511745817</v>
      </c>
      <c r="AI15" s="19">
        <v>283483.32656372507</v>
      </c>
      <c r="AJ15" s="19">
        <v>284238.28385812731</v>
      </c>
      <c r="AK15" s="19">
        <v>282349.74988384085</v>
      </c>
      <c r="AL15" s="18">
        <v>276445.6075184127</v>
      </c>
      <c r="AM15" s="19">
        <v>333966.54235615034</v>
      </c>
      <c r="AN15" s="19">
        <v>331277.77887806995</v>
      </c>
      <c r="AO15" s="19">
        <v>318282.00082929363</v>
      </c>
      <c r="AP15" s="19">
        <v>308857.2047276285</v>
      </c>
      <c r="AQ15" s="19">
        <v>304368.62205430504</v>
      </c>
      <c r="AR15" s="19">
        <v>298722.69886917283</v>
      </c>
      <c r="AS15" s="19">
        <v>294981.26965458848</v>
      </c>
      <c r="AT15" s="19">
        <v>287092.48401541566</v>
      </c>
      <c r="AU15" s="19">
        <v>287590.9361437402</v>
      </c>
      <c r="AV15" s="19">
        <v>284475.21023186255</v>
      </c>
      <c r="AW15" s="19">
        <v>281384.82718501159</v>
      </c>
      <c r="AX15" s="18">
        <v>276108.07428744604</v>
      </c>
      <c r="AY15" s="19">
        <v>272292.07037254202</v>
      </c>
      <c r="AZ15" s="19">
        <v>267622.15194503072</v>
      </c>
      <c r="BA15" s="19">
        <v>255799.12009144147</v>
      </c>
      <c r="BB15" s="19">
        <v>250658.17996751631</v>
      </c>
      <c r="BC15" s="19">
        <v>248117.48557978083</v>
      </c>
      <c r="BD15" s="19">
        <v>241738.60091682419</v>
      </c>
      <c r="BE15" s="19">
        <v>240995.7324338335</v>
      </c>
      <c r="BF15" s="19">
        <v>235508.97540822774</v>
      </c>
      <c r="BG15" s="19">
        <v>231629.18149921091</v>
      </c>
      <c r="BH15" s="19">
        <v>231809.69774194586</v>
      </c>
      <c r="BI15" s="19">
        <v>223042.50407909771</v>
      </c>
      <c r="BJ15" s="18">
        <v>220471.13056365272</v>
      </c>
      <c r="BK15" s="19">
        <v>215163.05457578282</v>
      </c>
      <c r="BL15" s="19">
        <v>213113.31605532591</v>
      </c>
      <c r="BM15" s="19">
        <v>200327.78550280828</v>
      </c>
      <c r="BN15" s="19">
        <v>197883.66312777149</v>
      </c>
      <c r="BO15" s="19">
        <v>197091.26841513315</v>
      </c>
      <c r="BP15" s="19">
        <v>195214.61915885267</v>
      </c>
      <c r="BQ15" s="19">
        <v>191205.25090355519</v>
      </c>
      <c r="BR15" s="19">
        <v>188627.96090239222</v>
      </c>
      <c r="BS15" s="19">
        <v>187835.13240319857</v>
      </c>
      <c r="BT15" s="19">
        <v>182819.4289009941</v>
      </c>
      <c r="BU15" s="19">
        <v>182425.00588539147</v>
      </c>
      <c r="BV15" s="18">
        <v>178158.53555914731</v>
      </c>
      <c r="BW15" s="19">
        <v>175713.64456182989</v>
      </c>
      <c r="BX15" s="19">
        <v>176101.97045395963</v>
      </c>
      <c r="BY15" s="19">
        <v>165136.63737015839</v>
      </c>
      <c r="BZ15" s="19">
        <v>162194.49449025176</v>
      </c>
      <c r="CA15" s="19">
        <v>162514.60729691081</v>
      </c>
      <c r="CB15" s="19">
        <v>158186.39643304874</v>
      </c>
      <c r="CC15" s="19">
        <v>157172.23033938388</v>
      </c>
      <c r="CD15" s="19">
        <v>154780.36333448649</v>
      </c>
      <c r="CE15" s="19">
        <v>153970.15453427547</v>
      </c>
      <c r="CF15" s="19">
        <v>150661.08841529334</v>
      </c>
      <c r="CG15" s="19">
        <v>149603.73810843617</v>
      </c>
      <c r="CH15" s="18">
        <v>148650.85625961336</v>
      </c>
      <c r="CI15" s="19">
        <v>146578.43081476013</v>
      </c>
      <c r="CJ15" s="19">
        <v>145122.76576027583</v>
      </c>
      <c r="CK15" s="19">
        <v>135906.82394416066</v>
      </c>
      <c r="CL15" s="19">
        <v>134411.00902171549</v>
      </c>
      <c r="CM15" s="19">
        <v>133522.7433690101</v>
      </c>
      <c r="CN15" s="19">
        <v>131527.06462919808</v>
      </c>
      <c r="CO15" s="19">
        <v>130421.46123764719</v>
      </c>
      <c r="CP15" s="19">
        <v>128772.34418126513</v>
      </c>
      <c r="CQ15" s="19">
        <v>127443.42866353385</v>
      </c>
      <c r="CR15" s="19">
        <v>126148.75786114419</v>
      </c>
      <c r="CS15" s="19">
        <v>124882.29995669133</v>
      </c>
      <c r="CT15" s="18">
        <v>123362.72889401119</v>
      </c>
      <c r="CU15" s="19">
        <v>122163.59820628258</v>
      </c>
      <c r="CV15" s="19">
        <v>121216.27151544241</v>
      </c>
      <c r="CW15" s="19">
        <v>113018.69347509457</v>
      </c>
      <c r="CX15" s="19">
        <v>111893.36782220654</v>
      </c>
      <c r="CY15" s="19">
        <v>111298.06211230156</v>
      </c>
      <c r="CZ15" s="19">
        <v>109728.81601171405</v>
      </c>
      <c r="DA15" s="19">
        <v>108933.94117791064</v>
      </c>
      <c r="DB15" s="19">
        <v>107655.40010441841</v>
      </c>
      <c r="DC15" s="19">
        <v>106661.73505841942</v>
      </c>
      <c r="DD15" s="19">
        <v>105696.12071300967</v>
      </c>
      <c r="DE15" s="19">
        <v>104751.90003747751</v>
      </c>
      <c r="DF15" s="18">
        <v>103551.8407010596</v>
      </c>
      <c r="DG15" s="19">
        <v>102651.8622699336</v>
      </c>
      <c r="DH15" s="19">
        <v>101985.39581954293</v>
      </c>
      <c r="DI15" s="19">
        <v>94714.759464319504</v>
      </c>
      <c r="DJ15" s="19">
        <v>93874.442943165675</v>
      </c>
      <c r="DK15" s="19">
        <v>93480.129083764201</v>
      </c>
      <c r="DL15" s="19">
        <v>92255.979363041959</v>
      </c>
      <c r="DM15" s="19">
        <v>91689.169328725984</v>
      </c>
      <c r="DN15" s="19">
        <v>90702.309163781931</v>
      </c>
      <c r="DO15" s="19">
        <v>84943.978976881219</v>
      </c>
      <c r="DP15" s="19">
        <v>84307.528154167288</v>
      </c>
      <c r="DQ15" s="19">
        <v>83685.25787814839</v>
      </c>
      <c r="DR15" s="18">
        <v>83041.919827612146</v>
      </c>
      <c r="DS15" s="19">
        <v>82410.910129618467</v>
      </c>
      <c r="DT15" s="19">
        <v>81793.245907654855</v>
      </c>
      <c r="DU15" s="19">
        <v>75645.368201932244</v>
      </c>
      <c r="DV15" s="19">
        <v>75051.308058830327</v>
      </c>
      <c r="DW15" s="19">
        <v>74598.89856314793</v>
      </c>
      <c r="DX15" s="19">
        <v>74011.974504414087</v>
      </c>
      <c r="DY15" s="19">
        <v>73444.611387254801</v>
      </c>
      <c r="DZ15" s="19">
        <v>71914.168917662362</v>
      </c>
      <c r="EA15" s="19">
        <v>23691.331625458508</v>
      </c>
      <c r="EB15" s="19">
        <v>6636.1795000000002</v>
      </c>
      <c r="EC15" s="19">
        <v>6567.4933000000001</v>
      </c>
      <c r="ED15" s="18">
        <v>6499.5290000000005</v>
      </c>
      <c r="EE15" s="19">
        <v>6432.2784999999994</v>
      </c>
      <c r="EF15" s="19">
        <v>6365.7342000000008</v>
      </c>
      <c r="EG15" s="19">
        <v>6299.889000000001</v>
      </c>
      <c r="EH15" s="19">
        <v>6234.7348999999995</v>
      </c>
      <c r="EI15" s="19">
        <v>6170.2644</v>
      </c>
      <c r="EJ15" s="19">
        <v>6106.4707000000008</v>
      </c>
      <c r="EK15" s="19">
        <v>6043.3463000000002</v>
      </c>
      <c r="EL15" s="19">
        <v>5980.8840999999993</v>
      </c>
      <c r="EM15" s="19">
        <v>5919.0767999999998</v>
      </c>
      <c r="EN15" s="19">
        <v>5857.9177</v>
      </c>
      <c r="EO15" s="19">
        <v>5797.3995999999997</v>
      </c>
      <c r="EP15" s="18">
        <v>5737.5159999999996</v>
      </c>
      <c r="EQ15" s="19">
        <v>5678.2595000000001</v>
      </c>
      <c r="ER15" s="19">
        <v>5619.6241000000009</v>
      </c>
      <c r="ES15" s="19">
        <v>5561.6027000000004</v>
      </c>
      <c r="ET15" s="19">
        <v>5504.1887999999999</v>
      </c>
      <c r="EU15" s="19">
        <v>5447.3762999999999</v>
      </c>
      <c r="EV15" s="19">
        <v>5391.1581999999999</v>
      </c>
      <c r="EW15" s="19">
        <v>5335.5285999999996</v>
      </c>
      <c r="EX15" s="19">
        <v>5280.4811000000009</v>
      </c>
      <c r="EY15" s="19">
        <v>5226.0092999999997</v>
      </c>
      <c r="EZ15" s="19">
        <v>5172.1072999999988</v>
      </c>
      <c r="FA15" s="19">
        <v>5118.7690999999995</v>
      </c>
      <c r="FB15" s="18">
        <v>5065.9882000000007</v>
      </c>
      <c r="FC15" s="19">
        <v>5013.7593999999999</v>
      </c>
      <c r="FD15" s="19">
        <v>4962.0761000000011</v>
      </c>
      <c r="FE15" s="19">
        <v>4910.9331000000011</v>
      </c>
      <c r="FF15" s="19">
        <v>4860.3241000000007</v>
      </c>
      <c r="FG15" s="19">
        <v>4810.2438000000002</v>
      </c>
      <c r="FH15" s="19">
        <v>4760.6863999999996</v>
      </c>
      <c r="FI15" s="19">
        <v>4711.6464999999998</v>
      </c>
      <c r="FJ15" s="19">
        <v>4663.1184999999996</v>
      </c>
      <c r="FK15" s="19">
        <v>4615.0967000000001</v>
      </c>
      <c r="FL15" s="19">
        <v>4567.5761999999995</v>
      </c>
      <c r="FM15" s="19">
        <v>4520.5513999999994</v>
      </c>
      <c r="FN15" s="18">
        <v>4474.0171</v>
      </c>
      <c r="FO15" s="19">
        <v>4427.9682000000003</v>
      </c>
      <c r="FP15" s="19">
        <v>4382.3991000000005</v>
      </c>
      <c r="FQ15" s="19">
        <v>4337.3054000000002</v>
      </c>
      <c r="FR15" s="19">
        <v>4292.681599999999</v>
      </c>
      <c r="FS15" s="19">
        <v>4248.5226999999995</v>
      </c>
      <c r="FT15" s="19">
        <v>4204.8238000000001</v>
      </c>
      <c r="FU15" s="19">
        <v>4161.5801000000001</v>
      </c>
      <c r="FV15" s="19">
        <v>4118.7869000000001</v>
      </c>
      <c r="FW15" s="19">
        <v>4076.4391000000001</v>
      </c>
      <c r="FX15" s="19">
        <v>4034.5324000000001</v>
      </c>
      <c r="FY15" s="19">
        <v>3993.0617999999999</v>
      </c>
      <c r="FZ15" s="18">
        <v>3952.0228999999999</v>
      </c>
      <c r="GA15" s="19">
        <v>3911.4107999999997</v>
      </c>
      <c r="GB15" s="19">
        <v>3871.2215000000001</v>
      </c>
      <c r="GC15" s="19">
        <v>3831.4500000000003</v>
      </c>
      <c r="GD15" s="19">
        <v>3792.0921000000003</v>
      </c>
      <c r="GE15" s="19">
        <v>3753.1434000000004</v>
      </c>
      <c r="GF15" s="19">
        <v>3714.5998</v>
      </c>
      <c r="GG15" s="19">
        <v>3676.4566</v>
      </c>
      <c r="GH15" s="19">
        <v>3638.7098999999998</v>
      </c>
      <c r="GI15" s="19"/>
      <c r="GJ15" s="19"/>
      <c r="GK15" s="19"/>
      <c r="GL15" s="18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8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8"/>
      <c r="HK15" s="19"/>
      <c r="HL15" s="19"/>
      <c r="HM15" s="19"/>
      <c r="HN15" s="19"/>
      <c r="HO15" s="27"/>
    </row>
    <row r="16" spans="1:223" x14ac:dyDescent="0.25">
      <c r="A16" s="11" t="s">
        <v>235</v>
      </c>
      <c r="B16" s="18"/>
      <c r="C16" s="19"/>
      <c r="D16" s="19"/>
      <c r="E16" s="19"/>
      <c r="F16" s="19"/>
      <c r="G16" s="19"/>
      <c r="H16" s="19"/>
      <c r="I16" s="19"/>
      <c r="J16" s="19"/>
      <c r="K16" s="19"/>
      <c r="L16" s="19">
        <v>937601.54748845135</v>
      </c>
      <c r="M16" s="19">
        <v>1678288.4900654866</v>
      </c>
      <c r="N16" s="18">
        <v>1463274.7251437071</v>
      </c>
      <c r="O16" s="19">
        <v>1223859.3567326018</v>
      </c>
      <c r="P16" s="19">
        <v>1087101.8406170977</v>
      </c>
      <c r="Q16" s="19">
        <v>1036001.6208400095</v>
      </c>
      <c r="R16" s="19">
        <v>1038150.3966620091</v>
      </c>
      <c r="S16" s="19">
        <v>969927.9121827248</v>
      </c>
      <c r="T16" s="19">
        <v>975396.88807405077</v>
      </c>
      <c r="U16" s="19">
        <v>1074145.300697888</v>
      </c>
      <c r="V16" s="19">
        <v>1289157.3725666055</v>
      </c>
      <c r="W16" s="19">
        <v>1522272.1355804603</v>
      </c>
      <c r="X16" s="19">
        <v>1501582.6652824434</v>
      </c>
      <c r="Y16" s="19">
        <v>1565603.2285096508</v>
      </c>
      <c r="Z16" s="18">
        <v>1084264.469693023</v>
      </c>
      <c r="AA16" s="19">
        <v>1045392.6293130717</v>
      </c>
      <c r="AB16" s="19">
        <v>1104132.408458198</v>
      </c>
      <c r="AC16" s="19">
        <v>1056008.7903032408</v>
      </c>
      <c r="AD16" s="19">
        <v>956304.57804899686</v>
      </c>
      <c r="AE16" s="19">
        <v>692132.44796219096</v>
      </c>
      <c r="AF16" s="19">
        <v>633712.10776808322</v>
      </c>
      <c r="AG16" s="19">
        <v>487756.09405234788</v>
      </c>
      <c r="AH16" s="19">
        <v>450528.45573161874</v>
      </c>
      <c r="AI16" s="19">
        <v>423599.50993181864</v>
      </c>
      <c r="AJ16" s="19">
        <v>407550.6091894274</v>
      </c>
      <c r="AK16" s="19">
        <v>386930.34742774046</v>
      </c>
      <c r="AL16" s="18">
        <v>371780.55664887361</v>
      </c>
      <c r="AM16" s="19">
        <v>355745.83540606382</v>
      </c>
      <c r="AN16" s="19">
        <v>385870.02812394931</v>
      </c>
      <c r="AO16" s="19">
        <v>375861.06076248892</v>
      </c>
      <c r="AP16" s="19">
        <v>363788.09828257025</v>
      </c>
      <c r="AQ16" s="19">
        <v>350228.6518546755</v>
      </c>
      <c r="AR16" s="19">
        <v>338417.20427515917</v>
      </c>
      <c r="AS16" s="19">
        <v>327419.98882977094</v>
      </c>
      <c r="AT16" s="19">
        <v>340567.53115870536</v>
      </c>
      <c r="AU16" s="19">
        <v>328530.35901568789</v>
      </c>
      <c r="AV16" s="19">
        <v>296583.67694756936</v>
      </c>
      <c r="AW16" s="19">
        <v>287804.63724069507</v>
      </c>
      <c r="AX16" s="18">
        <v>280665.21105487365</v>
      </c>
      <c r="AY16" s="19">
        <v>272860.44305157516</v>
      </c>
      <c r="AZ16" s="19">
        <v>265870.17750835867</v>
      </c>
      <c r="BA16" s="19">
        <v>258438.43130047296</v>
      </c>
      <c r="BB16" s="19">
        <v>252332.43483956219</v>
      </c>
      <c r="BC16" s="19">
        <v>245349.53683848711</v>
      </c>
      <c r="BD16" s="19">
        <v>239432.12958237121</v>
      </c>
      <c r="BE16" s="19">
        <v>232676.44732885779</v>
      </c>
      <c r="BF16" s="19">
        <v>228397.2783081485</v>
      </c>
      <c r="BG16" s="19">
        <v>222165.42836968118</v>
      </c>
      <c r="BH16" s="19">
        <v>217977.63811169507</v>
      </c>
      <c r="BI16" s="19">
        <v>214857.9552074981</v>
      </c>
      <c r="BJ16" s="18">
        <v>206761.29890616107</v>
      </c>
      <c r="BK16" s="19">
        <v>202556.72573937094</v>
      </c>
      <c r="BL16" s="19">
        <v>196807.38769694013</v>
      </c>
      <c r="BM16" s="19">
        <v>192737.11668010132</v>
      </c>
      <c r="BN16" s="19">
        <v>187782.99055027784</v>
      </c>
      <c r="BO16" s="19">
        <v>183816.76404269875</v>
      </c>
      <c r="BP16" s="19">
        <v>180255.72371708945</v>
      </c>
      <c r="BQ16" s="19">
        <v>177129.25393092612</v>
      </c>
      <c r="BR16" s="19">
        <v>171952.54128546469</v>
      </c>
      <c r="BS16" s="19">
        <v>168388.2054023259</v>
      </c>
      <c r="BT16" s="19">
        <v>165054.92108495129</v>
      </c>
      <c r="BU16" s="19">
        <v>159863.61590725859</v>
      </c>
      <c r="BV16" s="18">
        <v>157524.23491576285</v>
      </c>
      <c r="BW16" s="19">
        <v>153364.43324366532</v>
      </c>
      <c r="BX16" s="19">
        <v>149982.88042867</v>
      </c>
      <c r="BY16" s="19">
        <v>148072.16284777789</v>
      </c>
      <c r="BZ16" s="19">
        <v>144682.72230053585</v>
      </c>
      <c r="CA16" s="19">
        <v>141190.33932421973</v>
      </c>
      <c r="CB16" s="19">
        <v>139189.12456574864</v>
      </c>
      <c r="CC16" s="19">
        <v>135397.30443684949</v>
      </c>
      <c r="CD16" s="19">
        <v>132921.45208539924</v>
      </c>
      <c r="CE16" s="19">
        <v>130107.87086524469</v>
      </c>
      <c r="CF16" s="19">
        <v>128028.18798731596</v>
      </c>
      <c r="CG16" s="19">
        <v>124567.03251778384</v>
      </c>
      <c r="CH16" s="18">
        <v>122421.72533515244</v>
      </c>
      <c r="CI16" s="19">
        <v>120694.87067486798</v>
      </c>
      <c r="CJ16" s="19">
        <v>118042.38603270419</v>
      </c>
      <c r="CK16" s="19">
        <v>115611.91418995977</v>
      </c>
      <c r="CL16" s="19">
        <v>113331.73096667988</v>
      </c>
      <c r="CM16" s="19">
        <v>111104.0773753883</v>
      </c>
      <c r="CN16" s="19">
        <v>108927.51387101127</v>
      </c>
      <c r="CO16" s="19">
        <v>106800.78373223297</v>
      </c>
      <c r="CP16" s="19">
        <v>104722.49095326533</v>
      </c>
      <c r="CQ16" s="19">
        <v>102682.03671640981</v>
      </c>
      <c r="CR16" s="19">
        <v>100706.37065404409</v>
      </c>
      <c r="CS16" s="19">
        <v>98476.011850937692</v>
      </c>
      <c r="CT16" s="18">
        <v>96594.192352381491</v>
      </c>
      <c r="CU16" s="19">
        <v>94754.037589319705</v>
      </c>
      <c r="CV16" s="19">
        <v>92954.438092269324</v>
      </c>
      <c r="CW16" s="19">
        <v>91194.39422035699</v>
      </c>
      <c r="CX16" s="19">
        <v>89473.024747421237</v>
      </c>
      <c r="CY16" s="19">
        <v>87789.258042486836</v>
      </c>
      <c r="CZ16" s="19">
        <v>86142.254014393155</v>
      </c>
      <c r="DA16" s="19">
        <v>84531.125981749268</v>
      </c>
      <c r="DB16" s="19">
        <v>82954.959323063667</v>
      </c>
      <c r="DC16" s="19">
        <v>81412.093635932921</v>
      </c>
      <c r="DD16" s="19">
        <v>79903.453704837055</v>
      </c>
      <c r="DE16" s="19">
        <v>78427.296280619892</v>
      </c>
      <c r="DF16" s="18">
        <v>76982.839470256615</v>
      </c>
      <c r="DG16" s="19">
        <v>75569.322396194097</v>
      </c>
      <c r="DH16" s="19">
        <v>74186.04759068253</v>
      </c>
      <c r="DI16" s="19">
        <v>72832.211448697912</v>
      </c>
      <c r="DJ16" s="19">
        <v>71507.196431922843</v>
      </c>
      <c r="DK16" s="19">
        <v>70210.2778486936</v>
      </c>
      <c r="DL16" s="19">
        <v>68940.746735483233</v>
      </c>
      <c r="DM16" s="19">
        <v>67698.041266737593</v>
      </c>
      <c r="DN16" s="19">
        <v>66481.483421824028</v>
      </c>
      <c r="DO16" s="19">
        <v>65290.421330451485</v>
      </c>
      <c r="DP16" s="19">
        <v>63783.148599522749</v>
      </c>
      <c r="DQ16" s="19">
        <v>62650.296322454618</v>
      </c>
      <c r="DR16" s="18">
        <v>61541.032605435757</v>
      </c>
      <c r="DS16" s="19">
        <v>60454.725549546441</v>
      </c>
      <c r="DT16" s="19">
        <v>59390.292664872541</v>
      </c>
      <c r="DU16" s="19">
        <v>58348.422452479681</v>
      </c>
      <c r="DV16" s="19">
        <v>57327.945232985017</v>
      </c>
      <c r="DW16" s="19">
        <v>56328.407192034152</v>
      </c>
      <c r="DX16" s="19">
        <v>55349.328345486414</v>
      </c>
      <c r="DY16" s="19">
        <v>54390.234354863329</v>
      </c>
      <c r="DZ16" s="19">
        <v>53450.630082351418</v>
      </c>
      <c r="EA16" s="19">
        <v>52151.716921067688</v>
      </c>
      <c r="EB16" s="19">
        <v>44594.827543784188</v>
      </c>
      <c r="EC16" s="19">
        <v>7103.0398000000005</v>
      </c>
      <c r="ED16" s="18">
        <v>7029.9222</v>
      </c>
      <c r="EE16" s="19">
        <v>6957.5670000000009</v>
      </c>
      <c r="EF16" s="19">
        <v>6885.9660999999996</v>
      </c>
      <c r="EG16" s="19">
        <v>6815.1117000000004</v>
      </c>
      <c r="EH16" s="19">
        <v>6744.9957000000004</v>
      </c>
      <c r="EI16" s="19">
        <v>6675.6104999999998</v>
      </c>
      <c r="EJ16" s="19">
        <v>6606.9479999999994</v>
      </c>
      <c r="EK16" s="19">
        <v>6539.0006999999987</v>
      </c>
      <c r="EL16" s="19">
        <v>6471.7611999999999</v>
      </c>
      <c r="EM16" s="19">
        <v>6405.2218000000003</v>
      </c>
      <c r="EN16" s="19">
        <v>6339.375</v>
      </c>
      <c r="EO16" s="19">
        <v>6274.2136</v>
      </c>
      <c r="EP16" s="18">
        <v>6209.7303999999986</v>
      </c>
      <c r="EQ16" s="19">
        <v>6145.9182000000001</v>
      </c>
      <c r="ER16" s="19">
        <v>6082.7698</v>
      </c>
      <c r="ES16" s="19">
        <v>6020.2781000000004</v>
      </c>
      <c r="ET16" s="19">
        <v>5958.4364999999998</v>
      </c>
      <c r="EU16" s="19">
        <v>5897.2377999999999</v>
      </c>
      <c r="EV16" s="19">
        <v>5836.6751999999997</v>
      </c>
      <c r="EW16" s="19">
        <v>5776.7420999999995</v>
      </c>
      <c r="EX16" s="19">
        <v>5717.4318999999996</v>
      </c>
      <c r="EY16" s="19">
        <v>5658.7379000000001</v>
      </c>
      <c r="EZ16" s="19">
        <v>5600.6537999999991</v>
      </c>
      <c r="FA16" s="19">
        <v>5543.1726999999992</v>
      </c>
      <c r="FB16" s="18">
        <v>5486.2888000000003</v>
      </c>
      <c r="FC16" s="19">
        <v>5429.9952999999996</v>
      </c>
      <c r="FD16" s="19">
        <v>5374.2865000000011</v>
      </c>
      <c r="FE16" s="19">
        <v>5319.1556</v>
      </c>
      <c r="FF16" s="19">
        <v>5264.5969999999998</v>
      </c>
      <c r="FG16" s="19">
        <v>5210.6043999999993</v>
      </c>
      <c r="FH16" s="19">
        <v>5157.1718999999994</v>
      </c>
      <c r="FI16" s="19">
        <v>5104.2938000000004</v>
      </c>
      <c r="FJ16" s="19">
        <v>5051.9638000000004</v>
      </c>
      <c r="FK16" s="19">
        <v>5000.1765999999998</v>
      </c>
      <c r="FL16" s="19">
        <v>4948.9262999999992</v>
      </c>
      <c r="FM16" s="19">
        <v>4898.2071999999998</v>
      </c>
      <c r="FN16" s="18">
        <v>4848.0137000000004</v>
      </c>
      <c r="FO16" s="19">
        <v>4798.3404</v>
      </c>
      <c r="FP16" s="19">
        <v>4749.1814999999997</v>
      </c>
      <c r="FQ16" s="19">
        <v>4700.5320999999994</v>
      </c>
      <c r="FR16" s="19">
        <v>4652.3864999999996</v>
      </c>
      <c r="FS16" s="19">
        <v>4604.7394000000004</v>
      </c>
      <c r="FT16" s="19">
        <v>4557.5856999999996</v>
      </c>
      <c r="FU16" s="19">
        <v>4510.9199999999992</v>
      </c>
      <c r="FV16" s="19">
        <v>4464.7373000000007</v>
      </c>
      <c r="FW16" s="19">
        <v>4419.0325000000003</v>
      </c>
      <c r="FX16" s="19">
        <v>4373.8006999999998</v>
      </c>
      <c r="FY16" s="19">
        <v>4329.0369000000001</v>
      </c>
      <c r="FZ16" s="18">
        <v>4284.7359999999999</v>
      </c>
      <c r="GA16" s="19">
        <v>4240.8932999999997</v>
      </c>
      <c r="GB16" s="19">
        <v>4197.5040999999992</v>
      </c>
      <c r="GC16" s="19">
        <v>4154.5631999999996</v>
      </c>
      <c r="GD16" s="19">
        <v>4112.0663999999997</v>
      </c>
      <c r="GE16" s="19">
        <v>4070.009</v>
      </c>
      <c r="GF16" s="19">
        <v>4028.3859999999995</v>
      </c>
      <c r="GG16" s="19">
        <v>3987.1931000000004</v>
      </c>
      <c r="GH16" s="19">
        <v>3946.4257999999995</v>
      </c>
      <c r="GI16" s="19">
        <v>3906.0793999999996</v>
      </c>
      <c r="GJ16" s="19"/>
      <c r="GK16" s="19"/>
      <c r="GL16" s="18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8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8"/>
      <c r="HK16" s="19"/>
      <c r="HL16" s="19"/>
      <c r="HM16" s="19"/>
      <c r="HN16" s="19"/>
      <c r="HO16" s="27"/>
    </row>
    <row r="17" spans="1:223" x14ac:dyDescent="0.25">
      <c r="A17" s="11" t="s">
        <v>236</v>
      </c>
      <c r="B17" s="18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>
        <v>607266.08084921807</v>
      </c>
      <c r="N17" s="18">
        <v>1722049.2048926819</v>
      </c>
      <c r="O17" s="19">
        <v>1582194.0137905148</v>
      </c>
      <c r="P17" s="19">
        <v>1415820.3740840072</v>
      </c>
      <c r="Q17" s="19">
        <v>1269979.0559715438</v>
      </c>
      <c r="R17" s="19">
        <v>1175655.5630342818</v>
      </c>
      <c r="S17" s="19">
        <v>1086800.6183626347</v>
      </c>
      <c r="T17" s="19">
        <v>952685.12034942419</v>
      </c>
      <c r="U17" s="19">
        <v>912043.67189669097</v>
      </c>
      <c r="V17" s="19">
        <v>947624.7515467382</v>
      </c>
      <c r="W17" s="19">
        <v>1078870.6172054028</v>
      </c>
      <c r="X17" s="19">
        <v>1212259.4032037912</v>
      </c>
      <c r="Y17" s="19">
        <v>1285619.0064325922</v>
      </c>
      <c r="Z17" s="18">
        <v>1301855.5943667246</v>
      </c>
      <c r="AA17" s="19">
        <v>1234423.884724434</v>
      </c>
      <c r="AB17" s="19">
        <v>1193672.5079117734</v>
      </c>
      <c r="AC17" s="19">
        <v>1291961.2082903036</v>
      </c>
      <c r="AD17" s="19">
        <v>800040.32937081042</v>
      </c>
      <c r="AE17" s="19">
        <v>780791.84962165088</v>
      </c>
      <c r="AF17" s="19">
        <v>736428.89957747376</v>
      </c>
      <c r="AG17" s="19">
        <v>704749.28621989093</v>
      </c>
      <c r="AH17" s="19">
        <v>624260.73079789802</v>
      </c>
      <c r="AI17" s="19">
        <v>591879.15902199899</v>
      </c>
      <c r="AJ17" s="19">
        <v>565550.78368040267</v>
      </c>
      <c r="AK17" s="19">
        <v>543785.82041499694</v>
      </c>
      <c r="AL17" s="18">
        <v>533630.98109886283</v>
      </c>
      <c r="AM17" s="19">
        <v>523206.85242174566</v>
      </c>
      <c r="AN17" s="19">
        <v>507588.44150213804</v>
      </c>
      <c r="AO17" s="19">
        <v>560222.19941019441</v>
      </c>
      <c r="AP17" s="19">
        <v>550139.44723209855</v>
      </c>
      <c r="AQ17" s="19">
        <v>536312.82510609482</v>
      </c>
      <c r="AR17" s="19">
        <v>516801.98918900441</v>
      </c>
      <c r="AS17" s="19">
        <v>500788.10275077831</v>
      </c>
      <c r="AT17" s="19">
        <v>487929.703831903</v>
      </c>
      <c r="AU17" s="19">
        <v>474535.70554995479</v>
      </c>
      <c r="AV17" s="19">
        <v>460274.10796317027</v>
      </c>
      <c r="AW17" s="19">
        <v>455408.40566445561</v>
      </c>
      <c r="AX17" s="18">
        <v>450479.9201484489</v>
      </c>
      <c r="AY17" s="19">
        <v>440095.04084212158</v>
      </c>
      <c r="AZ17" s="19">
        <v>429161.85408683191</v>
      </c>
      <c r="BA17" s="19">
        <v>420347.42864707834</v>
      </c>
      <c r="BB17" s="19">
        <v>410211.87087973603</v>
      </c>
      <c r="BC17" s="19">
        <v>401290.02830192965</v>
      </c>
      <c r="BD17" s="19">
        <v>391356.86704058212</v>
      </c>
      <c r="BE17" s="19">
        <v>384175.72554193286</v>
      </c>
      <c r="BF17" s="19">
        <v>373656.17313020851</v>
      </c>
      <c r="BG17" s="19">
        <v>368187.29698563262</v>
      </c>
      <c r="BH17" s="19">
        <v>359622.99737615924</v>
      </c>
      <c r="BI17" s="19">
        <v>352427.0516447585</v>
      </c>
      <c r="BJ17" s="18">
        <v>349229.13455608487</v>
      </c>
      <c r="BK17" s="19">
        <v>336882.23777243693</v>
      </c>
      <c r="BL17" s="19">
        <v>331253.10469369928</v>
      </c>
      <c r="BM17" s="19">
        <v>322379.00745034585</v>
      </c>
      <c r="BN17" s="19">
        <v>316944.90219479246</v>
      </c>
      <c r="BO17" s="19">
        <v>309261.30790115695</v>
      </c>
      <c r="BP17" s="19">
        <v>303444.04233312281</v>
      </c>
      <c r="BQ17" s="19">
        <v>298483.68800559686</v>
      </c>
      <c r="BR17" s="19">
        <v>293952.8439066289</v>
      </c>
      <c r="BS17" s="19">
        <v>285635.80400186335</v>
      </c>
      <c r="BT17" s="19">
        <v>280197.79973003198</v>
      </c>
      <c r="BU17" s="19">
        <v>275771.70357777626</v>
      </c>
      <c r="BV17" s="18">
        <v>267263.50869600719</v>
      </c>
      <c r="BW17" s="19">
        <v>263672.11704921821</v>
      </c>
      <c r="BX17" s="19">
        <v>256268.06202452985</v>
      </c>
      <c r="BY17" s="19">
        <v>250409.79766442027</v>
      </c>
      <c r="BZ17" s="19">
        <v>247312.97936613456</v>
      </c>
      <c r="CA17" s="19">
        <v>240887.43254007652</v>
      </c>
      <c r="CB17" s="19">
        <v>234396.38194753151</v>
      </c>
      <c r="CC17" s="19">
        <v>230562.86787508853</v>
      </c>
      <c r="CD17" s="19">
        <v>223218.58052102284</v>
      </c>
      <c r="CE17" s="19">
        <v>218404.05771539413</v>
      </c>
      <c r="CF17" s="19">
        <v>212772.46451193627</v>
      </c>
      <c r="CG17" s="19">
        <v>208156.4484716384</v>
      </c>
      <c r="CH17" s="18">
        <v>201171.36010171601</v>
      </c>
      <c r="CI17" s="19">
        <v>196696.2697640619</v>
      </c>
      <c r="CJ17" s="19">
        <v>192538.70335987612</v>
      </c>
      <c r="CK17" s="19">
        <v>186864.88386902129</v>
      </c>
      <c r="CL17" s="19">
        <v>181751.37610954401</v>
      </c>
      <c r="CM17" s="19">
        <v>176531.01817721972</v>
      </c>
      <c r="CN17" s="19">
        <v>171554.49659464951</v>
      </c>
      <c r="CO17" s="19">
        <v>166670.01034443028</v>
      </c>
      <c r="CP17" s="19">
        <v>161799.11691707314</v>
      </c>
      <c r="CQ17" s="19">
        <v>157085.58896231922</v>
      </c>
      <c r="CR17" s="19">
        <v>152554.15448279417</v>
      </c>
      <c r="CS17" s="19">
        <v>147924.35987731279</v>
      </c>
      <c r="CT17" s="18">
        <v>143650.06386618369</v>
      </c>
      <c r="CU17" s="19">
        <v>139647.59125085155</v>
      </c>
      <c r="CV17" s="19">
        <v>135503.11414795878</v>
      </c>
      <c r="CW17" s="19">
        <v>131749.21098204301</v>
      </c>
      <c r="CX17" s="19">
        <v>128331.12460200545</v>
      </c>
      <c r="CY17" s="19">
        <v>124788.30847971709</v>
      </c>
      <c r="CZ17" s="19">
        <v>121600.22730738179</v>
      </c>
      <c r="DA17" s="19">
        <v>118622.34329687725</v>
      </c>
      <c r="DB17" s="19">
        <v>115794.94424165122</v>
      </c>
      <c r="DC17" s="19">
        <v>113244.98237607229</v>
      </c>
      <c r="DD17" s="19">
        <v>110949.5539488771</v>
      </c>
      <c r="DE17" s="19">
        <v>108626.74228521746</v>
      </c>
      <c r="DF17" s="18">
        <v>106697.63144155563</v>
      </c>
      <c r="DG17" s="19">
        <v>104721.21302861141</v>
      </c>
      <c r="DH17" s="19">
        <v>103050.0953954412</v>
      </c>
      <c r="DI17" s="19">
        <v>101735.4263655548</v>
      </c>
      <c r="DJ17" s="19">
        <v>100710.29427847231</v>
      </c>
      <c r="DK17" s="19">
        <v>99553.722534817323</v>
      </c>
      <c r="DL17" s="19">
        <v>98635.136186378717</v>
      </c>
      <c r="DM17" s="19">
        <v>97807.793566301712</v>
      </c>
      <c r="DN17" s="19">
        <v>96984.295532582721</v>
      </c>
      <c r="DO17" s="19">
        <v>96231.347565498829</v>
      </c>
      <c r="DP17" s="19">
        <v>95485.381818578084</v>
      </c>
      <c r="DQ17" s="19">
        <v>91115.079134231521</v>
      </c>
      <c r="DR17" s="18">
        <v>90158.203726872147</v>
      </c>
      <c r="DS17" s="19">
        <v>88984.127301143148</v>
      </c>
      <c r="DT17" s="19">
        <v>87547.912817738164</v>
      </c>
      <c r="DU17" s="19">
        <v>85781.966865068098</v>
      </c>
      <c r="DV17" s="19">
        <v>83613.061358873383</v>
      </c>
      <c r="DW17" s="19">
        <v>80936.583368364882</v>
      </c>
      <c r="DX17" s="19">
        <v>77656.265824224043</v>
      </c>
      <c r="DY17" s="19">
        <v>73662.954112092208</v>
      </c>
      <c r="DZ17" s="19">
        <v>68841.362258521927</v>
      </c>
      <c r="EA17" s="19">
        <v>62925.162966627322</v>
      </c>
      <c r="EB17" s="19">
        <v>55031.596582519407</v>
      </c>
      <c r="EC17" s="19">
        <v>37782.130124089665</v>
      </c>
      <c r="ED17" s="18">
        <v>7074.6368000000002</v>
      </c>
      <c r="EE17" s="19">
        <v>7002.7022000000006</v>
      </c>
      <c r="EF17" s="19">
        <v>6931.5046999999995</v>
      </c>
      <c r="EG17" s="19">
        <v>6861.0369000000001</v>
      </c>
      <c r="EH17" s="19">
        <v>6791.2909</v>
      </c>
      <c r="EI17" s="19">
        <v>6722.2596000000003</v>
      </c>
      <c r="EJ17" s="19">
        <v>6653.935300000001</v>
      </c>
      <c r="EK17" s="19">
        <v>6586.3105999999989</v>
      </c>
      <c r="EL17" s="19">
        <v>6519.3786</v>
      </c>
      <c r="EM17" s="19">
        <v>6453.1319999999996</v>
      </c>
      <c r="EN17" s="19">
        <v>6387.5634000000009</v>
      </c>
      <c r="EO17" s="19">
        <v>6322.666400000001</v>
      </c>
      <c r="EP17" s="18">
        <v>6258.4333000000006</v>
      </c>
      <c r="EQ17" s="19">
        <v>6194.8579</v>
      </c>
      <c r="ER17" s="19">
        <v>6131.9329999999991</v>
      </c>
      <c r="ES17" s="19">
        <v>6069.6522999999997</v>
      </c>
      <c r="ET17" s="19">
        <v>6008.0084999999999</v>
      </c>
      <c r="EU17" s="19">
        <v>5946.9953000000005</v>
      </c>
      <c r="EV17" s="19">
        <v>5886.6063999999997</v>
      </c>
      <c r="EW17" s="19">
        <v>5826.8351999999995</v>
      </c>
      <c r="EX17" s="19">
        <v>5767.6751999999997</v>
      </c>
      <c r="EY17" s="19">
        <v>5709.12</v>
      </c>
      <c r="EZ17" s="19">
        <v>5651.1639000000005</v>
      </c>
      <c r="FA17" s="19">
        <v>5593.8001000000004</v>
      </c>
      <c r="FB17" s="18">
        <v>5537.0227999999997</v>
      </c>
      <c r="FC17" s="19">
        <v>5480.8259000000007</v>
      </c>
      <c r="FD17" s="19">
        <v>5425.2033000000001</v>
      </c>
      <c r="FE17" s="19">
        <v>5370.1490000000003</v>
      </c>
      <c r="FF17" s="19">
        <v>5315.6576000000005</v>
      </c>
      <c r="FG17" s="19">
        <v>5261.7227000000003</v>
      </c>
      <c r="FH17" s="19">
        <v>5208.3389999999999</v>
      </c>
      <c r="FI17" s="19">
        <v>5155.5003999999999</v>
      </c>
      <c r="FJ17" s="19">
        <v>5103.2017000000005</v>
      </c>
      <c r="FK17" s="19">
        <v>5051.4371000000001</v>
      </c>
      <c r="FL17" s="19">
        <v>5000.2011000000002</v>
      </c>
      <c r="FM17" s="19">
        <v>4949.4884000000002</v>
      </c>
      <c r="FN17" s="18">
        <v>4899.2933000000003</v>
      </c>
      <c r="FO17" s="19">
        <v>4849.6108999999997</v>
      </c>
      <c r="FP17" s="19">
        <v>4800.4355000000005</v>
      </c>
      <c r="FQ17" s="19">
        <v>4751.7620000000006</v>
      </c>
      <c r="FR17" s="19">
        <v>4703.5852999999997</v>
      </c>
      <c r="FS17" s="19">
        <v>4655.9003999999995</v>
      </c>
      <c r="FT17" s="19">
        <v>4608.7021000000004</v>
      </c>
      <c r="FU17" s="19">
        <v>4561.9851000000008</v>
      </c>
      <c r="FV17" s="19">
        <v>4515.7449000000006</v>
      </c>
      <c r="FW17" s="19">
        <v>4469.9764000000005</v>
      </c>
      <c r="FX17" s="19">
        <v>4424.6746999999996</v>
      </c>
      <c r="FY17" s="19">
        <v>4379.8350000000009</v>
      </c>
      <c r="FZ17" s="18">
        <v>4335.4527000000007</v>
      </c>
      <c r="GA17" s="19">
        <v>4291.5230000000001</v>
      </c>
      <c r="GB17" s="19">
        <v>4248.0411000000004</v>
      </c>
      <c r="GC17" s="19">
        <v>4205.0025999999998</v>
      </c>
      <c r="GD17" s="19">
        <v>4162.4029</v>
      </c>
      <c r="GE17" s="19">
        <v>4120.2375000000002</v>
      </c>
      <c r="GF17" s="19">
        <v>4078.5016000000005</v>
      </c>
      <c r="GG17" s="19">
        <v>4037.1913</v>
      </c>
      <c r="GH17" s="19">
        <v>3996.3018999999999</v>
      </c>
      <c r="GI17" s="19">
        <v>3955.8291999999992</v>
      </c>
      <c r="GJ17" s="19">
        <v>3915.7688000000003</v>
      </c>
      <c r="GK17" s="19"/>
      <c r="GL17" s="18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8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8"/>
      <c r="HK17" s="19"/>
      <c r="HL17" s="19"/>
      <c r="HM17" s="19"/>
      <c r="HN17" s="19"/>
      <c r="HO17" s="27"/>
    </row>
    <row r="18" spans="1:223" x14ac:dyDescent="0.25">
      <c r="A18" s="11" t="s">
        <v>237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8">
        <v>351177.96487310564</v>
      </c>
      <c r="O18" s="19">
        <v>890649.81476977014</v>
      </c>
      <c r="P18" s="19">
        <v>706620.70396344876</v>
      </c>
      <c r="Q18" s="19">
        <v>583700.99482384196</v>
      </c>
      <c r="R18" s="19">
        <v>498845.30799058347</v>
      </c>
      <c r="S18" s="19">
        <v>451274.27319203923</v>
      </c>
      <c r="T18" s="19">
        <v>406919.70402936451</v>
      </c>
      <c r="U18" s="19">
        <v>407704.19167447637</v>
      </c>
      <c r="V18" s="19">
        <v>406772.48314592859</v>
      </c>
      <c r="W18" s="19">
        <v>395456.40516279207</v>
      </c>
      <c r="X18" s="19">
        <v>383098.51684945426</v>
      </c>
      <c r="Y18" s="19">
        <v>358879.01672783698</v>
      </c>
      <c r="Z18" s="18">
        <v>337170.8186386103</v>
      </c>
      <c r="AA18" s="19">
        <v>320797.10695937218</v>
      </c>
      <c r="AB18" s="19">
        <v>287184.35295483749</v>
      </c>
      <c r="AC18" s="19">
        <v>290895.02417980932</v>
      </c>
      <c r="AD18" s="19">
        <v>267485.09230625845</v>
      </c>
      <c r="AE18" s="19">
        <v>242596.844980122</v>
      </c>
      <c r="AF18" s="19">
        <v>241538.9665001111</v>
      </c>
      <c r="AG18" s="19">
        <v>214965.11156712609</v>
      </c>
      <c r="AH18" s="19">
        <v>188820.12013816577</v>
      </c>
      <c r="AI18" s="19">
        <v>157578.44694366446</v>
      </c>
      <c r="AJ18" s="19">
        <v>154792.01265456955</v>
      </c>
      <c r="AK18" s="19">
        <v>139721.53949733466</v>
      </c>
      <c r="AL18" s="18">
        <v>130160.37874230937</v>
      </c>
      <c r="AM18" s="19">
        <v>126762.59500591559</v>
      </c>
      <c r="AN18" s="19">
        <v>122093.69302809627</v>
      </c>
      <c r="AO18" s="19">
        <v>117194.71469883877</v>
      </c>
      <c r="AP18" s="19">
        <v>112314.2744281764</v>
      </c>
      <c r="AQ18" s="19">
        <v>111267.9933942722</v>
      </c>
      <c r="AR18" s="19">
        <v>108333.9768986432</v>
      </c>
      <c r="AS18" s="19">
        <v>98381.515591239906</v>
      </c>
      <c r="AT18" s="19">
        <v>92509.958233050478</v>
      </c>
      <c r="AU18" s="19">
        <v>90799.09075947899</v>
      </c>
      <c r="AV18" s="19">
        <v>89058.618674075435</v>
      </c>
      <c r="AW18" s="19">
        <v>86658.068838027102</v>
      </c>
      <c r="AX18" s="18">
        <v>86075.775098852551</v>
      </c>
      <c r="AY18" s="19">
        <v>85542.567467863497</v>
      </c>
      <c r="AZ18" s="19">
        <v>83417.728787549422</v>
      </c>
      <c r="BA18" s="19">
        <v>81202.644736712522</v>
      </c>
      <c r="BB18" s="19">
        <v>79814.189961726515</v>
      </c>
      <c r="BC18" s="19">
        <v>78454.364920448294</v>
      </c>
      <c r="BD18" s="19">
        <v>76143.751764520202</v>
      </c>
      <c r="BE18" s="19">
        <v>74958.124227369204</v>
      </c>
      <c r="BF18" s="19">
        <v>73008.377418871838</v>
      </c>
      <c r="BG18" s="19">
        <v>71617.035353971718</v>
      </c>
      <c r="BH18" s="19">
        <v>70337.214112511734</v>
      </c>
      <c r="BI18" s="19">
        <v>68461.556039702627</v>
      </c>
      <c r="BJ18" s="18">
        <v>66513.962506597003</v>
      </c>
      <c r="BK18" s="19">
        <v>65226.188663986977</v>
      </c>
      <c r="BL18" s="19">
        <v>63476.015821059067</v>
      </c>
      <c r="BM18" s="19">
        <v>61806.538594082682</v>
      </c>
      <c r="BN18" s="19">
        <v>60788.692676769206</v>
      </c>
      <c r="BO18" s="19">
        <v>59648.854250816228</v>
      </c>
      <c r="BP18" s="19">
        <v>57751.548165047425</v>
      </c>
      <c r="BQ18" s="19">
        <v>56792.501581696721</v>
      </c>
      <c r="BR18" s="19">
        <v>55284.051673646434</v>
      </c>
      <c r="BS18" s="19">
        <v>54287.436893744132</v>
      </c>
      <c r="BT18" s="19">
        <v>53323.759510722499</v>
      </c>
      <c r="BU18" s="19">
        <v>51931.098104144461</v>
      </c>
      <c r="BV18" s="18">
        <v>49519.938900985493</v>
      </c>
      <c r="BW18" s="19">
        <v>48868.664569604502</v>
      </c>
      <c r="BX18" s="19">
        <v>47881.367956608636</v>
      </c>
      <c r="BY18" s="19">
        <v>46857.536187553735</v>
      </c>
      <c r="BZ18" s="19">
        <v>46352.430202335396</v>
      </c>
      <c r="CA18" s="19">
        <v>45680.321932343235</v>
      </c>
      <c r="CB18" s="19">
        <v>44458.590200275663</v>
      </c>
      <c r="CC18" s="19">
        <v>43890.002100744292</v>
      </c>
      <c r="CD18" s="19">
        <v>42803.223796232007</v>
      </c>
      <c r="CE18" s="19">
        <v>42065.595015071973</v>
      </c>
      <c r="CF18" s="19">
        <v>41421.691722170348</v>
      </c>
      <c r="CG18" s="19">
        <v>40336.59670847583</v>
      </c>
      <c r="CH18" s="18">
        <v>39161.350195349878</v>
      </c>
      <c r="CI18" s="19">
        <v>38687.637107981362</v>
      </c>
      <c r="CJ18" s="19">
        <v>37888.767683126731</v>
      </c>
      <c r="CK18" s="19">
        <v>37116.169291690429</v>
      </c>
      <c r="CL18" s="19">
        <v>36759.561120622311</v>
      </c>
      <c r="CM18" s="19">
        <v>36197.44088052083</v>
      </c>
      <c r="CN18" s="19">
        <v>35283.936297837754</v>
      </c>
      <c r="CO18" s="19">
        <v>34841.472807199156</v>
      </c>
      <c r="CP18" s="19">
        <v>34015.181077564324</v>
      </c>
      <c r="CQ18" s="19">
        <v>33457.175139306361</v>
      </c>
      <c r="CR18" s="19">
        <v>32979.581816808663</v>
      </c>
      <c r="CS18" s="19">
        <v>32139.695852466768</v>
      </c>
      <c r="CT18" s="18">
        <v>31136.441952939706</v>
      </c>
      <c r="CU18" s="19">
        <v>30808.54746735956</v>
      </c>
      <c r="CV18" s="19">
        <v>30145.57661001266</v>
      </c>
      <c r="CW18" s="19">
        <v>29593.998944000414</v>
      </c>
      <c r="CX18" s="19">
        <v>29367.337112409223</v>
      </c>
      <c r="CY18" s="19">
        <v>28870.020968931713</v>
      </c>
      <c r="CZ18" s="19">
        <v>28232.124246694177</v>
      </c>
      <c r="DA18" s="19">
        <v>27878.149154347317</v>
      </c>
      <c r="DB18" s="19">
        <v>27268.118987920712</v>
      </c>
      <c r="DC18" s="19">
        <v>26852.564691104642</v>
      </c>
      <c r="DD18" s="19">
        <v>26506.288585072747</v>
      </c>
      <c r="DE18" s="19">
        <v>25827.774604979193</v>
      </c>
      <c r="DF18" s="18">
        <v>25196.131518738315</v>
      </c>
      <c r="DG18" s="19">
        <v>24973.916903592253</v>
      </c>
      <c r="DH18" s="19">
        <v>24429.624095380892</v>
      </c>
      <c r="DI18" s="19">
        <v>24016.937820860934</v>
      </c>
      <c r="DJ18" s="19">
        <v>23869.055227414006</v>
      </c>
      <c r="DK18" s="19">
        <v>23434.537352893189</v>
      </c>
      <c r="DL18" s="19">
        <v>22960.054223061081</v>
      </c>
      <c r="DM18" s="19">
        <v>22659.036716124669</v>
      </c>
      <c r="DN18" s="19">
        <v>22138.004012577207</v>
      </c>
      <c r="DO18" s="19">
        <v>21793.816393254823</v>
      </c>
      <c r="DP18" s="19">
        <v>21459.145983885664</v>
      </c>
      <c r="DQ18" s="19">
        <v>21079.129458574469</v>
      </c>
      <c r="DR18" s="18">
        <v>16949.19675368314</v>
      </c>
      <c r="DS18" s="19">
        <v>16602.417705817388</v>
      </c>
      <c r="DT18" s="19">
        <v>16281.446704464906</v>
      </c>
      <c r="DU18" s="19">
        <v>15965.407418945926</v>
      </c>
      <c r="DV18" s="19">
        <v>15690.353987084243</v>
      </c>
      <c r="DW18" s="19">
        <v>15472.914464379797</v>
      </c>
      <c r="DX18" s="19">
        <v>15210.410633937787</v>
      </c>
      <c r="DY18" s="19">
        <v>14940.27182974079</v>
      </c>
      <c r="DZ18" s="19">
        <v>14671.662517900122</v>
      </c>
      <c r="EA18" s="19">
        <v>14413.243376431517</v>
      </c>
      <c r="EB18" s="19">
        <v>14161.722853049112</v>
      </c>
      <c r="EC18" s="19">
        <v>13895.92860693986</v>
      </c>
      <c r="ED18" s="18">
        <v>10764.287101284424</v>
      </c>
      <c r="EE18" s="19">
        <v>7470.7440579766208</v>
      </c>
      <c r="EF18" s="19">
        <v>7259.6740473152831</v>
      </c>
      <c r="EG18" s="19">
        <v>7185.5340087558043</v>
      </c>
      <c r="EH18" s="19">
        <v>7112.2580216009237</v>
      </c>
      <c r="EI18" s="19">
        <v>7039.6024478433537</v>
      </c>
      <c r="EJ18" s="19">
        <v>6966.4607354418822</v>
      </c>
      <c r="EK18" s="19">
        <v>6895.4430387912098</v>
      </c>
      <c r="EL18" s="19">
        <v>6824.5528638810165</v>
      </c>
      <c r="EM18" s="19">
        <v>6753.9354492707798</v>
      </c>
      <c r="EN18" s="19">
        <v>6684.9369369657925</v>
      </c>
      <c r="EO18" s="19">
        <v>6616.569393928482</v>
      </c>
      <c r="EP18" s="18">
        <v>6549.1372659932977</v>
      </c>
      <c r="EQ18" s="19">
        <v>6482.3739559332553</v>
      </c>
      <c r="ER18" s="19">
        <v>6415.7519463892213</v>
      </c>
      <c r="ES18" s="19">
        <v>6350.2478162090902</v>
      </c>
      <c r="ET18" s="19">
        <v>6285.5254905067932</v>
      </c>
      <c r="EU18" s="19">
        <v>6221.5194905067929</v>
      </c>
      <c r="EV18" s="19">
        <v>6158.1718905067928</v>
      </c>
      <c r="EW18" s="19">
        <v>6095.4753905067919</v>
      </c>
      <c r="EX18" s="19">
        <v>6033.4240905067927</v>
      </c>
      <c r="EY18" s="19">
        <v>5972.0054217913039</v>
      </c>
      <c r="EZ18" s="19">
        <v>5911.2234217913046</v>
      </c>
      <c r="FA18" s="19">
        <v>5851.0663217913052</v>
      </c>
      <c r="FB18" s="18">
        <v>5791.5221530758163</v>
      </c>
      <c r="FC18" s="19">
        <v>5732.2195597503514</v>
      </c>
      <c r="FD18" s="19">
        <v>5673.889545224537</v>
      </c>
      <c r="FE18" s="19">
        <v>5616.15624634098</v>
      </c>
      <c r="FF18" s="19">
        <v>5559.0269463409795</v>
      </c>
      <c r="FG18" s="19">
        <v>5502.4820619832362</v>
      </c>
      <c r="FH18" s="19">
        <v>5446.5202619832362</v>
      </c>
      <c r="FI18" s="19">
        <v>5391.1118256687023</v>
      </c>
      <c r="FJ18" s="19">
        <v>5336.2934256687031</v>
      </c>
      <c r="FK18" s="19">
        <v>5282.0363027635394</v>
      </c>
      <c r="FL18" s="19">
        <v>5227.5805859445409</v>
      </c>
      <c r="FM18" s="19">
        <v>5174.4273557764709</v>
      </c>
      <c r="FN18" s="18">
        <v>5121.7650540957766</v>
      </c>
      <c r="FO18" s="19">
        <v>5069.6080943118286</v>
      </c>
      <c r="FP18" s="19">
        <v>5018.0776099540844</v>
      </c>
      <c r="FQ18" s="19">
        <v>4966.9343473730005</v>
      </c>
      <c r="FR18" s="19">
        <v>4916.3678948519591</v>
      </c>
      <c r="FS18" s="19">
        <v>4866.2345199779465</v>
      </c>
      <c r="FT18" s="19">
        <v>4816.5144780570799</v>
      </c>
      <c r="FU18" s="19">
        <v>4767.0087422585566</v>
      </c>
      <c r="FV18" s="19">
        <v>4718.1974718382544</v>
      </c>
      <c r="FW18" s="19">
        <v>4670.2404042392081</v>
      </c>
      <c r="FX18" s="19">
        <v>4621.8417834945685</v>
      </c>
      <c r="FY18" s="19">
        <v>4574.7900538786907</v>
      </c>
      <c r="FZ18" s="18">
        <v>4528.1645912976055</v>
      </c>
      <c r="GA18" s="19">
        <v>4481.1383699887147</v>
      </c>
      <c r="GB18" s="19">
        <v>4435.5327694244634</v>
      </c>
      <c r="GC18" s="19">
        <v>4389.8958492681968</v>
      </c>
      <c r="GD18" s="19">
        <v>4344.6517129054218</v>
      </c>
      <c r="GE18" s="19">
        <v>4300.4026844059854</v>
      </c>
      <c r="GF18" s="19">
        <v>4256.5568531094123</v>
      </c>
      <c r="GG18" s="19">
        <v>4213.290985510368</v>
      </c>
      <c r="GH18" s="19">
        <v>4170.4559575751837</v>
      </c>
      <c r="GI18" s="19">
        <v>4127.7731273829932</v>
      </c>
      <c r="GJ18" s="19">
        <v>4085.7539050300215</v>
      </c>
      <c r="GK18" s="19">
        <v>4044.2219</v>
      </c>
      <c r="GL18" s="18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8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8"/>
      <c r="HK18" s="19"/>
      <c r="HL18" s="19"/>
      <c r="HM18" s="19"/>
      <c r="HN18" s="19"/>
      <c r="HO18" s="27"/>
    </row>
    <row r="19" spans="1:223" x14ac:dyDescent="0.25">
      <c r="A19" s="11" t="s">
        <v>238</v>
      </c>
      <c r="B19" s="18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8"/>
      <c r="O19" s="19">
        <v>375678.23040897417</v>
      </c>
      <c r="P19" s="19">
        <v>1271146.1030508967</v>
      </c>
      <c r="Q19" s="19">
        <v>1136646.1149131744</v>
      </c>
      <c r="R19" s="19">
        <v>929372.8680783899</v>
      </c>
      <c r="S19" s="19">
        <v>730689.06382661685</v>
      </c>
      <c r="T19" s="19">
        <v>635363.8451239987</v>
      </c>
      <c r="U19" s="19">
        <v>530580.8143847012</v>
      </c>
      <c r="V19" s="19">
        <v>480144.72008102573</v>
      </c>
      <c r="W19" s="19">
        <v>458934.88726925565</v>
      </c>
      <c r="X19" s="19">
        <v>533231.00650541333</v>
      </c>
      <c r="Y19" s="19">
        <v>739465.77562175679</v>
      </c>
      <c r="Z19" s="18">
        <v>944104.05362554628</v>
      </c>
      <c r="AA19" s="19">
        <v>1052919.4165066667</v>
      </c>
      <c r="AB19" s="19">
        <v>1100969.6102532041</v>
      </c>
      <c r="AC19" s="19">
        <v>1022723.8884037853</v>
      </c>
      <c r="AD19" s="19">
        <v>984335.01376834081</v>
      </c>
      <c r="AE19" s="19">
        <v>1124311.6552541018</v>
      </c>
      <c r="AF19" s="19">
        <v>984914.12613613612</v>
      </c>
      <c r="AG19" s="19">
        <v>479733.85731732985</v>
      </c>
      <c r="AH19" s="19">
        <v>443145.71189383889</v>
      </c>
      <c r="AI19" s="19">
        <v>415764.19047811738</v>
      </c>
      <c r="AJ19" s="19">
        <v>265783.07739799196</v>
      </c>
      <c r="AK19" s="19">
        <v>242240.49817844731</v>
      </c>
      <c r="AL19" s="18">
        <v>221813.11785288632</v>
      </c>
      <c r="AM19" s="19">
        <v>207330.02815122626</v>
      </c>
      <c r="AN19" s="19">
        <v>208020.04734037799</v>
      </c>
      <c r="AO19" s="19">
        <v>205340.72464259539</v>
      </c>
      <c r="AP19" s="19">
        <v>197947.39202164227</v>
      </c>
      <c r="AQ19" s="19">
        <v>273179.63237700955</v>
      </c>
      <c r="AR19" s="19">
        <v>268190.77378010901</v>
      </c>
      <c r="AS19" s="19">
        <v>261255.02494587749</v>
      </c>
      <c r="AT19" s="19">
        <v>248190.60475886051</v>
      </c>
      <c r="AU19" s="19">
        <v>240364.15111706106</v>
      </c>
      <c r="AV19" s="19">
        <v>234336.92404387982</v>
      </c>
      <c r="AW19" s="19">
        <v>228289.04200824667</v>
      </c>
      <c r="AX19" s="18">
        <v>218451.53501221194</v>
      </c>
      <c r="AY19" s="19">
        <v>214491.25548730046</v>
      </c>
      <c r="AZ19" s="19">
        <v>215914.20190223891</v>
      </c>
      <c r="BA19" s="19">
        <v>212168.28257860927</v>
      </c>
      <c r="BB19" s="19">
        <v>206817.90362615109</v>
      </c>
      <c r="BC19" s="19">
        <v>202204.38334897446</v>
      </c>
      <c r="BD19" s="19">
        <v>195980.12137836285</v>
      </c>
      <c r="BE19" s="19">
        <v>192635.72710453466</v>
      </c>
      <c r="BF19" s="19">
        <v>186598.63584562423</v>
      </c>
      <c r="BG19" s="19">
        <v>182797.93016056437</v>
      </c>
      <c r="BH19" s="19">
        <v>176812.01499406202</v>
      </c>
      <c r="BI19" s="19">
        <v>175942.62146181008</v>
      </c>
      <c r="BJ19" s="18">
        <v>170330.03437668219</v>
      </c>
      <c r="BK19" s="19">
        <v>168034.9600434241</v>
      </c>
      <c r="BL19" s="19">
        <v>169072.51052520523</v>
      </c>
      <c r="BM19" s="19">
        <v>158436.76460026964</v>
      </c>
      <c r="BN19" s="19">
        <v>157044.40000967844</v>
      </c>
      <c r="BO19" s="19">
        <v>150726.56447179086</v>
      </c>
      <c r="BP19" s="19">
        <v>148101.2048385035</v>
      </c>
      <c r="BQ19" s="19">
        <v>143451.37651450426</v>
      </c>
      <c r="BR19" s="19">
        <v>140580.7232498083</v>
      </c>
      <c r="BS19" s="19">
        <v>138689.39468247545</v>
      </c>
      <c r="BT19" s="19">
        <v>137589.85871874861</v>
      </c>
      <c r="BU19" s="19">
        <v>131368.57164728339</v>
      </c>
      <c r="BV19" s="18">
        <v>128755.14972756649</v>
      </c>
      <c r="BW19" s="19">
        <v>128388.4317117192</v>
      </c>
      <c r="BX19" s="19">
        <v>121812.60903509386</v>
      </c>
      <c r="BY19" s="19">
        <v>121484.89079911012</v>
      </c>
      <c r="BZ19" s="19">
        <v>117117.72994856525</v>
      </c>
      <c r="CA19" s="19">
        <v>113933.25861764513</v>
      </c>
      <c r="CB19" s="19">
        <v>114045.06706661524</v>
      </c>
      <c r="CC19" s="19">
        <v>110706.70350778669</v>
      </c>
      <c r="CD19" s="19">
        <v>106829.12168737195</v>
      </c>
      <c r="CE19" s="19">
        <v>106394.97615469794</v>
      </c>
      <c r="CF19" s="19">
        <v>101824.23101226275</v>
      </c>
      <c r="CG19" s="19">
        <v>99843.137879696413</v>
      </c>
      <c r="CH19" s="18">
        <v>97136.917992909381</v>
      </c>
      <c r="CI19" s="19">
        <v>96266.040144148574</v>
      </c>
      <c r="CJ19" s="19">
        <v>91777.402756868789</v>
      </c>
      <c r="CK19" s="19">
        <v>90386.724208585234</v>
      </c>
      <c r="CL19" s="19">
        <v>90162.024114651576</v>
      </c>
      <c r="CM19" s="19">
        <v>87314.003615085763</v>
      </c>
      <c r="CN19" s="19">
        <v>84943.184284045041</v>
      </c>
      <c r="CO19" s="19">
        <v>82968.979117208379</v>
      </c>
      <c r="CP19" s="19">
        <v>80889.848580119389</v>
      </c>
      <c r="CQ19" s="19">
        <v>78941.891445138404</v>
      </c>
      <c r="CR19" s="19">
        <v>77146.52197631952</v>
      </c>
      <c r="CS19" s="19">
        <v>75112.54944379798</v>
      </c>
      <c r="CT19" s="18">
        <v>73251.800125298279</v>
      </c>
      <c r="CU19" s="19">
        <v>71650.288180044445</v>
      </c>
      <c r="CV19" s="19">
        <v>69822.729076338466</v>
      </c>
      <c r="CW19" s="19">
        <v>68178.762573946224</v>
      </c>
      <c r="CX19" s="19">
        <v>66831.908509302826</v>
      </c>
      <c r="CY19" s="19">
        <v>65194.772225942637</v>
      </c>
      <c r="CZ19" s="19">
        <v>63664.475196300053</v>
      </c>
      <c r="DA19" s="19">
        <v>62291.40084421233</v>
      </c>
      <c r="DB19" s="19">
        <v>60842.645640654526</v>
      </c>
      <c r="DC19" s="19">
        <v>59523.233766869394</v>
      </c>
      <c r="DD19" s="19">
        <v>58346.324586642309</v>
      </c>
      <c r="DE19" s="19">
        <v>56931.115729899298</v>
      </c>
      <c r="DF19" s="18">
        <v>55723.664179431085</v>
      </c>
      <c r="DG19" s="19">
        <v>54732.996038226949</v>
      </c>
      <c r="DH19" s="19">
        <v>53570.123718900271</v>
      </c>
      <c r="DI19" s="19">
        <v>52559.869972831504</v>
      </c>
      <c r="DJ19" s="19">
        <v>51790.456793408157</v>
      </c>
      <c r="DK19" s="19">
        <v>50788.60307670632</v>
      </c>
      <c r="DL19" s="19">
        <v>49867.945471703868</v>
      </c>
      <c r="DM19" s="19">
        <v>49064.965416943051</v>
      </c>
      <c r="DN19" s="19">
        <v>48188.669930101736</v>
      </c>
      <c r="DO19" s="19">
        <v>47398.001911756233</v>
      </c>
      <c r="DP19" s="19">
        <v>46698.089269198768</v>
      </c>
      <c r="DQ19" s="19">
        <v>45954.746630798654</v>
      </c>
      <c r="DR19" s="18">
        <v>45171.593358754508</v>
      </c>
      <c r="DS19" s="19">
        <v>44209.027273719665</v>
      </c>
      <c r="DT19" s="19">
        <v>43455.261151703518</v>
      </c>
      <c r="DU19" s="19">
        <v>42664.400180515659</v>
      </c>
      <c r="DV19" s="19">
        <v>41865.223991248509</v>
      </c>
      <c r="DW19" s="19">
        <v>41014.268660237067</v>
      </c>
      <c r="DX19" s="19">
        <v>40079.95315012792</v>
      </c>
      <c r="DY19" s="19">
        <v>39121.225245744849</v>
      </c>
      <c r="DZ19" s="19">
        <v>38041.483777404101</v>
      </c>
      <c r="EA19" s="19">
        <v>36881.867668162427</v>
      </c>
      <c r="EB19" s="19">
        <v>35616.254797199414</v>
      </c>
      <c r="EC19" s="19">
        <v>34223.537160857319</v>
      </c>
      <c r="ED19" s="18">
        <v>31373.969771170625</v>
      </c>
      <c r="EE19" s="19">
        <v>30171.661755513727</v>
      </c>
      <c r="EF19" s="19">
        <v>7863.1756999999998</v>
      </c>
      <c r="EG19" s="19">
        <v>7783.4180000000006</v>
      </c>
      <c r="EH19" s="19">
        <v>7704.4748000000009</v>
      </c>
      <c r="EI19" s="19">
        <v>7626.3378000000002</v>
      </c>
      <c r="EJ19" s="19">
        <v>7548.9984999999997</v>
      </c>
      <c r="EK19" s="19">
        <v>7472.4487000000008</v>
      </c>
      <c r="EL19" s="19">
        <v>7396.6802999999991</v>
      </c>
      <c r="EM19" s="19">
        <v>7321.6851999999999</v>
      </c>
      <c r="EN19" s="19">
        <v>7247.4556999999995</v>
      </c>
      <c r="EO19" s="19">
        <v>7173.9832999999999</v>
      </c>
      <c r="EP19" s="18">
        <v>7101.2608</v>
      </c>
      <c r="EQ19" s="19">
        <v>7029.2803999999996</v>
      </c>
      <c r="ER19" s="19">
        <v>6958.0342000000001</v>
      </c>
      <c r="ES19" s="19">
        <v>6887.5145999999995</v>
      </c>
      <c r="ET19" s="19">
        <v>6817.7145</v>
      </c>
      <c r="EU19" s="19">
        <v>6748.6261999999997</v>
      </c>
      <c r="EV19" s="19">
        <v>6680.2425000000003</v>
      </c>
      <c r="EW19" s="19">
        <v>6612.5558999999994</v>
      </c>
      <c r="EX19" s="19">
        <v>6545.5598</v>
      </c>
      <c r="EY19" s="19">
        <v>6479.2464999999993</v>
      </c>
      <c r="EZ19" s="19">
        <v>6413.6089999999995</v>
      </c>
      <c r="FA19" s="19">
        <v>6348.6408000000001</v>
      </c>
      <c r="FB19" s="18">
        <v>6284.3347000000003</v>
      </c>
      <c r="FC19" s="19">
        <v>6220.6841000000004</v>
      </c>
      <c r="FD19" s="19">
        <v>6157.6819999999998</v>
      </c>
      <c r="FE19" s="19">
        <v>6095.3216999999995</v>
      </c>
      <c r="FF19" s="19">
        <v>6033.5969999999998</v>
      </c>
      <c r="FG19" s="19">
        <v>5972.5009999999993</v>
      </c>
      <c r="FH19" s="19">
        <v>5912.0273999999999</v>
      </c>
      <c r="FI19" s="19">
        <v>5852.1697999999997</v>
      </c>
      <c r="FJ19" s="19">
        <v>5792.9215999999997</v>
      </c>
      <c r="FK19" s="19">
        <v>5734.277</v>
      </c>
      <c r="FL19" s="19">
        <v>5676.2296999999999</v>
      </c>
      <c r="FM19" s="19">
        <v>5618.7733000000007</v>
      </c>
      <c r="FN19" s="18">
        <v>5561.9017999999996</v>
      </c>
      <c r="FO19" s="19">
        <v>5505.6093000000001</v>
      </c>
      <c r="FP19" s="19">
        <v>5449.889900000001</v>
      </c>
      <c r="FQ19" s="19">
        <v>5394.7374999999993</v>
      </c>
      <c r="FR19" s="19">
        <v>5340.1464999999998</v>
      </c>
      <c r="FS19" s="19">
        <v>5286.111100000001</v>
      </c>
      <c r="FT19" s="19">
        <v>5232.6255000000001</v>
      </c>
      <c r="FU19" s="19">
        <v>5179.6841999999997</v>
      </c>
      <c r="FV19" s="19">
        <v>5127.2814999999991</v>
      </c>
      <c r="FW19" s="19">
        <v>5075.4118999999992</v>
      </c>
      <c r="FX19" s="19">
        <v>5024.0698999999995</v>
      </c>
      <c r="FY19" s="19">
        <v>4973.2502999999997</v>
      </c>
      <c r="FZ19" s="18">
        <v>4922.9475000000002</v>
      </c>
      <c r="GA19" s="19">
        <v>4873.1562000000004</v>
      </c>
      <c r="GB19" s="19">
        <v>4823.8712999999998</v>
      </c>
      <c r="GC19" s="19">
        <v>4775.0875000000005</v>
      </c>
      <c r="GD19" s="19">
        <v>4726.7997999999998</v>
      </c>
      <c r="GE19" s="19">
        <v>4679.0029999999997</v>
      </c>
      <c r="GF19" s="19">
        <v>4631.6921999999995</v>
      </c>
      <c r="GG19" s="19">
        <v>4584.8623000000007</v>
      </c>
      <c r="GH19" s="19">
        <v>4538.5082999999995</v>
      </c>
      <c r="GI19" s="19">
        <v>4492.6253999999999</v>
      </c>
      <c r="GJ19" s="19">
        <v>4447.2088999999996</v>
      </c>
      <c r="GK19" s="19">
        <v>4402.2538000000004</v>
      </c>
      <c r="GL19" s="18">
        <v>4357.7554999999993</v>
      </c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8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8"/>
      <c r="HK19" s="19"/>
      <c r="HL19" s="19"/>
      <c r="HM19" s="19"/>
      <c r="HN19" s="19"/>
      <c r="HO19" s="27"/>
    </row>
    <row r="20" spans="1:223" x14ac:dyDescent="0.25">
      <c r="A20" s="11" t="s">
        <v>239</v>
      </c>
      <c r="B20" s="18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8"/>
      <c r="O20" s="19"/>
      <c r="P20" s="19">
        <v>927009.61908337835</v>
      </c>
      <c r="Q20" s="19">
        <v>1298642.2623762239</v>
      </c>
      <c r="R20" s="19">
        <v>1349585.8087865154</v>
      </c>
      <c r="S20" s="19">
        <v>1157754.7061107242</v>
      </c>
      <c r="T20" s="19">
        <v>928813.22910906828</v>
      </c>
      <c r="U20" s="19">
        <v>887560.13708929508</v>
      </c>
      <c r="V20" s="19">
        <v>840748.13857883052</v>
      </c>
      <c r="W20" s="19">
        <v>895695.46367384191</v>
      </c>
      <c r="X20" s="19">
        <v>975410.72702646209</v>
      </c>
      <c r="Y20" s="19">
        <v>1169662.867990413</v>
      </c>
      <c r="Z20" s="18">
        <v>1415185.2714856165</v>
      </c>
      <c r="AA20" s="19">
        <v>1654200.3812812204</v>
      </c>
      <c r="AB20" s="19">
        <v>1784501.6441770552</v>
      </c>
      <c r="AC20" s="19">
        <v>1851466.6877931468</v>
      </c>
      <c r="AD20" s="19">
        <v>1756823.8226830335</v>
      </c>
      <c r="AE20" s="19">
        <v>1633203.3067667761</v>
      </c>
      <c r="AF20" s="19">
        <v>1494293.9654402426</v>
      </c>
      <c r="AG20" s="19">
        <v>1314571.7013766519</v>
      </c>
      <c r="AH20" s="19">
        <v>1221806.2035857523</v>
      </c>
      <c r="AI20" s="19">
        <v>1074988.2900082199</v>
      </c>
      <c r="AJ20" s="19">
        <v>897776.07352606149</v>
      </c>
      <c r="AK20" s="19">
        <v>429353.7857213571</v>
      </c>
      <c r="AL20" s="18">
        <v>403924.438304974</v>
      </c>
      <c r="AM20" s="19">
        <v>357405.03917779779</v>
      </c>
      <c r="AN20" s="19">
        <v>328141.9282232144</v>
      </c>
      <c r="AO20" s="19">
        <v>287723.6927475126</v>
      </c>
      <c r="AP20" s="19">
        <v>270835.6947584392</v>
      </c>
      <c r="AQ20" s="19">
        <v>236819.93154915102</v>
      </c>
      <c r="AR20" s="19">
        <v>240968.73226242687</v>
      </c>
      <c r="AS20" s="19">
        <v>236373.12538402522</v>
      </c>
      <c r="AT20" s="19">
        <v>231831.73781920521</v>
      </c>
      <c r="AU20" s="19">
        <v>224139.15076326852</v>
      </c>
      <c r="AV20" s="19">
        <v>216483.35264356452</v>
      </c>
      <c r="AW20" s="19">
        <v>272324.62189665326</v>
      </c>
      <c r="AX20" s="18">
        <v>263687.63361192937</v>
      </c>
      <c r="AY20" s="19">
        <v>257692.98776231834</v>
      </c>
      <c r="AZ20" s="19">
        <v>253422.33566222619</v>
      </c>
      <c r="BA20" s="19">
        <v>247900.72837337077</v>
      </c>
      <c r="BB20" s="19">
        <v>239778.60173723282</v>
      </c>
      <c r="BC20" s="19">
        <v>232602.73806871634</v>
      </c>
      <c r="BD20" s="19">
        <v>227626.67282199115</v>
      </c>
      <c r="BE20" s="19">
        <v>225590.81810296426</v>
      </c>
      <c r="BF20" s="19">
        <v>216790.00277513245</v>
      </c>
      <c r="BG20" s="19">
        <v>212043.90142559889</v>
      </c>
      <c r="BH20" s="19">
        <v>207583.61041730142</v>
      </c>
      <c r="BI20" s="19">
        <v>202412.61388942137</v>
      </c>
      <c r="BJ20" s="18">
        <v>198109.74352536286</v>
      </c>
      <c r="BK20" s="19">
        <v>194467.42674798981</v>
      </c>
      <c r="BL20" s="19">
        <v>190397.3365083664</v>
      </c>
      <c r="BM20" s="19">
        <v>186560.5986759181</v>
      </c>
      <c r="BN20" s="19">
        <v>183472.04207838618</v>
      </c>
      <c r="BO20" s="19">
        <v>179155.32423352945</v>
      </c>
      <c r="BP20" s="19">
        <v>175553.77738236001</v>
      </c>
      <c r="BQ20" s="19">
        <v>172118.26666932195</v>
      </c>
      <c r="BR20" s="19">
        <v>168456.36767695786</v>
      </c>
      <c r="BS20" s="19">
        <v>165219.90934699654</v>
      </c>
      <c r="BT20" s="19">
        <v>162105.90954910364</v>
      </c>
      <c r="BU20" s="19">
        <v>158251.6908205112</v>
      </c>
      <c r="BV20" s="18">
        <v>155087.65733027749</v>
      </c>
      <c r="BW20" s="19">
        <v>152534.47726398351</v>
      </c>
      <c r="BX20" s="19">
        <v>147945.57130529534</v>
      </c>
      <c r="BY20" s="19">
        <v>145195.13963763168</v>
      </c>
      <c r="BZ20" s="19">
        <v>137242.12419029832</v>
      </c>
      <c r="CA20" s="19">
        <v>133928.07830069863</v>
      </c>
      <c r="CB20" s="19">
        <v>131464.2579296219</v>
      </c>
      <c r="CC20" s="19">
        <v>129063.84081334995</v>
      </c>
      <c r="CD20" s="19">
        <v>126505.86840441322</v>
      </c>
      <c r="CE20" s="19">
        <v>124216.11457981702</v>
      </c>
      <c r="CF20" s="19">
        <v>122116.3270469147</v>
      </c>
      <c r="CG20" s="19">
        <v>119315.27557461901</v>
      </c>
      <c r="CH20" s="18">
        <v>117154.78494275044</v>
      </c>
      <c r="CI20" s="19">
        <v>115441.35146782474</v>
      </c>
      <c r="CJ20" s="19">
        <v>112812.93008919826</v>
      </c>
      <c r="CK20" s="19">
        <v>110836.35499899121</v>
      </c>
      <c r="CL20" s="19">
        <v>109389.91353903757</v>
      </c>
      <c r="CM20" s="19">
        <v>106970.64621541571</v>
      </c>
      <c r="CN20" s="19">
        <v>105045.80323981117</v>
      </c>
      <c r="CO20" s="19">
        <v>103170.52365269506</v>
      </c>
      <c r="CP20" s="19">
        <v>101143.17462758113</v>
      </c>
      <c r="CQ20" s="19">
        <v>99355.919194836446</v>
      </c>
      <c r="CR20" s="19">
        <v>97736.448742975277</v>
      </c>
      <c r="CS20" s="19">
        <v>95455.088117960418</v>
      </c>
      <c r="CT20" s="18">
        <v>93764.890201032031</v>
      </c>
      <c r="CU20" s="19">
        <v>92478.332993618358</v>
      </c>
      <c r="CV20" s="19">
        <v>90346.931269433087</v>
      </c>
      <c r="CW20" s="19">
        <v>88806.604306608206</v>
      </c>
      <c r="CX20" s="19">
        <v>87745.697987977575</v>
      </c>
      <c r="CY20" s="19">
        <v>85788.606015886908</v>
      </c>
      <c r="CZ20" s="19">
        <v>84278.564875794895</v>
      </c>
      <c r="DA20" s="19">
        <v>82809.070442374854</v>
      </c>
      <c r="DB20" s="19">
        <v>81194.345864531409</v>
      </c>
      <c r="DC20" s="19">
        <v>79792.939277662532</v>
      </c>
      <c r="DD20" s="19">
        <v>78542.122220946214</v>
      </c>
      <c r="DE20" s="19">
        <v>76670.742039921432</v>
      </c>
      <c r="DF20" s="18">
        <v>75345.330868498393</v>
      </c>
      <c r="DG20" s="19">
        <v>74381.03911112393</v>
      </c>
      <c r="DH20" s="19">
        <v>72644.814584606705</v>
      </c>
      <c r="DI20" s="19">
        <v>71442.050489104353</v>
      </c>
      <c r="DJ20" s="19">
        <v>70671.42303055228</v>
      </c>
      <c r="DK20" s="19">
        <v>69080.342089079379</v>
      </c>
      <c r="DL20" s="19">
        <v>67890.377530346392</v>
      </c>
      <c r="DM20" s="19">
        <v>66734.397911674401</v>
      </c>
      <c r="DN20" s="19">
        <v>65442.495546238468</v>
      </c>
      <c r="DO20" s="19">
        <v>64333.775085318266</v>
      </c>
      <c r="DP20" s="19">
        <v>63364.27499744924</v>
      </c>
      <c r="DQ20" s="19">
        <v>61816.557652978474</v>
      </c>
      <c r="DR20" s="18">
        <v>60770.420276890669</v>
      </c>
      <c r="DS20" s="19">
        <v>60046.00657669254</v>
      </c>
      <c r="DT20" s="19">
        <v>55177.875477618611</v>
      </c>
      <c r="DU20" s="19">
        <v>54288.381080694853</v>
      </c>
      <c r="DV20" s="19">
        <v>53784.51454607393</v>
      </c>
      <c r="DW20" s="19">
        <v>52535.189002511128</v>
      </c>
      <c r="DX20" s="19">
        <v>51644.860080614737</v>
      </c>
      <c r="DY20" s="19">
        <v>50779.707329659817</v>
      </c>
      <c r="DZ20" s="19">
        <v>49786.458433127162</v>
      </c>
      <c r="EA20" s="19">
        <v>48962.741182755446</v>
      </c>
      <c r="EB20" s="19">
        <v>48252.790495846937</v>
      </c>
      <c r="EC20" s="19">
        <v>47395.349903620692</v>
      </c>
      <c r="ED20" s="18">
        <v>46553.092568129709</v>
      </c>
      <c r="EE20" s="19">
        <v>45725.483851492463</v>
      </c>
      <c r="EF20" s="19">
        <v>16720.447714614544</v>
      </c>
      <c r="EG20" s="19">
        <v>11754.740399999999</v>
      </c>
      <c r="EH20" s="19">
        <v>11636.354700000002</v>
      </c>
      <c r="EI20" s="19">
        <v>11519.1654</v>
      </c>
      <c r="EJ20" s="19">
        <v>11403.160400000001</v>
      </c>
      <c r="EK20" s="19">
        <v>11288.3277</v>
      </c>
      <c r="EL20" s="19">
        <v>11174.6553</v>
      </c>
      <c r="EM20" s="19">
        <v>11062.1315</v>
      </c>
      <c r="EN20" s="19">
        <v>10950.744700000001</v>
      </c>
      <c r="EO20" s="19">
        <v>10840.483000000002</v>
      </c>
      <c r="EP20" s="18">
        <v>10731.3354</v>
      </c>
      <c r="EQ20" s="19">
        <v>10623.2904</v>
      </c>
      <c r="ER20" s="19">
        <v>10516.336799999999</v>
      </c>
      <c r="ES20" s="19">
        <v>10410.4635</v>
      </c>
      <c r="ET20" s="19">
        <v>10305.659800000001</v>
      </c>
      <c r="EU20" s="19">
        <v>10201.914500000001</v>
      </c>
      <c r="EV20" s="19">
        <v>10099.2168</v>
      </c>
      <c r="EW20" s="19">
        <v>9997.5563999999995</v>
      </c>
      <c r="EX20" s="19">
        <v>9896.922700000001</v>
      </c>
      <c r="EY20" s="19">
        <v>9797.3052000000007</v>
      </c>
      <c r="EZ20" s="19">
        <v>9698.6934000000001</v>
      </c>
      <c r="FA20" s="19">
        <v>9601.0773000000008</v>
      </c>
      <c r="FB20" s="18">
        <v>9504.4470999999994</v>
      </c>
      <c r="FC20" s="19">
        <v>9408.792300000001</v>
      </c>
      <c r="FD20" s="19">
        <v>9314.1031999999996</v>
      </c>
      <c r="FE20" s="19">
        <v>9220.369999999999</v>
      </c>
      <c r="FF20" s="19">
        <v>9127.5830999999998</v>
      </c>
      <c r="FG20" s="19">
        <v>9035.7327000000005</v>
      </c>
      <c r="FH20" s="19">
        <v>8944.8096000000005</v>
      </c>
      <c r="FI20" s="19">
        <v>8854.8039000000008</v>
      </c>
      <c r="FJ20" s="19">
        <v>8765.7068999999992</v>
      </c>
      <c r="FK20" s="19">
        <v>8677.5090999999993</v>
      </c>
      <c r="FL20" s="19">
        <v>8590.2011999999995</v>
      </c>
      <c r="FM20" s="19">
        <v>8503.7745999999988</v>
      </c>
      <c r="FN20" s="18">
        <v>8418.2199999999993</v>
      </c>
      <c r="FO20" s="19">
        <v>8333.5286999999989</v>
      </c>
      <c r="FP20" s="19">
        <v>8249.6919999999991</v>
      </c>
      <c r="FQ20" s="19">
        <v>8166.7011000000002</v>
      </c>
      <c r="FR20" s="19">
        <v>8084.5477000000001</v>
      </c>
      <c r="FS20" s="19">
        <v>8003.223</v>
      </c>
      <c r="FT20" s="19">
        <v>7922.7188000000006</v>
      </c>
      <c r="FU20" s="19">
        <v>7843.0266000000011</v>
      </c>
      <c r="FV20" s="19">
        <v>7764.1383999999998</v>
      </c>
      <c r="FW20" s="19">
        <v>7686.0459000000001</v>
      </c>
      <c r="FX20" s="19">
        <v>7608.741</v>
      </c>
      <c r="FY20" s="19">
        <v>7532.2160000000003</v>
      </c>
      <c r="FZ20" s="18">
        <v>7456.4626000000007</v>
      </c>
      <c r="GA20" s="19">
        <v>7381.4732999999997</v>
      </c>
      <c r="GB20" s="19">
        <v>7307.2403999999997</v>
      </c>
      <c r="GC20" s="19">
        <v>7233.7561999999998</v>
      </c>
      <c r="GD20" s="19">
        <v>7161.0127000000002</v>
      </c>
      <c r="GE20" s="19">
        <v>7089.0027999999993</v>
      </c>
      <c r="GF20" s="19">
        <v>7017.7190000000001</v>
      </c>
      <c r="GG20" s="19">
        <v>6947.1540999999997</v>
      </c>
      <c r="GH20" s="19">
        <v>6877.3004000000001</v>
      </c>
      <c r="GI20" s="19">
        <v>6808.1512000000002</v>
      </c>
      <c r="GJ20" s="19">
        <v>6739.6990999999998</v>
      </c>
      <c r="GK20" s="19">
        <v>6671.9370000000008</v>
      </c>
      <c r="GL20" s="18">
        <v>6604.8580000000002</v>
      </c>
      <c r="GM20" s="19">
        <v>6538.4553000000005</v>
      </c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8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8"/>
      <c r="HK20" s="19"/>
      <c r="HL20" s="19"/>
      <c r="HM20" s="19"/>
      <c r="HN20" s="19"/>
      <c r="HO20" s="27"/>
    </row>
    <row r="21" spans="1:223" x14ac:dyDescent="0.25">
      <c r="A21" s="11" t="s">
        <v>240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8"/>
      <c r="O21" s="19"/>
      <c r="P21" s="19"/>
      <c r="Q21" s="19">
        <v>637716.19375689642</v>
      </c>
      <c r="R21" s="19">
        <v>920284.63940970018</v>
      </c>
      <c r="S21" s="19">
        <v>744635.78255367477</v>
      </c>
      <c r="T21" s="19">
        <v>582671.96505742974</v>
      </c>
      <c r="U21" s="19">
        <v>514845.0379188169</v>
      </c>
      <c r="V21" s="19">
        <v>494334.71524720296</v>
      </c>
      <c r="W21" s="19">
        <v>503647.99338140036</v>
      </c>
      <c r="X21" s="19">
        <v>485975.27726650325</v>
      </c>
      <c r="Y21" s="19">
        <v>549979.71562196105</v>
      </c>
      <c r="Z21" s="18">
        <v>568338.95846896956</v>
      </c>
      <c r="AA21" s="19">
        <v>625132.79496496299</v>
      </c>
      <c r="AB21" s="19">
        <v>662218.54884722561</v>
      </c>
      <c r="AC21" s="19">
        <v>684740.0385990506</v>
      </c>
      <c r="AD21" s="19">
        <v>681709.14265578426</v>
      </c>
      <c r="AE21" s="19">
        <v>659405.74864781322</v>
      </c>
      <c r="AF21" s="19">
        <v>624808.78286540322</v>
      </c>
      <c r="AG21" s="19">
        <v>302434.78332302661</v>
      </c>
      <c r="AH21" s="19">
        <v>232385.16716645155</v>
      </c>
      <c r="AI21" s="19">
        <v>216674.12363310819</v>
      </c>
      <c r="AJ21" s="19">
        <v>200525.51331652008</v>
      </c>
      <c r="AK21" s="19">
        <v>185386.70025765014</v>
      </c>
      <c r="AL21" s="18">
        <v>164736.73413999809</v>
      </c>
      <c r="AM21" s="19">
        <v>152541.97300740765</v>
      </c>
      <c r="AN21" s="19">
        <v>142164.88852672483</v>
      </c>
      <c r="AO21" s="19">
        <v>133868.95594337585</v>
      </c>
      <c r="AP21" s="19">
        <v>127252.39285970038</v>
      </c>
      <c r="AQ21" s="19">
        <v>122102.45021228174</v>
      </c>
      <c r="AR21" s="19">
        <v>164142.35098233161</v>
      </c>
      <c r="AS21" s="19">
        <v>160569.96983147919</v>
      </c>
      <c r="AT21" s="19">
        <v>158079.0780580042</v>
      </c>
      <c r="AU21" s="19">
        <v>154852.89713569084</v>
      </c>
      <c r="AV21" s="19">
        <v>151137.82094675273</v>
      </c>
      <c r="AW21" s="19">
        <v>147112.65043712602</v>
      </c>
      <c r="AX21" s="18">
        <v>142243.70391932412</v>
      </c>
      <c r="AY21" s="19">
        <v>140532.40732973046</v>
      </c>
      <c r="AZ21" s="19">
        <v>137467.51033344935</v>
      </c>
      <c r="BA21" s="19">
        <v>139856.24987262217</v>
      </c>
      <c r="BB21" s="19">
        <v>138228.07555353496</v>
      </c>
      <c r="BC21" s="19">
        <v>134862.29947903485</v>
      </c>
      <c r="BD21" s="19">
        <v>131283.84350762813</v>
      </c>
      <c r="BE21" s="19">
        <v>127593.71100874373</v>
      </c>
      <c r="BF21" s="19">
        <v>124034.3767422353</v>
      </c>
      <c r="BG21" s="19">
        <v>119935.62497119475</v>
      </c>
      <c r="BH21" s="19">
        <v>116306.64013229155</v>
      </c>
      <c r="BI21" s="19">
        <v>113328.65747511695</v>
      </c>
      <c r="BJ21" s="18">
        <v>111284.45500271011</v>
      </c>
      <c r="BK21" s="19">
        <v>111121.61834377472</v>
      </c>
      <c r="BL21" s="19">
        <v>107076.89944869016</v>
      </c>
      <c r="BM21" s="19">
        <v>112024.3905589199</v>
      </c>
      <c r="BN21" s="19">
        <v>101768.29061736946</v>
      </c>
      <c r="BO21" s="19">
        <v>103962.77767079503</v>
      </c>
      <c r="BP21" s="19">
        <v>97206.610233020328</v>
      </c>
      <c r="BQ21" s="19">
        <v>97120.61657953533</v>
      </c>
      <c r="BR21" s="19">
        <v>93093.777015521657</v>
      </c>
      <c r="BS21" s="19">
        <v>91641.91181778899</v>
      </c>
      <c r="BT21" s="19">
        <v>91402.916290208726</v>
      </c>
      <c r="BU21" s="19">
        <v>89515.861458328087</v>
      </c>
      <c r="BV21" s="18">
        <v>86858.058119276728</v>
      </c>
      <c r="BW21" s="19">
        <v>85136.965435167091</v>
      </c>
      <c r="BX21" s="19">
        <v>86083.067149168273</v>
      </c>
      <c r="BY21" s="19">
        <v>79650.130533108197</v>
      </c>
      <c r="BZ21" s="19">
        <v>80836.883323206668</v>
      </c>
      <c r="CA21" s="19">
        <v>77774.094449181182</v>
      </c>
      <c r="CB21" s="19">
        <v>76184.716624282621</v>
      </c>
      <c r="CC21" s="19">
        <v>74582.504997580181</v>
      </c>
      <c r="CD21" s="19">
        <v>74030.512430852061</v>
      </c>
      <c r="CE21" s="19">
        <v>71666.704425753123</v>
      </c>
      <c r="CF21" s="19">
        <v>72750.292267017561</v>
      </c>
      <c r="CG21" s="19">
        <v>69714.045484284521</v>
      </c>
      <c r="CH21" s="18">
        <v>68687.13934728771</v>
      </c>
      <c r="CI21" s="19">
        <v>66523.346517451297</v>
      </c>
      <c r="CJ21" s="19">
        <v>66085.177004591533</v>
      </c>
      <c r="CK21" s="19">
        <v>63658.636770339326</v>
      </c>
      <c r="CL21" s="19">
        <v>62747.278998075519</v>
      </c>
      <c r="CM21" s="19">
        <v>63493.302588904487</v>
      </c>
      <c r="CN21" s="19">
        <v>61355.168476739913</v>
      </c>
      <c r="CO21" s="19">
        <v>58655.370093107515</v>
      </c>
      <c r="CP21" s="19">
        <v>57404.164661657604</v>
      </c>
      <c r="CQ21" s="19">
        <v>57864.458542314555</v>
      </c>
      <c r="CR21" s="19">
        <v>56487.273436721138</v>
      </c>
      <c r="CS21" s="19">
        <v>55694.488997198554</v>
      </c>
      <c r="CT21" s="18">
        <v>53951.759587457243</v>
      </c>
      <c r="CU21" s="19">
        <v>54014.564108443097</v>
      </c>
      <c r="CV21" s="19">
        <v>53034.244196026113</v>
      </c>
      <c r="CW21" s="19">
        <v>52078.929356213222</v>
      </c>
      <c r="CX21" s="19">
        <v>51142.213643990937</v>
      </c>
      <c r="CY21" s="19">
        <v>50221.752086781009</v>
      </c>
      <c r="CZ21" s="19">
        <v>49320.976687517556</v>
      </c>
      <c r="DA21" s="19">
        <v>48437.093319584259</v>
      </c>
      <c r="DB21" s="19">
        <v>47569.729121892953</v>
      </c>
      <c r="DC21" s="19">
        <v>46719.46514284693</v>
      </c>
      <c r="DD21" s="19">
        <v>45884.532017148071</v>
      </c>
      <c r="DE21" s="19">
        <v>45186.988832388888</v>
      </c>
      <c r="DF21" s="18">
        <v>44262.156980843014</v>
      </c>
      <c r="DG21" s="19">
        <v>43473.606826061521</v>
      </c>
      <c r="DH21" s="19">
        <v>42698.395899741568</v>
      </c>
      <c r="DI21" s="19">
        <v>41939.205625641996</v>
      </c>
      <c r="DJ21" s="19">
        <v>41193.619351879257</v>
      </c>
      <c r="DK21" s="19">
        <v>40460.99927960425</v>
      </c>
      <c r="DL21" s="19">
        <v>39742.869697882546</v>
      </c>
      <c r="DM21" s="19">
        <v>39038.103358004184</v>
      </c>
      <c r="DN21" s="19">
        <v>38345.278564624445</v>
      </c>
      <c r="DO21" s="19">
        <v>37666.42364938018</v>
      </c>
      <c r="DP21" s="19">
        <v>36998.502487279788</v>
      </c>
      <c r="DQ21" s="19">
        <v>36461.04231596789</v>
      </c>
      <c r="DR21" s="18">
        <v>35700.78790082183</v>
      </c>
      <c r="DS21" s="19">
        <v>35070.544654278405</v>
      </c>
      <c r="DT21" s="19">
        <v>34450.842650626713</v>
      </c>
      <c r="DU21" s="19">
        <v>30705.048291402705</v>
      </c>
      <c r="DV21" s="19">
        <v>30185.54884886073</v>
      </c>
      <c r="DW21" s="19">
        <v>29676.263416730268</v>
      </c>
      <c r="DX21" s="19">
        <v>29174.804446172133</v>
      </c>
      <c r="DY21" s="19">
        <v>28681.463217611534</v>
      </c>
      <c r="DZ21" s="19">
        <v>28199.213796349162</v>
      </c>
      <c r="EA21" s="19">
        <v>27726.149638243325</v>
      </c>
      <c r="EB21" s="19">
        <v>27262.111524174943</v>
      </c>
      <c r="EC21" s="19">
        <v>26918.185984681651</v>
      </c>
      <c r="ED21" s="18">
        <v>26359.255552900941</v>
      </c>
      <c r="EE21" s="19">
        <v>25919.146618116349</v>
      </c>
      <c r="EF21" s="19">
        <v>25353.571318671984</v>
      </c>
      <c r="EG21" s="19">
        <v>8890.5840312362707</v>
      </c>
      <c r="EH21" s="19">
        <v>8803.1937216922379</v>
      </c>
      <c r="EI21" s="19">
        <v>8716.685373600787</v>
      </c>
      <c r="EJ21" s="19">
        <v>8631.0507484144964</v>
      </c>
      <c r="EK21" s="19">
        <v>8544.4694113548067</v>
      </c>
      <c r="EL21" s="19">
        <v>8460.5586163365879</v>
      </c>
      <c r="EM21" s="19">
        <v>8376.5043737549859</v>
      </c>
      <c r="EN21" s="19">
        <v>8294.2802859996737</v>
      </c>
      <c r="EO21" s="19">
        <v>8315.0349838873917</v>
      </c>
      <c r="EP21" s="18">
        <v>8130.1744309924779</v>
      </c>
      <c r="EQ21" s="19">
        <v>8048.8614514959136</v>
      </c>
      <c r="ER21" s="19">
        <v>7964.11362529914</v>
      </c>
      <c r="ES21" s="19">
        <v>7884.3108776392764</v>
      </c>
      <c r="ET21" s="19">
        <v>7802.9618549365541</v>
      </c>
      <c r="EU21" s="19">
        <v>7723.4478730985593</v>
      </c>
      <c r="EV21" s="19">
        <v>7644.3361895557482</v>
      </c>
      <c r="EW21" s="19">
        <v>7568.7681749455132</v>
      </c>
      <c r="EX21" s="19">
        <v>7492.0648719192304</v>
      </c>
      <c r="EY21" s="19">
        <v>7418.5632472971929</v>
      </c>
      <c r="EZ21" s="19">
        <v>7342.0111313172465</v>
      </c>
      <c r="FA21" s="19">
        <v>7361.9024429347965</v>
      </c>
      <c r="FB21" s="18">
        <v>7196.8265204758663</v>
      </c>
      <c r="FC21" s="19">
        <v>7121.9067893696756</v>
      </c>
      <c r="FD21" s="19">
        <v>7051.1454529465982</v>
      </c>
      <c r="FE21" s="19">
        <v>6982.0004562597451</v>
      </c>
      <c r="FF21" s="19">
        <v>6913.5511595728922</v>
      </c>
      <c r="FG21" s="19">
        <v>6842.1873067382812</v>
      </c>
      <c r="FH21" s="19">
        <v>6775.1178860298232</v>
      </c>
      <c r="FI21" s="19">
        <v>6708.7248882265276</v>
      </c>
      <c r="FJ21" s="19">
        <v>6639.4576974087504</v>
      </c>
      <c r="FK21" s="19">
        <v>6570.4911194119722</v>
      </c>
      <c r="FL21" s="19">
        <v>6503.1326694227409</v>
      </c>
      <c r="FM21" s="19">
        <v>6522.2000987681231</v>
      </c>
      <c r="FN21" s="18">
        <v>6375.322550838624</v>
      </c>
      <c r="FO21" s="19">
        <v>6312.8643809705127</v>
      </c>
      <c r="FP21" s="19">
        <v>6251.0342111024011</v>
      </c>
      <c r="FQ21" s="19">
        <v>6181.9341741366097</v>
      </c>
      <c r="FR21" s="19">
        <v>6116.2564111334123</v>
      </c>
      <c r="FS21" s="19">
        <v>6050.3447860530832</v>
      </c>
      <c r="FT21" s="19">
        <v>5987.8018852114437</v>
      </c>
      <c r="FU21" s="19">
        <v>5911.1042703668918</v>
      </c>
      <c r="FV21" s="19">
        <v>5844.9037602077842</v>
      </c>
      <c r="FW21" s="19">
        <v>5785.5549175779397</v>
      </c>
      <c r="FX21" s="19">
        <v>5726.9226073611126</v>
      </c>
      <c r="FY21" s="19">
        <v>5729.4688705994849</v>
      </c>
      <c r="FZ21" s="18">
        <v>5611.7485646106661</v>
      </c>
      <c r="GA21" s="19">
        <v>5556.0583075635532</v>
      </c>
      <c r="GB21" s="19">
        <v>5496.4423741882965</v>
      </c>
      <c r="GC21" s="19">
        <v>5432.2246543766105</v>
      </c>
      <c r="GD21" s="19">
        <v>5376.7003759844247</v>
      </c>
      <c r="GE21" s="19">
        <v>5321.9790635347126</v>
      </c>
      <c r="GF21" s="19">
        <v>5269.5304238467306</v>
      </c>
      <c r="GG21" s="19">
        <v>5217.6102456113304</v>
      </c>
      <c r="GH21" s="19">
        <v>5166.2133288285113</v>
      </c>
      <c r="GI21" s="19">
        <v>5115.3334120456921</v>
      </c>
      <c r="GJ21" s="19">
        <v>5063.8903024413567</v>
      </c>
      <c r="GK21" s="19">
        <v>5066.3075584624794</v>
      </c>
      <c r="GL21" s="18">
        <v>4964.6763219489494</v>
      </c>
      <c r="GM21" s="19">
        <v>4915.8174738816197</v>
      </c>
      <c r="GN21" s="19">
        <v>4867.4501258142882</v>
      </c>
      <c r="GO21" s="19"/>
      <c r="GP21" s="19"/>
      <c r="GQ21" s="19"/>
      <c r="GR21" s="19"/>
      <c r="GS21" s="19"/>
      <c r="GT21" s="19"/>
      <c r="GU21" s="19"/>
      <c r="GV21" s="19"/>
      <c r="GW21" s="19"/>
      <c r="GX21" s="18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8"/>
      <c r="HK21" s="19"/>
      <c r="HL21" s="19"/>
      <c r="HM21" s="19"/>
      <c r="HN21" s="19"/>
      <c r="HO21" s="27"/>
    </row>
    <row r="22" spans="1:223" x14ac:dyDescent="0.25">
      <c r="A22" s="11" t="s">
        <v>241</v>
      </c>
      <c r="B22" s="18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8"/>
      <c r="O22" s="19"/>
      <c r="P22" s="19"/>
      <c r="Q22" s="19"/>
      <c r="R22" s="19">
        <v>689691.19773451413</v>
      </c>
      <c r="S22" s="19">
        <v>1348585.9959701279</v>
      </c>
      <c r="T22" s="19">
        <v>1092574.027754605</v>
      </c>
      <c r="U22" s="19">
        <v>938007.41617599875</v>
      </c>
      <c r="V22" s="19">
        <v>839767.18430849968</v>
      </c>
      <c r="W22" s="19">
        <v>823517.10989389312</v>
      </c>
      <c r="X22" s="19">
        <v>754709.5295922081</v>
      </c>
      <c r="Y22" s="19">
        <v>759455.03213285236</v>
      </c>
      <c r="Z22" s="18">
        <v>802774.62986929179</v>
      </c>
      <c r="AA22" s="19">
        <v>810381.2588224787</v>
      </c>
      <c r="AB22" s="19">
        <v>906242.21517108963</v>
      </c>
      <c r="AC22" s="19">
        <v>911184.91506050853</v>
      </c>
      <c r="AD22" s="19">
        <v>996998.53741844883</v>
      </c>
      <c r="AE22" s="19">
        <v>1063590.638429709</v>
      </c>
      <c r="AF22" s="19">
        <v>968329.38467914157</v>
      </c>
      <c r="AG22" s="19">
        <v>1011844.4435114107</v>
      </c>
      <c r="AH22" s="19">
        <v>912110.58550012764</v>
      </c>
      <c r="AI22" s="19">
        <v>657317.70151946717</v>
      </c>
      <c r="AJ22" s="19">
        <v>540584.92533286696</v>
      </c>
      <c r="AK22" s="19">
        <v>528150.09939624148</v>
      </c>
      <c r="AL22" s="18">
        <v>508257.00177124981</v>
      </c>
      <c r="AM22" s="19">
        <v>385024.44934270909</v>
      </c>
      <c r="AN22" s="19">
        <v>381978.26773528935</v>
      </c>
      <c r="AO22" s="19">
        <v>350303.5832730718</v>
      </c>
      <c r="AP22" s="19">
        <v>339429.87399252609</v>
      </c>
      <c r="AQ22" s="19">
        <v>378155.95603884722</v>
      </c>
      <c r="AR22" s="19">
        <v>324769.61187965341</v>
      </c>
      <c r="AS22" s="19">
        <v>363728.38061815692</v>
      </c>
      <c r="AT22" s="19">
        <v>334867.37679844932</v>
      </c>
      <c r="AU22" s="19">
        <v>330317.13445618824</v>
      </c>
      <c r="AV22" s="19">
        <v>332795.9660440202</v>
      </c>
      <c r="AW22" s="19">
        <v>332986.48517387902</v>
      </c>
      <c r="AX22" s="18">
        <v>322002.77518167777</v>
      </c>
      <c r="AY22" s="19">
        <v>287207.60952896375</v>
      </c>
      <c r="AZ22" s="19">
        <v>294063.37427847576</v>
      </c>
      <c r="BA22" s="19">
        <v>271623.81902706338</v>
      </c>
      <c r="BB22" s="19">
        <v>273731.94231602299</v>
      </c>
      <c r="BC22" s="19">
        <v>318776.87983217003</v>
      </c>
      <c r="BD22" s="19">
        <v>280778.44589439023</v>
      </c>
      <c r="BE22" s="19">
        <v>295864.56875665433</v>
      </c>
      <c r="BF22" s="19">
        <v>272374.37702421972</v>
      </c>
      <c r="BG22" s="19">
        <v>256058.74720117243</v>
      </c>
      <c r="BH22" s="19">
        <v>255472.10671513656</v>
      </c>
      <c r="BI22" s="19">
        <v>256260.95458663799</v>
      </c>
      <c r="BJ22" s="18">
        <v>248264.6311153709</v>
      </c>
      <c r="BK22" s="19">
        <v>221093.91581038566</v>
      </c>
      <c r="BL22" s="19">
        <v>230010.69300824322</v>
      </c>
      <c r="BM22" s="19">
        <v>212606.05182698503</v>
      </c>
      <c r="BN22" s="19">
        <v>215357.9655094975</v>
      </c>
      <c r="BO22" s="19">
        <v>250609.5272430433</v>
      </c>
      <c r="BP22" s="19">
        <v>219159.85591268665</v>
      </c>
      <c r="BQ22" s="19">
        <v>233588.63726207023</v>
      </c>
      <c r="BR22" s="19">
        <v>214447.99975727539</v>
      </c>
      <c r="BS22" s="19">
        <v>200493.04837223797</v>
      </c>
      <c r="BT22" s="19">
        <v>201535.6713143966</v>
      </c>
      <c r="BU22" s="19">
        <v>204393.06172333937</v>
      </c>
      <c r="BV22" s="18">
        <v>199432.55036700808</v>
      </c>
      <c r="BW22" s="19">
        <v>175168.02310539785</v>
      </c>
      <c r="BX22" s="19">
        <v>183530.05486029995</v>
      </c>
      <c r="BY22" s="19">
        <v>170282.24509098145</v>
      </c>
      <c r="BZ22" s="19">
        <v>170147.08704294942</v>
      </c>
      <c r="CA22" s="19">
        <v>204078.38614958004</v>
      </c>
      <c r="CB22" s="19">
        <v>177073.63127055729</v>
      </c>
      <c r="CC22" s="19">
        <v>190576.54824373592</v>
      </c>
      <c r="CD22" s="19">
        <v>175197.2596702842</v>
      </c>
      <c r="CE22" s="19">
        <v>164017.92554319062</v>
      </c>
      <c r="CF22" s="19">
        <v>165106.84923015087</v>
      </c>
      <c r="CG22" s="19">
        <v>167965.73490848704</v>
      </c>
      <c r="CH22" s="18">
        <v>163166.32973194611</v>
      </c>
      <c r="CI22" s="19">
        <v>142320.61494613253</v>
      </c>
      <c r="CJ22" s="19">
        <v>150901.56866867069</v>
      </c>
      <c r="CK22" s="19">
        <v>138751.38262251925</v>
      </c>
      <c r="CL22" s="19">
        <v>140097.3821536013</v>
      </c>
      <c r="CM22" s="19">
        <v>170245.86541762014</v>
      </c>
      <c r="CN22" s="19">
        <v>147740.27430612923</v>
      </c>
      <c r="CO22" s="19">
        <v>160995.67251310783</v>
      </c>
      <c r="CP22" s="19">
        <v>145922.85840767898</v>
      </c>
      <c r="CQ22" s="19">
        <v>135243.75432694194</v>
      </c>
      <c r="CR22" s="19">
        <v>137303.33054452849</v>
      </c>
      <c r="CS22" s="19">
        <v>140396.97960983435</v>
      </c>
      <c r="CT22" s="18">
        <v>136468.65679899557</v>
      </c>
      <c r="CU22" s="19">
        <v>117795.26064083802</v>
      </c>
      <c r="CV22" s="19">
        <v>125771.93769661622</v>
      </c>
      <c r="CW22" s="19">
        <v>114854.39323046268</v>
      </c>
      <c r="CX22" s="19">
        <v>116864.32130155234</v>
      </c>
      <c r="CY22" s="19">
        <v>144217.39034761506</v>
      </c>
      <c r="CZ22" s="19">
        <v>123307.06102028377</v>
      </c>
      <c r="DA22" s="19">
        <v>135092.51737562174</v>
      </c>
      <c r="DB22" s="19">
        <v>122559.1733844034</v>
      </c>
      <c r="DC22" s="19">
        <v>113713.17063999723</v>
      </c>
      <c r="DD22" s="19">
        <v>115426.78527063652</v>
      </c>
      <c r="DE22" s="19">
        <v>117869.07091873229</v>
      </c>
      <c r="DF22" s="18">
        <v>114743.19543833894</v>
      </c>
      <c r="DG22" s="19">
        <v>98527.923633521714</v>
      </c>
      <c r="DH22" s="19">
        <v>105505.75755499513</v>
      </c>
      <c r="DI22" s="19">
        <v>95726.3805023733</v>
      </c>
      <c r="DJ22" s="19">
        <v>97698.604900475533</v>
      </c>
      <c r="DK22" s="19">
        <v>122332.98747316832</v>
      </c>
      <c r="DL22" s="19">
        <v>103776.13872759233</v>
      </c>
      <c r="DM22" s="19">
        <v>114476.49707178054</v>
      </c>
      <c r="DN22" s="19">
        <v>103415.46737094923</v>
      </c>
      <c r="DO22" s="19">
        <v>95653.445619969338</v>
      </c>
      <c r="DP22" s="19">
        <v>97338.625052613206</v>
      </c>
      <c r="DQ22" s="19">
        <v>99674.473428416735</v>
      </c>
      <c r="DR22" s="18">
        <v>97026.196912258471</v>
      </c>
      <c r="DS22" s="19">
        <v>82665.708547106813</v>
      </c>
      <c r="DT22" s="19">
        <v>89052.776652720902</v>
      </c>
      <c r="DU22" s="19">
        <v>80448.09303252156</v>
      </c>
      <c r="DV22" s="19">
        <v>76295.651160265494</v>
      </c>
      <c r="DW22" s="19">
        <v>98626.443668612104</v>
      </c>
      <c r="DX22" s="19">
        <v>82310.704578381832</v>
      </c>
      <c r="DY22" s="19">
        <v>92155.733820926398</v>
      </c>
      <c r="DZ22" s="19">
        <v>82522.613005894062</v>
      </c>
      <c r="EA22" s="19">
        <v>75829.742642672049</v>
      </c>
      <c r="EB22" s="19">
        <v>77572.923420151099</v>
      </c>
      <c r="EC22" s="19">
        <v>79882.854930997652</v>
      </c>
      <c r="ED22" s="18">
        <v>77718.726660566143</v>
      </c>
      <c r="EE22" s="19">
        <v>65061.858961372469</v>
      </c>
      <c r="EF22" s="19">
        <v>70591.609511540024</v>
      </c>
      <c r="EG22" s="19">
        <v>62895.214766121659</v>
      </c>
      <c r="EH22" s="19">
        <v>50785.965667911754</v>
      </c>
      <c r="EI22" s="19">
        <v>67363.127051854273</v>
      </c>
      <c r="EJ22" s="19">
        <v>53190.198655155356</v>
      </c>
      <c r="EK22" s="19">
        <v>62403.921788624517</v>
      </c>
      <c r="EL22" s="19">
        <v>54194.549252261742</v>
      </c>
      <c r="EM22" s="19">
        <v>48609.112646067035</v>
      </c>
      <c r="EN22" s="19">
        <v>50563.390308587826</v>
      </c>
      <c r="EO22" s="19">
        <v>53022.146639824088</v>
      </c>
      <c r="EP22" s="18">
        <v>51480.37426268102</v>
      </c>
      <c r="EQ22" s="19">
        <v>40559.739715706004</v>
      </c>
      <c r="ER22" s="19">
        <v>46214.6149759939</v>
      </c>
      <c r="ES22" s="19">
        <v>39870.229204997282</v>
      </c>
      <c r="ET22" s="19">
        <v>41912.857064168747</v>
      </c>
      <c r="EU22" s="19">
        <v>60145.087992055684</v>
      </c>
      <c r="EV22" s="19">
        <v>47474.775688658112</v>
      </c>
      <c r="EW22" s="19">
        <v>55709.92945397603</v>
      </c>
      <c r="EX22" s="19">
        <v>48371.095288009434</v>
      </c>
      <c r="EY22" s="19">
        <v>43378.11985611244</v>
      </c>
      <c r="EZ22" s="19">
        <v>45124.3947890294</v>
      </c>
      <c r="FA22" s="19">
        <v>47321.175254335263</v>
      </c>
      <c r="FB22" s="18">
        <v>45942.601186135784</v>
      </c>
      <c r="FC22" s="19">
        <v>36182.496348104374</v>
      </c>
      <c r="FD22" s="19">
        <v>41235.898255883294</v>
      </c>
      <c r="FE22" s="19">
        <v>35566.020132377693</v>
      </c>
      <c r="FF22" s="19">
        <v>37390.866551861167</v>
      </c>
      <c r="FG22" s="19">
        <v>53682.582150144299</v>
      </c>
      <c r="FH22" s="19">
        <v>42359.787355690321</v>
      </c>
      <c r="FI22" s="19">
        <v>49717.441368499254</v>
      </c>
      <c r="FJ22" s="19">
        <v>43159.257150023695</v>
      </c>
      <c r="FK22" s="19">
        <v>38697.080513060486</v>
      </c>
      <c r="FL22" s="19">
        <v>40256.657226973803</v>
      </c>
      <c r="FM22" s="19">
        <v>42218.883944812762</v>
      </c>
      <c r="FN22" s="18">
        <v>40986.651508462048</v>
      </c>
      <c r="FO22" s="19">
        <v>32264.467775819885</v>
      </c>
      <c r="FP22" s="19">
        <v>36776.15517335786</v>
      </c>
      <c r="FQ22" s="19">
        <v>31710.3434537176</v>
      </c>
      <c r="FR22" s="19">
        <v>33340.552027979116</v>
      </c>
      <c r="FS22" s="19">
        <v>47892.02264633408</v>
      </c>
      <c r="FT22" s="19">
        <v>37777.322789875347</v>
      </c>
      <c r="FU22" s="19">
        <v>44348.428506045675</v>
      </c>
      <c r="FV22" s="19">
        <v>38490.141406573741</v>
      </c>
      <c r="FW22" s="19">
        <v>34504.58094114728</v>
      </c>
      <c r="FX22" s="19">
        <v>35897.185174076309</v>
      </c>
      <c r="FY22" s="19">
        <v>37649.066643319871</v>
      </c>
      <c r="FZ22" s="18">
        <v>36547.790470642562</v>
      </c>
      <c r="GA22" s="19">
        <v>28760.848230390322</v>
      </c>
      <c r="GB22" s="19">
        <v>32791.542355492194</v>
      </c>
      <c r="GC22" s="19">
        <v>28268.357740378007</v>
      </c>
      <c r="GD22" s="19">
        <v>29723.960557112587</v>
      </c>
      <c r="GE22" s="19">
        <v>42717.16788838504</v>
      </c>
      <c r="GF22" s="19">
        <v>33685.397581110068</v>
      </c>
      <c r="GG22" s="19">
        <v>39551.583457616536</v>
      </c>
      <c r="GH22" s="19">
        <v>34320.586158156664</v>
      </c>
      <c r="GI22" s="19">
        <v>30762.469365407509</v>
      </c>
      <c r="GJ22" s="19">
        <v>32005.438738576704</v>
      </c>
      <c r="GK22" s="19">
        <v>33568.637329596924</v>
      </c>
      <c r="GL22" s="18">
        <v>32585.380607796145</v>
      </c>
      <c r="GM22" s="19">
        <v>31166.57781278999</v>
      </c>
      <c r="GN22" s="19">
        <v>29456.921844062439</v>
      </c>
      <c r="GO22" s="19">
        <v>23932.178618912327</v>
      </c>
      <c r="GP22" s="19"/>
      <c r="GQ22" s="19"/>
      <c r="GR22" s="19"/>
      <c r="GS22" s="19"/>
      <c r="GT22" s="19"/>
      <c r="GU22" s="19"/>
      <c r="GV22" s="19"/>
      <c r="GW22" s="19"/>
      <c r="GX22" s="18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8"/>
      <c r="HK22" s="19"/>
      <c r="HL22" s="19"/>
      <c r="HM22" s="19"/>
      <c r="HN22" s="19"/>
      <c r="HO22" s="27"/>
    </row>
    <row r="23" spans="1:223" x14ac:dyDescent="0.25">
      <c r="A23" s="11" t="s">
        <v>242</v>
      </c>
      <c r="B23" s="18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8"/>
      <c r="O23" s="19"/>
      <c r="P23" s="19"/>
      <c r="Q23" s="19"/>
      <c r="R23" s="19"/>
      <c r="S23" s="19">
        <v>655016.95603160292</v>
      </c>
      <c r="T23" s="19">
        <v>2238233.5371520575</v>
      </c>
      <c r="U23" s="19">
        <v>2258586.7816277663</v>
      </c>
      <c r="V23" s="19">
        <v>2011959.1634389285</v>
      </c>
      <c r="W23" s="19">
        <v>1852817.1508991008</v>
      </c>
      <c r="X23" s="19">
        <v>2553316.3856450138</v>
      </c>
      <c r="Y23" s="19">
        <v>3564453.0705264034</v>
      </c>
      <c r="Z23" s="18">
        <v>4143714.3618690139</v>
      </c>
      <c r="AA23" s="19">
        <v>4371499.5819756575</v>
      </c>
      <c r="AB23" s="19">
        <v>4504058.3701678077</v>
      </c>
      <c r="AC23" s="19">
        <v>4772599.2310203975</v>
      </c>
      <c r="AD23" s="19">
        <v>5067799.5904532112</v>
      </c>
      <c r="AE23" s="19">
        <v>3829769.483288106</v>
      </c>
      <c r="AF23" s="19">
        <v>2305946.249576428</v>
      </c>
      <c r="AG23" s="19">
        <v>2276472.877201654</v>
      </c>
      <c r="AH23" s="19">
        <v>2332149.8433253705</v>
      </c>
      <c r="AI23" s="19">
        <v>2075677.9630590905</v>
      </c>
      <c r="AJ23" s="19">
        <v>2311787.7127815168</v>
      </c>
      <c r="AK23" s="19">
        <v>2389835.1418595701</v>
      </c>
      <c r="AL23" s="18">
        <v>2134841.0113199181</v>
      </c>
      <c r="AM23" s="19">
        <v>2087741.4907680228</v>
      </c>
      <c r="AN23" s="19">
        <v>1907814.8001048518</v>
      </c>
      <c r="AO23" s="19">
        <v>1778790.6278129122</v>
      </c>
      <c r="AP23" s="19">
        <v>1691956.2573689939</v>
      </c>
      <c r="AQ23" s="19">
        <v>1646479.1022632234</v>
      </c>
      <c r="AR23" s="19">
        <v>1628277.7863574629</v>
      </c>
      <c r="AS23" s="19">
        <v>1590407.1384270072</v>
      </c>
      <c r="AT23" s="19">
        <v>1577590.3405792974</v>
      </c>
      <c r="AU23" s="19">
        <v>1415862.1939421801</v>
      </c>
      <c r="AV23" s="19">
        <v>1791388.0113349352</v>
      </c>
      <c r="AW23" s="19">
        <v>1904209.1953155464</v>
      </c>
      <c r="AX23" s="18">
        <v>1687192.9666009906</v>
      </c>
      <c r="AY23" s="19">
        <v>1636617.2894962223</v>
      </c>
      <c r="AZ23" s="19">
        <v>1530987.3109846257</v>
      </c>
      <c r="BA23" s="19">
        <v>1413476.2943997106</v>
      </c>
      <c r="BB23" s="19">
        <v>1341896.1617384199</v>
      </c>
      <c r="BC23" s="19">
        <v>1288421.0553178401</v>
      </c>
      <c r="BD23" s="19">
        <v>1262112.5027028064</v>
      </c>
      <c r="BE23" s="19">
        <v>1258272.9684014895</v>
      </c>
      <c r="BF23" s="19">
        <v>1259798.1495992767</v>
      </c>
      <c r="BG23" s="19">
        <v>1448469.3034625184</v>
      </c>
      <c r="BH23" s="19">
        <v>1827537.6808559003</v>
      </c>
      <c r="BI23" s="19">
        <v>1916491.9933855019</v>
      </c>
      <c r="BJ23" s="18">
        <v>1678639.352495814</v>
      </c>
      <c r="BK23" s="19">
        <v>1635366.3394374654</v>
      </c>
      <c r="BL23" s="19">
        <v>1504473.1850181168</v>
      </c>
      <c r="BM23" s="19">
        <v>1385492.7546447506</v>
      </c>
      <c r="BN23" s="19">
        <v>1303973.246142973</v>
      </c>
      <c r="BO23" s="19">
        <v>1267053.1199274373</v>
      </c>
      <c r="BP23" s="19">
        <v>1243813.4940166804</v>
      </c>
      <c r="BQ23" s="19">
        <v>1231541.8940228198</v>
      </c>
      <c r="BR23" s="19">
        <v>1216993.5990243275</v>
      </c>
      <c r="BS23" s="19">
        <v>1414685.4663371167</v>
      </c>
      <c r="BT23" s="19">
        <v>1773506.3370360404</v>
      </c>
      <c r="BU23" s="19">
        <v>1868860.5529039609</v>
      </c>
      <c r="BV23" s="18">
        <v>1552345.8879258779</v>
      </c>
      <c r="BW23" s="19">
        <v>1480489.7689192863</v>
      </c>
      <c r="BX23" s="19">
        <v>1339411.6439018226</v>
      </c>
      <c r="BY23" s="19">
        <v>1184364.3905028738</v>
      </c>
      <c r="BZ23" s="19">
        <v>1073719.6795345345</v>
      </c>
      <c r="CA23" s="19">
        <v>991662.17030781414</v>
      </c>
      <c r="CB23" s="19">
        <v>940942.50096591993</v>
      </c>
      <c r="CC23" s="19">
        <v>904579.93351463263</v>
      </c>
      <c r="CD23" s="19">
        <v>874749.22150903998</v>
      </c>
      <c r="CE23" s="19">
        <v>1065515.9976281438</v>
      </c>
      <c r="CF23" s="19">
        <v>1456788.6332311784</v>
      </c>
      <c r="CG23" s="19">
        <v>1559211.2853918029</v>
      </c>
      <c r="CH23" s="18">
        <v>1263685.0652904576</v>
      </c>
      <c r="CI23" s="19">
        <v>1199595.6116230341</v>
      </c>
      <c r="CJ23" s="19">
        <v>1060465.3258553923</v>
      </c>
      <c r="CK23" s="19">
        <v>908658.35042285256</v>
      </c>
      <c r="CL23" s="19">
        <v>807826.63360837416</v>
      </c>
      <c r="CM23" s="19">
        <v>736524.41193147318</v>
      </c>
      <c r="CN23" s="19">
        <v>690144.54598674993</v>
      </c>
      <c r="CO23" s="19">
        <v>658918.5780491581</v>
      </c>
      <c r="CP23" s="19">
        <v>632982.54403611983</v>
      </c>
      <c r="CQ23" s="19">
        <v>855119.40217925981</v>
      </c>
      <c r="CR23" s="19">
        <v>1241319.2266026449</v>
      </c>
      <c r="CS23" s="19">
        <v>1356776.330886222</v>
      </c>
      <c r="CT23" s="18">
        <v>1060935.1804743754</v>
      </c>
      <c r="CU23" s="19">
        <v>1004381.0259348793</v>
      </c>
      <c r="CV23" s="19">
        <v>869203.77548222058</v>
      </c>
      <c r="CW23" s="19">
        <v>719248.93022100837</v>
      </c>
      <c r="CX23" s="19">
        <v>618815.14998364612</v>
      </c>
      <c r="CY23" s="19">
        <v>549993.77335904737</v>
      </c>
      <c r="CZ23" s="19">
        <v>506260.00766476744</v>
      </c>
      <c r="DA23" s="19">
        <v>477036.71202231682</v>
      </c>
      <c r="DB23" s="19">
        <v>456303.42054705683</v>
      </c>
      <c r="DC23" s="19">
        <v>437147.74625951855</v>
      </c>
      <c r="DD23" s="19">
        <v>420582.51067707245</v>
      </c>
      <c r="DE23" s="19">
        <v>403706.31536103121</v>
      </c>
      <c r="DF23" s="18">
        <v>389483.35436044034</v>
      </c>
      <c r="DG23" s="19">
        <v>375568.81405354274</v>
      </c>
      <c r="DH23" s="19">
        <v>368565.48746957257</v>
      </c>
      <c r="DI23" s="19">
        <v>357992.29870046867</v>
      </c>
      <c r="DJ23" s="19">
        <v>348624.91958411736</v>
      </c>
      <c r="DK23" s="19">
        <v>338615.47013778496</v>
      </c>
      <c r="DL23" s="19">
        <v>329217.62555941864</v>
      </c>
      <c r="DM23" s="19">
        <v>322717.34425638377</v>
      </c>
      <c r="DN23" s="19">
        <v>315153.49077104835</v>
      </c>
      <c r="DO23" s="19">
        <v>308565.55524896237</v>
      </c>
      <c r="DP23" s="19">
        <v>301378.28036937449</v>
      </c>
      <c r="DQ23" s="19">
        <v>295443.32023688918</v>
      </c>
      <c r="DR23" s="18">
        <v>288949.81423541345</v>
      </c>
      <c r="DS23" s="19">
        <v>283039.35489619843</v>
      </c>
      <c r="DT23" s="19">
        <v>277695.42260594486</v>
      </c>
      <c r="DU23" s="19">
        <v>272053.98087866872</v>
      </c>
      <c r="DV23" s="19">
        <v>266658.33853248192</v>
      </c>
      <c r="DW23" s="19">
        <v>260786.66677463884</v>
      </c>
      <c r="DX23" s="19">
        <v>255405.72124671744</v>
      </c>
      <c r="DY23" s="19">
        <v>250460.88974747292</v>
      </c>
      <c r="DZ23" s="19">
        <v>245399.32210832852</v>
      </c>
      <c r="EA23" s="19">
        <v>240545.87331614963</v>
      </c>
      <c r="EB23" s="19">
        <v>235790.33562691091</v>
      </c>
      <c r="EC23" s="19">
        <v>231130.57491713518</v>
      </c>
      <c r="ED23" s="18">
        <v>226546.2205043443</v>
      </c>
      <c r="EE23" s="19">
        <v>222054.75336837347</v>
      </c>
      <c r="EF23" s="19">
        <v>217703.9584249063</v>
      </c>
      <c r="EG23" s="19">
        <v>212779.22932430418</v>
      </c>
      <c r="EH23" s="19">
        <v>208562.36636834338</v>
      </c>
      <c r="EI23" s="19">
        <v>185475.40204858244</v>
      </c>
      <c r="EJ23" s="19">
        <v>173750.98893635932</v>
      </c>
      <c r="EK23" s="19">
        <v>170364.11620314862</v>
      </c>
      <c r="EL23" s="19">
        <v>167044.09559137945</v>
      </c>
      <c r="EM23" s="19">
        <v>163789.59914269875</v>
      </c>
      <c r="EN23" s="19">
        <v>160599.32489071702</v>
      </c>
      <c r="EO23" s="19">
        <v>157471.99699276037</v>
      </c>
      <c r="EP23" s="18">
        <v>154406.36548958765</v>
      </c>
      <c r="EQ23" s="19">
        <v>151401.20501154946</v>
      </c>
      <c r="ER23" s="19">
        <v>148455.31417858857</v>
      </c>
      <c r="ES23" s="19">
        <v>145567.51650877044</v>
      </c>
      <c r="ET23" s="19">
        <v>142736.65815003577</v>
      </c>
      <c r="EU23" s="19">
        <v>139961.60840579329</v>
      </c>
      <c r="EV23" s="19">
        <v>137241.26000079597</v>
      </c>
      <c r="EW23" s="19">
        <v>134574.52572995529</v>
      </c>
      <c r="EX23" s="19">
        <v>131960.3422095268</v>
      </c>
      <c r="EY23" s="19">
        <v>129397.66620033166</v>
      </c>
      <c r="EZ23" s="19">
        <v>126885.4750906946</v>
      </c>
      <c r="FA23" s="19">
        <v>124422.76703909873</v>
      </c>
      <c r="FB23" s="18">
        <v>122008.56008887607</v>
      </c>
      <c r="FC23" s="19">
        <v>119641.89178526915</v>
      </c>
      <c r="FD23" s="19">
        <v>117321.81865836945</v>
      </c>
      <c r="FE23" s="19">
        <v>115047.41640605514</v>
      </c>
      <c r="FF23" s="19">
        <v>112817.77906839848</v>
      </c>
      <c r="FG23" s="19">
        <v>110632.01852766554</v>
      </c>
      <c r="FH23" s="19">
        <v>108489.26418272355</v>
      </c>
      <c r="FI23" s="19">
        <v>106388.66364904077</v>
      </c>
      <c r="FJ23" s="19">
        <v>104329.38030750066</v>
      </c>
      <c r="FK23" s="19">
        <v>102310.59494705684</v>
      </c>
      <c r="FL23" s="19">
        <v>100331.50469648528</v>
      </c>
      <c r="FM23" s="19">
        <v>98391.322467039092</v>
      </c>
      <c r="FN23" s="18">
        <v>96489.276767139032</v>
      </c>
      <c r="FO23" s="19">
        <v>94624.611762090048</v>
      </c>
      <c r="FP23" s="19">
        <v>92796.586322895673</v>
      </c>
      <c r="FQ23" s="19">
        <v>91004.474109196002</v>
      </c>
      <c r="FR23" s="19">
        <v>89247.5634863296</v>
      </c>
      <c r="FS23" s="19">
        <v>87525.156991209733</v>
      </c>
      <c r="FT23" s="19">
        <v>85836.571015262365</v>
      </c>
      <c r="FU23" s="19">
        <v>84181.135112957083</v>
      </c>
      <c r="FV23" s="19">
        <v>82558.192676214443</v>
      </c>
      <c r="FW23" s="19">
        <v>80967.099951467506</v>
      </c>
      <c r="FX23" s="19">
        <v>79407.226171414426</v>
      </c>
      <c r="FY23" s="19">
        <v>77877.953206204198</v>
      </c>
      <c r="FZ23" s="18">
        <v>76378.674612250703</v>
      </c>
      <c r="GA23" s="19">
        <v>74908.796640763932</v>
      </c>
      <c r="GB23" s="19">
        <v>73467.73722921875</v>
      </c>
      <c r="GC23" s="19">
        <v>72054.92588429313</v>
      </c>
      <c r="GD23" s="19">
        <v>70669.803173337175</v>
      </c>
      <c r="GE23" s="19">
        <v>69311.82120731115</v>
      </c>
      <c r="GF23" s="19">
        <v>67980.442857847404</v>
      </c>
      <c r="GG23" s="19">
        <v>66675.141723126551</v>
      </c>
      <c r="GH23" s="19">
        <v>65395.401519346509</v>
      </c>
      <c r="GI23" s="19">
        <v>64140.716389253379</v>
      </c>
      <c r="GJ23" s="19">
        <v>62910.59088507964</v>
      </c>
      <c r="GK23" s="19">
        <v>61704.539260013094</v>
      </c>
      <c r="GL23" s="18">
        <v>60522.085459665926</v>
      </c>
      <c r="GM23" s="19">
        <v>59362.762513543756</v>
      </c>
      <c r="GN23" s="19">
        <v>58226.113226514644</v>
      </c>
      <c r="GO23" s="19">
        <v>57111.688670278163</v>
      </c>
      <c r="GP23" s="19">
        <v>56019.050391896308</v>
      </c>
      <c r="GQ23" s="19">
        <v>50054.967679669717</v>
      </c>
      <c r="GR23" s="19"/>
      <c r="GS23" s="19"/>
      <c r="GT23" s="19"/>
      <c r="GU23" s="19"/>
      <c r="GV23" s="19"/>
      <c r="GW23" s="19"/>
      <c r="GX23" s="18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8"/>
      <c r="HK23" s="19"/>
      <c r="HL23" s="19"/>
      <c r="HM23" s="19"/>
      <c r="HN23" s="19"/>
      <c r="HO23" s="27"/>
    </row>
    <row r="24" spans="1:223" x14ac:dyDescent="0.25">
      <c r="A24" s="11" t="s">
        <v>243</v>
      </c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8"/>
      <c r="O24" s="19"/>
      <c r="P24" s="19"/>
      <c r="Q24" s="19"/>
      <c r="R24" s="19"/>
      <c r="S24" s="19"/>
      <c r="T24" s="19">
        <v>518262.61784227617</v>
      </c>
      <c r="U24" s="19">
        <v>1021728.8826819166</v>
      </c>
      <c r="V24" s="19">
        <v>964635.54063544876</v>
      </c>
      <c r="W24" s="19">
        <v>860661.2894567207</v>
      </c>
      <c r="X24" s="19">
        <v>827462.92247395474</v>
      </c>
      <c r="Y24" s="19">
        <v>791867.63557146257</v>
      </c>
      <c r="Z24" s="18">
        <v>879076.29951919918</v>
      </c>
      <c r="AA24" s="19">
        <v>912715.40696393792</v>
      </c>
      <c r="AB24" s="19">
        <v>1044191.0929292799</v>
      </c>
      <c r="AC24" s="19">
        <v>1241060.2682891395</v>
      </c>
      <c r="AD24" s="19">
        <v>1445338.5901980319</v>
      </c>
      <c r="AE24" s="19">
        <v>1554058.9900871136</v>
      </c>
      <c r="AF24" s="19">
        <v>1654305.7732984906</v>
      </c>
      <c r="AG24" s="19">
        <v>1709894.4360885762</v>
      </c>
      <c r="AH24" s="19">
        <v>1666917.3508109241</v>
      </c>
      <c r="AI24" s="19">
        <v>1463075.0393552906</v>
      </c>
      <c r="AJ24" s="19">
        <v>1300987.1832910762</v>
      </c>
      <c r="AK24" s="19">
        <v>928941.77241627709</v>
      </c>
      <c r="AL24" s="18">
        <v>696309.24149431521</v>
      </c>
      <c r="AM24" s="19">
        <v>585362.68186646013</v>
      </c>
      <c r="AN24" s="19">
        <v>550660.86281380302</v>
      </c>
      <c r="AO24" s="19">
        <v>505320.53283786168</v>
      </c>
      <c r="AP24" s="19">
        <v>460976.77101056057</v>
      </c>
      <c r="AQ24" s="19">
        <v>436595.80705885612</v>
      </c>
      <c r="AR24" s="19">
        <v>412783.53992634238</v>
      </c>
      <c r="AS24" s="19">
        <v>377236.39090836811</v>
      </c>
      <c r="AT24" s="19">
        <v>324940.73541609885</v>
      </c>
      <c r="AU24" s="19">
        <v>333256.75759453489</v>
      </c>
      <c r="AV24" s="19">
        <v>361007.60701169766</v>
      </c>
      <c r="AW24" s="19">
        <v>361017.95463968709</v>
      </c>
      <c r="AX24" s="18">
        <v>366227.70046465285</v>
      </c>
      <c r="AY24" s="19">
        <v>366806.11950084934</v>
      </c>
      <c r="AZ24" s="19">
        <v>360503.40963375859</v>
      </c>
      <c r="BA24" s="19">
        <v>353008.05239193945</v>
      </c>
      <c r="BB24" s="19">
        <v>344634.1050953964</v>
      </c>
      <c r="BC24" s="19">
        <v>337377.77084430971</v>
      </c>
      <c r="BD24" s="19">
        <v>333543.17913050053</v>
      </c>
      <c r="BE24" s="19">
        <v>330438.20254146168</v>
      </c>
      <c r="BF24" s="19">
        <v>322211.40726199781</v>
      </c>
      <c r="BG24" s="19">
        <v>314777.36358149606</v>
      </c>
      <c r="BH24" s="19">
        <v>307341.58283820713</v>
      </c>
      <c r="BI24" s="19">
        <v>301051.89836813312</v>
      </c>
      <c r="BJ24" s="18">
        <v>294371.17775095062</v>
      </c>
      <c r="BK24" s="19">
        <v>287798.35511045717</v>
      </c>
      <c r="BL24" s="19">
        <v>281457.35956067208</v>
      </c>
      <c r="BM24" s="19">
        <v>275961.02651738666</v>
      </c>
      <c r="BN24" s="19">
        <v>270904.1625899279</v>
      </c>
      <c r="BO24" s="19">
        <v>264997.42890434602</v>
      </c>
      <c r="BP24" s="19">
        <v>261242.53715854336</v>
      </c>
      <c r="BQ24" s="19">
        <v>255724.58049501822</v>
      </c>
      <c r="BR24" s="19">
        <v>248039.71354785631</v>
      </c>
      <c r="BS24" s="19">
        <v>242249.8868327188</v>
      </c>
      <c r="BT24" s="19">
        <v>236050.98802499933</v>
      </c>
      <c r="BU24" s="19">
        <v>230831.41925603923</v>
      </c>
      <c r="BV24" s="18">
        <v>225758.22611926548</v>
      </c>
      <c r="BW24" s="19">
        <v>221308.49760863866</v>
      </c>
      <c r="BX24" s="19">
        <v>218010.24372254848</v>
      </c>
      <c r="BY24" s="19">
        <v>213244.75442848651</v>
      </c>
      <c r="BZ24" s="19">
        <v>208146.86143107948</v>
      </c>
      <c r="CA24" s="19">
        <v>205354.4328378565</v>
      </c>
      <c r="CB24" s="19">
        <v>200162.043883921</v>
      </c>
      <c r="CC24" s="19">
        <v>195914.85004481531</v>
      </c>
      <c r="CD24" s="19">
        <v>192156.08671283047</v>
      </c>
      <c r="CE24" s="19">
        <v>187474.99136663764</v>
      </c>
      <c r="CF24" s="19">
        <v>183783.93263038344</v>
      </c>
      <c r="CG24" s="19">
        <v>180729.52276822529</v>
      </c>
      <c r="CH24" s="18">
        <v>176679.58962438942</v>
      </c>
      <c r="CI24" s="19">
        <v>173262.81389022508</v>
      </c>
      <c r="CJ24" s="19">
        <v>170124.64938340671</v>
      </c>
      <c r="CK24" s="19">
        <v>166015.54267728952</v>
      </c>
      <c r="CL24" s="19">
        <v>162475.74439631728</v>
      </c>
      <c r="CM24" s="19">
        <v>159900.99988181129</v>
      </c>
      <c r="CN24" s="19">
        <v>156181.90944397627</v>
      </c>
      <c r="CO24" s="19">
        <v>152640.59487321312</v>
      </c>
      <c r="CP24" s="19">
        <v>150174.16032661975</v>
      </c>
      <c r="CQ24" s="19">
        <v>148349.29227525735</v>
      </c>
      <c r="CR24" s="19">
        <v>144693.5912730486</v>
      </c>
      <c r="CS24" s="19">
        <v>140634.96939860962</v>
      </c>
      <c r="CT24" s="18">
        <v>137781.36984823443</v>
      </c>
      <c r="CU24" s="19">
        <v>135739.14684034957</v>
      </c>
      <c r="CV24" s="19">
        <v>133557.10503710018</v>
      </c>
      <c r="CW24" s="19">
        <v>130484.46051016427</v>
      </c>
      <c r="CX24" s="19">
        <v>128177.84409863545</v>
      </c>
      <c r="CY24" s="19">
        <v>126329.86575763031</v>
      </c>
      <c r="CZ24" s="19">
        <v>123956.99807716117</v>
      </c>
      <c r="DA24" s="19">
        <v>121867.48077787791</v>
      </c>
      <c r="DB24" s="19">
        <v>119504.04052602361</v>
      </c>
      <c r="DC24" s="19">
        <v>117362.19816527655</v>
      </c>
      <c r="DD24" s="19">
        <v>115212.14305114702</v>
      </c>
      <c r="DE24" s="19">
        <v>113121.19129926173</v>
      </c>
      <c r="DF24" s="18">
        <v>110835.48092845723</v>
      </c>
      <c r="DG24" s="19">
        <v>108753.77739112015</v>
      </c>
      <c r="DH24" s="19">
        <v>106723.04496310141</v>
      </c>
      <c r="DI24" s="19">
        <v>104571.26542435412</v>
      </c>
      <c r="DJ24" s="19">
        <v>102489.70154256868</v>
      </c>
      <c r="DK24" s="19">
        <v>100585.87213520067</v>
      </c>
      <c r="DL24" s="19">
        <v>98045.781850707674</v>
      </c>
      <c r="DM24" s="19">
        <v>95862.791647733073</v>
      </c>
      <c r="DN24" s="19">
        <v>93522.665203850687</v>
      </c>
      <c r="DO24" s="19">
        <v>91368.807371511764</v>
      </c>
      <c r="DP24" s="19">
        <v>89229.095127575958</v>
      </c>
      <c r="DQ24" s="19">
        <v>87170.361729582277</v>
      </c>
      <c r="DR24" s="18">
        <v>84991.281189115543</v>
      </c>
      <c r="DS24" s="19">
        <v>83057.687760049273</v>
      </c>
      <c r="DT24" s="19">
        <v>81210.506800853705</v>
      </c>
      <c r="DU24" s="19">
        <v>79317.691970379805</v>
      </c>
      <c r="DV24" s="19">
        <v>77557.17156639215</v>
      </c>
      <c r="DW24" s="19">
        <v>75933.189788632269</v>
      </c>
      <c r="DX24" s="19">
        <v>70797.179862743898</v>
      </c>
      <c r="DY24" s="19">
        <v>69300.789381692404</v>
      </c>
      <c r="DZ24" s="19">
        <v>67678.497684119124</v>
      </c>
      <c r="EA24" s="19">
        <v>65403.639901414499</v>
      </c>
      <c r="EB24" s="19">
        <v>63588.08711989352</v>
      </c>
      <c r="EC24" s="19">
        <v>62197.919688776994</v>
      </c>
      <c r="ED24" s="18">
        <v>60815.080826677455</v>
      </c>
      <c r="EE24" s="19">
        <v>59132.52867652283</v>
      </c>
      <c r="EF24" s="19">
        <v>57841.387522088509</v>
      </c>
      <c r="EG24" s="19">
        <v>56618.910837511095</v>
      </c>
      <c r="EH24" s="19">
        <v>54954.993666149225</v>
      </c>
      <c r="EI24" s="19">
        <v>53013.963581934477</v>
      </c>
      <c r="EJ24" s="19">
        <v>34134.777016703563</v>
      </c>
      <c r="EK24" s="19">
        <v>17827.909271884771</v>
      </c>
      <c r="EL24" s="19">
        <v>7913.7805000000008</v>
      </c>
      <c r="EM24" s="19">
        <v>7833.8545999999997</v>
      </c>
      <c r="EN24" s="19">
        <v>7754.7401</v>
      </c>
      <c r="EO24" s="19">
        <v>7676.4282000000003</v>
      </c>
      <c r="EP24" s="18">
        <v>7598.9110999999994</v>
      </c>
      <c r="EQ24" s="19">
        <v>7522.1802999999991</v>
      </c>
      <c r="ER24" s="19">
        <v>7446.2280000000001</v>
      </c>
      <c r="ES24" s="19">
        <v>7371.0461999999998</v>
      </c>
      <c r="ET24" s="19">
        <v>7296.6270000000004</v>
      </c>
      <c r="EU24" s="19">
        <v>7222.9625000000005</v>
      </c>
      <c r="EV24" s="19">
        <v>7150.0452999999998</v>
      </c>
      <c r="EW24" s="19">
        <v>7077.8674000000001</v>
      </c>
      <c r="EX24" s="19">
        <v>7006.4216999999999</v>
      </c>
      <c r="EY24" s="19">
        <v>6935.7004000000006</v>
      </c>
      <c r="EZ24" s="19">
        <v>6865.6959000000006</v>
      </c>
      <c r="FA24" s="19">
        <v>6796.4012999999995</v>
      </c>
      <c r="FB24" s="18">
        <v>6727.8093000000008</v>
      </c>
      <c r="FC24" s="19">
        <v>6659.9125999999997</v>
      </c>
      <c r="FD24" s="19">
        <v>6592.7042000000001</v>
      </c>
      <c r="FE24" s="19">
        <v>6526.1768999999995</v>
      </c>
      <c r="FF24" s="19">
        <v>6460.3239000000003</v>
      </c>
      <c r="FG24" s="19">
        <v>6395.1385</v>
      </c>
      <c r="FH24" s="19">
        <v>6330.6134000000002</v>
      </c>
      <c r="FI24" s="19">
        <v>6266.7422999999999</v>
      </c>
      <c r="FJ24" s="19">
        <v>6203.5183999999999</v>
      </c>
      <c r="FK24" s="19">
        <v>6140.9350000000004</v>
      </c>
      <c r="FL24" s="19">
        <v>6078.9857999999995</v>
      </c>
      <c r="FM24" s="19">
        <v>6017.6639999999998</v>
      </c>
      <c r="FN24" s="18">
        <v>5956.9635000000007</v>
      </c>
      <c r="FO24" s="19">
        <v>5896.8778000000002</v>
      </c>
      <c r="FP24" s="19">
        <v>5837.4008000000003</v>
      </c>
      <c r="FQ24" s="19">
        <v>5778.5263000000004</v>
      </c>
      <c r="FR24" s="19">
        <v>5720.247699999999</v>
      </c>
      <c r="FS24" s="19">
        <v>5662.5595999999996</v>
      </c>
      <c r="FT24" s="19">
        <v>5605.4555</v>
      </c>
      <c r="FU24" s="19">
        <v>5548.9295999999995</v>
      </c>
      <c r="FV24" s="19">
        <v>5492.9761000000008</v>
      </c>
      <c r="FW24" s="19">
        <v>5437.5890999999992</v>
      </c>
      <c r="FX24" s="19">
        <v>5382.7628999999997</v>
      </c>
      <c r="FY24" s="19">
        <v>5328.4915000000001</v>
      </c>
      <c r="FZ24" s="18">
        <v>5274.7697000000007</v>
      </c>
      <c r="GA24" s="19">
        <v>5221.5915999999997</v>
      </c>
      <c r="GB24" s="19">
        <v>5168.9515999999994</v>
      </c>
      <c r="GC24" s="19">
        <v>5116.8445999999994</v>
      </c>
      <c r="GD24" s="19">
        <v>5065.2647999999999</v>
      </c>
      <c r="GE24" s="19">
        <v>5014.2070000000003</v>
      </c>
      <c r="GF24" s="19">
        <v>4963.6658000000007</v>
      </c>
      <c r="GG24" s="19">
        <v>4913.6361999999999</v>
      </c>
      <c r="GH24" s="19">
        <v>4864.1126000000004</v>
      </c>
      <c r="GI24" s="19">
        <v>4815.0897999999997</v>
      </c>
      <c r="GJ24" s="19">
        <v>4766.5634</v>
      </c>
      <c r="GK24" s="19">
        <v>4718.5277000000006</v>
      </c>
      <c r="GL24" s="18">
        <v>4670.9777999999997</v>
      </c>
      <c r="GM24" s="19">
        <v>4623.9091000000008</v>
      </c>
      <c r="GN24" s="19">
        <v>4577.3163000000004</v>
      </c>
      <c r="GO24" s="19">
        <v>4531.1949999999997</v>
      </c>
      <c r="GP24" s="19">
        <v>4485.5396999999994</v>
      </c>
      <c r="GQ24" s="19">
        <v>4440.3464999999997</v>
      </c>
      <c r="GR24" s="19"/>
      <c r="GS24" s="19"/>
      <c r="GT24" s="19"/>
      <c r="GU24" s="19"/>
      <c r="GV24" s="19"/>
      <c r="GW24" s="19"/>
      <c r="GX24" s="18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8"/>
      <c r="HK24" s="19"/>
      <c r="HL24" s="19"/>
      <c r="HM24" s="19"/>
      <c r="HN24" s="19"/>
      <c r="HO24" s="27"/>
    </row>
    <row r="25" spans="1:223" x14ac:dyDescent="0.25">
      <c r="A25" s="11" t="s">
        <v>244</v>
      </c>
      <c r="B25" s="18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8"/>
      <c r="O25" s="19"/>
      <c r="P25" s="19"/>
      <c r="Q25" s="19"/>
      <c r="R25" s="19"/>
      <c r="S25" s="19"/>
      <c r="T25" s="19"/>
      <c r="U25" s="19">
        <v>383460.22859827266</v>
      </c>
      <c r="V25" s="19">
        <v>1176658.9649656343</v>
      </c>
      <c r="W25" s="19">
        <v>1353441.6893319064</v>
      </c>
      <c r="X25" s="19">
        <v>1043994.6587381288</v>
      </c>
      <c r="Y25" s="19">
        <v>816564.58915242972</v>
      </c>
      <c r="Z25" s="18">
        <v>738897.82012055174</v>
      </c>
      <c r="AA25" s="19">
        <v>692118.66599765944</v>
      </c>
      <c r="AB25" s="19">
        <v>736208.93725522433</v>
      </c>
      <c r="AC25" s="19">
        <v>804370.36083352263</v>
      </c>
      <c r="AD25" s="19">
        <v>877372.81147456565</v>
      </c>
      <c r="AE25" s="19">
        <v>1000637.0318286071</v>
      </c>
      <c r="AF25" s="19">
        <v>1091008.2679359424</v>
      </c>
      <c r="AG25" s="19">
        <v>1140402.0051244057</v>
      </c>
      <c r="AH25" s="19">
        <v>1192907.6850008511</v>
      </c>
      <c r="AI25" s="19">
        <v>1191130.4594137454</v>
      </c>
      <c r="AJ25" s="19">
        <v>1161734.0718188495</v>
      </c>
      <c r="AK25" s="19">
        <v>1185299.7128345235</v>
      </c>
      <c r="AL25" s="18">
        <v>1106097.5544610925</v>
      </c>
      <c r="AM25" s="19">
        <v>855623.28261892614</v>
      </c>
      <c r="AN25" s="19">
        <v>742526.54750277475</v>
      </c>
      <c r="AO25" s="19">
        <v>676060.00529316009</v>
      </c>
      <c r="AP25" s="19">
        <v>576182.63700094575</v>
      </c>
      <c r="AQ25" s="19">
        <v>295619.94153377844</v>
      </c>
      <c r="AR25" s="19">
        <v>271823.20335581264</v>
      </c>
      <c r="AS25" s="19">
        <v>249572.21586611477</v>
      </c>
      <c r="AT25" s="19">
        <v>229494.27758999856</v>
      </c>
      <c r="AU25" s="19">
        <v>210934.28324469473</v>
      </c>
      <c r="AV25" s="19">
        <v>194924.18158291996</v>
      </c>
      <c r="AW25" s="19">
        <v>205327.45263093302</v>
      </c>
      <c r="AX25" s="18">
        <v>195282.45971395983</v>
      </c>
      <c r="AY25" s="19">
        <v>185132.9904301939</v>
      </c>
      <c r="AZ25" s="19">
        <v>175486.66597107329</v>
      </c>
      <c r="BA25" s="19">
        <v>168311.10401901914</v>
      </c>
      <c r="BB25" s="19">
        <v>163291.72057319677</v>
      </c>
      <c r="BC25" s="19">
        <v>204838.10852542403</v>
      </c>
      <c r="BD25" s="19">
        <v>196053.00375457387</v>
      </c>
      <c r="BE25" s="19">
        <v>192317.48116345721</v>
      </c>
      <c r="BF25" s="19">
        <v>192864.57680502484</v>
      </c>
      <c r="BG25" s="19">
        <v>187279.84778286744</v>
      </c>
      <c r="BH25" s="19">
        <v>181083.11520808819</v>
      </c>
      <c r="BI25" s="19">
        <v>174844.76931406235</v>
      </c>
      <c r="BJ25" s="18">
        <v>168780.20778572917</v>
      </c>
      <c r="BK25" s="19">
        <v>163274.03155523029</v>
      </c>
      <c r="BL25" s="19">
        <v>159281.91070210453</v>
      </c>
      <c r="BM25" s="19">
        <v>154851.0148474178</v>
      </c>
      <c r="BN25" s="19">
        <v>150300.42057906502</v>
      </c>
      <c r="BO25" s="19">
        <v>147304.56342798169</v>
      </c>
      <c r="BP25" s="19">
        <v>143640.44083439608</v>
      </c>
      <c r="BQ25" s="19">
        <v>140048.37009951498</v>
      </c>
      <c r="BR25" s="19">
        <v>138901.5930863184</v>
      </c>
      <c r="BS25" s="19">
        <v>133965.60659960634</v>
      </c>
      <c r="BT25" s="19">
        <v>130520.6134350387</v>
      </c>
      <c r="BU25" s="19">
        <v>126473.73940263603</v>
      </c>
      <c r="BV25" s="18">
        <v>124054.19584372903</v>
      </c>
      <c r="BW25" s="19">
        <v>120918.41093126383</v>
      </c>
      <c r="BX25" s="19">
        <v>118553.73695397344</v>
      </c>
      <c r="BY25" s="19">
        <v>116506.03277528149</v>
      </c>
      <c r="BZ25" s="19">
        <v>114720.59472779649</v>
      </c>
      <c r="CA25" s="19">
        <v>111723.40200066933</v>
      </c>
      <c r="CB25" s="19">
        <v>109494.77896962088</v>
      </c>
      <c r="CC25" s="19">
        <v>106630.06842342461</v>
      </c>
      <c r="CD25" s="19">
        <v>103781.94582421285</v>
      </c>
      <c r="CE25" s="19">
        <v>102244.03151096027</v>
      </c>
      <c r="CF25" s="19">
        <v>100051.35083689427</v>
      </c>
      <c r="CG25" s="19">
        <v>97799.657067108026</v>
      </c>
      <c r="CH25" s="18">
        <v>96484.749174012541</v>
      </c>
      <c r="CI25" s="19">
        <v>94987.823840676923</v>
      </c>
      <c r="CJ25" s="19">
        <v>92954.711122726847</v>
      </c>
      <c r="CK25" s="19">
        <v>91714.184897510393</v>
      </c>
      <c r="CL25" s="19">
        <v>89715.076064578796</v>
      </c>
      <c r="CM25" s="19">
        <v>88130.585901913277</v>
      </c>
      <c r="CN25" s="19">
        <v>86740.520405425428</v>
      </c>
      <c r="CO25" s="19">
        <v>85656.918222698398</v>
      </c>
      <c r="CP25" s="19">
        <v>83663.380272816852</v>
      </c>
      <c r="CQ25" s="19">
        <v>82195.638835656369</v>
      </c>
      <c r="CR25" s="19">
        <v>81692.062904948194</v>
      </c>
      <c r="CS25" s="19">
        <v>80488.842457042803</v>
      </c>
      <c r="CT25" s="18">
        <v>78543.321776161014</v>
      </c>
      <c r="CU25" s="19">
        <v>76932.129753462606</v>
      </c>
      <c r="CV25" s="19">
        <v>76214.160779691258</v>
      </c>
      <c r="CW25" s="19">
        <v>75333.464580085798</v>
      </c>
      <c r="CX25" s="19">
        <v>74026.663817845867</v>
      </c>
      <c r="CY25" s="19">
        <v>72660.412382355717</v>
      </c>
      <c r="CZ25" s="19">
        <v>72036.107737281942</v>
      </c>
      <c r="DA25" s="19">
        <v>71050.854093620088</v>
      </c>
      <c r="DB25" s="19">
        <v>70004.361484654088</v>
      </c>
      <c r="DC25" s="19">
        <v>68865.822768553538</v>
      </c>
      <c r="DD25" s="19">
        <v>67906.938094267898</v>
      </c>
      <c r="DE25" s="19">
        <v>66951.151532710224</v>
      </c>
      <c r="DF25" s="18">
        <v>66039.073073875596</v>
      </c>
      <c r="DG25" s="19">
        <v>65123.530753373016</v>
      </c>
      <c r="DH25" s="19">
        <v>64251.795595054398</v>
      </c>
      <c r="DI25" s="19">
        <v>63385.497883893418</v>
      </c>
      <c r="DJ25" s="19">
        <v>62552.501314158828</v>
      </c>
      <c r="DK25" s="19">
        <v>61725.288809736136</v>
      </c>
      <c r="DL25" s="19">
        <v>60930.030143786775</v>
      </c>
      <c r="DM25" s="19">
        <v>60137.84283002076</v>
      </c>
      <c r="DN25" s="19">
        <v>59377.948642142263</v>
      </c>
      <c r="DO25" s="19">
        <v>58574.403796935818</v>
      </c>
      <c r="DP25" s="19">
        <v>57848.040286874908</v>
      </c>
      <c r="DQ25" s="19">
        <v>57125.272097129637</v>
      </c>
      <c r="DR25" s="18">
        <v>56429.527241651223</v>
      </c>
      <c r="DS25" s="19">
        <v>55736.191047605585</v>
      </c>
      <c r="DT25" s="19">
        <v>55065.485263994728</v>
      </c>
      <c r="DU25" s="19">
        <v>54402.454984004551</v>
      </c>
      <c r="DV25" s="19">
        <v>53726.670402390526</v>
      </c>
      <c r="DW25" s="19">
        <v>53045.512784932325</v>
      </c>
      <c r="DX25" s="19">
        <v>52379.195884357738</v>
      </c>
      <c r="DY25" s="19">
        <v>48944.91129958909</v>
      </c>
      <c r="DZ25" s="19">
        <v>48401.193220766174</v>
      </c>
      <c r="EA25" s="19">
        <v>47884.279572464526</v>
      </c>
      <c r="EB25" s="19">
        <v>47366.090792986055</v>
      </c>
      <c r="EC25" s="19">
        <v>46854.733409666354</v>
      </c>
      <c r="ED25" s="18">
        <v>46336.450801096624</v>
      </c>
      <c r="EE25" s="19">
        <v>45854.379962411374</v>
      </c>
      <c r="EF25" s="19">
        <v>45388.810089446342</v>
      </c>
      <c r="EG25" s="19">
        <v>44888.056968495817</v>
      </c>
      <c r="EH25" s="19">
        <v>44436.583897787794</v>
      </c>
      <c r="EI25" s="19">
        <v>43991.06047025921</v>
      </c>
      <c r="EJ25" s="19">
        <v>43073.877791114981</v>
      </c>
      <c r="EK25" s="19">
        <v>41538.031632860962</v>
      </c>
      <c r="EL25" s="19">
        <v>6781.5995000000003</v>
      </c>
      <c r="EM25" s="19">
        <v>6713.0981000000002</v>
      </c>
      <c r="EN25" s="19">
        <v>6645.2919999999995</v>
      </c>
      <c r="EO25" s="19">
        <v>6578.1741000000002</v>
      </c>
      <c r="EP25" s="18">
        <v>6511.7371000000003</v>
      </c>
      <c r="EQ25" s="19">
        <v>6445.9744999999994</v>
      </c>
      <c r="ER25" s="19">
        <v>6380.8791999999994</v>
      </c>
      <c r="ES25" s="19">
        <v>6316.4443000000001</v>
      </c>
      <c r="ET25" s="19">
        <v>6252.6632</v>
      </c>
      <c r="EU25" s="19">
        <v>6189.5293000000001</v>
      </c>
      <c r="EV25" s="19">
        <v>6127.0357999999997</v>
      </c>
      <c r="EW25" s="19">
        <v>6065.1759000000002</v>
      </c>
      <c r="EX25" s="19">
        <v>6003.9438</v>
      </c>
      <c r="EY25" s="19">
        <v>5943.3324000000002</v>
      </c>
      <c r="EZ25" s="19">
        <v>5883.3360000000002</v>
      </c>
      <c r="FA25" s="19">
        <v>5823.9479000000001</v>
      </c>
      <c r="FB25" s="18">
        <v>5765.1620000000003</v>
      </c>
      <c r="FC25" s="19">
        <v>5706.9721000000009</v>
      </c>
      <c r="FD25" s="19">
        <v>5649.3723</v>
      </c>
      <c r="FE25" s="19">
        <v>5592.3562999999995</v>
      </c>
      <c r="FF25" s="19">
        <v>5535.9183999999996</v>
      </c>
      <c r="FG25" s="19">
        <v>5480.0524999999998</v>
      </c>
      <c r="FH25" s="19">
        <v>5424.7530000000006</v>
      </c>
      <c r="FI25" s="19">
        <v>5370.0139000000008</v>
      </c>
      <c r="FJ25" s="19">
        <v>5315.8294999999998</v>
      </c>
      <c r="FK25" s="19">
        <v>5262.1944000000003</v>
      </c>
      <c r="FL25" s="19">
        <v>5209.1025</v>
      </c>
      <c r="FM25" s="19">
        <v>5156.5488000000005</v>
      </c>
      <c r="FN25" s="18">
        <v>5104.5277000000006</v>
      </c>
      <c r="FO25" s="19">
        <v>5053.0334000000003</v>
      </c>
      <c r="FP25" s="19">
        <v>5002.0607</v>
      </c>
      <c r="FQ25" s="19">
        <v>4951.6046000000006</v>
      </c>
      <c r="FR25" s="19">
        <v>4901.6594999999998</v>
      </c>
      <c r="FS25" s="19">
        <v>4852.2201999999997</v>
      </c>
      <c r="FT25" s="19">
        <v>4803.2817999999997</v>
      </c>
      <c r="FU25" s="19">
        <v>4754.8388999999997</v>
      </c>
      <c r="FV25" s="19">
        <v>4706.8867</v>
      </c>
      <c r="FW25" s="19">
        <v>4659.42</v>
      </c>
      <c r="FX25" s="19">
        <v>4612.4340000000002</v>
      </c>
      <c r="FY25" s="19">
        <v>4565.9236999999994</v>
      </c>
      <c r="FZ25" s="18">
        <v>4519.8842999999997</v>
      </c>
      <c r="GA25" s="19">
        <v>4474.3108000000002</v>
      </c>
      <c r="GB25" s="19">
        <v>4429.1988000000001</v>
      </c>
      <c r="GC25" s="19">
        <v>4384.5436</v>
      </c>
      <c r="GD25" s="19">
        <v>4340.3402000000006</v>
      </c>
      <c r="GE25" s="19">
        <v>4296.5842999999995</v>
      </c>
      <c r="GF25" s="19">
        <v>4253.2713000000003</v>
      </c>
      <c r="GG25" s="19">
        <v>4210.3964999999998</v>
      </c>
      <c r="GH25" s="19">
        <v>4167.9555999999993</v>
      </c>
      <c r="GI25" s="19">
        <v>4125.9441999999999</v>
      </c>
      <c r="GJ25" s="19">
        <v>4084.3579999999997</v>
      </c>
      <c r="GK25" s="19">
        <v>4043.1922999999997</v>
      </c>
      <c r="GL25" s="18">
        <v>4002.4434000000001</v>
      </c>
      <c r="GM25" s="19">
        <v>3962.1064999999999</v>
      </c>
      <c r="GN25" s="19">
        <v>3922.1778000000004</v>
      </c>
      <c r="GO25" s="19">
        <v>3882.6530000000002</v>
      </c>
      <c r="GP25" s="19">
        <v>3843.5278000000003</v>
      </c>
      <c r="GQ25" s="19">
        <v>3804.7984999999999</v>
      </c>
      <c r="GR25" s="19">
        <v>3766.4607999999998</v>
      </c>
      <c r="GS25" s="19"/>
      <c r="GT25" s="19"/>
      <c r="GU25" s="19"/>
      <c r="GV25" s="19"/>
      <c r="GW25" s="19"/>
      <c r="GX25" s="18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8"/>
      <c r="HK25" s="19"/>
      <c r="HL25" s="19"/>
      <c r="HM25" s="19"/>
      <c r="HN25" s="19"/>
      <c r="HO25" s="27"/>
    </row>
    <row r="26" spans="1:223" x14ac:dyDescent="0.25">
      <c r="A26" s="11" t="s">
        <v>245</v>
      </c>
      <c r="B26" s="18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8"/>
      <c r="O26" s="19"/>
      <c r="P26" s="19"/>
      <c r="Q26" s="19"/>
      <c r="R26" s="19"/>
      <c r="S26" s="19"/>
      <c r="T26" s="19"/>
      <c r="U26" s="19"/>
      <c r="V26" s="19">
        <v>397578.02893356641</v>
      </c>
      <c r="W26" s="19">
        <v>978463.83610765217</v>
      </c>
      <c r="X26" s="19">
        <v>903691.83701049839</v>
      </c>
      <c r="Y26" s="19">
        <v>774856.9228133508</v>
      </c>
      <c r="Z26" s="18">
        <v>686260.63761816011</v>
      </c>
      <c r="AA26" s="19">
        <v>651055.07327100425</v>
      </c>
      <c r="AB26" s="19">
        <v>557898.82342276047</v>
      </c>
      <c r="AC26" s="19">
        <v>544430.13926620432</v>
      </c>
      <c r="AD26" s="19">
        <v>529523.09180143685</v>
      </c>
      <c r="AE26" s="19">
        <v>569219.82699008472</v>
      </c>
      <c r="AF26" s="19">
        <v>579397.27192811773</v>
      </c>
      <c r="AG26" s="19">
        <v>553532.86812191876</v>
      </c>
      <c r="AH26" s="19">
        <v>570900.23356571072</v>
      </c>
      <c r="AI26" s="19">
        <v>535308.33618872007</v>
      </c>
      <c r="AJ26" s="19">
        <v>526553.44755710731</v>
      </c>
      <c r="AK26" s="19">
        <v>472986.87492174818</v>
      </c>
      <c r="AL26" s="18">
        <v>449592.32755192666</v>
      </c>
      <c r="AM26" s="19">
        <v>358775.32571725227</v>
      </c>
      <c r="AN26" s="19">
        <v>315892.91008470918</v>
      </c>
      <c r="AO26" s="19">
        <v>249329.10533838978</v>
      </c>
      <c r="AP26" s="19">
        <v>200929.86662993464</v>
      </c>
      <c r="AQ26" s="19">
        <v>193253.767357887</v>
      </c>
      <c r="AR26" s="19">
        <v>175254.44395758724</v>
      </c>
      <c r="AS26" s="19">
        <v>169957.55887708708</v>
      </c>
      <c r="AT26" s="19">
        <v>158544.26310808648</v>
      </c>
      <c r="AU26" s="19">
        <v>141323.64899578664</v>
      </c>
      <c r="AV26" s="19">
        <v>137115.46470728616</v>
      </c>
      <c r="AW26" s="19">
        <v>137007.56813738961</v>
      </c>
      <c r="AX26" s="18">
        <v>140142.25687322518</v>
      </c>
      <c r="AY26" s="19">
        <v>138042.06066481053</v>
      </c>
      <c r="AZ26" s="19">
        <v>134285.78961855482</v>
      </c>
      <c r="BA26" s="19">
        <v>130302.57015220576</v>
      </c>
      <c r="BB26" s="19">
        <v>122714.12745249347</v>
      </c>
      <c r="BC26" s="19">
        <v>125504.44092372355</v>
      </c>
      <c r="BD26" s="19">
        <v>114017.29824185884</v>
      </c>
      <c r="BE26" s="19">
        <v>115035.8009355642</v>
      </c>
      <c r="BF26" s="19">
        <v>109557.72887323811</v>
      </c>
      <c r="BG26" s="19">
        <v>108553.86842572383</v>
      </c>
      <c r="BH26" s="19">
        <v>107223.16239147421</v>
      </c>
      <c r="BI26" s="19">
        <v>103989.25984792346</v>
      </c>
      <c r="BJ26" s="18">
        <v>100934.56561301567</v>
      </c>
      <c r="BK26" s="19">
        <v>98266.043516926671</v>
      </c>
      <c r="BL26" s="19">
        <v>95060.238101372306</v>
      </c>
      <c r="BM26" s="19">
        <v>93301.983292184028</v>
      </c>
      <c r="BN26" s="19">
        <v>91027.04984163573</v>
      </c>
      <c r="BO26" s="19">
        <v>89019.066753025851</v>
      </c>
      <c r="BP26" s="19">
        <v>86820.826430942514</v>
      </c>
      <c r="BQ26" s="19">
        <v>84801.921651343437</v>
      </c>
      <c r="BR26" s="19">
        <v>82609.495910328813</v>
      </c>
      <c r="BS26" s="19">
        <v>80619.033515264076</v>
      </c>
      <c r="BT26" s="19">
        <v>78639.64554412532</v>
      </c>
      <c r="BU26" s="19">
        <v>76608.583336753014</v>
      </c>
      <c r="BV26" s="18">
        <v>74622.87061138064</v>
      </c>
      <c r="BW26" s="19">
        <v>72788.075621864526</v>
      </c>
      <c r="BX26" s="19">
        <v>70969.619294086981</v>
      </c>
      <c r="BY26" s="19">
        <v>69238.46327845077</v>
      </c>
      <c r="BZ26" s="19">
        <v>67503.716054639372</v>
      </c>
      <c r="CA26" s="19">
        <v>66125.667284499883</v>
      </c>
      <c r="CB26" s="19">
        <v>64524.711065056035</v>
      </c>
      <c r="CC26" s="19">
        <v>63336.094177452338</v>
      </c>
      <c r="CD26" s="19">
        <v>60607.551243279377</v>
      </c>
      <c r="CE26" s="19">
        <v>55800.985325783273</v>
      </c>
      <c r="CF26" s="19">
        <v>54667.486872330141</v>
      </c>
      <c r="CG26" s="19">
        <v>53580.539554382638</v>
      </c>
      <c r="CH26" s="18">
        <v>52472.514515482886</v>
      </c>
      <c r="CI26" s="19">
        <v>51473.071555328512</v>
      </c>
      <c r="CJ26" s="19">
        <v>50554.313408177768</v>
      </c>
      <c r="CK26" s="19">
        <v>49601.342113250859</v>
      </c>
      <c r="CL26" s="19">
        <v>48723.942097432009</v>
      </c>
      <c r="CM26" s="19">
        <v>47953.438817170478</v>
      </c>
      <c r="CN26" s="19">
        <v>47053.708326083921</v>
      </c>
      <c r="CO26" s="19">
        <v>46296.368292582032</v>
      </c>
      <c r="CP26" s="19">
        <v>45466.853083614304</v>
      </c>
      <c r="CQ26" s="19">
        <v>44654.868574933447</v>
      </c>
      <c r="CR26" s="19">
        <v>43802.382105060176</v>
      </c>
      <c r="CS26" s="19">
        <v>42886.247231281923</v>
      </c>
      <c r="CT26" s="18">
        <v>42089.292835361761</v>
      </c>
      <c r="CU26" s="19">
        <v>41338.3890710216</v>
      </c>
      <c r="CV26" s="19">
        <v>40632.486282952712</v>
      </c>
      <c r="CW26" s="19">
        <v>39881.918499929365</v>
      </c>
      <c r="CX26" s="19">
        <v>39176.915905222122</v>
      </c>
      <c r="CY26" s="19">
        <v>38548.208607200882</v>
      </c>
      <c r="CZ26" s="19">
        <v>37810.845970749375</v>
      </c>
      <c r="DA26" s="19">
        <v>37179.146918495389</v>
      </c>
      <c r="DB26" s="19">
        <v>36500.722178950404</v>
      </c>
      <c r="DC26" s="19">
        <v>35865.379676853627</v>
      </c>
      <c r="DD26" s="19">
        <v>35243.130931406835</v>
      </c>
      <c r="DE26" s="19">
        <v>34633.990472462807</v>
      </c>
      <c r="DF26" s="18">
        <v>33975.674443957338</v>
      </c>
      <c r="DG26" s="19">
        <v>33390.719331000233</v>
      </c>
      <c r="DH26" s="19">
        <v>32840.67552509153</v>
      </c>
      <c r="DI26" s="19">
        <v>32255.019539488123</v>
      </c>
      <c r="DJ26" s="19">
        <v>31703.76744932936</v>
      </c>
      <c r="DK26" s="19">
        <v>31209.320127585434</v>
      </c>
      <c r="DL26" s="19">
        <v>30633.485004557944</v>
      </c>
      <c r="DM26" s="19">
        <v>30137.569204629443</v>
      </c>
      <c r="DN26" s="19">
        <v>29604.801977186151</v>
      </c>
      <c r="DO26" s="19">
        <v>29104.94195789134</v>
      </c>
      <c r="DP26" s="19">
        <v>28614.407235457387</v>
      </c>
      <c r="DQ26" s="19">
        <v>28132.987950657724</v>
      </c>
      <c r="DR26" s="18">
        <v>27599.105638277782</v>
      </c>
      <c r="DS26" s="19">
        <v>27135.824046329784</v>
      </c>
      <c r="DT26" s="19">
        <v>26696.108747563376</v>
      </c>
      <c r="DU26" s="19">
        <v>26233.737847476375</v>
      </c>
      <c r="DV26" s="19">
        <v>25795.215265743474</v>
      </c>
      <c r="DW26" s="19">
        <v>25395.060552733819</v>
      </c>
      <c r="DX26" s="19">
        <v>24940.920820542196</v>
      </c>
      <c r="DY26" s="19">
        <v>24541.086942178445</v>
      </c>
      <c r="DZ26" s="19">
        <v>21219.266947950175</v>
      </c>
      <c r="EA26" s="19">
        <v>20874.546784315535</v>
      </c>
      <c r="EB26" s="19">
        <v>20536.211955216524</v>
      </c>
      <c r="EC26" s="19">
        <v>20203.820168334725</v>
      </c>
      <c r="ED26" s="18">
        <v>19873.635625719526</v>
      </c>
      <c r="EE26" s="19">
        <v>19542.940425927998</v>
      </c>
      <c r="EF26" s="19">
        <v>19226.538129846747</v>
      </c>
      <c r="EG26" s="19">
        <v>18916.329785285528</v>
      </c>
      <c r="EH26" s="19">
        <v>18647.18865571358</v>
      </c>
      <c r="EI26" s="19">
        <v>18347.11595686018</v>
      </c>
      <c r="EJ26" s="19">
        <v>18066.527742236158</v>
      </c>
      <c r="EK26" s="19">
        <v>17792.108865808947</v>
      </c>
      <c r="EL26" s="19">
        <v>11306.637606663337</v>
      </c>
      <c r="EM26" s="19">
        <v>7089.3342873874735</v>
      </c>
      <c r="EN26" s="19">
        <v>7016.8327088867445</v>
      </c>
      <c r="EO26" s="19">
        <v>6945.0799633512233</v>
      </c>
      <c r="EP26" s="18">
        <v>6874.0683893283258</v>
      </c>
      <c r="EQ26" s="19">
        <v>6803.7901253654709</v>
      </c>
      <c r="ER26" s="19">
        <v>6734.2381714626608</v>
      </c>
      <c r="ES26" s="19">
        <v>6665.4041047147293</v>
      </c>
      <c r="ET26" s="19">
        <v>6597.2810251216806</v>
      </c>
      <c r="EU26" s="19">
        <v>6529.860809778349</v>
      </c>
      <c r="EV26" s="19">
        <v>6463.1366586847344</v>
      </c>
      <c r="EW26" s="19">
        <v>6397.1012103882567</v>
      </c>
      <c r="EX26" s="19">
        <v>6331.7470034363341</v>
      </c>
      <c r="EY26" s="19">
        <v>6267.0680378289671</v>
      </c>
      <c r="EZ26" s="19">
        <v>6203.054729208412</v>
      </c>
      <c r="FA26" s="19">
        <v>6139.7031004798282</v>
      </c>
      <c r="FB26" s="18">
        <v>6077.004267285477</v>
      </c>
      <c r="FC26" s="19">
        <v>6014.9517296253543</v>
      </c>
      <c r="FD26" s="19">
        <v>5953.5390260468803</v>
      </c>
      <c r="FE26" s="19">
        <v>5892.7596565500553</v>
      </c>
      <c r="FF26" s="19">
        <v>5832.6064982297148</v>
      </c>
      <c r="FG26" s="19">
        <v>5773.0729510858619</v>
      </c>
      <c r="FH26" s="19">
        <v>5714.153715118493</v>
      </c>
      <c r="FI26" s="19">
        <v>5655.8411674224481</v>
      </c>
      <c r="FJ26" s="19">
        <v>5598.1285465451438</v>
      </c>
      <c r="FK26" s="19">
        <v>5541.011213939164</v>
      </c>
      <c r="FL26" s="19">
        <v>5484.4818466993438</v>
      </c>
      <c r="FM26" s="19">
        <v>5428.5346448256851</v>
      </c>
      <c r="FN26" s="18">
        <v>5373.1636468656052</v>
      </c>
      <c r="FO26" s="19">
        <v>5318.3620913665227</v>
      </c>
      <c r="FP26" s="19">
        <v>5264.125178328437</v>
      </c>
      <c r="FQ26" s="19">
        <v>5210.4463462987687</v>
      </c>
      <c r="FR26" s="19">
        <v>5157.3192338249355</v>
      </c>
      <c r="FS26" s="19">
        <v>5104.7389409069365</v>
      </c>
      <c r="FT26" s="19">
        <v>5052.6997060921931</v>
      </c>
      <c r="FU26" s="19">
        <v>5001.195829380702</v>
      </c>
      <c r="FV26" s="19">
        <v>4950.2215493198828</v>
      </c>
      <c r="FW26" s="19">
        <v>4899.7720659097367</v>
      </c>
      <c r="FX26" s="19">
        <v>4849.8407562451002</v>
      </c>
      <c r="FY26" s="19">
        <v>4800.422120325974</v>
      </c>
      <c r="FZ26" s="18">
        <v>4751.5128196049382</v>
      </c>
      <c r="GA26" s="19">
        <v>4703.105069724249</v>
      </c>
      <c r="GB26" s="19">
        <v>4655.1954321364883</v>
      </c>
      <c r="GC26" s="19">
        <v>4607.7777453890749</v>
      </c>
      <c r="GD26" s="19">
        <v>4560.8467480294275</v>
      </c>
      <c r="GE26" s="19">
        <v>4514.3987015101266</v>
      </c>
      <c r="GF26" s="19">
        <v>4468.4272829260099</v>
      </c>
      <c r="GG26" s="19">
        <v>4422.9280922770777</v>
      </c>
      <c r="GH26" s="19">
        <v>4377.8962295633291</v>
      </c>
      <c r="GI26" s="19">
        <v>4333.3269333321841</v>
      </c>
      <c r="GJ26" s="19">
        <v>4289.2146421310608</v>
      </c>
      <c r="GK26" s="19">
        <v>4245.555917412541</v>
      </c>
      <c r="GL26" s="18">
        <v>4202.3446362714603</v>
      </c>
      <c r="GM26" s="19">
        <v>4159.5767987078216</v>
      </c>
      <c r="GN26" s="19">
        <v>4117.2481047216215</v>
      </c>
      <c r="GO26" s="19">
        <v>4075.3533928602806</v>
      </c>
      <c r="GP26" s="19">
        <v>4033.888563123799</v>
      </c>
      <c r="GQ26" s="19">
        <v>3992.8495155121764</v>
      </c>
      <c r="GR26" s="19">
        <v>3952.2307271202499</v>
      </c>
      <c r="GS26" s="19">
        <v>3912.0288594006015</v>
      </c>
      <c r="GT26" s="19"/>
      <c r="GU26" s="19"/>
      <c r="GV26" s="19"/>
      <c r="GW26" s="19"/>
      <c r="GX26" s="18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8"/>
      <c r="HK26" s="19"/>
      <c r="HL26" s="19"/>
      <c r="HM26" s="19"/>
      <c r="HN26" s="19"/>
      <c r="HO26" s="27"/>
    </row>
    <row r="27" spans="1:223" x14ac:dyDescent="0.25">
      <c r="A27" s="22" t="s">
        <v>246</v>
      </c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>
        <v>714453.97502264928</v>
      </c>
      <c r="X27" s="24">
        <v>1625127.9860774032</v>
      </c>
      <c r="Y27" s="24">
        <v>1509562.6505986655</v>
      </c>
      <c r="Z27" s="23">
        <v>1340407.2868139364</v>
      </c>
      <c r="AA27" s="24">
        <v>1198524.0462398396</v>
      </c>
      <c r="AB27" s="24">
        <v>1111877.441336419</v>
      </c>
      <c r="AC27" s="24">
        <v>1061828.0366716506</v>
      </c>
      <c r="AD27" s="24">
        <v>1141681.8695761154</v>
      </c>
      <c r="AE27" s="24">
        <v>1336261.1964894366</v>
      </c>
      <c r="AF27" s="24">
        <v>1569094.9822930456</v>
      </c>
      <c r="AG27" s="24">
        <v>1763070.9738173366</v>
      </c>
      <c r="AH27" s="24">
        <v>1835900.5151024498</v>
      </c>
      <c r="AI27" s="24">
        <v>1843604.5525668056</v>
      </c>
      <c r="AJ27" s="24">
        <v>1470144.6940114382</v>
      </c>
      <c r="AK27" s="24">
        <v>1249336.9574996466</v>
      </c>
      <c r="AL27" s="23">
        <v>948179.59079429018</v>
      </c>
      <c r="AM27" s="24">
        <v>957038.96681879158</v>
      </c>
      <c r="AN27" s="24">
        <v>894847.15563338122</v>
      </c>
      <c r="AO27" s="24">
        <v>801758.36528985726</v>
      </c>
      <c r="AP27" s="24">
        <v>628646.74576723122</v>
      </c>
      <c r="AQ27" s="24">
        <v>565804.48996557726</v>
      </c>
      <c r="AR27" s="24">
        <v>533619.04234507284</v>
      </c>
      <c r="AS27" s="24">
        <v>500073.76718870632</v>
      </c>
      <c r="AT27" s="24">
        <v>464568.52979983541</v>
      </c>
      <c r="AU27" s="24">
        <v>425495.65806812106</v>
      </c>
      <c r="AV27" s="24">
        <v>387785.74734563113</v>
      </c>
      <c r="AW27" s="24">
        <v>361356.08851794322</v>
      </c>
      <c r="AX27" s="23">
        <v>398901.36658724619</v>
      </c>
      <c r="AY27" s="24">
        <v>445255.68099161627</v>
      </c>
      <c r="AZ27" s="24">
        <v>425767.33302866737</v>
      </c>
      <c r="BA27" s="24">
        <v>391211.67812669469</v>
      </c>
      <c r="BB27" s="24">
        <v>388100.04353340017</v>
      </c>
      <c r="BC27" s="24">
        <v>383402.10517946037</v>
      </c>
      <c r="BD27" s="24">
        <v>380501.70318011509</v>
      </c>
      <c r="BE27" s="24">
        <v>367044.98531280289</v>
      </c>
      <c r="BF27" s="24">
        <v>355150.59413864906</v>
      </c>
      <c r="BG27" s="24">
        <v>349260.46950231993</v>
      </c>
      <c r="BH27" s="24">
        <v>348523.50139273284</v>
      </c>
      <c r="BI27" s="24">
        <v>346178.06092535856</v>
      </c>
      <c r="BJ27" s="23">
        <v>337539.63157946209</v>
      </c>
      <c r="BK27" s="24">
        <v>328749.31823118462</v>
      </c>
      <c r="BL27" s="24">
        <v>323306.78708977113</v>
      </c>
      <c r="BM27" s="24">
        <v>315975.82268599456</v>
      </c>
      <c r="BN27" s="24">
        <v>308607.08766402915</v>
      </c>
      <c r="BO27" s="24">
        <v>302953.12814820517</v>
      </c>
      <c r="BP27" s="24">
        <v>298758.0935807199</v>
      </c>
      <c r="BQ27" s="24">
        <v>293750.57716517925</v>
      </c>
      <c r="BR27" s="24">
        <v>290134.92723670817</v>
      </c>
      <c r="BS27" s="24">
        <v>284001.55611000577</v>
      </c>
      <c r="BT27" s="24">
        <v>278972.40619949257</v>
      </c>
      <c r="BU27" s="24">
        <v>273374.35631627456</v>
      </c>
      <c r="BV27" s="23">
        <v>267323.93506121048</v>
      </c>
      <c r="BW27" s="24">
        <v>262388.74157412112</v>
      </c>
      <c r="BX27" s="24">
        <v>258219.25344074759</v>
      </c>
      <c r="BY27" s="24">
        <v>251608.84054024622</v>
      </c>
      <c r="BZ27" s="24">
        <v>246323.60190886178</v>
      </c>
      <c r="CA27" s="24">
        <v>240973.53430756956</v>
      </c>
      <c r="CB27" s="24">
        <v>233141.64904365328</v>
      </c>
      <c r="CC27" s="24">
        <v>228364.18751099645</v>
      </c>
      <c r="CD27" s="24">
        <v>215317.47008038472</v>
      </c>
      <c r="CE27" s="24">
        <v>208469.13629892751</v>
      </c>
      <c r="CF27" s="24">
        <v>203228.66038385979</v>
      </c>
      <c r="CG27" s="24">
        <v>198084.40666911259</v>
      </c>
      <c r="CH27" s="23">
        <v>193061.79432877339</v>
      </c>
      <c r="CI27" s="24">
        <v>188162.67356703134</v>
      </c>
      <c r="CJ27" s="24">
        <v>183467.89087726796</v>
      </c>
      <c r="CK27" s="24">
        <v>178983.70859661451</v>
      </c>
      <c r="CL27" s="24">
        <v>174722.30757802003</v>
      </c>
      <c r="CM27" s="24">
        <v>170699.23389867682</v>
      </c>
      <c r="CN27" s="24">
        <v>166923.18579159825</v>
      </c>
      <c r="CO27" s="24">
        <v>163395.96987612828</v>
      </c>
      <c r="CP27" s="24">
        <v>160109.09107558645</v>
      </c>
      <c r="CQ27" s="24">
        <v>157790.88652515959</v>
      </c>
      <c r="CR27" s="24">
        <v>155469.04866964673</v>
      </c>
      <c r="CS27" s="24">
        <v>153441.83339426527</v>
      </c>
      <c r="CT27" s="23">
        <v>151686.96739278789</v>
      </c>
      <c r="CU27" s="24">
        <v>150338.82163477509</v>
      </c>
      <c r="CV27" s="24">
        <v>146392.52407811224</v>
      </c>
      <c r="CW27" s="24">
        <v>141660.96772005549</v>
      </c>
      <c r="CX27" s="24">
        <v>138896.56829744924</v>
      </c>
      <c r="CY27" s="24">
        <v>136196.84036224597</v>
      </c>
      <c r="CZ27" s="24">
        <v>133552.58444396165</v>
      </c>
      <c r="DA27" s="24">
        <v>130961.76774881505</v>
      </c>
      <c r="DB27" s="24">
        <v>128415.25006625516</v>
      </c>
      <c r="DC27" s="24">
        <v>125919.97053668492</v>
      </c>
      <c r="DD27" s="24">
        <v>123484.22813759292</v>
      </c>
      <c r="DE27" s="24">
        <v>121071.03108150288</v>
      </c>
      <c r="DF27" s="23">
        <v>118733.45257893059</v>
      </c>
      <c r="DG27" s="24">
        <v>116425.49354407364</v>
      </c>
      <c r="DH27" s="24">
        <v>114181.22926082803</v>
      </c>
      <c r="DI27" s="24">
        <v>111983.0827124971</v>
      </c>
      <c r="DJ27" s="24">
        <v>109828.79057609555</v>
      </c>
      <c r="DK27" s="24">
        <v>107718.33713989041</v>
      </c>
      <c r="DL27" s="24">
        <v>105642.0673148144</v>
      </c>
      <c r="DM27" s="24">
        <v>103616.1833882248</v>
      </c>
      <c r="DN27" s="24">
        <v>101630.30855136928</v>
      </c>
      <c r="DO27" s="24">
        <v>99685.644269926692</v>
      </c>
      <c r="DP27" s="24">
        <v>97780.070032329459</v>
      </c>
      <c r="DQ27" s="24">
        <v>95912.778039051351</v>
      </c>
      <c r="DR27" s="23">
        <v>94082.967630044877</v>
      </c>
      <c r="DS27" s="24">
        <v>92290.305652707117</v>
      </c>
      <c r="DT27" s="24">
        <v>90533.125714645546</v>
      </c>
      <c r="DU27" s="24">
        <v>88811.561465353239</v>
      </c>
      <c r="DV27" s="24">
        <v>87124.423601595408</v>
      </c>
      <c r="DW27" s="24">
        <v>85470.526266759989</v>
      </c>
      <c r="DX27" s="24">
        <v>83850.045892696609</v>
      </c>
      <c r="DY27" s="24">
        <v>82261.820548638483</v>
      </c>
      <c r="DZ27" s="24">
        <v>80695.791214912606</v>
      </c>
      <c r="EA27" s="24">
        <v>61255.319859677133</v>
      </c>
      <c r="EB27" s="24">
        <v>60122.385841859701</v>
      </c>
      <c r="EC27" s="24">
        <v>59003.01795647855</v>
      </c>
      <c r="ED27" s="23">
        <v>57913.63891211203</v>
      </c>
      <c r="EE27" s="24">
        <v>56845.284379133896</v>
      </c>
      <c r="EF27" s="24">
        <v>55788.701868015989</v>
      </c>
      <c r="EG27" s="24">
        <v>54760.477613448995</v>
      </c>
      <c r="EH27" s="24">
        <v>53751.82777098714</v>
      </c>
      <c r="EI27" s="24">
        <v>52762.253156417384</v>
      </c>
      <c r="EJ27" s="24">
        <v>51791.352726765334</v>
      </c>
      <c r="EK27" s="24">
        <v>50839.005640613184</v>
      </c>
      <c r="EL27" s="24">
        <v>49912.712588076633</v>
      </c>
      <c r="EM27" s="24">
        <v>30862.28013217956</v>
      </c>
      <c r="EN27" s="24">
        <v>7431.6638915861931</v>
      </c>
      <c r="EO27" s="24">
        <v>7357.1474667108887</v>
      </c>
      <c r="EP27" s="23">
        <v>7283.3985591585333</v>
      </c>
      <c r="EQ27" s="24">
        <v>7201.6498576294543</v>
      </c>
      <c r="ER27" s="24">
        <v>7129.4119003652559</v>
      </c>
      <c r="ES27" s="24">
        <v>7057.9202604240072</v>
      </c>
      <c r="ET27" s="24">
        <v>6978.2475963259049</v>
      </c>
      <c r="EU27" s="24">
        <v>6908.2192765047421</v>
      </c>
      <c r="EV27" s="24">
        <v>6829.9953710741456</v>
      </c>
      <c r="EW27" s="24">
        <v>6761.4014484679064</v>
      </c>
      <c r="EX27" s="24">
        <v>6693.5139130165489</v>
      </c>
      <c r="EY27" s="24">
        <v>6617.4074461454311</v>
      </c>
      <c r="EZ27" s="24">
        <v>6542.1476049886714</v>
      </c>
      <c r="FA27" s="24">
        <v>6476.3328393813044</v>
      </c>
      <c r="FB27" s="23">
        <v>6411.1954151184927</v>
      </c>
      <c r="FC27" s="24">
        <v>6346.7267092950733</v>
      </c>
      <c r="FD27" s="24">
        <v>6282.9216833636274</v>
      </c>
      <c r="FE27" s="24">
        <v>6202.0941459972601</v>
      </c>
      <c r="FF27" s="24">
        <v>6130.678399822541</v>
      </c>
      <c r="FG27" s="24">
        <v>6068.8193604937842</v>
      </c>
      <c r="FH27" s="24">
        <v>6007.5959552466775</v>
      </c>
      <c r="FI27" s="24">
        <v>5947.0016226286371</v>
      </c>
      <c r="FJ27" s="24">
        <v>5887.0295011870821</v>
      </c>
      <c r="FK27" s="24">
        <v>5827.6729294694314</v>
      </c>
      <c r="FL27" s="24">
        <v>5768.9260074756858</v>
      </c>
      <c r="FM27" s="24">
        <v>5710.7830352058436</v>
      </c>
      <c r="FN27" s="23">
        <v>5653.2359283021633</v>
      </c>
      <c r="FO27" s="24">
        <v>5596.2790867646427</v>
      </c>
      <c r="FP27" s="24">
        <v>5531.1459378410273</v>
      </c>
      <c r="FQ27" s="24">
        <v>5475.3518655832468</v>
      </c>
      <c r="FR27" s="24">
        <v>5420.1301357864631</v>
      </c>
      <c r="FS27" s="24">
        <v>5365.4748484506781</v>
      </c>
      <c r="FT27" s="24">
        <v>5311.3801421233075</v>
      </c>
      <c r="FU27" s="24">
        <v>5257.8407168043559</v>
      </c>
      <c r="FV27" s="24">
        <v>5204.848688136075</v>
      </c>
      <c r="FW27" s="24">
        <v>5152.4015404762104</v>
      </c>
      <c r="FX27" s="24">
        <v>5082.8136210452867</v>
      </c>
      <c r="FY27" s="24">
        <v>5022.5186710172893</v>
      </c>
      <c r="FZ27" s="23">
        <v>4971.6661904042794</v>
      </c>
      <c r="GA27" s="24">
        <v>4921.3349449893612</v>
      </c>
      <c r="GB27" s="24">
        <v>4871.5190733199515</v>
      </c>
      <c r="GC27" s="24">
        <v>4822.2141753960532</v>
      </c>
      <c r="GD27" s="24">
        <v>4773.4130283125005</v>
      </c>
      <c r="GE27" s="24">
        <v>4725.1123935218766</v>
      </c>
      <c r="GF27" s="24">
        <v>4677.3053481190182</v>
      </c>
      <c r="GG27" s="24">
        <v>4629.860297121887</v>
      </c>
      <c r="GH27" s="24">
        <v>4582.7608416469247</v>
      </c>
      <c r="GI27" s="24">
        <v>4536.3635303257151</v>
      </c>
      <c r="GJ27" s="24">
        <v>4490.271240781165</v>
      </c>
      <c r="GK27" s="24">
        <v>4444.8764026532735</v>
      </c>
      <c r="GL27" s="23">
        <v>4399.9144572624755</v>
      </c>
      <c r="GM27" s="24">
        <v>4355.4481979101156</v>
      </c>
      <c r="GN27" s="24">
        <v>4311.3916866009658</v>
      </c>
      <c r="GO27" s="24">
        <v>4267.8230227828353</v>
      </c>
      <c r="GP27" s="24">
        <v>4224.7079556153785</v>
      </c>
      <c r="GQ27" s="24">
        <v>4181.9835063230621</v>
      </c>
      <c r="GR27" s="24">
        <v>4139.7455034053219</v>
      </c>
      <c r="GS27" s="24">
        <v>4097.9099317720938</v>
      </c>
      <c r="GT27" s="24">
        <v>4047.7581371105161</v>
      </c>
      <c r="GU27" s="24"/>
      <c r="GV27" s="24"/>
      <c r="GW27" s="24"/>
      <c r="GX27" s="23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3"/>
      <c r="HK27" s="24"/>
      <c r="HL27" s="24"/>
      <c r="HM27" s="24"/>
      <c r="HN27" s="24"/>
      <c r="HO27" s="28"/>
    </row>
    <row r="29" spans="1:223" x14ac:dyDescent="0.25">
      <c r="C29">
        <v>1</v>
      </c>
      <c r="D29">
        <v>1</v>
      </c>
      <c r="E29">
        <v>1</v>
      </c>
      <c r="F29">
        <v>1</v>
      </c>
      <c r="G29">
        <v>1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2</v>
      </c>
      <c r="P29">
        <v>2</v>
      </c>
      <c r="Q29">
        <v>2</v>
      </c>
      <c r="R29">
        <v>2</v>
      </c>
      <c r="S29">
        <v>2</v>
      </c>
      <c r="T29">
        <v>2</v>
      </c>
      <c r="U29">
        <v>2</v>
      </c>
      <c r="V29">
        <v>2</v>
      </c>
      <c r="W29">
        <v>2</v>
      </c>
      <c r="X29">
        <v>2</v>
      </c>
      <c r="Y29">
        <v>2</v>
      </c>
      <c r="Z29">
        <v>2</v>
      </c>
      <c r="AA29">
        <v>3</v>
      </c>
      <c r="AB29">
        <v>3</v>
      </c>
      <c r="AC29">
        <v>3</v>
      </c>
      <c r="AD29">
        <v>3</v>
      </c>
      <c r="AE29">
        <v>3</v>
      </c>
      <c r="AF29">
        <v>3</v>
      </c>
      <c r="AG29">
        <v>3</v>
      </c>
      <c r="AH29">
        <v>3</v>
      </c>
      <c r="AI29">
        <v>3</v>
      </c>
      <c r="AJ29">
        <v>3</v>
      </c>
      <c r="AK29">
        <v>3</v>
      </c>
      <c r="AL29">
        <v>3</v>
      </c>
      <c r="AM29">
        <v>4</v>
      </c>
      <c r="AN29">
        <v>4</v>
      </c>
      <c r="AO29">
        <v>4</v>
      </c>
      <c r="AP29">
        <v>4</v>
      </c>
      <c r="AQ29">
        <v>4</v>
      </c>
      <c r="AR29">
        <v>4</v>
      </c>
      <c r="AS29">
        <v>4</v>
      </c>
      <c r="AT29">
        <v>4</v>
      </c>
      <c r="AU29">
        <v>4</v>
      </c>
      <c r="AV29">
        <v>4</v>
      </c>
      <c r="AW29">
        <v>4</v>
      </c>
      <c r="AX29">
        <v>4</v>
      </c>
      <c r="AY29">
        <v>5</v>
      </c>
      <c r="AZ29">
        <v>5</v>
      </c>
      <c r="BA29">
        <v>5</v>
      </c>
      <c r="BB29">
        <v>5</v>
      </c>
      <c r="BC29">
        <v>5</v>
      </c>
      <c r="BD29">
        <v>5</v>
      </c>
      <c r="BE29">
        <v>5</v>
      </c>
      <c r="BF29">
        <v>5</v>
      </c>
      <c r="BG29">
        <v>5</v>
      </c>
      <c r="BH29">
        <v>5</v>
      </c>
      <c r="BI29">
        <v>5</v>
      </c>
      <c r="BJ29">
        <v>5</v>
      </c>
      <c r="BK29">
        <v>6</v>
      </c>
      <c r="BL29">
        <v>6</v>
      </c>
      <c r="BM29">
        <v>6</v>
      </c>
      <c r="BN29">
        <v>6</v>
      </c>
      <c r="BO29">
        <v>6</v>
      </c>
      <c r="BP29">
        <v>6</v>
      </c>
      <c r="BQ29">
        <v>6</v>
      </c>
      <c r="BR29">
        <v>6</v>
      </c>
      <c r="BS29">
        <v>6</v>
      </c>
      <c r="BT29">
        <v>6</v>
      </c>
      <c r="BU29">
        <v>6</v>
      </c>
      <c r="BV29">
        <v>6</v>
      </c>
      <c r="BW29">
        <v>7</v>
      </c>
      <c r="BX29">
        <v>7</v>
      </c>
      <c r="BY29">
        <v>7</v>
      </c>
      <c r="BZ29">
        <v>7</v>
      </c>
      <c r="CA29">
        <v>7</v>
      </c>
      <c r="CB29">
        <v>7</v>
      </c>
      <c r="CC29">
        <v>7</v>
      </c>
      <c r="CD29">
        <v>7</v>
      </c>
      <c r="CE29">
        <v>7</v>
      </c>
      <c r="CF29">
        <v>7</v>
      </c>
      <c r="CG29">
        <v>7</v>
      </c>
      <c r="CH29">
        <v>7</v>
      </c>
      <c r="CI29">
        <v>8</v>
      </c>
      <c r="CJ29">
        <v>8</v>
      </c>
      <c r="CK29">
        <v>8</v>
      </c>
      <c r="CL29">
        <v>8</v>
      </c>
      <c r="CM29">
        <v>8</v>
      </c>
      <c r="CN29">
        <v>8</v>
      </c>
      <c r="CO29">
        <v>8</v>
      </c>
      <c r="CP29">
        <v>8</v>
      </c>
      <c r="CQ29">
        <v>8</v>
      </c>
      <c r="CR29">
        <v>8</v>
      </c>
      <c r="CS29">
        <v>8</v>
      </c>
      <c r="CT29">
        <v>8</v>
      </c>
      <c r="CU29">
        <v>9</v>
      </c>
      <c r="CV29">
        <v>9</v>
      </c>
      <c r="CW29">
        <v>9</v>
      </c>
      <c r="CX29">
        <v>9</v>
      </c>
      <c r="CY29">
        <v>9</v>
      </c>
      <c r="CZ29">
        <v>9</v>
      </c>
      <c r="DA29">
        <v>9</v>
      </c>
      <c r="DB29">
        <v>9</v>
      </c>
      <c r="DC29">
        <v>9</v>
      </c>
      <c r="DD29">
        <v>9</v>
      </c>
      <c r="DE29">
        <v>9</v>
      </c>
      <c r="DF29">
        <v>9</v>
      </c>
      <c r="DG29">
        <v>10</v>
      </c>
      <c r="DH29">
        <v>10</v>
      </c>
      <c r="DI29">
        <v>10</v>
      </c>
      <c r="DJ29">
        <v>10</v>
      </c>
      <c r="DK29">
        <v>10</v>
      </c>
      <c r="DL29">
        <v>10</v>
      </c>
      <c r="DM29">
        <v>10</v>
      </c>
      <c r="DN29">
        <v>10</v>
      </c>
      <c r="DO29">
        <v>10</v>
      </c>
      <c r="DP29">
        <v>10</v>
      </c>
      <c r="DQ29">
        <v>10</v>
      </c>
      <c r="DR29">
        <v>10</v>
      </c>
      <c r="DS29">
        <v>11</v>
      </c>
      <c r="DT29">
        <v>11</v>
      </c>
      <c r="DU29">
        <v>11</v>
      </c>
      <c r="DV29">
        <v>11</v>
      </c>
      <c r="DW29">
        <v>11</v>
      </c>
      <c r="DX29">
        <v>11</v>
      </c>
      <c r="DY29">
        <v>11</v>
      </c>
      <c r="DZ29">
        <v>11</v>
      </c>
      <c r="EA29">
        <v>11</v>
      </c>
      <c r="EB29">
        <v>11</v>
      </c>
      <c r="EC29">
        <v>11</v>
      </c>
      <c r="ED29">
        <v>11</v>
      </c>
      <c r="EE29">
        <v>12</v>
      </c>
      <c r="EF29">
        <v>12</v>
      </c>
      <c r="EG29">
        <v>12</v>
      </c>
      <c r="EH29">
        <v>12</v>
      </c>
      <c r="EI29">
        <v>12</v>
      </c>
      <c r="EJ29">
        <v>12</v>
      </c>
      <c r="EK29">
        <v>12</v>
      </c>
      <c r="EL29">
        <v>12</v>
      </c>
      <c r="EM29">
        <v>12</v>
      </c>
      <c r="EN29">
        <v>12</v>
      </c>
      <c r="EO29">
        <v>12</v>
      </c>
      <c r="EP29">
        <v>12</v>
      </c>
      <c r="EQ29">
        <v>13</v>
      </c>
      <c r="ER29">
        <v>13</v>
      </c>
      <c r="ES29">
        <v>13</v>
      </c>
      <c r="ET29">
        <v>13</v>
      </c>
      <c r="EU29">
        <v>13</v>
      </c>
      <c r="EV29">
        <v>13</v>
      </c>
      <c r="EW29">
        <v>13</v>
      </c>
      <c r="EX29">
        <v>13</v>
      </c>
      <c r="EY29">
        <v>13</v>
      </c>
      <c r="EZ29">
        <v>13</v>
      </c>
      <c r="FA29">
        <v>13</v>
      </c>
      <c r="FB29">
        <v>13</v>
      </c>
      <c r="FC29">
        <v>14</v>
      </c>
      <c r="FD29">
        <v>14</v>
      </c>
      <c r="FE29">
        <v>14</v>
      </c>
      <c r="FF29">
        <v>14</v>
      </c>
      <c r="FG29">
        <v>14</v>
      </c>
      <c r="FH29">
        <v>14</v>
      </c>
      <c r="FI29">
        <v>14</v>
      </c>
      <c r="FJ29">
        <v>14</v>
      </c>
      <c r="FK29">
        <v>14</v>
      </c>
      <c r="FL29">
        <v>14</v>
      </c>
      <c r="FM29">
        <v>14</v>
      </c>
      <c r="FN29">
        <v>14</v>
      </c>
      <c r="FO29">
        <v>15</v>
      </c>
      <c r="FP29">
        <v>15</v>
      </c>
      <c r="FQ29">
        <v>15</v>
      </c>
      <c r="FR29">
        <v>15</v>
      </c>
      <c r="FS29">
        <v>15</v>
      </c>
      <c r="FT29">
        <v>15</v>
      </c>
      <c r="FU29">
        <v>15</v>
      </c>
      <c r="FV29">
        <v>15</v>
      </c>
      <c r="FW29">
        <v>15</v>
      </c>
      <c r="FX29">
        <v>15</v>
      </c>
      <c r="FY29">
        <v>15</v>
      </c>
      <c r="FZ29">
        <v>15</v>
      </c>
    </row>
    <row r="30" spans="1:223" x14ac:dyDescent="0.25">
      <c r="B30" s="5" t="s">
        <v>308</v>
      </c>
      <c r="C30">
        <v>0</v>
      </c>
      <c r="D30">
        <v>1</v>
      </c>
      <c r="E30">
        <v>2</v>
      </c>
      <c r="F30">
        <v>3</v>
      </c>
      <c r="G30">
        <v>4</v>
      </c>
      <c r="H30">
        <v>5</v>
      </c>
      <c r="I30">
        <v>6</v>
      </c>
      <c r="J30">
        <v>7</v>
      </c>
      <c r="K30">
        <v>8</v>
      </c>
      <c r="L30">
        <v>9</v>
      </c>
      <c r="M30">
        <v>10</v>
      </c>
      <c r="N30">
        <v>11</v>
      </c>
      <c r="O30">
        <v>12</v>
      </c>
      <c r="P30">
        <v>13</v>
      </c>
      <c r="Q30">
        <v>14</v>
      </c>
      <c r="R30">
        <v>15</v>
      </c>
      <c r="S30">
        <v>16</v>
      </c>
      <c r="T30">
        <v>17</v>
      </c>
      <c r="U30">
        <v>18</v>
      </c>
      <c r="V30">
        <v>19</v>
      </c>
      <c r="W30">
        <v>20</v>
      </c>
      <c r="X30">
        <v>21</v>
      </c>
      <c r="Y30">
        <v>22</v>
      </c>
      <c r="Z30">
        <v>23</v>
      </c>
      <c r="AA30">
        <v>24</v>
      </c>
      <c r="AB30">
        <v>25</v>
      </c>
      <c r="AC30">
        <v>26</v>
      </c>
      <c r="AD30">
        <v>27</v>
      </c>
      <c r="AE30">
        <v>28</v>
      </c>
      <c r="AF30">
        <v>29</v>
      </c>
      <c r="AG30">
        <v>30</v>
      </c>
      <c r="AH30">
        <v>31</v>
      </c>
      <c r="AI30">
        <v>32</v>
      </c>
      <c r="AJ30">
        <v>33</v>
      </c>
      <c r="AK30">
        <v>34</v>
      </c>
      <c r="AL30">
        <v>35</v>
      </c>
      <c r="AM30">
        <v>36</v>
      </c>
      <c r="AN30">
        <v>37</v>
      </c>
      <c r="AO30">
        <v>38</v>
      </c>
      <c r="AP30">
        <v>39</v>
      </c>
      <c r="AQ30">
        <v>40</v>
      </c>
      <c r="AR30">
        <v>41</v>
      </c>
      <c r="AS30">
        <v>42</v>
      </c>
      <c r="AT30">
        <v>43</v>
      </c>
      <c r="AU30">
        <v>44</v>
      </c>
      <c r="AV30">
        <v>45</v>
      </c>
      <c r="AW30">
        <v>46</v>
      </c>
      <c r="AX30">
        <v>47</v>
      </c>
      <c r="AY30">
        <v>48</v>
      </c>
      <c r="AZ30">
        <v>49</v>
      </c>
      <c r="BA30">
        <v>50</v>
      </c>
      <c r="BB30">
        <v>51</v>
      </c>
      <c r="BC30">
        <v>52</v>
      </c>
      <c r="BD30">
        <v>53</v>
      </c>
      <c r="BE30">
        <v>54</v>
      </c>
      <c r="BF30">
        <v>55</v>
      </c>
      <c r="BG30">
        <v>56</v>
      </c>
      <c r="BH30">
        <v>57</v>
      </c>
      <c r="BI30">
        <v>58</v>
      </c>
      <c r="BJ30">
        <v>59</v>
      </c>
      <c r="BK30">
        <v>60</v>
      </c>
      <c r="BL30">
        <v>61</v>
      </c>
      <c r="BM30">
        <v>62</v>
      </c>
      <c r="BN30">
        <v>63</v>
      </c>
      <c r="BO30">
        <v>64</v>
      </c>
      <c r="BP30">
        <v>65</v>
      </c>
      <c r="BQ30">
        <v>66</v>
      </c>
      <c r="BR30">
        <v>67</v>
      </c>
      <c r="BS30">
        <v>68</v>
      </c>
      <c r="BT30">
        <v>69</v>
      </c>
      <c r="BU30">
        <v>70</v>
      </c>
      <c r="BV30">
        <v>71</v>
      </c>
      <c r="BW30">
        <v>72</v>
      </c>
      <c r="BX30">
        <v>73</v>
      </c>
      <c r="BY30">
        <v>74</v>
      </c>
      <c r="BZ30">
        <v>75</v>
      </c>
      <c r="CA30">
        <v>76</v>
      </c>
      <c r="CB30">
        <v>77</v>
      </c>
      <c r="CC30">
        <v>78</v>
      </c>
      <c r="CD30">
        <v>79</v>
      </c>
      <c r="CE30">
        <v>80</v>
      </c>
      <c r="CF30">
        <v>81</v>
      </c>
      <c r="CG30">
        <v>82</v>
      </c>
      <c r="CH30">
        <v>83</v>
      </c>
      <c r="CI30">
        <v>84</v>
      </c>
      <c r="CJ30">
        <v>85</v>
      </c>
      <c r="CK30">
        <v>86</v>
      </c>
      <c r="CL30">
        <v>87</v>
      </c>
      <c r="CM30">
        <v>88</v>
      </c>
      <c r="CN30">
        <v>89</v>
      </c>
      <c r="CO30">
        <v>90</v>
      </c>
      <c r="CP30">
        <v>91</v>
      </c>
      <c r="CQ30">
        <v>92</v>
      </c>
      <c r="CR30">
        <v>93</v>
      </c>
      <c r="CS30">
        <v>94</v>
      </c>
      <c r="CT30">
        <v>95</v>
      </c>
      <c r="CU30">
        <v>96</v>
      </c>
      <c r="CV30">
        <v>97</v>
      </c>
      <c r="CW30">
        <v>98</v>
      </c>
      <c r="CX30">
        <v>99</v>
      </c>
      <c r="CY30">
        <v>100</v>
      </c>
      <c r="CZ30">
        <v>101</v>
      </c>
      <c r="DA30">
        <v>102</v>
      </c>
      <c r="DB30">
        <v>103</v>
      </c>
      <c r="DC30">
        <v>104</v>
      </c>
      <c r="DD30">
        <v>105</v>
      </c>
      <c r="DE30">
        <v>106</v>
      </c>
      <c r="DF30">
        <v>107</v>
      </c>
      <c r="DG30">
        <v>108</v>
      </c>
      <c r="DH30">
        <v>109</v>
      </c>
      <c r="DI30">
        <v>110</v>
      </c>
      <c r="DJ30">
        <v>111</v>
      </c>
      <c r="DK30">
        <v>112</v>
      </c>
      <c r="DL30">
        <v>113</v>
      </c>
      <c r="DM30">
        <v>114</v>
      </c>
      <c r="DN30">
        <v>115</v>
      </c>
      <c r="DO30">
        <v>116</v>
      </c>
      <c r="DP30">
        <v>117</v>
      </c>
      <c r="DQ30">
        <v>118</v>
      </c>
      <c r="DR30">
        <v>119</v>
      </c>
      <c r="DS30">
        <v>120</v>
      </c>
      <c r="DT30">
        <v>121</v>
      </c>
      <c r="DU30">
        <v>122</v>
      </c>
      <c r="DV30">
        <v>123</v>
      </c>
      <c r="DW30">
        <v>124</v>
      </c>
      <c r="DX30">
        <v>125</v>
      </c>
      <c r="DY30">
        <v>126</v>
      </c>
      <c r="DZ30">
        <v>127</v>
      </c>
      <c r="EA30">
        <v>128</v>
      </c>
      <c r="EB30">
        <v>129</v>
      </c>
      <c r="EC30">
        <v>130</v>
      </c>
      <c r="ED30">
        <v>131</v>
      </c>
      <c r="EE30">
        <v>132</v>
      </c>
      <c r="EF30">
        <v>133</v>
      </c>
      <c r="EG30">
        <v>134</v>
      </c>
      <c r="EH30">
        <v>135</v>
      </c>
      <c r="EI30">
        <v>136</v>
      </c>
      <c r="EJ30">
        <v>137</v>
      </c>
      <c r="EK30">
        <v>138</v>
      </c>
      <c r="EL30">
        <v>139</v>
      </c>
      <c r="EM30">
        <v>140</v>
      </c>
      <c r="EN30">
        <v>141</v>
      </c>
      <c r="EO30">
        <v>142</v>
      </c>
      <c r="EP30">
        <v>143</v>
      </c>
      <c r="EQ30">
        <v>144</v>
      </c>
      <c r="ER30">
        <v>145</v>
      </c>
      <c r="ES30">
        <v>146</v>
      </c>
      <c r="ET30">
        <v>147</v>
      </c>
      <c r="EU30">
        <v>148</v>
      </c>
      <c r="EV30">
        <v>149</v>
      </c>
      <c r="EW30">
        <v>150</v>
      </c>
      <c r="EX30">
        <v>151</v>
      </c>
      <c r="EY30">
        <v>152</v>
      </c>
      <c r="EZ30">
        <v>153</v>
      </c>
      <c r="FA30">
        <v>154</v>
      </c>
      <c r="FB30">
        <v>155</v>
      </c>
      <c r="FC30">
        <v>156</v>
      </c>
      <c r="FD30">
        <v>157</v>
      </c>
      <c r="FE30">
        <v>158</v>
      </c>
      <c r="FF30">
        <v>159</v>
      </c>
      <c r="FG30">
        <v>160</v>
      </c>
      <c r="FH30">
        <v>161</v>
      </c>
      <c r="FI30">
        <v>162</v>
      </c>
      <c r="FJ30">
        <v>163</v>
      </c>
      <c r="FK30">
        <v>164</v>
      </c>
      <c r="FL30">
        <v>165</v>
      </c>
      <c r="FM30">
        <v>166</v>
      </c>
      <c r="FN30">
        <v>167</v>
      </c>
      <c r="FO30">
        <v>168</v>
      </c>
      <c r="FP30">
        <v>169</v>
      </c>
      <c r="FQ30">
        <v>170</v>
      </c>
      <c r="FR30">
        <v>171</v>
      </c>
      <c r="FS30">
        <v>172</v>
      </c>
      <c r="FT30">
        <v>173</v>
      </c>
      <c r="FU30">
        <v>174</v>
      </c>
      <c r="FV30">
        <v>175</v>
      </c>
      <c r="FW30">
        <v>176</v>
      </c>
      <c r="FX30">
        <v>177</v>
      </c>
      <c r="FY30">
        <v>178</v>
      </c>
      <c r="FZ30">
        <v>179</v>
      </c>
      <c r="GA30">
        <v>180</v>
      </c>
      <c r="GB30">
        <v>181</v>
      </c>
      <c r="GC30">
        <v>182</v>
      </c>
      <c r="GD30">
        <v>183</v>
      </c>
      <c r="GE30">
        <v>184</v>
      </c>
      <c r="GF30">
        <v>185</v>
      </c>
      <c r="GG30">
        <v>186</v>
      </c>
      <c r="GH30">
        <v>187</v>
      </c>
      <c r="GI30">
        <v>188</v>
      </c>
      <c r="GJ30">
        <v>189</v>
      </c>
      <c r="GK30">
        <v>190</v>
      </c>
      <c r="GL30">
        <v>191</v>
      </c>
      <c r="GM30">
        <v>192</v>
      </c>
      <c r="GN30">
        <v>193</v>
      </c>
    </row>
    <row r="31" spans="1:223" s="32" customFormat="1" x14ac:dyDescent="0.25">
      <c r="A31" s="36" t="s">
        <v>273</v>
      </c>
      <c r="B31" s="32">
        <f>Blad4!B5</f>
        <v>112165082.10013613</v>
      </c>
      <c r="C31" s="32">
        <f>B6</f>
        <v>669682.46726187074</v>
      </c>
      <c r="D31" s="32">
        <f t="shared" ref="D31:BO31" si="0">C6</f>
        <v>1495167.0069027515</v>
      </c>
      <c r="E31" s="32">
        <f t="shared" si="0"/>
        <v>1982407.9191729771</v>
      </c>
      <c r="F31" s="32">
        <f t="shared" si="0"/>
        <v>1197207.2022521324</v>
      </c>
      <c r="G31" s="32">
        <f t="shared" si="0"/>
        <v>1101302.9162795641</v>
      </c>
      <c r="H31" s="32">
        <f t="shared" si="0"/>
        <v>1173764.6944743299</v>
      </c>
      <c r="I31" s="32">
        <f t="shared" si="0"/>
        <v>1282596.2813668787</v>
      </c>
      <c r="J31" s="32">
        <f t="shared" si="0"/>
        <v>1182884.7637674685</v>
      </c>
      <c r="K31" s="32">
        <f t="shared" si="0"/>
        <v>1144166.72986685</v>
      </c>
      <c r="L31" s="32">
        <f t="shared" si="0"/>
        <v>1125411.3899149387</v>
      </c>
      <c r="M31" s="32">
        <f t="shared" si="0"/>
        <v>1142535.2416416863</v>
      </c>
      <c r="N31" s="32">
        <f t="shared" si="0"/>
        <v>1092141.6246644694</v>
      </c>
      <c r="O31" s="32">
        <f t="shared" si="0"/>
        <v>1096336.2758987895</v>
      </c>
      <c r="P31" s="32">
        <f t="shared" si="0"/>
        <v>1069176.5227002082</v>
      </c>
      <c r="Q31" s="32">
        <f t="shared" si="0"/>
        <v>1066619.2926356699</v>
      </c>
      <c r="R31" s="32">
        <f t="shared" si="0"/>
        <v>1059798.702520496</v>
      </c>
      <c r="S31" s="32">
        <f t="shared" si="0"/>
        <v>1034911.6130601867</v>
      </c>
      <c r="T31" s="32">
        <f t="shared" si="0"/>
        <v>976196.21220893005</v>
      </c>
      <c r="U31" s="32">
        <f t="shared" si="0"/>
        <v>875827.39726001571</v>
      </c>
      <c r="V31" s="32">
        <f t="shared" si="0"/>
        <v>767759.02768392244</v>
      </c>
      <c r="W31" s="32">
        <f t="shared" si="0"/>
        <v>726712.20621130639</v>
      </c>
      <c r="X31" s="32">
        <f t="shared" si="0"/>
        <v>706761.19015911291</v>
      </c>
      <c r="Y31" s="32">
        <f t="shared" si="0"/>
        <v>914398.05675889563</v>
      </c>
      <c r="Z31" s="32">
        <f t="shared" si="0"/>
        <v>864704.8204690289</v>
      </c>
      <c r="AA31" s="32">
        <f t="shared" si="0"/>
        <v>832759.55836557469</v>
      </c>
      <c r="AB31" s="32">
        <f t="shared" si="0"/>
        <v>782955.49779988127</v>
      </c>
      <c r="AC31" s="32">
        <f t="shared" si="0"/>
        <v>750112.94810406864</v>
      </c>
      <c r="AD31" s="32">
        <f t="shared" si="0"/>
        <v>725885.54108619434</v>
      </c>
      <c r="AE31" s="32">
        <f t="shared" si="0"/>
        <v>713138.60166283243</v>
      </c>
      <c r="AF31" s="32">
        <f t="shared" si="0"/>
        <v>679837.12918069132</v>
      </c>
      <c r="AG31" s="32">
        <f t="shared" si="0"/>
        <v>650355.21631106886</v>
      </c>
      <c r="AH31" s="32">
        <f t="shared" si="0"/>
        <v>622959.67733774625</v>
      </c>
      <c r="AI31" s="32">
        <f t="shared" si="0"/>
        <v>598303.27925392182</v>
      </c>
      <c r="AJ31" s="32">
        <f t="shared" si="0"/>
        <v>573709.7526181112</v>
      </c>
      <c r="AK31" s="32">
        <f t="shared" si="0"/>
        <v>551147.47525001841</v>
      </c>
      <c r="AL31" s="32">
        <f t="shared" si="0"/>
        <v>528406.81811334728</v>
      </c>
      <c r="AM31" s="32">
        <f t="shared" si="0"/>
        <v>524818.40813814593</v>
      </c>
      <c r="AN31" s="32">
        <f t="shared" si="0"/>
        <v>468276.18933785905</v>
      </c>
      <c r="AO31" s="32">
        <f t="shared" si="0"/>
        <v>450305.13444586203</v>
      </c>
      <c r="AP31" s="32">
        <f t="shared" si="0"/>
        <v>443210.24992128735</v>
      </c>
      <c r="AQ31" s="32">
        <f t="shared" si="0"/>
        <v>431115.03868564218</v>
      </c>
      <c r="AR31" s="32">
        <f t="shared" si="0"/>
        <v>416320.1634117192</v>
      </c>
      <c r="AS31" s="32">
        <f t="shared" si="0"/>
        <v>403276.66733291181</v>
      </c>
      <c r="AT31" s="32">
        <f t="shared" si="0"/>
        <v>391059.94806348305</v>
      </c>
      <c r="AU31" s="32">
        <f t="shared" si="0"/>
        <v>380209.0392902483</v>
      </c>
      <c r="AV31" s="32">
        <f t="shared" si="0"/>
        <v>370986.84324206127</v>
      </c>
      <c r="AW31" s="32">
        <f t="shared" si="0"/>
        <v>362312.30818130728</v>
      </c>
      <c r="AX31" s="32">
        <f t="shared" si="0"/>
        <v>354155.66608881491</v>
      </c>
      <c r="AY31" s="32">
        <f t="shared" si="0"/>
        <v>342718.32489219954</v>
      </c>
      <c r="AZ31" s="32">
        <f t="shared" si="0"/>
        <v>330090.27990992478</v>
      </c>
      <c r="BA31" s="32">
        <f t="shared" si="0"/>
        <v>318080.39050266787</v>
      </c>
      <c r="BB31" s="32">
        <f t="shared" si="0"/>
        <v>306758.19225785771</v>
      </c>
      <c r="BC31" s="32">
        <f t="shared" si="0"/>
        <v>295952.95972001925</v>
      </c>
      <c r="BD31" s="32">
        <f t="shared" si="0"/>
        <v>285353.58415538445</v>
      </c>
      <c r="BE31" s="32">
        <f t="shared" si="0"/>
        <v>274845.5998462307</v>
      </c>
      <c r="BF31" s="32">
        <f t="shared" si="0"/>
        <v>265462.92292743555</v>
      </c>
      <c r="BG31" s="32">
        <f t="shared" si="0"/>
        <v>256114.48681586795</v>
      </c>
      <c r="BH31" s="32">
        <f t="shared" si="0"/>
        <v>246988.58244399351</v>
      </c>
      <c r="BI31" s="32">
        <f t="shared" si="0"/>
        <v>238977.22121663985</v>
      </c>
      <c r="BJ31" s="32">
        <f t="shared" si="0"/>
        <v>231555.02467527281</v>
      </c>
      <c r="BK31" s="32">
        <f t="shared" si="0"/>
        <v>222834.46292898091</v>
      </c>
      <c r="BL31" s="32">
        <f t="shared" si="0"/>
        <v>214822.6881514132</v>
      </c>
      <c r="BM31" s="32">
        <f t="shared" si="0"/>
        <v>207416.98805597116</v>
      </c>
      <c r="BN31" s="32">
        <f t="shared" si="0"/>
        <v>201168.86508908795</v>
      </c>
      <c r="BO31" s="32">
        <f t="shared" si="0"/>
        <v>194390.28229227103</v>
      </c>
      <c r="BP31" s="32">
        <f t="shared" ref="BP31:EA31" si="1">BO6</f>
        <v>187329.79739740014</v>
      </c>
      <c r="BQ31" s="32">
        <f t="shared" si="1"/>
        <v>181238.97450918998</v>
      </c>
      <c r="BR31" s="32">
        <f t="shared" si="1"/>
        <v>175272.53309184892</v>
      </c>
      <c r="BS31" s="32">
        <f t="shared" si="1"/>
        <v>169367.64527933978</v>
      </c>
      <c r="BT31" s="32">
        <f t="shared" si="1"/>
        <v>163661.07661259788</v>
      </c>
      <c r="BU31" s="32">
        <f t="shared" si="1"/>
        <v>158243.98365982098</v>
      </c>
      <c r="BV31" s="32">
        <f t="shared" si="1"/>
        <v>154563.54225279842</v>
      </c>
      <c r="BW31" s="32">
        <f t="shared" si="1"/>
        <v>147871.60830946564</v>
      </c>
      <c r="BX31" s="32">
        <f t="shared" si="1"/>
        <v>143777.69990217773</v>
      </c>
      <c r="BY31" s="32">
        <f t="shared" si="1"/>
        <v>138467.27089112101</v>
      </c>
      <c r="BZ31" s="32">
        <f t="shared" si="1"/>
        <v>134019.24817320364</v>
      </c>
      <c r="CA31" s="32">
        <f t="shared" si="1"/>
        <v>129681.93500851199</v>
      </c>
      <c r="CB31" s="32">
        <f t="shared" si="1"/>
        <v>125318.96914854975</v>
      </c>
      <c r="CC31" s="32">
        <f t="shared" si="1"/>
        <v>121555.51120785042</v>
      </c>
      <c r="CD31" s="32">
        <f t="shared" si="1"/>
        <v>118449.57666904799</v>
      </c>
      <c r="CE31" s="32">
        <f t="shared" si="1"/>
        <v>115121.4657122085</v>
      </c>
      <c r="CF31" s="32">
        <f t="shared" si="1"/>
        <v>110734.11603860254</v>
      </c>
      <c r="CG31" s="32">
        <f t="shared" si="1"/>
        <v>108448.98518758561</v>
      </c>
      <c r="CH31" s="32">
        <f t="shared" si="1"/>
        <v>106621.51123282651</v>
      </c>
      <c r="CI31" s="32">
        <f t="shared" si="1"/>
        <v>101372.12520437187</v>
      </c>
      <c r="CJ31" s="32">
        <f t="shared" si="1"/>
        <v>97208.127722764752</v>
      </c>
      <c r="CK31" s="32">
        <f t="shared" si="1"/>
        <v>79349.041091528459</v>
      </c>
      <c r="CL31" s="32">
        <f t="shared" si="1"/>
        <v>77312.921324634954</v>
      </c>
      <c r="CM31" s="32">
        <f t="shared" si="1"/>
        <v>75445.911275974955</v>
      </c>
      <c r="CN31" s="32">
        <f t="shared" si="1"/>
        <v>73584.446650025406</v>
      </c>
      <c r="CO31" s="32">
        <f t="shared" si="1"/>
        <v>71630.957805202313</v>
      </c>
      <c r="CP31" s="32">
        <f t="shared" si="1"/>
        <v>69954.632076692535</v>
      </c>
      <c r="CQ31" s="32">
        <f t="shared" si="1"/>
        <v>68131.24570582599</v>
      </c>
      <c r="CR31" s="32">
        <f t="shared" si="1"/>
        <v>66401.442630470425</v>
      </c>
      <c r="CS31" s="32">
        <f t="shared" si="1"/>
        <v>64814.590983398084</v>
      </c>
      <c r="CT31" s="32">
        <f t="shared" si="1"/>
        <v>64643.504919364597</v>
      </c>
      <c r="CU31" s="32">
        <f t="shared" si="1"/>
        <v>61633.144184612735</v>
      </c>
      <c r="CV31" s="32">
        <f t="shared" si="1"/>
        <v>60080.381292752594</v>
      </c>
      <c r="CW31" s="32">
        <f t="shared" si="1"/>
        <v>58655.334838654235</v>
      </c>
      <c r="CX31" s="32">
        <f t="shared" si="1"/>
        <v>57203.138500541849</v>
      </c>
      <c r="CY31" s="32">
        <f t="shared" si="1"/>
        <v>55880.098366974489</v>
      </c>
      <c r="CZ31" s="32">
        <f t="shared" si="1"/>
        <v>54558.753861705845</v>
      </c>
      <c r="DA31" s="32">
        <f t="shared" si="1"/>
        <v>53151.432889771968</v>
      </c>
      <c r="DB31" s="32">
        <f t="shared" si="1"/>
        <v>51964.055530534184</v>
      </c>
      <c r="DC31" s="32">
        <f t="shared" si="1"/>
        <v>50650.208012228315</v>
      </c>
      <c r="DD31" s="32">
        <f t="shared" si="1"/>
        <v>49402.792133899879</v>
      </c>
      <c r="DE31" s="32">
        <f t="shared" si="1"/>
        <v>48268.126904750054</v>
      </c>
      <c r="DF31" s="32">
        <f t="shared" si="1"/>
        <v>48309.620831738495</v>
      </c>
      <c r="DG31" s="32">
        <f t="shared" si="1"/>
        <v>38830.225228308198</v>
      </c>
      <c r="DH31" s="32">
        <f t="shared" si="1"/>
        <v>37894.756481354721</v>
      </c>
      <c r="DI31" s="32">
        <f t="shared" si="1"/>
        <v>37029.37589896367</v>
      </c>
      <c r="DJ31" s="32">
        <f t="shared" si="1"/>
        <v>36154.412144103786</v>
      </c>
      <c r="DK31" s="32">
        <f t="shared" si="1"/>
        <v>35348.925083072456</v>
      </c>
      <c r="DL31" s="32">
        <f t="shared" si="1"/>
        <v>34550.453535294575</v>
      </c>
      <c r="DM31" s="32">
        <f t="shared" si="1"/>
        <v>33711.66016441425</v>
      </c>
      <c r="DN31" s="32">
        <f t="shared" si="1"/>
        <v>32981.993778113931</v>
      </c>
      <c r="DO31" s="32">
        <f t="shared" si="1"/>
        <v>32193.628846757059</v>
      </c>
      <c r="DP31" s="32">
        <f t="shared" si="1"/>
        <v>31446.529640646779</v>
      </c>
      <c r="DQ31" s="32">
        <f t="shared" si="1"/>
        <v>30762.179296467184</v>
      </c>
      <c r="DR31" s="32">
        <f t="shared" si="1"/>
        <v>30961.825070198043</v>
      </c>
      <c r="DS31" s="32">
        <f t="shared" si="1"/>
        <v>25997.184452544301</v>
      </c>
      <c r="DT31" s="32">
        <f t="shared" si="1"/>
        <v>7350.6582912062922</v>
      </c>
      <c r="DU31" s="32">
        <f t="shared" si="1"/>
        <v>7264.1033672010544</v>
      </c>
      <c r="DV31" s="32">
        <f t="shared" si="1"/>
        <v>7178.4411270134297</v>
      </c>
      <c r="DW31" s="32">
        <f t="shared" si="1"/>
        <v>7093.6766695269762</v>
      </c>
      <c r="DX31" s="32">
        <f t="shared" si="1"/>
        <v>7009.8127707200892</v>
      </c>
      <c r="DY31" s="32">
        <f t="shared" si="1"/>
        <v>6926.8533680237424</v>
      </c>
      <c r="DZ31" s="32">
        <f t="shared" si="1"/>
        <v>6844.7923614379361</v>
      </c>
      <c r="EA31" s="32">
        <f t="shared" si="1"/>
        <v>6763.6394185617191</v>
      </c>
      <c r="EB31" s="32">
        <f t="shared" ref="EB31:GM31" si="2">EA6</f>
        <v>6683.3903623002507</v>
      </c>
      <c r="EC31" s="32">
        <f t="shared" si="2"/>
        <v>6604.0492300845081</v>
      </c>
      <c r="ED31" s="32">
        <f t="shared" si="2"/>
        <v>7173.4672586184024</v>
      </c>
      <c r="EE31" s="32">
        <f t="shared" si="2"/>
        <v>6448.0856897469912</v>
      </c>
      <c r="EF31" s="32">
        <f t="shared" si="2"/>
        <v>6371.4606576036113</v>
      </c>
      <c r="EG31" s="32">
        <f t="shared" si="2"/>
        <v>6295.739562915328</v>
      </c>
      <c r="EH31" s="32">
        <f t="shared" si="2"/>
        <v>6220.9240587553732</v>
      </c>
      <c r="EI31" s="32">
        <f t="shared" si="2"/>
        <v>6147.0137138392365</v>
      </c>
      <c r="EJ31" s="32">
        <f t="shared" si="2"/>
        <v>6073.9981209040088</v>
      </c>
      <c r="EK31" s="32">
        <f t="shared" si="2"/>
        <v>6001.8800330229233</v>
      </c>
      <c r="EL31" s="32">
        <f t="shared" si="2"/>
        <v>5930.6558345537251</v>
      </c>
      <c r="EM31" s="32">
        <f t="shared" si="2"/>
        <v>5860.3234713067377</v>
      </c>
      <c r="EN31" s="32">
        <f t="shared" si="2"/>
        <v>5790.8778432819618</v>
      </c>
      <c r="EO31" s="32">
        <f t="shared" si="2"/>
        <v>5722.3146733845606</v>
      </c>
      <c r="EP31" s="32">
        <f t="shared" si="2"/>
        <v>6091.2648169938748</v>
      </c>
      <c r="EQ31" s="32">
        <f t="shared" si="2"/>
        <v>5587.8177923296262</v>
      </c>
      <c r="ER31" s="32">
        <f t="shared" si="2"/>
        <v>5521.8725197195108</v>
      </c>
      <c r="ES31" s="32">
        <f t="shared" si="2"/>
        <v>5456.7858208790258</v>
      </c>
      <c r="ET31" s="32">
        <f t="shared" si="2"/>
        <v>5392.5608488814041</v>
      </c>
      <c r="EU31" s="32">
        <f t="shared" si="2"/>
        <v>5329.1826277482487</v>
      </c>
      <c r="EV31" s="32">
        <f t="shared" si="2"/>
        <v>5266.6469189321433</v>
      </c>
      <c r="EW31" s="32">
        <f t="shared" si="2"/>
        <v>5204.9479609805057</v>
      </c>
      <c r="EX31" s="32">
        <f t="shared" si="2"/>
        <v>5144.07816953559</v>
      </c>
      <c r="EY31" s="32">
        <f t="shared" si="2"/>
        <v>5084.0272758819119</v>
      </c>
      <c r="EZ31" s="32">
        <f t="shared" si="2"/>
        <v>5024.7933643772121</v>
      </c>
      <c r="FA31" s="32">
        <f t="shared" si="2"/>
        <v>4966.3617590430977</v>
      </c>
      <c r="FB31" s="32">
        <f t="shared" si="2"/>
        <v>5182.668919293953</v>
      </c>
      <c r="FC31" s="32">
        <f t="shared" si="2"/>
        <v>4851.8833210762987</v>
      </c>
      <c r="FD31" s="32">
        <f t="shared" si="2"/>
        <v>4795.8158895600563</v>
      </c>
      <c r="FE31" s="32">
        <f t="shared" si="2"/>
        <v>4740.5207653308407</v>
      </c>
      <c r="FF31" s="32">
        <f t="shared" si="2"/>
        <v>4685.989241125746</v>
      </c>
      <c r="FG31" s="32">
        <f t="shared" si="2"/>
        <v>4631.6522655039926</v>
      </c>
      <c r="FH31" s="32">
        <f t="shared" si="2"/>
        <v>4578.6372871574649</v>
      </c>
      <c r="FI31" s="32">
        <f t="shared" si="2"/>
        <v>4526.1924652455573</v>
      </c>
      <c r="FJ31" s="32">
        <f t="shared" si="2"/>
        <v>4471.3134218800342</v>
      </c>
      <c r="FK31" s="32">
        <f t="shared" si="2"/>
        <v>4418.9682613604054</v>
      </c>
      <c r="FL31" s="32">
        <f t="shared" si="2"/>
        <v>4366.7974723292818</v>
      </c>
      <c r="FM31" s="32">
        <f t="shared" si="2"/>
        <v>4317.4146091813618</v>
      </c>
      <c r="FN31" s="32">
        <f t="shared" si="2"/>
        <v>4421.5740809145173</v>
      </c>
      <c r="FO31" s="32">
        <f t="shared" si="2"/>
        <v>4221.0829500167983</v>
      </c>
      <c r="FP31" s="32">
        <f t="shared" si="2"/>
        <v>4173.9198668332147</v>
      </c>
      <c r="FQ31" s="32">
        <f t="shared" si="2"/>
        <v>4127.4571775272861</v>
      </c>
      <c r="FR31" s="32">
        <f t="shared" si="2"/>
        <v>4081.6260731554148</v>
      </c>
      <c r="FS31" s="32">
        <f t="shared" si="2"/>
        <v>4036.4130777392033</v>
      </c>
      <c r="FT31" s="32">
        <f t="shared" si="2"/>
        <v>3991.7883477012138</v>
      </c>
      <c r="FU31" s="32">
        <f t="shared" si="2"/>
        <v>3947.7895327653491</v>
      </c>
      <c r="FV31" s="32">
        <f t="shared" si="2"/>
        <v>3902.3079042753893</v>
      </c>
      <c r="FW31" s="32">
        <f t="shared" si="2"/>
        <v>3859.5003781992195</v>
      </c>
      <c r="FX31" s="32">
        <f t="shared" si="2"/>
        <v>3817.1019415108149</v>
      </c>
      <c r="FY31" s="32">
        <f t="shared" si="2"/>
        <v>3774.8866394441907</v>
      </c>
      <c r="FZ31" s="32">
        <f t="shared" si="2"/>
        <v>3813.6218889311963</v>
      </c>
      <c r="GA31" s="32">
        <f t="shared" si="2"/>
        <v>23.37896160505845</v>
      </c>
      <c r="GB31" s="32">
        <f t="shared" si="2"/>
        <v>0</v>
      </c>
      <c r="GC31" s="32">
        <f t="shared" si="2"/>
        <v>0</v>
      </c>
      <c r="GD31" s="32">
        <f t="shared" si="2"/>
        <v>0</v>
      </c>
      <c r="GE31" s="32">
        <f t="shared" si="2"/>
        <v>0</v>
      </c>
      <c r="GF31" s="32">
        <f t="shared" si="2"/>
        <v>0</v>
      </c>
      <c r="GG31" s="32">
        <f t="shared" si="2"/>
        <v>0</v>
      </c>
      <c r="GH31" s="32">
        <f t="shared" si="2"/>
        <v>0</v>
      </c>
      <c r="GI31" s="32">
        <f t="shared" si="2"/>
        <v>0</v>
      </c>
      <c r="GJ31" s="32">
        <f t="shared" si="2"/>
        <v>0</v>
      </c>
      <c r="GK31" s="32">
        <f t="shared" si="2"/>
        <v>0</v>
      </c>
      <c r="GL31" s="32">
        <f t="shared" si="2"/>
        <v>0</v>
      </c>
      <c r="GM31" s="32">
        <f t="shared" si="2"/>
        <v>0</v>
      </c>
      <c r="GN31" s="32">
        <f>GM6</f>
        <v>0</v>
      </c>
    </row>
    <row r="32" spans="1:223" s="32" customFormat="1" x14ac:dyDescent="0.25">
      <c r="B32" s="32">
        <f>Blad4!B6</f>
        <v>147280585.34329349</v>
      </c>
      <c r="C32" s="32">
        <f>C7</f>
        <v>1074038.670077424</v>
      </c>
      <c r="D32" s="32">
        <f t="shared" ref="D32:BO32" si="3">D7</f>
        <v>1074371.349988366</v>
      </c>
      <c r="E32" s="32">
        <f t="shared" si="3"/>
        <v>794457.17236157029</v>
      </c>
      <c r="F32" s="32">
        <f t="shared" si="3"/>
        <v>665741.59986298275</v>
      </c>
      <c r="G32" s="32">
        <f t="shared" si="3"/>
        <v>646480.55588855548</v>
      </c>
      <c r="H32" s="32">
        <f t="shared" si="3"/>
        <v>623606.52587284218</v>
      </c>
      <c r="I32" s="32">
        <f t="shared" si="3"/>
        <v>711765.34352761367</v>
      </c>
      <c r="J32" s="32">
        <f t="shared" si="3"/>
        <v>673847.45351105859</v>
      </c>
      <c r="K32" s="32">
        <f t="shared" si="3"/>
        <v>631925.59977201966</v>
      </c>
      <c r="L32" s="32">
        <f t="shared" si="3"/>
        <v>615555.7321686761</v>
      </c>
      <c r="M32" s="32">
        <f t="shared" si="3"/>
        <v>599497.68020240229</v>
      </c>
      <c r="N32" s="32">
        <f t="shared" si="3"/>
        <v>587088.00002902339</v>
      </c>
      <c r="O32" s="32">
        <f t="shared" si="3"/>
        <v>579764.16769443499</v>
      </c>
      <c r="P32" s="32">
        <f t="shared" si="3"/>
        <v>574903.07132785325</v>
      </c>
      <c r="Q32" s="32">
        <f t="shared" si="3"/>
        <v>562879.80052152334</v>
      </c>
      <c r="R32" s="32">
        <f t="shared" si="3"/>
        <v>542934.78756454028</v>
      </c>
      <c r="S32" s="32">
        <f t="shared" si="3"/>
        <v>643192.35682831937</v>
      </c>
      <c r="T32" s="32">
        <f t="shared" si="3"/>
        <v>576594.57899039949</v>
      </c>
      <c r="U32" s="32">
        <f t="shared" si="3"/>
        <v>561680.36599764694</v>
      </c>
      <c r="V32" s="32">
        <f t="shared" si="3"/>
        <v>497843.2797510302</v>
      </c>
      <c r="W32" s="32">
        <f t="shared" si="3"/>
        <v>480122.36123117252</v>
      </c>
      <c r="X32" s="32">
        <f t="shared" si="3"/>
        <v>474456.02460730169</v>
      </c>
      <c r="Y32" s="32">
        <f t="shared" si="3"/>
        <v>472307.01815490721</v>
      </c>
      <c r="Z32" s="32">
        <f t="shared" si="3"/>
        <v>456595.45150219492</v>
      </c>
      <c r="AA32" s="32">
        <f t="shared" si="3"/>
        <v>458211.02487338713</v>
      </c>
      <c r="AB32" s="32">
        <f t="shared" si="3"/>
        <v>453877.11504769698</v>
      </c>
      <c r="AC32" s="32">
        <f t="shared" si="3"/>
        <v>429187.90748388314</v>
      </c>
      <c r="AD32" s="32">
        <f t="shared" si="3"/>
        <v>428350.19101621676</v>
      </c>
      <c r="AE32" s="32">
        <f t="shared" si="3"/>
        <v>428033.03781845229</v>
      </c>
      <c r="AF32" s="32">
        <f t="shared" si="3"/>
        <v>410082.94761243771</v>
      </c>
      <c r="AG32" s="32">
        <f t="shared" si="3"/>
        <v>403541.71519730613</v>
      </c>
      <c r="AH32" s="32">
        <f t="shared" si="3"/>
        <v>397518.4011493224</v>
      </c>
      <c r="AI32" s="32">
        <f t="shared" si="3"/>
        <v>392042.32063517394</v>
      </c>
      <c r="AJ32" s="32">
        <f t="shared" si="3"/>
        <v>386674.15882454708</v>
      </c>
      <c r="AK32" s="32">
        <f t="shared" si="3"/>
        <v>381802.1255160842</v>
      </c>
      <c r="AL32" s="32">
        <f t="shared" si="3"/>
        <v>376890.39573522995</v>
      </c>
      <c r="AM32" s="32">
        <f t="shared" si="3"/>
        <v>384182.4531301629</v>
      </c>
      <c r="AN32" s="32">
        <f t="shared" si="3"/>
        <v>355598.30368296907</v>
      </c>
      <c r="AO32" s="32">
        <f t="shared" si="3"/>
        <v>347852.90665445419</v>
      </c>
      <c r="AP32" s="32">
        <f t="shared" si="3"/>
        <v>351856.912213362</v>
      </c>
      <c r="AQ32" s="32">
        <f t="shared" si="3"/>
        <v>354681.72617954307</v>
      </c>
      <c r="AR32" s="32">
        <f t="shared" si="3"/>
        <v>353580.73773832689</v>
      </c>
      <c r="AS32" s="32">
        <f t="shared" si="3"/>
        <v>353198.42413335026</v>
      </c>
      <c r="AT32" s="32">
        <f t="shared" si="3"/>
        <v>352776.73338411574</v>
      </c>
      <c r="AU32" s="32">
        <f t="shared" si="3"/>
        <v>354614.78078100155</v>
      </c>
      <c r="AV32" s="32">
        <f t="shared" si="3"/>
        <v>356880.78424082336</v>
      </c>
      <c r="AW32" s="32">
        <f t="shared" si="3"/>
        <v>358599.86963182635</v>
      </c>
      <c r="AX32" s="32">
        <f t="shared" si="3"/>
        <v>360011.07750090887</v>
      </c>
      <c r="AY32" s="32">
        <f t="shared" si="3"/>
        <v>357993.55091323453</v>
      </c>
      <c r="AZ32" s="32">
        <f t="shared" si="3"/>
        <v>354276.03721738246</v>
      </c>
      <c r="BA32" s="32">
        <f t="shared" si="3"/>
        <v>346090.02992536547</v>
      </c>
      <c r="BB32" s="32">
        <f t="shared" si="3"/>
        <v>342630.98359701247</v>
      </c>
      <c r="BC32" s="32">
        <f t="shared" si="3"/>
        <v>339375.68923009397</v>
      </c>
      <c r="BD32" s="32">
        <f t="shared" si="3"/>
        <v>336261.73122769571</v>
      </c>
      <c r="BE32" s="32">
        <f t="shared" si="3"/>
        <v>333242.39502804371</v>
      </c>
      <c r="BF32" s="32">
        <f t="shared" si="3"/>
        <v>330410.76303729834</v>
      </c>
      <c r="BG32" s="32">
        <f t="shared" si="3"/>
        <v>327573.79381028056</v>
      </c>
      <c r="BH32" s="32">
        <f t="shared" si="3"/>
        <v>325037.93860591733</v>
      </c>
      <c r="BI32" s="32">
        <f t="shared" si="3"/>
        <v>322146.10715604533</v>
      </c>
      <c r="BJ32" s="32">
        <f t="shared" si="3"/>
        <v>319723.96827497135</v>
      </c>
      <c r="BK32" s="32">
        <f t="shared" si="3"/>
        <v>316975.25317208032</v>
      </c>
      <c r="BL32" s="32">
        <f t="shared" si="3"/>
        <v>314726.64355180523</v>
      </c>
      <c r="BM32" s="32">
        <f t="shared" si="3"/>
        <v>307915.36233594583</v>
      </c>
      <c r="BN32" s="32">
        <f t="shared" si="3"/>
        <v>305840.82496337366</v>
      </c>
      <c r="BO32" s="32">
        <f t="shared" si="3"/>
        <v>303828.95040694246</v>
      </c>
      <c r="BP32" s="32">
        <f t="shared" ref="BP32:EA32" si="4">BP7</f>
        <v>301850.72558183712</v>
      </c>
      <c r="BQ32" s="32">
        <f t="shared" si="4"/>
        <v>300006.66846173175</v>
      </c>
      <c r="BR32" s="32">
        <f t="shared" si="4"/>
        <v>298131.92891324911</v>
      </c>
      <c r="BS32" s="32">
        <f t="shared" si="4"/>
        <v>296343.52202856488</v>
      </c>
      <c r="BT32" s="32">
        <f t="shared" si="4"/>
        <v>294625.63825414918</v>
      </c>
      <c r="BU32" s="32">
        <f t="shared" si="4"/>
        <v>292952.74508574296</v>
      </c>
      <c r="BV32" s="32">
        <f t="shared" si="4"/>
        <v>291304.4724219662</v>
      </c>
      <c r="BW32" s="32">
        <f t="shared" si="4"/>
        <v>289677.95015567821</v>
      </c>
      <c r="BX32" s="32">
        <f t="shared" si="4"/>
        <v>288116.28147005074</v>
      </c>
      <c r="BY32" s="32">
        <f t="shared" si="4"/>
        <v>281927.96804024617</v>
      </c>
      <c r="BZ32" s="32">
        <f t="shared" si="4"/>
        <v>280428.88086604932</v>
      </c>
      <c r="CA32" s="32">
        <f t="shared" si="4"/>
        <v>278941.10338844795</v>
      </c>
      <c r="CB32" s="32">
        <f t="shared" si="4"/>
        <v>277447.73171953944</v>
      </c>
      <c r="CC32" s="32">
        <f t="shared" si="4"/>
        <v>276008.10430264467</v>
      </c>
      <c r="CD32" s="32">
        <f t="shared" si="4"/>
        <v>274542.05123241129</v>
      </c>
      <c r="CE32" s="32">
        <f t="shared" si="4"/>
        <v>273092.39759663172</v>
      </c>
      <c r="CF32" s="32">
        <f t="shared" si="4"/>
        <v>271663.84300902201</v>
      </c>
      <c r="CG32" s="32">
        <f t="shared" si="4"/>
        <v>270235.73279847269</v>
      </c>
      <c r="CH32" s="32">
        <f t="shared" si="4"/>
        <v>268793.32296928321</v>
      </c>
      <c r="CI32" s="32">
        <f t="shared" si="4"/>
        <v>267334.17708801723</v>
      </c>
      <c r="CJ32" s="32">
        <f t="shared" si="4"/>
        <v>265892.58831301483</v>
      </c>
      <c r="CK32" s="32">
        <f t="shared" si="4"/>
        <v>259789.55933860852</v>
      </c>
      <c r="CL32" s="32">
        <f t="shared" si="4"/>
        <v>258330.64235537418</v>
      </c>
      <c r="CM32" s="32">
        <f t="shared" si="4"/>
        <v>256849.83127252309</v>
      </c>
      <c r="CN32" s="32">
        <f t="shared" si="4"/>
        <v>255332.95923177039</v>
      </c>
      <c r="CO32" s="32">
        <f t="shared" si="4"/>
        <v>253827.30196579258</v>
      </c>
      <c r="CP32" s="32">
        <f t="shared" si="4"/>
        <v>252284.16514470938</v>
      </c>
      <c r="CQ32" s="32">
        <f t="shared" si="4"/>
        <v>250724.48298018827</v>
      </c>
      <c r="CR32" s="32">
        <f t="shared" si="4"/>
        <v>248058.43381432683</v>
      </c>
      <c r="CS32" s="32">
        <f t="shared" si="4"/>
        <v>245431.57269619757</v>
      </c>
      <c r="CT32" s="32">
        <f t="shared" si="4"/>
        <v>242834.22441484369</v>
      </c>
      <c r="CU32" s="32">
        <f t="shared" si="4"/>
        <v>240262.53143597851</v>
      </c>
      <c r="CV32" s="32">
        <f t="shared" si="4"/>
        <v>237744.82801531232</v>
      </c>
      <c r="CW32" s="32">
        <f t="shared" si="4"/>
        <v>230614.12805753728</v>
      </c>
      <c r="CX32" s="32">
        <f t="shared" si="4"/>
        <v>228166.06643527304</v>
      </c>
      <c r="CY32" s="32">
        <f t="shared" si="4"/>
        <v>225750.67781419755</v>
      </c>
      <c r="CZ32" s="32">
        <f t="shared" si="4"/>
        <v>223358.47085799125</v>
      </c>
      <c r="DA32" s="32">
        <f t="shared" si="4"/>
        <v>221010.67547254637</v>
      </c>
      <c r="DB32" s="32">
        <f t="shared" si="4"/>
        <v>218686.90542933854</v>
      </c>
      <c r="DC32" s="32">
        <f t="shared" si="4"/>
        <v>216393.29369508973</v>
      </c>
      <c r="DD32" s="32">
        <f t="shared" si="4"/>
        <v>214133.10487928981</v>
      </c>
      <c r="DE32" s="32">
        <f t="shared" si="4"/>
        <v>211906.9932201115</v>
      </c>
      <c r="DF32" s="32">
        <f t="shared" si="4"/>
        <v>209704.85603976122</v>
      </c>
      <c r="DG32" s="32">
        <f t="shared" si="4"/>
        <v>204773.69159712188</v>
      </c>
      <c r="DH32" s="32">
        <f t="shared" si="4"/>
        <v>202684.40088604877</v>
      </c>
      <c r="DI32" s="32">
        <f t="shared" si="4"/>
        <v>193652.89560567698</v>
      </c>
      <c r="DJ32" s="32">
        <f t="shared" si="4"/>
        <v>191617.89944203716</v>
      </c>
      <c r="DK32" s="32">
        <f t="shared" si="4"/>
        <v>189607.11964044088</v>
      </c>
      <c r="DL32" s="32">
        <f t="shared" si="4"/>
        <v>187619.33731789325</v>
      </c>
      <c r="DM32" s="32">
        <f t="shared" si="4"/>
        <v>185662.47856140346</v>
      </c>
      <c r="DN32" s="32">
        <f t="shared" si="4"/>
        <v>183722.8981862271</v>
      </c>
      <c r="DO32" s="32">
        <f t="shared" si="4"/>
        <v>181805.95778064663</v>
      </c>
      <c r="DP32" s="32">
        <f t="shared" si="4"/>
        <v>179920.00284211815</v>
      </c>
      <c r="DQ32" s="32">
        <f t="shared" si="4"/>
        <v>178059.66573092097</v>
      </c>
      <c r="DR32" s="32">
        <f t="shared" si="4"/>
        <v>176213.31511789671</v>
      </c>
      <c r="DS32" s="32">
        <f t="shared" si="4"/>
        <v>172476.43744871084</v>
      </c>
      <c r="DT32" s="32">
        <f t="shared" si="4"/>
        <v>170485.7768634434</v>
      </c>
      <c r="DU32" s="32">
        <f t="shared" si="4"/>
        <v>168780.91911716358</v>
      </c>
      <c r="DV32" s="32">
        <f t="shared" si="4"/>
        <v>167093.11000397301</v>
      </c>
      <c r="DW32" s="32">
        <f t="shared" si="4"/>
        <v>165422.17896669457</v>
      </c>
      <c r="DX32" s="32">
        <f t="shared" si="4"/>
        <v>163767.95709590465</v>
      </c>
      <c r="DY32" s="32">
        <f t="shared" si="4"/>
        <v>162130.27751444915</v>
      </c>
      <c r="DZ32" s="32">
        <f t="shared" si="4"/>
        <v>160508.97471550439</v>
      </c>
      <c r="EA32" s="32">
        <f t="shared" si="4"/>
        <v>158903.8850554853</v>
      </c>
      <c r="EB32" s="32">
        <f t="shared" ref="EB32:GM32" si="5">EB7</f>
        <v>157314.84614565267</v>
      </c>
      <c r="EC32" s="32">
        <f t="shared" si="5"/>
        <v>155741.69756050585</v>
      </c>
      <c r="ED32" s="32">
        <f t="shared" si="5"/>
        <v>154184.28064487479</v>
      </c>
      <c r="EE32" s="32">
        <f t="shared" si="5"/>
        <v>152642.43787585865</v>
      </c>
      <c r="EF32" s="32">
        <f t="shared" si="5"/>
        <v>151116.01350088732</v>
      </c>
      <c r="EG32" s="32">
        <f t="shared" si="5"/>
        <v>149604.85338417511</v>
      </c>
      <c r="EH32" s="32">
        <f t="shared" si="5"/>
        <v>148108.80479123644</v>
      </c>
      <c r="EI32" s="32">
        <f t="shared" si="5"/>
        <v>146627.71688888554</v>
      </c>
      <c r="EJ32" s="32">
        <f t="shared" si="5"/>
        <v>145161.43961426738</v>
      </c>
      <c r="EK32" s="32">
        <f t="shared" si="5"/>
        <v>143709.82523679608</v>
      </c>
      <c r="EL32" s="32">
        <f t="shared" si="5"/>
        <v>142272.7269652473</v>
      </c>
      <c r="EM32" s="32">
        <f t="shared" si="5"/>
        <v>140849.99974066572</v>
      </c>
      <c r="EN32" s="32">
        <f t="shared" si="5"/>
        <v>139441.49977442692</v>
      </c>
      <c r="EO32" s="32">
        <f t="shared" si="5"/>
        <v>138047.08486372163</v>
      </c>
      <c r="EP32" s="32">
        <f t="shared" si="5"/>
        <v>136666.61397607144</v>
      </c>
      <c r="EQ32" s="32">
        <f t="shared" si="5"/>
        <v>135299.94778029772</v>
      </c>
      <c r="ER32" s="32">
        <f t="shared" si="5"/>
        <v>133946.94841555267</v>
      </c>
      <c r="ES32" s="32">
        <f t="shared" si="5"/>
        <v>132607.47890680376</v>
      </c>
      <c r="ET32" s="32">
        <f t="shared" si="5"/>
        <v>131281.40393386455</v>
      </c>
      <c r="EU32" s="32">
        <f t="shared" si="5"/>
        <v>129968.58997784861</v>
      </c>
      <c r="EV32" s="32">
        <f t="shared" si="5"/>
        <v>128668.90407471552</v>
      </c>
      <c r="EW32" s="32">
        <f t="shared" si="5"/>
        <v>127382.21491527098</v>
      </c>
      <c r="EX32" s="32">
        <f t="shared" si="5"/>
        <v>126108.39302258987</v>
      </c>
      <c r="EY32" s="32">
        <f t="shared" si="5"/>
        <v>124847.30899717013</v>
      </c>
      <c r="EZ32" s="32">
        <f t="shared" si="5"/>
        <v>123598.8357717788</v>
      </c>
      <c r="FA32" s="32">
        <f t="shared" si="5"/>
        <v>122362.84753402909</v>
      </c>
      <c r="FB32" s="32">
        <f t="shared" si="5"/>
        <v>121139.21909541106</v>
      </c>
      <c r="FC32" s="32">
        <f t="shared" si="5"/>
        <v>119927.82688419925</v>
      </c>
      <c r="FD32" s="32">
        <f t="shared" si="5"/>
        <v>118728.54863706056</v>
      </c>
      <c r="FE32" s="32">
        <f t="shared" si="5"/>
        <v>117541.26296099256</v>
      </c>
      <c r="FF32" s="32">
        <f t="shared" si="5"/>
        <v>116365.85046429279</v>
      </c>
      <c r="FG32" s="32">
        <f t="shared" si="5"/>
        <v>115202.19193268179</v>
      </c>
      <c r="FH32" s="32">
        <f t="shared" si="5"/>
        <v>114050.16996866466</v>
      </c>
      <c r="FI32" s="32">
        <f t="shared" si="5"/>
        <v>112909.66839862341</v>
      </c>
      <c r="FJ32" s="32">
        <f t="shared" si="5"/>
        <v>111780.57168830147</v>
      </c>
      <c r="FK32" s="32">
        <f t="shared" si="5"/>
        <v>110662.76577377306</v>
      </c>
      <c r="FL32" s="32">
        <f t="shared" si="5"/>
        <v>109556.1383459585</v>
      </c>
      <c r="FM32" s="32">
        <f t="shared" si="5"/>
        <v>108460.57678868568</v>
      </c>
      <c r="FN32" s="32">
        <f t="shared" si="5"/>
        <v>107375.97108708252</v>
      </c>
      <c r="FO32" s="32">
        <f t="shared" si="5"/>
        <v>106302.21135015377</v>
      </c>
      <c r="FP32" s="32">
        <f t="shared" si="5"/>
        <v>105239.18922626569</v>
      </c>
      <c r="FQ32" s="32">
        <f t="shared" si="5"/>
        <v>104186.79737217679</v>
      </c>
      <c r="FR32" s="32">
        <f t="shared" si="5"/>
        <v>103144.92944594557</v>
      </c>
      <c r="FS32" s="32">
        <f t="shared" si="5"/>
        <v>102113.48008305351</v>
      </c>
      <c r="FT32" s="32">
        <f t="shared" si="5"/>
        <v>101092.34530479742</v>
      </c>
      <c r="FU32" s="32">
        <f t="shared" si="5"/>
        <v>100081.42192538183</v>
      </c>
      <c r="FV32" s="32">
        <f t="shared" si="5"/>
        <v>99080.607598372706</v>
      </c>
      <c r="FW32" s="32">
        <f t="shared" si="5"/>
        <v>98089.80154766675</v>
      </c>
      <c r="FX32" s="32">
        <f t="shared" si="5"/>
        <v>97108.903574583703</v>
      </c>
      <c r="FY32" s="32">
        <f t="shared" si="5"/>
        <v>96137.814535289406</v>
      </c>
      <c r="FZ32" s="32">
        <f t="shared" si="5"/>
        <v>95176.436309826589</v>
      </c>
      <c r="GA32" s="32">
        <f t="shared" si="5"/>
        <v>90407.029817599483</v>
      </c>
      <c r="GB32" s="32">
        <f t="shared" si="5"/>
        <v>0</v>
      </c>
      <c r="GC32" s="32">
        <f t="shared" si="5"/>
        <v>0</v>
      </c>
      <c r="GD32" s="32">
        <f t="shared" si="5"/>
        <v>0</v>
      </c>
      <c r="GE32" s="32">
        <f t="shared" si="5"/>
        <v>0</v>
      </c>
      <c r="GF32" s="32">
        <f t="shared" si="5"/>
        <v>0</v>
      </c>
      <c r="GG32" s="32">
        <f t="shared" si="5"/>
        <v>0</v>
      </c>
      <c r="GH32" s="32">
        <f t="shared" si="5"/>
        <v>0</v>
      </c>
      <c r="GI32" s="32">
        <f t="shared" si="5"/>
        <v>0</v>
      </c>
      <c r="GJ32" s="32">
        <f t="shared" si="5"/>
        <v>0</v>
      </c>
      <c r="GK32" s="32">
        <f t="shared" si="5"/>
        <v>0</v>
      </c>
      <c r="GL32" s="32">
        <f t="shared" si="5"/>
        <v>0</v>
      </c>
      <c r="GM32" s="32">
        <f t="shared" si="5"/>
        <v>0</v>
      </c>
      <c r="GN32" s="32">
        <f>GN7</f>
        <v>0</v>
      </c>
    </row>
    <row r="33" spans="2:196" s="32" customFormat="1" x14ac:dyDescent="0.25">
      <c r="B33" s="32">
        <f>Blad4!B7</f>
        <v>75530041.224822223</v>
      </c>
      <c r="C33" s="32">
        <f>D8</f>
        <v>471221.10106288176</v>
      </c>
      <c r="D33" s="32">
        <f t="shared" ref="D33:BO33" si="6">E8</f>
        <v>943863.00374125259</v>
      </c>
      <c r="E33" s="32">
        <f t="shared" si="6"/>
        <v>726384.29806636379</v>
      </c>
      <c r="F33" s="32">
        <f t="shared" si="6"/>
        <v>614664.56067881535</v>
      </c>
      <c r="G33" s="32">
        <f t="shared" si="6"/>
        <v>547154.84469182487</v>
      </c>
      <c r="H33" s="32">
        <f t="shared" si="6"/>
        <v>496300.45936541841</v>
      </c>
      <c r="I33" s="32">
        <f t="shared" si="6"/>
        <v>437892.76073948108</v>
      </c>
      <c r="J33" s="32">
        <f t="shared" si="6"/>
        <v>399143.00737178139</v>
      </c>
      <c r="K33" s="32">
        <f t="shared" si="6"/>
        <v>357515.23958241078</v>
      </c>
      <c r="L33" s="32">
        <f t="shared" si="6"/>
        <v>331119.53410549148</v>
      </c>
      <c r="M33" s="32">
        <f t="shared" si="6"/>
        <v>302885.3771182964</v>
      </c>
      <c r="N33" s="32">
        <f t="shared" si="6"/>
        <v>284666.73232637485</v>
      </c>
      <c r="O33" s="32">
        <f t="shared" si="6"/>
        <v>284346.71840821928</v>
      </c>
      <c r="P33" s="32">
        <f t="shared" si="6"/>
        <v>282617.62019513227</v>
      </c>
      <c r="Q33" s="32">
        <f t="shared" si="6"/>
        <v>274128.83848084841</v>
      </c>
      <c r="R33" s="32">
        <f t="shared" si="6"/>
        <v>260723.7323652014</v>
      </c>
      <c r="S33" s="32">
        <f t="shared" si="6"/>
        <v>235560.6054507824</v>
      </c>
      <c r="T33" s="32">
        <f t="shared" si="6"/>
        <v>230751.52038202205</v>
      </c>
      <c r="U33" s="32">
        <f t="shared" si="6"/>
        <v>206985.19429166493</v>
      </c>
      <c r="V33" s="32">
        <f t="shared" si="6"/>
        <v>212553.11088508484</v>
      </c>
      <c r="W33" s="32">
        <f t="shared" si="6"/>
        <v>196694.75782149841</v>
      </c>
      <c r="X33" s="32">
        <f t="shared" si="6"/>
        <v>187057.59322787146</v>
      </c>
      <c r="Y33" s="32">
        <f t="shared" si="6"/>
        <v>172302.00992071707</v>
      </c>
      <c r="Z33" s="32">
        <f t="shared" si="6"/>
        <v>163933.71670279541</v>
      </c>
      <c r="AA33" s="32">
        <f t="shared" si="6"/>
        <v>178612.14958532428</v>
      </c>
      <c r="AB33" s="32">
        <f t="shared" si="6"/>
        <v>167375.90068507189</v>
      </c>
      <c r="AC33" s="32">
        <f t="shared" si="6"/>
        <v>165105.20652988553</v>
      </c>
      <c r="AD33" s="32">
        <f t="shared" si="6"/>
        <v>149794.09435414404</v>
      </c>
      <c r="AE33" s="32">
        <f t="shared" si="6"/>
        <v>138428.27538297337</v>
      </c>
      <c r="AF33" s="32">
        <f t="shared" si="6"/>
        <v>132435.64885812651</v>
      </c>
      <c r="AG33" s="32">
        <f t="shared" si="6"/>
        <v>129642.43947935011</v>
      </c>
      <c r="AH33" s="32">
        <f t="shared" si="6"/>
        <v>127115.43219616136</v>
      </c>
      <c r="AI33" s="32">
        <f t="shared" si="6"/>
        <v>121753.54936692709</v>
      </c>
      <c r="AJ33" s="32">
        <f t="shared" si="6"/>
        <v>117275.65847693547</v>
      </c>
      <c r="AK33" s="32">
        <f t="shared" si="6"/>
        <v>112238.84686799531</v>
      </c>
      <c r="AL33" s="32">
        <f t="shared" si="6"/>
        <v>108081.721773873</v>
      </c>
      <c r="AM33" s="32">
        <f t="shared" si="6"/>
        <v>118473.96260066418</v>
      </c>
      <c r="AN33" s="32">
        <f t="shared" si="6"/>
        <v>113959.20064168138</v>
      </c>
      <c r="AO33" s="32">
        <f t="shared" si="6"/>
        <v>109744.96658218687</v>
      </c>
      <c r="AP33" s="32">
        <f t="shared" si="6"/>
        <v>111270.45202731667</v>
      </c>
      <c r="AQ33" s="32">
        <f t="shared" si="6"/>
        <v>114587.58031896659</v>
      </c>
      <c r="AR33" s="32">
        <f t="shared" si="6"/>
        <v>113314.6563672269</v>
      </c>
      <c r="AS33" s="32">
        <f t="shared" si="6"/>
        <v>111457.67547168321</v>
      </c>
      <c r="AT33" s="32">
        <f t="shared" si="6"/>
        <v>110216.56063489401</v>
      </c>
      <c r="AU33" s="32">
        <f t="shared" si="6"/>
        <v>111312.54641802073</v>
      </c>
      <c r="AV33" s="32">
        <f t="shared" si="6"/>
        <v>113149.16587401686</v>
      </c>
      <c r="AW33" s="32">
        <f t="shared" si="6"/>
        <v>114025.06306933746</v>
      </c>
      <c r="AX33" s="32">
        <f t="shared" si="6"/>
        <v>115206.26612084199</v>
      </c>
      <c r="AY33" s="32">
        <f t="shared" si="6"/>
        <v>113753.68343823472</v>
      </c>
      <c r="AZ33" s="32">
        <f t="shared" si="6"/>
        <v>108791.57728219549</v>
      </c>
      <c r="BA33" s="32">
        <f t="shared" si="6"/>
        <v>104756.53320422886</v>
      </c>
      <c r="BB33" s="32">
        <f t="shared" si="6"/>
        <v>100777.38361408301</v>
      </c>
      <c r="BC33" s="32">
        <f t="shared" si="6"/>
        <v>96846.233933394207</v>
      </c>
      <c r="BD33" s="32">
        <f t="shared" si="6"/>
        <v>92955.614712758106</v>
      </c>
      <c r="BE33" s="32">
        <f t="shared" si="6"/>
        <v>89389.515297759353</v>
      </c>
      <c r="BF33" s="32">
        <f t="shared" si="6"/>
        <v>86169.046572508465</v>
      </c>
      <c r="BG33" s="32">
        <f t="shared" si="6"/>
        <v>83111.859564663202</v>
      </c>
      <c r="BH33" s="32">
        <f t="shared" si="6"/>
        <v>80360.631621232227</v>
      </c>
      <c r="BI33" s="32">
        <f t="shared" si="6"/>
        <v>76884.417277183573</v>
      </c>
      <c r="BJ33" s="32">
        <f t="shared" si="6"/>
        <v>74191.908744649088</v>
      </c>
      <c r="BK33" s="32">
        <f t="shared" si="6"/>
        <v>71657.689980757728</v>
      </c>
      <c r="BL33" s="32">
        <f t="shared" si="6"/>
        <v>69203.285398111693</v>
      </c>
      <c r="BM33" s="32">
        <f t="shared" si="6"/>
        <v>67019.010924445436</v>
      </c>
      <c r="BN33" s="32">
        <f t="shared" si="6"/>
        <v>64374.225045988642</v>
      </c>
      <c r="BO33" s="32">
        <f t="shared" si="6"/>
        <v>62145.967598069488</v>
      </c>
      <c r="BP33" s="32">
        <f t="shared" ref="BP33:EA33" si="7">BQ8</f>
        <v>60291.973237661841</v>
      </c>
      <c r="BQ33" s="32">
        <f t="shared" si="7"/>
        <v>58278.918327259802</v>
      </c>
      <c r="BR33" s="32">
        <f t="shared" si="7"/>
        <v>56407.092283018181</v>
      </c>
      <c r="BS33" s="32">
        <f t="shared" si="7"/>
        <v>54730.479089449786</v>
      </c>
      <c r="BT33" s="32">
        <f t="shared" si="7"/>
        <v>52611.750707284446</v>
      </c>
      <c r="BU33" s="32">
        <f t="shared" si="7"/>
        <v>50929.827990821228</v>
      </c>
      <c r="BV33" s="32">
        <f t="shared" si="7"/>
        <v>49338.288348382623</v>
      </c>
      <c r="BW33" s="32">
        <f t="shared" si="7"/>
        <v>47931.149093617496</v>
      </c>
      <c r="BX33" s="32">
        <f t="shared" si="7"/>
        <v>46069.925665764153</v>
      </c>
      <c r="BY33" s="32">
        <f t="shared" si="7"/>
        <v>44808.400068152099</v>
      </c>
      <c r="BZ33" s="32">
        <f t="shared" si="7"/>
        <v>43555.861659294642</v>
      </c>
      <c r="CA33" s="32">
        <f t="shared" si="7"/>
        <v>41773.967914023582</v>
      </c>
      <c r="CB33" s="32">
        <f t="shared" si="7"/>
        <v>40699.739504438206</v>
      </c>
      <c r="CC33" s="32">
        <f t="shared" si="7"/>
        <v>39468.50661095509</v>
      </c>
      <c r="CD33" s="32">
        <f t="shared" si="7"/>
        <v>38324.388108786814</v>
      </c>
      <c r="CE33" s="32">
        <f t="shared" si="7"/>
        <v>37322.641049917729</v>
      </c>
      <c r="CF33" s="32">
        <f t="shared" si="7"/>
        <v>36359.222507038932</v>
      </c>
      <c r="CG33" s="32">
        <f t="shared" si="7"/>
        <v>35304.919758996577</v>
      </c>
      <c r="CH33" s="32">
        <f t="shared" si="7"/>
        <v>34316.686191494024</v>
      </c>
      <c r="CI33" s="32">
        <f t="shared" si="7"/>
        <v>33465.112673464675</v>
      </c>
      <c r="CJ33" s="32">
        <f t="shared" si="7"/>
        <v>32570.663523438401</v>
      </c>
      <c r="CK33" s="32">
        <f t="shared" si="7"/>
        <v>31390.734973647301</v>
      </c>
      <c r="CL33" s="32">
        <f t="shared" si="7"/>
        <v>30623.340046119585</v>
      </c>
      <c r="CM33" s="32">
        <f t="shared" si="7"/>
        <v>29743.799212484169</v>
      </c>
      <c r="CN33" s="32">
        <f t="shared" si="7"/>
        <v>29086.523297650816</v>
      </c>
      <c r="CO33" s="32">
        <f t="shared" si="7"/>
        <v>28284.921842978729</v>
      </c>
      <c r="CP33" s="32">
        <f t="shared" si="7"/>
        <v>27552.576557395139</v>
      </c>
      <c r="CQ33" s="32">
        <f t="shared" si="7"/>
        <v>26925.332004767282</v>
      </c>
      <c r="CR33" s="32">
        <f t="shared" si="7"/>
        <v>26314.220143884973</v>
      </c>
      <c r="CS33" s="32">
        <f t="shared" si="7"/>
        <v>25613.490926401799</v>
      </c>
      <c r="CT33" s="32">
        <f t="shared" si="7"/>
        <v>24965.134053764119</v>
      </c>
      <c r="CU33" s="32">
        <f t="shared" si="7"/>
        <v>24418.866206284296</v>
      </c>
      <c r="CV33" s="32">
        <f t="shared" si="7"/>
        <v>23827.292708651566</v>
      </c>
      <c r="CW33" s="32">
        <f t="shared" si="7"/>
        <v>23334.168492816345</v>
      </c>
      <c r="CX33" s="32">
        <f t="shared" si="7"/>
        <v>22408.362388801976</v>
      </c>
      <c r="CY33" s="32">
        <f t="shared" si="7"/>
        <v>21809.789660580791</v>
      </c>
      <c r="CZ33" s="32">
        <f t="shared" si="7"/>
        <v>21385.768460599742</v>
      </c>
      <c r="DA33" s="32">
        <f t="shared" si="7"/>
        <v>20836.689511417691</v>
      </c>
      <c r="DB33" s="32">
        <f t="shared" si="7"/>
        <v>20337.507153654715</v>
      </c>
      <c r="DC33" s="32">
        <f t="shared" si="7"/>
        <v>19918.219929901017</v>
      </c>
      <c r="DD33" s="32">
        <f t="shared" si="7"/>
        <v>19504.502812291204</v>
      </c>
      <c r="DE33" s="32">
        <f t="shared" si="7"/>
        <v>19009.359519064805</v>
      </c>
      <c r="DF33" s="32">
        <f t="shared" si="7"/>
        <v>18565.476264040386</v>
      </c>
      <c r="DG33" s="32">
        <f t="shared" si="7"/>
        <v>16543.067402300938</v>
      </c>
      <c r="DH33" s="32">
        <f t="shared" si="7"/>
        <v>16181.906652431449</v>
      </c>
      <c r="DI33" s="32">
        <f t="shared" si="7"/>
        <v>15889.293121816287</v>
      </c>
      <c r="DJ33" s="32">
        <f t="shared" si="7"/>
        <v>15589.430268759421</v>
      </c>
      <c r="DK33" s="32">
        <f t="shared" si="7"/>
        <v>15224.839660412808</v>
      </c>
      <c r="DL33" s="32">
        <f t="shared" si="7"/>
        <v>14994.525262392426</v>
      </c>
      <c r="DM33" s="32">
        <f t="shared" si="7"/>
        <v>14676.465708614525</v>
      </c>
      <c r="DN33" s="32">
        <f t="shared" si="7"/>
        <v>14396.326910601896</v>
      </c>
      <c r="DO33" s="32">
        <f t="shared" si="7"/>
        <v>14179.530927393331</v>
      </c>
      <c r="DP33" s="32">
        <f t="shared" si="7"/>
        <v>13981.210181694993</v>
      </c>
      <c r="DQ33" s="32">
        <f t="shared" si="7"/>
        <v>13639.108025641137</v>
      </c>
      <c r="DR33" s="32">
        <f t="shared" si="7"/>
        <v>13457.44600501107</v>
      </c>
      <c r="DS33" s="32">
        <f t="shared" si="7"/>
        <v>11448.22073910047</v>
      </c>
      <c r="DT33" s="32">
        <f t="shared" si="7"/>
        <v>8432.3476871195617</v>
      </c>
      <c r="DU33" s="32">
        <f t="shared" si="7"/>
        <v>8335.5990216396895</v>
      </c>
      <c r="DV33" s="32">
        <f t="shared" si="7"/>
        <v>8240.3430880568212</v>
      </c>
      <c r="DW33" s="32">
        <f t="shared" si="7"/>
        <v>8146.5470042461011</v>
      </c>
      <c r="DX33" s="32">
        <f t="shared" si="7"/>
        <v>8054.1793109878281</v>
      </c>
      <c r="DY33" s="32">
        <f t="shared" si="7"/>
        <v>7963.2073261571477</v>
      </c>
      <c r="DZ33" s="32">
        <f t="shared" si="7"/>
        <v>7873.6005519869395</v>
      </c>
      <c r="EA33" s="32">
        <f t="shared" si="7"/>
        <v>7785.3297521626764</v>
      </c>
      <c r="EB33" s="32">
        <f t="shared" ref="EB33:GM33" si="8">EC8</f>
        <v>7698.3639674646583</v>
      </c>
      <c r="EC33" s="32">
        <f t="shared" si="8"/>
        <v>7612.6724386731912</v>
      </c>
      <c r="ED33" s="32">
        <f t="shared" si="8"/>
        <v>7528.2285138314828</v>
      </c>
      <c r="EE33" s="32">
        <f t="shared" si="8"/>
        <v>7445.0050795301631</v>
      </c>
      <c r="EF33" s="32">
        <f t="shared" si="8"/>
        <v>7362.9719380021188</v>
      </c>
      <c r="EG33" s="32">
        <f t="shared" si="8"/>
        <v>7282.1041987431408</v>
      </c>
      <c r="EH33" s="32">
        <f t="shared" si="8"/>
        <v>7202.3761712490204</v>
      </c>
      <c r="EI33" s="32">
        <f t="shared" si="8"/>
        <v>7123.7626650155498</v>
      </c>
      <c r="EJ33" s="32">
        <f t="shared" si="8"/>
        <v>7046.2378280859393</v>
      </c>
      <c r="EK33" s="32">
        <f t="shared" si="8"/>
        <v>6969.778854313724</v>
      </c>
      <c r="EL33" s="32">
        <f t="shared" si="8"/>
        <v>6894.3616146472777</v>
      </c>
      <c r="EM33" s="32">
        <f t="shared" si="8"/>
        <v>6819.964664392719</v>
      </c>
      <c r="EN33" s="32">
        <f t="shared" si="8"/>
        <v>6746.5645359510008</v>
      </c>
      <c r="EO33" s="32">
        <f t="shared" si="8"/>
        <v>6674.1420075334026</v>
      </c>
      <c r="EP33" s="32">
        <f t="shared" si="8"/>
        <v>6602.6728500882991</v>
      </c>
      <c r="EQ33" s="32">
        <f t="shared" si="8"/>
        <v>6532.1409876372936</v>
      </c>
      <c r="ER33" s="32">
        <f t="shared" si="8"/>
        <v>6462.5251754865058</v>
      </c>
      <c r="ES33" s="32">
        <f t="shared" si="8"/>
        <v>6393.8070532997954</v>
      </c>
      <c r="ET33" s="32">
        <f t="shared" si="8"/>
        <v>6325.9697836461837</v>
      </c>
      <c r="EU33" s="32">
        <f t="shared" si="8"/>
        <v>6258.9922218317924</v>
      </c>
      <c r="EV33" s="32">
        <f t="shared" si="8"/>
        <v>6192.8586918782257</v>
      </c>
      <c r="EW33" s="32">
        <f t="shared" si="8"/>
        <v>6127.5553407122488</v>
      </c>
      <c r="EX33" s="32">
        <f t="shared" si="8"/>
        <v>6063.0645694503082</v>
      </c>
      <c r="EY33" s="32">
        <f t="shared" si="8"/>
        <v>5999.3700406614244</v>
      </c>
      <c r="EZ33" s="32">
        <f t="shared" si="8"/>
        <v>5936.4562783672018</v>
      </c>
      <c r="FA33" s="32">
        <f t="shared" si="8"/>
        <v>5874.3110523995756</v>
      </c>
      <c r="FB33" s="32">
        <f t="shared" si="8"/>
        <v>5812.9183253275669</v>
      </c>
      <c r="FC33" s="32">
        <f t="shared" si="8"/>
        <v>5752.266266983107</v>
      </c>
      <c r="FD33" s="32">
        <f t="shared" si="8"/>
        <v>5692.3400628403815</v>
      </c>
      <c r="FE33" s="32">
        <f t="shared" si="8"/>
        <v>5633.1275212787405</v>
      </c>
      <c r="FF33" s="32">
        <f t="shared" si="8"/>
        <v>5574.6156506775324</v>
      </c>
      <c r="FG33" s="32">
        <f t="shared" si="8"/>
        <v>5516.7948437738514</v>
      </c>
      <c r="FH33" s="32">
        <f t="shared" si="8"/>
        <v>5459.6515474944654</v>
      </c>
      <c r="FI33" s="32">
        <f t="shared" si="8"/>
        <v>5403.1742316713053</v>
      </c>
      <c r="FJ33" s="32">
        <f t="shared" si="8"/>
        <v>5347.3514661362997</v>
      </c>
      <c r="FK33" s="32">
        <f t="shared" si="8"/>
        <v>5292.174405079124</v>
      </c>
      <c r="FL33" s="32">
        <f t="shared" si="8"/>
        <v>5237.6316183317103</v>
      </c>
      <c r="FM33" s="32">
        <f t="shared" si="8"/>
        <v>5183.711575725989</v>
      </c>
      <c r="FN33" s="32">
        <f t="shared" si="8"/>
        <v>5130.407554356796</v>
      </c>
      <c r="FO33" s="32">
        <f t="shared" si="8"/>
        <v>5077.7084240560634</v>
      </c>
      <c r="FP33" s="32">
        <f t="shared" si="8"/>
        <v>5025.6043775608841</v>
      </c>
      <c r="FQ33" s="32">
        <f t="shared" si="8"/>
        <v>4974.0871690609301</v>
      </c>
      <c r="FR33" s="32">
        <f t="shared" si="8"/>
        <v>4923.1479527458805</v>
      </c>
      <c r="FS33" s="32">
        <f t="shared" si="8"/>
        <v>4872.776959900244</v>
      </c>
      <c r="FT33" s="32">
        <f t="shared" si="8"/>
        <v>4822.9672676188593</v>
      </c>
      <c r="FU33" s="32">
        <f t="shared" si="8"/>
        <v>4773.7097686388179</v>
      </c>
      <c r="FV33" s="32">
        <f t="shared" si="8"/>
        <v>4724.9978400549608</v>
      </c>
      <c r="FW33" s="32">
        <f t="shared" si="8"/>
        <v>4676.8225746043772</v>
      </c>
      <c r="FX33" s="32">
        <f t="shared" si="8"/>
        <v>4629.1745650241637</v>
      </c>
      <c r="FY33" s="32">
        <f t="shared" si="8"/>
        <v>4582.0501727668998</v>
      </c>
      <c r="FZ33" s="32">
        <f t="shared" si="8"/>
        <v>4535.4395291170977</v>
      </c>
      <c r="GA33" s="32">
        <f t="shared" si="8"/>
        <v>14.240672622175511</v>
      </c>
      <c r="GB33" s="32">
        <f t="shared" si="8"/>
        <v>13.363713894368685</v>
      </c>
      <c r="GC33" s="32">
        <f t="shared" si="8"/>
        <v>12.558255730813295</v>
      </c>
      <c r="GD33" s="32">
        <f t="shared" si="8"/>
        <v>11.797593101487728</v>
      </c>
      <c r="GE33" s="32">
        <f t="shared" si="8"/>
        <v>3.2399231584297437</v>
      </c>
      <c r="GF33" s="32">
        <f t="shared" si="8"/>
        <v>3.100367840252233</v>
      </c>
      <c r="GG33" s="32">
        <f t="shared" si="8"/>
        <v>2.9677041427254638</v>
      </c>
      <c r="GH33" s="32">
        <f t="shared" si="8"/>
        <v>3.4802684286243464</v>
      </c>
      <c r="GI33" s="32">
        <f t="shared" si="8"/>
        <v>3.9687120422456341</v>
      </c>
      <c r="GJ33" s="32">
        <f t="shared" si="8"/>
        <v>3.8058975043718717</v>
      </c>
      <c r="GK33" s="32">
        <f t="shared" si="8"/>
        <v>3.6508360397301929</v>
      </c>
      <c r="GL33" s="32">
        <f t="shared" si="8"/>
        <v>3.5026661957392555</v>
      </c>
      <c r="GM33" s="32">
        <f t="shared" si="8"/>
        <v>3.3596650672363739</v>
      </c>
      <c r="GN33" s="32">
        <f>GO8</f>
        <v>3.2226941068028907</v>
      </c>
    </row>
    <row r="34" spans="2:196" s="32" customFormat="1" x14ac:dyDescent="0.25">
      <c r="B34" s="32">
        <f>Blad4!B8</f>
        <v>69447991.898657769</v>
      </c>
      <c r="C34" s="32">
        <f>E9</f>
        <v>646509.28136991593</v>
      </c>
      <c r="D34" s="32">
        <f t="shared" ref="D34:BO34" si="9">F9</f>
        <v>1033357.4334209909</v>
      </c>
      <c r="E34" s="32">
        <f t="shared" si="9"/>
        <v>763656.41313767631</v>
      </c>
      <c r="F34" s="32">
        <f t="shared" si="9"/>
        <v>636668.34401536384</v>
      </c>
      <c r="G34" s="32">
        <f t="shared" si="9"/>
        <v>550750.53732849914</v>
      </c>
      <c r="H34" s="32">
        <f t="shared" si="9"/>
        <v>498226.68038508063</v>
      </c>
      <c r="I34" s="32">
        <f t="shared" si="9"/>
        <v>442528.96889078157</v>
      </c>
      <c r="J34" s="32">
        <f t="shared" si="9"/>
        <v>411656.18520990503</v>
      </c>
      <c r="K34" s="32">
        <f t="shared" si="9"/>
        <v>344638.70553423767</v>
      </c>
      <c r="L34" s="32">
        <f t="shared" si="9"/>
        <v>324760.9121089002</v>
      </c>
      <c r="M34" s="32">
        <f t="shared" si="9"/>
        <v>291989.52796874929</v>
      </c>
      <c r="N34" s="32">
        <f t="shared" si="9"/>
        <v>268036.41560651636</v>
      </c>
      <c r="O34" s="32">
        <f t="shared" si="9"/>
        <v>267032.82318684174</v>
      </c>
      <c r="P34" s="32">
        <f t="shared" si="9"/>
        <v>252592.50027530617</v>
      </c>
      <c r="Q34" s="32">
        <f t="shared" si="9"/>
        <v>235090.78018997953</v>
      </c>
      <c r="R34" s="32">
        <f t="shared" si="9"/>
        <v>213576.95888041591</v>
      </c>
      <c r="S34" s="32">
        <f t="shared" si="9"/>
        <v>204336.99999598836</v>
      </c>
      <c r="T34" s="32">
        <f t="shared" si="9"/>
        <v>195488.37436174694</v>
      </c>
      <c r="U34" s="32">
        <f t="shared" si="9"/>
        <v>173512.93272748031</v>
      </c>
      <c r="V34" s="32">
        <f t="shared" si="9"/>
        <v>165353.88481700336</v>
      </c>
      <c r="W34" s="32">
        <f t="shared" si="9"/>
        <v>154171.76695661983</v>
      </c>
      <c r="X34" s="32">
        <f t="shared" si="9"/>
        <v>144047.49046252854</v>
      </c>
      <c r="Y34" s="32">
        <f t="shared" si="9"/>
        <v>135596.96782169223</v>
      </c>
      <c r="Z34" s="32">
        <f t="shared" si="9"/>
        <v>124711.97752137179</v>
      </c>
      <c r="AA34" s="32">
        <f t="shared" si="9"/>
        <v>134396.81199959081</v>
      </c>
      <c r="AB34" s="32">
        <f t="shared" si="9"/>
        <v>126111.64579065581</v>
      </c>
      <c r="AC34" s="32">
        <f t="shared" si="9"/>
        <v>117421.64646454518</v>
      </c>
      <c r="AD34" s="32">
        <f t="shared" si="9"/>
        <v>110798.50690594401</v>
      </c>
      <c r="AE34" s="32">
        <f t="shared" si="9"/>
        <v>103568.78353642995</v>
      </c>
      <c r="AF34" s="32">
        <f t="shared" si="9"/>
        <v>97850.031556384653</v>
      </c>
      <c r="AG34" s="32">
        <f t="shared" si="9"/>
        <v>93772.48497800366</v>
      </c>
      <c r="AH34" s="32">
        <f t="shared" si="9"/>
        <v>90183.549810034179</v>
      </c>
      <c r="AI34" s="32">
        <f t="shared" si="9"/>
        <v>85485.106901995983</v>
      </c>
      <c r="AJ34" s="32">
        <f t="shared" si="9"/>
        <v>82124.403516095364</v>
      </c>
      <c r="AK34" s="32">
        <f t="shared" si="9"/>
        <v>80579.788447342842</v>
      </c>
      <c r="AL34" s="32">
        <f t="shared" si="9"/>
        <v>75857.341850177036</v>
      </c>
      <c r="AM34" s="32">
        <f t="shared" si="9"/>
        <v>87135.864928334893</v>
      </c>
      <c r="AN34" s="32">
        <f t="shared" si="9"/>
        <v>84519.869194155035</v>
      </c>
      <c r="AO34" s="32">
        <f t="shared" si="9"/>
        <v>80678.942245957631</v>
      </c>
      <c r="AP34" s="32">
        <f t="shared" si="9"/>
        <v>84245.461604899945</v>
      </c>
      <c r="AQ34" s="32">
        <f t="shared" si="9"/>
        <v>86024.229030405811</v>
      </c>
      <c r="AR34" s="32">
        <f t="shared" si="9"/>
        <v>84751.198502163112</v>
      </c>
      <c r="AS34" s="32">
        <f t="shared" si="9"/>
        <v>83605.464918218859</v>
      </c>
      <c r="AT34" s="32">
        <f t="shared" si="9"/>
        <v>83149.402129849332</v>
      </c>
      <c r="AU34" s="32">
        <f t="shared" si="9"/>
        <v>83834.943295986493</v>
      </c>
      <c r="AV34" s="32">
        <f t="shared" si="9"/>
        <v>85621.886359702097</v>
      </c>
      <c r="AW34" s="32">
        <f t="shared" si="9"/>
        <v>88444.701419892663</v>
      </c>
      <c r="AX34" s="32">
        <f t="shared" si="9"/>
        <v>88230.176793589068</v>
      </c>
      <c r="AY34" s="32">
        <f t="shared" si="9"/>
        <v>86934.925716551094</v>
      </c>
      <c r="AZ34" s="32">
        <f t="shared" si="9"/>
        <v>83888.714513478291</v>
      </c>
      <c r="BA34" s="32">
        <f t="shared" si="9"/>
        <v>80203.153051573448</v>
      </c>
      <c r="BB34" s="32">
        <f t="shared" si="9"/>
        <v>77192.022642174124</v>
      </c>
      <c r="BC34" s="32">
        <f t="shared" si="9"/>
        <v>74139.677199152327</v>
      </c>
      <c r="BD34" s="32">
        <f t="shared" si="9"/>
        <v>71228.040553728802</v>
      </c>
      <c r="BE34" s="32">
        <f t="shared" si="9"/>
        <v>68498.123131349115</v>
      </c>
      <c r="BF34" s="32">
        <f t="shared" si="9"/>
        <v>66267.912827790453</v>
      </c>
      <c r="BG34" s="32">
        <f t="shared" si="9"/>
        <v>63086.876588446205</v>
      </c>
      <c r="BH34" s="32">
        <f t="shared" si="9"/>
        <v>60862.122559113734</v>
      </c>
      <c r="BI34" s="32">
        <f t="shared" si="9"/>
        <v>59693.799498782762</v>
      </c>
      <c r="BJ34" s="32">
        <f t="shared" si="9"/>
        <v>56394.110660961553</v>
      </c>
      <c r="BK34" s="32">
        <f t="shared" si="9"/>
        <v>54720.231948133667</v>
      </c>
      <c r="BL34" s="32">
        <f t="shared" si="9"/>
        <v>53295.537314870395</v>
      </c>
      <c r="BM34" s="32">
        <f t="shared" si="9"/>
        <v>51158.883470793313</v>
      </c>
      <c r="BN34" s="32">
        <f t="shared" si="9"/>
        <v>49665.627675161733</v>
      </c>
      <c r="BO34" s="32">
        <f t="shared" si="9"/>
        <v>47978.798374016005</v>
      </c>
      <c r="BP34" s="32">
        <f t="shared" ref="BP34:EA34" si="10">BR9</f>
        <v>46337.519560535991</v>
      </c>
      <c r="BQ34" s="32">
        <f t="shared" si="10"/>
        <v>44860.416196375867</v>
      </c>
      <c r="BR34" s="32">
        <f t="shared" si="10"/>
        <v>43715.859272722962</v>
      </c>
      <c r="BS34" s="32">
        <f t="shared" si="10"/>
        <v>41678.115399732946</v>
      </c>
      <c r="BT34" s="32">
        <f t="shared" si="10"/>
        <v>40423.652935910519</v>
      </c>
      <c r="BU34" s="32">
        <f t="shared" si="10"/>
        <v>40004.424904699226</v>
      </c>
      <c r="BV34" s="32">
        <f t="shared" si="10"/>
        <v>37894.008807249127</v>
      </c>
      <c r="BW34" s="32">
        <f t="shared" si="10"/>
        <v>37185.694089218057</v>
      </c>
      <c r="BX34" s="32">
        <f t="shared" si="10"/>
        <v>36554.984868347645</v>
      </c>
      <c r="BY34" s="32">
        <f t="shared" si="10"/>
        <v>35178.606671880465</v>
      </c>
      <c r="BZ34" s="32">
        <f t="shared" si="10"/>
        <v>34399.322226072727</v>
      </c>
      <c r="CA34" s="32">
        <f t="shared" si="10"/>
        <v>33382.259086383019</v>
      </c>
      <c r="CB34" s="32">
        <f t="shared" si="10"/>
        <v>32393.849343272479</v>
      </c>
      <c r="CC34" s="32">
        <f t="shared" si="10"/>
        <v>31541.234075065258</v>
      </c>
      <c r="CD34" s="32">
        <f t="shared" si="10"/>
        <v>30957.421069953398</v>
      </c>
      <c r="CE34" s="32">
        <f t="shared" si="10"/>
        <v>29505.897878820324</v>
      </c>
      <c r="CF34" s="32">
        <f t="shared" si="10"/>
        <v>28791.298039886118</v>
      </c>
      <c r="CG34" s="32">
        <f t="shared" si="10"/>
        <v>28641.887116559701</v>
      </c>
      <c r="CH34" s="32">
        <f t="shared" si="10"/>
        <v>27195.657837917694</v>
      </c>
      <c r="CI34" s="32">
        <f t="shared" si="10"/>
        <v>26904.809726211417</v>
      </c>
      <c r="CJ34" s="32">
        <f t="shared" si="10"/>
        <v>26671.99695970297</v>
      </c>
      <c r="CK34" s="32">
        <f t="shared" si="10"/>
        <v>25699.202251047096</v>
      </c>
      <c r="CL34" s="32">
        <f t="shared" si="10"/>
        <v>25323.284527587155</v>
      </c>
      <c r="CM34" s="32">
        <f t="shared" si="10"/>
        <v>24653.114285595657</v>
      </c>
      <c r="CN34" s="32">
        <f t="shared" si="10"/>
        <v>24002.997994949303</v>
      </c>
      <c r="CO34" s="32">
        <f t="shared" si="10"/>
        <v>23467.302435000816</v>
      </c>
      <c r="CP34" s="32">
        <f t="shared" si="10"/>
        <v>23177.867786676776</v>
      </c>
      <c r="CQ34" s="32">
        <f t="shared" si="10"/>
        <v>22052.290178426643</v>
      </c>
      <c r="CR34" s="32">
        <f t="shared" si="10"/>
        <v>21594.204657348622</v>
      </c>
      <c r="CS34" s="32">
        <f t="shared" si="10"/>
        <v>21599.3394169241</v>
      </c>
      <c r="CT34" s="32">
        <f t="shared" si="10"/>
        <v>20283.644591532782</v>
      </c>
      <c r="CU34" s="32">
        <f t="shared" si="10"/>
        <v>20216.898823573647</v>
      </c>
      <c r="CV34" s="32">
        <f t="shared" si="10"/>
        <v>20197.996172393032</v>
      </c>
      <c r="CW34" s="32">
        <f t="shared" si="10"/>
        <v>19264.544115383818</v>
      </c>
      <c r="CX34" s="32">
        <f t="shared" si="10"/>
        <v>19121.998875189303</v>
      </c>
      <c r="CY34" s="32">
        <f t="shared" si="10"/>
        <v>18639.52371430528</v>
      </c>
      <c r="CZ34" s="32">
        <f t="shared" si="10"/>
        <v>18197.750548417942</v>
      </c>
      <c r="DA34" s="32">
        <f t="shared" si="10"/>
        <v>17876.902598398559</v>
      </c>
      <c r="DB34" s="32">
        <f t="shared" si="10"/>
        <v>17502.103295017358</v>
      </c>
      <c r="DC34" s="32">
        <f t="shared" si="10"/>
        <v>16603.839462554381</v>
      </c>
      <c r="DD34" s="32">
        <f t="shared" si="10"/>
        <v>16364.836070714056</v>
      </c>
      <c r="DE34" s="32">
        <f t="shared" si="10"/>
        <v>16467.312666323232</v>
      </c>
      <c r="DF34" s="32">
        <f t="shared" si="10"/>
        <v>15606.403845775869</v>
      </c>
      <c r="DG34" s="32">
        <f t="shared" si="10"/>
        <v>15633.687232119259</v>
      </c>
      <c r="DH34" s="32">
        <f t="shared" si="10"/>
        <v>14246.409870846723</v>
      </c>
      <c r="DI34" s="32">
        <f t="shared" si="10"/>
        <v>13669.102240407296</v>
      </c>
      <c r="DJ34" s="32">
        <f t="shared" si="10"/>
        <v>13684.764202299215</v>
      </c>
      <c r="DK34" s="32">
        <f t="shared" si="10"/>
        <v>13355.204493072197</v>
      </c>
      <c r="DL34" s="32">
        <f t="shared" si="10"/>
        <v>13058.92196069967</v>
      </c>
      <c r="DM34" s="32">
        <f t="shared" si="10"/>
        <v>12883.742727301154</v>
      </c>
      <c r="DN34" s="32">
        <f t="shared" si="10"/>
        <v>12862.196938411307</v>
      </c>
      <c r="DO34" s="32">
        <f t="shared" si="10"/>
        <v>12437.891786649208</v>
      </c>
      <c r="DP34" s="32">
        <f t="shared" si="10"/>
        <v>12475.350765734862</v>
      </c>
      <c r="DQ34" s="32">
        <f t="shared" si="10"/>
        <v>10247.229509250279</v>
      </c>
      <c r="DR34" s="32">
        <f t="shared" si="10"/>
        <v>9719.3720839244343</v>
      </c>
      <c r="DS34" s="32">
        <f t="shared" si="10"/>
        <v>6461.5799183153431</v>
      </c>
      <c r="DT34" s="32">
        <f t="shared" si="10"/>
        <v>6294.6770783499733</v>
      </c>
      <c r="DU34" s="32">
        <f t="shared" si="10"/>
        <v>6230.9617296460283</v>
      </c>
      <c r="DV34" s="32">
        <f t="shared" si="10"/>
        <v>6167.9190222866391</v>
      </c>
      <c r="DW34" s="32">
        <f t="shared" si="10"/>
        <v>6105.5089596211328</v>
      </c>
      <c r="DX34" s="32">
        <f t="shared" si="10"/>
        <v>6043.7779902569719</v>
      </c>
      <c r="DY34" s="32">
        <f t="shared" si="10"/>
        <v>5982.7060309528524</v>
      </c>
      <c r="DZ34" s="32">
        <f t="shared" si="10"/>
        <v>5922.2778057303831</v>
      </c>
      <c r="EA34" s="32">
        <f t="shared" si="10"/>
        <v>5862.4811844214919</v>
      </c>
      <c r="EB34" s="32">
        <f t="shared" ref="EB34:GM34" si="11">ED9</f>
        <v>5803.3058597632726</v>
      </c>
      <c r="EC34" s="32">
        <f t="shared" si="11"/>
        <v>5745.9865234728595</v>
      </c>
      <c r="ED34" s="32">
        <f t="shared" si="11"/>
        <v>5686.7934160411078</v>
      </c>
      <c r="EE34" s="32">
        <f t="shared" si="11"/>
        <v>5629.3953941800264</v>
      </c>
      <c r="EF34" s="32">
        <f t="shared" si="11"/>
        <v>5572.6403645038463</v>
      </c>
      <c r="EG34" s="32">
        <f t="shared" si="11"/>
        <v>5516.4668325947805</v>
      </c>
      <c r="EH34" s="32">
        <f t="shared" si="11"/>
        <v>5460.8741671683183</v>
      </c>
      <c r="EI34" s="32">
        <f t="shared" si="11"/>
        <v>5405.8542838667154</v>
      </c>
      <c r="EJ34" s="32">
        <f t="shared" si="11"/>
        <v>5351.3966139744834</v>
      </c>
      <c r="EK34" s="32">
        <f t="shared" si="11"/>
        <v>5297.4965189442037</v>
      </c>
      <c r="EL34" s="32">
        <f t="shared" si="11"/>
        <v>5244.1485987758761</v>
      </c>
      <c r="EM34" s="32">
        <f t="shared" si="11"/>
        <v>5191.3451691117552</v>
      </c>
      <c r="EN34" s="32">
        <f t="shared" si="11"/>
        <v>5139.0789070466817</v>
      </c>
      <c r="EO34" s="32">
        <f t="shared" si="11"/>
        <v>5087.5240947175726</v>
      </c>
      <c r="EP34" s="32">
        <f t="shared" si="11"/>
        <v>5036.1412315239959</v>
      </c>
      <c r="EQ34" s="32">
        <f t="shared" si="11"/>
        <v>4985.4561722560584</v>
      </c>
      <c r="ER34" s="32">
        <f t="shared" si="11"/>
        <v>4935.286057682003</v>
      </c>
      <c r="ES34" s="32">
        <f t="shared" si="11"/>
        <v>4885.6251263492495</v>
      </c>
      <c r="ET34" s="32">
        <f t="shared" si="11"/>
        <v>4836.4693397103792</v>
      </c>
      <c r="EU34" s="32">
        <f t="shared" si="11"/>
        <v>4787.8121748602298</v>
      </c>
      <c r="EV34" s="32">
        <f t="shared" si="11"/>
        <v>4739.6486317987992</v>
      </c>
      <c r="EW34" s="32">
        <f t="shared" si="11"/>
        <v>4691.9722876209262</v>
      </c>
      <c r="EX34" s="32">
        <f t="shared" si="11"/>
        <v>4644.779003779192</v>
      </c>
      <c r="EY34" s="32">
        <f t="shared" si="11"/>
        <v>4598.0641802735972</v>
      </c>
      <c r="EZ34" s="32">
        <f t="shared" si="11"/>
        <v>4551.8233171041411</v>
      </c>
      <c r="FA34" s="32">
        <f t="shared" si="11"/>
        <v>4506.0680818698684</v>
      </c>
      <c r="FB34" s="32">
        <f t="shared" si="11"/>
        <v>4460.7396030581558</v>
      </c>
      <c r="FC34" s="32">
        <f t="shared" si="11"/>
        <v>4415.8876521816283</v>
      </c>
      <c r="FD34" s="32">
        <f t="shared" si="11"/>
        <v>4371.4896387360768</v>
      </c>
      <c r="FE34" s="32">
        <f t="shared" si="11"/>
        <v>4327.5393398163387</v>
      </c>
      <c r="FF34" s="32">
        <f t="shared" si="11"/>
        <v>4284.0341783275762</v>
      </c>
      <c r="FG34" s="32">
        <f t="shared" si="11"/>
        <v>4240.9688928172081</v>
      </c>
      <c r="FH34" s="32">
        <f t="shared" si="11"/>
        <v>4198.3382218326542</v>
      </c>
      <c r="FI34" s="32">
        <f t="shared" si="11"/>
        <v>4156.1398882790763</v>
      </c>
      <c r="FJ34" s="32">
        <f t="shared" si="11"/>
        <v>4114.3659463461481</v>
      </c>
      <c r="FK34" s="32">
        <f t="shared" si="11"/>
        <v>4073.0142189390353</v>
      </c>
      <c r="FL34" s="32">
        <f t="shared" si="11"/>
        <v>4032.0795446051534</v>
      </c>
      <c r="FM34" s="32">
        <f t="shared" si="11"/>
        <v>3991.5610691548291</v>
      </c>
      <c r="FN34" s="32">
        <f t="shared" si="11"/>
        <v>3951.4493624199922</v>
      </c>
      <c r="FO34" s="32">
        <f t="shared" si="11"/>
        <v>3911.7429702109698</v>
      </c>
      <c r="FP34" s="32">
        <f t="shared" si="11"/>
        <v>3872.4369696225972</v>
      </c>
      <c r="FQ34" s="32">
        <f t="shared" si="11"/>
        <v>3833.5280221074577</v>
      </c>
      <c r="FR34" s="32">
        <f t="shared" si="11"/>
        <v>3795.0127891181314</v>
      </c>
      <c r="FS34" s="32">
        <f t="shared" si="11"/>
        <v>3756.8852862968743</v>
      </c>
      <c r="FT34" s="32">
        <f t="shared" si="11"/>
        <v>3719.1432365488486</v>
      </c>
      <c r="FU34" s="32">
        <f t="shared" si="11"/>
        <v>3681.7818784214746</v>
      </c>
      <c r="FV34" s="32">
        <f t="shared" si="11"/>
        <v>3644.7969504621692</v>
      </c>
      <c r="FW34" s="32">
        <f t="shared" si="11"/>
        <v>3608.1854141235153</v>
      </c>
      <c r="FX34" s="32">
        <f t="shared" si="11"/>
        <v>3555.9729000000002</v>
      </c>
      <c r="FY34" s="32">
        <f t="shared" si="11"/>
        <v>3520.4132</v>
      </c>
      <c r="FZ34" s="32">
        <f t="shared" si="11"/>
        <v>3485.2090000000003</v>
      </c>
      <c r="GA34" s="32">
        <f t="shared" si="11"/>
        <v>0</v>
      </c>
      <c r="GB34" s="32">
        <f t="shared" si="11"/>
        <v>0</v>
      </c>
      <c r="GC34" s="32">
        <f t="shared" si="11"/>
        <v>0</v>
      </c>
      <c r="GD34" s="32">
        <f t="shared" si="11"/>
        <v>0</v>
      </c>
      <c r="GE34" s="32">
        <f t="shared" si="11"/>
        <v>0</v>
      </c>
      <c r="GF34" s="32">
        <f t="shared" si="11"/>
        <v>0</v>
      </c>
      <c r="GG34" s="32">
        <f t="shared" si="11"/>
        <v>0</v>
      </c>
      <c r="GH34" s="32">
        <f t="shared" si="11"/>
        <v>0</v>
      </c>
      <c r="GI34" s="32">
        <f t="shared" si="11"/>
        <v>0</v>
      </c>
      <c r="GJ34" s="32">
        <f t="shared" si="11"/>
        <v>0</v>
      </c>
      <c r="GK34" s="32">
        <f t="shared" si="11"/>
        <v>0</v>
      </c>
      <c r="GL34" s="32">
        <f t="shared" si="11"/>
        <v>0</v>
      </c>
      <c r="GM34" s="32">
        <f t="shared" si="11"/>
        <v>0</v>
      </c>
      <c r="GN34" s="32">
        <f>GP9</f>
        <v>0</v>
      </c>
    </row>
    <row r="35" spans="2:196" s="32" customFormat="1" x14ac:dyDescent="0.25">
      <c r="B35" s="32">
        <f>Blad4!B9</f>
        <v>78405338.895783931</v>
      </c>
      <c r="C35" s="32">
        <f>F10</f>
        <v>706777.83133074571</v>
      </c>
      <c r="D35" s="32">
        <f t="shared" ref="D35:BO35" si="12">G10</f>
        <v>1153713.0830653622</v>
      </c>
      <c r="E35" s="32">
        <f t="shared" si="12"/>
        <v>806215.10013189167</v>
      </c>
      <c r="F35" s="32">
        <f t="shared" si="12"/>
        <v>618482.8234610497</v>
      </c>
      <c r="G35" s="32">
        <f t="shared" si="12"/>
        <v>533587.68426987214</v>
      </c>
      <c r="H35" s="32">
        <f t="shared" si="12"/>
        <v>491058.89185457089</v>
      </c>
      <c r="I35" s="32">
        <f t="shared" si="12"/>
        <v>460965.94208310056</v>
      </c>
      <c r="J35" s="32">
        <f t="shared" si="12"/>
        <v>431361.03682397271</v>
      </c>
      <c r="K35" s="32">
        <f t="shared" si="12"/>
        <v>407483.88025607693</v>
      </c>
      <c r="L35" s="32">
        <f t="shared" si="12"/>
        <v>396028.75339947856</v>
      </c>
      <c r="M35" s="32">
        <f t="shared" si="12"/>
        <v>374735.68141809112</v>
      </c>
      <c r="N35" s="32">
        <f t="shared" si="12"/>
        <v>360727.60989577346</v>
      </c>
      <c r="O35" s="32">
        <f t="shared" si="12"/>
        <v>372871.20178781817</v>
      </c>
      <c r="P35" s="32">
        <f t="shared" si="12"/>
        <v>362988.96773354505</v>
      </c>
      <c r="Q35" s="32">
        <f t="shared" si="12"/>
        <v>343619.53334815492</v>
      </c>
      <c r="R35" s="32">
        <f t="shared" si="12"/>
        <v>334552.89741807838</v>
      </c>
      <c r="S35" s="32">
        <f t="shared" si="12"/>
        <v>332130.79559677577</v>
      </c>
      <c r="T35" s="32">
        <f t="shared" si="12"/>
        <v>329760.63907041424</v>
      </c>
      <c r="U35" s="32">
        <f t="shared" si="12"/>
        <v>295649.34919735277</v>
      </c>
      <c r="V35" s="32">
        <f t="shared" si="12"/>
        <v>288313.98588880367</v>
      </c>
      <c r="W35" s="32">
        <f t="shared" si="12"/>
        <v>275497.20167866262</v>
      </c>
      <c r="X35" s="32">
        <f t="shared" si="12"/>
        <v>261849.56896524635</v>
      </c>
      <c r="Y35" s="32">
        <f t="shared" si="12"/>
        <v>249873.12186373799</v>
      </c>
      <c r="Z35" s="32">
        <f t="shared" si="12"/>
        <v>234464.20373540482</v>
      </c>
      <c r="AA35" s="32">
        <f t="shared" si="12"/>
        <v>245082.60294905538</v>
      </c>
      <c r="AB35" s="32">
        <f t="shared" si="12"/>
        <v>266281.89714512031</v>
      </c>
      <c r="AC35" s="32">
        <f t="shared" si="12"/>
        <v>249509.56455456783</v>
      </c>
      <c r="AD35" s="32">
        <f t="shared" si="12"/>
        <v>235949.00430291775</v>
      </c>
      <c r="AE35" s="32">
        <f t="shared" si="12"/>
        <v>218693.6581826107</v>
      </c>
      <c r="AF35" s="32">
        <f t="shared" si="12"/>
        <v>208733.67422900681</v>
      </c>
      <c r="AG35" s="32">
        <f t="shared" si="12"/>
        <v>201047.96470963617</v>
      </c>
      <c r="AH35" s="32">
        <f t="shared" si="12"/>
        <v>192175.1030733544</v>
      </c>
      <c r="AI35" s="32">
        <f t="shared" si="12"/>
        <v>185727.2288142484</v>
      </c>
      <c r="AJ35" s="32">
        <f t="shared" si="12"/>
        <v>180407.1850937467</v>
      </c>
      <c r="AK35" s="32">
        <f t="shared" si="12"/>
        <v>172044.31932707544</v>
      </c>
      <c r="AL35" s="32">
        <f t="shared" si="12"/>
        <v>166210.73651359114</v>
      </c>
      <c r="AM35" s="32">
        <f t="shared" si="12"/>
        <v>171383.35965810239</v>
      </c>
      <c r="AN35" s="32">
        <f t="shared" si="12"/>
        <v>163435.20487716806</v>
      </c>
      <c r="AO35" s="32">
        <f t="shared" si="12"/>
        <v>157387.37217495326</v>
      </c>
      <c r="AP35" s="32">
        <f t="shared" si="12"/>
        <v>157837.48589109862</v>
      </c>
      <c r="AQ35" s="32">
        <f t="shared" si="12"/>
        <v>160124.61827541501</v>
      </c>
      <c r="AR35" s="32">
        <f t="shared" si="12"/>
        <v>157297.14742201788</v>
      </c>
      <c r="AS35" s="32">
        <f t="shared" si="12"/>
        <v>155152.39476241049</v>
      </c>
      <c r="AT35" s="32">
        <f t="shared" si="12"/>
        <v>150332.63555248143</v>
      </c>
      <c r="AU35" s="32">
        <f t="shared" si="12"/>
        <v>150640.97935327049</v>
      </c>
      <c r="AV35" s="32">
        <f t="shared" si="12"/>
        <v>152707.84153502149</v>
      </c>
      <c r="AW35" s="32">
        <f t="shared" si="12"/>
        <v>151846.26580861452</v>
      </c>
      <c r="AX35" s="32">
        <f t="shared" si="12"/>
        <v>152761.38135464364</v>
      </c>
      <c r="AY35" s="32">
        <f t="shared" si="12"/>
        <v>152316.80585383472</v>
      </c>
      <c r="AZ35" s="32">
        <f t="shared" si="12"/>
        <v>145366.92527487056</v>
      </c>
      <c r="BA35" s="32">
        <f t="shared" si="12"/>
        <v>140249.35176322545</v>
      </c>
      <c r="BB35" s="32">
        <f t="shared" si="12"/>
        <v>135443.9032581127</v>
      </c>
      <c r="BC35" s="32">
        <f t="shared" si="12"/>
        <v>130023.08834894773</v>
      </c>
      <c r="BD35" s="32">
        <f t="shared" si="12"/>
        <v>125689.83919487262</v>
      </c>
      <c r="BE35" s="32">
        <f t="shared" si="12"/>
        <v>121873.22336314447</v>
      </c>
      <c r="BF35" s="32">
        <f t="shared" si="12"/>
        <v>116241.25298321804</v>
      </c>
      <c r="BG35" s="32">
        <f t="shared" si="12"/>
        <v>112768.72376876115</v>
      </c>
      <c r="BH35" s="32">
        <f t="shared" si="12"/>
        <v>110085.56365228843</v>
      </c>
      <c r="BI35" s="32">
        <f t="shared" si="12"/>
        <v>104882.90495619773</v>
      </c>
      <c r="BJ35" s="32">
        <f t="shared" si="12"/>
        <v>101420.26926016901</v>
      </c>
      <c r="BK35" s="32">
        <f t="shared" si="12"/>
        <v>99547.010422009247</v>
      </c>
      <c r="BL35" s="32">
        <f t="shared" si="12"/>
        <v>94825.459578139766</v>
      </c>
      <c r="BM35" s="32">
        <f t="shared" si="12"/>
        <v>91807.452884882368</v>
      </c>
      <c r="BN35" s="32">
        <f t="shared" si="12"/>
        <v>89019.660684306058</v>
      </c>
      <c r="BO35" s="32">
        <f t="shared" si="12"/>
        <v>85759.90961998915</v>
      </c>
      <c r="BP35" s="32">
        <f t="shared" ref="BP35:EA35" si="13">BS10</f>
        <v>83178.027539546703</v>
      </c>
      <c r="BQ35" s="32">
        <f t="shared" si="13"/>
        <v>81197.071483145686</v>
      </c>
      <c r="BR35" s="32">
        <f t="shared" si="13"/>
        <v>77181.534109425149</v>
      </c>
      <c r="BS35" s="32">
        <f t="shared" si="13"/>
        <v>75249.873006957088</v>
      </c>
      <c r="BT35" s="32">
        <f t="shared" si="13"/>
        <v>74080.746281032538</v>
      </c>
      <c r="BU35" s="32">
        <f t="shared" si="13"/>
        <v>70458.66661408561</v>
      </c>
      <c r="BV35" s="32">
        <f t="shared" si="13"/>
        <v>68715.511835304904</v>
      </c>
      <c r="BW35" s="32">
        <f t="shared" si="13"/>
        <v>68497.335850633594</v>
      </c>
      <c r="BX35" s="32">
        <f t="shared" si="13"/>
        <v>65389.369789367949</v>
      </c>
      <c r="BY35" s="32">
        <f t="shared" si="13"/>
        <v>63623.557129407403</v>
      </c>
      <c r="BZ35" s="32">
        <f t="shared" si="13"/>
        <v>62030.751118742621</v>
      </c>
      <c r="CA35" s="32">
        <f t="shared" si="13"/>
        <v>59931.807612947625</v>
      </c>
      <c r="CB35" s="32">
        <f t="shared" si="13"/>
        <v>58581.795511756238</v>
      </c>
      <c r="CC35" s="32">
        <f t="shared" si="13"/>
        <v>57620.634593717419</v>
      </c>
      <c r="CD35" s="32">
        <f t="shared" si="13"/>
        <v>54661.225589585898</v>
      </c>
      <c r="CE35" s="32">
        <f t="shared" si="13"/>
        <v>53646.20365529578</v>
      </c>
      <c r="CF35" s="32">
        <f t="shared" si="13"/>
        <v>53395.661834192782</v>
      </c>
      <c r="CG35" s="32">
        <f t="shared" si="13"/>
        <v>50656.011366493804</v>
      </c>
      <c r="CH35" s="32">
        <f t="shared" si="13"/>
        <v>49669.643724914065</v>
      </c>
      <c r="CI35" s="32">
        <f t="shared" si="13"/>
        <v>50106.187875131596</v>
      </c>
      <c r="CJ35" s="32">
        <f t="shared" si="13"/>
        <v>47834.811583907205</v>
      </c>
      <c r="CK35" s="32">
        <f t="shared" si="13"/>
        <v>46736.733045936096</v>
      </c>
      <c r="CL35" s="32">
        <f t="shared" si="13"/>
        <v>45726.431450388947</v>
      </c>
      <c r="CM35" s="32">
        <f t="shared" si="13"/>
        <v>44386.171683421344</v>
      </c>
      <c r="CN35" s="32">
        <f t="shared" si="13"/>
        <v>43484.324719825468</v>
      </c>
      <c r="CO35" s="32">
        <f t="shared" si="13"/>
        <v>43204.31158613837</v>
      </c>
      <c r="CP35" s="32">
        <f t="shared" si="13"/>
        <v>40757.779493287555</v>
      </c>
      <c r="CQ35" s="32">
        <f t="shared" si="13"/>
        <v>40114.503880264121</v>
      </c>
      <c r="CR35" s="32">
        <f t="shared" si="13"/>
        <v>40536.0689461437</v>
      </c>
      <c r="CS35" s="32">
        <f t="shared" si="13"/>
        <v>38605.994831035554</v>
      </c>
      <c r="CT35" s="32">
        <f t="shared" si="13"/>
        <v>37935.021577065549</v>
      </c>
      <c r="CU35" s="32">
        <f t="shared" si="13"/>
        <v>38592.867692594096</v>
      </c>
      <c r="CV35" s="32">
        <f t="shared" si="13"/>
        <v>36667.303241541827</v>
      </c>
      <c r="CW35" s="32">
        <f t="shared" si="13"/>
        <v>36043.003125149247</v>
      </c>
      <c r="CX35" s="32">
        <f t="shared" si="13"/>
        <v>35512.731585517256</v>
      </c>
      <c r="CY35" s="32">
        <f t="shared" si="13"/>
        <v>34504.877257534696</v>
      </c>
      <c r="CZ35" s="32">
        <f t="shared" si="13"/>
        <v>33863.09415918868</v>
      </c>
      <c r="DA35" s="32">
        <f t="shared" si="13"/>
        <v>33616.124193727766</v>
      </c>
      <c r="DB35" s="32">
        <f t="shared" si="13"/>
        <v>31548.124615774061</v>
      </c>
      <c r="DC35" s="32">
        <f t="shared" si="13"/>
        <v>31139.384238589631</v>
      </c>
      <c r="DD35" s="32">
        <f t="shared" si="13"/>
        <v>31676.215742643624</v>
      </c>
      <c r="DE35" s="32">
        <f t="shared" si="13"/>
        <v>29865.958743411175</v>
      </c>
      <c r="DF35" s="32">
        <f t="shared" si="13"/>
        <v>29533.303357894783</v>
      </c>
      <c r="DG35" s="32">
        <f t="shared" si="13"/>
        <v>28460.48002393718</v>
      </c>
      <c r="DH35" s="32">
        <f t="shared" si="13"/>
        <v>26985.803128838845</v>
      </c>
      <c r="DI35" s="32">
        <f t="shared" si="13"/>
        <v>26575.353682084366</v>
      </c>
      <c r="DJ35" s="32">
        <f t="shared" si="13"/>
        <v>26348.851993479664</v>
      </c>
      <c r="DK35" s="32">
        <f t="shared" si="13"/>
        <v>25505.109070769191</v>
      </c>
      <c r="DL35" s="32">
        <f t="shared" si="13"/>
        <v>25217.279935138653</v>
      </c>
      <c r="DM35" s="32">
        <f t="shared" si="13"/>
        <v>25409.316157415815</v>
      </c>
      <c r="DN35" s="32">
        <f t="shared" si="13"/>
        <v>23820.174252086006</v>
      </c>
      <c r="DO35" s="32">
        <f t="shared" si="13"/>
        <v>23251.818561666219</v>
      </c>
      <c r="DP35" s="32">
        <f t="shared" si="13"/>
        <v>23779.613608568012</v>
      </c>
      <c r="DQ35" s="32">
        <f t="shared" si="13"/>
        <v>22565.134795926191</v>
      </c>
      <c r="DR35" s="32">
        <f t="shared" si="13"/>
        <v>22316.586254936552</v>
      </c>
      <c r="DS35" s="32">
        <f t="shared" si="13"/>
        <v>12441.211451028143</v>
      </c>
      <c r="DT35" s="32">
        <f t="shared" si="13"/>
        <v>12285.987045515709</v>
      </c>
      <c r="DU35" s="32">
        <f t="shared" si="13"/>
        <v>12132.574232176114</v>
      </c>
      <c r="DV35" s="32">
        <f t="shared" si="13"/>
        <v>11981.238359076693</v>
      </c>
      <c r="DW35" s="32">
        <f t="shared" si="13"/>
        <v>11832.088812820139</v>
      </c>
      <c r="DX35" s="32">
        <f t="shared" si="13"/>
        <v>11684.947393394381</v>
      </c>
      <c r="DY35" s="32">
        <f t="shared" si="13"/>
        <v>11539.590243800556</v>
      </c>
      <c r="DZ35" s="32">
        <f t="shared" si="13"/>
        <v>11396.189713774627</v>
      </c>
      <c r="EA35" s="32">
        <f t="shared" si="13"/>
        <v>11256.08005258479</v>
      </c>
      <c r="EB35" s="32">
        <f t="shared" ref="EB35:GM35" si="14">EE10</f>
        <v>11093.135585563779</v>
      </c>
      <c r="EC35" s="32">
        <f t="shared" si="14"/>
        <v>10956.535376894979</v>
      </c>
      <c r="ED35" s="32">
        <f t="shared" si="14"/>
        <v>10821.71961125143</v>
      </c>
      <c r="EE35" s="32">
        <f t="shared" si="14"/>
        <v>10688.644390866019</v>
      </c>
      <c r="EF35" s="32">
        <f t="shared" si="14"/>
        <v>10557.277939760343</v>
      </c>
      <c r="EG35" s="32">
        <f t="shared" si="14"/>
        <v>10427.598296481829</v>
      </c>
      <c r="EH35" s="32">
        <f t="shared" si="14"/>
        <v>10299.625810754374</v>
      </c>
      <c r="EI35" s="32">
        <f t="shared" si="14"/>
        <v>10173.225970837246</v>
      </c>
      <c r="EJ35" s="32">
        <f t="shared" si="14"/>
        <v>10048.504610259901</v>
      </c>
      <c r="EK35" s="32">
        <f t="shared" si="14"/>
        <v>9925.3910033200391</v>
      </c>
      <c r="EL35" s="32">
        <f t="shared" si="14"/>
        <v>9803.8821790692873</v>
      </c>
      <c r="EM35" s="32">
        <f t="shared" si="14"/>
        <v>9699.4388403943722</v>
      </c>
      <c r="EN35" s="32">
        <f t="shared" si="14"/>
        <v>9565.4352797394968</v>
      </c>
      <c r="EO35" s="32">
        <f t="shared" si="14"/>
        <v>9448.5533644444058</v>
      </c>
      <c r="EP35" s="32">
        <f t="shared" si="14"/>
        <v>9333.175872618729</v>
      </c>
      <c r="EQ35" s="32">
        <f t="shared" si="14"/>
        <v>9219.2652523056768</v>
      </c>
      <c r="ER35" s="32">
        <f t="shared" si="14"/>
        <v>9106.8676124488502</v>
      </c>
      <c r="ES35" s="32">
        <f t="shared" si="14"/>
        <v>8995.9018670098103</v>
      </c>
      <c r="ET35" s="32">
        <f t="shared" si="14"/>
        <v>8886.3382556524211</v>
      </c>
      <c r="EU35" s="32">
        <f t="shared" si="14"/>
        <v>8778.2003281005836</v>
      </c>
      <c r="EV35" s="32">
        <f t="shared" si="14"/>
        <v>8671.4491480397646</v>
      </c>
      <c r="EW35" s="32">
        <f t="shared" si="14"/>
        <v>8566.0597623967333</v>
      </c>
      <c r="EX35" s="32">
        <f t="shared" si="14"/>
        <v>8462.0193784343955</v>
      </c>
      <c r="EY35" s="32">
        <f t="shared" si="14"/>
        <v>8368.9614879689525</v>
      </c>
      <c r="EZ35" s="32">
        <f t="shared" si="14"/>
        <v>8257.9554965602201</v>
      </c>
      <c r="FA35" s="32">
        <f t="shared" si="14"/>
        <v>8157.8856154070809</v>
      </c>
      <c r="FB35" s="32">
        <f t="shared" si="14"/>
        <v>8059.1084119130273</v>
      </c>
      <c r="FC35" s="32">
        <f t="shared" si="14"/>
        <v>7961.5122033889538</v>
      </c>
      <c r="FD35" s="32">
        <f t="shared" si="14"/>
        <v>7865.1582205671803</v>
      </c>
      <c r="FE35" s="32">
        <f t="shared" si="14"/>
        <v>7770.1409679255357</v>
      </c>
      <c r="FF35" s="32">
        <f t="shared" si="14"/>
        <v>7676.2330281290115</v>
      </c>
      <c r="FG35" s="32">
        <f t="shared" si="14"/>
        <v>7583.6194581764776</v>
      </c>
      <c r="FH35" s="32">
        <f t="shared" si="14"/>
        <v>7492.1921211891486</v>
      </c>
      <c r="FI35" s="32">
        <f t="shared" si="14"/>
        <v>7401.4939305402158</v>
      </c>
      <c r="FJ35" s="32">
        <f t="shared" si="14"/>
        <v>7312.3697159058602</v>
      </c>
      <c r="FK35" s="32">
        <f t="shared" si="14"/>
        <v>7229.9985134464132</v>
      </c>
      <c r="FL35" s="32">
        <f t="shared" si="14"/>
        <v>7137.1449246082539</v>
      </c>
      <c r="FM35" s="32">
        <f t="shared" si="14"/>
        <v>7051.4307066366309</v>
      </c>
      <c r="FN35" s="32">
        <f t="shared" si="14"/>
        <v>6966.8118914621436</v>
      </c>
      <c r="FO35" s="32">
        <f t="shared" si="14"/>
        <v>6882.8719192767248</v>
      </c>
      <c r="FP35" s="32">
        <f t="shared" si="14"/>
        <v>6800.3548068993732</v>
      </c>
      <c r="FQ35" s="32">
        <f t="shared" si="14"/>
        <v>6718.0507966946061</v>
      </c>
      <c r="FR35" s="32">
        <f t="shared" si="14"/>
        <v>6402.4847368141773</v>
      </c>
      <c r="FS35" s="32">
        <f t="shared" si="14"/>
        <v>6125.2094657934404</v>
      </c>
      <c r="FT35" s="32">
        <f t="shared" si="14"/>
        <v>5804.4161830440289</v>
      </c>
      <c r="FU35" s="32">
        <f t="shared" si="14"/>
        <v>5522.830530426505</v>
      </c>
      <c r="FV35" s="32">
        <f t="shared" si="14"/>
        <v>5164.8729677971796</v>
      </c>
      <c r="FW35" s="32">
        <f t="shared" si="14"/>
        <v>4821.7366523237688</v>
      </c>
      <c r="FX35" s="32">
        <f t="shared" si="14"/>
        <v>4548.4195670976796</v>
      </c>
      <c r="FY35" s="32">
        <f t="shared" si="14"/>
        <v>4290.3343508670523</v>
      </c>
      <c r="FZ35" s="32">
        <f t="shared" si="14"/>
        <v>4107.6764793303064</v>
      </c>
      <c r="GA35" s="32">
        <f t="shared" si="14"/>
        <v>0</v>
      </c>
      <c r="GB35" s="32">
        <f t="shared" si="14"/>
        <v>0</v>
      </c>
      <c r="GC35" s="32">
        <f t="shared" si="14"/>
        <v>0</v>
      </c>
      <c r="GD35" s="32">
        <f t="shared" si="14"/>
        <v>0</v>
      </c>
      <c r="GE35" s="32">
        <f t="shared" si="14"/>
        <v>0</v>
      </c>
      <c r="GF35" s="32">
        <f t="shared" si="14"/>
        <v>0</v>
      </c>
      <c r="GG35" s="32">
        <f t="shared" si="14"/>
        <v>0</v>
      </c>
      <c r="GH35" s="32">
        <f t="shared" si="14"/>
        <v>0</v>
      </c>
      <c r="GI35" s="32">
        <f t="shared" si="14"/>
        <v>0</v>
      </c>
      <c r="GJ35" s="32">
        <f t="shared" si="14"/>
        <v>0</v>
      </c>
      <c r="GK35" s="32">
        <f t="shared" si="14"/>
        <v>0</v>
      </c>
      <c r="GL35" s="32">
        <f t="shared" si="14"/>
        <v>0</v>
      </c>
      <c r="GM35" s="32">
        <f t="shared" si="14"/>
        <v>0</v>
      </c>
      <c r="GN35" s="32">
        <f>GQ10</f>
        <v>0</v>
      </c>
    </row>
    <row r="36" spans="2:196" s="32" customFormat="1" x14ac:dyDescent="0.25">
      <c r="B36" s="32">
        <f>Blad4!B10</f>
        <v>188394431.28469929</v>
      </c>
      <c r="C36" s="32">
        <f>G11</f>
        <v>1463761.3760381709</v>
      </c>
      <c r="D36" s="32">
        <f t="shared" ref="D36:BO36" si="15">H11</f>
        <v>1407275.2468691014</v>
      </c>
      <c r="E36" s="32">
        <f t="shared" si="15"/>
        <v>1080161.490936284</v>
      </c>
      <c r="F36" s="32">
        <f t="shared" si="15"/>
        <v>759216.00934030884</v>
      </c>
      <c r="G36" s="32">
        <f t="shared" si="15"/>
        <v>677021.96296920092</v>
      </c>
      <c r="H36" s="32">
        <f t="shared" si="15"/>
        <v>658090.82132035436</v>
      </c>
      <c r="I36" s="32">
        <f t="shared" si="15"/>
        <v>626998.80571980099</v>
      </c>
      <c r="J36" s="32">
        <f t="shared" si="15"/>
        <v>597978.04766006034</v>
      </c>
      <c r="K36" s="32">
        <f t="shared" si="15"/>
        <v>525641.84158154938</v>
      </c>
      <c r="L36" s="32">
        <f t="shared" si="15"/>
        <v>554149.44435438747</v>
      </c>
      <c r="M36" s="32">
        <f t="shared" si="15"/>
        <v>505081.1362564704</v>
      </c>
      <c r="N36" s="32">
        <f t="shared" si="15"/>
        <v>495683.09257498139</v>
      </c>
      <c r="O36" s="32">
        <f t="shared" si="15"/>
        <v>548841.15934610076</v>
      </c>
      <c r="P36" s="32">
        <f t="shared" si="15"/>
        <v>517079.89616127481</v>
      </c>
      <c r="Q36" s="32">
        <f t="shared" si="15"/>
        <v>520776.18087581475</v>
      </c>
      <c r="R36" s="32">
        <f t="shared" si="15"/>
        <v>503498.95636024745</v>
      </c>
      <c r="S36" s="32">
        <f t="shared" si="15"/>
        <v>508270.03020368266</v>
      </c>
      <c r="T36" s="32">
        <f t="shared" si="15"/>
        <v>506941.14347764873</v>
      </c>
      <c r="U36" s="32">
        <f t="shared" si="15"/>
        <v>480921.49032390787</v>
      </c>
      <c r="V36" s="32">
        <f t="shared" si="15"/>
        <v>458626.94471591013</v>
      </c>
      <c r="W36" s="32">
        <f t="shared" si="15"/>
        <v>451945.48449540336</v>
      </c>
      <c r="X36" s="32">
        <f t="shared" si="15"/>
        <v>471764.2774994573</v>
      </c>
      <c r="Y36" s="32">
        <f t="shared" si="15"/>
        <v>425129.35207040561</v>
      </c>
      <c r="Z36" s="32">
        <f t="shared" si="15"/>
        <v>416906.85078026837</v>
      </c>
      <c r="AA36" s="32">
        <f t="shared" si="15"/>
        <v>409926.05613777548</v>
      </c>
      <c r="AB36" s="32">
        <f t="shared" si="15"/>
        <v>398262.59890940873</v>
      </c>
      <c r="AC36" s="32">
        <f t="shared" si="15"/>
        <v>384222.35330859217</v>
      </c>
      <c r="AD36" s="32">
        <f t="shared" si="15"/>
        <v>379227.93840071838</v>
      </c>
      <c r="AE36" s="32">
        <f t="shared" si="15"/>
        <v>370097.3755357787</v>
      </c>
      <c r="AF36" s="32">
        <f t="shared" si="15"/>
        <v>358085.02169432212</v>
      </c>
      <c r="AG36" s="32">
        <f t="shared" si="15"/>
        <v>349002.49969905149</v>
      </c>
      <c r="AH36" s="32">
        <f t="shared" si="15"/>
        <v>340421.18067915458</v>
      </c>
      <c r="AI36" s="32">
        <f t="shared" si="15"/>
        <v>331989.06708700844</v>
      </c>
      <c r="AJ36" s="32">
        <f t="shared" si="15"/>
        <v>389093.05806039902</v>
      </c>
      <c r="AK36" s="32">
        <f t="shared" si="15"/>
        <v>373108.39622955903</v>
      </c>
      <c r="AL36" s="32">
        <f t="shared" si="15"/>
        <v>363575.95974792942</v>
      </c>
      <c r="AM36" s="32">
        <f t="shared" si="15"/>
        <v>368361.72691811202</v>
      </c>
      <c r="AN36" s="32">
        <f t="shared" si="15"/>
        <v>359106.89918018488</v>
      </c>
      <c r="AO36" s="32">
        <f t="shared" si="15"/>
        <v>350333.67487376183</v>
      </c>
      <c r="AP36" s="32">
        <f t="shared" si="15"/>
        <v>343539.95798693522</v>
      </c>
      <c r="AQ36" s="32">
        <f t="shared" si="15"/>
        <v>342433.13707010157</v>
      </c>
      <c r="AR36" s="32">
        <f t="shared" si="15"/>
        <v>334515.32356842083</v>
      </c>
      <c r="AS36" s="32">
        <f t="shared" si="15"/>
        <v>327485.14960276528</v>
      </c>
      <c r="AT36" s="32">
        <f t="shared" si="15"/>
        <v>320947.47296586662</v>
      </c>
      <c r="AU36" s="32">
        <f t="shared" si="15"/>
        <v>316770.21652320412</v>
      </c>
      <c r="AV36" s="32">
        <f t="shared" si="15"/>
        <v>315614.56737673475</v>
      </c>
      <c r="AW36" s="32">
        <f t="shared" si="15"/>
        <v>307938.31196904019</v>
      </c>
      <c r="AX36" s="32">
        <f t="shared" si="15"/>
        <v>303494.32520213211</v>
      </c>
      <c r="AY36" s="32">
        <f t="shared" si="15"/>
        <v>294658.17543763772</v>
      </c>
      <c r="AZ36" s="32">
        <f t="shared" si="15"/>
        <v>286407.45953838376</v>
      </c>
      <c r="BA36" s="32">
        <f t="shared" si="15"/>
        <v>279007.03518613923</v>
      </c>
      <c r="BB36" s="32">
        <f t="shared" si="15"/>
        <v>270881.65056981641</v>
      </c>
      <c r="BC36" s="32">
        <f t="shared" si="15"/>
        <v>264388.34247203293</v>
      </c>
      <c r="BD36" s="32">
        <f t="shared" si="15"/>
        <v>256626.94645016841</v>
      </c>
      <c r="BE36" s="32">
        <f t="shared" si="15"/>
        <v>249885.96842723826</v>
      </c>
      <c r="BF36" s="32">
        <f t="shared" si="15"/>
        <v>243359.90520748089</v>
      </c>
      <c r="BG36" s="32">
        <f t="shared" si="15"/>
        <v>237179.52877168666</v>
      </c>
      <c r="BH36" s="32">
        <f t="shared" si="15"/>
        <v>232856.89045071974</v>
      </c>
      <c r="BI36" s="32">
        <f t="shared" si="15"/>
        <v>224831.50946960965</v>
      </c>
      <c r="BJ36" s="32">
        <f t="shared" si="15"/>
        <v>218804.93875606329</v>
      </c>
      <c r="BK36" s="32">
        <f t="shared" si="15"/>
        <v>209502.04995012272</v>
      </c>
      <c r="BL36" s="32">
        <f t="shared" si="15"/>
        <v>204249.13499889823</v>
      </c>
      <c r="BM36" s="32">
        <f t="shared" si="15"/>
        <v>199583.84765308443</v>
      </c>
      <c r="BN36" s="32">
        <f t="shared" si="15"/>
        <v>194001.34427383941</v>
      </c>
      <c r="BO36" s="32">
        <f t="shared" si="15"/>
        <v>190032.68908615989</v>
      </c>
      <c r="BP36" s="32">
        <f t="shared" ref="BP36:EA36" si="16">BT11</f>
        <v>184985.8326482439</v>
      </c>
      <c r="BQ36" s="32">
        <f t="shared" si="16"/>
        <v>180609.69110313311</v>
      </c>
      <c r="BR36" s="32">
        <f t="shared" si="16"/>
        <v>176384.21609034482</v>
      </c>
      <c r="BS36" s="32">
        <f t="shared" si="16"/>
        <v>172358.1849197979</v>
      </c>
      <c r="BT36" s="32">
        <f t="shared" si="16"/>
        <v>169363.63931132291</v>
      </c>
      <c r="BU36" s="32">
        <f t="shared" si="16"/>
        <v>164693.88093252241</v>
      </c>
      <c r="BV36" s="32">
        <f t="shared" si="16"/>
        <v>161014.69651184755</v>
      </c>
      <c r="BW36" s="32">
        <f t="shared" si="16"/>
        <v>152991.89588763556</v>
      </c>
      <c r="BX36" s="32">
        <f t="shared" si="16"/>
        <v>149961.97739121492</v>
      </c>
      <c r="BY36" s="32">
        <f t="shared" si="16"/>
        <v>147326.17155699286</v>
      </c>
      <c r="BZ36" s="32">
        <f t="shared" si="16"/>
        <v>143682.95984701379</v>
      </c>
      <c r="CA36" s="32">
        <f t="shared" si="16"/>
        <v>141447.64003840182</v>
      </c>
      <c r="CB36" s="32">
        <f t="shared" si="16"/>
        <v>138359.49631301998</v>
      </c>
      <c r="CC36" s="32">
        <f t="shared" si="16"/>
        <v>135921.36455220316</v>
      </c>
      <c r="CD36" s="32">
        <f t="shared" si="16"/>
        <v>133377.78361539071</v>
      </c>
      <c r="CE36" s="32">
        <f t="shared" si="16"/>
        <v>131026.10805166734</v>
      </c>
      <c r="CF36" s="32">
        <f t="shared" si="16"/>
        <v>129195.50645807051</v>
      </c>
      <c r="CG36" s="32">
        <f t="shared" si="16"/>
        <v>126444.99889709261</v>
      </c>
      <c r="CH36" s="32">
        <f t="shared" si="16"/>
        <v>123970.54313910822</v>
      </c>
      <c r="CI36" s="32">
        <f t="shared" si="16"/>
        <v>118785.99978646141</v>
      </c>
      <c r="CJ36" s="32">
        <f t="shared" si="16"/>
        <v>117041.98523853192</v>
      </c>
      <c r="CK36" s="32">
        <f t="shared" si="16"/>
        <v>115559.54218110919</v>
      </c>
      <c r="CL36" s="32">
        <f t="shared" si="16"/>
        <v>113054.20526843378</v>
      </c>
      <c r="CM36" s="32">
        <f t="shared" si="16"/>
        <v>111827.10972694881</v>
      </c>
      <c r="CN36" s="32">
        <f t="shared" si="16"/>
        <v>109692.9573458939</v>
      </c>
      <c r="CO36" s="32">
        <f t="shared" si="16"/>
        <v>108223.98959279998</v>
      </c>
      <c r="CP36" s="32">
        <f t="shared" si="16"/>
        <v>106616.1957496033</v>
      </c>
      <c r="CQ36" s="32">
        <f t="shared" si="16"/>
        <v>104964.44850069692</v>
      </c>
      <c r="CR36" s="32">
        <f t="shared" si="16"/>
        <v>103926.71759606575</v>
      </c>
      <c r="CS36" s="32">
        <f t="shared" si="16"/>
        <v>102587.64264412705</v>
      </c>
      <c r="CT36" s="32">
        <f t="shared" si="16"/>
        <v>101024.18565589879</v>
      </c>
      <c r="CU36" s="32">
        <f t="shared" si="16"/>
        <v>96135.835563416709</v>
      </c>
      <c r="CV36" s="32">
        <f t="shared" si="16"/>
        <v>94616.18599914285</v>
      </c>
      <c r="CW36" s="32">
        <f t="shared" si="16"/>
        <v>93630.335268750816</v>
      </c>
      <c r="CX36" s="32">
        <f t="shared" si="16"/>
        <v>91826.204836305056</v>
      </c>
      <c r="CY36" s="32">
        <f t="shared" si="16"/>
        <v>91118.033776847587</v>
      </c>
      <c r="CZ36" s="32">
        <f t="shared" si="16"/>
        <v>89443.265254319762</v>
      </c>
      <c r="DA36" s="32">
        <f t="shared" si="16"/>
        <v>87454.639387741539</v>
      </c>
      <c r="DB36" s="32">
        <f t="shared" si="16"/>
        <v>85524.766213591152</v>
      </c>
      <c r="DC36" s="32">
        <f t="shared" si="16"/>
        <v>83980.733323597786</v>
      </c>
      <c r="DD36" s="32">
        <f t="shared" si="16"/>
        <v>82114.689340880228</v>
      </c>
      <c r="DE36" s="32">
        <f t="shared" si="16"/>
        <v>80418.771192624234</v>
      </c>
      <c r="DF36" s="32">
        <f t="shared" si="16"/>
        <v>78342.424668031497</v>
      </c>
      <c r="DG36" s="32">
        <f t="shared" si="16"/>
        <v>73185.919443031278</v>
      </c>
      <c r="DH36" s="32">
        <f t="shared" si="16"/>
        <v>70812.13095066807</v>
      </c>
      <c r="DI36" s="32">
        <f t="shared" si="16"/>
        <v>69349.825786539805</v>
      </c>
      <c r="DJ36" s="32">
        <f t="shared" si="16"/>
        <v>67618.36039783775</v>
      </c>
      <c r="DK36" s="32">
        <f t="shared" si="16"/>
        <v>66620.369232360463</v>
      </c>
      <c r="DL36" s="32">
        <f t="shared" si="16"/>
        <v>64167.063591006437</v>
      </c>
      <c r="DM36" s="32">
        <f t="shared" si="16"/>
        <v>63059.379818253321</v>
      </c>
      <c r="DN36" s="32">
        <f t="shared" si="16"/>
        <v>62371.238987526172</v>
      </c>
      <c r="DO36" s="32">
        <f t="shared" si="16"/>
        <v>61220.911994677088</v>
      </c>
      <c r="DP36" s="32">
        <f t="shared" si="16"/>
        <v>60145.65605700748</v>
      </c>
      <c r="DQ36" s="32">
        <f t="shared" si="16"/>
        <v>59774.647700549605</v>
      </c>
      <c r="DR36" s="32">
        <f t="shared" si="16"/>
        <v>59635.777360262058</v>
      </c>
      <c r="DS36" s="32">
        <f t="shared" si="16"/>
        <v>37234.310831175113</v>
      </c>
      <c r="DT36" s="32">
        <f t="shared" si="16"/>
        <v>32713.868450553487</v>
      </c>
      <c r="DU36" s="32">
        <f t="shared" si="16"/>
        <v>32258.36843152572</v>
      </c>
      <c r="DV36" s="32">
        <f t="shared" si="16"/>
        <v>31809.387715295095</v>
      </c>
      <c r="DW36" s="32">
        <f t="shared" si="16"/>
        <v>31366.826971693528</v>
      </c>
      <c r="DX36" s="32">
        <f t="shared" si="16"/>
        <v>30930.591516363289</v>
      </c>
      <c r="DY36" s="32">
        <f t="shared" si="16"/>
        <v>30500.584119136311</v>
      </c>
      <c r="DZ36" s="32">
        <f t="shared" si="16"/>
        <v>30076.711272749668</v>
      </c>
      <c r="EA36" s="32">
        <f t="shared" si="16"/>
        <v>29658.882592845643</v>
      </c>
      <c r="EB36" s="32">
        <f t="shared" ref="EB36:GM36" si="17">EF11</f>
        <v>29248.118407443813</v>
      </c>
      <c r="EC36" s="32">
        <f t="shared" si="17"/>
        <v>28840.998833601818</v>
      </c>
      <c r="ED36" s="32">
        <f t="shared" si="17"/>
        <v>28440.767462641383</v>
      </c>
      <c r="EE36" s="32">
        <f t="shared" si="17"/>
        <v>28045.434299999997</v>
      </c>
      <c r="EF36" s="32">
        <f t="shared" si="17"/>
        <v>27656.610400000001</v>
      </c>
      <c r="EG36" s="32">
        <f t="shared" si="17"/>
        <v>27273.300599999995</v>
      </c>
      <c r="EH36" s="32">
        <f t="shared" si="17"/>
        <v>26895.424900000005</v>
      </c>
      <c r="EI36" s="32">
        <f t="shared" si="17"/>
        <v>26522.905000000002</v>
      </c>
      <c r="EJ36" s="32">
        <f t="shared" si="17"/>
        <v>26155.663899999996</v>
      </c>
      <c r="EK36" s="32">
        <f t="shared" si="17"/>
        <v>25793.625400000001</v>
      </c>
      <c r="EL36" s="32">
        <f t="shared" si="17"/>
        <v>25436.714500000002</v>
      </c>
      <c r="EM36" s="32">
        <f t="shared" si="17"/>
        <v>25084.8573</v>
      </c>
      <c r="EN36" s="32">
        <f t="shared" si="17"/>
        <v>24737.981000000003</v>
      </c>
      <c r="EO36" s="32">
        <f t="shared" si="17"/>
        <v>24396.013900000002</v>
      </c>
      <c r="EP36" s="32">
        <f t="shared" si="17"/>
        <v>24058.885299999994</v>
      </c>
      <c r="EQ36" s="32">
        <f t="shared" si="17"/>
        <v>23726.525399999999</v>
      </c>
      <c r="ER36" s="32">
        <f t="shared" si="17"/>
        <v>23398.865899999997</v>
      </c>
      <c r="ES36" s="32">
        <f t="shared" si="17"/>
        <v>23075.838800000001</v>
      </c>
      <c r="ET36" s="32">
        <f t="shared" si="17"/>
        <v>22757.377499999999</v>
      </c>
      <c r="EU36" s="32">
        <f t="shared" si="17"/>
        <v>22443.416399999998</v>
      </c>
      <c r="EV36" s="32">
        <f t="shared" si="17"/>
        <v>22133.890700000004</v>
      </c>
      <c r="EW36" s="32">
        <f t="shared" si="17"/>
        <v>21828.736700000001</v>
      </c>
      <c r="EX36" s="32">
        <f t="shared" si="17"/>
        <v>21527.891299999996</v>
      </c>
      <c r="EY36" s="32">
        <f t="shared" si="17"/>
        <v>21231.292799999999</v>
      </c>
      <c r="EZ36" s="32">
        <f t="shared" si="17"/>
        <v>20938.880200000003</v>
      </c>
      <c r="FA36" s="32">
        <f t="shared" si="17"/>
        <v>20650.593000000001</v>
      </c>
      <c r="FB36" s="32">
        <f t="shared" si="17"/>
        <v>20366.372499999998</v>
      </c>
      <c r="FC36" s="32">
        <f t="shared" si="17"/>
        <v>20086.159499999998</v>
      </c>
      <c r="FD36" s="32">
        <f t="shared" si="17"/>
        <v>19809.897200000003</v>
      </c>
      <c r="FE36" s="32">
        <f t="shared" si="17"/>
        <v>19537.528400000003</v>
      </c>
      <c r="FF36" s="32">
        <f t="shared" si="17"/>
        <v>19268.9974</v>
      </c>
      <c r="FG36" s="32">
        <f t="shared" si="17"/>
        <v>19004.248799999998</v>
      </c>
      <c r="FH36" s="32">
        <f t="shared" si="17"/>
        <v>18743.228899999998</v>
      </c>
      <c r="FI36" s="32">
        <f t="shared" si="17"/>
        <v>18485.883600000001</v>
      </c>
      <c r="FJ36" s="32">
        <f t="shared" si="17"/>
        <v>18232.1607</v>
      </c>
      <c r="FK36" s="32">
        <f t="shared" si="17"/>
        <v>17982.007699999998</v>
      </c>
      <c r="FL36" s="32">
        <f t="shared" si="17"/>
        <v>17735.374</v>
      </c>
      <c r="FM36" s="32">
        <f t="shared" si="17"/>
        <v>17492.208699999999</v>
      </c>
      <c r="FN36" s="32">
        <f t="shared" si="17"/>
        <v>17252.462100000001</v>
      </c>
      <c r="FO36" s="32">
        <f t="shared" si="17"/>
        <v>17016.085500000001</v>
      </c>
      <c r="FP36" s="32">
        <f t="shared" si="17"/>
        <v>16783.030300000002</v>
      </c>
      <c r="FQ36" s="32">
        <f t="shared" si="17"/>
        <v>16553.249299999999</v>
      </c>
      <c r="FR36" s="32">
        <f t="shared" si="17"/>
        <v>16326.695299999999</v>
      </c>
      <c r="FS36" s="32">
        <f t="shared" si="17"/>
        <v>16103.322</v>
      </c>
      <c r="FT36" s="32">
        <f t="shared" si="17"/>
        <v>15883.0841</v>
      </c>
      <c r="FU36" s="32">
        <f t="shared" si="17"/>
        <v>15665.936699999998</v>
      </c>
      <c r="FV36" s="32">
        <f t="shared" si="17"/>
        <v>15451.835500000001</v>
      </c>
      <c r="FW36" s="32">
        <f t="shared" si="17"/>
        <v>15240.736999999999</v>
      </c>
      <c r="FX36" s="32">
        <f t="shared" si="17"/>
        <v>15032.598</v>
      </c>
      <c r="FY36" s="32">
        <f t="shared" si="17"/>
        <v>14992.063100000001</v>
      </c>
      <c r="FZ36" s="32">
        <f t="shared" si="17"/>
        <v>14951.9336</v>
      </c>
      <c r="GA36" s="32">
        <f t="shared" si="17"/>
        <v>0</v>
      </c>
      <c r="GB36" s="32">
        <f t="shared" si="17"/>
        <v>0</v>
      </c>
      <c r="GC36" s="32">
        <f t="shared" si="17"/>
        <v>0</v>
      </c>
      <c r="GD36" s="32">
        <f t="shared" si="17"/>
        <v>0</v>
      </c>
      <c r="GE36" s="32">
        <f t="shared" si="17"/>
        <v>0</v>
      </c>
      <c r="GF36" s="32">
        <f t="shared" si="17"/>
        <v>0</v>
      </c>
      <c r="GG36" s="32">
        <f t="shared" si="17"/>
        <v>0</v>
      </c>
      <c r="GH36" s="32">
        <f t="shared" si="17"/>
        <v>0</v>
      </c>
      <c r="GI36" s="32">
        <f t="shared" si="17"/>
        <v>0</v>
      </c>
      <c r="GJ36" s="32">
        <f t="shared" si="17"/>
        <v>0</v>
      </c>
      <c r="GK36" s="32">
        <f t="shared" si="17"/>
        <v>0</v>
      </c>
      <c r="GL36" s="32">
        <f t="shared" si="17"/>
        <v>0</v>
      </c>
      <c r="GM36" s="32">
        <f t="shared" si="17"/>
        <v>0</v>
      </c>
      <c r="GN36" s="32">
        <f>GR11</f>
        <v>0</v>
      </c>
    </row>
    <row r="37" spans="2:196" s="32" customFormat="1" x14ac:dyDescent="0.25">
      <c r="B37" s="32">
        <f>Blad4!B11</f>
        <v>113889691.30291277</v>
      </c>
      <c r="C37" s="32">
        <f>H12</f>
        <v>743218.03054930689</v>
      </c>
      <c r="D37" s="32">
        <f t="shared" ref="D37:BO37" si="18">I12</f>
        <v>1797689.8181924536</v>
      </c>
      <c r="E37" s="32">
        <f t="shared" si="18"/>
        <v>1105213.1226157807</v>
      </c>
      <c r="F37" s="32">
        <f t="shared" si="18"/>
        <v>735241.29458245484</v>
      </c>
      <c r="G37" s="32">
        <f t="shared" si="18"/>
        <v>651865.65911594185</v>
      </c>
      <c r="H37" s="32">
        <f t="shared" si="18"/>
        <v>605316.39133177348</v>
      </c>
      <c r="I37" s="32">
        <f t="shared" si="18"/>
        <v>593645.83313013194</v>
      </c>
      <c r="J37" s="32">
        <f t="shared" si="18"/>
        <v>620512.58920280135</v>
      </c>
      <c r="K37" s="32">
        <f t="shared" si="18"/>
        <v>708312.34033474303</v>
      </c>
      <c r="L37" s="32">
        <f t="shared" si="18"/>
        <v>831860.83404639992</v>
      </c>
      <c r="M37" s="32">
        <f t="shared" si="18"/>
        <v>922817.8154518354</v>
      </c>
      <c r="N37" s="32">
        <f t="shared" si="18"/>
        <v>1062559.3997025851</v>
      </c>
      <c r="O37" s="32">
        <f t="shared" si="18"/>
        <v>1198654.4372708946</v>
      </c>
      <c r="P37" s="32">
        <f t="shared" si="18"/>
        <v>1243413.1224913248</v>
      </c>
      <c r="Q37" s="32">
        <f t="shared" si="18"/>
        <v>1413487.2241187785</v>
      </c>
      <c r="R37" s="32">
        <f t="shared" si="18"/>
        <v>1335169.1852402522</v>
      </c>
      <c r="S37" s="32">
        <f t="shared" si="18"/>
        <v>1255627.5923832837</v>
      </c>
      <c r="T37" s="32">
        <f t="shared" si="18"/>
        <v>1016436.1304321976</v>
      </c>
      <c r="U37" s="32">
        <f t="shared" si="18"/>
        <v>886764.67088981927</v>
      </c>
      <c r="V37" s="32">
        <f t="shared" si="18"/>
        <v>846646.27169959084</v>
      </c>
      <c r="W37" s="32">
        <f t="shared" si="18"/>
        <v>763324.1412380659</v>
      </c>
      <c r="X37" s="32">
        <f t="shared" si="18"/>
        <v>764417.74718722212</v>
      </c>
      <c r="Y37" s="32">
        <f t="shared" si="18"/>
        <v>710329.37512078939</v>
      </c>
      <c r="Z37" s="32">
        <f t="shared" si="18"/>
        <v>640329.71089040861</v>
      </c>
      <c r="AA37" s="32">
        <f t="shared" si="18"/>
        <v>544157.25824523135</v>
      </c>
      <c r="AB37" s="32">
        <f t="shared" si="18"/>
        <v>384479.39043001807</v>
      </c>
      <c r="AC37" s="32">
        <f t="shared" si="18"/>
        <v>327982.02630298579</v>
      </c>
      <c r="AD37" s="32">
        <f t="shared" si="18"/>
        <v>327752.16800690966</v>
      </c>
      <c r="AE37" s="32">
        <f t="shared" si="18"/>
        <v>326705.56223639374</v>
      </c>
      <c r="AF37" s="32">
        <f t="shared" si="18"/>
        <v>318518.61383778241</v>
      </c>
      <c r="AG37" s="32">
        <f t="shared" si="18"/>
        <v>316789.26732206001</v>
      </c>
      <c r="AH37" s="32">
        <f t="shared" si="18"/>
        <v>253440.30657759192</v>
      </c>
      <c r="AI37" s="32">
        <f t="shared" si="18"/>
        <v>245174.94857047027</v>
      </c>
      <c r="AJ37" s="32">
        <f t="shared" si="18"/>
        <v>236249.95189902483</v>
      </c>
      <c r="AK37" s="32">
        <f t="shared" si="18"/>
        <v>230130.74236466322</v>
      </c>
      <c r="AL37" s="32">
        <f t="shared" si="18"/>
        <v>222973.33389036637</v>
      </c>
      <c r="AM37" s="32">
        <f t="shared" si="18"/>
        <v>227468.77000401699</v>
      </c>
      <c r="AN37" s="32">
        <f t="shared" si="18"/>
        <v>220017.06157601112</v>
      </c>
      <c r="AO37" s="32">
        <f t="shared" si="18"/>
        <v>212298.61869775073</v>
      </c>
      <c r="AP37" s="32">
        <f t="shared" si="18"/>
        <v>209890.41072987774</v>
      </c>
      <c r="AQ37" s="32">
        <f t="shared" si="18"/>
        <v>211032.7634234358</v>
      </c>
      <c r="AR37" s="32">
        <f t="shared" si="18"/>
        <v>206563.80143358887</v>
      </c>
      <c r="AS37" s="32">
        <f t="shared" si="18"/>
        <v>202179.03869775418</v>
      </c>
      <c r="AT37" s="32">
        <f t="shared" si="18"/>
        <v>198375.41554532186</v>
      </c>
      <c r="AU37" s="32">
        <f t="shared" si="18"/>
        <v>196373.62449210219</v>
      </c>
      <c r="AV37" s="32">
        <f t="shared" si="18"/>
        <v>195501.86571630987</v>
      </c>
      <c r="AW37" s="32">
        <f t="shared" si="18"/>
        <v>194576.93027775208</v>
      </c>
      <c r="AX37" s="32">
        <f t="shared" si="18"/>
        <v>193466.7253457483</v>
      </c>
      <c r="AY37" s="32">
        <f t="shared" si="18"/>
        <v>190499.70363984653</v>
      </c>
      <c r="AZ37" s="32">
        <f t="shared" si="18"/>
        <v>184347.47228907162</v>
      </c>
      <c r="BA37" s="32">
        <f t="shared" si="18"/>
        <v>178546.8556709656</v>
      </c>
      <c r="BB37" s="32">
        <f t="shared" si="18"/>
        <v>172873.58875372534</v>
      </c>
      <c r="BC37" s="32">
        <f t="shared" si="18"/>
        <v>167563.53283525235</v>
      </c>
      <c r="BD37" s="32">
        <f t="shared" si="18"/>
        <v>162544.42326946495</v>
      </c>
      <c r="BE37" s="32">
        <f t="shared" si="18"/>
        <v>157668.47665990022</v>
      </c>
      <c r="BF37" s="32">
        <f t="shared" si="18"/>
        <v>152923.01974515736</v>
      </c>
      <c r="BG37" s="32">
        <f t="shared" si="18"/>
        <v>148241.29534401849</v>
      </c>
      <c r="BH37" s="32">
        <f t="shared" si="18"/>
        <v>143970.7824940189</v>
      </c>
      <c r="BI37" s="32">
        <f t="shared" si="18"/>
        <v>139646.32328616854</v>
      </c>
      <c r="BJ37" s="32">
        <f t="shared" si="18"/>
        <v>135643.29117109568</v>
      </c>
      <c r="BK37" s="32">
        <f t="shared" si="18"/>
        <v>130932.94458707908</v>
      </c>
      <c r="BL37" s="32">
        <f t="shared" si="18"/>
        <v>127134.40659385784</v>
      </c>
      <c r="BM37" s="32">
        <f t="shared" si="18"/>
        <v>123556.82984067002</v>
      </c>
      <c r="BN37" s="32">
        <f t="shared" si="18"/>
        <v>120113.06602310587</v>
      </c>
      <c r="BO37" s="32">
        <f t="shared" si="18"/>
        <v>116798.49958411136</v>
      </c>
      <c r="BP37" s="32">
        <f t="shared" ref="BP37:EA37" si="19">BU12</f>
        <v>113608.71005747007</v>
      </c>
      <c r="BQ37" s="32">
        <f t="shared" si="19"/>
        <v>110534.97444034182</v>
      </c>
      <c r="BR37" s="32">
        <f t="shared" si="19"/>
        <v>107576.68905776901</v>
      </c>
      <c r="BS37" s="32">
        <f t="shared" si="19"/>
        <v>104720.87236499315</v>
      </c>
      <c r="BT37" s="32">
        <f t="shared" si="19"/>
        <v>101971.09054282797</v>
      </c>
      <c r="BU37" s="32">
        <f t="shared" si="19"/>
        <v>99321.859159957094</v>
      </c>
      <c r="BV37" s="32">
        <f t="shared" si="19"/>
        <v>96758.807703902377</v>
      </c>
      <c r="BW37" s="32">
        <f t="shared" si="19"/>
        <v>94289.81516890155</v>
      </c>
      <c r="BX37" s="32">
        <f t="shared" si="19"/>
        <v>91907.13741873228</v>
      </c>
      <c r="BY37" s="32">
        <f t="shared" si="19"/>
        <v>89603.011525051916</v>
      </c>
      <c r="BZ37" s="32">
        <f t="shared" si="19"/>
        <v>87374.052204563981</v>
      </c>
      <c r="CA37" s="32">
        <f t="shared" si="19"/>
        <v>85224.226888381585</v>
      </c>
      <c r="CB37" s="32">
        <f t="shared" si="19"/>
        <v>83133.842253348907</v>
      </c>
      <c r="CC37" s="32">
        <f t="shared" si="19"/>
        <v>81113.390097954907</v>
      </c>
      <c r="CD37" s="32">
        <f t="shared" si="19"/>
        <v>79144.748645756918</v>
      </c>
      <c r="CE37" s="32">
        <f t="shared" si="19"/>
        <v>77251.157475769913</v>
      </c>
      <c r="CF37" s="32">
        <f t="shared" si="19"/>
        <v>75421.621554783225</v>
      </c>
      <c r="CG37" s="32">
        <f t="shared" si="19"/>
        <v>73647.023098004865</v>
      </c>
      <c r="CH37" s="32">
        <f t="shared" si="19"/>
        <v>71925.600642877936</v>
      </c>
      <c r="CI37" s="32">
        <f t="shared" si="19"/>
        <v>70253.527489985616</v>
      </c>
      <c r="CJ37" s="32">
        <f t="shared" si="19"/>
        <v>68635.461741341976</v>
      </c>
      <c r="CK37" s="32">
        <f t="shared" si="19"/>
        <v>67054.899206484159</v>
      </c>
      <c r="CL37" s="32">
        <f t="shared" si="19"/>
        <v>65533.190036874468</v>
      </c>
      <c r="CM37" s="32">
        <f t="shared" si="19"/>
        <v>64057.222207336985</v>
      </c>
      <c r="CN37" s="32">
        <f t="shared" si="19"/>
        <v>62617.873227728436</v>
      </c>
      <c r="CO37" s="32">
        <f t="shared" si="19"/>
        <v>61221.800909365702</v>
      </c>
      <c r="CP37" s="32">
        <f t="shared" si="19"/>
        <v>59867.942208481865</v>
      </c>
      <c r="CQ37" s="32">
        <f t="shared" si="19"/>
        <v>58541.940427556146</v>
      </c>
      <c r="CR37" s="32">
        <f t="shared" si="19"/>
        <v>57258.96204399869</v>
      </c>
      <c r="CS37" s="32">
        <f t="shared" si="19"/>
        <v>56008.490910915454</v>
      </c>
      <c r="CT37" s="32">
        <f t="shared" si="19"/>
        <v>54791.337118608237</v>
      </c>
      <c r="CU37" s="32">
        <f t="shared" si="19"/>
        <v>53617.790776216149</v>
      </c>
      <c r="CV37" s="32">
        <f t="shared" si="19"/>
        <v>52474.314099681258</v>
      </c>
      <c r="CW37" s="32">
        <f t="shared" si="19"/>
        <v>51361.163870131713</v>
      </c>
      <c r="CX37" s="32">
        <f t="shared" si="19"/>
        <v>50276.864828112637</v>
      </c>
      <c r="CY37" s="32">
        <f t="shared" si="19"/>
        <v>49223.175308669663</v>
      </c>
      <c r="CZ37" s="32">
        <f t="shared" si="19"/>
        <v>48196.547663052297</v>
      </c>
      <c r="DA37" s="32">
        <f t="shared" si="19"/>
        <v>47195.172231881501</v>
      </c>
      <c r="DB37" s="32">
        <f t="shared" si="19"/>
        <v>46210.03902850546</v>
      </c>
      <c r="DC37" s="32">
        <f t="shared" si="19"/>
        <v>45259.620611151498</v>
      </c>
      <c r="DD37" s="32">
        <f t="shared" si="19"/>
        <v>44331.161612097378</v>
      </c>
      <c r="DE37" s="32">
        <f t="shared" si="19"/>
        <v>43428.686192528621</v>
      </c>
      <c r="DF37" s="32">
        <f t="shared" si="19"/>
        <v>42550.748962912745</v>
      </c>
      <c r="DG37" s="32">
        <f t="shared" si="19"/>
        <v>38655.481459995863</v>
      </c>
      <c r="DH37" s="32">
        <f t="shared" si="19"/>
        <v>37875.749799427991</v>
      </c>
      <c r="DI37" s="32">
        <f t="shared" si="19"/>
        <v>37111.788666880595</v>
      </c>
      <c r="DJ37" s="32">
        <f t="shared" si="19"/>
        <v>36367.388629442721</v>
      </c>
      <c r="DK37" s="32">
        <f t="shared" si="19"/>
        <v>35627.849644475937</v>
      </c>
      <c r="DL37" s="32">
        <f t="shared" si="19"/>
        <v>34915.04927032382</v>
      </c>
      <c r="DM37" s="32">
        <f t="shared" si="19"/>
        <v>34219.196573424182</v>
      </c>
      <c r="DN37" s="32">
        <f t="shared" si="19"/>
        <v>33526.999585239006</v>
      </c>
      <c r="DO37" s="32">
        <f t="shared" si="19"/>
        <v>32849.39079576252</v>
      </c>
      <c r="DP37" s="32">
        <f t="shared" si="19"/>
        <v>31797.915697489731</v>
      </c>
      <c r="DQ37" s="32">
        <f t="shared" si="19"/>
        <v>31163.696083286093</v>
      </c>
      <c r="DR37" s="32">
        <f t="shared" si="19"/>
        <v>24990.182154953785</v>
      </c>
      <c r="DS37" s="32">
        <f t="shared" si="19"/>
        <v>7842.2539581101446</v>
      </c>
      <c r="DT37" s="32">
        <f t="shared" si="19"/>
        <v>7370.7921999999999</v>
      </c>
      <c r="DU37" s="32">
        <f t="shared" si="19"/>
        <v>7286.2185999999983</v>
      </c>
      <c r="DV37" s="32">
        <f t="shared" si="19"/>
        <v>7202.6819999999998</v>
      </c>
      <c r="DW37" s="32">
        <f t="shared" si="19"/>
        <v>7120.1689999999999</v>
      </c>
      <c r="DX37" s="32">
        <f t="shared" si="19"/>
        <v>7038.6654999999992</v>
      </c>
      <c r="DY37" s="32">
        <f t="shared" si="19"/>
        <v>6958.1580000000004</v>
      </c>
      <c r="DZ37" s="32">
        <f t="shared" si="19"/>
        <v>6878.6334999999999</v>
      </c>
      <c r="EA37" s="32">
        <f t="shared" si="19"/>
        <v>6800.079099999999</v>
      </c>
      <c r="EB37" s="32">
        <f t="shared" ref="EB37:GM37" si="20">EG12</f>
        <v>6722.4814000000006</v>
      </c>
      <c r="EC37" s="32">
        <f t="shared" si="20"/>
        <v>6645.8280999999997</v>
      </c>
      <c r="ED37" s="32">
        <f t="shared" si="20"/>
        <v>6570.1064999999999</v>
      </c>
      <c r="EE37" s="32">
        <f t="shared" si="20"/>
        <v>6495.3046000000004</v>
      </c>
      <c r="EF37" s="32">
        <f t="shared" si="20"/>
        <v>6421.4097000000002</v>
      </c>
      <c r="EG37" s="32">
        <f t="shared" si="20"/>
        <v>6348.4103999999998</v>
      </c>
      <c r="EH37" s="32">
        <f t="shared" si="20"/>
        <v>6276.2947000000004</v>
      </c>
      <c r="EI37" s="32">
        <f t="shared" si="20"/>
        <v>6205.0506999999998</v>
      </c>
      <c r="EJ37" s="32">
        <f t="shared" si="20"/>
        <v>6134.6673999999994</v>
      </c>
      <c r="EK37" s="32">
        <f t="shared" si="20"/>
        <v>6065.1330000000007</v>
      </c>
      <c r="EL37" s="32">
        <f t="shared" si="20"/>
        <v>5996.4370000000008</v>
      </c>
      <c r="EM37" s="32">
        <f t="shared" si="20"/>
        <v>5928.5679999999993</v>
      </c>
      <c r="EN37" s="32">
        <f t="shared" si="20"/>
        <v>5861.5149999999994</v>
      </c>
      <c r="EO37" s="32">
        <f t="shared" si="20"/>
        <v>5795.2681000000002</v>
      </c>
      <c r="EP37" s="32">
        <f t="shared" si="20"/>
        <v>5729.8159999999998</v>
      </c>
      <c r="EQ37" s="32">
        <f t="shared" si="20"/>
        <v>5665.1485999999995</v>
      </c>
      <c r="ER37" s="32">
        <f t="shared" si="20"/>
        <v>5601.255799999999</v>
      </c>
      <c r="ES37" s="32">
        <f t="shared" si="20"/>
        <v>5538.1275000000005</v>
      </c>
      <c r="ET37" s="32">
        <f t="shared" si="20"/>
        <v>5475.7538999999997</v>
      </c>
      <c r="EU37" s="32">
        <f t="shared" si="20"/>
        <v>5414.125</v>
      </c>
      <c r="EV37" s="32">
        <f t="shared" si="20"/>
        <v>5353.2313000000004</v>
      </c>
      <c r="EW37" s="32">
        <f t="shared" si="20"/>
        <v>5293.0632000000005</v>
      </c>
      <c r="EX37" s="32">
        <f t="shared" si="20"/>
        <v>5233.6114000000007</v>
      </c>
      <c r="EY37" s="32">
        <f t="shared" si="20"/>
        <v>5174.866500000001</v>
      </c>
      <c r="EZ37" s="32">
        <f t="shared" si="20"/>
        <v>5116.8197999999993</v>
      </c>
      <c r="FA37" s="32">
        <f t="shared" si="20"/>
        <v>5059.4620999999997</v>
      </c>
      <c r="FB37" s="32">
        <f t="shared" si="20"/>
        <v>5002.7844000000005</v>
      </c>
      <c r="FC37" s="32">
        <f t="shared" si="20"/>
        <v>4946.7780999999995</v>
      </c>
      <c r="FD37" s="32">
        <f t="shared" si="20"/>
        <v>4891.4347000000007</v>
      </c>
      <c r="FE37" s="32">
        <f t="shared" si="20"/>
        <v>4836.7455</v>
      </c>
      <c r="FF37" s="32">
        <f t="shared" si="20"/>
        <v>4782.7025000000003</v>
      </c>
      <c r="FG37" s="32">
        <f t="shared" si="20"/>
        <v>4729.2970000000005</v>
      </c>
      <c r="FH37" s="32">
        <f t="shared" si="20"/>
        <v>4676.5211999999992</v>
      </c>
      <c r="FI37" s="32">
        <f t="shared" si="20"/>
        <v>4624.3670000000002</v>
      </c>
      <c r="FJ37" s="32">
        <f t="shared" si="20"/>
        <v>4572.8263999999999</v>
      </c>
      <c r="FK37" s="32">
        <f t="shared" si="20"/>
        <v>4521.8918999999996</v>
      </c>
      <c r="FL37" s="32">
        <f t="shared" si="20"/>
        <v>4471.5553999999993</v>
      </c>
      <c r="FM37" s="32">
        <f t="shared" si="20"/>
        <v>4421.8098</v>
      </c>
      <c r="FN37" s="32">
        <f t="shared" si="20"/>
        <v>4372.6471000000001</v>
      </c>
      <c r="FO37" s="32">
        <f t="shared" si="20"/>
        <v>4324.0604000000003</v>
      </c>
      <c r="FP37" s="32">
        <f t="shared" si="20"/>
        <v>4276.0420999999997</v>
      </c>
      <c r="FQ37" s="32">
        <f t="shared" si="20"/>
        <v>4228.5851999999995</v>
      </c>
      <c r="FR37" s="32">
        <f t="shared" si="20"/>
        <v>4181.6827999999996</v>
      </c>
      <c r="FS37" s="32">
        <f t="shared" si="20"/>
        <v>4135.3275000000003</v>
      </c>
      <c r="FT37" s="32">
        <f t="shared" si="20"/>
        <v>4089.5128999999997</v>
      </c>
      <c r="FU37" s="32">
        <f t="shared" si="20"/>
        <v>4044.2318</v>
      </c>
      <c r="FV37" s="32">
        <f t="shared" si="20"/>
        <v>3999.4778999999999</v>
      </c>
      <c r="FW37" s="32">
        <f t="shared" si="20"/>
        <v>3955.2444000000005</v>
      </c>
      <c r="FX37" s="32">
        <f t="shared" si="20"/>
        <v>3911.5246999999999</v>
      </c>
      <c r="FY37" s="32">
        <f t="shared" si="20"/>
        <v>3868.3127000000004</v>
      </c>
      <c r="FZ37" s="32">
        <f t="shared" si="20"/>
        <v>3825.6017000000002</v>
      </c>
      <c r="GA37" s="32">
        <f t="shared" si="20"/>
        <v>0</v>
      </c>
      <c r="GB37" s="32">
        <f t="shared" si="20"/>
        <v>0</v>
      </c>
      <c r="GC37" s="32">
        <f t="shared" si="20"/>
        <v>0</v>
      </c>
      <c r="GD37" s="32">
        <f t="shared" si="20"/>
        <v>0</v>
      </c>
      <c r="GE37" s="32">
        <f t="shared" si="20"/>
        <v>0</v>
      </c>
      <c r="GF37" s="32">
        <f t="shared" si="20"/>
        <v>0</v>
      </c>
      <c r="GG37" s="32">
        <f t="shared" si="20"/>
        <v>0</v>
      </c>
      <c r="GH37" s="32">
        <f t="shared" si="20"/>
        <v>0</v>
      </c>
      <c r="GI37" s="32">
        <f t="shared" si="20"/>
        <v>0</v>
      </c>
      <c r="GJ37" s="32">
        <f t="shared" si="20"/>
        <v>0</v>
      </c>
      <c r="GK37" s="32">
        <f t="shared" si="20"/>
        <v>0</v>
      </c>
      <c r="GL37" s="32">
        <f t="shared" si="20"/>
        <v>0</v>
      </c>
      <c r="GM37" s="32">
        <f t="shared" si="20"/>
        <v>0</v>
      </c>
      <c r="GN37" s="32">
        <f>GS12</f>
        <v>0</v>
      </c>
    </row>
    <row r="38" spans="2:196" s="32" customFormat="1" x14ac:dyDescent="0.25">
      <c r="B38" s="32">
        <f>Blad4!B12</f>
        <v>100249168.44617884</v>
      </c>
      <c r="C38" s="32">
        <f>I13</f>
        <v>789169.08835798898</v>
      </c>
      <c r="D38" s="32">
        <f t="shared" ref="D38:BO38" si="21">J13</f>
        <v>1274694.4200985776</v>
      </c>
      <c r="E38" s="32">
        <f t="shared" si="21"/>
        <v>997666.52408289793</v>
      </c>
      <c r="F38" s="32">
        <f t="shared" si="21"/>
        <v>784558.71519006824</v>
      </c>
      <c r="G38" s="32">
        <f t="shared" si="21"/>
        <v>702505.52230476704</v>
      </c>
      <c r="H38" s="32">
        <f t="shared" si="21"/>
        <v>667516.61310835625</v>
      </c>
      <c r="I38" s="32">
        <f t="shared" si="21"/>
        <v>605153.78614455368</v>
      </c>
      <c r="J38" s="32">
        <f t="shared" si="21"/>
        <v>636342.36797544663</v>
      </c>
      <c r="K38" s="32">
        <f t="shared" si="21"/>
        <v>715404.40292435442</v>
      </c>
      <c r="L38" s="32">
        <f t="shared" si="21"/>
        <v>754901.80955752649</v>
      </c>
      <c r="M38" s="32">
        <f t="shared" si="21"/>
        <v>802716.53302023315</v>
      </c>
      <c r="N38" s="32">
        <f t="shared" si="21"/>
        <v>882537.29074945743</v>
      </c>
      <c r="O38" s="32">
        <f t="shared" si="21"/>
        <v>995848.14635861118</v>
      </c>
      <c r="P38" s="32">
        <f t="shared" si="21"/>
        <v>1084740.4687158647</v>
      </c>
      <c r="Q38" s="32">
        <f t="shared" si="21"/>
        <v>1163215.3431019124</v>
      </c>
      <c r="R38" s="32">
        <f t="shared" si="21"/>
        <v>1197312.629226059</v>
      </c>
      <c r="S38" s="32">
        <f t="shared" si="21"/>
        <v>1149507.9297990352</v>
      </c>
      <c r="T38" s="32">
        <f t="shared" si="21"/>
        <v>1061715.3419633426</v>
      </c>
      <c r="U38" s="32">
        <f t="shared" si="21"/>
        <v>1035817.0926076203</v>
      </c>
      <c r="V38" s="32">
        <f t="shared" si="21"/>
        <v>961803.16915054061</v>
      </c>
      <c r="W38" s="32">
        <f t="shared" si="21"/>
        <v>850392.90787610412</v>
      </c>
      <c r="X38" s="32">
        <f t="shared" si="21"/>
        <v>731147.73449386377</v>
      </c>
      <c r="Y38" s="32">
        <f t="shared" si="21"/>
        <v>670478.26170020923</v>
      </c>
      <c r="Z38" s="32">
        <f t="shared" si="21"/>
        <v>641185.92627156258</v>
      </c>
      <c r="AA38" s="32">
        <f t="shared" si="21"/>
        <v>624915.21899664553</v>
      </c>
      <c r="AB38" s="32">
        <f t="shared" si="21"/>
        <v>598194.41190252837</v>
      </c>
      <c r="AC38" s="32">
        <f t="shared" si="21"/>
        <v>579205.83851193637</v>
      </c>
      <c r="AD38" s="32">
        <f t="shared" si="21"/>
        <v>562547.75036848802</v>
      </c>
      <c r="AE38" s="32">
        <f t="shared" si="21"/>
        <v>529566.16158255551</v>
      </c>
      <c r="AF38" s="32">
        <f t="shared" si="21"/>
        <v>499313.06633737416</v>
      </c>
      <c r="AG38" s="32">
        <f t="shared" si="21"/>
        <v>481646.06738622702</v>
      </c>
      <c r="AH38" s="32">
        <f t="shared" si="21"/>
        <v>465190.6691910504</v>
      </c>
      <c r="AI38" s="32">
        <f t="shared" si="21"/>
        <v>444972.45523304271</v>
      </c>
      <c r="AJ38" s="32">
        <f t="shared" si="21"/>
        <v>487438.64029185066</v>
      </c>
      <c r="AK38" s="32">
        <f t="shared" si="21"/>
        <v>468810.42478250474</v>
      </c>
      <c r="AL38" s="32">
        <f t="shared" si="21"/>
        <v>451118.42483294453</v>
      </c>
      <c r="AM38" s="32">
        <f t="shared" si="21"/>
        <v>438418.19538761402</v>
      </c>
      <c r="AN38" s="32">
        <f t="shared" si="21"/>
        <v>398535.02753445378</v>
      </c>
      <c r="AO38" s="32">
        <f t="shared" si="21"/>
        <v>383710.2733675706</v>
      </c>
      <c r="AP38" s="32">
        <f t="shared" si="21"/>
        <v>375222.35541942832</v>
      </c>
      <c r="AQ38" s="32">
        <f t="shared" si="21"/>
        <v>369300.31926528946</v>
      </c>
      <c r="AR38" s="32">
        <f t="shared" si="21"/>
        <v>358697.17237920791</v>
      </c>
      <c r="AS38" s="32">
        <f t="shared" si="21"/>
        <v>348901.7116583212</v>
      </c>
      <c r="AT38" s="32">
        <f t="shared" si="21"/>
        <v>339588.05896619055</v>
      </c>
      <c r="AU38" s="32">
        <f t="shared" si="21"/>
        <v>332035.56816187035</v>
      </c>
      <c r="AV38" s="32">
        <f t="shared" si="21"/>
        <v>326364.90843061946</v>
      </c>
      <c r="AW38" s="32">
        <f t="shared" si="21"/>
        <v>320771.09551759687</v>
      </c>
      <c r="AX38" s="32">
        <f t="shared" si="21"/>
        <v>315253.08191374358</v>
      </c>
      <c r="AY38" s="32">
        <f t="shared" si="21"/>
        <v>308150.4399246918</v>
      </c>
      <c r="AZ38" s="32">
        <f t="shared" si="21"/>
        <v>297694.05536917463</v>
      </c>
      <c r="BA38" s="32">
        <f t="shared" si="21"/>
        <v>287751.44044182095</v>
      </c>
      <c r="BB38" s="32">
        <f t="shared" si="21"/>
        <v>278252.19129846059</v>
      </c>
      <c r="BC38" s="32">
        <f t="shared" si="21"/>
        <v>269246.85035358666</v>
      </c>
      <c r="BD38" s="32">
        <f t="shared" si="21"/>
        <v>260707.31829327121</v>
      </c>
      <c r="BE38" s="32">
        <f t="shared" si="21"/>
        <v>252676.88494561391</v>
      </c>
      <c r="BF38" s="32">
        <f t="shared" si="21"/>
        <v>244867.53901688533</v>
      </c>
      <c r="BG38" s="32">
        <f t="shared" si="21"/>
        <v>237524.47682007874</v>
      </c>
      <c r="BH38" s="32">
        <f t="shared" si="21"/>
        <v>230613.39902656979</v>
      </c>
      <c r="BI38" s="32">
        <f t="shared" si="21"/>
        <v>223955.56912504931</v>
      </c>
      <c r="BJ38" s="32">
        <f t="shared" si="21"/>
        <v>217460.24510752049</v>
      </c>
      <c r="BK38" s="32">
        <f t="shared" si="21"/>
        <v>207524.59347260324</v>
      </c>
      <c r="BL38" s="32">
        <f t="shared" si="21"/>
        <v>201678.93666214606</v>
      </c>
      <c r="BM38" s="32">
        <f t="shared" si="21"/>
        <v>196076.14956132334</v>
      </c>
      <c r="BN38" s="32">
        <f t="shared" si="21"/>
        <v>190684.20813516446</v>
      </c>
      <c r="BO38" s="32">
        <f t="shared" si="21"/>
        <v>185488.61068252628</v>
      </c>
      <c r="BP38" s="32">
        <f t="shared" ref="BP38:EA38" si="22">BV13</f>
        <v>180480.37006009839</v>
      </c>
      <c r="BQ38" s="32">
        <f t="shared" si="22"/>
        <v>175751.36494251527</v>
      </c>
      <c r="BR38" s="32">
        <f t="shared" si="22"/>
        <v>170981.04684751513</v>
      </c>
      <c r="BS38" s="32">
        <f t="shared" si="22"/>
        <v>166468.93359987333</v>
      </c>
      <c r="BT38" s="32">
        <f t="shared" si="22"/>
        <v>162100.81309965369</v>
      </c>
      <c r="BU38" s="32">
        <f t="shared" si="22"/>
        <v>157873.98255091527</v>
      </c>
      <c r="BV38" s="32">
        <f t="shared" si="22"/>
        <v>153777.89898582737</v>
      </c>
      <c r="BW38" s="32">
        <f t="shared" si="22"/>
        <v>149806.24635449378</v>
      </c>
      <c r="BX38" s="32">
        <f t="shared" si="22"/>
        <v>145952.53817771596</v>
      </c>
      <c r="BY38" s="32">
        <f t="shared" si="22"/>
        <v>142211.58054245927</v>
      </c>
      <c r="BZ38" s="32">
        <f t="shared" si="22"/>
        <v>138583.07330047636</v>
      </c>
      <c r="CA38" s="32">
        <f t="shared" si="22"/>
        <v>135055.49066088401</v>
      </c>
      <c r="CB38" s="32">
        <f t="shared" si="22"/>
        <v>131627.68020505414</v>
      </c>
      <c r="CC38" s="32">
        <f t="shared" si="22"/>
        <v>128393.60174109385</v>
      </c>
      <c r="CD38" s="32">
        <f t="shared" si="22"/>
        <v>125057.62639175588</v>
      </c>
      <c r="CE38" s="32">
        <f t="shared" si="22"/>
        <v>121906.85105855897</v>
      </c>
      <c r="CF38" s="32">
        <f t="shared" si="22"/>
        <v>118847.79958733835</v>
      </c>
      <c r="CG38" s="32">
        <f t="shared" si="22"/>
        <v>115872.98620850427</v>
      </c>
      <c r="CH38" s="32">
        <f t="shared" si="22"/>
        <v>112983.97060305557</v>
      </c>
      <c r="CI38" s="32">
        <f t="shared" si="22"/>
        <v>110177.12654241105</v>
      </c>
      <c r="CJ38" s="32">
        <f t="shared" si="22"/>
        <v>107455.47757587157</v>
      </c>
      <c r="CK38" s="32">
        <f t="shared" si="22"/>
        <v>104810.06017979892</v>
      </c>
      <c r="CL38" s="32">
        <f t="shared" si="22"/>
        <v>102249.45826846999</v>
      </c>
      <c r="CM38" s="32">
        <f t="shared" si="22"/>
        <v>99764.308355176036</v>
      </c>
      <c r="CN38" s="32">
        <f t="shared" si="22"/>
        <v>97352.340996918589</v>
      </c>
      <c r="CO38" s="32">
        <f t="shared" si="22"/>
        <v>95106.895119525667</v>
      </c>
      <c r="CP38" s="32">
        <f t="shared" si="22"/>
        <v>92774.386047592678</v>
      </c>
      <c r="CQ38" s="32">
        <f t="shared" si="22"/>
        <v>90597.44026118725</v>
      </c>
      <c r="CR38" s="32">
        <f t="shared" si="22"/>
        <v>88499.082990014023</v>
      </c>
      <c r="CS38" s="32">
        <f t="shared" si="22"/>
        <v>86477.333914926392</v>
      </c>
      <c r="CT38" s="32">
        <f t="shared" si="22"/>
        <v>84529.799887514964</v>
      </c>
      <c r="CU38" s="32">
        <f t="shared" si="22"/>
        <v>82656.980156643956</v>
      </c>
      <c r="CV38" s="32">
        <f t="shared" si="22"/>
        <v>80854.392401891746</v>
      </c>
      <c r="CW38" s="32">
        <f t="shared" si="22"/>
        <v>79121.251203629305</v>
      </c>
      <c r="CX38" s="32">
        <f t="shared" si="22"/>
        <v>77455.833720206225</v>
      </c>
      <c r="CY38" s="32">
        <f t="shared" si="22"/>
        <v>75858.94476664628</v>
      </c>
      <c r="CZ38" s="32">
        <f t="shared" si="22"/>
        <v>74323.523344929912</v>
      </c>
      <c r="DA38" s="32">
        <f t="shared" si="22"/>
        <v>72921.349688410875</v>
      </c>
      <c r="DB38" s="32">
        <f t="shared" si="22"/>
        <v>71433.235673012401</v>
      </c>
      <c r="DC38" s="32">
        <f t="shared" si="22"/>
        <v>70065.612127453642</v>
      </c>
      <c r="DD38" s="32">
        <f t="shared" si="22"/>
        <v>68742.955865316195</v>
      </c>
      <c r="DE38" s="32">
        <f t="shared" si="22"/>
        <v>67467.209537847055</v>
      </c>
      <c r="DF38" s="32">
        <f t="shared" si="22"/>
        <v>66223.266861711876</v>
      </c>
      <c r="DG38" s="32">
        <f t="shared" si="22"/>
        <v>59258.216904344314</v>
      </c>
      <c r="DH38" s="32">
        <f t="shared" si="22"/>
        <v>58230.80831274778</v>
      </c>
      <c r="DI38" s="32">
        <f t="shared" si="22"/>
        <v>57204.918815564713</v>
      </c>
      <c r="DJ38" s="32">
        <f t="shared" si="22"/>
        <v>56178.614221582837</v>
      </c>
      <c r="DK38" s="32">
        <f t="shared" si="22"/>
        <v>55136.579487195377</v>
      </c>
      <c r="DL38" s="32">
        <f t="shared" si="22"/>
        <v>54068.055919015707</v>
      </c>
      <c r="DM38" s="32">
        <f t="shared" si="22"/>
        <v>53021.516951676815</v>
      </c>
      <c r="DN38" s="32">
        <f t="shared" si="22"/>
        <v>51787.294158427154</v>
      </c>
      <c r="DO38" s="32">
        <f t="shared" si="22"/>
        <v>50542.138915438089</v>
      </c>
      <c r="DP38" s="32">
        <f t="shared" si="22"/>
        <v>49212.914538214027</v>
      </c>
      <c r="DQ38" s="32">
        <f t="shared" si="22"/>
        <v>47778.202516878446</v>
      </c>
      <c r="DR38" s="32">
        <f t="shared" si="22"/>
        <v>46208.443505996569</v>
      </c>
      <c r="DS38" s="32">
        <f t="shared" si="22"/>
        <v>27382.99293075041</v>
      </c>
      <c r="DT38" s="32">
        <f t="shared" si="22"/>
        <v>6107.6160283193922</v>
      </c>
      <c r="DU38" s="32">
        <f t="shared" si="22"/>
        <v>5714.0873188347996</v>
      </c>
      <c r="DV38" s="32">
        <f t="shared" si="22"/>
        <v>5655.1782561451719</v>
      </c>
      <c r="DW38" s="32">
        <f t="shared" si="22"/>
        <v>5597.1129376092968</v>
      </c>
      <c r="DX38" s="32">
        <f t="shared" si="22"/>
        <v>5539.7520995296472</v>
      </c>
      <c r="DY38" s="32">
        <f t="shared" si="22"/>
        <v>5537.8938322260792</v>
      </c>
      <c r="DZ38" s="32">
        <f t="shared" si="22"/>
        <v>5426.9436669598481</v>
      </c>
      <c r="EA38" s="32">
        <f t="shared" si="22"/>
        <v>5371.2952143543853</v>
      </c>
      <c r="EB38" s="32">
        <f t="shared" ref="EB38:GM38" si="23">EH13</f>
        <v>5316.0552231894417</v>
      </c>
      <c r="EC38" s="32">
        <f t="shared" si="23"/>
        <v>5259.2354910753511</v>
      </c>
      <c r="ED38" s="32">
        <f t="shared" si="23"/>
        <v>5202.7521187210868</v>
      </c>
      <c r="EE38" s="32">
        <f t="shared" si="23"/>
        <v>5143.057974564751</v>
      </c>
      <c r="EF38" s="32">
        <f t="shared" si="23"/>
        <v>5083.9073991239029</v>
      </c>
      <c r="EG38" s="32">
        <f t="shared" si="23"/>
        <v>5027.8657669012682</v>
      </c>
      <c r="EH38" s="32">
        <f t="shared" si="23"/>
        <v>4974.2792655556805</v>
      </c>
      <c r="EI38" s="32">
        <f t="shared" si="23"/>
        <v>4920.3628876071434</v>
      </c>
      <c r="EJ38" s="32">
        <f t="shared" si="23"/>
        <v>4867.5623806552212</v>
      </c>
      <c r="EK38" s="32">
        <f t="shared" si="23"/>
        <v>4845.5513090323302</v>
      </c>
      <c r="EL38" s="32">
        <f t="shared" si="23"/>
        <v>4765.4681233307201</v>
      </c>
      <c r="EM38" s="32">
        <f t="shared" si="23"/>
        <v>4713.6205649380181</v>
      </c>
      <c r="EN38" s="32">
        <f t="shared" si="23"/>
        <v>4658.5598531826372</v>
      </c>
      <c r="EO38" s="32">
        <f t="shared" si="23"/>
        <v>4607.4488349939274</v>
      </c>
      <c r="EP38" s="32">
        <f t="shared" si="23"/>
        <v>4556.8510447404014</v>
      </c>
      <c r="EQ38" s="32">
        <f t="shared" si="23"/>
        <v>4507.4945785687823</v>
      </c>
      <c r="ER38" s="32">
        <f t="shared" si="23"/>
        <v>4456.5645781587309</v>
      </c>
      <c r="ES38" s="32">
        <f t="shared" si="23"/>
        <v>4409.0042271374796</v>
      </c>
      <c r="ET38" s="32">
        <f t="shared" si="23"/>
        <v>4361.5824855878982</v>
      </c>
      <c r="EU38" s="32">
        <f t="shared" si="23"/>
        <v>4315.8553055873817</v>
      </c>
      <c r="EV38" s="32">
        <f t="shared" si="23"/>
        <v>4271.4976267756692</v>
      </c>
      <c r="EW38" s="32">
        <f t="shared" si="23"/>
        <v>4232.2458377135326</v>
      </c>
      <c r="EX38" s="32">
        <f t="shared" si="23"/>
        <v>4180.7467448653115</v>
      </c>
      <c r="EY38" s="32">
        <f t="shared" si="23"/>
        <v>4136.8310553690044</v>
      </c>
      <c r="EZ38" s="32">
        <f t="shared" si="23"/>
        <v>4093.4807223073144</v>
      </c>
      <c r="FA38" s="32">
        <f t="shared" si="23"/>
        <v>4051.6883077694406</v>
      </c>
      <c r="FB38" s="32">
        <f t="shared" si="23"/>
        <v>4009.6835339636295</v>
      </c>
      <c r="FC38" s="32">
        <f t="shared" si="23"/>
        <v>3967.6335299535676</v>
      </c>
      <c r="FD38" s="32">
        <f t="shared" si="23"/>
        <v>3923.0949234814748</v>
      </c>
      <c r="FE38" s="32">
        <f t="shared" si="23"/>
        <v>3883.1186111885463</v>
      </c>
      <c r="FF38" s="32">
        <f t="shared" si="23"/>
        <v>3843.407974861952</v>
      </c>
      <c r="FG38" s="32">
        <f t="shared" si="23"/>
        <v>3804.2581000000005</v>
      </c>
      <c r="FH38" s="32">
        <f t="shared" si="23"/>
        <v>3765.5308999999997</v>
      </c>
      <c r="FI38" s="32">
        <f t="shared" si="23"/>
        <v>3727.2011000000002</v>
      </c>
      <c r="FJ38" s="32">
        <f t="shared" si="23"/>
        <v>3689.2647999999999</v>
      </c>
      <c r="FK38" s="32">
        <f t="shared" si="23"/>
        <v>3651.7177999999999</v>
      </c>
      <c r="FL38" s="32">
        <f t="shared" si="23"/>
        <v>3614.5559000000003</v>
      </c>
      <c r="FM38" s="32">
        <f t="shared" si="23"/>
        <v>3577.7754</v>
      </c>
      <c r="FN38" s="32">
        <f t="shared" si="23"/>
        <v>3541.3721999999998</v>
      </c>
      <c r="FO38" s="32">
        <f t="shared" si="23"/>
        <v>3505.3424999999997</v>
      </c>
      <c r="FP38" s="32">
        <f t="shared" si="23"/>
        <v>3469.6824000000001</v>
      </c>
      <c r="FQ38" s="32">
        <f t="shared" si="23"/>
        <v>3434.3878</v>
      </c>
      <c r="FR38" s="32">
        <f t="shared" si="23"/>
        <v>3399.4553999999998</v>
      </c>
      <c r="FS38" s="32">
        <f t="shared" si="23"/>
        <v>3364.8807999999999</v>
      </c>
      <c r="FT38" s="32">
        <f t="shared" si="23"/>
        <v>3330.6607999999997</v>
      </c>
      <c r="FU38" s="32">
        <f t="shared" si="23"/>
        <v>3296.7916</v>
      </c>
      <c r="FV38" s="32">
        <f t="shared" si="23"/>
        <v>3263.2696000000001</v>
      </c>
      <c r="FW38" s="32">
        <f t="shared" si="23"/>
        <v>3230.0910000000003</v>
      </c>
      <c r="FX38" s="32">
        <f t="shared" si="23"/>
        <v>3197.2524999999996</v>
      </c>
      <c r="FY38" s="32">
        <f t="shared" si="23"/>
        <v>3164.7503000000002</v>
      </c>
      <c r="FZ38" s="32">
        <f t="shared" si="23"/>
        <v>3132.5812000000001</v>
      </c>
      <c r="GA38" s="32">
        <f t="shared" si="23"/>
        <v>0</v>
      </c>
      <c r="GB38" s="32">
        <f t="shared" si="23"/>
        <v>0</v>
      </c>
      <c r="GC38" s="32">
        <f t="shared" si="23"/>
        <v>0</v>
      </c>
      <c r="GD38" s="32">
        <f t="shared" si="23"/>
        <v>0</v>
      </c>
      <c r="GE38" s="32">
        <f t="shared" si="23"/>
        <v>0</v>
      </c>
      <c r="GF38" s="32">
        <f t="shared" si="23"/>
        <v>0</v>
      </c>
      <c r="GG38" s="32">
        <f t="shared" si="23"/>
        <v>0</v>
      </c>
      <c r="GH38" s="32">
        <f t="shared" si="23"/>
        <v>0</v>
      </c>
      <c r="GI38" s="32">
        <f t="shared" si="23"/>
        <v>0</v>
      </c>
      <c r="GJ38" s="32">
        <f t="shared" si="23"/>
        <v>0</v>
      </c>
      <c r="GK38" s="32">
        <f t="shared" si="23"/>
        <v>0</v>
      </c>
      <c r="GL38" s="32">
        <f t="shared" si="23"/>
        <v>0</v>
      </c>
      <c r="GM38" s="32">
        <f t="shared" si="23"/>
        <v>0</v>
      </c>
      <c r="GN38" s="32">
        <f>GT13</f>
        <v>0</v>
      </c>
    </row>
    <row r="39" spans="2:196" s="32" customFormat="1" x14ac:dyDescent="0.25">
      <c r="B39" s="32">
        <f>Blad4!B13</f>
        <v>510598633.06119174</v>
      </c>
      <c r="C39" s="32">
        <f>J14</f>
        <v>10860266.057747632</v>
      </c>
      <c r="D39" s="32">
        <f t="shared" ref="D39:BO39" si="24">K14</f>
        <v>3684243.7653449196</v>
      </c>
      <c r="E39" s="32">
        <f t="shared" si="24"/>
        <v>3739350.7894018041</v>
      </c>
      <c r="F39" s="32">
        <f t="shared" si="24"/>
        <v>3399008.3855371652</v>
      </c>
      <c r="G39" s="32">
        <f t="shared" si="24"/>
        <v>3352004.9718845203</v>
      </c>
      <c r="H39" s="32">
        <f t="shared" si="24"/>
        <v>3375425.294055555</v>
      </c>
      <c r="I39" s="32">
        <f t="shared" si="24"/>
        <v>3446717.1847412223</v>
      </c>
      <c r="J39" s="32">
        <f t="shared" si="24"/>
        <v>3604344.5913913036</v>
      </c>
      <c r="K39" s="32">
        <f t="shared" si="24"/>
        <v>3544253.5595131917</v>
      </c>
      <c r="L39" s="32">
        <f t="shared" si="24"/>
        <v>3350076.5157515281</v>
      </c>
      <c r="M39" s="32">
        <f t="shared" si="24"/>
        <v>3129769.7705013519</v>
      </c>
      <c r="N39" s="32">
        <f t="shared" si="24"/>
        <v>3033846.6431990042</v>
      </c>
      <c r="O39" s="32">
        <f t="shared" si="24"/>
        <v>2939566.1094152322</v>
      </c>
      <c r="P39" s="32">
        <f t="shared" si="24"/>
        <v>2887566.4599565603</v>
      </c>
      <c r="Q39" s="32">
        <f t="shared" si="24"/>
        <v>2804386.2450238988</v>
      </c>
      <c r="R39" s="32">
        <f t="shared" si="24"/>
        <v>2734776.9371525655</v>
      </c>
      <c r="S39" s="32">
        <f t="shared" si="24"/>
        <v>2650181.0662011309</v>
      </c>
      <c r="T39" s="32">
        <f t="shared" si="24"/>
        <v>2580872.4155723429</v>
      </c>
      <c r="U39" s="32">
        <f t="shared" si="24"/>
        <v>2461212.0594592113</v>
      </c>
      <c r="V39" s="32">
        <f t="shared" si="24"/>
        <v>2370455.6380805136</v>
      </c>
      <c r="W39" s="32">
        <f t="shared" si="24"/>
        <v>2313201.1181414556</v>
      </c>
      <c r="X39" s="32">
        <f t="shared" si="24"/>
        <v>2255491.7766565951</v>
      </c>
      <c r="Y39" s="32">
        <f t="shared" si="24"/>
        <v>2199459.0936333979</v>
      </c>
      <c r="Z39" s="32">
        <f t="shared" si="24"/>
        <v>2145460.6511373622</v>
      </c>
      <c r="AA39" s="32">
        <f t="shared" si="24"/>
        <v>2085984.6647926413</v>
      </c>
      <c r="AB39" s="32">
        <f t="shared" si="24"/>
        <v>2038932.8108694749</v>
      </c>
      <c r="AC39" s="32">
        <f t="shared" si="24"/>
        <v>1994383.785622221</v>
      </c>
      <c r="AD39" s="32">
        <f t="shared" si="24"/>
        <v>1969202.2471353004</v>
      </c>
      <c r="AE39" s="32">
        <f t="shared" si="24"/>
        <v>1996038.9057325202</v>
      </c>
      <c r="AF39" s="32">
        <f t="shared" si="24"/>
        <v>1971277.7206135325</v>
      </c>
      <c r="AG39" s="32">
        <f t="shared" si="24"/>
        <v>1943746.7322501908</v>
      </c>
      <c r="AH39" s="32">
        <f t="shared" si="24"/>
        <v>1917013.0598287201</v>
      </c>
      <c r="AI39" s="32">
        <f t="shared" si="24"/>
        <v>1892531.876318296</v>
      </c>
      <c r="AJ39" s="32">
        <f t="shared" si="24"/>
        <v>1866820.9292809905</v>
      </c>
      <c r="AK39" s="32">
        <f t="shared" si="24"/>
        <v>1841365.5159390976</v>
      </c>
      <c r="AL39" s="32">
        <f t="shared" si="24"/>
        <v>1810407.6093856886</v>
      </c>
      <c r="AM39" s="32">
        <f t="shared" si="24"/>
        <v>1772020.9963872524</v>
      </c>
      <c r="AN39" s="32">
        <f t="shared" si="24"/>
        <v>1751681.0753123711</v>
      </c>
      <c r="AO39" s="32">
        <f t="shared" si="24"/>
        <v>1729938.4231917674</v>
      </c>
      <c r="AP39" s="32">
        <f t="shared" si="24"/>
        <v>1716057.0378521841</v>
      </c>
      <c r="AQ39" s="32">
        <f t="shared" si="24"/>
        <v>1751256.0652586157</v>
      </c>
      <c r="AR39" s="32">
        <f t="shared" si="24"/>
        <v>1731189.1459906031</v>
      </c>
      <c r="AS39" s="32">
        <f t="shared" si="24"/>
        <v>1711143.7517594504</v>
      </c>
      <c r="AT39" s="32">
        <f t="shared" si="24"/>
        <v>1692734.396485074</v>
      </c>
      <c r="AU39" s="32">
        <f t="shared" si="24"/>
        <v>1673273.0310966801</v>
      </c>
      <c r="AV39" s="32">
        <f t="shared" si="24"/>
        <v>1654171.1920770714</v>
      </c>
      <c r="AW39" s="32">
        <f t="shared" si="24"/>
        <v>1635255.3349262734</v>
      </c>
      <c r="AX39" s="32">
        <f t="shared" si="24"/>
        <v>1616583.0401688379</v>
      </c>
      <c r="AY39" s="32">
        <f t="shared" si="24"/>
        <v>1598808.4332961394</v>
      </c>
      <c r="AZ39" s="32">
        <f t="shared" si="24"/>
        <v>1580787.7763837385</v>
      </c>
      <c r="BA39" s="32">
        <f t="shared" si="24"/>
        <v>1563165.1761788419</v>
      </c>
      <c r="BB39" s="32">
        <f t="shared" si="24"/>
        <v>1549523.092431332</v>
      </c>
      <c r="BC39" s="32">
        <f t="shared" si="24"/>
        <v>1581560.6175690393</v>
      </c>
      <c r="BD39" s="32">
        <f t="shared" si="24"/>
        <v>1564122.1311540124</v>
      </c>
      <c r="BE39" s="32">
        <f t="shared" si="24"/>
        <v>1546730.3331758061</v>
      </c>
      <c r="BF39" s="32">
        <f t="shared" si="24"/>
        <v>1529691.598247515</v>
      </c>
      <c r="BG39" s="32">
        <f t="shared" si="24"/>
        <v>1512753.8107504959</v>
      </c>
      <c r="BH39" s="32">
        <f t="shared" si="24"/>
        <v>1496099.9340334106</v>
      </c>
      <c r="BI39" s="32">
        <f t="shared" si="24"/>
        <v>1479529.0206127323</v>
      </c>
      <c r="BJ39" s="32">
        <f t="shared" si="24"/>
        <v>1463307.1080674231</v>
      </c>
      <c r="BK39" s="32">
        <f t="shared" si="24"/>
        <v>1446216.1076866116</v>
      </c>
      <c r="BL39" s="32">
        <f t="shared" si="24"/>
        <v>1430339.9281828853</v>
      </c>
      <c r="BM39" s="32">
        <f t="shared" si="24"/>
        <v>1414911.7915040783</v>
      </c>
      <c r="BN39" s="32">
        <f t="shared" si="24"/>
        <v>1401844.8653535414</v>
      </c>
      <c r="BO39" s="32">
        <f t="shared" si="24"/>
        <v>1431426.3676280065</v>
      </c>
      <c r="BP39" s="32">
        <f t="shared" ref="BP39:EA39" si="25">BW14</f>
        <v>1415884.9955721921</v>
      </c>
      <c r="BQ39" s="32">
        <f t="shared" si="25"/>
        <v>1400545.0978247467</v>
      </c>
      <c r="BR39" s="32">
        <f t="shared" si="25"/>
        <v>1385393.0268738056</v>
      </c>
      <c r="BS39" s="32">
        <f t="shared" si="25"/>
        <v>1370420.5351588468</v>
      </c>
      <c r="BT39" s="32">
        <f t="shared" si="25"/>
        <v>1355622.9193541785</v>
      </c>
      <c r="BU39" s="32">
        <f t="shared" si="25"/>
        <v>1341009.0156237418</v>
      </c>
      <c r="BV39" s="32">
        <f t="shared" si="25"/>
        <v>1326565.6588252233</v>
      </c>
      <c r="BW39" s="32">
        <f t="shared" si="25"/>
        <v>1312301.220000999</v>
      </c>
      <c r="BX39" s="32">
        <f t="shared" si="25"/>
        <v>1298198.4798015957</v>
      </c>
      <c r="BY39" s="32">
        <f t="shared" si="25"/>
        <v>1284520.169039675</v>
      </c>
      <c r="BZ39" s="32">
        <f t="shared" si="25"/>
        <v>1272041.0312864918</v>
      </c>
      <c r="CA39" s="32">
        <f t="shared" si="25"/>
        <v>1298863.0335133413</v>
      </c>
      <c r="CB39" s="32">
        <f t="shared" si="25"/>
        <v>1284987.9683125513</v>
      </c>
      <c r="CC39" s="32">
        <f t="shared" si="25"/>
        <v>1271272.1988520152</v>
      </c>
      <c r="CD39" s="32">
        <f t="shared" si="25"/>
        <v>1257711.91898807</v>
      </c>
      <c r="CE39" s="32">
        <f t="shared" si="25"/>
        <v>1244307.592993249</v>
      </c>
      <c r="CF39" s="32">
        <f t="shared" si="25"/>
        <v>1231048.7326946736</v>
      </c>
      <c r="CG39" s="32">
        <f t="shared" si="25"/>
        <v>1217939.0759655836</v>
      </c>
      <c r="CH39" s="32">
        <f t="shared" si="25"/>
        <v>1204988.3143532861</v>
      </c>
      <c r="CI39" s="32">
        <f t="shared" si="25"/>
        <v>1192185.9587444703</v>
      </c>
      <c r="CJ39" s="32">
        <f t="shared" si="25"/>
        <v>1179527.3092366625</v>
      </c>
      <c r="CK39" s="32">
        <f t="shared" si="25"/>
        <v>1167191.6938423989</v>
      </c>
      <c r="CL39" s="32">
        <f t="shared" si="25"/>
        <v>1155528.8992129003</v>
      </c>
      <c r="CM39" s="32">
        <f t="shared" si="25"/>
        <v>1216843.0903746155</v>
      </c>
      <c r="CN39" s="32">
        <f t="shared" si="25"/>
        <v>1204000.5387283065</v>
      </c>
      <c r="CO39" s="32">
        <f t="shared" si="25"/>
        <v>1191309.465709151</v>
      </c>
      <c r="CP39" s="32">
        <f t="shared" si="25"/>
        <v>1178756.8903188785</v>
      </c>
      <c r="CQ39" s="32">
        <f t="shared" si="25"/>
        <v>1166345.827740663</v>
      </c>
      <c r="CR39" s="32">
        <f t="shared" si="25"/>
        <v>1154071.894674378</v>
      </c>
      <c r="CS39" s="32">
        <f t="shared" si="25"/>
        <v>1141939.7454753367</v>
      </c>
      <c r="CT39" s="32">
        <f t="shared" si="25"/>
        <v>1129939.0686909743</v>
      </c>
      <c r="CU39" s="32">
        <f t="shared" si="25"/>
        <v>1118065.2998814606</v>
      </c>
      <c r="CV39" s="32">
        <f t="shared" si="25"/>
        <v>1106327.9386334184</v>
      </c>
      <c r="CW39" s="32">
        <f t="shared" si="25"/>
        <v>1094799.1887556808</v>
      </c>
      <c r="CX39" s="32">
        <f t="shared" si="25"/>
        <v>1083759.178211926</v>
      </c>
      <c r="CY39" s="32">
        <f t="shared" si="25"/>
        <v>1104846.1182348162</v>
      </c>
      <c r="CZ39" s="32">
        <f t="shared" si="25"/>
        <v>1093291.8693315682</v>
      </c>
      <c r="DA39" s="32">
        <f t="shared" si="25"/>
        <v>1081869.8171535216</v>
      </c>
      <c r="DB39" s="32">
        <f t="shared" si="25"/>
        <v>1070567.9902613619</v>
      </c>
      <c r="DC39" s="32">
        <f t="shared" si="25"/>
        <v>1059370.910982345</v>
      </c>
      <c r="DD39" s="32">
        <f t="shared" si="25"/>
        <v>1048311.8026374422</v>
      </c>
      <c r="DE39" s="32">
        <f t="shared" si="25"/>
        <v>1037368.0800800229</v>
      </c>
      <c r="DF39" s="32">
        <f t="shared" si="25"/>
        <v>1026557.0043209927</v>
      </c>
      <c r="DG39" s="32">
        <f t="shared" si="25"/>
        <v>1015696.0272283659</v>
      </c>
      <c r="DH39" s="32">
        <f t="shared" si="25"/>
        <v>1005115.0210131812</v>
      </c>
      <c r="DI39" s="32">
        <f t="shared" si="25"/>
        <v>994679.98333355447</v>
      </c>
      <c r="DJ39" s="32">
        <f t="shared" si="25"/>
        <v>984633.37131078553</v>
      </c>
      <c r="DK39" s="32">
        <f t="shared" si="25"/>
        <v>38025.575109891201</v>
      </c>
      <c r="DL39" s="32">
        <f t="shared" si="25"/>
        <v>37265.549071210255</v>
      </c>
      <c r="DM39" s="32">
        <f t="shared" si="25"/>
        <v>36517.64389341075</v>
      </c>
      <c r="DN39" s="32">
        <f t="shared" si="25"/>
        <v>35792.453413654017</v>
      </c>
      <c r="DO39" s="32">
        <f t="shared" si="25"/>
        <v>35083.790174407965</v>
      </c>
      <c r="DP39" s="32">
        <f t="shared" si="25"/>
        <v>34360.469706867501</v>
      </c>
      <c r="DQ39" s="32">
        <f t="shared" si="25"/>
        <v>33685.056916023015</v>
      </c>
      <c r="DR39" s="32">
        <f t="shared" si="25"/>
        <v>33034.938751826703</v>
      </c>
      <c r="DS39" s="32">
        <f t="shared" si="25"/>
        <v>6982.5754112367867</v>
      </c>
      <c r="DT39" s="32">
        <f t="shared" si="25"/>
        <v>6898.9598636923583</v>
      </c>
      <c r="DU39" s="32">
        <f t="shared" si="25"/>
        <v>6830.2794535720132</v>
      </c>
      <c r="DV39" s="32">
        <f t="shared" si="25"/>
        <v>6926.4841389729763</v>
      </c>
      <c r="DW39" s="32">
        <f t="shared" si="25"/>
        <v>6655.9905984312954</v>
      </c>
      <c r="DX39" s="32">
        <f t="shared" si="25"/>
        <v>6577.2522884746259</v>
      </c>
      <c r="DY39" s="32">
        <f t="shared" si="25"/>
        <v>6498.0774683734917</v>
      </c>
      <c r="DZ39" s="32">
        <f t="shared" si="25"/>
        <v>6420.4000522462384</v>
      </c>
      <c r="EA39" s="32">
        <f t="shared" si="25"/>
        <v>6344.6627183403252</v>
      </c>
      <c r="EB39" s="32">
        <f t="shared" ref="EB39:GM39" si="26">EI14</f>
        <v>6270.1426610132403</v>
      </c>
      <c r="EC39" s="32">
        <f t="shared" si="26"/>
        <v>6197.0913160393866</v>
      </c>
      <c r="ED39" s="32">
        <f t="shared" si="26"/>
        <v>6124.9653599131652</v>
      </c>
      <c r="EE39" s="32">
        <f t="shared" si="26"/>
        <v>6053.9438663921501</v>
      </c>
      <c r="EF39" s="32">
        <f t="shared" si="26"/>
        <v>5984.0451176011984</v>
      </c>
      <c r="EG39" s="32">
        <f t="shared" si="26"/>
        <v>5920.529196075222</v>
      </c>
      <c r="EH39" s="32">
        <f t="shared" si="26"/>
        <v>5948.4900179673168</v>
      </c>
      <c r="EI39" s="32">
        <f t="shared" si="26"/>
        <v>5778.9213327412281</v>
      </c>
      <c r="EJ39" s="32">
        <f t="shared" si="26"/>
        <v>5712.5315460394722</v>
      </c>
      <c r="EK39" s="32">
        <f t="shared" si="26"/>
        <v>5647.2031990377573</v>
      </c>
      <c r="EL39" s="32">
        <f t="shared" si="26"/>
        <v>5582.7507095991659</v>
      </c>
      <c r="EM39" s="32">
        <f t="shared" si="26"/>
        <v>5519.0116548064752</v>
      </c>
      <c r="EN39" s="32">
        <f t="shared" si="26"/>
        <v>5456.2705056321774</v>
      </c>
      <c r="EO39" s="32">
        <f t="shared" si="26"/>
        <v>5394.3470486548422</v>
      </c>
      <c r="EP39" s="32">
        <f t="shared" si="26"/>
        <v>5333.1705749308685</v>
      </c>
      <c r="EQ39" s="32">
        <f t="shared" si="26"/>
        <v>5272.8816928516671</v>
      </c>
      <c r="ER39" s="32">
        <f t="shared" si="26"/>
        <v>5213.4210923571927</v>
      </c>
      <c r="ES39" s="32">
        <f t="shared" si="26"/>
        <v>5157.2902619117358</v>
      </c>
      <c r="ET39" s="32">
        <f t="shared" si="26"/>
        <v>5151.983796850529</v>
      </c>
      <c r="EU39" s="32">
        <f t="shared" si="26"/>
        <v>5039.4664283891707</v>
      </c>
      <c r="EV39" s="32">
        <f t="shared" si="26"/>
        <v>4982.9801050498345</v>
      </c>
      <c r="EW39" s="32">
        <f t="shared" si="26"/>
        <v>4927.1344174728438</v>
      </c>
      <c r="EX39" s="32">
        <f t="shared" si="26"/>
        <v>4872.0678282392773</v>
      </c>
      <c r="EY39" s="32">
        <f t="shared" si="26"/>
        <v>4817.6829233755161</v>
      </c>
      <c r="EZ39" s="32">
        <f t="shared" si="26"/>
        <v>4764.1196883678067</v>
      </c>
      <c r="FA39" s="32">
        <f t="shared" si="26"/>
        <v>4711.2892623157568</v>
      </c>
      <c r="FB39" s="32">
        <f t="shared" si="26"/>
        <v>4659.0719334786309</v>
      </c>
      <c r="FC39" s="32">
        <f t="shared" si="26"/>
        <v>4607.3766565982951</v>
      </c>
      <c r="FD39" s="32">
        <f t="shared" si="26"/>
        <v>4556.5274680134034</v>
      </c>
      <c r="FE39" s="32">
        <f t="shared" si="26"/>
        <v>4507.3841661156239</v>
      </c>
      <c r="FF39" s="32">
        <f t="shared" si="26"/>
        <v>4484.2232148152616</v>
      </c>
      <c r="FG39" s="32">
        <f t="shared" si="26"/>
        <v>4407.5549073369912</v>
      </c>
      <c r="FH39" s="32">
        <f t="shared" si="26"/>
        <v>4359.2351981280626</v>
      </c>
      <c r="FI39" s="32">
        <f t="shared" si="26"/>
        <v>4311.5521878147529</v>
      </c>
      <c r="FJ39" s="32">
        <f t="shared" si="26"/>
        <v>4264.4475663370176</v>
      </c>
      <c r="FK39" s="32">
        <f t="shared" si="26"/>
        <v>4217.9901186168527</v>
      </c>
      <c r="FL39" s="32">
        <f t="shared" si="26"/>
        <v>4171.9383451943868</v>
      </c>
      <c r="FM39" s="32">
        <f t="shared" si="26"/>
        <v>4126.5875930205111</v>
      </c>
      <c r="FN39" s="32">
        <f t="shared" si="26"/>
        <v>4081.8600386258108</v>
      </c>
      <c r="FO39" s="32">
        <f t="shared" si="26"/>
        <v>4037.6268328385727</v>
      </c>
      <c r="FP39" s="32">
        <f t="shared" si="26"/>
        <v>3993.95649912821</v>
      </c>
      <c r="FQ39" s="32">
        <f t="shared" si="26"/>
        <v>3951.3395727289953</v>
      </c>
      <c r="FR39" s="32">
        <f t="shared" si="26"/>
        <v>3920.2364795990802</v>
      </c>
      <c r="FS39" s="32">
        <f t="shared" si="26"/>
        <v>3826.8436999999999</v>
      </c>
      <c r="FT39" s="32">
        <f t="shared" si="26"/>
        <v>3787.3151000000003</v>
      </c>
      <c r="FU39" s="32">
        <f t="shared" si="26"/>
        <v>3748.2004999999999</v>
      </c>
      <c r="FV39" s="32">
        <f t="shared" si="26"/>
        <v>3709.4956999999995</v>
      </c>
      <c r="FW39" s="32">
        <f t="shared" si="26"/>
        <v>3671.1963999999998</v>
      </c>
      <c r="FX39" s="32">
        <f t="shared" si="26"/>
        <v>3633.2981</v>
      </c>
      <c r="FY39" s="32">
        <f t="shared" si="26"/>
        <v>3595.7966999999999</v>
      </c>
      <c r="FZ39" s="32">
        <f t="shared" si="26"/>
        <v>3558.6876000000002</v>
      </c>
      <c r="GA39" s="32">
        <f t="shared" si="26"/>
        <v>0</v>
      </c>
      <c r="GB39" s="32">
        <f t="shared" si="26"/>
        <v>0</v>
      </c>
      <c r="GC39" s="32">
        <f t="shared" si="26"/>
        <v>0</v>
      </c>
      <c r="GD39" s="32">
        <f t="shared" si="26"/>
        <v>0</v>
      </c>
      <c r="GE39" s="32">
        <f t="shared" si="26"/>
        <v>0</v>
      </c>
      <c r="GF39" s="32">
        <f t="shared" si="26"/>
        <v>0</v>
      </c>
      <c r="GG39" s="32">
        <f t="shared" si="26"/>
        <v>0</v>
      </c>
      <c r="GH39" s="32">
        <f t="shared" si="26"/>
        <v>0</v>
      </c>
      <c r="GI39" s="32">
        <f t="shared" si="26"/>
        <v>0</v>
      </c>
      <c r="GJ39" s="32">
        <f t="shared" si="26"/>
        <v>0</v>
      </c>
      <c r="GK39" s="32">
        <f t="shared" si="26"/>
        <v>0</v>
      </c>
      <c r="GL39" s="32">
        <f t="shared" si="26"/>
        <v>0</v>
      </c>
      <c r="GM39" s="32">
        <f t="shared" si="26"/>
        <v>0</v>
      </c>
      <c r="GN39" s="32">
        <f>GU14</f>
        <v>0</v>
      </c>
    </row>
    <row r="40" spans="2:196" s="32" customFormat="1" x14ac:dyDescent="0.25">
      <c r="B40" s="32">
        <f>Blad4!B14</f>
        <v>109170341.66736615</v>
      </c>
      <c r="C40" s="32">
        <f>K15</f>
        <v>504509.49375138315</v>
      </c>
      <c r="D40" s="32">
        <f t="shared" ref="D40:BO40" si="27">L15</f>
        <v>1340680.1796901585</v>
      </c>
      <c r="E40" s="32">
        <f t="shared" si="27"/>
        <v>1059209.5843398485</v>
      </c>
      <c r="F40" s="32">
        <f t="shared" si="27"/>
        <v>926267.65406379313</v>
      </c>
      <c r="G40" s="32">
        <f t="shared" si="27"/>
        <v>770829.5823087563</v>
      </c>
      <c r="H40" s="32">
        <f t="shared" si="27"/>
        <v>704382.04703868378</v>
      </c>
      <c r="I40" s="32">
        <f t="shared" si="27"/>
        <v>639400.12564902334</v>
      </c>
      <c r="J40" s="32">
        <f t="shared" si="27"/>
        <v>580087.2731464617</v>
      </c>
      <c r="K40" s="32">
        <f t="shared" si="27"/>
        <v>535270.29395639326</v>
      </c>
      <c r="L40" s="32">
        <f t="shared" si="27"/>
        <v>552316.42188317573</v>
      </c>
      <c r="M40" s="32">
        <f t="shared" si="27"/>
        <v>689139.62503590074</v>
      </c>
      <c r="N40" s="32">
        <f t="shared" si="27"/>
        <v>845579.80421064689</v>
      </c>
      <c r="O40" s="32">
        <f t="shared" si="27"/>
        <v>944597.28116638609</v>
      </c>
      <c r="P40" s="32">
        <f t="shared" si="27"/>
        <v>978258.93170714052</v>
      </c>
      <c r="Q40" s="32">
        <f t="shared" si="27"/>
        <v>916720.75998214108</v>
      </c>
      <c r="R40" s="32">
        <f t="shared" si="27"/>
        <v>886889.57273959916</v>
      </c>
      <c r="S40" s="32">
        <f t="shared" si="27"/>
        <v>990724.55303037807</v>
      </c>
      <c r="T40" s="32">
        <f t="shared" si="27"/>
        <v>936715.3071468604</v>
      </c>
      <c r="U40" s="32">
        <f t="shared" si="27"/>
        <v>667367.0954701911</v>
      </c>
      <c r="V40" s="32">
        <f t="shared" si="27"/>
        <v>369711.28234519955</v>
      </c>
      <c r="W40" s="32">
        <f t="shared" si="27"/>
        <v>349565.52681108867</v>
      </c>
      <c r="X40" s="32">
        <f t="shared" si="27"/>
        <v>328176.96914080699</v>
      </c>
      <c r="Y40" s="32">
        <f t="shared" si="27"/>
        <v>310826.78362482873</v>
      </c>
      <c r="Z40" s="32">
        <f t="shared" si="27"/>
        <v>294630.49511745817</v>
      </c>
      <c r="AA40" s="32">
        <f t="shared" si="27"/>
        <v>283483.32656372507</v>
      </c>
      <c r="AB40" s="32">
        <f t="shared" si="27"/>
        <v>284238.28385812731</v>
      </c>
      <c r="AC40" s="32">
        <f t="shared" si="27"/>
        <v>282349.74988384085</v>
      </c>
      <c r="AD40" s="32">
        <f t="shared" si="27"/>
        <v>276445.6075184127</v>
      </c>
      <c r="AE40" s="32">
        <f t="shared" si="27"/>
        <v>333966.54235615034</v>
      </c>
      <c r="AF40" s="32">
        <f t="shared" si="27"/>
        <v>331277.77887806995</v>
      </c>
      <c r="AG40" s="32">
        <f t="shared" si="27"/>
        <v>318282.00082929363</v>
      </c>
      <c r="AH40" s="32">
        <f t="shared" si="27"/>
        <v>308857.2047276285</v>
      </c>
      <c r="AI40" s="32">
        <f t="shared" si="27"/>
        <v>304368.62205430504</v>
      </c>
      <c r="AJ40" s="32">
        <f t="shared" si="27"/>
        <v>298722.69886917283</v>
      </c>
      <c r="AK40" s="32">
        <f t="shared" si="27"/>
        <v>294981.26965458848</v>
      </c>
      <c r="AL40" s="32">
        <f t="shared" si="27"/>
        <v>287092.48401541566</v>
      </c>
      <c r="AM40" s="32">
        <f t="shared" si="27"/>
        <v>287590.9361437402</v>
      </c>
      <c r="AN40" s="32">
        <f t="shared" si="27"/>
        <v>284475.21023186255</v>
      </c>
      <c r="AO40" s="32">
        <f t="shared" si="27"/>
        <v>281384.82718501159</v>
      </c>
      <c r="AP40" s="32">
        <f t="shared" si="27"/>
        <v>276108.07428744604</v>
      </c>
      <c r="AQ40" s="32">
        <f t="shared" si="27"/>
        <v>272292.07037254202</v>
      </c>
      <c r="AR40" s="32">
        <f t="shared" si="27"/>
        <v>267622.15194503072</v>
      </c>
      <c r="AS40" s="32">
        <f t="shared" si="27"/>
        <v>255799.12009144147</v>
      </c>
      <c r="AT40" s="32">
        <f t="shared" si="27"/>
        <v>250658.17996751631</v>
      </c>
      <c r="AU40" s="32">
        <f t="shared" si="27"/>
        <v>248117.48557978083</v>
      </c>
      <c r="AV40" s="32">
        <f t="shared" si="27"/>
        <v>241738.60091682419</v>
      </c>
      <c r="AW40" s="32">
        <f t="shared" si="27"/>
        <v>240995.7324338335</v>
      </c>
      <c r="AX40" s="32">
        <f t="shared" si="27"/>
        <v>235508.97540822774</v>
      </c>
      <c r="AY40" s="32">
        <f t="shared" si="27"/>
        <v>231629.18149921091</v>
      </c>
      <c r="AZ40" s="32">
        <f t="shared" si="27"/>
        <v>231809.69774194586</v>
      </c>
      <c r="BA40" s="32">
        <f t="shared" si="27"/>
        <v>223042.50407909771</v>
      </c>
      <c r="BB40" s="32">
        <f t="shared" si="27"/>
        <v>220471.13056365272</v>
      </c>
      <c r="BC40" s="32">
        <f t="shared" si="27"/>
        <v>215163.05457578282</v>
      </c>
      <c r="BD40" s="32">
        <f t="shared" si="27"/>
        <v>213113.31605532591</v>
      </c>
      <c r="BE40" s="32">
        <f t="shared" si="27"/>
        <v>200327.78550280828</v>
      </c>
      <c r="BF40" s="32">
        <f t="shared" si="27"/>
        <v>197883.66312777149</v>
      </c>
      <c r="BG40" s="32">
        <f t="shared" si="27"/>
        <v>197091.26841513315</v>
      </c>
      <c r="BH40" s="32">
        <f t="shared" si="27"/>
        <v>195214.61915885267</v>
      </c>
      <c r="BI40" s="32">
        <f t="shared" si="27"/>
        <v>191205.25090355519</v>
      </c>
      <c r="BJ40" s="32">
        <f t="shared" si="27"/>
        <v>188627.96090239222</v>
      </c>
      <c r="BK40" s="32">
        <f t="shared" si="27"/>
        <v>187835.13240319857</v>
      </c>
      <c r="BL40" s="32">
        <f t="shared" si="27"/>
        <v>182819.4289009941</v>
      </c>
      <c r="BM40" s="32">
        <f t="shared" si="27"/>
        <v>182425.00588539147</v>
      </c>
      <c r="BN40" s="32">
        <f t="shared" si="27"/>
        <v>178158.53555914731</v>
      </c>
      <c r="BO40" s="32">
        <f t="shared" si="27"/>
        <v>175713.64456182989</v>
      </c>
      <c r="BP40" s="32">
        <f t="shared" ref="BP40:EA40" si="28">BX15</f>
        <v>176101.97045395963</v>
      </c>
      <c r="BQ40" s="32">
        <f t="shared" si="28"/>
        <v>165136.63737015839</v>
      </c>
      <c r="BR40" s="32">
        <f t="shared" si="28"/>
        <v>162194.49449025176</v>
      </c>
      <c r="BS40" s="32">
        <f t="shared" si="28"/>
        <v>162514.60729691081</v>
      </c>
      <c r="BT40" s="32">
        <f t="shared" si="28"/>
        <v>158186.39643304874</v>
      </c>
      <c r="BU40" s="32">
        <f t="shared" si="28"/>
        <v>157172.23033938388</v>
      </c>
      <c r="BV40" s="32">
        <f t="shared" si="28"/>
        <v>154780.36333448649</v>
      </c>
      <c r="BW40" s="32">
        <f t="shared" si="28"/>
        <v>153970.15453427547</v>
      </c>
      <c r="BX40" s="32">
        <f t="shared" si="28"/>
        <v>150661.08841529334</v>
      </c>
      <c r="BY40" s="32">
        <f t="shared" si="28"/>
        <v>149603.73810843617</v>
      </c>
      <c r="BZ40" s="32">
        <f t="shared" si="28"/>
        <v>148650.85625961336</v>
      </c>
      <c r="CA40" s="32">
        <f t="shared" si="28"/>
        <v>146578.43081476013</v>
      </c>
      <c r="CB40" s="32">
        <f t="shared" si="28"/>
        <v>145122.76576027583</v>
      </c>
      <c r="CC40" s="32">
        <f t="shared" si="28"/>
        <v>135906.82394416066</v>
      </c>
      <c r="CD40" s="32">
        <f t="shared" si="28"/>
        <v>134411.00902171549</v>
      </c>
      <c r="CE40" s="32">
        <f t="shared" si="28"/>
        <v>133522.7433690101</v>
      </c>
      <c r="CF40" s="32">
        <f t="shared" si="28"/>
        <v>131527.06462919808</v>
      </c>
      <c r="CG40" s="32">
        <f t="shared" si="28"/>
        <v>130421.46123764719</v>
      </c>
      <c r="CH40" s="32">
        <f t="shared" si="28"/>
        <v>128772.34418126513</v>
      </c>
      <c r="CI40" s="32">
        <f t="shared" si="28"/>
        <v>127443.42866353385</v>
      </c>
      <c r="CJ40" s="32">
        <f t="shared" si="28"/>
        <v>126148.75786114419</v>
      </c>
      <c r="CK40" s="32">
        <f t="shared" si="28"/>
        <v>124882.29995669133</v>
      </c>
      <c r="CL40" s="32">
        <f t="shared" si="28"/>
        <v>123362.72889401119</v>
      </c>
      <c r="CM40" s="32">
        <f t="shared" si="28"/>
        <v>122163.59820628258</v>
      </c>
      <c r="CN40" s="32">
        <f t="shared" si="28"/>
        <v>121216.27151544241</v>
      </c>
      <c r="CO40" s="32">
        <f t="shared" si="28"/>
        <v>113018.69347509457</v>
      </c>
      <c r="CP40" s="32">
        <f t="shared" si="28"/>
        <v>111893.36782220654</v>
      </c>
      <c r="CQ40" s="32">
        <f t="shared" si="28"/>
        <v>111298.06211230156</v>
      </c>
      <c r="CR40" s="32">
        <f t="shared" si="28"/>
        <v>109728.81601171405</v>
      </c>
      <c r="CS40" s="32">
        <f t="shared" si="28"/>
        <v>108933.94117791064</v>
      </c>
      <c r="CT40" s="32">
        <f t="shared" si="28"/>
        <v>107655.40010441841</v>
      </c>
      <c r="CU40" s="32">
        <f t="shared" si="28"/>
        <v>106661.73505841942</v>
      </c>
      <c r="CV40" s="32">
        <f t="shared" si="28"/>
        <v>105696.12071300967</v>
      </c>
      <c r="CW40" s="32">
        <f t="shared" si="28"/>
        <v>104751.90003747751</v>
      </c>
      <c r="CX40" s="32">
        <f t="shared" si="28"/>
        <v>103551.8407010596</v>
      </c>
      <c r="CY40" s="32">
        <f t="shared" si="28"/>
        <v>102651.8622699336</v>
      </c>
      <c r="CZ40" s="32">
        <f t="shared" si="28"/>
        <v>101985.39581954293</v>
      </c>
      <c r="DA40" s="32">
        <f t="shared" si="28"/>
        <v>94714.759464319504</v>
      </c>
      <c r="DB40" s="32">
        <f t="shared" si="28"/>
        <v>93874.442943165675</v>
      </c>
      <c r="DC40" s="32">
        <f t="shared" si="28"/>
        <v>93480.129083764201</v>
      </c>
      <c r="DD40" s="32">
        <f t="shared" si="28"/>
        <v>92255.979363041959</v>
      </c>
      <c r="DE40" s="32">
        <f t="shared" si="28"/>
        <v>91689.169328725984</v>
      </c>
      <c r="DF40" s="32">
        <f t="shared" si="28"/>
        <v>90702.309163781931</v>
      </c>
      <c r="DG40" s="32">
        <f t="shared" si="28"/>
        <v>84943.978976881219</v>
      </c>
      <c r="DH40" s="32">
        <f t="shared" si="28"/>
        <v>84307.528154167288</v>
      </c>
      <c r="DI40" s="32">
        <f t="shared" si="28"/>
        <v>83685.25787814839</v>
      </c>
      <c r="DJ40" s="32">
        <f t="shared" si="28"/>
        <v>83041.919827612146</v>
      </c>
      <c r="DK40" s="32">
        <f t="shared" si="28"/>
        <v>82410.910129618467</v>
      </c>
      <c r="DL40" s="32">
        <f t="shared" si="28"/>
        <v>81793.245907654855</v>
      </c>
      <c r="DM40" s="32">
        <f t="shared" si="28"/>
        <v>75645.368201932244</v>
      </c>
      <c r="DN40" s="32">
        <f t="shared" si="28"/>
        <v>75051.308058830327</v>
      </c>
      <c r="DO40" s="32">
        <f t="shared" si="28"/>
        <v>74598.89856314793</v>
      </c>
      <c r="DP40" s="32">
        <f t="shared" si="28"/>
        <v>74011.974504414087</v>
      </c>
      <c r="DQ40" s="32">
        <f t="shared" si="28"/>
        <v>73444.611387254801</v>
      </c>
      <c r="DR40" s="32">
        <f t="shared" si="28"/>
        <v>71914.168917662362</v>
      </c>
      <c r="DS40" s="32">
        <f t="shared" si="28"/>
        <v>23691.331625458508</v>
      </c>
      <c r="DT40" s="32">
        <f t="shared" si="28"/>
        <v>6636.1795000000002</v>
      </c>
      <c r="DU40" s="32">
        <f t="shared" si="28"/>
        <v>6567.4933000000001</v>
      </c>
      <c r="DV40" s="32">
        <f t="shared" si="28"/>
        <v>6499.5290000000005</v>
      </c>
      <c r="DW40" s="32">
        <f t="shared" si="28"/>
        <v>6432.2784999999994</v>
      </c>
      <c r="DX40" s="32">
        <f t="shared" si="28"/>
        <v>6365.7342000000008</v>
      </c>
      <c r="DY40" s="32">
        <f t="shared" si="28"/>
        <v>6299.889000000001</v>
      </c>
      <c r="DZ40" s="32">
        <f t="shared" si="28"/>
        <v>6234.7348999999995</v>
      </c>
      <c r="EA40" s="32">
        <f t="shared" si="28"/>
        <v>6170.2644</v>
      </c>
      <c r="EB40" s="32">
        <f t="shared" ref="EB40:GM40" si="29">EJ15</f>
        <v>6106.4707000000008</v>
      </c>
      <c r="EC40" s="32">
        <f t="shared" si="29"/>
        <v>6043.3463000000002</v>
      </c>
      <c r="ED40" s="32">
        <f t="shared" si="29"/>
        <v>5980.8840999999993</v>
      </c>
      <c r="EE40" s="32">
        <f t="shared" si="29"/>
        <v>5919.0767999999998</v>
      </c>
      <c r="EF40" s="32">
        <f t="shared" si="29"/>
        <v>5857.9177</v>
      </c>
      <c r="EG40" s="32">
        <f t="shared" si="29"/>
        <v>5797.3995999999997</v>
      </c>
      <c r="EH40" s="32">
        <f t="shared" si="29"/>
        <v>5737.5159999999996</v>
      </c>
      <c r="EI40" s="32">
        <f t="shared" si="29"/>
        <v>5678.2595000000001</v>
      </c>
      <c r="EJ40" s="32">
        <f t="shared" si="29"/>
        <v>5619.6241000000009</v>
      </c>
      <c r="EK40" s="32">
        <f t="shared" si="29"/>
        <v>5561.6027000000004</v>
      </c>
      <c r="EL40" s="32">
        <f t="shared" si="29"/>
        <v>5504.1887999999999</v>
      </c>
      <c r="EM40" s="32">
        <f t="shared" si="29"/>
        <v>5447.3762999999999</v>
      </c>
      <c r="EN40" s="32">
        <f t="shared" si="29"/>
        <v>5391.1581999999999</v>
      </c>
      <c r="EO40" s="32">
        <f t="shared" si="29"/>
        <v>5335.5285999999996</v>
      </c>
      <c r="EP40" s="32">
        <f t="shared" si="29"/>
        <v>5280.4811000000009</v>
      </c>
      <c r="EQ40" s="32">
        <f t="shared" si="29"/>
        <v>5226.0092999999997</v>
      </c>
      <c r="ER40" s="32">
        <f t="shared" si="29"/>
        <v>5172.1072999999988</v>
      </c>
      <c r="ES40" s="32">
        <f t="shared" si="29"/>
        <v>5118.7690999999995</v>
      </c>
      <c r="ET40" s="32">
        <f t="shared" si="29"/>
        <v>5065.9882000000007</v>
      </c>
      <c r="EU40" s="32">
        <f t="shared" si="29"/>
        <v>5013.7593999999999</v>
      </c>
      <c r="EV40" s="32">
        <f t="shared" si="29"/>
        <v>4962.0761000000011</v>
      </c>
      <c r="EW40" s="32">
        <f t="shared" si="29"/>
        <v>4910.9331000000011</v>
      </c>
      <c r="EX40" s="32">
        <f t="shared" si="29"/>
        <v>4860.3241000000007</v>
      </c>
      <c r="EY40" s="32">
        <f t="shared" si="29"/>
        <v>4810.2438000000002</v>
      </c>
      <c r="EZ40" s="32">
        <f t="shared" si="29"/>
        <v>4760.6863999999996</v>
      </c>
      <c r="FA40" s="32">
        <f t="shared" si="29"/>
        <v>4711.6464999999998</v>
      </c>
      <c r="FB40" s="32">
        <f t="shared" si="29"/>
        <v>4663.1184999999996</v>
      </c>
      <c r="FC40" s="32">
        <f t="shared" si="29"/>
        <v>4615.0967000000001</v>
      </c>
      <c r="FD40" s="32">
        <f t="shared" si="29"/>
        <v>4567.5761999999995</v>
      </c>
      <c r="FE40" s="32">
        <f t="shared" si="29"/>
        <v>4520.5513999999994</v>
      </c>
      <c r="FF40" s="32">
        <f t="shared" si="29"/>
        <v>4474.0171</v>
      </c>
      <c r="FG40" s="32">
        <f t="shared" si="29"/>
        <v>4427.9682000000003</v>
      </c>
      <c r="FH40" s="32">
        <f t="shared" si="29"/>
        <v>4382.3991000000005</v>
      </c>
      <c r="FI40" s="32">
        <f t="shared" si="29"/>
        <v>4337.3054000000002</v>
      </c>
      <c r="FJ40" s="32">
        <f t="shared" si="29"/>
        <v>4292.681599999999</v>
      </c>
      <c r="FK40" s="32">
        <f t="shared" si="29"/>
        <v>4248.5226999999995</v>
      </c>
      <c r="FL40" s="32">
        <f t="shared" si="29"/>
        <v>4204.8238000000001</v>
      </c>
      <c r="FM40" s="32">
        <f t="shared" si="29"/>
        <v>4161.5801000000001</v>
      </c>
      <c r="FN40" s="32">
        <f t="shared" si="29"/>
        <v>4118.7869000000001</v>
      </c>
      <c r="FO40" s="32">
        <f t="shared" si="29"/>
        <v>4076.4391000000001</v>
      </c>
      <c r="FP40" s="32">
        <f t="shared" si="29"/>
        <v>4034.5324000000001</v>
      </c>
      <c r="FQ40" s="32">
        <f t="shared" si="29"/>
        <v>3993.0617999999999</v>
      </c>
      <c r="FR40" s="32">
        <f t="shared" si="29"/>
        <v>3952.0228999999999</v>
      </c>
      <c r="FS40" s="32">
        <f t="shared" si="29"/>
        <v>3911.4107999999997</v>
      </c>
      <c r="FT40" s="32">
        <f t="shared" si="29"/>
        <v>3871.2215000000001</v>
      </c>
      <c r="FU40" s="32">
        <f t="shared" si="29"/>
        <v>3831.4500000000003</v>
      </c>
      <c r="FV40" s="32">
        <f t="shared" si="29"/>
        <v>3792.0921000000003</v>
      </c>
      <c r="FW40" s="32">
        <f t="shared" si="29"/>
        <v>3753.1434000000004</v>
      </c>
      <c r="FX40" s="32">
        <f t="shared" si="29"/>
        <v>3714.5998</v>
      </c>
      <c r="FY40" s="32">
        <f t="shared" si="29"/>
        <v>3676.4566</v>
      </c>
      <c r="FZ40" s="32">
        <f t="shared" si="29"/>
        <v>3638.7098999999998</v>
      </c>
      <c r="GA40" s="32">
        <f t="shared" si="29"/>
        <v>0</v>
      </c>
      <c r="GB40" s="32">
        <f t="shared" si="29"/>
        <v>0</v>
      </c>
      <c r="GC40" s="32">
        <f t="shared" si="29"/>
        <v>0</v>
      </c>
      <c r="GD40" s="32">
        <f t="shared" si="29"/>
        <v>0</v>
      </c>
      <c r="GE40" s="32">
        <f t="shared" si="29"/>
        <v>0</v>
      </c>
      <c r="GF40" s="32">
        <f t="shared" si="29"/>
        <v>0</v>
      </c>
      <c r="GG40" s="32">
        <f t="shared" si="29"/>
        <v>0</v>
      </c>
      <c r="GH40" s="32">
        <f t="shared" si="29"/>
        <v>0</v>
      </c>
      <c r="GI40" s="32">
        <f t="shared" si="29"/>
        <v>0</v>
      </c>
      <c r="GJ40" s="32">
        <f t="shared" si="29"/>
        <v>0</v>
      </c>
      <c r="GK40" s="32">
        <f t="shared" si="29"/>
        <v>0</v>
      </c>
      <c r="GL40" s="32">
        <f t="shared" si="29"/>
        <v>0</v>
      </c>
      <c r="GM40" s="32">
        <f t="shared" si="29"/>
        <v>0</v>
      </c>
      <c r="GN40" s="32">
        <f>GV15</f>
        <v>0</v>
      </c>
    </row>
    <row r="41" spans="2:196" s="32" customFormat="1" x14ac:dyDescent="0.25">
      <c r="B41" s="32">
        <f>Blad4!B15</f>
        <v>164288213.28820395</v>
      </c>
      <c r="C41" s="32">
        <f>L16</f>
        <v>937601.54748845135</v>
      </c>
      <c r="D41" s="32">
        <f t="shared" ref="D41:BO41" si="30">M16</f>
        <v>1678288.4900654866</v>
      </c>
      <c r="E41" s="32">
        <f t="shared" si="30"/>
        <v>1463274.7251437071</v>
      </c>
      <c r="F41" s="32">
        <f t="shared" si="30"/>
        <v>1223859.3567326018</v>
      </c>
      <c r="G41" s="32">
        <f t="shared" si="30"/>
        <v>1087101.8406170977</v>
      </c>
      <c r="H41" s="32">
        <f t="shared" si="30"/>
        <v>1036001.6208400095</v>
      </c>
      <c r="I41" s="32">
        <f t="shared" si="30"/>
        <v>1038150.3966620091</v>
      </c>
      <c r="J41" s="32">
        <f t="shared" si="30"/>
        <v>969927.9121827248</v>
      </c>
      <c r="K41" s="32">
        <f t="shared" si="30"/>
        <v>975396.88807405077</v>
      </c>
      <c r="L41" s="32">
        <f t="shared" si="30"/>
        <v>1074145.300697888</v>
      </c>
      <c r="M41" s="32">
        <f t="shared" si="30"/>
        <v>1289157.3725666055</v>
      </c>
      <c r="N41" s="32">
        <f t="shared" si="30"/>
        <v>1522272.1355804603</v>
      </c>
      <c r="O41" s="32">
        <f t="shared" si="30"/>
        <v>1501582.6652824434</v>
      </c>
      <c r="P41" s="32">
        <f t="shared" si="30"/>
        <v>1565603.2285096508</v>
      </c>
      <c r="Q41" s="32">
        <f t="shared" si="30"/>
        <v>1084264.469693023</v>
      </c>
      <c r="R41" s="32">
        <f t="shared" si="30"/>
        <v>1045392.6293130717</v>
      </c>
      <c r="S41" s="32">
        <f t="shared" si="30"/>
        <v>1104132.408458198</v>
      </c>
      <c r="T41" s="32">
        <f t="shared" si="30"/>
        <v>1056008.7903032408</v>
      </c>
      <c r="U41" s="32">
        <f t="shared" si="30"/>
        <v>956304.57804899686</v>
      </c>
      <c r="V41" s="32">
        <f t="shared" si="30"/>
        <v>692132.44796219096</v>
      </c>
      <c r="W41" s="32">
        <f t="shared" si="30"/>
        <v>633712.10776808322</v>
      </c>
      <c r="X41" s="32">
        <f t="shared" si="30"/>
        <v>487756.09405234788</v>
      </c>
      <c r="Y41" s="32">
        <f t="shared" si="30"/>
        <v>450528.45573161874</v>
      </c>
      <c r="Z41" s="32">
        <f t="shared" si="30"/>
        <v>423599.50993181864</v>
      </c>
      <c r="AA41" s="32">
        <f t="shared" si="30"/>
        <v>407550.6091894274</v>
      </c>
      <c r="AB41" s="32">
        <f t="shared" si="30"/>
        <v>386930.34742774046</v>
      </c>
      <c r="AC41" s="32">
        <f t="shared" si="30"/>
        <v>371780.55664887361</v>
      </c>
      <c r="AD41" s="32">
        <f t="shared" si="30"/>
        <v>355745.83540606382</v>
      </c>
      <c r="AE41" s="32">
        <f t="shared" si="30"/>
        <v>385870.02812394931</v>
      </c>
      <c r="AF41" s="32">
        <f t="shared" si="30"/>
        <v>375861.06076248892</v>
      </c>
      <c r="AG41" s="32">
        <f t="shared" si="30"/>
        <v>363788.09828257025</v>
      </c>
      <c r="AH41" s="32">
        <f t="shared" si="30"/>
        <v>350228.6518546755</v>
      </c>
      <c r="AI41" s="32">
        <f t="shared" si="30"/>
        <v>338417.20427515917</v>
      </c>
      <c r="AJ41" s="32">
        <f t="shared" si="30"/>
        <v>327419.98882977094</v>
      </c>
      <c r="AK41" s="32">
        <f t="shared" si="30"/>
        <v>340567.53115870536</v>
      </c>
      <c r="AL41" s="32">
        <f t="shared" si="30"/>
        <v>328530.35901568789</v>
      </c>
      <c r="AM41" s="32">
        <f t="shared" si="30"/>
        <v>296583.67694756936</v>
      </c>
      <c r="AN41" s="32">
        <f t="shared" si="30"/>
        <v>287804.63724069507</v>
      </c>
      <c r="AO41" s="32">
        <f t="shared" si="30"/>
        <v>280665.21105487365</v>
      </c>
      <c r="AP41" s="32">
        <f t="shared" si="30"/>
        <v>272860.44305157516</v>
      </c>
      <c r="AQ41" s="32">
        <f t="shared" si="30"/>
        <v>265870.17750835867</v>
      </c>
      <c r="AR41" s="32">
        <f t="shared" si="30"/>
        <v>258438.43130047296</v>
      </c>
      <c r="AS41" s="32">
        <f t="shared" si="30"/>
        <v>252332.43483956219</v>
      </c>
      <c r="AT41" s="32">
        <f t="shared" si="30"/>
        <v>245349.53683848711</v>
      </c>
      <c r="AU41" s="32">
        <f t="shared" si="30"/>
        <v>239432.12958237121</v>
      </c>
      <c r="AV41" s="32">
        <f t="shared" si="30"/>
        <v>232676.44732885779</v>
      </c>
      <c r="AW41" s="32">
        <f t="shared" si="30"/>
        <v>228397.2783081485</v>
      </c>
      <c r="AX41" s="32">
        <f t="shared" si="30"/>
        <v>222165.42836968118</v>
      </c>
      <c r="AY41" s="32">
        <f t="shared" si="30"/>
        <v>217977.63811169507</v>
      </c>
      <c r="AZ41" s="32">
        <f t="shared" si="30"/>
        <v>214857.9552074981</v>
      </c>
      <c r="BA41" s="32">
        <f t="shared" si="30"/>
        <v>206761.29890616107</v>
      </c>
      <c r="BB41" s="32">
        <f t="shared" si="30"/>
        <v>202556.72573937094</v>
      </c>
      <c r="BC41" s="32">
        <f t="shared" si="30"/>
        <v>196807.38769694013</v>
      </c>
      <c r="BD41" s="32">
        <f t="shared" si="30"/>
        <v>192737.11668010132</v>
      </c>
      <c r="BE41" s="32">
        <f t="shared" si="30"/>
        <v>187782.99055027784</v>
      </c>
      <c r="BF41" s="32">
        <f t="shared" si="30"/>
        <v>183816.76404269875</v>
      </c>
      <c r="BG41" s="32">
        <f t="shared" si="30"/>
        <v>180255.72371708945</v>
      </c>
      <c r="BH41" s="32">
        <f t="shared" si="30"/>
        <v>177129.25393092612</v>
      </c>
      <c r="BI41" s="32">
        <f t="shared" si="30"/>
        <v>171952.54128546469</v>
      </c>
      <c r="BJ41" s="32">
        <f t="shared" si="30"/>
        <v>168388.2054023259</v>
      </c>
      <c r="BK41" s="32">
        <f t="shared" si="30"/>
        <v>165054.92108495129</v>
      </c>
      <c r="BL41" s="32">
        <f t="shared" si="30"/>
        <v>159863.61590725859</v>
      </c>
      <c r="BM41" s="32">
        <f t="shared" si="30"/>
        <v>157524.23491576285</v>
      </c>
      <c r="BN41" s="32">
        <f t="shared" si="30"/>
        <v>153364.43324366532</v>
      </c>
      <c r="BO41" s="32">
        <f t="shared" si="30"/>
        <v>149982.88042867</v>
      </c>
      <c r="BP41" s="32">
        <f t="shared" ref="BP41:EA41" si="31">BY16</f>
        <v>148072.16284777789</v>
      </c>
      <c r="BQ41" s="32">
        <f t="shared" si="31"/>
        <v>144682.72230053585</v>
      </c>
      <c r="BR41" s="32">
        <f t="shared" si="31"/>
        <v>141190.33932421973</v>
      </c>
      <c r="BS41" s="32">
        <f t="shared" si="31"/>
        <v>139189.12456574864</v>
      </c>
      <c r="BT41" s="32">
        <f t="shared" si="31"/>
        <v>135397.30443684949</v>
      </c>
      <c r="BU41" s="32">
        <f t="shared" si="31"/>
        <v>132921.45208539924</v>
      </c>
      <c r="BV41" s="32">
        <f t="shared" si="31"/>
        <v>130107.87086524469</v>
      </c>
      <c r="BW41" s="32">
        <f t="shared" si="31"/>
        <v>128028.18798731596</v>
      </c>
      <c r="BX41" s="32">
        <f t="shared" si="31"/>
        <v>124567.03251778384</v>
      </c>
      <c r="BY41" s="32">
        <f t="shared" si="31"/>
        <v>122421.72533515244</v>
      </c>
      <c r="BZ41" s="32">
        <f t="shared" si="31"/>
        <v>120694.87067486798</v>
      </c>
      <c r="CA41" s="32">
        <f t="shared" si="31"/>
        <v>118042.38603270419</v>
      </c>
      <c r="CB41" s="32">
        <f t="shared" si="31"/>
        <v>115611.91418995977</v>
      </c>
      <c r="CC41" s="32">
        <f t="shared" si="31"/>
        <v>113331.73096667988</v>
      </c>
      <c r="CD41" s="32">
        <f t="shared" si="31"/>
        <v>111104.0773753883</v>
      </c>
      <c r="CE41" s="32">
        <f t="shared" si="31"/>
        <v>108927.51387101127</v>
      </c>
      <c r="CF41" s="32">
        <f t="shared" si="31"/>
        <v>106800.78373223297</v>
      </c>
      <c r="CG41" s="32">
        <f t="shared" si="31"/>
        <v>104722.49095326533</v>
      </c>
      <c r="CH41" s="32">
        <f t="shared" si="31"/>
        <v>102682.03671640981</v>
      </c>
      <c r="CI41" s="32">
        <f t="shared" si="31"/>
        <v>100706.37065404409</v>
      </c>
      <c r="CJ41" s="32">
        <f t="shared" si="31"/>
        <v>98476.011850937692</v>
      </c>
      <c r="CK41" s="32">
        <f t="shared" si="31"/>
        <v>96594.192352381491</v>
      </c>
      <c r="CL41" s="32">
        <f t="shared" si="31"/>
        <v>94754.037589319705</v>
      </c>
      <c r="CM41" s="32">
        <f t="shared" si="31"/>
        <v>92954.438092269324</v>
      </c>
      <c r="CN41" s="32">
        <f t="shared" si="31"/>
        <v>91194.39422035699</v>
      </c>
      <c r="CO41" s="32">
        <f t="shared" si="31"/>
        <v>89473.024747421237</v>
      </c>
      <c r="CP41" s="32">
        <f t="shared" si="31"/>
        <v>87789.258042486836</v>
      </c>
      <c r="CQ41" s="32">
        <f t="shared" si="31"/>
        <v>86142.254014393155</v>
      </c>
      <c r="CR41" s="32">
        <f t="shared" si="31"/>
        <v>84531.125981749268</v>
      </c>
      <c r="CS41" s="32">
        <f t="shared" si="31"/>
        <v>82954.959323063667</v>
      </c>
      <c r="CT41" s="32">
        <f t="shared" si="31"/>
        <v>81412.093635932921</v>
      </c>
      <c r="CU41" s="32">
        <f t="shared" si="31"/>
        <v>79903.453704837055</v>
      </c>
      <c r="CV41" s="32">
        <f t="shared" si="31"/>
        <v>78427.296280619892</v>
      </c>
      <c r="CW41" s="32">
        <f t="shared" si="31"/>
        <v>76982.839470256615</v>
      </c>
      <c r="CX41" s="32">
        <f t="shared" si="31"/>
        <v>75569.322396194097</v>
      </c>
      <c r="CY41" s="32">
        <f t="shared" si="31"/>
        <v>74186.04759068253</v>
      </c>
      <c r="CZ41" s="32">
        <f t="shared" si="31"/>
        <v>72832.211448697912</v>
      </c>
      <c r="DA41" s="32">
        <f t="shared" si="31"/>
        <v>71507.196431922843</v>
      </c>
      <c r="DB41" s="32">
        <f t="shared" si="31"/>
        <v>70210.2778486936</v>
      </c>
      <c r="DC41" s="32">
        <f t="shared" si="31"/>
        <v>68940.746735483233</v>
      </c>
      <c r="DD41" s="32">
        <f t="shared" si="31"/>
        <v>67698.041266737593</v>
      </c>
      <c r="DE41" s="32">
        <f t="shared" si="31"/>
        <v>66481.483421824028</v>
      </c>
      <c r="DF41" s="32">
        <f t="shared" si="31"/>
        <v>65290.421330451485</v>
      </c>
      <c r="DG41" s="32">
        <f t="shared" si="31"/>
        <v>63783.148599522749</v>
      </c>
      <c r="DH41" s="32">
        <f t="shared" si="31"/>
        <v>62650.296322454618</v>
      </c>
      <c r="DI41" s="32">
        <f t="shared" si="31"/>
        <v>61541.032605435757</v>
      </c>
      <c r="DJ41" s="32">
        <f t="shared" si="31"/>
        <v>60454.725549546441</v>
      </c>
      <c r="DK41" s="32">
        <f t="shared" si="31"/>
        <v>59390.292664872541</v>
      </c>
      <c r="DL41" s="32">
        <f t="shared" si="31"/>
        <v>58348.422452479681</v>
      </c>
      <c r="DM41" s="32">
        <f t="shared" si="31"/>
        <v>57327.945232985017</v>
      </c>
      <c r="DN41" s="32">
        <f t="shared" si="31"/>
        <v>56328.407192034152</v>
      </c>
      <c r="DO41" s="32">
        <f t="shared" si="31"/>
        <v>55349.328345486414</v>
      </c>
      <c r="DP41" s="32">
        <f t="shared" si="31"/>
        <v>54390.234354863329</v>
      </c>
      <c r="DQ41" s="32">
        <f t="shared" si="31"/>
        <v>53450.630082351418</v>
      </c>
      <c r="DR41" s="32">
        <f t="shared" si="31"/>
        <v>52151.716921067688</v>
      </c>
      <c r="DS41" s="32">
        <f t="shared" si="31"/>
        <v>44594.827543784188</v>
      </c>
      <c r="DT41" s="32">
        <f t="shared" si="31"/>
        <v>7103.0398000000005</v>
      </c>
      <c r="DU41" s="32">
        <f t="shared" si="31"/>
        <v>7029.9222</v>
      </c>
      <c r="DV41" s="32">
        <f t="shared" si="31"/>
        <v>6957.5670000000009</v>
      </c>
      <c r="DW41" s="32">
        <f t="shared" si="31"/>
        <v>6885.9660999999996</v>
      </c>
      <c r="DX41" s="32">
        <f t="shared" si="31"/>
        <v>6815.1117000000004</v>
      </c>
      <c r="DY41" s="32">
        <f t="shared" si="31"/>
        <v>6744.9957000000004</v>
      </c>
      <c r="DZ41" s="32">
        <f t="shared" si="31"/>
        <v>6675.6104999999998</v>
      </c>
      <c r="EA41" s="32">
        <f t="shared" si="31"/>
        <v>6606.9479999999994</v>
      </c>
      <c r="EB41" s="32">
        <f t="shared" ref="EB41:GM41" si="32">EK16</f>
        <v>6539.0006999999987</v>
      </c>
      <c r="EC41" s="32">
        <f t="shared" si="32"/>
        <v>6471.7611999999999</v>
      </c>
      <c r="ED41" s="32">
        <f t="shared" si="32"/>
        <v>6405.2218000000003</v>
      </c>
      <c r="EE41" s="32">
        <f t="shared" si="32"/>
        <v>6339.375</v>
      </c>
      <c r="EF41" s="32">
        <f t="shared" si="32"/>
        <v>6274.2136</v>
      </c>
      <c r="EG41" s="32">
        <f t="shared" si="32"/>
        <v>6209.7303999999986</v>
      </c>
      <c r="EH41" s="32">
        <f t="shared" si="32"/>
        <v>6145.9182000000001</v>
      </c>
      <c r="EI41" s="32">
        <f t="shared" si="32"/>
        <v>6082.7698</v>
      </c>
      <c r="EJ41" s="32">
        <f t="shared" si="32"/>
        <v>6020.2781000000004</v>
      </c>
      <c r="EK41" s="32">
        <f t="shared" si="32"/>
        <v>5958.4364999999998</v>
      </c>
      <c r="EL41" s="32">
        <f t="shared" si="32"/>
        <v>5897.2377999999999</v>
      </c>
      <c r="EM41" s="32">
        <f t="shared" si="32"/>
        <v>5836.6751999999997</v>
      </c>
      <c r="EN41" s="32">
        <f t="shared" si="32"/>
        <v>5776.7420999999995</v>
      </c>
      <c r="EO41" s="32">
        <f t="shared" si="32"/>
        <v>5717.4318999999996</v>
      </c>
      <c r="EP41" s="32">
        <f t="shared" si="32"/>
        <v>5658.7379000000001</v>
      </c>
      <c r="EQ41" s="32">
        <f t="shared" si="32"/>
        <v>5600.6537999999991</v>
      </c>
      <c r="ER41" s="32">
        <f t="shared" si="32"/>
        <v>5543.1726999999992</v>
      </c>
      <c r="ES41" s="32">
        <f t="shared" si="32"/>
        <v>5486.2888000000003</v>
      </c>
      <c r="ET41" s="32">
        <f t="shared" si="32"/>
        <v>5429.9952999999996</v>
      </c>
      <c r="EU41" s="32">
        <f t="shared" si="32"/>
        <v>5374.2865000000011</v>
      </c>
      <c r="EV41" s="32">
        <f t="shared" si="32"/>
        <v>5319.1556</v>
      </c>
      <c r="EW41" s="32">
        <f t="shared" si="32"/>
        <v>5264.5969999999998</v>
      </c>
      <c r="EX41" s="32">
        <f t="shared" si="32"/>
        <v>5210.6043999999993</v>
      </c>
      <c r="EY41" s="32">
        <f t="shared" si="32"/>
        <v>5157.1718999999994</v>
      </c>
      <c r="EZ41" s="32">
        <f t="shared" si="32"/>
        <v>5104.2938000000004</v>
      </c>
      <c r="FA41" s="32">
        <f t="shared" si="32"/>
        <v>5051.9638000000004</v>
      </c>
      <c r="FB41" s="32">
        <f t="shared" si="32"/>
        <v>5000.1765999999998</v>
      </c>
      <c r="FC41" s="32">
        <f t="shared" si="32"/>
        <v>4948.9262999999992</v>
      </c>
      <c r="FD41" s="32">
        <f t="shared" si="32"/>
        <v>4898.2071999999998</v>
      </c>
      <c r="FE41" s="32">
        <f t="shared" si="32"/>
        <v>4848.0137000000004</v>
      </c>
      <c r="FF41" s="32">
        <f t="shared" si="32"/>
        <v>4798.3404</v>
      </c>
      <c r="FG41" s="32">
        <f t="shared" si="32"/>
        <v>4749.1814999999997</v>
      </c>
      <c r="FH41" s="32">
        <f t="shared" si="32"/>
        <v>4700.5320999999994</v>
      </c>
      <c r="FI41" s="32">
        <f t="shared" si="32"/>
        <v>4652.3864999999996</v>
      </c>
      <c r="FJ41" s="32">
        <f t="shared" si="32"/>
        <v>4604.7394000000004</v>
      </c>
      <c r="FK41" s="32">
        <f t="shared" si="32"/>
        <v>4557.5856999999996</v>
      </c>
      <c r="FL41" s="32">
        <f t="shared" si="32"/>
        <v>4510.9199999999992</v>
      </c>
      <c r="FM41" s="32">
        <f t="shared" si="32"/>
        <v>4464.7373000000007</v>
      </c>
      <c r="FN41" s="32">
        <f t="shared" si="32"/>
        <v>4419.0325000000003</v>
      </c>
      <c r="FO41" s="32">
        <f t="shared" si="32"/>
        <v>4373.8006999999998</v>
      </c>
      <c r="FP41" s="32">
        <f t="shared" si="32"/>
        <v>4329.0369000000001</v>
      </c>
      <c r="FQ41" s="32">
        <f t="shared" si="32"/>
        <v>4284.7359999999999</v>
      </c>
      <c r="FR41" s="32">
        <f t="shared" si="32"/>
        <v>4240.8932999999997</v>
      </c>
      <c r="FS41" s="32">
        <f t="shared" si="32"/>
        <v>4197.5040999999992</v>
      </c>
      <c r="FT41" s="32">
        <f t="shared" si="32"/>
        <v>4154.5631999999996</v>
      </c>
      <c r="FU41" s="32">
        <f t="shared" si="32"/>
        <v>4112.0663999999997</v>
      </c>
      <c r="FV41" s="32">
        <f t="shared" si="32"/>
        <v>4070.009</v>
      </c>
      <c r="FW41" s="32">
        <f t="shared" si="32"/>
        <v>4028.3859999999995</v>
      </c>
      <c r="FX41" s="32">
        <f t="shared" si="32"/>
        <v>3987.1931000000004</v>
      </c>
      <c r="FY41" s="32">
        <f t="shared" si="32"/>
        <v>3946.4257999999995</v>
      </c>
      <c r="FZ41" s="32">
        <f t="shared" si="32"/>
        <v>3906.0793999999996</v>
      </c>
      <c r="GA41" s="32">
        <f t="shared" si="32"/>
        <v>0</v>
      </c>
      <c r="GB41" s="32">
        <f t="shared" si="32"/>
        <v>0</v>
      </c>
      <c r="GC41" s="32">
        <f t="shared" si="32"/>
        <v>0</v>
      </c>
      <c r="GD41" s="32">
        <f t="shared" si="32"/>
        <v>0</v>
      </c>
      <c r="GE41" s="32">
        <f t="shared" si="32"/>
        <v>0</v>
      </c>
      <c r="GF41" s="32">
        <f t="shared" si="32"/>
        <v>0</v>
      </c>
      <c r="GG41" s="32">
        <f t="shared" si="32"/>
        <v>0</v>
      </c>
      <c r="GH41" s="32">
        <f t="shared" si="32"/>
        <v>0</v>
      </c>
      <c r="GI41" s="32">
        <f t="shared" si="32"/>
        <v>0</v>
      </c>
      <c r="GJ41" s="32">
        <f t="shared" si="32"/>
        <v>0</v>
      </c>
      <c r="GK41" s="32">
        <f t="shared" si="32"/>
        <v>0</v>
      </c>
      <c r="GL41" s="32">
        <f t="shared" si="32"/>
        <v>0</v>
      </c>
      <c r="GM41" s="32">
        <f t="shared" si="32"/>
        <v>0</v>
      </c>
      <c r="GN41" s="32">
        <f>GW16</f>
        <v>0</v>
      </c>
    </row>
    <row r="42" spans="2:196" s="32" customFormat="1" x14ac:dyDescent="0.25">
      <c r="B42" s="32">
        <f>Blad4!B16</f>
        <v>186391145.04519337</v>
      </c>
      <c r="C42" s="32">
        <f>M17</f>
        <v>607266.08084921807</v>
      </c>
      <c r="D42" s="32">
        <f t="shared" ref="D42:BO42" si="33">N17</f>
        <v>1722049.2048926819</v>
      </c>
      <c r="E42" s="32">
        <f t="shared" si="33"/>
        <v>1582194.0137905148</v>
      </c>
      <c r="F42" s="32">
        <f t="shared" si="33"/>
        <v>1415820.3740840072</v>
      </c>
      <c r="G42" s="32">
        <f t="shared" si="33"/>
        <v>1269979.0559715438</v>
      </c>
      <c r="H42" s="32">
        <f t="shared" si="33"/>
        <v>1175655.5630342818</v>
      </c>
      <c r="I42" s="32">
        <f t="shared" si="33"/>
        <v>1086800.6183626347</v>
      </c>
      <c r="J42" s="32">
        <f t="shared" si="33"/>
        <v>952685.12034942419</v>
      </c>
      <c r="K42" s="32">
        <f t="shared" si="33"/>
        <v>912043.67189669097</v>
      </c>
      <c r="L42" s="32">
        <f t="shared" si="33"/>
        <v>947624.7515467382</v>
      </c>
      <c r="M42" s="32">
        <f t="shared" si="33"/>
        <v>1078870.6172054028</v>
      </c>
      <c r="N42" s="32">
        <f t="shared" si="33"/>
        <v>1212259.4032037912</v>
      </c>
      <c r="O42" s="32">
        <f t="shared" si="33"/>
        <v>1285619.0064325922</v>
      </c>
      <c r="P42" s="32">
        <f t="shared" si="33"/>
        <v>1301855.5943667246</v>
      </c>
      <c r="Q42" s="32">
        <f t="shared" si="33"/>
        <v>1234423.884724434</v>
      </c>
      <c r="R42" s="32">
        <f t="shared" si="33"/>
        <v>1193672.5079117734</v>
      </c>
      <c r="S42" s="32">
        <f t="shared" si="33"/>
        <v>1291961.2082903036</v>
      </c>
      <c r="T42" s="32">
        <f t="shared" si="33"/>
        <v>800040.32937081042</v>
      </c>
      <c r="U42" s="32">
        <f t="shared" si="33"/>
        <v>780791.84962165088</v>
      </c>
      <c r="V42" s="32">
        <f t="shared" si="33"/>
        <v>736428.89957747376</v>
      </c>
      <c r="W42" s="32">
        <f t="shared" si="33"/>
        <v>704749.28621989093</v>
      </c>
      <c r="X42" s="32">
        <f t="shared" si="33"/>
        <v>624260.73079789802</v>
      </c>
      <c r="Y42" s="32">
        <f t="shared" si="33"/>
        <v>591879.15902199899</v>
      </c>
      <c r="Z42" s="32">
        <f t="shared" si="33"/>
        <v>565550.78368040267</v>
      </c>
      <c r="AA42" s="32">
        <f t="shared" si="33"/>
        <v>543785.82041499694</v>
      </c>
      <c r="AB42" s="32">
        <f t="shared" si="33"/>
        <v>533630.98109886283</v>
      </c>
      <c r="AC42" s="32">
        <f t="shared" si="33"/>
        <v>523206.85242174566</v>
      </c>
      <c r="AD42" s="32">
        <f t="shared" si="33"/>
        <v>507588.44150213804</v>
      </c>
      <c r="AE42" s="32">
        <f t="shared" si="33"/>
        <v>560222.19941019441</v>
      </c>
      <c r="AF42" s="32">
        <f t="shared" si="33"/>
        <v>550139.44723209855</v>
      </c>
      <c r="AG42" s="32">
        <f t="shared" si="33"/>
        <v>536312.82510609482</v>
      </c>
      <c r="AH42" s="32">
        <f t="shared" si="33"/>
        <v>516801.98918900441</v>
      </c>
      <c r="AI42" s="32">
        <f t="shared" si="33"/>
        <v>500788.10275077831</v>
      </c>
      <c r="AJ42" s="32">
        <f t="shared" si="33"/>
        <v>487929.703831903</v>
      </c>
      <c r="AK42" s="32">
        <f t="shared" si="33"/>
        <v>474535.70554995479</v>
      </c>
      <c r="AL42" s="32">
        <f t="shared" si="33"/>
        <v>460274.10796317027</v>
      </c>
      <c r="AM42" s="32">
        <f t="shared" si="33"/>
        <v>455408.40566445561</v>
      </c>
      <c r="AN42" s="32">
        <f t="shared" si="33"/>
        <v>450479.9201484489</v>
      </c>
      <c r="AO42" s="32">
        <f t="shared" si="33"/>
        <v>440095.04084212158</v>
      </c>
      <c r="AP42" s="32">
        <f t="shared" si="33"/>
        <v>429161.85408683191</v>
      </c>
      <c r="AQ42" s="32">
        <f t="shared" si="33"/>
        <v>420347.42864707834</v>
      </c>
      <c r="AR42" s="32">
        <f t="shared" si="33"/>
        <v>410211.87087973603</v>
      </c>
      <c r="AS42" s="32">
        <f t="shared" si="33"/>
        <v>401290.02830192965</v>
      </c>
      <c r="AT42" s="32">
        <f t="shared" si="33"/>
        <v>391356.86704058212</v>
      </c>
      <c r="AU42" s="32">
        <f t="shared" si="33"/>
        <v>384175.72554193286</v>
      </c>
      <c r="AV42" s="32">
        <f t="shared" si="33"/>
        <v>373656.17313020851</v>
      </c>
      <c r="AW42" s="32">
        <f t="shared" si="33"/>
        <v>368187.29698563262</v>
      </c>
      <c r="AX42" s="32">
        <f t="shared" si="33"/>
        <v>359622.99737615924</v>
      </c>
      <c r="AY42" s="32">
        <f t="shared" si="33"/>
        <v>352427.0516447585</v>
      </c>
      <c r="AZ42" s="32">
        <f t="shared" si="33"/>
        <v>349229.13455608487</v>
      </c>
      <c r="BA42" s="32">
        <f t="shared" si="33"/>
        <v>336882.23777243693</v>
      </c>
      <c r="BB42" s="32">
        <f t="shared" si="33"/>
        <v>331253.10469369928</v>
      </c>
      <c r="BC42" s="32">
        <f t="shared" si="33"/>
        <v>322379.00745034585</v>
      </c>
      <c r="BD42" s="32">
        <f t="shared" si="33"/>
        <v>316944.90219479246</v>
      </c>
      <c r="BE42" s="32">
        <f t="shared" si="33"/>
        <v>309261.30790115695</v>
      </c>
      <c r="BF42" s="32">
        <f t="shared" si="33"/>
        <v>303444.04233312281</v>
      </c>
      <c r="BG42" s="32">
        <f t="shared" si="33"/>
        <v>298483.68800559686</v>
      </c>
      <c r="BH42" s="32">
        <f t="shared" si="33"/>
        <v>293952.8439066289</v>
      </c>
      <c r="BI42" s="32">
        <f t="shared" si="33"/>
        <v>285635.80400186335</v>
      </c>
      <c r="BJ42" s="32">
        <f t="shared" si="33"/>
        <v>280197.79973003198</v>
      </c>
      <c r="BK42" s="32">
        <f t="shared" si="33"/>
        <v>275771.70357777626</v>
      </c>
      <c r="BL42" s="32">
        <f t="shared" si="33"/>
        <v>267263.50869600719</v>
      </c>
      <c r="BM42" s="32">
        <f t="shared" si="33"/>
        <v>263672.11704921821</v>
      </c>
      <c r="BN42" s="32">
        <f t="shared" si="33"/>
        <v>256268.06202452985</v>
      </c>
      <c r="BO42" s="32">
        <f t="shared" si="33"/>
        <v>250409.79766442027</v>
      </c>
      <c r="BP42" s="32">
        <f t="shared" ref="BP42:EA42" si="34">BZ17</f>
        <v>247312.97936613456</v>
      </c>
      <c r="BQ42" s="32">
        <f t="shared" si="34"/>
        <v>240887.43254007652</v>
      </c>
      <c r="BR42" s="32">
        <f t="shared" si="34"/>
        <v>234396.38194753151</v>
      </c>
      <c r="BS42" s="32">
        <f t="shared" si="34"/>
        <v>230562.86787508853</v>
      </c>
      <c r="BT42" s="32">
        <f t="shared" si="34"/>
        <v>223218.58052102284</v>
      </c>
      <c r="BU42" s="32">
        <f t="shared" si="34"/>
        <v>218404.05771539413</v>
      </c>
      <c r="BV42" s="32">
        <f t="shared" si="34"/>
        <v>212772.46451193627</v>
      </c>
      <c r="BW42" s="32">
        <f t="shared" si="34"/>
        <v>208156.4484716384</v>
      </c>
      <c r="BX42" s="32">
        <f t="shared" si="34"/>
        <v>201171.36010171601</v>
      </c>
      <c r="BY42" s="32">
        <f t="shared" si="34"/>
        <v>196696.2697640619</v>
      </c>
      <c r="BZ42" s="32">
        <f t="shared" si="34"/>
        <v>192538.70335987612</v>
      </c>
      <c r="CA42" s="32">
        <f t="shared" si="34"/>
        <v>186864.88386902129</v>
      </c>
      <c r="CB42" s="32">
        <f t="shared" si="34"/>
        <v>181751.37610954401</v>
      </c>
      <c r="CC42" s="32">
        <f t="shared" si="34"/>
        <v>176531.01817721972</v>
      </c>
      <c r="CD42" s="32">
        <f t="shared" si="34"/>
        <v>171554.49659464951</v>
      </c>
      <c r="CE42" s="32">
        <f t="shared" si="34"/>
        <v>166670.01034443028</v>
      </c>
      <c r="CF42" s="32">
        <f t="shared" si="34"/>
        <v>161799.11691707314</v>
      </c>
      <c r="CG42" s="32">
        <f t="shared" si="34"/>
        <v>157085.58896231922</v>
      </c>
      <c r="CH42" s="32">
        <f t="shared" si="34"/>
        <v>152554.15448279417</v>
      </c>
      <c r="CI42" s="32">
        <f t="shared" si="34"/>
        <v>147924.35987731279</v>
      </c>
      <c r="CJ42" s="32">
        <f t="shared" si="34"/>
        <v>143650.06386618369</v>
      </c>
      <c r="CK42" s="32">
        <f t="shared" si="34"/>
        <v>139647.59125085155</v>
      </c>
      <c r="CL42" s="32">
        <f t="shared" si="34"/>
        <v>135503.11414795878</v>
      </c>
      <c r="CM42" s="32">
        <f t="shared" si="34"/>
        <v>131749.21098204301</v>
      </c>
      <c r="CN42" s="32">
        <f t="shared" si="34"/>
        <v>128331.12460200545</v>
      </c>
      <c r="CO42" s="32">
        <f t="shared" si="34"/>
        <v>124788.30847971709</v>
      </c>
      <c r="CP42" s="32">
        <f t="shared" si="34"/>
        <v>121600.22730738179</v>
      </c>
      <c r="CQ42" s="32">
        <f t="shared" si="34"/>
        <v>118622.34329687725</v>
      </c>
      <c r="CR42" s="32">
        <f t="shared" si="34"/>
        <v>115794.94424165122</v>
      </c>
      <c r="CS42" s="32">
        <f t="shared" si="34"/>
        <v>113244.98237607229</v>
      </c>
      <c r="CT42" s="32">
        <f t="shared" si="34"/>
        <v>110949.5539488771</v>
      </c>
      <c r="CU42" s="32">
        <f t="shared" si="34"/>
        <v>108626.74228521746</v>
      </c>
      <c r="CV42" s="32">
        <f t="shared" si="34"/>
        <v>106697.63144155563</v>
      </c>
      <c r="CW42" s="32">
        <f t="shared" si="34"/>
        <v>104721.21302861141</v>
      </c>
      <c r="CX42" s="32">
        <f t="shared" si="34"/>
        <v>103050.0953954412</v>
      </c>
      <c r="CY42" s="32">
        <f t="shared" si="34"/>
        <v>101735.4263655548</v>
      </c>
      <c r="CZ42" s="32">
        <f t="shared" si="34"/>
        <v>100710.29427847231</v>
      </c>
      <c r="DA42" s="32">
        <f t="shared" si="34"/>
        <v>99553.722534817323</v>
      </c>
      <c r="DB42" s="32">
        <f t="shared" si="34"/>
        <v>98635.136186378717</v>
      </c>
      <c r="DC42" s="32">
        <f t="shared" si="34"/>
        <v>97807.793566301712</v>
      </c>
      <c r="DD42" s="32">
        <f t="shared" si="34"/>
        <v>96984.295532582721</v>
      </c>
      <c r="DE42" s="32">
        <f t="shared" si="34"/>
        <v>96231.347565498829</v>
      </c>
      <c r="DF42" s="32">
        <f t="shared" si="34"/>
        <v>95485.381818578084</v>
      </c>
      <c r="DG42" s="32">
        <f t="shared" si="34"/>
        <v>91115.079134231521</v>
      </c>
      <c r="DH42" s="32">
        <f t="shared" si="34"/>
        <v>90158.203726872147</v>
      </c>
      <c r="DI42" s="32">
        <f t="shared" si="34"/>
        <v>88984.127301143148</v>
      </c>
      <c r="DJ42" s="32">
        <f t="shared" si="34"/>
        <v>87547.912817738164</v>
      </c>
      <c r="DK42" s="32">
        <f t="shared" si="34"/>
        <v>85781.966865068098</v>
      </c>
      <c r="DL42" s="32">
        <f t="shared" si="34"/>
        <v>83613.061358873383</v>
      </c>
      <c r="DM42" s="32">
        <f t="shared" si="34"/>
        <v>80936.583368364882</v>
      </c>
      <c r="DN42" s="32">
        <f t="shared" si="34"/>
        <v>77656.265824224043</v>
      </c>
      <c r="DO42" s="32">
        <f t="shared" si="34"/>
        <v>73662.954112092208</v>
      </c>
      <c r="DP42" s="32">
        <f t="shared" si="34"/>
        <v>68841.362258521927</v>
      </c>
      <c r="DQ42" s="32">
        <f t="shared" si="34"/>
        <v>62925.162966627322</v>
      </c>
      <c r="DR42" s="32">
        <f t="shared" si="34"/>
        <v>55031.596582519407</v>
      </c>
      <c r="DS42" s="32">
        <f t="shared" si="34"/>
        <v>37782.130124089665</v>
      </c>
      <c r="DT42" s="32">
        <f t="shared" si="34"/>
        <v>7074.6368000000002</v>
      </c>
      <c r="DU42" s="32">
        <f t="shared" si="34"/>
        <v>7002.7022000000006</v>
      </c>
      <c r="DV42" s="32">
        <f t="shared" si="34"/>
        <v>6931.5046999999995</v>
      </c>
      <c r="DW42" s="32">
        <f t="shared" si="34"/>
        <v>6861.0369000000001</v>
      </c>
      <c r="DX42" s="32">
        <f t="shared" si="34"/>
        <v>6791.2909</v>
      </c>
      <c r="DY42" s="32">
        <f t="shared" si="34"/>
        <v>6722.2596000000003</v>
      </c>
      <c r="DZ42" s="32">
        <f t="shared" si="34"/>
        <v>6653.935300000001</v>
      </c>
      <c r="EA42" s="32">
        <f t="shared" si="34"/>
        <v>6586.3105999999989</v>
      </c>
      <c r="EB42" s="32">
        <f t="shared" ref="EB42:GM42" si="35">EL17</f>
        <v>6519.3786</v>
      </c>
      <c r="EC42" s="32">
        <f t="shared" si="35"/>
        <v>6453.1319999999996</v>
      </c>
      <c r="ED42" s="32">
        <f t="shared" si="35"/>
        <v>6387.5634000000009</v>
      </c>
      <c r="EE42" s="32">
        <f t="shared" si="35"/>
        <v>6322.666400000001</v>
      </c>
      <c r="EF42" s="32">
        <f t="shared" si="35"/>
        <v>6258.4333000000006</v>
      </c>
      <c r="EG42" s="32">
        <f t="shared" si="35"/>
        <v>6194.8579</v>
      </c>
      <c r="EH42" s="32">
        <f t="shared" si="35"/>
        <v>6131.9329999999991</v>
      </c>
      <c r="EI42" s="32">
        <f t="shared" si="35"/>
        <v>6069.6522999999997</v>
      </c>
      <c r="EJ42" s="32">
        <f t="shared" si="35"/>
        <v>6008.0084999999999</v>
      </c>
      <c r="EK42" s="32">
        <f t="shared" si="35"/>
        <v>5946.9953000000005</v>
      </c>
      <c r="EL42" s="32">
        <f t="shared" si="35"/>
        <v>5886.6063999999997</v>
      </c>
      <c r="EM42" s="32">
        <f t="shared" si="35"/>
        <v>5826.8351999999995</v>
      </c>
      <c r="EN42" s="32">
        <f t="shared" si="35"/>
        <v>5767.6751999999997</v>
      </c>
      <c r="EO42" s="32">
        <f t="shared" si="35"/>
        <v>5709.12</v>
      </c>
      <c r="EP42" s="32">
        <f t="shared" si="35"/>
        <v>5651.1639000000005</v>
      </c>
      <c r="EQ42" s="32">
        <f t="shared" si="35"/>
        <v>5593.8001000000004</v>
      </c>
      <c r="ER42" s="32">
        <f t="shared" si="35"/>
        <v>5537.0227999999997</v>
      </c>
      <c r="ES42" s="32">
        <f t="shared" si="35"/>
        <v>5480.8259000000007</v>
      </c>
      <c r="ET42" s="32">
        <f t="shared" si="35"/>
        <v>5425.2033000000001</v>
      </c>
      <c r="EU42" s="32">
        <f t="shared" si="35"/>
        <v>5370.1490000000003</v>
      </c>
      <c r="EV42" s="32">
        <f t="shared" si="35"/>
        <v>5315.6576000000005</v>
      </c>
      <c r="EW42" s="32">
        <f t="shared" si="35"/>
        <v>5261.7227000000003</v>
      </c>
      <c r="EX42" s="32">
        <f t="shared" si="35"/>
        <v>5208.3389999999999</v>
      </c>
      <c r="EY42" s="32">
        <f t="shared" si="35"/>
        <v>5155.5003999999999</v>
      </c>
      <c r="EZ42" s="32">
        <f t="shared" si="35"/>
        <v>5103.2017000000005</v>
      </c>
      <c r="FA42" s="32">
        <f t="shared" si="35"/>
        <v>5051.4371000000001</v>
      </c>
      <c r="FB42" s="32">
        <f t="shared" si="35"/>
        <v>5000.2011000000002</v>
      </c>
      <c r="FC42" s="32">
        <f t="shared" si="35"/>
        <v>4949.4884000000002</v>
      </c>
      <c r="FD42" s="32">
        <f t="shared" si="35"/>
        <v>4899.2933000000003</v>
      </c>
      <c r="FE42" s="32">
        <f t="shared" si="35"/>
        <v>4849.6108999999997</v>
      </c>
      <c r="FF42" s="32">
        <f t="shared" si="35"/>
        <v>4800.4355000000005</v>
      </c>
      <c r="FG42" s="32">
        <f t="shared" si="35"/>
        <v>4751.7620000000006</v>
      </c>
      <c r="FH42" s="32">
        <f t="shared" si="35"/>
        <v>4703.5852999999997</v>
      </c>
      <c r="FI42" s="32">
        <f t="shared" si="35"/>
        <v>4655.9003999999995</v>
      </c>
      <c r="FJ42" s="32">
        <f t="shared" si="35"/>
        <v>4608.7021000000004</v>
      </c>
      <c r="FK42" s="32">
        <f t="shared" si="35"/>
        <v>4561.9851000000008</v>
      </c>
      <c r="FL42" s="32">
        <f t="shared" si="35"/>
        <v>4515.7449000000006</v>
      </c>
      <c r="FM42" s="32">
        <f t="shared" si="35"/>
        <v>4469.9764000000005</v>
      </c>
      <c r="FN42" s="32">
        <f t="shared" si="35"/>
        <v>4424.6746999999996</v>
      </c>
      <c r="FO42" s="32">
        <f t="shared" si="35"/>
        <v>4379.8350000000009</v>
      </c>
      <c r="FP42" s="32">
        <f t="shared" si="35"/>
        <v>4335.4527000000007</v>
      </c>
      <c r="FQ42" s="32">
        <f t="shared" si="35"/>
        <v>4291.5230000000001</v>
      </c>
      <c r="FR42" s="32">
        <f t="shared" si="35"/>
        <v>4248.0411000000004</v>
      </c>
      <c r="FS42" s="32">
        <f t="shared" si="35"/>
        <v>4205.0025999999998</v>
      </c>
      <c r="FT42" s="32">
        <f t="shared" si="35"/>
        <v>4162.4029</v>
      </c>
      <c r="FU42" s="32">
        <f t="shared" si="35"/>
        <v>4120.2375000000002</v>
      </c>
      <c r="FV42" s="32">
        <f t="shared" si="35"/>
        <v>4078.5016000000005</v>
      </c>
      <c r="FW42" s="32">
        <f t="shared" si="35"/>
        <v>4037.1913</v>
      </c>
      <c r="FX42" s="32">
        <f t="shared" si="35"/>
        <v>3996.3018999999999</v>
      </c>
      <c r="FY42" s="32">
        <f t="shared" si="35"/>
        <v>3955.8291999999992</v>
      </c>
      <c r="FZ42" s="32">
        <f t="shared" si="35"/>
        <v>3915.7688000000003</v>
      </c>
      <c r="GA42" s="32">
        <f t="shared" si="35"/>
        <v>0</v>
      </c>
      <c r="GB42" s="32">
        <f t="shared" si="35"/>
        <v>0</v>
      </c>
      <c r="GC42" s="32">
        <f t="shared" si="35"/>
        <v>0</v>
      </c>
      <c r="GD42" s="32">
        <f t="shared" si="35"/>
        <v>0</v>
      </c>
      <c r="GE42" s="32">
        <f t="shared" si="35"/>
        <v>0</v>
      </c>
      <c r="GF42" s="32">
        <f t="shared" si="35"/>
        <v>0</v>
      </c>
      <c r="GG42" s="32">
        <f t="shared" si="35"/>
        <v>0</v>
      </c>
      <c r="GH42" s="32">
        <f t="shared" si="35"/>
        <v>0</v>
      </c>
      <c r="GI42" s="32">
        <f t="shared" si="35"/>
        <v>0</v>
      </c>
      <c r="GJ42" s="32">
        <f t="shared" si="35"/>
        <v>0</v>
      </c>
      <c r="GK42" s="32">
        <f t="shared" si="35"/>
        <v>0</v>
      </c>
      <c r="GL42" s="32">
        <f t="shared" si="35"/>
        <v>0</v>
      </c>
      <c r="GM42" s="32">
        <f t="shared" si="35"/>
        <v>0</v>
      </c>
      <c r="GN42" s="32">
        <f>GX17</f>
        <v>0</v>
      </c>
    </row>
    <row r="43" spans="2:196" s="32" customFormat="1" x14ac:dyDescent="0.25">
      <c r="B43" s="32">
        <f>Blad4!B17</f>
        <v>66686874.22869274</v>
      </c>
      <c r="C43" s="32">
        <f>N18</f>
        <v>351177.96487310564</v>
      </c>
      <c r="D43" s="32">
        <f t="shared" ref="D43:BO43" si="36">O18</f>
        <v>890649.81476977014</v>
      </c>
      <c r="E43" s="32">
        <f t="shared" si="36"/>
        <v>706620.70396344876</v>
      </c>
      <c r="F43" s="32">
        <f t="shared" si="36"/>
        <v>583700.99482384196</v>
      </c>
      <c r="G43" s="32">
        <f t="shared" si="36"/>
        <v>498845.30799058347</v>
      </c>
      <c r="H43" s="32">
        <f t="shared" si="36"/>
        <v>451274.27319203923</v>
      </c>
      <c r="I43" s="32">
        <f t="shared" si="36"/>
        <v>406919.70402936451</v>
      </c>
      <c r="J43" s="32">
        <f t="shared" si="36"/>
        <v>407704.19167447637</v>
      </c>
      <c r="K43" s="32">
        <f t="shared" si="36"/>
        <v>406772.48314592859</v>
      </c>
      <c r="L43" s="32">
        <f t="shared" si="36"/>
        <v>395456.40516279207</v>
      </c>
      <c r="M43" s="32">
        <f t="shared" si="36"/>
        <v>383098.51684945426</v>
      </c>
      <c r="N43" s="32">
        <f t="shared" si="36"/>
        <v>358879.01672783698</v>
      </c>
      <c r="O43" s="32">
        <f t="shared" si="36"/>
        <v>337170.8186386103</v>
      </c>
      <c r="P43" s="32">
        <f t="shared" si="36"/>
        <v>320797.10695937218</v>
      </c>
      <c r="Q43" s="32">
        <f t="shared" si="36"/>
        <v>287184.35295483749</v>
      </c>
      <c r="R43" s="32">
        <f t="shared" si="36"/>
        <v>290895.02417980932</v>
      </c>
      <c r="S43" s="32">
        <f t="shared" si="36"/>
        <v>267485.09230625845</v>
      </c>
      <c r="T43" s="32">
        <f t="shared" si="36"/>
        <v>242596.844980122</v>
      </c>
      <c r="U43" s="32">
        <f t="shared" si="36"/>
        <v>241538.9665001111</v>
      </c>
      <c r="V43" s="32">
        <f t="shared" si="36"/>
        <v>214965.11156712609</v>
      </c>
      <c r="W43" s="32">
        <f t="shared" si="36"/>
        <v>188820.12013816577</v>
      </c>
      <c r="X43" s="32">
        <f t="shared" si="36"/>
        <v>157578.44694366446</v>
      </c>
      <c r="Y43" s="32">
        <f t="shared" si="36"/>
        <v>154792.01265456955</v>
      </c>
      <c r="Z43" s="32">
        <f t="shared" si="36"/>
        <v>139721.53949733466</v>
      </c>
      <c r="AA43" s="32">
        <f t="shared" si="36"/>
        <v>130160.37874230937</v>
      </c>
      <c r="AB43" s="32">
        <f t="shared" si="36"/>
        <v>126762.59500591559</v>
      </c>
      <c r="AC43" s="32">
        <f t="shared" si="36"/>
        <v>122093.69302809627</v>
      </c>
      <c r="AD43" s="32">
        <f t="shared" si="36"/>
        <v>117194.71469883877</v>
      </c>
      <c r="AE43" s="32">
        <f t="shared" si="36"/>
        <v>112314.2744281764</v>
      </c>
      <c r="AF43" s="32">
        <f t="shared" si="36"/>
        <v>111267.9933942722</v>
      </c>
      <c r="AG43" s="32">
        <f t="shared" si="36"/>
        <v>108333.9768986432</v>
      </c>
      <c r="AH43" s="32">
        <f t="shared" si="36"/>
        <v>98381.515591239906</v>
      </c>
      <c r="AI43" s="32">
        <f t="shared" si="36"/>
        <v>92509.958233050478</v>
      </c>
      <c r="AJ43" s="32">
        <f t="shared" si="36"/>
        <v>90799.09075947899</v>
      </c>
      <c r="AK43" s="32">
        <f t="shared" si="36"/>
        <v>89058.618674075435</v>
      </c>
      <c r="AL43" s="32">
        <f t="shared" si="36"/>
        <v>86658.068838027102</v>
      </c>
      <c r="AM43" s="32">
        <f t="shared" si="36"/>
        <v>86075.775098852551</v>
      </c>
      <c r="AN43" s="32">
        <f t="shared" si="36"/>
        <v>85542.567467863497</v>
      </c>
      <c r="AO43" s="32">
        <f t="shared" si="36"/>
        <v>83417.728787549422</v>
      </c>
      <c r="AP43" s="32">
        <f t="shared" si="36"/>
        <v>81202.644736712522</v>
      </c>
      <c r="AQ43" s="32">
        <f t="shared" si="36"/>
        <v>79814.189961726515</v>
      </c>
      <c r="AR43" s="32">
        <f t="shared" si="36"/>
        <v>78454.364920448294</v>
      </c>
      <c r="AS43" s="32">
        <f t="shared" si="36"/>
        <v>76143.751764520202</v>
      </c>
      <c r="AT43" s="32">
        <f t="shared" si="36"/>
        <v>74958.124227369204</v>
      </c>
      <c r="AU43" s="32">
        <f t="shared" si="36"/>
        <v>73008.377418871838</v>
      </c>
      <c r="AV43" s="32">
        <f t="shared" si="36"/>
        <v>71617.035353971718</v>
      </c>
      <c r="AW43" s="32">
        <f t="shared" si="36"/>
        <v>70337.214112511734</v>
      </c>
      <c r="AX43" s="32">
        <f t="shared" si="36"/>
        <v>68461.556039702627</v>
      </c>
      <c r="AY43" s="32">
        <f t="shared" si="36"/>
        <v>66513.962506597003</v>
      </c>
      <c r="AZ43" s="32">
        <f t="shared" si="36"/>
        <v>65226.188663986977</v>
      </c>
      <c r="BA43" s="32">
        <f t="shared" si="36"/>
        <v>63476.015821059067</v>
      </c>
      <c r="BB43" s="32">
        <f t="shared" si="36"/>
        <v>61806.538594082682</v>
      </c>
      <c r="BC43" s="32">
        <f t="shared" si="36"/>
        <v>60788.692676769206</v>
      </c>
      <c r="BD43" s="32">
        <f t="shared" si="36"/>
        <v>59648.854250816228</v>
      </c>
      <c r="BE43" s="32">
        <f t="shared" si="36"/>
        <v>57751.548165047425</v>
      </c>
      <c r="BF43" s="32">
        <f t="shared" si="36"/>
        <v>56792.501581696721</v>
      </c>
      <c r="BG43" s="32">
        <f t="shared" si="36"/>
        <v>55284.051673646434</v>
      </c>
      <c r="BH43" s="32">
        <f t="shared" si="36"/>
        <v>54287.436893744132</v>
      </c>
      <c r="BI43" s="32">
        <f t="shared" si="36"/>
        <v>53323.759510722499</v>
      </c>
      <c r="BJ43" s="32">
        <f t="shared" si="36"/>
        <v>51931.098104144461</v>
      </c>
      <c r="BK43" s="32">
        <f t="shared" si="36"/>
        <v>49519.938900985493</v>
      </c>
      <c r="BL43" s="32">
        <f t="shared" si="36"/>
        <v>48868.664569604502</v>
      </c>
      <c r="BM43" s="32">
        <f t="shared" si="36"/>
        <v>47881.367956608636</v>
      </c>
      <c r="BN43" s="32">
        <f t="shared" si="36"/>
        <v>46857.536187553735</v>
      </c>
      <c r="BO43" s="32">
        <f t="shared" si="36"/>
        <v>46352.430202335396</v>
      </c>
      <c r="BP43" s="32">
        <f t="shared" ref="BP43:EA43" si="37">CA18</f>
        <v>45680.321932343235</v>
      </c>
      <c r="BQ43" s="32">
        <f t="shared" si="37"/>
        <v>44458.590200275663</v>
      </c>
      <c r="BR43" s="32">
        <f t="shared" si="37"/>
        <v>43890.002100744292</v>
      </c>
      <c r="BS43" s="32">
        <f t="shared" si="37"/>
        <v>42803.223796232007</v>
      </c>
      <c r="BT43" s="32">
        <f t="shared" si="37"/>
        <v>42065.595015071973</v>
      </c>
      <c r="BU43" s="32">
        <f t="shared" si="37"/>
        <v>41421.691722170348</v>
      </c>
      <c r="BV43" s="32">
        <f t="shared" si="37"/>
        <v>40336.59670847583</v>
      </c>
      <c r="BW43" s="32">
        <f t="shared" si="37"/>
        <v>39161.350195349878</v>
      </c>
      <c r="BX43" s="32">
        <f t="shared" si="37"/>
        <v>38687.637107981362</v>
      </c>
      <c r="BY43" s="32">
        <f t="shared" si="37"/>
        <v>37888.767683126731</v>
      </c>
      <c r="BZ43" s="32">
        <f t="shared" si="37"/>
        <v>37116.169291690429</v>
      </c>
      <c r="CA43" s="32">
        <f t="shared" si="37"/>
        <v>36759.561120622311</v>
      </c>
      <c r="CB43" s="32">
        <f t="shared" si="37"/>
        <v>36197.44088052083</v>
      </c>
      <c r="CC43" s="32">
        <f t="shared" si="37"/>
        <v>35283.936297837754</v>
      </c>
      <c r="CD43" s="32">
        <f t="shared" si="37"/>
        <v>34841.472807199156</v>
      </c>
      <c r="CE43" s="32">
        <f t="shared" si="37"/>
        <v>34015.181077564324</v>
      </c>
      <c r="CF43" s="32">
        <f t="shared" si="37"/>
        <v>33457.175139306361</v>
      </c>
      <c r="CG43" s="32">
        <f t="shared" si="37"/>
        <v>32979.581816808663</v>
      </c>
      <c r="CH43" s="32">
        <f t="shared" si="37"/>
        <v>32139.695852466768</v>
      </c>
      <c r="CI43" s="32">
        <f t="shared" si="37"/>
        <v>31136.441952939706</v>
      </c>
      <c r="CJ43" s="32">
        <f t="shared" si="37"/>
        <v>30808.54746735956</v>
      </c>
      <c r="CK43" s="32">
        <f t="shared" si="37"/>
        <v>30145.57661001266</v>
      </c>
      <c r="CL43" s="32">
        <f t="shared" si="37"/>
        <v>29593.998944000414</v>
      </c>
      <c r="CM43" s="32">
        <f t="shared" si="37"/>
        <v>29367.337112409223</v>
      </c>
      <c r="CN43" s="32">
        <f t="shared" si="37"/>
        <v>28870.020968931713</v>
      </c>
      <c r="CO43" s="32">
        <f t="shared" si="37"/>
        <v>28232.124246694177</v>
      </c>
      <c r="CP43" s="32">
        <f t="shared" si="37"/>
        <v>27878.149154347317</v>
      </c>
      <c r="CQ43" s="32">
        <f t="shared" si="37"/>
        <v>27268.118987920712</v>
      </c>
      <c r="CR43" s="32">
        <f t="shared" si="37"/>
        <v>26852.564691104642</v>
      </c>
      <c r="CS43" s="32">
        <f t="shared" si="37"/>
        <v>26506.288585072747</v>
      </c>
      <c r="CT43" s="32">
        <f t="shared" si="37"/>
        <v>25827.774604979193</v>
      </c>
      <c r="CU43" s="32">
        <f t="shared" si="37"/>
        <v>25196.131518738315</v>
      </c>
      <c r="CV43" s="32">
        <f t="shared" si="37"/>
        <v>24973.916903592253</v>
      </c>
      <c r="CW43" s="32">
        <f t="shared" si="37"/>
        <v>24429.624095380892</v>
      </c>
      <c r="CX43" s="32">
        <f t="shared" si="37"/>
        <v>24016.937820860934</v>
      </c>
      <c r="CY43" s="32">
        <f t="shared" si="37"/>
        <v>23869.055227414006</v>
      </c>
      <c r="CZ43" s="32">
        <f t="shared" si="37"/>
        <v>23434.537352893189</v>
      </c>
      <c r="DA43" s="32">
        <f t="shared" si="37"/>
        <v>22960.054223061081</v>
      </c>
      <c r="DB43" s="32">
        <f t="shared" si="37"/>
        <v>22659.036716124669</v>
      </c>
      <c r="DC43" s="32">
        <f t="shared" si="37"/>
        <v>22138.004012577207</v>
      </c>
      <c r="DD43" s="32">
        <f t="shared" si="37"/>
        <v>21793.816393254823</v>
      </c>
      <c r="DE43" s="32">
        <f t="shared" si="37"/>
        <v>21459.145983885664</v>
      </c>
      <c r="DF43" s="32">
        <f t="shared" si="37"/>
        <v>21079.129458574469</v>
      </c>
      <c r="DG43" s="32">
        <f t="shared" si="37"/>
        <v>16949.19675368314</v>
      </c>
      <c r="DH43" s="32">
        <f t="shared" si="37"/>
        <v>16602.417705817388</v>
      </c>
      <c r="DI43" s="32">
        <f t="shared" si="37"/>
        <v>16281.446704464906</v>
      </c>
      <c r="DJ43" s="32">
        <f t="shared" si="37"/>
        <v>15965.407418945926</v>
      </c>
      <c r="DK43" s="32">
        <f t="shared" si="37"/>
        <v>15690.353987084243</v>
      </c>
      <c r="DL43" s="32">
        <f t="shared" si="37"/>
        <v>15472.914464379797</v>
      </c>
      <c r="DM43" s="32">
        <f t="shared" si="37"/>
        <v>15210.410633937787</v>
      </c>
      <c r="DN43" s="32">
        <f t="shared" si="37"/>
        <v>14940.27182974079</v>
      </c>
      <c r="DO43" s="32">
        <f t="shared" si="37"/>
        <v>14671.662517900122</v>
      </c>
      <c r="DP43" s="32">
        <f t="shared" si="37"/>
        <v>14413.243376431517</v>
      </c>
      <c r="DQ43" s="32">
        <f t="shared" si="37"/>
        <v>14161.722853049112</v>
      </c>
      <c r="DR43" s="32">
        <f t="shared" si="37"/>
        <v>13895.92860693986</v>
      </c>
      <c r="DS43" s="32">
        <f t="shared" si="37"/>
        <v>10764.287101284424</v>
      </c>
      <c r="DT43" s="32">
        <f t="shared" si="37"/>
        <v>7470.7440579766208</v>
      </c>
      <c r="DU43" s="32">
        <f t="shared" si="37"/>
        <v>7259.6740473152831</v>
      </c>
      <c r="DV43" s="32">
        <f t="shared" si="37"/>
        <v>7185.5340087558043</v>
      </c>
      <c r="DW43" s="32">
        <f t="shared" si="37"/>
        <v>7112.2580216009237</v>
      </c>
      <c r="DX43" s="32">
        <f t="shared" si="37"/>
        <v>7039.6024478433537</v>
      </c>
      <c r="DY43" s="32">
        <f t="shared" si="37"/>
        <v>6966.4607354418822</v>
      </c>
      <c r="DZ43" s="32">
        <f t="shared" si="37"/>
        <v>6895.4430387912098</v>
      </c>
      <c r="EA43" s="32">
        <f t="shared" si="37"/>
        <v>6824.5528638810165</v>
      </c>
      <c r="EB43" s="32">
        <f t="shared" ref="EB43:GM43" si="38">EM18</f>
        <v>6753.9354492707798</v>
      </c>
      <c r="EC43" s="32">
        <f t="shared" si="38"/>
        <v>6684.9369369657925</v>
      </c>
      <c r="ED43" s="32">
        <f t="shared" si="38"/>
        <v>6616.569393928482</v>
      </c>
      <c r="EE43" s="32">
        <f t="shared" si="38"/>
        <v>6549.1372659932977</v>
      </c>
      <c r="EF43" s="32">
        <f t="shared" si="38"/>
        <v>6482.3739559332553</v>
      </c>
      <c r="EG43" s="32">
        <f t="shared" si="38"/>
        <v>6415.7519463892213</v>
      </c>
      <c r="EH43" s="32">
        <f t="shared" si="38"/>
        <v>6350.2478162090902</v>
      </c>
      <c r="EI43" s="32">
        <f t="shared" si="38"/>
        <v>6285.5254905067932</v>
      </c>
      <c r="EJ43" s="32">
        <f t="shared" si="38"/>
        <v>6221.5194905067929</v>
      </c>
      <c r="EK43" s="32">
        <f t="shared" si="38"/>
        <v>6158.1718905067928</v>
      </c>
      <c r="EL43" s="32">
        <f t="shared" si="38"/>
        <v>6095.4753905067919</v>
      </c>
      <c r="EM43" s="32">
        <f t="shared" si="38"/>
        <v>6033.4240905067927</v>
      </c>
      <c r="EN43" s="32">
        <f t="shared" si="38"/>
        <v>5972.0054217913039</v>
      </c>
      <c r="EO43" s="32">
        <f t="shared" si="38"/>
        <v>5911.2234217913046</v>
      </c>
      <c r="EP43" s="32">
        <f t="shared" si="38"/>
        <v>5851.0663217913052</v>
      </c>
      <c r="EQ43" s="32">
        <f t="shared" si="38"/>
        <v>5791.5221530758163</v>
      </c>
      <c r="ER43" s="32">
        <f t="shared" si="38"/>
        <v>5732.2195597503514</v>
      </c>
      <c r="ES43" s="32">
        <f t="shared" si="38"/>
        <v>5673.889545224537</v>
      </c>
      <c r="ET43" s="32">
        <f t="shared" si="38"/>
        <v>5616.15624634098</v>
      </c>
      <c r="EU43" s="32">
        <f t="shared" si="38"/>
        <v>5559.0269463409795</v>
      </c>
      <c r="EV43" s="32">
        <f t="shared" si="38"/>
        <v>5502.4820619832362</v>
      </c>
      <c r="EW43" s="32">
        <f t="shared" si="38"/>
        <v>5446.5202619832362</v>
      </c>
      <c r="EX43" s="32">
        <f t="shared" si="38"/>
        <v>5391.1118256687023</v>
      </c>
      <c r="EY43" s="32">
        <f t="shared" si="38"/>
        <v>5336.2934256687031</v>
      </c>
      <c r="EZ43" s="32">
        <f t="shared" si="38"/>
        <v>5282.0363027635394</v>
      </c>
      <c r="FA43" s="32">
        <f t="shared" si="38"/>
        <v>5227.5805859445409</v>
      </c>
      <c r="FB43" s="32">
        <f t="shared" si="38"/>
        <v>5174.4273557764709</v>
      </c>
      <c r="FC43" s="32">
        <f t="shared" si="38"/>
        <v>5121.7650540957766</v>
      </c>
      <c r="FD43" s="32">
        <f t="shared" si="38"/>
        <v>5069.6080943118286</v>
      </c>
      <c r="FE43" s="32">
        <f t="shared" si="38"/>
        <v>5018.0776099540844</v>
      </c>
      <c r="FF43" s="32">
        <f t="shared" si="38"/>
        <v>4966.9343473730005</v>
      </c>
      <c r="FG43" s="32">
        <f t="shared" si="38"/>
        <v>4916.3678948519591</v>
      </c>
      <c r="FH43" s="32">
        <f t="shared" si="38"/>
        <v>4866.2345199779465</v>
      </c>
      <c r="FI43" s="32">
        <f t="shared" si="38"/>
        <v>4816.5144780570799</v>
      </c>
      <c r="FJ43" s="32">
        <f t="shared" si="38"/>
        <v>4767.0087422585566</v>
      </c>
      <c r="FK43" s="32">
        <f t="shared" si="38"/>
        <v>4718.1974718382544</v>
      </c>
      <c r="FL43" s="32">
        <f t="shared" si="38"/>
        <v>4670.2404042392081</v>
      </c>
      <c r="FM43" s="32">
        <f t="shared" si="38"/>
        <v>4621.8417834945685</v>
      </c>
      <c r="FN43" s="32">
        <f t="shared" si="38"/>
        <v>4574.7900538786907</v>
      </c>
      <c r="FO43" s="32">
        <f t="shared" si="38"/>
        <v>4528.1645912976055</v>
      </c>
      <c r="FP43" s="32">
        <f t="shared" si="38"/>
        <v>4481.1383699887147</v>
      </c>
      <c r="FQ43" s="32">
        <f t="shared" si="38"/>
        <v>4435.5327694244634</v>
      </c>
      <c r="FR43" s="32">
        <f t="shared" si="38"/>
        <v>4389.8958492681968</v>
      </c>
      <c r="FS43" s="32">
        <f t="shared" si="38"/>
        <v>4344.6517129054218</v>
      </c>
      <c r="FT43" s="32">
        <f t="shared" si="38"/>
        <v>4300.4026844059854</v>
      </c>
      <c r="FU43" s="32">
        <f t="shared" si="38"/>
        <v>4256.5568531094123</v>
      </c>
      <c r="FV43" s="32">
        <f t="shared" si="38"/>
        <v>4213.290985510368</v>
      </c>
      <c r="FW43" s="32">
        <f t="shared" si="38"/>
        <v>4170.4559575751837</v>
      </c>
      <c r="FX43" s="32">
        <f t="shared" si="38"/>
        <v>4127.7731273829932</v>
      </c>
      <c r="FY43" s="32">
        <f t="shared" si="38"/>
        <v>4085.7539050300215</v>
      </c>
      <c r="FZ43" s="32">
        <f t="shared" si="38"/>
        <v>4044.2219</v>
      </c>
      <c r="GA43" s="32">
        <f t="shared" si="38"/>
        <v>0</v>
      </c>
      <c r="GB43" s="32">
        <f t="shared" si="38"/>
        <v>0</v>
      </c>
      <c r="GC43" s="32">
        <f t="shared" si="38"/>
        <v>0</v>
      </c>
      <c r="GD43" s="32">
        <f t="shared" si="38"/>
        <v>0</v>
      </c>
      <c r="GE43" s="32">
        <f t="shared" si="38"/>
        <v>0</v>
      </c>
      <c r="GF43" s="32">
        <f t="shared" si="38"/>
        <v>0</v>
      </c>
      <c r="GG43" s="32">
        <f t="shared" si="38"/>
        <v>0</v>
      </c>
      <c r="GH43" s="32">
        <f t="shared" si="38"/>
        <v>0</v>
      </c>
      <c r="GI43" s="32">
        <f t="shared" si="38"/>
        <v>0</v>
      </c>
      <c r="GJ43" s="32">
        <f t="shared" si="38"/>
        <v>0</v>
      </c>
      <c r="GK43" s="32">
        <f t="shared" si="38"/>
        <v>0</v>
      </c>
      <c r="GL43" s="32">
        <f t="shared" si="38"/>
        <v>0</v>
      </c>
      <c r="GM43" s="32">
        <f t="shared" si="38"/>
        <v>0</v>
      </c>
      <c r="GN43" s="32">
        <f>GY18</f>
        <v>0</v>
      </c>
    </row>
    <row r="44" spans="2:196" s="32" customFormat="1" x14ac:dyDescent="0.25">
      <c r="B44" s="32">
        <f>Blad4!B18</f>
        <v>113134239.72440721</v>
      </c>
      <c r="C44" s="32">
        <f>O19</f>
        <v>375678.23040897417</v>
      </c>
      <c r="D44" s="32">
        <f t="shared" ref="D44:BO44" si="39">P19</f>
        <v>1271146.1030508967</v>
      </c>
      <c r="E44" s="32">
        <f t="shared" si="39"/>
        <v>1136646.1149131744</v>
      </c>
      <c r="F44" s="32">
        <f t="shared" si="39"/>
        <v>929372.8680783899</v>
      </c>
      <c r="G44" s="32">
        <f t="shared" si="39"/>
        <v>730689.06382661685</v>
      </c>
      <c r="H44" s="32">
        <f t="shared" si="39"/>
        <v>635363.8451239987</v>
      </c>
      <c r="I44" s="32">
        <f t="shared" si="39"/>
        <v>530580.8143847012</v>
      </c>
      <c r="J44" s="32">
        <f t="shared" si="39"/>
        <v>480144.72008102573</v>
      </c>
      <c r="K44" s="32">
        <f t="shared" si="39"/>
        <v>458934.88726925565</v>
      </c>
      <c r="L44" s="32">
        <f t="shared" si="39"/>
        <v>533231.00650541333</v>
      </c>
      <c r="M44" s="32">
        <f t="shared" si="39"/>
        <v>739465.77562175679</v>
      </c>
      <c r="N44" s="32">
        <f t="shared" si="39"/>
        <v>944104.05362554628</v>
      </c>
      <c r="O44" s="32">
        <f t="shared" si="39"/>
        <v>1052919.4165066667</v>
      </c>
      <c r="P44" s="32">
        <f t="shared" si="39"/>
        <v>1100969.6102532041</v>
      </c>
      <c r="Q44" s="32">
        <f t="shared" si="39"/>
        <v>1022723.8884037853</v>
      </c>
      <c r="R44" s="32">
        <f t="shared" si="39"/>
        <v>984335.01376834081</v>
      </c>
      <c r="S44" s="32">
        <f t="shared" si="39"/>
        <v>1124311.6552541018</v>
      </c>
      <c r="T44" s="32">
        <f t="shared" si="39"/>
        <v>984914.12613613612</v>
      </c>
      <c r="U44" s="32">
        <f t="shared" si="39"/>
        <v>479733.85731732985</v>
      </c>
      <c r="V44" s="32">
        <f t="shared" si="39"/>
        <v>443145.71189383889</v>
      </c>
      <c r="W44" s="32">
        <f t="shared" si="39"/>
        <v>415764.19047811738</v>
      </c>
      <c r="X44" s="32">
        <f t="shared" si="39"/>
        <v>265783.07739799196</v>
      </c>
      <c r="Y44" s="32">
        <f t="shared" si="39"/>
        <v>242240.49817844731</v>
      </c>
      <c r="Z44" s="32">
        <f t="shared" si="39"/>
        <v>221813.11785288632</v>
      </c>
      <c r="AA44" s="32">
        <f t="shared" si="39"/>
        <v>207330.02815122626</v>
      </c>
      <c r="AB44" s="32">
        <f t="shared" si="39"/>
        <v>208020.04734037799</v>
      </c>
      <c r="AC44" s="32">
        <f t="shared" si="39"/>
        <v>205340.72464259539</v>
      </c>
      <c r="AD44" s="32">
        <f t="shared" si="39"/>
        <v>197947.39202164227</v>
      </c>
      <c r="AE44" s="32">
        <f t="shared" si="39"/>
        <v>273179.63237700955</v>
      </c>
      <c r="AF44" s="32">
        <f t="shared" si="39"/>
        <v>268190.77378010901</v>
      </c>
      <c r="AG44" s="32">
        <f t="shared" si="39"/>
        <v>261255.02494587749</v>
      </c>
      <c r="AH44" s="32">
        <f t="shared" si="39"/>
        <v>248190.60475886051</v>
      </c>
      <c r="AI44" s="32">
        <f t="shared" si="39"/>
        <v>240364.15111706106</v>
      </c>
      <c r="AJ44" s="32">
        <f t="shared" si="39"/>
        <v>234336.92404387982</v>
      </c>
      <c r="AK44" s="32">
        <f t="shared" si="39"/>
        <v>228289.04200824667</v>
      </c>
      <c r="AL44" s="32">
        <f t="shared" si="39"/>
        <v>218451.53501221194</v>
      </c>
      <c r="AM44" s="32">
        <f t="shared" si="39"/>
        <v>214491.25548730046</v>
      </c>
      <c r="AN44" s="32">
        <f t="shared" si="39"/>
        <v>215914.20190223891</v>
      </c>
      <c r="AO44" s="32">
        <f t="shared" si="39"/>
        <v>212168.28257860927</v>
      </c>
      <c r="AP44" s="32">
        <f t="shared" si="39"/>
        <v>206817.90362615109</v>
      </c>
      <c r="AQ44" s="32">
        <f t="shared" si="39"/>
        <v>202204.38334897446</v>
      </c>
      <c r="AR44" s="32">
        <f t="shared" si="39"/>
        <v>195980.12137836285</v>
      </c>
      <c r="AS44" s="32">
        <f t="shared" si="39"/>
        <v>192635.72710453466</v>
      </c>
      <c r="AT44" s="32">
        <f t="shared" si="39"/>
        <v>186598.63584562423</v>
      </c>
      <c r="AU44" s="32">
        <f t="shared" si="39"/>
        <v>182797.93016056437</v>
      </c>
      <c r="AV44" s="32">
        <f t="shared" si="39"/>
        <v>176812.01499406202</v>
      </c>
      <c r="AW44" s="32">
        <f t="shared" si="39"/>
        <v>175942.62146181008</v>
      </c>
      <c r="AX44" s="32">
        <f t="shared" si="39"/>
        <v>170330.03437668219</v>
      </c>
      <c r="AY44" s="32">
        <f t="shared" si="39"/>
        <v>168034.9600434241</v>
      </c>
      <c r="AZ44" s="32">
        <f t="shared" si="39"/>
        <v>169072.51052520523</v>
      </c>
      <c r="BA44" s="32">
        <f t="shared" si="39"/>
        <v>158436.76460026964</v>
      </c>
      <c r="BB44" s="32">
        <f t="shared" si="39"/>
        <v>157044.40000967844</v>
      </c>
      <c r="BC44" s="32">
        <f t="shared" si="39"/>
        <v>150726.56447179086</v>
      </c>
      <c r="BD44" s="32">
        <f t="shared" si="39"/>
        <v>148101.2048385035</v>
      </c>
      <c r="BE44" s="32">
        <f t="shared" si="39"/>
        <v>143451.37651450426</v>
      </c>
      <c r="BF44" s="32">
        <f t="shared" si="39"/>
        <v>140580.7232498083</v>
      </c>
      <c r="BG44" s="32">
        <f t="shared" si="39"/>
        <v>138689.39468247545</v>
      </c>
      <c r="BH44" s="32">
        <f t="shared" si="39"/>
        <v>137589.85871874861</v>
      </c>
      <c r="BI44" s="32">
        <f t="shared" si="39"/>
        <v>131368.57164728339</v>
      </c>
      <c r="BJ44" s="32">
        <f t="shared" si="39"/>
        <v>128755.14972756649</v>
      </c>
      <c r="BK44" s="32">
        <f t="shared" si="39"/>
        <v>128388.4317117192</v>
      </c>
      <c r="BL44" s="32">
        <f t="shared" si="39"/>
        <v>121812.60903509386</v>
      </c>
      <c r="BM44" s="32">
        <f t="shared" si="39"/>
        <v>121484.89079911012</v>
      </c>
      <c r="BN44" s="32">
        <f t="shared" si="39"/>
        <v>117117.72994856525</v>
      </c>
      <c r="BO44" s="32">
        <f t="shared" si="39"/>
        <v>113933.25861764513</v>
      </c>
      <c r="BP44" s="32">
        <f t="shared" ref="BP44:EA44" si="40">CB19</f>
        <v>114045.06706661524</v>
      </c>
      <c r="BQ44" s="32">
        <f t="shared" si="40"/>
        <v>110706.70350778669</v>
      </c>
      <c r="BR44" s="32">
        <f t="shared" si="40"/>
        <v>106829.12168737195</v>
      </c>
      <c r="BS44" s="32">
        <f t="shared" si="40"/>
        <v>106394.97615469794</v>
      </c>
      <c r="BT44" s="32">
        <f t="shared" si="40"/>
        <v>101824.23101226275</v>
      </c>
      <c r="BU44" s="32">
        <f t="shared" si="40"/>
        <v>99843.137879696413</v>
      </c>
      <c r="BV44" s="32">
        <f t="shared" si="40"/>
        <v>97136.917992909381</v>
      </c>
      <c r="BW44" s="32">
        <f t="shared" si="40"/>
        <v>96266.040144148574</v>
      </c>
      <c r="BX44" s="32">
        <f t="shared" si="40"/>
        <v>91777.402756868789</v>
      </c>
      <c r="BY44" s="32">
        <f t="shared" si="40"/>
        <v>90386.724208585234</v>
      </c>
      <c r="BZ44" s="32">
        <f t="shared" si="40"/>
        <v>90162.024114651576</v>
      </c>
      <c r="CA44" s="32">
        <f t="shared" si="40"/>
        <v>87314.003615085763</v>
      </c>
      <c r="CB44" s="32">
        <f t="shared" si="40"/>
        <v>84943.184284045041</v>
      </c>
      <c r="CC44" s="32">
        <f t="shared" si="40"/>
        <v>82968.979117208379</v>
      </c>
      <c r="CD44" s="32">
        <f t="shared" si="40"/>
        <v>80889.848580119389</v>
      </c>
      <c r="CE44" s="32">
        <f t="shared" si="40"/>
        <v>78941.891445138404</v>
      </c>
      <c r="CF44" s="32">
        <f t="shared" si="40"/>
        <v>77146.52197631952</v>
      </c>
      <c r="CG44" s="32">
        <f t="shared" si="40"/>
        <v>75112.54944379798</v>
      </c>
      <c r="CH44" s="32">
        <f t="shared" si="40"/>
        <v>73251.800125298279</v>
      </c>
      <c r="CI44" s="32">
        <f t="shared" si="40"/>
        <v>71650.288180044445</v>
      </c>
      <c r="CJ44" s="32">
        <f t="shared" si="40"/>
        <v>69822.729076338466</v>
      </c>
      <c r="CK44" s="32">
        <f t="shared" si="40"/>
        <v>68178.762573946224</v>
      </c>
      <c r="CL44" s="32">
        <f t="shared" si="40"/>
        <v>66831.908509302826</v>
      </c>
      <c r="CM44" s="32">
        <f t="shared" si="40"/>
        <v>65194.772225942637</v>
      </c>
      <c r="CN44" s="32">
        <f t="shared" si="40"/>
        <v>63664.475196300053</v>
      </c>
      <c r="CO44" s="32">
        <f t="shared" si="40"/>
        <v>62291.40084421233</v>
      </c>
      <c r="CP44" s="32">
        <f t="shared" si="40"/>
        <v>60842.645640654526</v>
      </c>
      <c r="CQ44" s="32">
        <f t="shared" si="40"/>
        <v>59523.233766869394</v>
      </c>
      <c r="CR44" s="32">
        <f t="shared" si="40"/>
        <v>58346.324586642309</v>
      </c>
      <c r="CS44" s="32">
        <f t="shared" si="40"/>
        <v>56931.115729899298</v>
      </c>
      <c r="CT44" s="32">
        <f t="shared" si="40"/>
        <v>55723.664179431085</v>
      </c>
      <c r="CU44" s="32">
        <f t="shared" si="40"/>
        <v>54732.996038226949</v>
      </c>
      <c r="CV44" s="32">
        <f t="shared" si="40"/>
        <v>53570.123718900271</v>
      </c>
      <c r="CW44" s="32">
        <f t="shared" si="40"/>
        <v>52559.869972831504</v>
      </c>
      <c r="CX44" s="32">
        <f t="shared" si="40"/>
        <v>51790.456793408157</v>
      </c>
      <c r="CY44" s="32">
        <f t="shared" si="40"/>
        <v>50788.60307670632</v>
      </c>
      <c r="CZ44" s="32">
        <f t="shared" si="40"/>
        <v>49867.945471703868</v>
      </c>
      <c r="DA44" s="32">
        <f t="shared" si="40"/>
        <v>49064.965416943051</v>
      </c>
      <c r="DB44" s="32">
        <f t="shared" si="40"/>
        <v>48188.669930101736</v>
      </c>
      <c r="DC44" s="32">
        <f t="shared" si="40"/>
        <v>47398.001911756233</v>
      </c>
      <c r="DD44" s="32">
        <f t="shared" si="40"/>
        <v>46698.089269198768</v>
      </c>
      <c r="DE44" s="32">
        <f t="shared" si="40"/>
        <v>45954.746630798654</v>
      </c>
      <c r="DF44" s="32">
        <f t="shared" si="40"/>
        <v>45171.593358754508</v>
      </c>
      <c r="DG44" s="32">
        <f t="shared" si="40"/>
        <v>44209.027273719665</v>
      </c>
      <c r="DH44" s="32">
        <f t="shared" si="40"/>
        <v>43455.261151703518</v>
      </c>
      <c r="DI44" s="32">
        <f t="shared" si="40"/>
        <v>42664.400180515659</v>
      </c>
      <c r="DJ44" s="32">
        <f t="shared" si="40"/>
        <v>41865.223991248509</v>
      </c>
      <c r="DK44" s="32">
        <f t="shared" si="40"/>
        <v>41014.268660237067</v>
      </c>
      <c r="DL44" s="32">
        <f t="shared" si="40"/>
        <v>40079.95315012792</v>
      </c>
      <c r="DM44" s="32">
        <f t="shared" si="40"/>
        <v>39121.225245744849</v>
      </c>
      <c r="DN44" s="32">
        <f t="shared" si="40"/>
        <v>38041.483777404101</v>
      </c>
      <c r="DO44" s="32">
        <f t="shared" si="40"/>
        <v>36881.867668162427</v>
      </c>
      <c r="DP44" s="32">
        <f t="shared" si="40"/>
        <v>35616.254797199414</v>
      </c>
      <c r="DQ44" s="32">
        <f t="shared" si="40"/>
        <v>34223.537160857319</v>
      </c>
      <c r="DR44" s="32">
        <f t="shared" si="40"/>
        <v>31373.969771170625</v>
      </c>
      <c r="DS44" s="32">
        <f t="shared" si="40"/>
        <v>30171.661755513727</v>
      </c>
      <c r="DT44" s="32">
        <f t="shared" si="40"/>
        <v>7863.1756999999998</v>
      </c>
      <c r="DU44" s="32">
        <f t="shared" si="40"/>
        <v>7783.4180000000006</v>
      </c>
      <c r="DV44" s="32">
        <f t="shared" si="40"/>
        <v>7704.4748000000009</v>
      </c>
      <c r="DW44" s="32">
        <f t="shared" si="40"/>
        <v>7626.3378000000002</v>
      </c>
      <c r="DX44" s="32">
        <f t="shared" si="40"/>
        <v>7548.9984999999997</v>
      </c>
      <c r="DY44" s="32">
        <f t="shared" si="40"/>
        <v>7472.4487000000008</v>
      </c>
      <c r="DZ44" s="32">
        <f t="shared" si="40"/>
        <v>7396.6802999999991</v>
      </c>
      <c r="EA44" s="32">
        <f t="shared" si="40"/>
        <v>7321.6851999999999</v>
      </c>
      <c r="EB44" s="32">
        <f t="shared" ref="EB44:GM44" si="41">EN19</f>
        <v>7247.4556999999995</v>
      </c>
      <c r="EC44" s="32">
        <f t="shared" si="41"/>
        <v>7173.9832999999999</v>
      </c>
      <c r="ED44" s="32">
        <f t="shared" si="41"/>
        <v>7101.2608</v>
      </c>
      <c r="EE44" s="32">
        <f t="shared" si="41"/>
        <v>7029.2803999999996</v>
      </c>
      <c r="EF44" s="32">
        <f t="shared" si="41"/>
        <v>6958.0342000000001</v>
      </c>
      <c r="EG44" s="32">
        <f t="shared" si="41"/>
        <v>6887.5145999999995</v>
      </c>
      <c r="EH44" s="32">
        <f t="shared" si="41"/>
        <v>6817.7145</v>
      </c>
      <c r="EI44" s="32">
        <f t="shared" si="41"/>
        <v>6748.6261999999997</v>
      </c>
      <c r="EJ44" s="32">
        <f t="shared" si="41"/>
        <v>6680.2425000000003</v>
      </c>
      <c r="EK44" s="32">
        <f t="shared" si="41"/>
        <v>6612.5558999999994</v>
      </c>
      <c r="EL44" s="32">
        <f t="shared" si="41"/>
        <v>6545.5598</v>
      </c>
      <c r="EM44" s="32">
        <f t="shared" si="41"/>
        <v>6479.2464999999993</v>
      </c>
      <c r="EN44" s="32">
        <f t="shared" si="41"/>
        <v>6413.6089999999995</v>
      </c>
      <c r="EO44" s="32">
        <f t="shared" si="41"/>
        <v>6348.6408000000001</v>
      </c>
      <c r="EP44" s="32">
        <f t="shared" si="41"/>
        <v>6284.3347000000003</v>
      </c>
      <c r="EQ44" s="32">
        <f t="shared" si="41"/>
        <v>6220.6841000000004</v>
      </c>
      <c r="ER44" s="32">
        <f t="shared" si="41"/>
        <v>6157.6819999999998</v>
      </c>
      <c r="ES44" s="32">
        <f t="shared" si="41"/>
        <v>6095.3216999999995</v>
      </c>
      <c r="ET44" s="32">
        <f t="shared" si="41"/>
        <v>6033.5969999999998</v>
      </c>
      <c r="EU44" s="32">
        <f t="shared" si="41"/>
        <v>5972.5009999999993</v>
      </c>
      <c r="EV44" s="32">
        <f t="shared" si="41"/>
        <v>5912.0273999999999</v>
      </c>
      <c r="EW44" s="32">
        <f t="shared" si="41"/>
        <v>5852.1697999999997</v>
      </c>
      <c r="EX44" s="32">
        <f t="shared" si="41"/>
        <v>5792.9215999999997</v>
      </c>
      <c r="EY44" s="32">
        <f t="shared" si="41"/>
        <v>5734.277</v>
      </c>
      <c r="EZ44" s="32">
        <f t="shared" si="41"/>
        <v>5676.2296999999999</v>
      </c>
      <c r="FA44" s="32">
        <f t="shared" si="41"/>
        <v>5618.7733000000007</v>
      </c>
      <c r="FB44" s="32">
        <f t="shared" si="41"/>
        <v>5561.9017999999996</v>
      </c>
      <c r="FC44" s="32">
        <f t="shared" si="41"/>
        <v>5505.6093000000001</v>
      </c>
      <c r="FD44" s="32">
        <f t="shared" si="41"/>
        <v>5449.889900000001</v>
      </c>
      <c r="FE44" s="32">
        <f t="shared" si="41"/>
        <v>5394.7374999999993</v>
      </c>
      <c r="FF44" s="32">
        <f t="shared" si="41"/>
        <v>5340.1464999999998</v>
      </c>
      <c r="FG44" s="32">
        <f t="shared" si="41"/>
        <v>5286.111100000001</v>
      </c>
      <c r="FH44" s="32">
        <f t="shared" si="41"/>
        <v>5232.6255000000001</v>
      </c>
      <c r="FI44" s="32">
        <f t="shared" si="41"/>
        <v>5179.6841999999997</v>
      </c>
      <c r="FJ44" s="32">
        <f t="shared" si="41"/>
        <v>5127.2814999999991</v>
      </c>
      <c r="FK44" s="32">
        <f t="shared" si="41"/>
        <v>5075.4118999999992</v>
      </c>
      <c r="FL44" s="32">
        <f t="shared" si="41"/>
        <v>5024.0698999999995</v>
      </c>
      <c r="FM44" s="32">
        <f t="shared" si="41"/>
        <v>4973.2502999999997</v>
      </c>
      <c r="FN44" s="32">
        <f t="shared" si="41"/>
        <v>4922.9475000000002</v>
      </c>
      <c r="FO44" s="32">
        <f t="shared" si="41"/>
        <v>4873.1562000000004</v>
      </c>
      <c r="FP44" s="32">
        <f t="shared" si="41"/>
        <v>4823.8712999999998</v>
      </c>
      <c r="FQ44" s="32">
        <f t="shared" si="41"/>
        <v>4775.0875000000005</v>
      </c>
      <c r="FR44" s="32">
        <f t="shared" si="41"/>
        <v>4726.7997999999998</v>
      </c>
      <c r="FS44" s="32">
        <f t="shared" si="41"/>
        <v>4679.0029999999997</v>
      </c>
      <c r="FT44" s="32">
        <f t="shared" si="41"/>
        <v>4631.6921999999995</v>
      </c>
      <c r="FU44" s="32">
        <f t="shared" si="41"/>
        <v>4584.8623000000007</v>
      </c>
      <c r="FV44" s="32">
        <f t="shared" si="41"/>
        <v>4538.5082999999995</v>
      </c>
      <c r="FW44" s="32">
        <f t="shared" si="41"/>
        <v>4492.6253999999999</v>
      </c>
      <c r="FX44" s="32">
        <f t="shared" si="41"/>
        <v>4447.2088999999996</v>
      </c>
      <c r="FY44" s="32">
        <f t="shared" si="41"/>
        <v>4402.2538000000004</v>
      </c>
      <c r="FZ44" s="32">
        <f t="shared" si="41"/>
        <v>4357.7554999999993</v>
      </c>
      <c r="GA44" s="32">
        <f t="shared" si="41"/>
        <v>0</v>
      </c>
      <c r="GB44" s="32">
        <f t="shared" si="41"/>
        <v>0</v>
      </c>
      <c r="GC44" s="32">
        <f t="shared" si="41"/>
        <v>0</v>
      </c>
      <c r="GD44" s="32">
        <f t="shared" si="41"/>
        <v>0</v>
      </c>
      <c r="GE44" s="32">
        <f t="shared" si="41"/>
        <v>0</v>
      </c>
      <c r="GF44" s="32">
        <f t="shared" si="41"/>
        <v>0</v>
      </c>
      <c r="GG44" s="32">
        <f t="shared" si="41"/>
        <v>0</v>
      </c>
      <c r="GH44" s="32">
        <f t="shared" si="41"/>
        <v>0</v>
      </c>
      <c r="GI44" s="32">
        <f t="shared" si="41"/>
        <v>0</v>
      </c>
      <c r="GJ44" s="32">
        <f t="shared" si="41"/>
        <v>0</v>
      </c>
      <c r="GK44" s="32">
        <f t="shared" si="41"/>
        <v>0</v>
      </c>
      <c r="GL44" s="32">
        <f t="shared" si="41"/>
        <v>0</v>
      </c>
      <c r="GM44" s="32">
        <f t="shared" si="41"/>
        <v>0</v>
      </c>
      <c r="GN44" s="32">
        <f>GZ19</f>
        <v>0</v>
      </c>
    </row>
    <row r="45" spans="2:196" s="32" customFormat="1" x14ac:dyDescent="0.25">
      <c r="B45" s="32">
        <f>Blad4!B19</f>
        <v>117174466.54119642</v>
      </c>
      <c r="C45" s="32">
        <f>P20</f>
        <v>927009.61908337835</v>
      </c>
      <c r="D45" s="32">
        <f t="shared" ref="D45:BO45" si="42">Q20</f>
        <v>1298642.2623762239</v>
      </c>
      <c r="E45" s="32">
        <f t="shared" si="42"/>
        <v>1349585.8087865154</v>
      </c>
      <c r="F45" s="32">
        <f t="shared" si="42"/>
        <v>1157754.7061107242</v>
      </c>
      <c r="G45" s="32">
        <f t="shared" si="42"/>
        <v>928813.22910906828</v>
      </c>
      <c r="H45" s="32">
        <f t="shared" si="42"/>
        <v>887560.13708929508</v>
      </c>
      <c r="I45" s="32">
        <f t="shared" si="42"/>
        <v>840748.13857883052</v>
      </c>
      <c r="J45" s="32">
        <f t="shared" si="42"/>
        <v>895695.46367384191</v>
      </c>
      <c r="K45" s="32">
        <f t="shared" si="42"/>
        <v>975410.72702646209</v>
      </c>
      <c r="L45" s="32">
        <f t="shared" si="42"/>
        <v>1169662.867990413</v>
      </c>
      <c r="M45" s="32">
        <f t="shared" si="42"/>
        <v>1415185.2714856165</v>
      </c>
      <c r="N45" s="32">
        <f t="shared" si="42"/>
        <v>1654200.3812812204</v>
      </c>
      <c r="O45" s="32">
        <f t="shared" si="42"/>
        <v>1784501.6441770552</v>
      </c>
      <c r="P45" s="32">
        <f t="shared" si="42"/>
        <v>1851466.6877931468</v>
      </c>
      <c r="Q45" s="32">
        <f t="shared" si="42"/>
        <v>1756823.8226830335</v>
      </c>
      <c r="R45" s="32">
        <f t="shared" si="42"/>
        <v>1633203.3067667761</v>
      </c>
      <c r="S45" s="32">
        <f t="shared" si="42"/>
        <v>1494293.9654402426</v>
      </c>
      <c r="T45" s="32">
        <f t="shared" si="42"/>
        <v>1314571.7013766519</v>
      </c>
      <c r="U45" s="32">
        <f t="shared" si="42"/>
        <v>1221806.2035857523</v>
      </c>
      <c r="V45" s="32">
        <f t="shared" si="42"/>
        <v>1074988.2900082199</v>
      </c>
      <c r="W45" s="32">
        <f t="shared" si="42"/>
        <v>897776.07352606149</v>
      </c>
      <c r="X45" s="32">
        <f t="shared" si="42"/>
        <v>429353.7857213571</v>
      </c>
      <c r="Y45" s="32">
        <f t="shared" si="42"/>
        <v>403924.438304974</v>
      </c>
      <c r="Z45" s="32">
        <f t="shared" si="42"/>
        <v>357405.03917779779</v>
      </c>
      <c r="AA45" s="32">
        <f t="shared" si="42"/>
        <v>328141.9282232144</v>
      </c>
      <c r="AB45" s="32">
        <f t="shared" si="42"/>
        <v>287723.6927475126</v>
      </c>
      <c r="AC45" s="32">
        <f t="shared" si="42"/>
        <v>270835.6947584392</v>
      </c>
      <c r="AD45" s="32">
        <f t="shared" si="42"/>
        <v>236819.93154915102</v>
      </c>
      <c r="AE45" s="32">
        <f t="shared" si="42"/>
        <v>240968.73226242687</v>
      </c>
      <c r="AF45" s="32">
        <f t="shared" si="42"/>
        <v>236373.12538402522</v>
      </c>
      <c r="AG45" s="32">
        <f t="shared" si="42"/>
        <v>231831.73781920521</v>
      </c>
      <c r="AH45" s="32">
        <f t="shared" si="42"/>
        <v>224139.15076326852</v>
      </c>
      <c r="AI45" s="32">
        <f t="shared" si="42"/>
        <v>216483.35264356452</v>
      </c>
      <c r="AJ45" s="32">
        <f t="shared" si="42"/>
        <v>272324.62189665326</v>
      </c>
      <c r="AK45" s="32">
        <f t="shared" si="42"/>
        <v>263687.63361192937</v>
      </c>
      <c r="AL45" s="32">
        <f t="shared" si="42"/>
        <v>257692.98776231834</v>
      </c>
      <c r="AM45" s="32">
        <f t="shared" si="42"/>
        <v>253422.33566222619</v>
      </c>
      <c r="AN45" s="32">
        <f t="shared" si="42"/>
        <v>247900.72837337077</v>
      </c>
      <c r="AO45" s="32">
        <f t="shared" si="42"/>
        <v>239778.60173723282</v>
      </c>
      <c r="AP45" s="32">
        <f t="shared" si="42"/>
        <v>232602.73806871634</v>
      </c>
      <c r="AQ45" s="32">
        <f t="shared" si="42"/>
        <v>227626.67282199115</v>
      </c>
      <c r="AR45" s="32">
        <f t="shared" si="42"/>
        <v>225590.81810296426</v>
      </c>
      <c r="AS45" s="32">
        <f t="shared" si="42"/>
        <v>216790.00277513245</v>
      </c>
      <c r="AT45" s="32">
        <f t="shared" si="42"/>
        <v>212043.90142559889</v>
      </c>
      <c r="AU45" s="32">
        <f t="shared" si="42"/>
        <v>207583.61041730142</v>
      </c>
      <c r="AV45" s="32">
        <f t="shared" si="42"/>
        <v>202412.61388942137</v>
      </c>
      <c r="AW45" s="32">
        <f t="shared" si="42"/>
        <v>198109.74352536286</v>
      </c>
      <c r="AX45" s="32">
        <f t="shared" si="42"/>
        <v>194467.42674798981</v>
      </c>
      <c r="AY45" s="32">
        <f t="shared" si="42"/>
        <v>190397.3365083664</v>
      </c>
      <c r="AZ45" s="32">
        <f t="shared" si="42"/>
        <v>186560.5986759181</v>
      </c>
      <c r="BA45" s="32">
        <f t="shared" si="42"/>
        <v>183472.04207838618</v>
      </c>
      <c r="BB45" s="32">
        <f t="shared" si="42"/>
        <v>179155.32423352945</v>
      </c>
      <c r="BC45" s="32">
        <f t="shared" si="42"/>
        <v>175553.77738236001</v>
      </c>
      <c r="BD45" s="32">
        <f t="shared" si="42"/>
        <v>172118.26666932195</v>
      </c>
      <c r="BE45" s="32">
        <f t="shared" si="42"/>
        <v>168456.36767695786</v>
      </c>
      <c r="BF45" s="32">
        <f t="shared" si="42"/>
        <v>165219.90934699654</v>
      </c>
      <c r="BG45" s="32">
        <f t="shared" si="42"/>
        <v>162105.90954910364</v>
      </c>
      <c r="BH45" s="32">
        <f t="shared" si="42"/>
        <v>158251.6908205112</v>
      </c>
      <c r="BI45" s="32">
        <f t="shared" si="42"/>
        <v>155087.65733027749</v>
      </c>
      <c r="BJ45" s="32">
        <f t="shared" si="42"/>
        <v>152534.47726398351</v>
      </c>
      <c r="BK45" s="32">
        <f t="shared" si="42"/>
        <v>147945.57130529534</v>
      </c>
      <c r="BL45" s="32">
        <f t="shared" si="42"/>
        <v>145195.13963763168</v>
      </c>
      <c r="BM45" s="32">
        <f t="shared" si="42"/>
        <v>137242.12419029832</v>
      </c>
      <c r="BN45" s="32">
        <f t="shared" si="42"/>
        <v>133928.07830069863</v>
      </c>
      <c r="BO45" s="32">
        <f t="shared" si="42"/>
        <v>131464.2579296219</v>
      </c>
      <c r="BP45" s="32">
        <f t="shared" ref="BP45:EA45" si="43">CC20</f>
        <v>129063.84081334995</v>
      </c>
      <c r="BQ45" s="32">
        <f t="shared" si="43"/>
        <v>126505.86840441322</v>
      </c>
      <c r="BR45" s="32">
        <f t="shared" si="43"/>
        <v>124216.11457981702</v>
      </c>
      <c r="BS45" s="32">
        <f t="shared" si="43"/>
        <v>122116.3270469147</v>
      </c>
      <c r="BT45" s="32">
        <f t="shared" si="43"/>
        <v>119315.27557461901</v>
      </c>
      <c r="BU45" s="32">
        <f t="shared" si="43"/>
        <v>117154.78494275044</v>
      </c>
      <c r="BV45" s="32">
        <f t="shared" si="43"/>
        <v>115441.35146782474</v>
      </c>
      <c r="BW45" s="32">
        <f t="shared" si="43"/>
        <v>112812.93008919826</v>
      </c>
      <c r="BX45" s="32">
        <f t="shared" si="43"/>
        <v>110836.35499899121</v>
      </c>
      <c r="BY45" s="32">
        <f t="shared" si="43"/>
        <v>109389.91353903757</v>
      </c>
      <c r="BZ45" s="32">
        <f t="shared" si="43"/>
        <v>106970.64621541571</v>
      </c>
      <c r="CA45" s="32">
        <f t="shared" si="43"/>
        <v>105045.80323981117</v>
      </c>
      <c r="CB45" s="32">
        <f t="shared" si="43"/>
        <v>103170.52365269506</v>
      </c>
      <c r="CC45" s="32">
        <f t="shared" si="43"/>
        <v>101143.17462758113</v>
      </c>
      <c r="CD45" s="32">
        <f t="shared" si="43"/>
        <v>99355.919194836446</v>
      </c>
      <c r="CE45" s="32">
        <f t="shared" si="43"/>
        <v>97736.448742975277</v>
      </c>
      <c r="CF45" s="32">
        <f t="shared" si="43"/>
        <v>95455.088117960418</v>
      </c>
      <c r="CG45" s="32">
        <f t="shared" si="43"/>
        <v>93764.890201032031</v>
      </c>
      <c r="CH45" s="32">
        <f t="shared" si="43"/>
        <v>92478.332993618358</v>
      </c>
      <c r="CI45" s="32">
        <f t="shared" si="43"/>
        <v>90346.931269433087</v>
      </c>
      <c r="CJ45" s="32">
        <f t="shared" si="43"/>
        <v>88806.604306608206</v>
      </c>
      <c r="CK45" s="32">
        <f t="shared" si="43"/>
        <v>87745.697987977575</v>
      </c>
      <c r="CL45" s="32">
        <f t="shared" si="43"/>
        <v>85788.606015886908</v>
      </c>
      <c r="CM45" s="32">
        <f t="shared" si="43"/>
        <v>84278.564875794895</v>
      </c>
      <c r="CN45" s="32">
        <f t="shared" si="43"/>
        <v>82809.070442374854</v>
      </c>
      <c r="CO45" s="32">
        <f t="shared" si="43"/>
        <v>81194.345864531409</v>
      </c>
      <c r="CP45" s="32">
        <f t="shared" si="43"/>
        <v>79792.939277662532</v>
      </c>
      <c r="CQ45" s="32">
        <f t="shared" si="43"/>
        <v>78542.122220946214</v>
      </c>
      <c r="CR45" s="32">
        <f t="shared" si="43"/>
        <v>76670.742039921432</v>
      </c>
      <c r="CS45" s="32">
        <f t="shared" si="43"/>
        <v>75345.330868498393</v>
      </c>
      <c r="CT45" s="32">
        <f t="shared" si="43"/>
        <v>74381.03911112393</v>
      </c>
      <c r="CU45" s="32">
        <f t="shared" si="43"/>
        <v>72644.814584606705</v>
      </c>
      <c r="CV45" s="32">
        <f t="shared" si="43"/>
        <v>71442.050489104353</v>
      </c>
      <c r="CW45" s="32">
        <f t="shared" si="43"/>
        <v>70671.42303055228</v>
      </c>
      <c r="CX45" s="32">
        <f t="shared" si="43"/>
        <v>69080.342089079379</v>
      </c>
      <c r="CY45" s="32">
        <f t="shared" si="43"/>
        <v>67890.377530346392</v>
      </c>
      <c r="CZ45" s="32">
        <f t="shared" si="43"/>
        <v>66734.397911674401</v>
      </c>
      <c r="DA45" s="32">
        <f t="shared" si="43"/>
        <v>65442.495546238468</v>
      </c>
      <c r="DB45" s="32">
        <f t="shared" si="43"/>
        <v>64333.775085318266</v>
      </c>
      <c r="DC45" s="32">
        <f t="shared" si="43"/>
        <v>63364.27499744924</v>
      </c>
      <c r="DD45" s="32">
        <f t="shared" si="43"/>
        <v>61816.557652978474</v>
      </c>
      <c r="DE45" s="32">
        <f t="shared" si="43"/>
        <v>60770.420276890669</v>
      </c>
      <c r="DF45" s="32">
        <f t="shared" si="43"/>
        <v>60046.00657669254</v>
      </c>
      <c r="DG45" s="32">
        <f t="shared" si="43"/>
        <v>55177.875477618611</v>
      </c>
      <c r="DH45" s="32">
        <f t="shared" si="43"/>
        <v>54288.381080694853</v>
      </c>
      <c r="DI45" s="32">
        <f t="shared" si="43"/>
        <v>53784.51454607393</v>
      </c>
      <c r="DJ45" s="32">
        <f t="shared" si="43"/>
        <v>52535.189002511128</v>
      </c>
      <c r="DK45" s="32">
        <f t="shared" si="43"/>
        <v>51644.860080614737</v>
      </c>
      <c r="DL45" s="32">
        <f t="shared" si="43"/>
        <v>50779.707329659817</v>
      </c>
      <c r="DM45" s="32">
        <f t="shared" si="43"/>
        <v>49786.458433127162</v>
      </c>
      <c r="DN45" s="32">
        <f t="shared" si="43"/>
        <v>48962.741182755446</v>
      </c>
      <c r="DO45" s="32">
        <f t="shared" si="43"/>
        <v>48252.790495846937</v>
      </c>
      <c r="DP45" s="32">
        <f t="shared" si="43"/>
        <v>47395.349903620692</v>
      </c>
      <c r="DQ45" s="32">
        <f t="shared" si="43"/>
        <v>46553.092568129709</v>
      </c>
      <c r="DR45" s="32">
        <f t="shared" si="43"/>
        <v>45725.483851492463</v>
      </c>
      <c r="DS45" s="32">
        <f t="shared" si="43"/>
        <v>16720.447714614544</v>
      </c>
      <c r="DT45" s="32">
        <f t="shared" si="43"/>
        <v>11754.740399999999</v>
      </c>
      <c r="DU45" s="32">
        <f t="shared" si="43"/>
        <v>11636.354700000002</v>
      </c>
      <c r="DV45" s="32">
        <f t="shared" si="43"/>
        <v>11519.1654</v>
      </c>
      <c r="DW45" s="32">
        <f t="shared" si="43"/>
        <v>11403.160400000001</v>
      </c>
      <c r="DX45" s="32">
        <f t="shared" si="43"/>
        <v>11288.3277</v>
      </c>
      <c r="DY45" s="32">
        <f t="shared" si="43"/>
        <v>11174.6553</v>
      </c>
      <c r="DZ45" s="32">
        <f t="shared" si="43"/>
        <v>11062.1315</v>
      </c>
      <c r="EA45" s="32">
        <f t="shared" si="43"/>
        <v>10950.744700000001</v>
      </c>
      <c r="EB45" s="32">
        <f t="shared" ref="EB45:GM45" si="44">EO20</f>
        <v>10840.483000000002</v>
      </c>
      <c r="EC45" s="32">
        <f t="shared" si="44"/>
        <v>10731.3354</v>
      </c>
      <c r="ED45" s="32">
        <f t="shared" si="44"/>
        <v>10623.2904</v>
      </c>
      <c r="EE45" s="32">
        <f t="shared" si="44"/>
        <v>10516.336799999999</v>
      </c>
      <c r="EF45" s="32">
        <f t="shared" si="44"/>
        <v>10410.4635</v>
      </c>
      <c r="EG45" s="32">
        <f t="shared" si="44"/>
        <v>10305.659800000001</v>
      </c>
      <c r="EH45" s="32">
        <f t="shared" si="44"/>
        <v>10201.914500000001</v>
      </c>
      <c r="EI45" s="32">
        <f t="shared" si="44"/>
        <v>10099.2168</v>
      </c>
      <c r="EJ45" s="32">
        <f t="shared" si="44"/>
        <v>9997.5563999999995</v>
      </c>
      <c r="EK45" s="32">
        <f t="shared" si="44"/>
        <v>9896.922700000001</v>
      </c>
      <c r="EL45" s="32">
        <f t="shared" si="44"/>
        <v>9797.3052000000007</v>
      </c>
      <c r="EM45" s="32">
        <f t="shared" si="44"/>
        <v>9698.6934000000001</v>
      </c>
      <c r="EN45" s="32">
        <f t="shared" si="44"/>
        <v>9601.0773000000008</v>
      </c>
      <c r="EO45" s="32">
        <f t="shared" si="44"/>
        <v>9504.4470999999994</v>
      </c>
      <c r="EP45" s="32">
        <f t="shared" si="44"/>
        <v>9408.792300000001</v>
      </c>
      <c r="EQ45" s="32">
        <f t="shared" si="44"/>
        <v>9314.1031999999996</v>
      </c>
      <c r="ER45" s="32">
        <f t="shared" si="44"/>
        <v>9220.369999999999</v>
      </c>
      <c r="ES45" s="32">
        <f t="shared" si="44"/>
        <v>9127.5830999999998</v>
      </c>
      <c r="ET45" s="32">
        <f t="shared" si="44"/>
        <v>9035.7327000000005</v>
      </c>
      <c r="EU45" s="32">
        <f t="shared" si="44"/>
        <v>8944.8096000000005</v>
      </c>
      <c r="EV45" s="32">
        <f t="shared" si="44"/>
        <v>8854.8039000000008</v>
      </c>
      <c r="EW45" s="32">
        <f t="shared" si="44"/>
        <v>8765.7068999999992</v>
      </c>
      <c r="EX45" s="32">
        <f t="shared" si="44"/>
        <v>8677.5090999999993</v>
      </c>
      <c r="EY45" s="32">
        <f t="shared" si="44"/>
        <v>8590.2011999999995</v>
      </c>
      <c r="EZ45" s="32">
        <f t="shared" si="44"/>
        <v>8503.7745999999988</v>
      </c>
      <c r="FA45" s="32">
        <f t="shared" si="44"/>
        <v>8418.2199999999993</v>
      </c>
      <c r="FB45" s="32">
        <f t="shared" si="44"/>
        <v>8333.5286999999989</v>
      </c>
      <c r="FC45" s="32">
        <f t="shared" si="44"/>
        <v>8249.6919999999991</v>
      </c>
      <c r="FD45" s="32">
        <f t="shared" si="44"/>
        <v>8166.7011000000002</v>
      </c>
      <c r="FE45" s="32">
        <f t="shared" si="44"/>
        <v>8084.5477000000001</v>
      </c>
      <c r="FF45" s="32">
        <f t="shared" si="44"/>
        <v>8003.223</v>
      </c>
      <c r="FG45" s="32">
        <f t="shared" si="44"/>
        <v>7922.7188000000006</v>
      </c>
      <c r="FH45" s="32">
        <f t="shared" si="44"/>
        <v>7843.0266000000011</v>
      </c>
      <c r="FI45" s="32">
        <f t="shared" si="44"/>
        <v>7764.1383999999998</v>
      </c>
      <c r="FJ45" s="32">
        <f t="shared" si="44"/>
        <v>7686.0459000000001</v>
      </c>
      <c r="FK45" s="32">
        <f t="shared" si="44"/>
        <v>7608.741</v>
      </c>
      <c r="FL45" s="32">
        <f t="shared" si="44"/>
        <v>7532.2160000000003</v>
      </c>
      <c r="FM45" s="32">
        <f t="shared" si="44"/>
        <v>7456.4626000000007</v>
      </c>
      <c r="FN45" s="32">
        <f t="shared" si="44"/>
        <v>7381.4732999999997</v>
      </c>
      <c r="FO45" s="32">
        <f t="shared" si="44"/>
        <v>7307.2403999999997</v>
      </c>
      <c r="FP45" s="32">
        <f t="shared" si="44"/>
        <v>7233.7561999999998</v>
      </c>
      <c r="FQ45" s="32">
        <f t="shared" si="44"/>
        <v>7161.0127000000002</v>
      </c>
      <c r="FR45" s="32">
        <f t="shared" si="44"/>
        <v>7089.0027999999993</v>
      </c>
      <c r="FS45" s="32">
        <f t="shared" si="44"/>
        <v>7017.7190000000001</v>
      </c>
      <c r="FT45" s="32">
        <f t="shared" si="44"/>
        <v>6947.1540999999997</v>
      </c>
      <c r="FU45" s="32">
        <f t="shared" si="44"/>
        <v>6877.3004000000001</v>
      </c>
      <c r="FV45" s="32">
        <f t="shared" si="44"/>
        <v>6808.1512000000002</v>
      </c>
      <c r="FW45" s="32">
        <f t="shared" si="44"/>
        <v>6739.6990999999998</v>
      </c>
      <c r="FX45" s="32">
        <f t="shared" si="44"/>
        <v>6671.9370000000008</v>
      </c>
      <c r="FY45" s="32">
        <f t="shared" si="44"/>
        <v>6604.8580000000002</v>
      </c>
      <c r="FZ45" s="32">
        <f t="shared" si="44"/>
        <v>6538.4553000000005</v>
      </c>
      <c r="GA45" s="32">
        <f t="shared" si="44"/>
        <v>0</v>
      </c>
      <c r="GB45" s="32">
        <f t="shared" si="44"/>
        <v>0</v>
      </c>
      <c r="GC45" s="32">
        <f t="shared" si="44"/>
        <v>0</v>
      </c>
      <c r="GD45" s="32">
        <f t="shared" si="44"/>
        <v>0</v>
      </c>
      <c r="GE45" s="32">
        <f t="shared" si="44"/>
        <v>0</v>
      </c>
      <c r="GF45" s="32">
        <f t="shared" si="44"/>
        <v>0</v>
      </c>
      <c r="GG45" s="32">
        <f t="shared" si="44"/>
        <v>0</v>
      </c>
      <c r="GH45" s="32">
        <f t="shared" si="44"/>
        <v>0</v>
      </c>
      <c r="GI45" s="32">
        <f t="shared" si="44"/>
        <v>0</v>
      </c>
      <c r="GJ45" s="32">
        <f t="shared" si="44"/>
        <v>0</v>
      </c>
      <c r="GK45" s="32">
        <f t="shared" si="44"/>
        <v>0</v>
      </c>
      <c r="GL45" s="32">
        <f t="shared" si="44"/>
        <v>0</v>
      </c>
      <c r="GM45" s="32">
        <f t="shared" si="44"/>
        <v>0</v>
      </c>
      <c r="GN45" s="32">
        <f>HA20</f>
        <v>0</v>
      </c>
    </row>
    <row r="46" spans="2:196" s="32" customFormat="1" x14ac:dyDescent="0.25">
      <c r="B46" s="32">
        <f>Blad4!B20</f>
        <v>80361232.335142761</v>
      </c>
      <c r="C46" s="32">
        <f>Q21</f>
        <v>637716.19375689642</v>
      </c>
      <c r="D46" s="32">
        <f t="shared" ref="D46:BO46" si="45">R21</f>
        <v>920284.63940970018</v>
      </c>
      <c r="E46" s="32">
        <f t="shared" si="45"/>
        <v>744635.78255367477</v>
      </c>
      <c r="F46" s="32">
        <f t="shared" si="45"/>
        <v>582671.96505742974</v>
      </c>
      <c r="G46" s="32">
        <f t="shared" si="45"/>
        <v>514845.0379188169</v>
      </c>
      <c r="H46" s="32">
        <f t="shared" si="45"/>
        <v>494334.71524720296</v>
      </c>
      <c r="I46" s="32">
        <f t="shared" si="45"/>
        <v>503647.99338140036</v>
      </c>
      <c r="J46" s="32">
        <f t="shared" si="45"/>
        <v>485975.27726650325</v>
      </c>
      <c r="K46" s="32">
        <f t="shared" si="45"/>
        <v>549979.71562196105</v>
      </c>
      <c r="L46" s="32">
        <f t="shared" si="45"/>
        <v>568338.95846896956</v>
      </c>
      <c r="M46" s="32">
        <f t="shared" si="45"/>
        <v>625132.79496496299</v>
      </c>
      <c r="N46" s="32">
        <f t="shared" si="45"/>
        <v>662218.54884722561</v>
      </c>
      <c r="O46" s="32">
        <f t="shared" si="45"/>
        <v>684740.0385990506</v>
      </c>
      <c r="P46" s="32">
        <f t="shared" si="45"/>
        <v>681709.14265578426</v>
      </c>
      <c r="Q46" s="32">
        <f t="shared" si="45"/>
        <v>659405.74864781322</v>
      </c>
      <c r="R46" s="32">
        <f t="shared" si="45"/>
        <v>624808.78286540322</v>
      </c>
      <c r="S46" s="32">
        <f t="shared" si="45"/>
        <v>302434.78332302661</v>
      </c>
      <c r="T46" s="32">
        <f t="shared" si="45"/>
        <v>232385.16716645155</v>
      </c>
      <c r="U46" s="32">
        <f t="shared" si="45"/>
        <v>216674.12363310819</v>
      </c>
      <c r="V46" s="32">
        <f t="shared" si="45"/>
        <v>200525.51331652008</v>
      </c>
      <c r="W46" s="32">
        <f t="shared" si="45"/>
        <v>185386.70025765014</v>
      </c>
      <c r="X46" s="32">
        <f t="shared" si="45"/>
        <v>164736.73413999809</v>
      </c>
      <c r="Y46" s="32">
        <f t="shared" si="45"/>
        <v>152541.97300740765</v>
      </c>
      <c r="Z46" s="32">
        <f t="shared" si="45"/>
        <v>142164.88852672483</v>
      </c>
      <c r="AA46" s="32">
        <f t="shared" si="45"/>
        <v>133868.95594337585</v>
      </c>
      <c r="AB46" s="32">
        <f t="shared" si="45"/>
        <v>127252.39285970038</v>
      </c>
      <c r="AC46" s="32">
        <f t="shared" si="45"/>
        <v>122102.45021228174</v>
      </c>
      <c r="AD46" s="32">
        <f t="shared" si="45"/>
        <v>164142.35098233161</v>
      </c>
      <c r="AE46" s="32">
        <f t="shared" si="45"/>
        <v>160569.96983147919</v>
      </c>
      <c r="AF46" s="32">
        <f t="shared" si="45"/>
        <v>158079.0780580042</v>
      </c>
      <c r="AG46" s="32">
        <f t="shared" si="45"/>
        <v>154852.89713569084</v>
      </c>
      <c r="AH46" s="32">
        <f t="shared" si="45"/>
        <v>151137.82094675273</v>
      </c>
      <c r="AI46" s="32">
        <f t="shared" si="45"/>
        <v>147112.65043712602</v>
      </c>
      <c r="AJ46" s="32">
        <f t="shared" si="45"/>
        <v>142243.70391932412</v>
      </c>
      <c r="AK46" s="32">
        <f t="shared" si="45"/>
        <v>140532.40732973046</v>
      </c>
      <c r="AL46" s="32">
        <f t="shared" si="45"/>
        <v>137467.51033344935</v>
      </c>
      <c r="AM46" s="32">
        <f t="shared" si="45"/>
        <v>139856.24987262217</v>
      </c>
      <c r="AN46" s="32">
        <f t="shared" si="45"/>
        <v>138228.07555353496</v>
      </c>
      <c r="AO46" s="32">
        <f t="shared" si="45"/>
        <v>134862.29947903485</v>
      </c>
      <c r="AP46" s="32">
        <f t="shared" si="45"/>
        <v>131283.84350762813</v>
      </c>
      <c r="AQ46" s="32">
        <f t="shared" si="45"/>
        <v>127593.71100874373</v>
      </c>
      <c r="AR46" s="32">
        <f t="shared" si="45"/>
        <v>124034.3767422353</v>
      </c>
      <c r="AS46" s="32">
        <f t="shared" si="45"/>
        <v>119935.62497119475</v>
      </c>
      <c r="AT46" s="32">
        <f t="shared" si="45"/>
        <v>116306.64013229155</v>
      </c>
      <c r="AU46" s="32">
        <f t="shared" si="45"/>
        <v>113328.65747511695</v>
      </c>
      <c r="AV46" s="32">
        <f t="shared" si="45"/>
        <v>111284.45500271011</v>
      </c>
      <c r="AW46" s="32">
        <f t="shared" si="45"/>
        <v>111121.61834377472</v>
      </c>
      <c r="AX46" s="32">
        <f t="shared" si="45"/>
        <v>107076.89944869016</v>
      </c>
      <c r="AY46" s="32">
        <f t="shared" si="45"/>
        <v>112024.3905589199</v>
      </c>
      <c r="AZ46" s="32">
        <f t="shared" si="45"/>
        <v>101768.29061736946</v>
      </c>
      <c r="BA46" s="32">
        <f t="shared" si="45"/>
        <v>103962.77767079503</v>
      </c>
      <c r="BB46" s="32">
        <f t="shared" si="45"/>
        <v>97206.610233020328</v>
      </c>
      <c r="BC46" s="32">
        <f t="shared" si="45"/>
        <v>97120.61657953533</v>
      </c>
      <c r="BD46" s="32">
        <f t="shared" si="45"/>
        <v>93093.777015521657</v>
      </c>
      <c r="BE46" s="32">
        <f t="shared" si="45"/>
        <v>91641.91181778899</v>
      </c>
      <c r="BF46" s="32">
        <f t="shared" si="45"/>
        <v>91402.916290208726</v>
      </c>
      <c r="BG46" s="32">
        <f t="shared" si="45"/>
        <v>89515.861458328087</v>
      </c>
      <c r="BH46" s="32">
        <f t="shared" si="45"/>
        <v>86858.058119276728</v>
      </c>
      <c r="BI46" s="32">
        <f t="shared" si="45"/>
        <v>85136.965435167091</v>
      </c>
      <c r="BJ46" s="32">
        <f t="shared" si="45"/>
        <v>86083.067149168273</v>
      </c>
      <c r="BK46" s="32">
        <f t="shared" si="45"/>
        <v>79650.130533108197</v>
      </c>
      <c r="BL46" s="32">
        <f t="shared" si="45"/>
        <v>80836.883323206668</v>
      </c>
      <c r="BM46" s="32">
        <f t="shared" si="45"/>
        <v>77774.094449181182</v>
      </c>
      <c r="BN46" s="32">
        <f t="shared" si="45"/>
        <v>76184.716624282621</v>
      </c>
      <c r="BO46" s="32">
        <f t="shared" si="45"/>
        <v>74582.504997580181</v>
      </c>
      <c r="BP46" s="32">
        <f t="shared" ref="BP46:EA46" si="46">CD21</f>
        <v>74030.512430852061</v>
      </c>
      <c r="BQ46" s="32">
        <f t="shared" si="46"/>
        <v>71666.704425753123</v>
      </c>
      <c r="BR46" s="32">
        <f t="shared" si="46"/>
        <v>72750.292267017561</v>
      </c>
      <c r="BS46" s="32">
        <f t="shared" si="46"/>
        <v>69714.045484284521</v>
      </c>
      <c r="BT46" s="32">
        <f t="shared" si="46"/>
        <v>68687.13934728771</v>
      </c>
      <c r="BU46" s="32">
        <f t="shared" si="46"/>
        <v>66523.346517451297</v>
      </c>
      <c r="BV46" s="32">
        <f t="shared" si="46"/>
        <v>66085.177004591533</v>
      </c>
      <c r="BW46" s="32">
        <f t="shared" si="46"/>
        <v>63658.636770339326</v>
      </c>
      <c r="BX46" s="32">
        <f t="shared" si="46"/>
        <v>62747.278998075519</v>
      </c>
      <c r="BY46" s="32">
        <f t="shared" si="46"/>
        <v>63493.302588904487</v>
      </c>
      <c r="BZ46" s="32">
        <f t="shared" si="46"/>
        <v>61355.168476739913</v>
      </c>
      <c r="CA46" s="32">
        <f t="shared" si="46"/>
        <v>58655.370093107515</v>
      </c>
      <c r="CB46" s="32">
        <f t="shared" si="46"/>
        <v>57404.164661657604</v>
      </c>
      <c r="CC46" s="32">
        <f t="shared" si="46"/>
        <v>57864.458542314555</v>
      </c>
      <c r="CD46" s="32">
        <f t="shared" si="46"/>
        <v>56487.273436721138</v>
      </c>
      <c r="CE46" s="32">
        <f t="shared" si="46"/>
        <v>55694.488997198554</v>
      </c>
      <c r="CF46" s="32">
        <f t="shared" si="46"/>
        <v>53951.759587457243</v>
      </c>
      <c r="CG46" s="32">
        <f t="shared" si="46"/>
        <v>54014.564108443097</v>
      </c>
      <c r="CH46" s="32">
        <f t="shared" si="46"/>
        <v>53034.244196026113</v>
      </c>
      <c r="CI46" s="32">
        <f t="shared" si="46"/>
        <v>52078.929356213222</v>
      </c>
      <c r="CJ46" s="32">
        <f t="shared" si="46"/>
        <v>51142.213643990937</v>
      </c>
      <c r="CK46" s="32">
        <f t="shared" si="46"/>
        <v>50221.752086781009</v>
      </c>
      <c r="CL46" s="32">
        <f t="shared" si="46"/>
        <v>49320.976687517556</v>
      </c>
      <c r="CM46" s="32">
        <f t="shared" si="46"/>
        <v>48437.093319584259</v>
      </c>
      <c r="CN46" s="32">
        <f t="shared" si="46"/>
        <v>47569.729121892953</v>
      </c>
      <c r="CO46" s="32">
        <f t="shared" si="46"/>
        <v>46719.46514284693</v>
      </c>
      <c r="CP46" s="32">
        <f t="shared" si="46"/>
        <v>45884.532017148071</v>
      </c>
      <c r="CQ46" s="32">
        <f t="shared" si="46"/>
        <v>45186.988832388888</v>
      </c>
      <c r="CR46" s="32">
        <f t="shared" si="46"/>
        <v>44262.156980843014</v>
      </c>
      <c r="CS46" s="32">
        <f t="shared" si="46"/>
        <v>43473.606826061521</v>
      </c>
      <c r="CT46" s="32">
        <f t="shared" si="46"/>
        <v>42698.395899741568</v>
      </c>
      <c r="CU46" s="32">
        <f t="shared" si="46"/>
        <v>41939.205625641996</v>
      </c>
      <c r="CV46" s="32">
        <f t="shared" si="46"/>
        <v>41193.619351879257</v>
      </c>
      <c r="CW46" s="32">
        <f t="shared" si="46"/>
        <v>40460.99927960425</v>
      </c>
      <c r="CX46" s="32">
        <f t="shared" si="46"/>
        <v>39742.869697882546</v>
      </c>
      <c r="CY46" s="32">
        <f t="shared" si="46"/>
        <v>39038.103358004184</v>
      </c>
      <c r="CZ46" s="32">
        <f t="shared" si="46"/>
        <v>38345.278564624445</v>
      </c>
      <c r="DA46" s="32">
        <f t="shared" si="46"/>
        <v>37666.42364938018</v>
      </c>
      <c r="DB46" s="32">
        <f t="shared" si="46"/>
        <v>36998.502487279788</v>
      </c>
      <c r="DC46" s="32">
        <f t="shared" si="46"/>
        <v>36461.04231596789</v>
      </c>
      <c r="DD46" s="32">
        <f t="shared" si="46"/>
        <v>35700.78790082183</v>
      </c>
      <c r="DE46" s="32">
        <f t="shared" si="46"/>
        <v>35070.544654278405</v>
      </c>
      <c r="DF46" s="32">
        <f t="shared" si="46"/>
        <v>34450.842650626713</v>
      </c>
      <c r="DG46" s="32">
        <f t="shared" si="46"/>
        <v>30705.048291402705</v>
      </c>
      <c r="DH46" s="32">
        <f t="shared" si="46"/>
        <v>30185.54884886073</v>
      </c>
      <c r="DI46" s="32">
        <f t="shared" si="46"/>
        <v>29676.263416730268</v>
      </c>
      <c r="DJ46" s="32">
        <f t="shared" si="46"/>
        <v>29174.804446172133</v>
      </c>
      <c r="DK46" s="32">
        <f t="shared" si="46"/>
        <v>28681.463217611534</v>
      </c>
      <c r="DL46" s="32">
        <f t="shared" si="46"/>
        <v>28199.213796349162</v>
      </c>
      <c r="DM46" s="32">
        <f t="shared" si="46"/>
        <v>27726.149638243325</v>
      </c>
      <c r="DN46" s="32">
        <f t="shared" si="46"/>
        <v>27262.111524174943</v>
      </c>
      <c r="DO46" s="32">
        <f t="shared" si="46"/>
        <v>26918.185984681651</v>
      </c>
      <c r="DP46" s="32">
        <f t="shared" si="46"/>
        <v>26359.255552900941</v>
      </c>
      <c r="DQ46" s="32">
        <f t="shared" si="46"/>
        <v>25919.146618116349</v>
      </c>
      <c r="DR46" s="32">
        <f t="shared" si="46"/>
        <v>25353.571318671984</v>
      </c>
      <c r="DS46" s="32">
        <f t="shared" si="46"/>
        <v>8890.5840312362707</v>
      </c>
      <c r="DT46" s="32">
        <f t="shared" si="46"/>
        <v>8803.1937216922379</v>
      </c>
      <c r="DU46" s="32">
        <f t="shared" si="46"/>
        <v>8716.685373600787</v>
      </c>
      <c r="DV46" s="32">
        <f t="shared" si="46"/>
        <v>8631.0507484144964</v>
      </c>
      <c r="DW46" s="32">
        <f t="shared" si="46"/>
        <v>8544.4694113548067</v>
      </c>
      <c r="DX46" s="32">
        <f t="shared" si="46"/>
        <v>8460.5586163365879</v>
      </c>
      <c r="DY46" s="32">
        <f t="shared" si="46"/>
        <v>8376.5043737549859</v>
      </c>
      <c r="DZ46" s="32">
        <f t="shared" si="46"/>
        <v>8294.2802859996737</v>
      </c>
      <c r="EA46" s="32">
        <f t="shared" si="46"/>
        <v>8315.0349838873917</v>
      </c>
      <c r="EB46" s="32">
        <f t="shared" ref="EB46:GM46" si="47">EP21</f>
        <v>8130.1744309924779</v>
      </c>
      <c r="EC46" s="32">
        <f t="shared" si="47"/>
        <v>8048.8614514959136</v>
      </c>
      <c r="ED46" s="32">
        <f t="shared" si="47"/>
        <v>7964.11362529914</v>
      </c>
      <c r="EE46" s="32">
        <f t="shared" si="47"/>
        <v>7884.3108776392764</v>
      </c>
      <c r="EF46" s="32">
        <f t="shared" si="47"/>
        <v>7802.9618549365541</v>
      </c>
      <c r="EG46" s="32">
        <f t="shared" si="47"/>
        <v>7723.4478730985593</v>
      </c>
      <c r="EH46" s="32">
        <f t="shared" si="47"/>
        <v>7644.3361895557482</v>
      </c>
      <c r="EI46" s="32">
        <f t="shared" si="47"/>
        <v>7568.7681749455132</v>
      </c>
      <c r="EJ46" s="32">
        <f t="shared" si="47"/>
        <v>7492.0648719192304</v>
      </c>
      <c r="EK46" s="32">
        <f t="shared" si="47"/>
        <v>7418.5632472971929</v>
      </c>
      <c r="EL46" s="32">
        <f t="shared" si="47"/>
        <v>7342.0111313172465</v>
      </c>
      <c r="EM46" s="32">
        <f t="shared" si="47"/>
        <v>7361.9024429347965</v>
      </c>
      <c r="EN46" s="32">
        <f t="shared" si="47"/>
        <v>7196.8265204758663</v>
      </c>
      <c r="EO46" s="32">
        <f t="shared" si="47"/>
        <v>7121.9067893696756</v>
      </c>
      <c r="EP46" s="32">
        <f t="shared" si="47"/>
        <v>7051.1454529465982</v>
      </c>
      <c r="EQ46" s="32">
        <f t="shared" si="47"/>
        <v>6982.0004562597451</v>
      </c>
      <c r="ER46" s="32">
        <f t="shared" si="47"/>
        <v>6913.5511595728922</v>
      </c>
      <c r="ES46" s="32">
        <f t="shared" si="47"/>
        <v>6842.1873067382812</v>
      </c>
      <c r="ET46" s="32">
        <f t="shared" si="47"/>
        <v>6775.1178860298232</v>
      </c>
      <c r="EU46" s="32">
        <f t="shared" si="47"/>
        <v>6708.7248882265276</v>
      </c>
      <c r="EV46" s="32">
        <f t="shared" si="47"/>
        <v>6639.4576974087504</v>
      </c>
      <c r="EW46" s="32">
        <f t="shared" si="47"/>
        <v>6570.4911194119722</v>
      </c>
      <c r="EX46" s="32">
        <f t="shared" si="47"/>
        <v>6503.1326694227409</v>
      </c>
      <c r="EY46" s="32">
        <f t="shared" si="47"/>
        <v>6522.2000987681231</v>
      </c>
      <c r="EZ46" s="32">
        <f t="shared" si="47"/>
        <v>6375.322550838624</v>
      </c>
      <c r="FA46" s="32">
        <f t="shared" si="47"/>
        <v>6312.8643809705127</v>
      </c>
      <c r="FB46" s="32">
        <f t="shared" si="47"/>
        <v>6251.0342111024011</v>
      </c>
      <c r="FC46" s="32">
        <f t="shared" si="47"/>
        <v>6181.9341741366097</v>
      </c>
      <c r="FD46" s="32">
        <f t="shared" si="47"/>
        <v>6116.2564111334123</v>
      </c>
      <c r="FE46" s="32">
        <f t="shared" si="47"/>
        <v>6050.3447860530832</v>
      </c>
      <c r="FF46" s="32">
        <f t="shared" si="47"/>
        <v>5987.8018852114437</v>
      </c>
      <c r="FG46" s="32">
        <f t="shared" si="47"/>
        <v>5911.1042703668918</v>
      </c>
      <c r="FH46" s="32">
        <f t="shared" si="47"/>
        <v>5844.9037602077842</v>
      </c>
      <c r="FI46" s="32">
        <f t="shared" si="47"/>
        <v>5785.5549175779397</v>
      </c>
      <c r="FJ46" s="32">
        <f t="shared" si="47"/>
        <v>5726.9226073611126</v>
      </c>
      <c r="FK46" s="32">
        <f t="shared" si="47"/>
        <v>5729.4688705994849</v>
      </c>
      <c r="FL46" s="32">
        <f t="shared" si="47"/>
        <v>5611.7485646106661</v>
      </c>
      <c r="FM46" s="32">
        <f t="shared" si="47"/>
        <v>5556.0583075635532</v>
      </c>
      <c r="FN46" s="32">
        <f t="shared" si="47"/>
        <v>5496.4423741882965</v>
      </c>
      <c r="FO46" s="32">
        <f t="shared" si="47"/>
        <v>5432.2246543766105</v>
      </c>
      <c r="FP46" s="32">
        <f t="shared" si="47"/>
        <v>5376.7003759844247</v>
      </c>
      <c r="FQ46" s="32">
        <f t="shared" si="47"/>
        <v>5321.9790635347126</v>
      </c>
      <c r="FR46" s="32">
        <f t="shared" si="47"/>
        <v>5269.5304238467306</v>
      </c>
      <c r="FS46" s="32">
        <f t="shared" si="47"/>
        <v>5217.6102456113304</v>
      </c>
      <c r="FT46" s="32">
        <f t="shared" si="47"/>
        <v>5166.2133288285113</v>
      </c>
      <c r="FU46" s="32">
        <f t="shared" si="47"/>
        <v>5115.3334120456921</v>
      </c>
      <c r="FV46" s="32">
        <f t="shared" si="47"/>
        <v>5063.8903024413567</v>
      </c>
      <c r="FW46" s="32">
        <f t="shared" si="47"/>
        <v>5066.3075584624794</v>
      </c>
      <c r="FX46" s="32">
        <f t="shared" si="47"/>
        <v>4964.6763219489494</v>
      </c>
      <c r="FY46" s="32">
        <f t="shared" si="47"/>
        <v>4915.8174738816197</v>
      </c>
      <c r="FZ46" s="32">
        <f t="shared" si="47"/>
        <v>4867.4501258142882</v>
      </c>
      <c r="GA46" s="32">
        <f t="shared" si="47"/>
        <v>0</v>
      </c>
      <c r="GB46" s="32">
        <f t="shared" si="47"/>
        <v>0</v>
      </c>
      <c r="GC46" s="32">
        <f t="shared" si="47"/>
        <v>0</v>
      </c>
      <c r="GD46" s="32">
        <f t="shared" si="47"/>
        <v>0</v>
      </c>
      <c r="GE46" s="32">
        <f t="shared" si="47"/>
        <v>0</v>
      </c>
      <c r="GF46" s="32">
        <f t="shared" si="47"/>
        <v>0</v>
      </c>
      <c r="GG46" s="32">
        <f t="shared" si="47"/>
        <v>0</v>
      </c>
      <c r="GH46" s="32">
        <f t="shared" si="47"/>
        <v>0</v>
      </c>
      <c r="GI46" s="32">
        <f t="shared" si="47"/>
        <v>0</v>
      </c>
      <c r="GJ46" s="32">
        <f t="shared" si="47"/>
        <v>0</v>
      </c>
      <c r="GK46" s="32">
        <f t="shared" si="47"/>
        <v>0</v>
      </c>
      <c r="GL46" s="32">
        <f t="shared" si="47"/>
        <v>0</v>
      </c>
      <c r="GM46" s="32">
        <f t="shared" si="47"/>
        <v>0</v>
      </c>
      <c r="GN46" s="32">
        <f>HB21</f>
        <v>0</v>
      </c>
    </row>
    <row r="47" spans="2:196" s="32" customFormat="1" x14ac:dyDescent="0.25">
      <c r="B47" s="32">
        <f>Blad4!B21</f>
        <v>162820255.35188976</v>
      </c>
      <c r="C47" s="32">
        <f>R22</f>
        <v>689691.19773451413</v>
      </c>
      <c r="D47" s="32">
        <f t="shared" ref="D47:BO47" si="48">S22</f>
        <v>1348585.9959701279</v>
      </c>
      <c r="E47" s="32">
        <f t="shared" si="48"/>
        <v>1092574.027754605</v>
      </c>
      <c r="F47" s="32">
        <f t="shared" si="48"/>
        <v>938007.41617599875</v>
      </c>
      <c r="G47" s="32">
        <f t="shared" si="48"/>
        <v>839767.18430849968</v>
      </c>
      <c r="H47" s="32">
        <f t="shared" si="48"/>
        <v>823517.10989389312</v>
      </c>
      <c r="I47" s="32">
        <f t="shared" si="48"/>
        <v>754709.5295922081</v>
      </c>
      <c r="J47" s="32">
        <f t="shared" si="48"/>
        <v>759455.03213285236</v>
      </c>
      <c r="K47" s="32">
        <f t="shared" si="48"/>
        <v>802774.62986929179</v>
      </c>
      <c r="L47" s="32">
        <f t="shared" si="48"/>
        <v>810381.2588224787</v>
      </c>
      <c r="M47" s="32">
        <f t="shared" si="48"/>
        <v>906242.21517108963</v>
      </c>
      <c r="N47" s="32">
        <f t="shared" si="48"/>
        <v>911184.91506050853</v>
      </c>
      <c r="O47" s="32">
        <f t="shared" si="48"/>
        <v>996998.53741844883</v>
      </c>
      <c r="P47" s="32">
        <f t="shared" si="48"/>
        <v>1063590.638429709</v>
      </c>
      <c r="Q47" s="32">
        <f t="shared" si="48"/>
        <v>968329.38467914157</v>
      </c>
      <c r="R47" s="32">
        <f t="shared" si="48"/>
        <v>1011844.4435114107</v>
      </c>
      <c r="S47" s="32">
        <f t="shared" si="48"/>
        <v>912110.58550012764</v>
      </c>
      <c r="T47" s="32">
        <f t="shared" si="48"/>
        <v>657317.70151946717</v>
      </c>
      <c r="U47" s="32">
        <f t="shared" si="48"/>
        <v>540584.92533286696</v>
      </c>
      <c r="V47" s="32">
        <f t="shared" si="48"/>
        <v>528150.09939624148</v>
      </c>
      <c r="W47" s="32">
        <f t="shared" si="48"/>
        <v>508257.00177124981</v>
      </c>
      <c r="X47" s="32">
        <f t="shared" si="48"/>
        <v>385024.44934270909</v>
      </c>
      <c r="Y47" s="32">
        <f t="shared" si="48"/>
        <v>381978.26773528935</v>
      </c>
      <c r="Z47" s="32">
        <f t="shared" si="48"/>
        <v>350303.5832730718</v>
      </c>
      <c r="AA47" s="32">
        <f t="shared" si="48"/>
        <v>339429.87399252609</v>
      </c>
      <c r="AB47" s="32">
        <f t="shared" si="48"/>
        <v>378155.95603884722</v>
      </c>
      <c r="AC47" s="32">
        <f t="shared" si="48"/>
        <v>324769.61187965341</v>
      </c>
      <c r="AD47" s="32">
        <f t="shared" si="48"/>
        <v>363728.38061815692</v>
      </c>
      <c r="AE47" s="32">
        <f t="shared" si="48"/>
        <v>334867.37679844932</v>
      </c>
      <c r="AF47" s="32">
        <f t="shared" si="48"/>
        <v>330317.13445618824</v>
      </c>
      <c r="AG47" s="32">
        <f t="shared" si="48"/>
        <v>332795.9660440202</v>
      </c>
      <c r="AH47" s="32">
        <f t="shared" si="48"/>
        <v>332986.48517387902</v>
      </c>
      <c r="AI47" s="32">
        <f t="shared" si="48"/>
        <v>322002.77518167777</v>
      </c>
      <c r="AJ47" s="32">
        <f t="shared" si="48"/>
        <v>287207.60952896375</v>
      </c>
      <c r="AK47" s="32">
        <f t="shared" si="48"/>
        <v>294063.37427847576</v>
      </c>
      <c r="AL47" s="32">
        <f t="shared" si="48"/>
        <v>271623.81902706338</v>
      </c>
      <c r="AM47" s="32">
        <f t="shared" si="48"/>
        <v>273731.94231602299</v>
      </c>
      <c r="AN47" s="32">
        <f t="shared" si="48"/>
        <v>318776.87983217003</v>
      </c>
      <c r="AO47" s="32">
        <f t="shared" si="48"/>
        <v>280778.44589439023</v>
      </c>
      <c r="AP47" s="32">
        <f t="shared" si="48"/>
        <v>295864.56875665433</v>
      </c>
      <c r="AQ47" s="32">
        <f t="shared" si="48"/>
        <v>272374.37702421972</v>
      </c>
      <c r="AR47" s="32">
        <f t="shared" si="48"/>
        <v>256058.74720117243</v>
      </c>
      <c r="AS47" s="32">
        <f t="shared" si="48"/>
        <v>255472.10671513656</v>
      </c>
      <c r="AT47" s="32">
        <f t="shared" si="48"/>
        <v>256260.95458663799</v>
      </c>
      <c r="AU47" s="32">
        <f t="shared" si="48"/>
        <v>248264.6311153709</v>
      </c>
      <c r="AV47" s="32">
        <f t="shared" si="48"/>
        <v>221093.91581038566</v>
      </c>
      <c r="AW47" s="32">
        <f t="shared" si="48"/>
        <v>230010.69300824322</v>
      </c>
      <c r="AX47" s="32">
        <f t="shared" si="48"/>
        <v>212606.05182698503</v>
      </c>
      <c r="AY47" s="32">
        <f t="shared" si="48"/>
        <v>215357.9655094975</v>
      </c>
      <c r="AZ47" s="32">
        <f t="shared" si="48"/>
        <v>250609.5272430433</v>
      </c>
      <c r="BA47" s="32">
        <f t="shared" si="48"/>
        <v>219159.85591268665</v>
      </c>
      <c r="BB47" s="32">
        <f t="shared" si="48"/>
        <v>233588.63726207023</v>
      </c>
      <c r="BC47" s="32">
        <f t="shared" si="48"/>
        <v>214447.99975727539</v>
      </c>
      <c r="BD47" s="32">
        <f t="shared" si="48"/>
        <v>200493.04837223797</v>
      </c>
      <c r="BE47" s="32">
        <f t="shared" si="48"/>
        <v>201535.6713143966</v>
      </c>
      <c r="BF47" s="32">
        <f t="shared" si="48"/>
        <v>204393.06172333937</v>
      </c>
      <c r="BG47" s="32">
        <f t="shared" si="48"/>
        <v>199432.55036700808</v>
      </c>
      <c r="BH47" s="32">
        <f t="shared" si="48"/>
        <v>175168.02310539785</v>
      </c>
      <c r="BI47" s="32">
        <f t="shared" si="48"/>
        <v>183530.05486029995</v>
      </c>
      <c r="BJ47" s="32">
        <f t="shared" si="48"/>
        <v>170282.24509098145</v>
      </c>
      <c r="BK47" s="32">
        <f t="shared" si="48"/>
        <v>170147.08704294942</v>
      </c>
      <c r="BL47" s="32">
        <f t="shared" si="48"/>
        <v>204078.38614958004</v>
      </c>
      <c r="BM47" s="32">
        <f t="shared" si="48"/>
        <v>177073.63127055729</v>
      </c>
      <c r="BN47" s="32">
        <f t="shared" si="48"/>
        <v>190576.54824373592</v>
      </c>
      <c r="BO47" s="32">
        <f t="shared" si="48"/>
        <v>175197.2596702842</v>
      </c>
      <c r="BP47" s="32">
        <f t="shared" ref="BP47:EA47" si="49">CE22</f>
        <v>164017.92554319062</v>
      </c>
      <c r="BQ47" s="32">
        <f t="shared" si="49"/>
        <v>165106.84923015087</v>
      </c>
      <c r="BR47" s="32">
        <f t="shared" si="49"/>
        <v>167965.73490848704</v>
      </c>
      <c r="BS47" s="32">
        <f t="shared" si="49"/>
        <v>163166.32973194611</v>
      </c>
      <c r="BT47" s="32">
        <f t="shared" si="49"/>
        <v>142320.61494613253</v>
      </c>
      <c r="BU47" s="32">
        <f t="shared" si="49"/>
        <v>150901.56866867069</v>
      </c>
      <c r="BV47" s="32">
        <f t="shared" si="49"/>
        <v>138751.38262251925</v>
      </c>
      <c r="BW47" s="32">
        <f t="shared" si="49"/>
        <v>140097.3821536013</v>
      </c>
      <c r="BX47" s="32">
        <f t="shared" si="49"/>
        <v>170245.86541762014</v>
      </c>
      <c r="BY47" s="32">
        <f t="shared" si="49"/>
        <v>147740.27430612923</v>
      </c>
      <c r="BZ47" s="32">
        <f t="shared" si="49"/>
        <v>160995.67251310783</v>
      </c>
      <c r="CA47" s="32">
        <f t="shared" si="49"/>
        <v>145922.85840767898</v>
      </c>
      <c r="CB47" s="32">
        <f t="shared" si="49"/>
        <v>135243.75432694194</v>
      </c>
      <c r="CC47" s="32">
        <f t="shared" si="49"/>
        <v>137303.33054452849</v>
      </c>
      <c r="CD47" s="32">
        <f t="shared" si="49"/>
        <v>140396.97960983435</v>
      </c>
      <c r="CE47" s="32">
        <f t="shared" si="49"/>
        <v>136468.65679899557</v>
      </c>
      <c r="CF47" s="32">
        <f t="shared" si="49"/>
        <v>117795.26064083802</v>
      </c>
      <c r="CG47" s="32">
        <f t="shared" si="49"/>
        <v>125771.93769661622</v>
      </c>
      <c r="CH47" s="32">
        <f t="shared" si="49"/>
        <v>114854.39323046268</v>
      </c>
      <c r="CI47" s="32">
        <f t="shared" si="49"/>
        <v>116864.32130155234</v>
      </c>
      <c r="CJ47" s="32">
        <f t="shared" si="49"/>
        <v>144217.39034761506</v>
      </c>
      <c r="CK47" s="32">
        <f t="shared" si="49"/>
        <v>123307.06102028377</v>
      </c>
      <c r="CL47" s="32">
        <f t="shared" si="49"/>
        <v>135092.51737562174</v>
      </c>
      <c r="CM47" s="32">
        <f t="shared" si="49"/>
        <v>122559.1733844034</v>
      </c>
      <c r="CN47" s="32">
        <f t="shared" si="49"/>
        <v>113713.17063999723</v>
      </c>
      <c r="CO47" s="32">
        <f t="shared" si="49"/>
        <v>115426.78527063652</v>
      </c>
      <c r="CP47" s="32">
        <f t="shared" si="49"/>
        <v>117869.07091873229</v>
      </c>
      <c r="CQ47" s="32">
        <f t="shared" si="49"/>
        <v>114743.19543833894</v>
      </c>
      <c r="CR47" s="32">
        <f t="shared" si="49"/>
        <v>98527.923633521714</v>
      </c>
      <c r="CS47" s="32">
        <f t="shared" si="49"/>
        <v>105505.75755499513</v>
      </c>
      <c r="CT47" s="32">
        <f t="shared" si="49"/>
        <v>95726.3805023733</v>
      </c>
      <c r="CU47" s="32">
        <f t="shared" si="49"/>
        <v>97698.604900475533</v>
      </c>
      <c r="CV47" s="32">
        <f t="shared" si="49"/>
        <v>122332.98747316832</v>
      </c>
      <c r="CW47" s="32">
        <f t="shared" si="49"/>
        <v>103776.13872759233</v>
      </c>
      <c r="CX47" s="32">
        <f t="shared" si="49"/>
        <v>114476.49707178054</v>
      </c>
      <c r="CY47" s="32">
        <f t="shared" si="49"/>
        <v>103415.46737094923</v>
      </c>
      <c r="CZ47" s="32">
        <f t="shared" si="49"/>
        <v>95653.445619969338</v>
      </c>
      <c r="DA47" s="32">
        <f t="shared" si="49"/>
        <v>97338.625052613206</v>
      </c>
      <c r="DB47" s="32">
        <f t="shared" si="49"/>
        <v>99674.473428416735</v>
      </c>
      <c r="DC47" s="32">
        <f t="shared" si="49"/>
        <v>97026.196912258471</v>
      </c>
      <c r="DD47" s="32">
        <f t="shared" si="49"/>
        <v>82665.708547106813</v>
      </c>
      <c r="DE47" s="32">
        <f t="shared" si="49"/>
        <v>89052.776652720902</v>
      </c>
      <c r="DF47" s="32">
        <f t="shared" si="49"/>
        <v>80448.09303252156</v>
      </c>
      <c r="DG47" s="32">
        <f t="shared" si="49"/>
        <v>76295.651160265494</v>
      </c>
      <c r="DH47" s="32">
        <f t="shared" si="49"/>
        <v>98626.443668612104</v>
      </c>
      <c r="DI47" s="32">
        <f t="shared" si="49"/>
        <v>82310.704578381832</v>
      </c>
      <c r="DJ47" s="32">
        <f t="shared" si="49"/>
        <v>92155.733820926398</v>
      </c>
      <c r="DK47" s="32">
        <f t="shared" si="49"/>
        <v>82522.613005894062</v>
      </c>
      <c r="DL47" s="32">
        <f t="shared" si="49"/>
        <v>75829.742642672049</v>
      </c>
      <c r="DM47" s="32">
        <f t="shared" si="49"/>
        <v>77572.923420151099</v>
      </c>
      <c r="DN47" s="32">
        <f t="shared" si="49"/>
        <v>79882.854930997652</v>
      </c>
      <c r="DO47" s="32">
        <f t="shared" si="49"/>
        <v>77718.726660566143</v>
      </c>
      <c r="DP47" s="32">
        <f t="shared" si="49"/>
        <v>65061.858961372469</v>
      </c>
      <c r="DQ47" s="32">
        <f t="shared" si="49"/>
        <v>70591.609511540024</v>
      </c>
      <c r="DR47" s="32">
        <f t="shared" si="49"/>
        <v>62895.214766121659</v>
      </c>
      <c r="DS47" s="32">
        <f t="shared" si="49"/>
        <v>50785.965667911754</v>
      </c>
      <c r="DT47" s="32">
        <f t="shared" si="49"/>
        <v>67363.127051854273</v>
      </c>
      <c r="DU47" s="32">
        <f t="shared" si="49"/>
        <v>53190.198655155356</v>
      </c>
      <c r="DV47" s="32">
        <f t="shared" si="49"/>
        <v>62403.921788624517</v>
      </c>
      <c r="DW47" s="32">
        <f t="shared" si="49"/>
        <v>54194.549252261742</v>
      </c>
      <c r="DX47" s="32">
        <f t="shared" si="49"/>
        <v>48609.112646067035</v>
      </c>
      <c r="DY47" s="32">
        <f t="shared" si="49"/>
        <v>50563.390308587826</v>
      </c>
      <c r="DZ47" s="32">
        <f t="shared" si="49"/>
        <v>53022.146639824088</v>
      </c>
      <c r="EA47" s="32">
        <f t="shared" si="49"/>
        <v>51480.37426268102</v>
      </c>
      <c r="EB47" s="32">
        <f t="shared" ref="EB47:GM47" si="50">EQ22</f>
        <v>40559.739715706004</v>
      </c>
      <c r="EC47" s="32">
        <f t="shared" si="50"/>
        <v>46214.6149759939</v>
      </c>
      <c r="ED47" s="32">
        <f t="shared" si="50"/>
        <v>39870.229204997282</v>
      </c>
      <c r="EE47" s="32">
        <f t="shared" si="50"/>
        <v>41912.857064168747</v>
      </c>
      <c r="EF47" s="32">
        <f t="shared" si="50"/>
        <v>60145.087992055684</v>
      </c>
      <c r="EG47" s="32">
        <f t="shared" si="50"/>
        <v>47474.775688658112</v>
      </c>
      <c r="EH47" s="32">
        <f t="shared" si="50"/>
        <v>55709.92945397603</v>
      </c>
      <c r="EI47" s="32">
        <f t="shared" si="50"/>
        <v>48371.095288009434</v>
      </c>
      <c r="EJ47" s="32">
        <f t="shared" si="50"/>
        <v>43378.11985611244</v>
      </c>
      <c r="EK47" s="32">
        <f t="shared" si="50"/>
        <v>45124.3947890294</v>
      </c>
      <c r="EL47" s="32">
        <f t="shared" si="50"/>
        <v>47321.175254335263</v>
      </c>
      <c r="EM47" s="32">
        <f t="shared" si="50"/>
        <v>45942.601186135784</v>
      </c>
      <c r="EN47" s="32">
        <f t="shared" si="50"/>
        <v>36182.496348104374</v>
      </c>
      <c r="EO47" s="32">
        <f t="shared" si="50"/>
        <v>41235.898255883294</v>
      </c>
      <c r="EP47" s="32">
        <f t="shared" si="50"/>
        <v>35566.020132377693</v>
      </c>
      <c r="EQ47" s="32">
        <f t="shared" si="50"/>
        <v>37390.866551861167</v>
      </c>
      <c r="ER47" s="32">
        <f t="shared" si="50"/>
        <v>53682.582150144299</v>
      </c>
      <c r="ES47" s="32">
        <f t="shared" si="50"/>
        <v>42359.787355690321</v>
      </c>
      <c r="ET47" s="32">
        <f t="shared" si="50"/>
        <v>49717.441368499254</v>
      </c>
      <c r="EU47" s="32">
        <f t="shared" si="50"/>
        <v>43159.257150023695</v>
      </c>
      <c r="EV47" s="32">
        <f t="shared" si="50"/>
        <v>38697.080513060486</v>
      </c>
      <c r="EW47" s="32">
        <f t="shared" si="50"/>
        <v>40256.657226973803</v>
      </c>
      <c r="EX47" s="32">
        <f t="shared" si="50"/>
        <v>42218.883944812762</v>
      </c>
      <c r="EY47" s="32">
        <f t="shared" si="50"/>
        <v>40986.651508462048</v>
      </c>
      <c r="EZ47" s="32">
        <f t="shared" si="50"/>
        <v>32264.467775819885</v>
      </c>
      <c r="FA47" s="32">
        <f t="shared" si="50"/>
        <v>36776.15517335786</v>
      </c>
      <c r="FB47" s="32">
        <f t="shared" si="50"/>
        <v>31710.3434537176</v>
      </c>
      <c r="FC47" s="32">
        <f t="shared" si="50"/>
        <v>33340.552027979116</v>
      </c>
      <c r="FD47" s="32">
        <f t="shared" si="50"/>
        <v>47892.02264633408</v>
      </c>
      <c r="FE47" s="32">
        <f t="shared" si="50"/>
        <v>37777.322789875347</v>
      </c>
      <c r="FF47" s="32">
        <f t="shared" si="50"/>
        <v>44348.428506045675</v>
      </c>
      <c r="FG47" s="32">
        <f t="shared" si="50"/>
        <v>38490.141406573741</v>
      </c>
      <c r="FH47" s="32">
        <f t="shared" si="50"/>
        <v>34504.58094114728</v>
      </c>
      <c r="FI47" s="32">
        <f t="shared" si="50"/>
        <v>35897.185174076309</v>
      </c>
      <c r="FJ47" s="32">
        <f t="shared" si="50"/>
        <v>37649.066643319871</v>
      </c>
      <c r="FK47" s="32">
        <f t="shared" si="50"/>
        <v>36547.790470642562</v>
      </c>
      <c r="FL47" s="32">
        <f t="shared" si="50"/>
        <v>28760.848230390322</v>
      </c>
      <c r="FM47" s="32">
        <f t="shared" si="50"/>
        <v>32791.542355492194</v>
      </c>
      <c r="FN47" s="32">
        <f t="shared" si="50"/>
        <v>28268.357740378007</v>
      </c>
      <c r="FO47" s="32">
        <f t="shared" si="50"/>
        <v>29723.960557112587</v>
      </c>
      <c r="FP47" s="32">
        <f t="shared" si="50"/>
        <v>42717.16788838504</v>
      </c>
      <c r="FQ47" s="32">
        <f t="shared" si="50"/>
        <v>33685.397581110068</v>
      </c>
      <c r="FR47" s="32">
        <f t="shared" si="50"/>
        <v>39551.583457616536</v>
      </c>
      <c r="FS47" s="32">
        <f t="shared" si="50"/>
        <v>34320.586158156664</v>
      </c>
      <c r="FT47" s="32">
        <f t="shared" si="50"/>
        <v>30762.469365407509</v>
      </c>
      <c r="FU47" s="32">
        <f t="shared" si="50"/>
        <v>32005.438738576704</v>
      </c>
      <c r="FV47" s="32">
        <f t="shared" si="50"/>
        <v>33568.637329596924</v>
      </c>
      <c r="FW47" s="32">
        <f t="shared" si="50"/>
        <v>32585.380607796145</v>
      </c>
      <c r="FX47" s="32">
        <f t="shared" si="50"/>
        <v>31166.57781278999</v>
      </c>
      <c r="FY47" s="32">
        <f t="shared" si="50"/>
        <v>29456.921844062439</v>
      </c>
      <c r="FZ47" s="32">
        <f t="shared" si="50"/>
        <v>23932.178618912327</v>
      </c>
      <c r="GA47" s="32">
        <f t="shared" si="50"/>
        <v>0</v>
      </c>
      <c r="GB47" s="32">
        <f t="shared" si="50"/>
        <v>0</v>
      </c>
      <c r="GC47" s="32">
        <f t="shared" si="50"/>
        <v>0</v>
      </c>
      <c r="GD47" s="32">
        <f t="shared" si="50"/>
        <v>0</v>
      </c>
      <c r="GE47" s="32">
        <f t="shared" si="50"/>
        <v>0</v>
      </c>
      <c r="GF47" s="32">
        <f t="shared" si="50"/>
        <v>0</v>
      </c>
      <c r="GG47" s="32">
        <f t="shared" si="50"/>
        <v>0</v>
      </c>
      <c r="GH47" s="32">
        <f t="shared" si="50"/>
        <v>0</v>
      </c>
      <c r="GI47" s="32">
        <f t="shared" si="50"/>
        <v>0</v>
      </c>
      <c r="GJ47" s="32">
        <f t="shared" si="50"/>
        <v>0</v>
      </c>
      <c r="GK47" s="32">
        <f t="shared" si="50"/>
        <v>0</v>
      </c>
      <c r="GL47" s="32">
        <f t="shared" si="50"/>
        <v>0</v>
      </c>
      <c r="GM47" s="32">
        <f t="shared" si="50"/>
        <v>0</v>
      </c>
      <c r="GN47" s="32">
        <f>HC22</f>
        <v>0</v>
      </c>
    </row>
    <row r="48" spans="2:196" s="32" customFormat="1" x14ac:dyDescent="0.25">
      <c r="B48" s="32">
        <f>Blad4!B22</f>
        <v>411552429.35417211</v>
      </c>
      <c r="C48" s="32">
        <f>S23</f>
        <v>655016.95603160292</v>
      </c>
      <c r="D48" s="32">
        <f t="shared" ref="D48:BO48" si="51">T23</f>
        <v>2238233.5371520575</v>
      </c>
      <c r="E48" s="32">
        <f t="shared" si="51"/>
        <v>2258586.7816277663</v>
      </c>
      <c r="F48" s="32">
        <f t="shared" si="51"/>
        <v>2011959.1634389285</v>
      </c>
      <c r="G48" s="32">
        <f t="shared" si="51"/>
        <v>1852817.1508991008</v>
      </c>
      <c r="H48" s="32">
        <f t="shared" si="51"/>
        <v>2553316.3856450138</v>
      </c>
      <c r="I48" s="32">
        <f t="shared" si="51"/>
        <v>3564453.0705264034</v>
      </c>
      <c r="J48" s="32">
        <f t="shared" si="51"/>
        <v>4143714.3618690139</v>
      </c>
      <c r="K48" s="32">
        <f t="shared" si="51"/>
        <v>4371499.5819756575</v>
      </c>
      <c r="L48" s="32">
        <f t="shared" si="51"/>
        <v>4504058.3701678077</v>
      </c>
      <c r="M48" s="32">
        <f t="shared" si="51"/>
        <v>4772599.2310203975</v>
      </c>
      <c r="N48" s="32">
        <f t="shared" si="51"/>
        <v>5067799.5904532112</v>
      </c>
      <c r="O48" s="32">
        <f t="shared" si="51"/>
        <v>3829769.483288106</v>
      </c>
      <c r="P48" s="32">
        <f t="shared" si="51"/>
        <v>2305946.249576428</v>
      </c>
      <c r="Q48" s="32">
        <f t="shared" si="51"/>
        <v>2276472.877201654</v>
      </c>
      <c r="R48" s="32">
        <f t="shared" si="51"/>
        <v>2332149.8433253705</v>
      </c>
      <c r="S48" s="32">
        <f t="shared" si="51"/>
        <v>2075677.9630590905</v>
      </c>
      <c r="T48" s="32">
        <f t="shared" si="51"/>
        <v>2311787.7127815168</v>
      </c>
      <c r="U48" s="32">
        <f t="shared" si="51"/>
        <v>2389835.1418595701</v>
      </c>
      <c r="V48" s="32">
        <f t="shared" si="51"/>
        <v>2134841.0113199181</v>
      </c>
      <c r="W48" s="32">
        <f t="shared" si="51"/>
        <v>2087741.4907680228</v>
      </c>
      <c r="X48" s="32">
        <f t="shared" si="51"/>
        <v>1907814.8001048518</v>
      </c>
      <c r="Y48" s="32">
        <f t="shared" si="51"/>
        <v>1778790.6278129122</v>
      </c>
      <c r="Z48" s="32">
        <f t="shared" si="51"/>
        <v>1691956.2573689939</v>
      </c>
      <c r="AA48" s="32">
        <f t="shared" si="51"/>
        <v>1646479.1022632234</v>
      </c>
      <c r="AB48" s="32">
        <f t="shared" si="51"/>
        <v>1628277.7863574629</v>
      </c>
      <c r="AC48" s="32">
        <f t="shared" si="51"/>
        <v>1590407.1384270072</v>
      </c>
      <c r="AD48" s="32">
        <f t="shared" si="51"/>
        <v>1577590.3405792974</v>
      </c>
      <c r="AE48" s="32">
        <f t="shared" si="51"/>
        <v>1415862.1939421801</v>
      </c>
      <c r="AF48" s="32">
        <f t="shared" si="51"/>
        <v>1791388.0113349352</v>
      </c>
      <c r="AG48" s="32">
        <f t="shared" si="51"/>
        <v>1904209.1953155464</v>
      </c>
      <c r="AH48" s="32">
        <f t="shared" si="51"/>
        <v>1687192.9666009906</v>
      </c>
      <c r="AI48" s="32">
        <f t="shared" si="51"/>
        <v>1636617.2894962223</v>
      </c>
      <c r="AJ48" s="32">
        <f t="shared" si="51"/>
        <v>1530987.3109846257</v>
      </c>
      <c r="AK48" s="32">
        <f t="shared" si="51"/>
        <v>1413476.2943997106</v>
      </c>
      <c r="AL48" s="32">
        <f t="shared" si="51"/>
        <v>1341896.1617384199</v>
      </c>
      <c r="AM48" s="32">
        <f t="shared" si="51"/>
        <v>1288421.0553178401</v>
      </c>
      <c r="AN48" s="32">
        <f t="shared" si="51"/>
        <v>1262112.5027028064</v>
      </c>
      <c r="AO48" s="32">
        <f t="shared" si="51"/>
        <v>1258272.9684014895</v>
      </c>
      <c r="AP48" s="32">
        <f t="shared" si="51"/>
        <v>1259798.1495992767</v>
      </c>
      <c r="AQ48" s="32">
        <f t="shared" si="51"/>
        <v>1448469.3034625184</v>
      </c>
      <c r="AR48" s="32">
        <f t="shared" si="51"/>
        <v>1827537.6808559003</v>
      </c>
      <c r="AS48" s="32">
        <f t="shared" si="51"/>
        <v>1916491.9933855019</v>
      </c>
      <c r="AT48" s="32">
        <f t="shared" si="51"/>
        <v>1678639.352495814</v>
      </c>
      <c r="AU48" s="32">
        <f t="shared" si="51"/>
        <v>1635366.3394374654</v>
      </c>
      <c r="AV48" s="32">
        <f t="shared" si="51"/>
        <v>1504473.1850181168</v>
      </c>
      <c r="AW48" s="32">
        <f t="shared" si="51"/>
        <v>1385492.7546447506</v>
      </c>
      <c r="AX48" s="32">
        <f t="shared" si="51"/>
        <v>1303973.246142973</v>
      </c>
      <c r="AY48" s="32">
        <f t="shared" si="51"/>
        <v>1267053.1199274373</v>
      </c>
      <c r="AZ48" s="32">
        <f t="shared" si="51"/>
        <v>1243813.4940166804</v>
      </c>
      <c r="BA48" s="32">
        <f t="shared" si="51"/>
        <v>1231541.8940228198</v>
      </c>
      <c r="BB48" s="32">
        <f t="shared" si="51"/>
        <v>1216993.5990243275</v>
      </c>
      <c r="BC48" s="32">
        <f t="shared" si="51"/>
        <v>1414685.4663371167</v>
      </c>
      <c r="BD48" s="32">
        <f t="shared" si="51"/>
        <v>1773506.3370360404</v>
      </c>
      <c r="BE48" s="32">
        <f t="shared" si="51"/>
        <v>1868860.5529039609</v>
      </c>
      <c r="BF48" s="32">
        <f t="shared" si="51"/>
        <v>1552345.8879258779</v>
      </c>
      <c r="BG48" s="32">
        <f t="shared" si="51"/>
        <v>1480489.7689192863</v>
      </c>
      <c r="BH48" s="32">
        <f t="shared" si="51"/>
        <v>1339411.6439018226</v>
      </c>
      <c r="BI48" s="32">
        <f t="shared" si="51"/>
        <v>1184364.3905028738</v>
      </c>
      <c r="BJ48" s="32">
        <f t="shared" si="51"/>
        <v>1073719.6795345345</v>
      </c>
      <c r="BK48" s="32">
        <f t="shared" si="51"/>
        <v>991662.17030781414</v>
      </c>
      <c r="BL48" s="32">
        <f t="shared" si="51"/>
        <v>940942.50096591993</v>
      </c>
      <c r="BM48" s="32">
        <f t="shared" si="51"/>
        <v>904579.93351463263</v>
      </c>
      <c r="BN48" s="32">
        <f t="shared" si="51"/>
        <v>874749.22150903998</v>
      </c>
      <c r="BO48" s="32">
        <f t="shared" si="51"/>
        <v>1065515.9976281438</v>
      </c>
      <c r="BP48" s="32">
        <f t="shared" ref="BP48:EA48" si="52">CF23</f>
        <v>1456788.6332311784</v>
      </c>
      <c r="BQ48" s="32">
        <f t="shared" si="52"/>
        <v>1559211.2853918029</v>
      </c>
      <c r="BR48" s="32">
        <f t="shared" si="52"/>
        <v>1263685.0652904576</v>
      </c>
      <c r="BS48" s="32">
        <f t="shared" si="52"/>
        <v>1199595.6116230341</v>
      </c>
      <c r="BT48" s="32">
        <f t="shared" si="52"/>
        <v>1060465.3258553923</v>
      </c>
      <c r="BU48" s="32">
        <f t="shared" si="52"/>
        <v>908658.35042285256</v>
      </c>
      <c r="BV48" s="32">
        <f t="shared" si="52"/>
        <v>807826.63360837416</v>
      </c>
      <c r="BW48" s="32">
        <f t="shared" si="52"/>
        <v>736524.41193147318</v>
      </c>
      <c r="BX48" s="32">
        <f t="shared" si="52"/>
        <v>690144.54598674993</v>
      </c>
      <c r="BY48" s="32">
        <f t="shared" si="52"/>
        <v>658918.5780491581</v>
      </c>
      <c r="BZ48" s="32">
        <f t="shared" si="52"/>
        <v>632982.54403611983</v>
      </c>
      <c r="CA48" s="32">
        <f t="shared" si="52"/>
        <v>855119.40217925981</v>
      </c>
      <c r="CB48" s="32">
        <f t="shared" si="52"/>
        <v>1241319.2266026449</v>
      </c>
      <c r="CC48" s="32">
        <f t="shared" si="52"/>
        <v>1356776.330886222</v>
      </c>
      <c r="CD48" s="32">
        <f t="shared" si="52"/>
        <v>1060935.1804743754</v>
      </c>
      <c r="CE48" s="32">
        <f t="shared" si="52"/>
        <v>1004381.0259348793</v>
      </c>
      <c r="CF48" s="32">
        <f t="shared" si="52"/>
        <v>869203.77548222058</v>
      </c>
      <c r="CG48" s="32">
        <f t="shared" si="52"/>
        <v>719248.93022100837</v>
      </c>
      <c r="CH48" s="32">
        <f t="shared" si="52"/>
        <v>618815.14998364612</v>
      </c>
      <c r="CI48" s="32">
        <f t="shared" si="52"/>
        <v>549993.77335904737</v>
      </c>
      <c r="CJ48" s="32">
        <f t="shared" si="52"/>
        <v>506260.00766476744</v>
      </c>
      <c r="CK48" s="32">
        <f t="shared" si="52"/>
        <v>477036.71202231682</v>
      </c>
      <c r="CL48" s="32">
        <f t="shared" si="52"/>
        <v>456303.42054705683</v>
      </c>
      <c r="CM48" s="32">
        <f t="shared" si="52"/>
        <v>437147.74625951855</v>
      </c>
      <c r="CN48" s="32">
        <f t="shared" si="52"/>
        <v>420582.51067707245</v>
      </c>
      <c r="CO48" s="32">
        <f t="shared" si="52"/>
        <v>403706.31536103121</v>
      </c>
      <c r="CP48" s="32">
        <f t="shared" si="52"/>
        <v>389483.35436044034</v>
      </c>
      <c r="CQ48" s="32">
        <f t="shared" si="52"/>
        <v>375568.81405354274</v>
      </c>
      <c r="CR48" s="32">
        <f t="shared" si="52"/>
        <v>368565.48746957257</v>
      </c>
      <c r="CS48" s="32">
        <f t="shared" si="52"/>
        <v>357992.29870046867</v>
      </c>
      <c r="CT48" s="32">
        <f t="shared" si="52"/>
        <v>348624.91958411736</v>
      </c>
      <c r="CU48" s="32">
        <f t="shared" si="52"/>
        <v>338615.47013778496</v>
      </c>
      <c r="CV48" s="32">
        <f t="shared" si="52"/>
        <v>329217.62555941864</v>
      </c>
      <c r="CW48" s="32">
        <f t="shared" si="52"/>
        <v>322717.34425638377</v>
      </c>
      <c r="CX48" s="32">
        <f t="shared" si="52"/>
        <v>315153.49077104835</v>
      </c>
      <c r="CY48" s="32">
        <f t="shared" si="52"/>
        <v>308565.55524896237</v>
      </c>
      <c r="CZ48" s="32">
        <f t="shared" si="52"/>
        <v>301378.28036937449</v>
      </c>
      <c r="DA48" s="32">
        <f t="shared" si="52"/>
        <v>295443.32023688918</v>
      </c>
      <c r="DB48" s="32">
        <f t="shared" si="52"/>
        <v>288949.81423541345</v>
      </c>
      <c r="DC48" s="32">
        <f t="shared" si="52"/>
        <v>283039.35489619843</v>
      </c>
      <c r="DD48" s="32">
        <f t="shared" si="52"/>
        <v>277695.42260594486</v>
      </c>
      <c r="DE48" s="32">
        <f t="shared" si="52"/>
        <v>272053.98087866872</v>
      </c>
      <c r="DF48" s="32">
        <f t="shared" si="52"/>
        <v>266658.33853248192</v>
      </c>
      <c r="DG48" s="32">
        <f t="shared" si="52"/>
        <v>260786.66677463884</v>
      </c>
      <c r="DH48" s="32">
        <f t="shared" si="52"/>
        <v>255405.72124671744</v>
      </c>
      <c r="DI48" s="32">
        <f t="shared" si="52"/>
        <v>250460.88974747292</v>
      </c>
      <c r="DJ48" s="32">
        <f t="shared" si="52"/>
        <v>245399.32210832852</v>
      </c>
      <c r="DK48" s="32">
        <f t="shared" si="52"/>
        <v>240545.87331614963</v>
      </c>
      <c r="DL48" s="32">
        <f t="shared" si="52"/>
        <v>235790.33562691091</v>
      </c>
      <c r="DM48" s="32">
        <f t="shared" si="52"/>
        <v>231130.57491713518</v>
      </c>
      <c r="DN48" s="32">
        <f t="shared" si="52"/>
        <v>226546.2205043443</v>
      </c>
      <c r="DO48" s="32">
        <f t="shared" si="52"/>
        <v>222054.75336837347</v>
      </c>
      <c r="DP48" s="32">
        <f t="shared" si="52"/>
        <v>217703.9584249063</v>
      </c>
      <c r="DQ48" s="32">
        <f t="shared" si="52"/>
        <v>212779.22932430418</v>
      </c>
      <c r="DR48" s="32">
        <f t="shared" si="52"/>
        <v>208562.36636834338</v>
      </c>
      <c r="DS48" s="32">
        <f t="shared" si="52"/>
        <v>185475.40204858244</v>
      </c>
      <c r="DT48" s="32">
        <f t="shared" si="52"/>
        <v>173750.98893635932</v>
      </c>
      <c r="DU48" s="32">
        <f t="shared" si="52"/>
        <v>170364.11620314862</v>
      </c>
      <c r="DV48" s="32">
        <f t="shared" si="52"/>
        <v>167044.09559137945</v>
      </c>
      <c r="DW48" s="32">
        <f t="shared" si="52"/>
        <v>163789.59914269875</v>
      </c>
      <c r="DX48" s="32">
        <f t="shared" si="52"/>
        <v>160599.32489071702</v>
      </c>
      <c r="DY48" s="32">
        <f t="shared" si="52"/>
        <v>157471.99699276037</v>
      </c>
      <c r="DZ48" s="32">
        <f t="shared" si="52"/>
        <v>154406.36548958765</v>
      </c>
      <c r="EA48" s="32">
        <f t="shared" si="52"/>
        <v>151401.20501154946</v>
      </c>
      <c r="EB48" s="32">
        <f t="shared" ref="EB48:GM48" si="53">ER23</f>
        <v>148455.31417858857</v>
      </c>
      <c r="EC48" s="32">
        <f t="shared" si="53"/>
        <v>145567.51650877044</v>
      </c>
      <c r="ED48" s="32">
        <f t="shared" si="53"/>
        <v>142736.65815003577</v>
      </c>
      <c r="EE48" s="32">
        <f t="shared" si="53"/>
        <v>139961.60840579329</v>
      </c>
      <c r="EF48" s="32">
        <f t="shared" si="53"/>
        <v>137241.26000079597</v>
      </c>
      <c r="EG48" s="32">
        <f t="shared" si="53"/>
        <v>134574.52572995529</v>
      </c>
      <c r="EH48" s="32">
        <f t="shared" si="53"/>
        <v>131960.3422095268</v>
      </c>
      <c r="EI48" s="32">
        <f t="shared" si="53"/>
        <v>129397.66620033166</v>
      </c>
      <c r="EJ48" s="32">
        <f t="shared" si="53"/>
        <v>126885.4750906946</v>
      </c>
      <c r="EK48" s="32">
        <f t="shared" si="53"/>
        <v>124422.76703909873</v>
      </c>
      <c r="EL48" s="32">
        <f t="shared" si="53"/>
        <v>122008.56008887607</v>
      </c>
      <c r="EM48" s="32">
        <f t="shared" si="53"/>
        <v>119641.89178526915</v>
      </c>
      <c r="EN48" s="32">
        <f t="shared" si="53"/>
        <v>117321.81865836945</v>
      </c>
      <c r="EO48" s="32">
        <f t="shared" si="53"/>
        <v>115047.41640605514</v>
      </c>
      <c r="EP48" s="32">
        <f t="shared" si="53"/>
        <v>112817.77906839848</v>
      </c>
      <c r="EQ48" s="32">
        <f t="shared" si="53"/>
        <v>110632.01852766554</v>
      </c>
      <c r="ER48" s="32">
        <f t="shared" si="53"/>
        <v>108489.26418272355</v>
      </c>
      <c r="ES48" s="32">
        <f t="shared" si="53"/>
        <v>106388.66364904077</v>
      </c>
      <c r="ET48" s="32">
        <f t="shared" si="53"/>
        <v>104329.38030750066</v>
      </c>
      <c r="EU48" s="32">
        <f t="shared" si="53"/>
        <v>102310.59494705684</v>
      </c>
      <c r="EV48" s="32">
        <f t="shared" si="53"/>
        <v>100331.50469648528</v>
      </c>
      <c r="EW48" s="32">
        <f t="shared" si="53"/>
        <v>98391.322467039092</v>
      </c>
      <c r="EX48" s="32">
        <f t="shared" si="53"/>
        <v>96489.276767139032</v>
      </c>
      <c r="EY48" s="32">
        <f t="shared" si="53"/>
        <v>94624.611762090048</v>
      </c>
      <c r="EZ48" s="32">
        <f t="shared" si="53"/>
        <v>92796.586322895673</v>
      </c>
      <c r="FA48" s="32">
        <f t="shared" si="53"/>
        <v>91004.474109196002</v>
      </c>
      <c r="FB48" s="32">
        <f t="shared" si="53"/>
        <v>89247.5634863296</v>
      </c>
      <c r="FC48" s="32">
        <f t="shared" si="53"/>
        <v>87525.156991209733</v>
      </c>
      <c r="FD48" s="32">
        <f t="shared" si="53"/>
        <v>85836.571015262365</v>
      </c>
      <c r="FE48" s="32">
        <f t="shared" si="53"/>
        <v>84181.135112957083</v>
      </c>
      <c r="FF48" s="32">
        <f t="shared" si="53"/>
        <v>82558.192676214443</v>
      </c>
      <c r="FG48" s="32">
        <f t="shared" si="53"/>
        <v>80967.099951467506</v>
      </c>
      <c r="FH48" s="32">
        <f t="shared" si="53"/>
        <v>79407.226171414426</v>
      </c>
      <c r="FI48" s="32">
        <f t="shared" si="53"/>
        <v>77877.953206204198</v>
      </c>
      <c r="FJ48" s="32">
        <f t="shared" si="53"/>
        <v>76378.674612250703</v>
      </c>
      <c r="FK48" s="32">
        <f t="shared" si="53"/>
        <v>74908.796640763932</v>
      </c>
      <c r="FL48" s="32">
        <f t="shared" si="53"/>
        <v>73467.73722921875</v>
      </c>
      <c r="FM48" s="32">
        <f t="shared" si="53"/>
        <v>72054.92588429313</v>
      </c>
      <c r="FN48" s="32">
        <f t="shared" si="53"/>
        <v>70669.803173337175</v>
      </c>
      <c r="FO48" s="32">
        <f t="shared" si="53"/>
        <v>69311.82120731115</v>
      </c>
      <c r="FP48" s="32">
        <f t="shared" si="53"/>
        <v>67980.442857847404</v>
      </c>
      <c r="FQ48" s="32">
        <f t="shared" si="53"/>
        <v>66675.141723126551</v>
      </c>
      <c r="FR48" s="32">
        <f t="shared" si="53"/>
        <v>65395.401519346509</v>
      </c>
      <c r="FS48" s="32">
        <f t="shared" si="53"/>
        <v>64140.716389253379</v>
      </c>
      <c r="FT48" s="32">
        <f t="shared" si="53"/>
        <v>62910.59088507964</v>
      </c>
      <c r="FU48" s="32">
        <f t="shared" si="53"/>
        <v>61704.539260013094</v>
      </c>
      <c r="FV48" s="32">
        <f t="shared" si="53"/>
        <v>60522.085459665926</v>
      </c>
      <c r="FW48" s="32">
        <f t="shared" si="53"/>
        <v>59362.762513543756</v>
      </c>
      <c r="FX48" s="32">
        <f t="shared" si="53"/>
        <v>58226.113226514644</v>
      </c>
      <c r="FY48" s="32">
        <f t="shared" si="53"/>
        <v>57111.688670278163</v>
      </c>
      <c r="FZ48" s="32">
        <f t="shared" si="53"/>
        <v>56019.050391896308</v>
      </c>
      <c r="GA48" s="32">
        <f t="shared" si="53"/>
        <v>50054.967679669717</v>
      </c>
      <c r="GB48" s="32">
        <f t="shared" si="53"/>
        <v>0</v>
      </c>
      <c r="GC48" s="32">
        <f t="shared" si="53"/>
        <v>0</v>
      </c>
      <c r="GD48" s="32">
        <f t="shared" si="53"/>
        <v>0</v>
      </c>
      <c r="GE48" s="32">
        <f t="shared" si="53"/>
        <v>0</v>
      </c>
      <c r="GF48" s="32">
        <f t="shared" si="53"/>
        <v>0</v>
      </c>
      <c r="GG48" s="32">
        <f t="shared" si="53"/>
        <v>0</v>
      </c>
      <c r="GH48" s="32">
        <f t="shared" si="53"/>
        <v>0</v>
      </c>
      <c r="GI48" s="32">
        <f t="shared" si="53"/>
        <v>0</v>
      </c>
      <c r="GJ48" s="32">
        <f t="shared" si="53"/>
        <v>0</v>
      </c>
      <c r="GK48" s="32">
        <f t="shared" si="53"/>
        <v>0</v>
      </c>
      <c r="GL48" s="32">
        <f t="shared" si="53"/>
        <v>0</v>
      </c>
      <c r="GM48" s="32">
        <f t="shared" si="53"/>
        <v>0</v>
      </c>
      <c r="GN48" s="32">
        <f>HD23</f>
        <v>0</v>
      </c>
    </row>
    <row r="49" spans="1:196" s="32" customFormat="1" x14ac:dyDescent="0.25">
      <c r="B49" s="32">
        <f>Blad4!B23</f>
        <v>125074442.16576743</v>
      </c>
      <c r="C49" s="32">
        <f>T24</f>
        <v>518262.61784227617</v>
      </c>
      <c r="D49" s="32">
        <f t="shared" ref="D49:BO49" si="54">U24</f>
        <v>1021728.8826819166</v>
      </c>
      <c r="E49" s="32">
        <f t="shared" si="54"/>
        <v>964635.54063544876</v>
      </c>
      <c r="F49" s="32">
        <f t="shared" si="54"/>
        <v>860661.2894567207</v>
      </c>
      <c r="G49" s="32">
        <f t="shared" si="54"/>
        <v>827462.92247395474</v>
      </c>
      <c r="H49" s="32">
        <f t="shared" si="54"/>
        <v>791867.63557146257</v>
      </c>
      <c r="I49" s="32">
        <f t="shared" si="54"/>
        <v>879076.29951919918</v>
      </c>
      <c r="J49" s="32">
        <f t="shared" si="54"/>
        <v>912715.40696393792</v>
      </c>
      <c r="K49" s="32">
        <f t="shared" si="54"/>
        <v>1044191.0929292799</v>
      </c>
      <c r="L49" s="32">
        <f t="shared" si="54"/>
        <v>1241060.2682891395</v>
      </c>
      <c r="M49" s="32">
        <f t="shared" si="54"/>
        <v>1445338.5901980319</v>
      </c>
      <c r="N49" s="32">
        <f t="shared" si="54"/>
        <v>1554058.9900871136</v>
      </c>
      <c r="O49" s="32">
        <f t="shared" si="54"/>
        <v>1654305.7732984906</v>
      </c>
      <c r="P49" s="32">
        <f t="shared" si="54"/>
        <v>1709894.4360885762</v>
      </c>
      <c r="Q49" s="32">
        <f t="shared" si="54"/>
        <v>1666917.3508109241</v>
      </c>
      <c r="R49" s="32">
        <f t="shared" si="54"/>
        <v>1463075.0393552906</v>
      </c>
      <c r="S49" s="32">
        <f t="shared" si="54"/>
        <v>1300987.1832910762</v>
      </c>
      <c r="T49" s="32">
        <f t="shared" si="54"/>
        <v>928941.77241627709</v>
      </c>
      <c r="U49" s="32">
        <f t="shared" si="54"/>
        <v>696309.24149431521</v>
      </c>
      <c r="V49" s="32">
        <f t="shared" si="54"/>
        <v>585362.68186646013</v>
      </c>
      <c r="W49" s="32">
        <f t="shared" si="54"/>
        <v>550660.86281380302</v>
      </c>
      <c r="X49" s="32">
        <f t="shared" si="54"/>
        <v>505320.53283786168</v>
      </c>
      <c r="Y49" s="32">
        <f t="shared" si="54"/>
        <v>460976.77101056057</v>
      </c>
      <c r="Z49" s="32">
        <f t="shared" si="54"/>
        <v>436595.80705885612</v>
      </c>
      <c r="AA49" s="32">
        <f t="shared" si="54"/>
        <v>412783.53992634238</v>
      </c>
      <c r="AB49" s="32">
        <f t="shared" si="54"/>
        <v>377236.39090836811</v>
      </c>
      <c r="AC49" s="32">
        <f t="shared" si="54"/>
        <v>324940.73541609885</v>
      </c>
      <c r="AD49" s="32">
        <f t="shared" si="54"/>
        <v>333256.75759453489</v>
      </c>
      <c r="AE49" s="32">
        <f t="shared" si="54"/>
        <v>361007.60701169766</v>
      </c>
      <c r="AF49" s="32">
        <f t="shared" si="54"/>
        <v>361017.95463968709</v>
      </c>
      <c r="AG49" s="32">
        <f t="shared" si="54"/>
        <v>366227.70046465285</v>
      </c>
      <c r="AH49" s="32">
        <f t="shared" si="54"/>
        <v>366806.11950084934</v>
      </c>
      <c r="AI49" s="32">
        <f t="shared" si="54"/>
        <v>360503.40963375859</v>
      </c>
      <c r="AJ49" s="32">
        <f t="shared" si="54"/>
        <v>353008.05239193945</v>
      </c>
      <c r="AK49" s="32">
        <f t="shared" si="54"/>
        <v>344634.1050953964</v>
      </c>
      <c r="AL49" s="32">
        <f t="shared" si="54"/>
        <v>337377.77084430971</v>
      </c>
      <c r="AM49" s="32">
        <f t="shared" si="54"/>
        <v>333543.17913050053</v>
      </c>
      <c r="AN49" s="32">
        <f t="shared" si="54"/>
        <v>330438.20254146168</v>
      </c>
      <c r="AO49" s="32">
        <f t="shared" si="54"/>
        <v>322211.40726199781</v>
      </c>
      <c r="AP49" s="32">
        <f t="shared" si="54"/>
        <v>314777.36358149606</v>
      </c>
      <c r="AQ49" s="32">
        <f t="shared" si="54"/>
        <v>307341.58283820713</v>
      </c>
      <c r="AR49" s="32">
        <f t="shared" si="54"/>
        <v>301051.89836813312</v>
      </c>
      <c r="AS49" s="32">
        <f t="shared" si="54"/>
        <v>294371.17775095062</v>
      </c>
      <c r="AT49" s="32">
        <f t="shared" si="54"/>
        <v>287798.35511045717</v>
      </c>
      <c r="AU49" s="32">
        <f t="shared" si="54"/>
        <v>281457.35956067208</v>
      </c>
      <c r="AV49" s="32">
        <f t="shared" si="54"/>
        <v>275961.02651738666</v>
      </c>
      <c r="AW49" s="32">
        <f t="shared" si="54"/>
        <v>270904.1625899279</v>
      </c>
      <c r="AX49" s="32">
        <f t="shared" si="54"/>
        <v>264997.42890434602</v>
      </c>
      <c r="AY49" s="32">
        <f t="shared" si="54"/>
        <v>261242.53715854336</v>
      </c>
      <c r="AZ49" s="32">
        <f t="shared" si="54"/>
        <v>255724.58049501822</v>
      </c>
      <c r="BA49" s="32">
        <f t="shared" si="54"/>
        <v>248039.71354785631</v>
      </c>
      <c r="BB49" s="32">
        <f t="shared" si="54"/>
        <v>242249.8868327188</v>
      </c>
      <c r="BC49" s="32">
        <f t="shared" si="54"/>
        <v>236050.98802499933</v>
      </c>
      <c r="BD49" s="32">
        <f t="shared" si="54"/>
        <v>230831.41925603923</v>
      </c>
      <c r="BE49" s="32">
        <f t="shared" si="54"/>
        <v>225758.22611926548</v>
      </c>
      <c r="BF49" s="32">
        <f t="shared" si="54"/>
        <v>221308.49760863866</v>
      </c>
      <c r="BG49" s="32">
        <f t="shared" si="54"/>
        <v>218010.24372254848</v>
      </c>
      <c r="BH49" s="32">
        <f t="shared" si="54"/>
        <v>213244.75442848651</v>
      </c>
      <c r="BI49" s="32">
        <f t="shared" si="54"/>
        <v>208146.86143107948</v>
      </c>
      <c r="BJ49" s="32">
        <f t="shared" si="54"/>
        <v>205354.4328378565</v>
      </c>
      <c r="BK49" s="32">
        <f t="shared" si="54"/>
        <v>200162.043883921</v>
      </c>
      <c r="BL49" s="32">
        <f t="shared" si="54"/>
        <v>195914.85004481531</v>
      </c>
      <c r="BM49" s="32">
        <f t="shared" si="54"/>
        <v>192156.08671283047</v>
      </c>
      <c r="BN49" s="32">
        <f t="shared" si="54"/>
        <v>187474.99136663764</v>
      </c>
      <c r="BO49" s="32">
        <f t="shared" si="54"/>
        <v>183783.93263038344</v>
      </c>
      <c r="BP49" s="32">
        <f t="shared" ref="BP49:EA49" si="55">CG24</f>
        <v>180729.52276822529</v>
      </c>
      <c r="BQ49" s="32">
        <f t="shared" si="55"/>
        <v>176679.58962438942</v>
      </c>
      <c r="BR49" s="32">
        <f t="shared" si="55"/>
        <v>173262.81389022508</v>
      </c>
      <c r="BS49" s="32">
        <f t="shared" si="55"/>
        <v>170124.64938340671</v>
      </c>
      <c r="BT49" s="32">
        <f t="shared" si="55"/>
        <v>166015.54267728952</v>
      </c>
      <c r="BU49" s="32">
        <f t="shared" si="55"/>
        <v>162475.74439631728</v>
      </c>
      <c r="BV49" s="32">
        <f t="shared" si="55"/>
        <v>159900.99988181129</v>
      </c>
      <c r="BW49" s="32">
        <f t="shared" si="55"/>
        <v>156181.90944397627</v>
      </c>
      <c r="BX49" s="32">
        <f t="shared" si="55"/>
        <v>152640.59487321312</v>
      </c>
      <c r="BY49" s="32">
        <f t="shared" si="55"/>
        <v>150174.16032661975</v>
      </c>
      <c r="BZ49" s="32">
        <f t="shared" si="55"/>
        <v>148349.29227525735</v>
      </c>
      <c r="CA49" s="32">
        <f t="shared" si="55"/>
        <v>144693.5912730486</v>
      </c>
      <c r="CB49" s="32">
        <f t="shared" si="55"/>
        <v>140634.96939860962</v>
      </c>
      <c r="CC49" s="32">
        <f t="shared" si="55"/>
        <v>137781.36984823443</v>
      </c>
      <c r="CD49" s="32">
        <f t="shared" si="55"/>
        <v>135739.14684034957</v>
      </c>
      <c r="CE49" s="32">
        <f t="shared" si="55"/>
        <v>133557.10503710018</v>
      </c>
      <c r="CF49" s="32">
        <f t="shared" si="55"/>
        <v>130484.46051016427</v>
      </c>
      <c r="CG49" s="32">
        <f t="shared" si="55"/>
        <v>128177.84409863545</v>
      </c>
      <c r="CH49" s="32">
        <f t="shared" si="55"/>
        <v>126329.86575763031</v>
      </c>
      <c r="CI49" s="32">
        <f t="shared" si="55"/>
        <v>123956.99807716117</v>
      </c>
      <c r="CJ49" s="32">
        <f t="shared" si="55"/>
        <v>121867.48077787791</v>
      </c>
      <c r="CK49" s="32">
        <f t="shared" si="55"/>
        <v>119504.04052602361</v>
      </c>
      <c r="CL49" s="32">
        <f t="shared" si="55"/>
        <v>117362.19816527655</v>
      </c>
      <c r="CM49" s="32">
        <f t="shared" si="55"/>
        <v>115212.14305114702</v>
      </c>
      <c r="CN49" s="32">
        <f t="shared" si="55"/>
        <v>113121.19129926173</v>
      </c>
      <c r="CO49" s="32">
        <f t="shared" si="55"/>
        <v>110835.48092845723</v>
      </c>
      <c r="CP49" s="32">
        <f t="shared" si="55"/>
        <v>108753.77739112015</v>
      </c>
      <c r="CQ49" s="32">
        <f t="shared" si="55"/>
        <v>106723.04496310141</v>
      </c>
      <c r="CR49" s="32">
        <f t="shared" si="55"/>
        <v>104571.26542435412</v>
      </c>
      <c r="CS49" s="32">
        <f t="shared" si="55"/>
        <v>102489.70154256868</v>
      </c>
      <c r="CT49" s="32">
        <f t="shared" si="55"/>
        <v>100585.87213520067</v>
      </c>
      <c r="CU49" s="32">
        <f t="shared" si="55"/>
        <v>98045.781850707674</v>
      </c>
      <c r="CV49" s="32">
        <f t="shared" si="55"/>
        <v>95862.791647733073</v>
      </c>
      <c r="CW49" s="32">
        <f t="shared" si="55"/>
        <v>93522.665203850687</v>
      </c>
      <c r="CX49" s="32">
        <f t="shared" si="55"/>
        <v>91368.807371511764</v>
      </c>
      <c r="CY49" s="32">
        <f t="shared" si="55"/>
        <v>89229.095127575958</v>
      </c>
      <c r="CZ49" s="32">
        <f t="shared" si="55"/>
        <v>87170.361729582277</v>
      </c>
      <c r="DA49" s="32">
        <f t="shared" si="55"/>
        <v>84991.281189115543</v>
      </c>
      <c r="DB49" s="32">
        <f t="shared" si="55"/>
        <v>83057.687760049273</v>
      </c>
      <c r="DC49" s="32">
        <f t="shared" si="55"/>
        <v>81210.506800853705</v>
      </c>
      <c r="DD49" s="32">
        <f t="shared" si="55"/>
        <v>79317.691970379805</v>
      </c>
      <c r="DE49" s="32">
        <f t="shared" si="55"/>
        <v>77557.17156639215</v>
      </c>
      <c r="DF49" s="32">
        <f t="shared" si="55"/>
        <v>75933.189788632269</v>
      </c>
      <c r="DG49" s="32">
        <f t="shared" si="55"/>
        <v>70797.179862743898</v>
      </c>
      <c r="DH49" s="32">
        <f t="shared" si="55"/>
        <v>69300.789381692404</v>
      </c>
      <c r="DI49" s="32">
        <f t="shared" si="55"/>
        <v>67678.497684119124</v>
      </c>
      <c r="DJ49" s="32">
        <f t="shared" si="55"/>
        <v>65403.639901414499</v>
      </c>
      <c r="DK49" s="32">
        <f t="shared" si="55"/>
        <v>63588.08711989352</v>
      </c>
      <c r="DL49" s="32">
        <f t="shared" si="55"/>
        <v>62197.919688776994</v>
      </c>
      <c r="DM49" s="32">
        <f t="shared" si="55"/>
        <v>60815.080826677455</v>
      </c>
      <c r="DN49" s="32">
        <f t="shared" si="55"/>
        <v>59132.52867652283</v>
      </c>
      <c r="DO49" s="32">
        <f t="shared" si="55"/>
        <v>57841.387522088509</v>
      </c>
      <c r="DP49" s="32">
        <f t="shared" si="55"/>
        <v>56618.910837511095</v>
      </c>
      <c r="DQ49" s="32">
        <f t="shared" si="55"/>
        <v>54954.993666149225</v>
      </c>
      <c r="DR49" s="32">
        <f t="shared" si="55"/>
        <v>53013.963581934477</v>
      </c>
      <c r="DS49" s="32">
        <f t="shared" si="55"/>
        <v>34134.777016703563</v>
      </c>
      <c r="DT49" s="32">
        <f t="shared" si="55"/>
        <v>17827.909271884771</v>
      </c>
      <c r="DU49" s="32">
        <f t="shared" si="55"/>
        <v>7913.7805000000008</v>
      </c>
      <c r="DV49" s="32">
        <f t="shared" si="55"/>
        <v>7833.8545999999997</v>
      </c>
      <c r="DW49" s="32">
        <f t="shared" si="55"/>
        <v>7754.7401</v>
      </c>
      <c r="DX49" s="32">
        <f t="shared" si="55"/>
        <v>7676.4282000000003</v>
      </c>
      <c r="DY49" s="32">
        <f t="shared" si="55"/>
        <v>7598.9110999999994</v>
      </c>
      <c r="DZ49" s="32">
        <f t="shared" si="55"/>
        <v>7522.1802999999991</v>
      </c>
      <c r="EA49" s="32">
        <f t="shared" si="55"/>
        <v>7446.2280000000001</v>
      </c>
      <c r="EB49" s="32">
        <f t="shared" ref="EB49:GM49" si="56">ES24</f>
        <v>7371.0461999999998</v>
      </c>
      <c r="EC49" s="32">
        <f t="shared" si="56"/>
        <v>7296.6270000000004</v>
      </c>
      <c r="ED49" s="32">
        <f t="shared" si="56"/>
        <v>7222.9625000000005</v>
      </c>
      <c r="EE49" s="32">
        <f t="shared" si="56"/>
        <v>7150.0452999999998</v>
      </c>
      <c r="EF49" s="32">
        <f t="shared" si="56"/>
        <v>7077.8674000000001</v>
      </c>
      <c r="EG49" s="32">
        <f t="shared" si="56"/>
        <v>7006.4216999999999</v>
      </c>
      <c r="EH49" s="32">
        <f t="shared" si="56"/>
        <v>6935.7004000000006</v>
      </c>
      <c r="EI49" s="32">
        <f t="shared" si="56"/>
        <v>6865.6959000000006</v>
      </c>
      <c r="EJ49" s="32">
        <f t="shared" si="56"/>
        <v>6796.4012999999995</v>
      </c>
      <c r="EK49" s="32">
        <f t="shared" si="56"/>
        <v>6727.8093000000008</v>
      </c>
      <c r="EL49" s="32">
        <f t="shared" si="56"/>
        <v>6659.9125999999997</v>
      </c>
      <c r="EM49" s="32">
        <f t="shared" si="56"/>
        <v>6592.7042000000001</v>
      </c>
      <c r="EN49" s="32">
        <f t="shared" si="56"/>
        <v>6526.1768999999995</v>
      </c>
      <c r="EO49" s="32">
        <f t="shared" si="56"/>
        <v>6460.3239000000003</v>
      </c>
      <c r="EP49" s="32">
        <f t="shared" si="56"/>
        <v>6395.1385</v>
      </c>
      <c r="EQ49" s="32">
        <f t="shared" si="56"/>
        <v>6330.6134000000002</v>
      </c>
      <c r="ER49" s="32">
        <f t="shared" si="56"/>
        <v>6266.7422999999999</v>
      </c>
      <c r="ES49" s="32">
        <f t="shared" si="56"/>
        <v>6203.5183999999999</v>
      </c>
      <c r="ET49" s="32">
        <f t="shared" si="56"/>
        <v>6140.9350000000004</v>
      </c>
      <c r="EU49" s="32">
        <f t="shared" si="56"/>
        <v>6078.9857999999995</v>
      </c>
      <c r="EV49" s="32">
        <f t="shared" si="56"/>
        <v>6017.6639999999998</v>
      </c>
      <c r="EW49" s="32">
        <f t="shared" si="56"/>
        <v>5956.9635000000007</v>
      </c>
      <c r="EX49" s="32">
        <f t="shared" si="56"/>
        <v>5896.8778000000002</v>
      </c>
      <c r="EY49" s="32">
        <f t="shared" si="56"/>
        <v>5837.4008000000003</v>
      </c>
      <c r="EZ49" s="32">
        <f t="shared" si="56"/>
        <v>5778.5263000000004</v>
      </c>
      <c r="FA49" s="32">
        <f t="shared" si="56"/>
        <v>5720.247699999999</v>
      </c>
      <c r="FB49" s="32">
        <f t="shared" si="56"/>
        <v>5662.5595999999996</v>
      </c>
      <c r="FC49" s="32">
        <f t="shared" si="56"/>
        <v>5605.4555</v>
      </c>
      <c r="FD49" s="32">
        <f t="shared" si="56"/>
        <v>5548.9295999999995</v>
      </c>
      <c r="FE49" s="32">
        <f t="shared" si="56"/>
        <v>5492.9761000000008</v>
      </c>
      <c r="FF49" s="32">
        <f t="shared" si="56"/>
        <v>5437.5890999999992</v>
      </c>
      <c r="FG49" s="32">
        <f t="shared" si="56"/>
        <v>5382.7628999999997</v>
      </c>
      <c r="FH49" s="32">
        <f t="shared" si="56"/>
        <v>5328.4915000000001</v>
      </c>
      <c r="FI49" s="32">
        <f t="shared" si="56"/>
        <v>5274.7697000000007</v>
      </c>
      <c r="FJ49" s="32">
        <f t="shared" si="56"/>
        <v>5221.5915999999997</v>
      </c>
      <c r="FK49" s="32">
        <f t="shared" si="56"/>
        <v>5168.9515999999994</v>
      </c>
      <c r="FL49" s="32">
        <f t="shared" si="56"/>
        <v>5116.8445999999994</v>
      </c>
      <c r="FM49" s="32">
        <f t="shared" si="56"/>
        <v>5065.2647999999999</v>
      </c>
      <c r="FN49" s="32">
        <f t="shared" si="56"/>
        <v>5014.2070000000003</v>
      </c>
      <c r="FO49" s="32">
        <f t="shared" si="56"/>
        <v>4963.6658000000007</v>
      </c>
      <c r="FP49" s="32">
        <f t="shared" si="56"/>
        <v>4913.6361999999999</v>
      </c>
      <c r="FQ49" s="32">
        <f t="shared" si="56"/>
        <v>4864.1126000000004</v>
      </c>
      <c r="FR49" s="32">
        <f t="shared" si="56"/>
        <v>4815.0897999999997</v>
      </c>
      <c r="FS49" s="32">
        <f t="shared" si="56"/>
        <v>4766.5634</v>
      </c>
      <c r="FT49" s="32">
        <f t="shared" si="56"/>
        <v>4718.5277000000006</v>
      </c>
      <c r="FU49" s="32">
        <f t="shared" si="56"/>
        <v>4670.9777999999997</v>
      </c>
      <c r="FV49" s="32">
        <f t="shared" si="56"/>
        <v>4623.9091000000008</v>
      </c>
      <c r="FW49" s="32">
        <f t="shared" si="56"/>
        <v>4577.3163000000004</v>
      </c>
      <c r="FX49" s="32">
        <f t="shared" si="56"/>
        <v>4531.1949999999997</v>
      </c>
      <c r="FY49" s="32">
        <f t="shared" si="56"/>
        <v>4485.5396999999994</v>
      </c>
      <c r="FZ49" s="32">
        <f t="shared" si="56"/>
        <v>4440.3464999999997</v>
      </c>
      <c r="GA49" s="32">
        <f t="shared" si="56"/>
        <v>0</v>
      </c>
      <c r="GB49" s="32">
        <f t="shared" si="56"/>
        <v>0</v>
      </c>
      <c r="GC49" s="32">
        <f t="shared" si="56"/>
        <v>0</v>
      </c>
      <c r="GD49" s="32">
        <f t="shared" si="56"/>
        <v>0</v>
      </c>
      <c r="GE49" s="32">
        <f t="shared" si="56"/>
        <v>0</v>
      </c>
      <c r="GF49" s="32">
        <f t="shared" si="56"/>
        <v>0</v>
      </c>
      <c r="GG49" s="32">
        <f t="shared" si="56"/>
        <v>0</v>
      </c>
      <c r="GH49" s="32">
        <f t="shared" si="56"/>
        <v>0</v>
      </c>
      <c r="GI49" s="32">
        <f t="shared" si="56"/>
        <v>0</v>
      </c>
      <c r="GJ49" s="32">
        <f t="shared" si="56"/>
        <v>0</v>
      </c>
      <c r="GK49" s="32">
        <f t="shared" si="56"/>
        <v>0</v>
      </c>
      <c r="GL49" s="32">
        <f t="shared" si="56"/>
        <v>0</v>
      </c>
      <c r="GM49" s="32">
        <f t="shared" si="56"/>
        <v>0</v>
      </c>
      <c r="GN49" s="32">
        <f>HE24</f>
        <v>0</v>
      </c>
    </row>
    <row r="50" spans="1:196" s="32" customFormat="1" x14ac:dyDescent="0.25">
      <c r="B50" s="32">
        <f>Blad4!B24</f>
        <v>101906465.54271303</v>
      </c>
      <c r="C50" s="32">
        <f>U25</f>
        <v>383460.22859827266</v>
      </c>
      <c r="D50" s="32">
        <f t="shared" ref="D50:BO50" si="57">V25</f>
        <v>1176658.9649656343</v>
      </c>
      <c r="E50" s="32">
        <f t="shared" si="57"/>
        <v>1353441.6893319064</v>
      </c>
      <c r="F50" s="32">
        <f t="shared" si="57"/>
        <v>1043994.6587381288</v>
      </c>
      <c r="G50" s="32">
        <f t="shared" si="57"/>
        <v>816564.58915242972</v>
      </c>
      <c r="H50" s="32">
        <f t="shared" si="57"/>
        <v>738897.82012055174</v>
      </c>
      <c r="I50" s="32">
        <f t="shared" si="57"/>
        <v>692118.66599765944</v>
      </c>
      <c r="J50" s="32">
        <f t="shared" si="57"/>
        <v>736208.93725522433</v>
      </c>
      <c r="K50" s="32">
        <f t="shared" si="57"/>
        <v>804370.36083352263</v>
      </c>
      <c r="L50" s="32">
        <f t="shared" si="57"/>
        <v>877372.81147456565</v>
      </c>
      <c r="M50" s="32">
        <f t="shared" si="57"/>
        <v>1000637.0318286071</v>
      </c>
      <c r="N50" s="32">
        <f t="shared" si="57"/>
        <v>1091008.2679359424</v>
      </c>
      <c r="O50" s="32">
        <f t="shared" si="57"/>
        <v>1140402.0051244057</v>
      </c>
      <c r="P50" s="32">
        <f t="shared" si="57"/>
        <v>1192907.6850008511</v>
      </c>
      <c r="Q50" s="32">
        <f t="shared" si="57"/>
        <v>1191130.4594137454</v>
      </c>
      <c r="R50" s="32">
        <f t="shared" si="57"/>
        <v>1161734.0718188495</v>
      </c>
      <c r="S50" s="32">
        <f t="shared" si="57"/>
        <v>1185299.7128345235</v>
      </c>
      <c r="T50" s="32">
        <f t="shared" si="57"/>
        <v>1106097.5544610925</v>
      </c>
      <c r="U50" s="32">
        <f t="shared" si="57"/>
        <v>855623.28261892614</v>
      </c>
      <c r="V50" s="32">
        <f t="shared" si="57"/>
        <v>742526.54750277475</v>
      </c>
      <c r="W50" s="32">
        <f t="shared" si="57"/>
        <v>676060.00529316009</v>
      </c>
      <c r="X50" s="32">
        <f t="shared" si="57"/>
        <v>576182.63700094575</v>
      </c>
      <c r="Y50" s="32">
        <f t="shared" si="57"/>
        <v>295619.94153377844</v>
      </c>
      <c r="Z50" s="32">
        <f t="shared" si="57"/>
        <v>271823.20335581264</v>
      </c>
      <c r="AA50" s="32">
        <f t="shared" si="57"/>
        <v>249572.21586611477</v>
      </c>
      <c r="AB50" s="32">
        <f t="shared" si="57"/>
        <v>229494.27758999856</v>
      </c>
      <c r="AC50" s="32">
        <f t="shared" si="57"/>
        <v>210934.28324469473</v>
      </c>
      <c r="AD50" s="32">
        <f t="shared" si="57"/>
        <v>194924.18158291996</v>
      </c>
      <c r="AE50" s="32">
        <f t="shared" si="57"/>
        <v>205327.45263093302</v>
      </c>
      <c r="AF50" s="32">
        <f t="shared" si="57"/>
        <v>195282.45971395983</v>
      </c>
      <c r="AG50" s="32">
        <f t="shared" si="57"/>
        <v>185132.9904301939</v>
      </c>
      <c r="AH50" s="32">
        <f t="shared" si="57"/>
        <v>175486.66597107329</v>
      </c>
      <c r="AI50" s="32">
        <f t="shared" si="57"/>
        <v>168311.10401901914</v>
      </c>
      <c r="AJ50" s="32">
        <f t="shared" si="57"/>
        <v>163291.72057319677</v>
      </c>
      <c r="AK50" s="32">
        <f t="shared" si="57"/>
        <v>204838.10852542403</v>
      </c>
      <c r="AL50" s="32">
        <f t="shared" si="57"/>
        <v>196053.00375457387</v>
      </c>
      <c r="AM50" s="32">
        <f t="shared" si="57"/>
        <v>192317.48116345721</v>
      </c>
      <c r="AN50" s="32">
        <f t="shared" si="57"/>
        <v>192864.57680502484</v>
      </c>
      <c r="AO50" s="32">
        <f t="shared" si="57"/>
        <v>187279.84778286744</v>
      </c>
      <c r="AP50" s="32">
        <f t="shared" si="57"/>
        <v>181083.11520808819</v>
      </c>
      <c r="AQ50" s="32">
        <f t="shared" si="57"/>
        <v>174844.76931406235</v>
      </c>
      <c r="AR50" s="32">
        <f t="shared" si="57"/>
        <v>168780.20778572917</v>
      </c>
      <c r="AS50" s="32">
        <f t="shared" si="57"/>
        <v>163274.03155523029</v>
      </c>
      <c r="AT50" s="32">
        <f t="shared" si="57"/>
        <v>159281.91070210453</v>
      </c>
      <c r="AU50" s="32">
        <f t="shared" si="57"/>
        <v>154851.0148474178</v>
      </c>
      <c r="AV50" s="32">
        <f t="shared" si="57"/>
        <v>150300.42057906502</v>
      </c>
      <c r="AW50" s="32">
        <f t="shared" si="57"/>
        <v>147304.56342798169</v>
      </c>
      <c r="AX50" s="32">
        <f t="shared" si="57"/>
        <v>143640.44083439608</v>
      </c>
      <c r="AY50" s="32">
        <f t="shared" si="57"/>
        <v>140048.37009951498</v>
      </c>
      <c r="AZ50" s="32">
        <f t="shared" si="57"/>
        <v>138901.5930863184</v>
      </c>
      <c r="BA50" s="32">
        <f t="shared" si="57"/>
        <v>133965.60659960634</v>
      </c>
      <c r="BB50" s="32">
        <f t="shared" si="57"/>
        <v>130520.6134350387</v>
      </c>
      <c r="BC50" s="32">
        <f t="shared" si="57"/>
        <v>126473.73940263603</v>
      </c>
      <c r="BD50" s="32">
        <f t="shared" si="57"/>
        <v>124054.19584372903</v>
      </c>
      <c r="BE50" s="32">
        <f t="shared" si="57"/>
        <v>120918.41093126383</v>
      </c>
      <c r="BF50" s="32">
        <f t="shared" si="57"/>
        <v>118553.73695397344</v>
      </c>
      <c r="BG50" s="32">
        <f t="shared" si="57"/>
        <v>116506.03277528149</v>
      </c>
      <c r="BH50" s="32">
        <f t="shared" si="57"/>
        <v>114720.59472779649</v>
      </c>
      <c r="BI50" s="32">
        <f t="shared" si="57"/>
        <v>111723.40200066933</v>
      </c>
      <c r="BJ50" s="32">
        <f t="shared" si="57"/>
        <v>109494.77896962088</v>
      </c>
      <c r="BK50" s="32">
        <f t="shared" si="57"/>
        <v>106630.06842342461</v>
      </c>
      <c r="BL50" s="32">
        <f t="shared" si="57"/>
        <v>103781.94582421285</v>
      </c>
      <c r="BM50" s="32">
        <f t="shared" si="57"/>
        <v>102244.03151096027</v>
      </c>
      <c r="BN50" s="32">
        <f t="shared" si="57"/>
        <v>100051.35083689427</v>
      </c>
      <c r="BO50" s="32">
        <f t="shared" si="57"/>
        <v>97799.657067108026</v>
      </c>
      <c r="BP50" s="32">
        <f t="shared" ref="BP50:EA50" si="58">CH25</f>
        <v>96484.749174012541</v>
      </c>
      <c r="BQ50" s="32">
        <f t="shared" si="58"/>
        <v>94987.823840676923</v>
      </c>
      <c r="BR50" s="32">
        <f t="shared" si="58"/>
        <v>92954.711122726847</v>
      </c>
      <c r="BS50" s="32">
        <f t="shared" si="58"/>
        <v>91714.184897510393</v>
      </c>
      <c r="BT50" s="32">
        <f t="shared" si="58"/>
        <v>89715.076064578796</v>
      </c>
      <c r="BU50" s="32">
        <f t="shared" si="58"/>
        <v>88130.585901913277</v>
      </c>
      <c r="BV50" s="32">
        <f t="shared" si="58"/>
        <v>86740.520405425428</v>
      </c>
      <c r="BW50" s="32">
        <f t="shared" si="58"/>
        <v>85656.918222698398</v>
      </c>
      <c r="BX50" s="32">
        <f t="shared" si="58"/>
        <v>83663.380272816852</v>
      </c>
      <c r="BY50" s="32">
        <f t="shared" si="58"/>
        <v>82195.638835656369</v>
      </c>
      <c r="BZ50" s="32">
        <f t="shared" si="58"/>
        <v>81692.062904948194</v>
      </c>
      <c r="CA50" s="32">
        <f t="shared" si="58"/>
        <v>80488.842457042803</v>
      </c>
      <c r="CB50" s="32">
        <f t="shared" si="58"/>
        <v>78543.321776161014</v>
      </c>
      <c r="CC50" s="32">
        <f t="shared" si="58"/>
        <v>76932.129753462606</v>
      </c>
      <c r="CD50" s="32">
        <f t="shared" si="58"/>
        <v>76214.160779691258</v>
      </c>
      <c r="CE50" s="32">
        <f t="shared" si="58"/>
        <v>75333.464580085798</v>
      </c>
      <c r="CF50" s="32">
        <f t="shared" si="58"/>
        <v>74026.663817845867</v>
      </c>
      <c r="CG50" s="32">
        <f t="shared" si="58"/>
        <v>72660.412382355717</v>
      </c>
      <c r="CH50" s="32">
        <f t="shared" si="58"/>
        <v>72036.107737281942</v>
      </c>
      <c r="CI50" s="32">
        <f t="shared" si="58"/>
        <v>71050.854093620088</v>
      </c>
      <c r="CJ50" s="32">
        <f t="shared" si="58"/>
        <v>70004.361484654088</v>
      </c>
      <c r="CK50" s="32">
        <f t="shared" si="58"/>
        <v>68865.822768553538</v>
      </c>
      <c r="CL50" s="32">
        <f t="shared" si="58"/>
        <v>67906.938094267898</v>
      </c>
      <c r="CM50" s="32">
        <f t="shared" si="58"/>
        <v>66951.151532710224</v>
      </c>
      <c r="CN50" s="32">
        <f t="shared" si="58"/>
        <v>66039.073073875596</v>
      </c>
      <c r="CO50" s="32">
        <f t="shared" si="58"/>
        <v>65123.530753373016</v>
      </c>
      <c r="CP50" s="32">
        <f t="shared" si="58"/>
        <v>64251.795595054398</v>
      </c>
      <c r="CQ50" s="32">
        <f t="shared" si="58"/>
        <v>63385.497883893418</v>
      </c>
      <c r="CR50" s="32">
        <f t="shared" si="58"/>
        <v>62552.501314158828</v>
      </c>
      <c r="CS50" s="32">
        <f t="shared" si="58"/>
        <v>61725.288809736136</v>
      </c>
      <c r="CT50" s="32">
        <f t="shared" si="58"/>
        <v>60930.030143786775</v>
      </c>
      <c r="CU50" s="32">
        <f t="shared" si="58"/>
        <v>60137.84283002076</v>
      </c>
      <c r="CV50" s="32">
        <f t="shared" si="58"/>
        <v>59377.948642142263</v>
      </c>
      <c r="CW50" s="32">
        <f t="shared" si="58"/>
        <v>58574.403796935818</v>
      </c>
      <c r="CX50" s="32">
        <f t="shared" si="58"/>
        <v>57848.040286874908</v>
      </c>
      <c r="CY50" s="32">
        <f t="shared" si="58"/>
        <v>57125.272097129637</v>
      </c>
      <c r="CZ50" s="32">
        <f t="shared" si="58"/>
        <v>56429.527241651223</v>
      </c>
      <c r="DA50" s="32">
        <f t="shared" si="58"/>
        <v>55736.191047605585</v>
      </c>
      <c r="DB50" s="32">
        <f t="shared" si="58"/>
        <v>55065.485263994728</v>
      </c>
      <c r="DC50" s="32">
        <f t="shared" si="58"/>
        <v>54402.454984004551</v>
      </c>
      <c r="DD50" s="32">
        <f t="shared" si="58"/>
        <v>53726.670402390526</v>
      </c>
      <c r="DE50" s="32">
        <f t="shared" si="58"/>
        <v>53045.512784932325</v>
      </c>
      <c r="DF50" s="32">
        <f t="shared" si="58"/>
        <v>52379.195884357738</v>
      </c>
      <c r="DG50" s="32">
        <f t="shared" si="58"/>
        <v>48944.91129958909</v>
      </c>
      <c r="DH50" s="32">
        <f t="shared" si="58"/>
        <v>48401.193220766174</v>
      </c>
      <c r="DI50" s="32">
        <f t="shared" si="58"/>
        <v>47884.279572464526</v>
      </c>
      <c r="DJ50" s="32">
        <f t="shared" si="58"/>
        <v>47366.090792986055</v>
      </c>
      <c r="DK50" s="32">
        <f t="shared" si="58"/>
        <v>46854.733409666354</v>
      </c>
      <c r="DL50" s="32">
        <f t="shared" si="58"/>
        <v>46336.450801096624</v>
      </c>
      <c r="DM50" s="32">
        <f t="shared" si="58"/>
        <v>45854.379962411374</v>
      </c>
      <c r="DN50" s="32">
        <f t="shared" si="58"/>
        <v>45388.810089446342</v>
      </c>
      <c r="DO50" s="32">
        <f t="shared" si="58"/>
        <v>44888.056968495817</v>
      </c>
      <c r="DP50" s="32">
        <f t="shared" si="58"/>
        <v>44436.583897787794</v>
      </c>
      <c r="DQ50" s="32">
        <f t="shared" si="58"/>
        <v>43991.06047025921</v>
      </c>
      <c r="DR50" s="32">
        <f t="shared" si="58"/>
        <v>43073.877791114981</v>
      </c>
      <c r="DS50" s="32">
        <f t="shared" si="58"/>
        <v>41538.031632860962</v>
      </c>
      <c r="DT50" s="32">
        <f t="shared" si="58"/>
        <v>6781.5995000000003</v>
      </c>
      <c r="DU50" s="32">
        <f t="shared" si="58"/>
        <v>6713.0981000000002</v>
      </c>
      <c r="DV50" s="32">
        <f t="shared" si="58"/>
        <v>6645.2919999999995</v>
      </c>
      <c r="DW50" s="32">
        <f t="shared" si="58"/>
        <v>6578.1741000000002</v>
      </c>
      <c r="DX50" s="32">
        <f t="shared" si="58"/>
        <v>6511.7371000000003</v>
      </c>
      <c r="DY50" s="32">
        <f t="shared" si="58"/>
        <v>6445.9744999999994</v>
      </c>
      <c r="DZ50" s="32">
        <f t="shared" si="58"/>
        <v>6380.8791999999994</v>
      </c>
      <c r="EA50" s="32">
        <f t="shared" si="58"/>
        <v>6316.4443000000001</v>
      </c>
      <c r="EB50" s="32">
        <f t="shared" ref="EB50:GM50" si="59">ET25</f>
        <v>6252.6632</v>
      </c>
      <c r="EC50" s="32">
        <f t="shared" si="59"/>
        <v>6189.5293000000001</v>
      </c>
      <c r="ED50" s="32">
        <f t="shared" si="59"/>
        <v>6127.0357999999997</v>
      </c>
      <c r="EE50" s="32">
        <f t="shared" si="59"/>
        <v>6065.1759000000002</v>
      </c>
      <c r="EF50" s="32">
        <f t="shared" si="59"/>
        <v>6003.9438</v>
      </c>
      <c r="EG50" s="32">
        <f t="shared" si="59"/>
        <v>5943.3324000000002</v>
      </c>
      <c r="EH50" s="32">
        <f t="shared" si="59"/>
        <v>5883.3360000000002</v>
      </c>
      <c r="EI50" s="32">
        <f t="shared" si="59"/>
        <v>5823.9479000000001</v>
      </c>
      <c r="EJ50" s="32">
        <f t="shared" si="59"/>
        <v>5765.1620000000003</v>
      </c>
      <c r="EK50" s="32">
        <f t="shared" si="59"/>
        <v>5706.9721000000009</v>
      </c>
      <c r="EL50" s="32">
        <f t="shared" si="59"/>
        <v>5649.3723</v>
      </c>
      <c r="EM50" s="32">
        <f t="shared" si="59"/>
        <v>5592.3562999999995</v>
      </c>
      <c r="EN50" s="32">
        <f t="shared" si="59"/>
        <v>5535.9183999999996</v>
      </c>
      <c r="EO50" s="32">
        <f t="shared" si="59"/>
        <v>5480.0524999999998</v>
      </c>
      <c r="EP50" s="32">
        <f t="shared" si="59"/>
        <v>5424.7530000000006</v>
      </c>
      <c r="EQ50" s="32">
        <f t="shared" si="59"/>
        <v>5370.0139000000008</v>
      </c>
      <c r="ER50" s="32">
        <f t="shared" si="59"/>
        <v>5315.8294999999998</v>
      </c>
      <c r="ES50" s="32">
        <f t="shared" si="59"/>
        <v>5262.1944000000003</v>
      </c>
      <c r="ET50" s="32">
        <f t="shared" si="59"/>
        <v>5209.1025</v>
      </c>
      <c r="EU50" s="32">
        <f t="shared" si="59"/>
        <v>5156.5488000000005</v>
      </c>
      <c r="EV50" s="32">
        <f t="shared" si="59"/>
        <v>5104.5277000000006</v>
      </c>
      <c r="EW50" s="32">
        <f t="shared" si="59"/>
        <v>5053.0334000000003</v>
      </c>
      <c r="EX50" s="32">
        <f t="shared" si="59"/>
        <v>5002.0607</v>
      </c>
      <c r="EY50" s="32">
        <f t="shared" si="59"/>
        <v>4951.6046000000006</v>
      </c>
      <c r="EZ50" s="32">
        <f t="shared" si="59"/>
        <v>4901.6594999999998</v>
      </c>
      <c r="FA50" s="32">
        <f t="shared" si="59"/>
        <v>4852.2201999999997</v>
      </c>
      <c r="FB50" s="32">
        <f t="shared" si="59"/>
        <v>4803.2817999999997</v>
      </c>
      <c r="FC50" s="32">
        <f t="shared" si="59"/>
        <v>4754.8388999999997</v>
      </c>
      <c r="FD50" s="32">
        <f t="shared" si="59"/>
        <v>4706.8867</v>
      </c>
      <c r="FE50" s="32">
        <f t="shared" si="59"/>
        <v>4659.42</v>
      </c>
      <c r="FF50" s="32">
        <f t="shared" si="59"/>
        <v>4612.4340000000002</v>
      </c>
      <c r="FG50" s="32">
        <f t="shared" si="59"/>
        <v>4565.9236999999994</v>
      </c>
      <c r="FH50" s="32">
        <f t="shared" si="59"/>
        <v>4519.8842999999997</v>
      </c>
      <c r="FI50" s="32">
        <f t="shared" si="59"/>
        <v>4474.3108000000002</v>
      </c>
      <c r="FJ50" s="32">
        <f t="shared" si="59"/>
        <v>4429.1988000000001</v>
      </c>
      <c r="FK50" s="32">
        <f t="shared" si="59"/>
        <v>4384.5436</v>
      </c>
      <c r="FL50" s="32">
        <f t="shared" si="59"/>
        <v>4340.3402000000006</v>
      </c>
      <c r="FM50" s="32">
        <f t="shared" si="59"/>
        <v>4296.5842999999995</v>
      </c>
      <c r="FN50" s="32">
        <f t="shared" si="59"/>
        <v>4253.2713000000003</v>
      </c>
      <c r="FO50" s="32">
        <f t="shared" si="59"/>
        <v>4210.3964999999998</v>
      </c>
      <c r="FP50" s="32">
        <f t="shared" si="59"/>
        <v>4167.9555999999993</v>
      </c>
      <c r="FQ50" s="32">
        <f t="shared" si="59"/>
        <v>4125.9441999999999</v>
      </c>
      <c r="FR50" s="32">
        <f t="shared" si="59"/>
        <v>4084.3579999999997</v>
      </c>
      <c r="FS50" s="32">
        <f t="shared" si="59"/>
        <v>4043.1922999999997</v>
      </c>
      <c r="FT50" s="32">
        <f t="shared" si="59"/>
        <v>4002.4434000000001</v>
      </c>
      <c r="FU50" s="32">
        <f t="shared" si="59"/>
        <v>3962.1064999999999</v>
      </c>
      <c r="FV50" s="32">
        <f t="shared" si="59"/>
        <v>3922.1778000000004</v>
      </c>
      <c r="FW50" s="32">
        <f t="shared" si="59"/>
        <v>3882.6530000000002</v>
      </c>
      <c r="FX50" s="32">
        <f t="shared" si="59"/>
        <v>3843.5278000000003</v>
      </c>
      <c r="FY50" s="32">
        <f t="shared" si="59"/>
        <v>3804.7984999999999</v>
      </c>
      <c r="FZ50" s="32">
        <f t="shared" si="59"/>
        <v>3766.4607999999998</v>
      </c>
      <c r="GA50" s="32">
        <f t="shared" si="59"/>
        <v>0</v>
      </c>
      <c r="GB50" s="32">
        <f t="shared" si="59"/>
        <v>0</v>
      </c>
      <c r="GC50" s="32">
        <f t="shared" si="59"/>
        <v>0</v>
      </c>
      <c r="GD50" s="32">
        <f t="shared" si="59"/>
        <v>0</v>
      </c>
      <c r="GE50" s="32">
        <f t="shared" si="59"/>
        <v>0</v>
      </c>
      <c r="GF50" s="32">
        <f t="shared" si="59"/>
        <v>0</v>
      </c>
      <c r="GG50" s="32">
        <f t="shared" si="59"/>
        <v>0</v>
      </c>
      <c r="GH50" s="32">
        <f t="shared" si="59"/>
        <v>0</v>
      </c>
      <c r="GI50" s="32">
        <f t="shared" si="59"/>
        <v>0</v>
      </c>
      <c r="GJ50" s="32">
        <f t="shared" si="59"/>
        <v>0</v>
      </c>
      <c r="GK50" s="32">
        <f t="shared" si="59"/>
        <v>0</v>
      </c>
      <c r="GL50" s="32">
        <f t="shared" si="59"/>
        <v>0</v>
      </c>
      <c r="GM50" s="32">
        <f t="shared" si="59"/>
        <v>0</v>
      </c>
      <c r="GN50" s="32">
        <f>HF25</f>
        <v>0</v>
      </c>
    </row>
    <row r="51" spans="1:196" s="32" customFormat="1" x14ac:dyDescent="0.25">
      <c r="B51" s="32">
        <f>Blad4!B25</f>
        <v>75131455.947686866</v>
      </c>
      <c r="C51" s="32">
        <f>V26</f>
        <v>397578.02893356641</v>
      </c>
      <c r="D51" s="32">
        <f t="shared" ref="D51:BO51" si="60">W26</f>
        <v>978463.83610765217</v>
      </c>
      <c r="E51" s="32">
        <f t="shared" si="60"/>
        <v>903691.83701049839</v>
      </c>
      <c r="F51" s="32">
        <f t="shared" si="60"/>
        <v>774856.9228133508</v>
      </c>
      <c r="G51" s="32">
        <f t="shared" si="60"/>
        <v>686260.63761816011</v>
      </c>
      <c r="H51" s="32">
        <f t="shared" si="60"/>
        <v>651055.07327100425</v>
      </c>
      <c r="I51" s="32">
        <f t="shared" si="60"/>
        <v>557898.82342276047</v>
      </c>
      <c r="J51" s="32">
        <f t="shared" si="60"/>
        <v>544430.13926620432</v>
      </c>
      <c r="K51" s="32">
        <f t="shared" si="60"/>
        <v>529523.09180143685</v>
      </c>
      <c r="L51" s="32">
        <f t="shared" si="60"/>
        <v>569219.82699008472</v>
      </c>
      <c r="M51" s="32">
        <f t="shared" si="60"/>
        <v>579397.27192811773</v>
      </c>
      <c r="N51" s="32">
        <f t="shared" si="60"/>
        <v>553532.86812191876</v>
      </c>
      <c r="O51" s="32">
        <f t="shared" si="60"/>
        <v>570900.23356571072</v>
      </c>
      <c r="P51" s="32">
        <f t="shared" si="60"/>
        <v>535308.33618872007</v>
      </c>
      <c r="Q51" s="32">
        <f t="shared" si="60"/>
        <v>526553.44755710731</v>
      </c>
      <c r="R51" s="32">
        <f t="shared" si="60"/>
        <v>472986.87492174818</v>
      </c>
      <c r="S51" s="32">
        <f t="shared" si="60"/>
        <v>449592.32755192666</v>
      </c>
      <c r="T51" s="32">
        <f t="shared" si="60"/>
        <v>358775.32571725227</v>
      </c>
      <c r="U51" s="32">
        <f t="shared" si="60"/>
        <v>315892.91008470918</v>
      </c>
      <c r="V51" s="32">
        <f t="shared" si="60"/>
        <v>249329.10533838978</v>
      </c>
      <c r="W51" s="32">
        <f t="shared" si="60"/>
        <v>200929.86662993464</v>
      </c>
      <c r="X51" s="32">
        <f t="shared" si="60"/>
        <v>193253.767357887</v>
      </c>
      <c r="Y51" s="32">
        <f t="shared" si="60"/>
        <v>175254.44395758724</v>
      </c>
      <c r="Z51" s="32">
        <f t="shared" si="60"/>
        <v>169957.55887708708</v>
      </c>
      <c r="AA51" s="32">
        <f t="shared" si="60"/>
        <v>158544.26310808648</v>
      </c>
      <c r="AB51" s="32">
        <f t="shared" si="60"/>
        <v>141323.64899578664</v>
      </c>
      <c r="AC51" s="32">
        <f t="shared" si="60"/>
        <v>137115.46470728616</v>
      </c>
      <c r="AD51" s="32">
        <f t="shared" si="60"/>
        <v>137007.56813738961</v>
      </c>
      <c r="AE51" s="32">
        <f t="shared" si="60"/>
        <v>140142.25687322518</v>
      </c>
      <c r="AF51" s="32">
        <f t="shared" si="60"/>
        <v>138042.06066481053</v>
      </c>
      <c r="AG51" s="32">
        <f t="shared" si="60"/>
        <v>134285.78961855482</v>
      </c>
      <c r="AH51" s="32">
        <f t="shared" si="60"/>
        <v>130302.57015220576</v>
      </c>
      <c r="AI51" s="32">
        <f t="shared" si="60"/>
        <v>122714.12745249347</v>
      </c>
      <c r="AJ51" s="32">
        <f t="shared" si="60"/>
        <v>125504.44092372355</v>
      </c>
      <c r="AK51" s="32">
        <f t="shared" si="60"/>
        <v>114017.29824185884</v>
      </c>
      <c r="AL51" s="32">
        <f t="shared" si="60"/>
        <v>115035.8009355642</v>
      </c>
      <c r="AM51" s="32">
        <f t="shared" si="60"/>
        <v>109557.72887323811</v>
      </c>
      <c r="AN51" s="32">
        <f t="shared" si="60"/>
        <v>108553.86842572383</v>
      </c>
      <c r="AO51" s="32">
        <f t="shared" si="60"/>
        <v>107223.16239147421</v>
      </c>
      <c r="AP51" s="32">
        <f t="shared" si="60"/>
        <v>103989.25984792346</v>
      </c>
      <c r="AQ51" s="32">
        <f t="shared" si="60"/>
        <v>100934.56561301567</v>
      </c>
      <c r="AR51" s="32">
        <f t="shared" si="60"/>
        <v>98266.043516926671</v>
      </c>
      <c r="AS51" s="32">
        <f t="shared" si="60"/>
        <v>95060.238101372306</v>
      </c>
      <c r="AT51" s="32">
        <f t="shared" si="60"/>
        <v>93301.983292184028</v>
      </c>
      <c r="AU51" s="32">
        <f t="shared" si="60"/>
        <v>91027.04984163573</v>
      </c>
      <c r="AV51" s="32">
        <f t="shared" si="60"/>
        <v>89019.066753025851</v>
      </c>
      <c r="AW51" s="32">
        <f t="shared" si="60"/>
        <v>86820.826430942514</v>
      </c>
      <c r="AX51" s="32">
        <f t="shared" si="60"/>
        <v>84801.921651343437</v>
      </c>
      <c r="AY51" s="32">
        <f t="shared" si="60"/>
        <v>82609.495910328813</v>
      </c>
      <c r="AZ51" s="32">
        <f t="shared" si="60"/>
        <v>80619.033515264076</v>
      </c>
      <c r="BA51" s="32">
        <f t="shared" si="60"/>
        <v>78639.64554412532</v>
      </c>
      <c r="BB51" s="32">
        <f t="shared" si="60"/>
        <v>76608.583336753014</v>
      </c>
      <c r="BC51" s="32">
        <f t="shared" si="60"/>
        <v>74622.87061138064</v>
      </c>
      <c r="BD51" s="32">
        <f t="shared" si="60"/>
        <v>72788.075621864526</v>
      </c>
      <c r="BE51" s="32">
        <f t="shared" si="60"/>
        <v>70969.619294086981</v>
      </c>
      <c r="BF51" s="32">
        <f t="shared" si="60"/>
        <v>69238.46327845077</v>
      </c>
      <c r="BG51" s="32">
        <f t="shared" si="60"/>
        <v>67503.716054639372</v>
      </c>
      <c r="BH51" s="32">
        <f t="shared" si="60"/>
        <v>66125.667284499883</v>
      </c>
      <c r="BI51" s="32">
        <f t="shared" si="60"/>
        <v>64524.711065056035</v>
      </c>
      <c r="BJ51" s="32">
        <f t="shared" si="60"/>
        <v>63336.094177452338</v>
      </c>
      <c r="BK51" s="32">
        <f t="shared" si="60"/>
        <v>60607.551243279377</v>
      </c>
      <c r="BL51" s="32">
        <f t="shared" si="60"/>
        <v>55800.985325783273</v>
      </c>
      <c r="BM51" s="32">
        <f t="shared" si="60"/>
        <v>54667.486872330141</v>
      </c>
      <c r="BN51" s="32">
        <f t="shared" si="60"/>
        <v>53580.539554382638</v>
      </c>
      <c r="BO51" s="32">
        <f t="shared" si="60"/>
        <v>52472.514515482886</v>
      </c>
      <c r="BP51" s="32">
        <f t="shared" ref="BP51:EA51" si="61">CI26</f>
        <v>51473.071555328512</v>
      </c>
      <c r="BQ51" s="32">
        <f t="shared" si="61"/>
        <v>50554.313408177768</v>
      </c>
      <c r="BR51" s="32">
        <f t="shared" si="61"/>
        <v>49601.342113250859</v>
      </c>
      <c r="BS51" s="32">
        <f t="shared" si="61"/>
        <v>48723.942097432009</v>
      </c>
      <c r="BT51" s="32">
        <f t="shared" si="61"/>
        <v>47953.438817170478</v>
      </c>
      <c r="BU51" s="32">
        <f t="shared" si="61"/>
        <v>47053.708326083921</v>
      </c>
      <c r="BV51" s="32">
        <f t="shared" si="61"/>
        <v>46296.368292582032</v>
      </c>
      <c r="BW51" s="32">
        <f t="shared" si="61"/>
        <v>45466.853083614304</v>
      </c>
      <c r="BX51" s="32">
        <f t="shared" si="61"/>
        <v>44654.868574933447</v>
      </c>
      <c r="BY51" s="32">
        <f t="shared" si="61"/>
        <v>43802.382105060176</v>
      </c>
      <c r="BZ51" s="32">
        <f t="shared" si="61"/>
        <v>42886.247231281923</v>
      </c>
      <c r="CA51" s="32">
        <f t="shared" si="61"/>
        <v>42089.292835361761</v>
      </c>
      <c r="CB51" s="32">
        <f t="shared" si="61"/>
        <v>41338.3890710216</v>
      </c>
      <c r="CC51" s="32">
        <f t="shared" si="61"/>
        <v>40632.486282952712</v>
      </c>
      <c r="CD51" s="32">
        <f t="shared" si="61"/>
        <v>39881.918499929365</v>
      </c>
      <c r="CE51" s="32">
        <f t="shared" si="61"/>
        <v>39176.915905222122</v>
      </c>
      <c r="CF51" s="32">
        <f t="shared" si="61"/>
        <v>38548.208607200882</v>
      </c>
      <c r="CG51" s="32">
        <f t="shared" si="61"/>
        <v>37810.845970749375</v>
      </c>
      <c r="CH51" s="32">
        <f t="shared" si="61"/>
        <v>37179.146918495389</v>
      </c>
      <c r="CI51" s="32">
        <f t="shared" si="61"/>
        <v>36500.722178950404</v>
      </c>
      <c r="CJ51" s="32">
        <f t="shared" si="61"/>
        <v>35865.379676853627</v>
      </c>
      <c r="CK51" s="32">
        <f t="shared" si="61"/>
        <v>35243.130931406835</v>
      </c>
      <c r="CL51" s="32">
        <f t="shared" si="61"/>
        <v>34633.990472462807</v>
      </c>
      <c r="CM51" s="32">
        <f t="shared" si="61"/>
        <v>33975.674443957338</v>
      </c>
      <c r="CN51" s="32">
        <f t="shared" si="61"/>
        <v>33390.719331000233</v>
      </c>
      <c r="CO51" s="32">
        <f t="shared" si="61"/>
        <v>32840.67552509153</v>
      </c>
      <c r="CP51" s="32">
        <f t="shared" si="61"/>
        <v>32255.019539488123</v>
      </c>
      <c r="CQ51" s="32">
        <f t="shared" si="61"/>
        <v>31703.76744932936</v>
      </c>
      <c r="CR51" s="32">
        <f t="shared" si="61"/>
        <v>31209.320127585434</v>
      </c>
      <c r="CS51" s="32">
        <f t="shared" si="61"/>
        <v>30633.485004557944</v>
      </c>
      <c r="CT51" s="32">
        <f t="shared" si="61"/>
        <v>30137.569204629443</v>
      </c>
      <c r="CU51" s="32">
        <f t="shared" si="61"/>
        <v>29604.801977186151</v>
      </c>
      <c r="CV51" s="32">
        <f t="shared" si="61"/>
        <v>29104.94195789134</v>
      </c>
      <c r="CW51" s="32">
        <f t="shared" si="61"/>
        <v>28614.407235457387</v>
      </c>
      <c r="CX51" s="32">
        <f t="shared" si="61"/>
        <v>28132.987950657724</v>
      </c>
      <c r="CY51" s="32">
        <f t="shared" si="61"/>
        <v>27599.105638277782</v>
      </c>
      <c r="CZ51" s="32">
        <f t="shared" si="61"/>
        <v>27135.824046329784</v>
      </c>
      <c r="DA51" s="32">
        <f t="shared" si="61"/>
        <v>26696.108747563376</v>
      </c>
      <c r="DB51" s="32">
        <f t="shared" si="61"/>
        <v>26233.737847476375</v>
      </c>
      <c r="DC51" s="32">
        <f t="shared" si="61"/>
        <v>25795.215265743474</v>
      </c>
      <c r="DD51" s="32">
        <f t="shared" si="61"/>
        <v>25395.060552733819</v>
      </c>
      <c r="DE51" s="32">
        <f t="shared" si="61"/>
        <v>24940.920820542196</v>
      </c>
      <c r="DF51" s="32">
        <f t="shared" si="61"/>
        <v>24541.086942178445</v>
      </c>
      <c r="DG51" s="32">
        <f t="shared" si="61"/>
        <v>21219.266947950175</v>
      </c>
      <c r="DH51" s="32">
        <f t="shared" si="61"/>
        <v>20874.546784315535</v>
      </c>
      <c r="DI51" s="32">
        <f t="shared" si="61"/>
        <v>20536.211955216524</v>
      </c>
      <c r="DJ51" s="32">
        <f t="shared" si="61"/>
        <v>20203.820168334725</v>
      </c>
      <c r="DK51" s="32">
        <f t="shared" si="61"/>
        <v>19873.635625719526</v>
      </c>
      <c r="DL51" s="32">
        <f t="shared" si="61"/>
        <v>19542.940425927998</v>
      </c>
      <c r="DM51" s="32">
        <f t="shared" si="61"/>
        <v>19226.538129846747</v>
      </c>
      <c r="DN51" s="32">
        <f t="shared" si="61"/>
        <v>18916.329785285528</v>
      </c>
      <c r="DO51" s="32">
        <f t="shared" si="61"/>
        <v>18647.18865571358</v>
      </c>
      <c r="DP51" s="32">
        <f t="shared" si="61"/>
        <v>18347.11595686018</v>
      </c>
      <c r="DQ51" s="32">
        <f t="shared" si="61"/>
        <v>18066.527742236158</v>
      </c>
      <c r="DR51" s="32">
        <f t="shared" si="61"/>
        <v>17792.108865808947</v>
      </c>
      <c r="DS51" s="32">
        <f t="shared" si="61"/>
        <v>11306.637606663337</v>
      </c>
      <c r="DT51" s="32">
        <f t="shared" si="61"/>
        <v>7089.3342873874735</v>
      </c>
      <c r="DU51" s="32">
        <f t="shared" si="61"/>
        <v>7016.8327088867445</v>
      </c>
      <c r="DV51" s="32">
        <f t="shared" si="61"/>
        <v>6945.0799633512233</v>
      </c>
      <c r="DW51" s="32">
        <f t="shared" si="61"/>
        <v>6874.0683893283258</v>
      </c>
      <c r="DX51" s="32">
        <f t="shared" si="61"/>
        <v>6803.7901253654709</v>
      </c>
      <c r="DY51" s="32">
        <f t="shared" si="61"/>
        <v>6734.2381714626608</v>
      </c>
      <c r="DZ51" s="32">
        <f t="shared" si="61"/>
        <v>6665.4041047147293</v>
      </c>
      <c r="EA51" s="32">
        <f t="shared" si="61"/>
        <v>6597.2810251216806</v>
      </c>
      <c r="EB51" s="32">
        <f t="shared" ref="EB51:GM51" si="62">EU26</f>
        <v>6529.860809778349</v>
      </c>
      <c r="EC51" s="32">
        <f t="shared" si="62"/>
        <v>6463.1366586847344</v>
      </c>
      <c r="ED51" s="32">
        <f t="shared" si="62"/>
        <v>6397.1012103882567</v>
      </c>
      <c r="EE51" s="32">
        <f t="shared" si="62"/>
        <v>6331.7470034363341</v>
      </c>
      <c r="EF51" s="32">
        <f t="shared" si="62"/>
        <v>6267.0680378289671</v>
      </c>
      <c r="EG51" s="32">
        <f t="shared" si="62"/>
        <v>6203.054729208412</v>
      </c>
      <c r="EH51" s="32">
        <f t="shared" si="62"/>
        <v>6139.7031004798282</v>
      </c>
      <c r="EI51" s="32">
        <f t="shared" si="62"/>
        <v>6077.004267285477</v>
      </c>
      <c r="EJ51" s="32">
        <f t="shared" si="62"/>
        <v>6014.9517296253543</v>
      </c>
      <c r="EK51" s="32">
        <f t="shared" si="62"/>
        <v>5953.5390260468803</v>
      </c>
      <c r="EL51" s="32">
        <f t="shared" si="62"/>
        <v>5892.7596565500553</v>
      </c>
      <c r="EM51" s="32">
        <f t="shared" si="62"/>
        <v>5832.6064982297148</v>
      </c>
      <c r="EN51" s="32">
        <f t="shared" si="62"/>
        <v>5773.0729510858619</v>
      </c>
      <c r="EO51" s="32">
        <f t="shared" si="62"/>
        <v>5714.153715118493</v>
      </c>
      <c r="EP51" s="32">
        <f t="shared" si="62"/>
        <v>5655.8411674224481</v>
      </c>
      <c r="EQ51" s="32">
        <f t="shared" si="62"/>
        <v>5598.1285465451438</v>
      </c>
      <c r="ER51" s="32">
        <f t="shared" si="62"/>
        <v>5541.011213939164</v>
      </c>
      <c r="ES51" s="32">
        <f t="shared" si="62"/>
        <v>5484.4818466993438</v>
      </c>
      <c r="ET51" s="32">
        <f t="shared" si="62"/>
        <v>5428.5346448256851</v>
      </c>
      <c r="EU51" s="32">
        <f t="shared" si="62"/>
        <v>5373.1636468656052</v>
      </c>
      <c r="EV51" s="32">
        <f t="shared" si="62"/>
        <v>5318.3620913665227</v>
      </c>
      <c r="EW51" s="32">
        <f t="shared" si="62"/>
        <v>5264.125178328437</v>
      </c>
      <c r="EX51" s="32">
        <f t="shared" si="62"/>
        <v>5210.4463462987687</v>
      </c>
      <c r="EY51" s="32">
        <f t="shared" si="62"/>
        <v>5157.3192338249355</v>
      </c>
      <c r="EZ51" s="32">
        <f t="shared" si="62"/>
        <v>5104.7389409069365</v>
      </c>
      <c r="FA51" s="32">
        <f t="shared" si="62"/>
        <v>5052.6997060921931</v>
      </c>
      <c r="FB51" s="32">
        <f t="shared" si="62"/>
        <v>5001.195829380702</v>
      </c>
      <c r="FC51" s="32">
        <f t="shared" si="62"/>
        <v>4950.2215493198828</v>
      </c>
      <c r="FD51" s="32">
        <f t="shared" si="62"/>
        <v>4899.7720659097367</v>
      </c>
      <c r="FE51" s="32">
        <f t="shared" si="62"/>
        <v>4849.8407562451002</v>
      </c>
      <c r="FF51" s="32">
        <f t="shared" si="62"/>
        <v>4800.422120325974</v>
      </c>
      <c r="FG51" s="32">
        <f t="shared" si="62"/>
        <v>4751.5128196049382</v>
      </c>
      <c r="FH51" s="32">
        <f t="shared" si="62"/>
        <v>4703.105069724249</v>
      </c>
      <c r="FI51" s="32">
        <f t="shared" si="62"/>
        <v>4655.1954321364883</v>
      </c>
      <c r="FJ51" s="32">
        <f t="shared" si="62"/>
        <v>4607.7777453890749</v>
      </c>
      <c r="FK51" s="32">
        <f t="shared" si="62"/>
        <v>4560.8467480294275</v>
      </c>
      <c r="FL51" s="32">
        <f t="shared" si="62"/>
        <v>4514.3987015101266</v>
      </c>
      <c r="FM51" s="32">
        <f t="shared" si="62"/>
        <v>4468.4272829260099</v>
      </c>
      <c r="FN51" s="32">
        <f t="shared" si="62"/>
        <v>4422.9280922770777</v>
      </c>
      <c r="FO51" s="32">
        <f t="shared" si="62"/>
        <v>4377.8962295633291</v>
      </c>
      <c r="FP51" s="32">
        <f t="shared" si="62"/>
        <v>4333.3269333321841</v>
      </c>
      <c r="FQ51" s="32">
        <f t="shared" si="62"/>
        <v>4289.2146421310608</v>
      </c>
      <c r="FR51" s="32">
        <f t="shared" si="62"/>
        <v>4245.555917412541</v>
      </c>
      <c r="FS51" s="32">
        <f t="shared" si="62"/>
        <v>4202.3446362714603</v>
      </c>
      <c r="FT51" s="32">
        <f t="shared" si="62"/>
        <v>4159.5767987078216</v>
      </c>
      <c r="FU51" s="32">
        <f t="shared" si="62"/>
        <v>4117.2481047216215</v>
      </c>
      <c r="FV51" s="32">
        <f t="shared" si="62"/>
        <v>4075.3533928602806</v>
      </c>
      <c r="FW51" s="32">
        <f t="shared" si="62"/>
        <v>4033.888563123799</v>
      </c>
      <c r="FX51" s="32">
        <f t="shared" si="62"/>
        <v>3992.8495155121764</v>
      </c>
      <c r="FY51" s="32">
        <f t="shared" si="62"/>
        <v>3952.2307271202499</v>
      </c>
      <c r="FZ51" s="32">
        <f t="shared" si="62"/>
        <v>3912.0288594006015</v>
      </c>
      <c r="GA51" s="32">
        <f t="shared" si="62"/>
        <v>0</v>
      </c>
      <c r="GB51" s="32">
        <f t="shared" si="62"/>
        <v>0</v>
      </c>
      <c r="GC51" s="32">
        <f t="shared" si="62"/>
        <v>0</v>
      </c>
      <c r="GD51" s="32">
        <f t="shared" si="62"/>
        <v>0</v>
      </c>
      <c r="GE51" s="32">
        <f t="shared" si="62"/>
        <v>0</v>
      </c>
      <c r="GF51" s="32">
        <f t="shared" si="62"/>
        <v>0</v>
      </c>
      <c r="GG51" s="32">
        <f t="shared" si="62"/>
        <v>0</v>
      </c>
      <c r="GH51" s="32">
        <f t="shared" si="62"/>
        <v>0</v>
      </c>
      <c r="GI51" s="32">
        <f t="shared" si="62"/>
        <v>0</v>
      </c>
      <c r="GJ51" s="32">
        <f t="shared" si="62"/>
        <v>0</v>
      </c>
      <c r="GK51" s="32">
        <f t="shared" si="62"/>
        <v>0</v>
      </c>
      <c r="GL51" s="32">
        <f t="shared" si="62"/>
        <v>0</v>
      </c>
      <c r="GM51" s="32">
        <f t="shared" si="62"/>
        <v>0</v>
      </c>
      <c r="GN51" s="32">
        <f>HG26</f>
        <v>0</v>
      </c>
    </row>
    <row r="52" spans="1:196" s="32" customFormat="1" x14ac:dyDescent="0.25">
      <c r="B52" s="32">
        <f>Blad4!B26</f>
        <v>158078497.38320124</v>
      </c>
      <c r="C52" s="32">
        <f>W27</f>
        <v>714453.97502264928</v>
      </c>
      <c r="D52" s="32">
        <f t="shared" ref="D52:BO52" si="63">X27</f>
        <v>1625127.9860774032</v>
      </c>
      <c r="E52" s="32">
        <f t="shared" si="63"/>
        <v>1509562.6505986655</v>
      </c>
      <c r="F52" s="32">
        <f t="shared" si="63"/>
        <v>1340407.2868139364</v>
      </c>
      <c r="G52" s="32">
        <f t="shared" si="63"/>
        <v>1198524.0462398396</v>
      </c>
      <c r="H52" s="32">
        <f t="shared" si="63"/>
        <v>1111877.441336419</v>
      </c>
      <c r="I52" s="32">
        <f t="shared" si="63"/>
        <v>1061828.0366716506</v>
      </c>
      <c r="J52" s="32">
        <f t="shared" si="63"/>
        <v>1141681.8695761154</v>
      </c>
      <c r="K52" s="32">
        <f t="shared" si="63"/>
        <v>1336261.1964894366</v>
      </c>
      <c r="L52" s="32">
        <f t="shared" si="63"/>
        <v>1569094.9822930456</v>
      </c>
      <c r="M52" s="32">
        <f t="shared" si="63"/>
        <v>1763070.9738173366</v>
      </c>
      <c r="N52" s="32">
        <f t="shared" si="63"/>
        <v>1835900.5151024498</v>
      </c>
      <c r="O52" s="32">
        <f t="shared" si="63"/>
        <v>1843604.5525668056</v>
      </c>
      <c r="P52" s="32">
        <f t="shared" si="63"/>
        <v>1470144.6940114382</v>
      </c>
      <c r="Q52" s="32">
        <f t="shared" si="63"/>
        <v>1249336.9574996466</v>
      </c>
      <c r="R52" s="32">
        <f t="shared" si="63"/>
        <v>948179.59079429018</v>
      </c>
      <c r="S52" s="32">
        <f t="shared" si="63"/>
        <v>957038.96681879158</v>
      </c>
      <c r="T52" s="32">
        <f t="shared" si="63"/>
        <v>894847.15563338122</v>
      </c>
      <c r="U52" s="32">
        <f t="shared" si="63"/>
        <v>801758.36528985726</v>
      </c>
      <c r="V52" s="32">
        <f t="shared" si="63"/>
        <v>628646.74576723122</v>
      </c>
      <c r="W52" s="32">
        <f t="shared" si="63"/>
        <v>565804.48996557726</v>
      </c>
      <c r="X52" s="32">
        <f t="shared" si="63"/>
        <v>533619.04234507284</v>
      </c>
      <c r="Y52" s="32">
        <f t="shared" si="63"/>
        <v>500073.76718870632</v>
      </c>
      <c r="Z52" s="32">
        <f t="shared" si="63"/>
        <v>464568.52979983541</v>
      </c>
      <c r="AA52" s="32">
        <f t="shared" si="63"/>
        <v>425495.65806812106</v>
      </c>
      <c r="AB52" s="32">
        <f t="shared" si="63"/>
        <v>387785.74734563113</v>
      </c>
      <c r="AC52" s="32">
        <f t="shared" si="63"/>
        <v>361356.08851794322</v>
      </c>
      <c r="AD52" s="32">
        <f t="shared" si="63"/>
        <v>398901.36658724619</v>
      </c>
      <c r="AE52" s="32">
        <f t="shared" si="63"/>
        <v>445255.68099161627</v>
      </c>
      <c r="AF52" s="32">
        <f t="shared" si="63"/>
        <v>425767.33302866737</v>
      </c>
      <c r="AG52" s="32">
        <f t="shared" si="63"/>
        <v>391211.67812669469</v>
      </c>
      <c r="AH52" s="32">
        <f t="shared" si="63"/>
        <v>388100.04353340017</v>
      </c>
      <c r="AI52" s="32">
        <f t="shared" si="63"/>
        <v>383402.10517946037</v>
      </c>
      <c r="AJ52" s="32">
        <f t="shared" si="63"/>
        <v>380501.70318011509</v>
      </c>
      <c r="AK52" s="32">
        <f t="shared" si="63"/>
        <v>367044.98531280289</v>
      </c>
      <c r="AL52" s="32">
        <f t="shared" si="63"/>
        <v>355150.59413864906</v>
      </c>
      <c r="AM52" s="32">
        <f t="shared" si="63"/>
        <v>349260.46950231993</v>
      </c>
      <c r="AN52" s="32">
        <f t="shared" si="63"/>
        <v>348523.50139273284</v>
      </c>
      <c r="AO52" s="32">
        <f t="shared" si="63"/>
        <v>346178.06092535856</v>
      </c>
      <c r="AP52" s="32">
        <f t="shared" si="63"/>
        <v>337539.63157946209</v>
      </c>
      <c r="AQ52" s="32">
        <f t="shared" si="63"/>
        <v>328749.31823118462</v>
      </c>
      <c r="AR52" s="32">
        <f t="shared" si="63"/>
        <v>323306.78708977113</v>
      </c>
      <c r="AS52" s="32">
        <f t="shared" si="63"/>
        <v>315975.82268599456</v>
      </c>
      <c r="AT52" s="32">
        <f t="shared" si="63"/>
        <v>308607.08766402915</v>
      </c>
      <c r="AU52" s="32">
        <f t="shared" si="63"/>
        <v>302953.12814820517</v>
      </c>
      <c r="AV52" s="32">
        <f t="shared" si="63"/>
        <v>298758.0935807199</v>
      </c>
      <c r="AW52" s="32">
        <f t="shared" si="63"/>
        <v>293750.57716517925</v>
      </c>
      <c r="AX52" s="32">
        <f t="shared" si="63"/>
        <v>290134.92723670817</v>
      </c>
      <c r="AY52" s="32">
        <f t="shared" si="63"/>
        <v>284001.55611000577</v>
      </c>
      <c r="AZ52" s="32">
        <f t="shared" si="63"/>
        <v>278972.40619949257</v>
      </c>
      <c r="BA52" s="32">
        <f t="shared" si="63"/>
        <v>273374.35631627456</v>
      </c>
      <c r="BB52" s="32">
        <f t="shared" si="63"/>
        <v>267323.93506121048</v>
      </c>
      <c r="BC52" s="32">
        <f t="shared" si="63"/>
        <v>262388.74157412112</v>
      </c>
      <c r="BD52" s="32">
        <f t="shared" si="63"/>
        <v>258219.25344074759</v>
      </c>
      <c r="BE52" s="32">
        <f t="shared" si="63"/>
        <v>251608.84054024622</v>
      </c>
      <c r="BF52" s="32">
        <f t="shared" si="63"/>
        <v>246323.60190886178</v>
      </c>
      <c r="BG52" s="32">
        <f t="shared" si="63"/>
        <v>240973.53430756956</v>
      </c>
      <c r="BH52" s="32">
        <f t="shared" si="63"/>
        <v>233141.64904365328</v>
      </c>
      <c r="BI52" s="32">
        <f t="shared" si="63"/>
        <v>228364.18751099645</v>
      </c>
      <c r="BJ52" s="32">
        <f t="shared" si="63"/>
        <v>215317.47008038472</v>
      </c>
      <c r="BK52" s="32">
        <f t="shared" si="63"/>
        <v>208469.13629892751</v>
      </c>
      <c r="BL52" s="32">
        <f t="shared" si="63"/>
        <v>203228.66038385979</v>
      </c>
      <c r="BM52" s="32">
        <f t="shared" si="63"/>
        <v>198084.40666911259</v>
      </c>
      <c r="BN52" s="32">
        <f t="shared" si="63"/>
        <v>193061.79432877339</v>
      </c>
      <c r="BO52" s="32">
        <f t="shared" si="63"/>
        <v>188162.67356703134</v>
      </c>
      <c r="BP52" s="32">
        <f t="shared" ref="BP52:EA52" si="64">CJ27</f>
        <v>183467.89087726796</v>
      </c>
      <c r="BQ52" s="32">
        <f t="shared" si="64"/>
        <v>178983.70859661451</v>
      </c>
      <c r="BR52" s="32">
        <f t="shared" si="64"/>
        <v>174722.30757802003</v>
      </c>
      <c r="BS52" s="32">
        <f t="shared" si="64"/>
        <v>170699.23389867682</v>
      </c>
      <c r="BT52" s="32">
        <f t="shared" si="64"/>
        <v>166923.18579159825</v>
      </c>
      <c r="BU52" s="32">
        <f t="shared" si="64"/>
        <v>163395.96987612828</v>
      </c>
      <c r="BV52" s="32">
        <f t="shared" si="64"/>
        <v>160109.09107558645</v>
      </c>
      <c r="BW52" s="32">
        <f t="shared" si="64"/>
        <v>157790.88652515959</v>
      </c>
      <c r="BX52" s="32">
        <f t="shared" si="64"/>
        <v>155469.04866964673</v>
      </c>
      <c r="BY52" s="32">
        <f t="shared" si="64"/>
        <v>153441.83339426527</v>
      </c>
      <c r="BZ52" s="32">
        <f t="shared" si="64"/>
        <v>151686.96739278789</v>
      </c>
      <c r="CA52" s="32">
        <f t="shared" si="64"/>
        <v>150338.82163477509</v>
      </c>
      <c r="CB52" s="32">
        <f t="shared" si="64"/>
        <v>146392.52407811224</v>
      </c>
      <c r="CC52" s="32">
        <f t="shared" si="64"/>
        <v>141660.96772005549</v>
      </c>
      <c r="CD52" s="32">
        <f t="shared" si="64"/>
        <v>138896.56829744924</v>
      </c>
      <c r="CE52" s="32">
        <f t="shared" si="64"/>
        <v>136196.84036224597</v>
      </c>
      <c r="CF52" s="32">
        <f t="shared" si="64"/>
        <v>133552.58444396165</v>
      </c>
      <c r="CG52" s="32">
        <f t="shared" si="64"/>
        <v>130961.76774881505</v>
      </c>
      <c r="CH52" s="32">
        <f t="shared" si="64"/>
        <v>128415.25006625516</v>
      </c>
      <c r="CI52" s="32">
        <f t="shared" si="64"/>
        <v>125919.97053668492</v>
      </c>
      <c r="CJ52" s="32">
        <f t="shared" si="64"/>
        <v>123484.22813759292</v>
      </c>
      <c r="CK52" s="32">
        <f t="shared" si="64"/>
        <v>121071.03108150288</v>
      </c>
      <c r="CL52" s="32">
        <f t="shared" si="64"/>
        <v>118733.45257893059</v>
      </c>
      <c r="CM52" s="32">
        <f t="shared" si="64"/>
        <v>116425.49354407364</v>
      </c>
      <c r="CN52" s="32">
        <f t="shared" si="64"/>
        <v>114181.22926082803</v>
      </c>
      <c r="CO52" s="32">
        <f t="shared" si="64"/>
        <v>111983.0827124971</v>
      </c>
      <c r="CP52" s="32">
        <f t="shared" si="64"/>
        <v>109828.79057609555</v>
      </c>
      <c r="CQ52" s="32">
        <f t="shared" si="64"/>
        <v>107718.33713989041</v>
      </c>
      <c r="CR52" s="32">
        <f t="shared" si="64"/>
        <v>105642.0673148144</v>
      </c>
      <c r="CS52" s="32">
        <f t="shared" si="64"/>
        <v>103616.1833882248</v>
      </c>
      <c r="CT52" s="32">
        <f t="shared" si="64"/>
        <v>101630.30855136928</v>
      </c>
      <c r="CU52" s="32">
        <f t="shared" si="64"/>
        <v>99685.644269926692</v>
      </c>
      <c r="CV52" s="32">
        <f t="shared" si="64"/>
        <v>97780.070032329459</v>
      </c>
      <c r="CW52" s="32">
        <f t="shared" si="64"/>
        <v>95912.778039051351</v>
      </c>
      <c r="CX52" s="32">
        <f t="shared" si="64"/>
        <v>94082.967630044877</v>
      </c>
      <c r="CY52" s="32">
        <f t="shared" si="64"/>
        <v>92290.305652707117</v>
      </c>
      <c r="CZ52" s="32">
        <f t="shared" si="64"/>
        <v>90533.125714645546</v>
      </c>
      <c r="DA52" s="32">
        <f t="shared" si="64"/>
        <v>88811.561465353239</v>
      </c>
      <c r="DB52" s="32">
        <f t="shared" si="64"/>
        <v>87124.423601595408</v>
      </c>
      <c r="DC52" s="32">
        <f t="shared" si="64"/>
        <v>85470.526266759989</v>
      </c>
      <c r="DD52" s="32">
        <f t="shared" si="64"/>
        <v>83850.045892696609</v>
      </c>
      <c r="DE52" s="32">
        <f t="shared" si="64"/>
        <v>82261.820548638483</v>
      </c>
      <c r="DF52" s="32">
        <f t="shared" si="64"/>
        <v>80695.791214912606</v>
      </c>
      <c r="DG52" s="32">
        <f t="shared" si="64"/>
        <v>61255.319859677133</v>
      </c>
      <c r="DH52" s="32">
        <f t="shared" si="64"/>
        <v>60122.385841859701</v>
      </c>
      <c r="DI52" s="32">
        <f t="shared" si="64"/>
        <v>59003.01795647855</v>
      </c>
      <c r="DJ52" s="32">
        <f t="shared" si="64"/>
        <v>57913.63891211203</v>
      </c>
      <c r="DK52" s="32">
        <f t="shared" si="64"/>
        <v>56845.284379133896</v>
      </c>
      <c r="DL52" s="32">
        <f t="shared" si="64"/>
        <v>55788.701868015989</v>
      </c>
      <c r="DM52" s="32">
        <f t="shared" si="64"/>
        <v>54760.477613448995</v>
      </c>
      <c r="DN52" s="32">
        <f t="shared" si="64"/>
        <v>53751.82777098714</v>
      </c>
      <c r="DO52" s="32">
        <f t="shared" si="64"/>
        <v>52762.253156417384</v>
      </c>
      <c r="DP52" s="32">
        <f t="shared" si="64"/>
        <v>51791.352726765334</v>
      </c>
      <c r="DQ52" s="32">
        <f t="shared" si="64"/>
        <v>50839.005640613184</v>
      </c>
      <c r="DR52" s="32">
        <f t="shared" si="64"/>
        <v>49912.712588076633</v>
      </c>
      <c r="DS52" s="32">
        <f t="shared" si="64"/>
        <v>30862.28013217956</v>
      </c>
      <c r="DT52" s="32">
        <f t="shared" si="64"/>
        <v>7431.6638915861931</v>
      </c>
      <c r="DU52" s="32">
        <f t="shared" si="64"/>
        <v>7357.1474667108887</v>
      </c>
      <c r="DV52" s="32">
        <f t="shared" si="64"/>
        <v>7283.3985591585333</v>
      </c>
      <c r="DW52" s="32">
        <f t="shared" si="64"/>
        <v>7201.6498576294543</v>
      </c>
      <c r="DX52" s="32">
        <f t="shared" si="64"/>
        <v>7129.4119003652559</v>
      </c>
      <c r="DY52" s="32">
        <f t="shared" si="64"/>
        <v>7057.9202604240072</v>
      </c>
      <c r="DZ52" s="32">
        <f t="shared" si="64"/>
        <v>6978.2475963259049</v>
      </c>
      <c r="EA52" s="32">
        <f t="shared" si="64"/>
        <v>6908.2192765047421</v>
      </c>
      <c r="EB52" s="32">
        <f t="shared" ref="EB52:GM52" si="65">EV27</f>
        <v>6829.9953710741456</v>
      </c>
      <c r="EC52" s="32">
        <f t="shared" si="65"/>
        <v>6761.4014484679064</v>
      </c>
      <c r="ED52" s="32">
        <f t="shared" si="65"/>
        <v>6693.5139130165489</v>
      </c>
      <c r="EE52" s="32">
        <f t="shared" si="65"/>
        <v>6617.4074461454311</v>
      </c>
      <c r="EF52" s="32">
        <f t="shared" si="65"/>
        <v>6542.1476049886714</v>
      </c>
      <c r="EG52" s="32">
        <f t="shared" si="65"/>
        <v>6476.3328393813044</v>
      </c>
      <c r="EH52" s="32">
        <f t="shared" si="65"/>
        <v>6411.1954151184927</v>
      </c>
      <c r="EI52" s="32">
        <f t="shared" si="65"/>
        <v>6346.7267092950733</v>
      </c>
      <c r="EJ52" s="32">
        <f t="shared" si="65"/>
        <v>6282.9216833636274</v>
      </c>
      <c r="EK52" s="32">
        <f t="shared" si="65"/>
        <v>6202.0941459972601</v>
      </c>
      <c r="EL52" s="32">
        <f t="shared" si="65"/>
        <v>6130.678399822541</v>
      </c>
      <c r="EM52" s="32">
        <f t="shared" si="65"/>
        <v>6068.8193604937842</v>
      </c>
      <c r="EN52" s="32">
        <f t="shared" si="65"/>
        <v>6007.5959552466775</v>
      </c>
      <c r="EO52" s="32">
        <f t="shared" si="65"/>
        <v>5947.0016226286371</v>
      </c>
      <c r="EP52" s="32">
        <f t="shared" si="65"/>
        <v>5887.0295011870821</v>
      </c>
      <c r="EQ52" s="32">
        <f t="shared" si="65"/>
        <v>5827.6729294694314</v>
      </c>
      <c r="ER52" s="32">
        <f t="shared" si="65"/>
        <v>5768.9260074756858</v>
      </c>
      <c r="ES52" s="32">
        <f t="shared" si="65"/>
        <v>5710.7830352058436</v>
      </c>
      <c r="ET52" s="32">
        <f t="shared" si="65"/>
        <v>5653.2359283021633</v>
      </c>
      <c r="EU52" s="32">
        <f t="shared" si="65"/>
        <v>5596.2790867646427</v>
      </c>
      <c r="EV52" s="32">
        <f t="shared" si="65"/>
        <v>5531.1459378410273</v>
      </c>
      <c r="EW52" s="32">
        <f t="shared" si="65"/>
        <v>5475.3518655832468</v>
      </c>
      <c r="EX52" s="32">
        <f t="shared" si="65"/>
        <v>5420.1301357864631</v>
      </c>
      <c r="EY52" s="32">
        <f t="shared" si="65"/>
        <v>5365.4748484506781</v>
      </c>
      <c r="EZ52" s="32">
        <f t="shared" si="65"/>
        <v>5311.3801421233075</v>
      </c>
      <c r="FA52" s="32">
        <f t="shared" si="65"/>
        <v>5257.8407168043559</v>
      </c>
      <c r="FB52" s="32">
        <f t="shared" si="65"/>
        <v>5204.848688136075</v>
      </c>
      <c r="FC52" s="32">
        <f t="shared" si="65"/>
        <v>5152.4015404762104</v>
      </c>
      <c r="FD52" s="32">
        <f t="shared" si="65"/>
        <v>5082.8136210452867</v>
      </c>
      <c r="FE52" s="32">
        <f t="shared" si="65"/>
        <v>5022.5186710172893</v>
      </c>
      <c r="FF52" s="32">
        <f t="shared" si="65"/>
        <v>4971.6661904042794</v>
      </c>
      <c r="FG52" s="32">
        <f t="shared" si="65"/>
        <v>4921.3349449893612</v>
      </c>
      <c r="FH52" s="32">
        <f t="shared" si="65"/>
        <v>4871.5190733199515</v>
      </c>
      <c r="FI52" s="32">
        <f t="shared" si="65"/>
        <v>4822.2141753960532</v>
      </c>
      <c r="FJ52" s="32">
        <f t="shared" si="65"/>
        <v>4773.4130283125005</v>
      </c>
      <c r="FK52" s="32">
        <f t="shared" si="65"/>
        <v>4725.1123935218766</v>
      </c>
      <c r="FL52" s="32">
        <f t="shared" si="65"/>
        <v>4677.3053481190182</v>
      </c>
      <c r="FM52" s="32">
        <f t="shared" si="65"/>
        <v>4629.860297121887</v>
      </c>
      <c r="FN52" s="32">
        <f t="shared" si="65"/>
        <v>4582.7608416469247</v>
      </c>
      <c r="FO52" s="32">
        <f t="shared" si="65"/>
        <v>4536.3635303257151</v>
      </c>
      <c r="FP52" s="32">
        <f t="shared" si="65"/>
        <v>4490.271240781165</v>
      </c>
      <c r="FQ52" s="32">
        <f t="shared" si="65"/>
        <v>4444.8764026532735</v>
      </c>
      <c r="FR52" s="32">
        <f t="shared" si="65"/>
        <v>4399.9144572624755</v>
      </c>
      <c r="FS52" s="32">
        <f t="shared" si="65"/>
        <v>4355.4481979101156</v>
      </c>
      <c r="FT52" s="32">
        <f t="shared" si="65"/>
        <v>4311.3916866009658</v>
      </c>
      <c r="FU52" s="32">
        <f t="shared" si="65"/>
        <v>4267.8230227828353</v>
      </c>
      <c r="FV52" s="32">
        <f t="shared" si="65"/>
        <v>4224.7079556153785</v>
      </c>
      <c r="FW52" s="32">
        <f t="shared" si="65"/>
        <v>4181.9835063230621</v>
      </c>
      <c r="FX52" s="32">
        <f t="shared" si="65"/>
        <v>4139.7455034053219</v>
      </c>
      <c r="FY52" s="32">
        <f t="shared" si="65"/>
        <v>4097.9099317720938</v>
      </c>
      <c r="FZ52" s="32">
        <f t="shared" si="65"/>
        <v>4047.7581371105161</v>
      </c>
      <c r="GA52" s="32">
        <f t="shared" si="65"/>
        <v>0</v>
      </c>
      <c r="GB52" s="32">
        <f t="shared" si="65"/>
        <v>0</v>
      </c>
      <c r="GC52" s="32">
        <f t="shared" si="65"/>
        <v>0</v>
      </c>
      <c r="GD52" s="32">
        <f t="shared" si="65"/>
        <v>0</v>
      </c>
      <c r="GE52" s="32">
        <f t="shared" si="65"/>
        <v>0</v>
      </c>
      <c r="GF52" s="32">
        <f t="shared" si="65"/>
        <v>0</v>
      </c>
      <c r="GG52" s="32">
        <f t="shared" si="65"/>
        <v>0</v>
      </c>
      <c r="GH52" s="32">
        <f t="shared" si="65"/>
        <v>0</v>
      </c>
      <c r="GI52" s="32">
        <f t="shared" si="65"/>
        <v>0</v>
      </c>
      <c r="GJ52" s="32">
        <f t="shared" si="65"/>
        <v>0</v>
      </c>
      <c r="GK52" s="32">
        <f t="shared" si="65"/>
        <v>0</v>
      </c>
      <c r="GL52" s="32">
        <f t="shared" si="65"/>
        <v>0</v>
      </c>
      <c r="GM52" s="32">
        <f t="shared" si="65"/>
        <v>0</v>
      </c>
      <c r="GN52" s="32">
        <f>HH27</f>
        <v>0</v>
      </c>
    </row>
    <row r="53" spans="1:196" x14ac:dyDescent="0.25">
      <c r="A53" s="32">
        <f>SUM(C53:GN53)</f>
        <v>1026287006.5510241</v>
      </c>
      <c r="B53" s="32">
        <f>SUM(B31:B52)</f>
        <v>3267731022.1333094</v>
      </c>
      <c r="C53" s="32">
        <f>SUM(C31:C52)</f>
        <v>25124066.038170222</v>
      </c>
      <c r="D53" s="32">
        <f t="shared" ref="D53:BO53" si="66">SUM(D31:D52)</f>
        <v>31374915.024833474</v>
      </c>
      <c r="E53" s="32">
        <f t="shared" si="66"/>
        <v>28120172.090357017</v>
      </c>
      <c r="F53" s="32">
        <f t="shared" si="66"/>
        <v>23200123.591308191</v>
      </c>
      <c r="G53" s="32">
        <f t="shared" si="66"/>
        <v>20785174.303167213</v>
      </c>
      <c r="H53" s="32">
        <f t="shared" si="66"/>
        <v>20644410.039172132</v>
      </c>
      <c r="I53" s="32">
        <f t="shared" si="66"/>
        <v>21164597.123121407</v>
      </c>
      <c r="J53" s="32">
        <f t="shared" si="66"/>
        <v>21568495.748351604</v>
      </c>
      <c r="K53" s="32">
        <f t="shared" si="66"/>
        <v>22081770.920254804</v>
      </c>
      <c r="L53" s="32">
        <f t="shared" si="66"/>
        <v>23095828.155699842</v>
      </c>
      <c r="M53" s="32">
        <f t="shared" si="66"/>
        <v>24759364.0512724</v>
      </c>
      <c r="N53" s="32">
        <f t="shared" si="66"/>
        <v>26280285.298986059</v>
      </c>
      <c r="O53" s="32">
        <f t="shared" si="66"/>
        <v>25910372.49543171</v>
      </c>
      <c r="P53" s="32">
        <f t="shared" si="66"/>
        <v>24353530.971097816</v>
      </c>
      <c r="Q53" s="32">
        <f t="shared" si="66"/>
        <v>23224490.642547861</v>
      </c>
      <c r="R53" s="32">
        <f t="shared" si="66"/>
        <v>22231511.487999588</v>
      </c>
      <c r="S53" s="32">
        <f t="shared" si="66"/>
        <v>21469769.394677229</v>
      </c>
      <c r="T53" s="32">
        <f t="shared" si="66"/>
        <v>19299755.845468305</v>
      </c>
      <c r="U53" s="32">
        <f t="shared" si="66"/>
        <v>17142591.093612108</v>
      </c>
      <c r="V53" s="32">
        <f t="shared" si="66"/>
        <v>15170108.760533987</v>
      </c>
      <c r="W53" s="32">
        <f t="shared" si="66"/>
        <v>14177289.668091092</v>
      </c>
      <c r="X53" s="32">
        <f t="shared" si="66"/>
        <v>12555854.470442595</v>
      </c>
      <c r="Y53" s="32">
        <f t="shared" si="66"/>
        <v>11849300.396807432</v>
      </c>
      <c r="Z53" s="32">
        <f t="shared" si="66"/>
        <v>11218383.622528477</v>
      </c>
      <c r="AA53" s="32">
        <f t="shared" si="66"/>
        <v>10780671.046397913</v>
      </c>
      <c r="AB53" s="32">
        <f t="shared" si="66"/>
        <v>10313303.416154189</v>
      </c>
      <c r="AC53" s="32">
        <f t="shared" si="66"/>
        <v>9844364.3206712455</v>
      </c>
      <c r="AD53" s="32">
        <f t="shared" si="66"/>
        <v>9750800.3103549574</v>
      </c>
      <c r="AE53" s="32">
        <f t="shared" si="66"/>
        <v>9793824.3087080363</v>
      </c>
      <c r="AF53" s="32">
        <f t="shared" si="66"/>
        <v>9949138.0652469732</v>
      </c>
      <c r="AG53" s="32">
        <f t="shared" si="66"/>
        <v>9858064.2683499306</v>
      </c>
      <c r="AH53" s="32">
        <f t="shared" si="66"/>
        <v>9384629.168606963</v>
      </c>
      <c r="AI53" s="32">
        <f t="shared" si="66"/>
        <v>9131574.6846547611</v>
      </c>
      <c r="AJ53" s="32">
        <f t="shared" si="66"/>
        <v>9014071.3077944499</v>
      </c>
      <c r="AK53" s="32">
        <f t="shared" si="66"/>
        <v>8780954.0085652396</v>
      </c>
      <c r="AL53" s="32">
        <f t="shared" si="66"/>
        <v>8496826.5452220086</v>
      </c>
      <c r="AM53" s="32">
        <f t="shared" si="66"/>
        <v>8372524.2283325503</v>
      </c>
      <c r="AN53" s="32">
        <f t="shared" si="66"/>
        <v>8186743.7039547879</v>
      </c>
      <c r="AO53" s="32">
        <f t="shared" si="66"/>
        <v>7996566.1965562757</v>
      </c>
      <c r="AP53" s="32">
        <f t="shared" si="66"/>
        <v>7916219.9135843525</v>
      </c>
      <c r="AQ53" s="32">
        <f t="shared" si="66"/>
        <v>8049018.0276600383</v>
      </c>
      <c r="AR53" s="32">
        <f t="shared" si="66"/>
        <v>8291562.8469001576</v>
      </c>
      <c r="AS53" s="32">
        <f t="shared" si="66"/>
        <v>8251972.3383793682</v>
      </c>
      <c r="AT53" s="32">
        <f t="shared" si="66"/>
        <v>7900342.1530559724</v>
      </c>
      <c r="AU53" s="32">
        <f t="shared" si="66"/>
        <v>7761428.168539091</v>
      </c>
      <c r="AV53" s="32">
        <f t="shared" si="66"/>
        <v>7520802.1037271144</v>
      </c>
      <c r="AW53" s="32">
        <f t="shared" si="66"/>
        <v>7341144.9632397415</v>
      </c>
      <c r="AX53" s="32">
        <f t="shared" si="66"/>
        <v>7156949.0748531455</v>
      </c>
      <c r="AY53" s="32">
        <f t="shared" si="66"/>
        <v>7035151.6087006694</v>
      </c>
      <c r="AZ53" s="32">
        <f t="shared" si="66"/>
        <v>6938815.308322046</v>
      </c>
      <c r="BA53" s="32">
        <f t="shared" si="66"/>
        <v>6758604.678796404</v>
      </c>
      <c r="BB53" s="32">
        <f t="shared" si="66"/>
        <v>6651112.0974417264</v>
      </c>
      <c r="BC53" s="32">
        <f t="shared" si="66"/>
        <v>6766305.8982025711</v>
      </c>
      <c r="BD53" s="32">
        <f t="shared" si="66"/>
        <v>7011139.3962863991</v>
      </c>
      <c r="BE53" s="32">
        <f t="shared" si="66"/>
        <v>6993135.1291068494</v>
      </c>
      <c r="BF53" s="32">
        <f t="shared" si="66"/>
        <v>6586697.7299367348</v>
      </c>
      <c r="BG53" s="32">
        <f t="shared" si="66"/>
        <v>6422696.5958820051</v>
      </c>
      <c r="BH53" s="32">
        <f t="shared" si="66"/>
        <v>6171971.9389276095</v>
      </c>
      <c r="BI53" s="32">
        <f t="shared" si="66"/>
        <v>5924911.0300837168</v>
      </c>
      <c r="BJ53" s="32">
        <f t="shared" si="66"/>
        <v>5712523.3236885704</v>
      </c>
      <c r="BK53" s="32">
        <f t="shared" si="66"/>
        <v>5531754.230865729</v>
      </c>
      <c r="BL53" s="32">
        <f t="shared" si="66"/>
        <v>5420683.1991960946</v>
      </c>
      <c r="BM53" s="32">
        <f t="shared" si="66"/>
        <v>5276255.7280271882</v>
      </c>
      <c r="BN53" s="32">
        <f t="shared" si="66"/>
        <v>5178086.2249714769</v>
      </c>
      <c r="BO53" s="32">
        <f t="shared" si="66"/>
        <v>5323220.8847526284</v>
      </c>
      <c r="BP53" s="32">
        <f t="shared" ref="BP53:EA53" si="67">SUM(BP31:BP52)</f>
        <v>5641216.5997152226</v>
      </c>
      <c r="BQ53" s="32">
        <f t="shared" si="67"/>
        <v>5662591.4061292503</v>
      </c>
      <c r="BR53" s="32">
        <f t="shared" si="67"/>
        <v>5298702.6478398191</v>
      </c>
      <c r="BS53" s="32">
        <f t="shared" si="67"/>
        <v>5168657.2846994391</v>
      </c>
      <c r="BT53" s="32">
        <f t="shared" si="67"/>
        <v>4936549.0335912835</v>
      </c>
      <c r="BU53" s="32">
        <f t="shared" si="67"/>
        <v>4729545.0153165171</v>
      </c>
      <c r="BV53" s="32">
        <f t="shared" si="67"/>
        <v>4556218.6234642696</v>
      </c>
      <c r="BW53" s="32">
        <f t="shared" si="67"/>
        <v>4424325.0244634319</v>
      </c>
      <c r="BX53" s="32">
        <f t="shared" si="67"/>
        <v>4343194.853176658</v>
      </c>
      <c r="BY53" s="32">
        <f t="shared" si="67"/>
        <v>4233820.0437091803</v>
      </c>
      <c r="BZ53" s="32">
        <f t="shared" si="67"/>
        <v>4172196.4054282671</v>
      </c>
      <c r="CA53" s="32">
        <f t="shared" si="67"/>
        <v>4362214.711683603</v>
      </c>
      <c r="CB53" s="32">
        <f t="shared" si="67"/>
        <v>4680224.6271037189</v>
      </c>
      <c r="CC53" s="32">
        <f t="shared" si="67"/>
        <v>4737011.2827419583</v>
      </c>
      <c r="CD53" s="32">
        <f t="shared" si="67"/>
        <v>4392934.7918230183</v>
      </c>
      <c r="CE53" s="32">
        <f t="shared" si="67"/>
        <v>4283802.6019379767</v>
      </c>
      <c r="CF53" s="32">
        <f t="shared" si="67"/>
        <v>4079206.2653253875</v>
      </c>
      <c r="CG53" s="32">
        <f t="shared" si="67"/>
        <v>3889924.4852387877</v>
      </c>
      <c r="CH53" s="32">
        <f t="shared" si="67"/>
        <v>3733007.7729364135</v>
      </c>
      <c r="CI53" s="32">
        <f t="shared" si="67"/>
        <v>3616158.4146310622</v>
      </c>
      <c r="CJ53" s="32">
        <f t="shared" si="67"/>
        <v>3553392.1980571598</v>
      </c>
      <c r="CK53" s="32">
        <f t="shared" si="67"/>
        <v>3440025.1372792879</v>
      </c>
      <c r="CL53" s="32">
        <f t="shared" si="67"/>
        <v>3388870.2605123981</v>
      </c>
      <c r="CM53" s="32">
        <f t="shared" si="67"/>
        <v>3389986.9554242119</v>
      </c>
      <c r="CN53" s="32">
        <f t="shared" si="67"/>
        <v>3323837.9425424081</v>
      </c>
      <c r="CO53" s="32">
        <f t="shared" si="67"/>
        <v>3261910.1803175602</v>
      </c>
      <c r="CP53" s="32">
        <f t="shared" si="67"/>
        <v>3209865.3630261365</v>
      </c>
      <c r="CQ53" s="32">
        <f t="shared" si="67"/>
        <v>3154823.2918393686</v>
      </c>
      <c r="CR53" s="32">
        <f t="shared" si="67"/>
        <v>3093916.2673142636</v>
      </c>
      <c r="CS53" s="32">
        <f t="shared" si="67"/>
        <v>3052431.1416863929</v>
      </c>
      <c r="CT53" s="32">
        <f t="shared" si="67"/>
        <v>2997228.9225155478</v>
      </c>
      <c r="CU53" s="32">
        <f t="shared" si="67"/>
        <v>2949093.4395025703</v>
      </c>
      <c r="CV53" s="32">
        <f t="shared" si="67"/>
        <v>2928467.7567761298</v>
      </c>
      <c r="CW53" s="32">
        <f t="shared" si="67"/>
        <v>2864518.7239017198</v>
      </c>
      <c r="CX53" s="32">
        <f t="shared" si="67"/>
        <v>2833595.035357717</v>
      </c>
      <c r="CY53" s="32">
        <f t="shared" si="67"/>
        <v>2816015.5154548166</v>
      </c>
      <c r="CZ53" s="32">
        <f t="shared" si="67"/>
        <v>2768829.6690509352</v>
      </c>
      <c r="DA53" s="32">
        <f t="shared" si="67"/>
        <v>2725859.5081332405</v>
      </c>
      <c r="DB53" s="32">
        <f t="shared" si="67"/>
        <v>2688780.1905347984</v>
      </c>
      <c r="DC53" s="32">
        <f t="shared" si="67"/>
        <v>2649916.0701320297</v>
      </c>
      <c r="DD53" s="32">
        <f t="shared" si="67"/>
        <v>2600180.2284444435</v>
      </c>
      <c r="DE53" s="32">
        <f t="shared" si="67"/>
        <v>2570769.5391704808</v>
      </c>
      <c r="DF53" s="32">
        <f t="shared" si="67"/>
        <v>2528274.484905404</v>
      </c>
      <c r="DG53" s="32">
        <f t="shared" si="67"/>
        <v>2417219.1469314485</v>
      </c>
      <c r="DH53" s="32">
        <f t="shared" si="67"/>
        <v>2404405.7042300794</v>
      </c>
      <c r="DI53" s="32">
        <f t="shared" si="67"/>
        <v>2349653.1812781342</v>
      </c>
      <c r="DJ53" s="32">
        <f t="shared" si="67"/>
        <v>2327220.5213682046</v>
      </c>
      <c r="DK53" s="32">
        <f t="shared" si="67"/>
        <v>1349295.9138832544</v>
      </c>
      <c r="DL53" s="32">
        <f t="shared" si="67"/>
        <v>1319628.8453758999</v>
      </c>
      <c r="DM53" s="32">
        <f t="shared" si="67"/>
        <v>1294275.5161799206</v>
      </c>
      <c r="DN53" s="32">
        <f t="shared" si="67"/>
        <v>1273122.7373570341</v>
      </c>
      <c r="DO53" s="32">
        <f t="shared" si="67"/>
        <v>1247813.1138023706</v>
      </c>
      <c r="DP53" s="32">
        <f t="shared" si="67"/>
        <v>1212107.1185914967</v>
      </c>
      <c r="DQ53" s="32">
        <f t="shared" si="67"/>
        <v>1189575.2505664309</v>
      </c>
      <c r="DR53" s="32">
        <f t="shared" si="67"/>
        <v>1147234.5662359304</v>
      </c>
      <c r="DS53" s="32">
        <f t="shared" si="67"/>
        <v>834985.13114185468</v>
      </c>
      <c r="DT53" s="32">
        <f t="shared" si="67"/>
        <v>594891.01642694126</v>
      </c>
      <c r="DU53" s="32">
        <f t="shared" si="67"/>
        <v>563384.53472657653</v>
      </c>
      <c r="DV53" s="32">
        <f t="shared" si="67"/>
        <v>565839.25187050388</v>
      </c>
      <c r="DW53" s="32">
        <f t="shared" si="67"/>
        <v>550598.38789551693</v>
      </c>
      <c r="DX53" s="32">
        <f t="shared" si="67"/>
        <v>538286.36489232618</v>
      </c>
      <c r="DY53" s="32">
        <f t="shared" si="67"/>
        <v>533666.99264555098</v>
      </c>
      <c r="DZ53" s="32">
        <f t="shared" si="67"/>
        <v>529536.56279563345</v>
      </c>
      <c r="EA53" s="32">
        <f t="shared" si="67"/>
        <v>521671.6277123816</v>
      </c>
      <c r="EB53" s="32">
        <f t="shared" ref="EB53:GM53" si="68">SUM(EB31:EB52)</f>
        <v>504285.35766780132</v>
      </c>
      <c r="EC53" s="32">
        <f t="shared" si="68"/>
        <v>503704.2773507266</v>
      </c>
      <c r="ED53" s="32">
        <f t="shared" si="68"/>
        <v>491859.48518355831</v>
      </c>
      <c r="EE53" s="32">
        <f t="shared" si="68"/>
        <v>487190.33383431501</v>
      </c>
      <c r="EF53" s="32">
        <f t="shared" si="68"/>
        <v>499448.10996402142</v>
      </c>
      <c r="EG53" s="32">
        <f t="shared" si="68"/>
        <v>480909.67344457755</v>
      </c>
      <c r="EH53" s="32">
        <f t="shared" si="68"/>
        <v>483456.88066755253</v>
      </c>
      <c r="EI53" s="32">
        <f t="shared" si="68"/>
        <v>470319.76797316654</v>
      </c>
      <c r="EJ53" s="32">
        <f t="shared" si="68"/>
        <v>459714.32763640844</v>
      </c>
      <c r="EK53" s="32">
        <f t="shared" si="68"/>
        <v>455946.70919244335</v>
      </c>
      <c r="EL53" s="32">
        <f t="shared" si="68"/>
        <v>452657.98834663135</v>
      </c>
      <c r="EM53" s="32">
        <f t="shared" si="68"/>
        <v>446022.26186918584</v>
      </c>
      <c r="EN53" s="32">
        <f t="shared" si="68"/>
        <v>430863.95565433445</v>
      </c>
      <c r="EO53" s="32">
        <f t="shared" si="68"/>
        <v>430705.84189829684</v>
      </c>
      <c r="EP53" s="32">
        <f t="shared" si="68"/>
        <v>420340.87471109134</v>
      </c>
      <c r="EQ53" s="32">
        <f t="shared" si="68"/>
        <v>416674.7652211237</v>
      </c>
      <c r="ER53" s="32">
        <f t="shared" si="68"/>
        <v>427984.08802501141</v>
      </c>
      <c r="ES53" s="32">
        <f t="shared" si="68"/>
        <v>411754.15370198991</v>
      </c>
      <c r="ET53" s="32">
        <f t="shared" si="68"/>
        <v>414329.86022569187</v>
      </c>
      <c r="EU53" s="32">
        <f t="shared" si="68"/>
        <v>402953.72722964431</v>
      </c>
      <c r="EV53" s="32">
        <f t="shared" si="68"/>
        <v>393787.05249533529</v>
      </c>
      <c r="EW53" s="32">
        <f t="shared" si="68"/>
        <v>390723.52494148765</v>
      </c>
      <c r="EX53" s="32">
        <f t="shared" si="68"/>
        <v>388118.26980602246</v>
      </c>
      <c r="EY53" s="32">
        <f t="shared" si="68"/>
        <v>382487.35583796509</v>
      </c>
      <c r="EZ53" s="32">
        <f t="shared" si="68"/>
        <v>369246.06867421075</v>
      </c>
      <c r="FA53" s="32">
        <f t="shared" si="68"/>
        <v>369396.62998519943</v>
      </c>
      <c r="FB53" s="32">
        <f t="shared" si="68"/>
        <v>360306.7478468889</v>
      </c>
      <c r="FC53" s="32">
        <f t="shared" si="68"/>
        <v>357418.46255159838</v>
      </c>
      <c r="FD53" s="32">
        <f t="shared" si="68"/>
        <v>367768.83459425584</v>
      </c>
      <c r="FE53" s="32">
        <f t="shared" si="68"/>
        <v>353526.46525875019</v>
      </c>
      <c r="FF53" s="32">
        <f t="shared" si="68"/>
        <v>356065.6849778046</v>
      </c>
      <c r="FG53" s="32">
        <f t="shared" si="68"/>
        <v>346164.57568814466</v>
      </c>
      <c r="FH53" s="32">
        <f t="shared" si="68"/>
        <v>338231.61928025814</v>
      </c>
      <c r="FI53" s="32">
        <f t="shared" si="68"/>
        <v>335738.78558562236</v>
      </c>
      <c r="FJ53" s="32">
        <f t="shared" si="68"/>
        <v>333657.77598379867</v>
      </c>
      <c r="FK53" s="32">
        <f t="shared" si="68"/>
        <v>328846.48288661038</v>
      </c>
      <c r="FL53" s="32">
        <f t="shared" si="68"/>
        <v>317270.45342911535</v>
      </c>
      <c r="FM53" s="32">
        <f t="shared" si="68"/>
        <v>317633.58795329637</v>
      </c>
      <c r="FN53" s="32">
        <f t="shared" si="68"/>
        <v>309644.03089056804</v>
      </c>
      <c r="FO53" s="32">
        <f t="shared" si="68"/>
        <v>307373.69731653988</v>
      </c>
      <c r="FP53" s="32">
        <f t="shared" si="68"/>
        <v>316851.50551262894</v>
      </c>
      <c r="FQ53" s="32">
        <f t="shared" si="68"/>
        <v>304355.10239227623</v>
      </c>
      <c r="FR53" s="32">
        <f t="shared" si="68"/>
        <v>306583.36030213133</v>
      </c>
      <c r="FS53" s="32">
        <f t="shared" si="68"/>
        <v>297736.89141289162</v>
      </c>
      <c r="FT53" s="32">
        <f t="shared" si="68"/>
        <v>290619.88298874081</v>
      </c>
      <c r="FU53" s="32">
        <f t="shared" si="68"/>
        <v>288388.63452688337</v>
      </c>
      <c r="FV53" s="32">
        <f t="shared" si="68"/>
        <v>286442.97648665257</v>
      </c>
      <c r="FW53" s="32">
        <f t="shared" si="68"/>
        <v>282065.10857374204</v>
      </c>
      <c r="FX53" s="32">
        <f t="shared" si="68"/>
        <v>277243.94485577045</v>
      </c>
      <c r="FY53" s="32">
        <f t="shared" si="68"/>
        <v>272422.90585051221</v>
      </c>
      <c r="FZ53" s="32">
        <f t="shared" si="68"/>
        <v>263973.45154033921</v>
      </c>
      <c r="GA53" s="32">
        <f t="shared" si="68"/>
        <v>140499.61713149643</v>
      </c>
      <c r="GB53" s="32">
        <f t="shared" si="68"/>
        <v>13.363713894368685</v>
      </c>
      <c r="GC53" s="32">
        <f t="shared" si="68"/>
        <v>12.558255730813295</v>
      </c>
      <c r="GD53" s="32">
        <f t="shared" si="68"/>
        <v>11.797593101487728</v>
      </c>
      <c r="GE53" s="32">
        <f t="shared" si="68"/>
        <v>3.2399231584297437</v>
      </c>
      <c r="GF53" s="32">
        <f t="shared" si="68"/>
        <v>3.100367840252233</v>
      </c>
      <c r="GG53" s="32">
        <f t="shared" si="68"/>
        <v>2.9677041427254638</v>
      </c>
      <c r="GH53" s="32">
        <f t="shared" si="68"/>
        <v>3.4802684286243464</v>
      </c>
      <c r="GI53" s="32">
        <f t="shared" si="68"/>
        <v>3.9687120422456341</v>
      </c>
      <c r="GJ53" s="32">
        <f t="shared" si="68"/>
        <v>3.8058975043718717</v>
      </c>
      <c r="GK53" s="32">
        <f t="shared" si="68"/>
        <v>3.6508360397301929</v>
      </c>
      <c r="GL53" s="32">
        <f t="shared" si="68"/>
        <v>3.5026661957392555</v>
      </c>
      <c r="GM53" s="32">
        <f t="shared" si="68"/>
        <v>3.3596650672363739</v>
      </c>
      <c r="GN53" s="32">
        <f>SUM(GN31:GN52)</f>
        <v>3.2226941068028907</v>
      </c>
    </row>
    <row r="56" spans="1:196" x14ac:dyDescent="0.25">
      <c r="A56">
        <f>A53/B53</f>
        <v>0.31406716146453867</v>
      </c>
      <c r="B56" s="5" t="s">
        <v>1</v>
      </c>
      <c r="C56">
        <f>C30</f>
        <v>0</v>
      </c>
      <c r="D56">
        <f t="shared" ref="D56:BO56" si="69">D30</f>
        <v>1</v>
      </c>
      <c r="E56">
        <f t="shared" si="69"/>
        <v>2</v>
      </c>
      <c r="F56">
        <f t="shared" si="69"/>
        <v>3</v>
      </c>
      <c r="G56">
        <f t="shared" si="69"/>
        <v>4</v>
      </c>
      <c r="H56">
        <f t="shared" si="69"/>
        <v>5</v>
      </c>
      <c r="I56">
        <f t="shared" si="69"/>
        <v>6</v>
      </c>
      <c r="J56">
        <f t="shared" si="69"/>
        <v>7</v>
      </c>
      <c r="K56">
        <f t="shared" si="69"/>
        <v>8</v>
      </c>
      <c r="L56">
        <f t="shared" si="69"/>
        <v>9</v>
      </c>
      <c r="M56">
        <f t="shared" si="69"/>
        <v>10</v>
      </c>
      <c r="N56">
        <f t="shared" si="69"/>
        <v>11</v>
      </c>
      <c r="O56">
        <f t="shared" si="69"/>
        <v>12</v>
      </c>
      <c r="P56">
        <f t="shared" si="69"/>
        <v>13</v>
      </c>
      <c r="Q56">
        <f t="shared" si="69"/>
        <v>14</v>
      </c>
      <c r="R56">
        <f t="shared" si="69"/>
        <v>15</v>
      </c>
      <c r="S56">
        <f t="shared" si="69"/>
        <v>16</v>
      </c>
      <c r="T56">
        <f t="shared" si="69"/>
        <v>17</v>
      </c>
      <c r="U56">
        <f t="shared" si="69"/>
        <v>18</v>
      </c>
      <c r="V56">
        <f t="shared" si="69"/>
        <v>19</v>
      </c>
      <c r="W56">
        <f t="shared" si="69"/>
        <v>20</v>
      </c>
      <c r="X56">
        <f t="shared" si="69"/>
        <v>21</v>
      </c>
      <c r="Y56">
        <f t="shared" si="69"/>
        <v>22</v>
      </c>
      <c r="Z56">
        <f t="shared" si="69"/>
        <v>23</v>
      </c>
      <c r="AA56">
        <f t="shared" si="69"/>
        <v>24</v>
      </c>
      <c r="AB56">
        <f t="shared" si="69"/>
        <v>25</v>
      </c>
      <c r="AC56">
        <f t="shared" si="69"/>
        <v>26</v>
      </c>
      <c r="AD56">
        <f t="shared" si="69"/>
        <v>27</v>
      </c>
      <c r="AE56">
        <f t="shared" si="69"/>
        <v>28</v>
      </c>
      <c r="AF56">
        <f t="shared" si="69"/>
        <v>29</v>
      </c>
      <c r="AG56">
        <f t="shared" si="69"/>
        <v>30</v>
      </c>
      <c r="AH56">
        <f t="shared" si="69"/>
        <v>31</v>
      </c>
      <c r="AI56">
        <f t="shared" si="69"/>
        <v>32</v>
      </c>
      <c r="AJ56">
        <f t="shared" si="69"/>
        <v>33</v>
      </c>
      <c r="AK56">
        <f t="shared" si="69"/>
        <v>34</v>
      </c>
      <c r="AL56">
        <f t="shared" si="69"/>
        <v>35</v>
      </c>
      <c r="AM56">
        <f t="shared" si="69"/>
        <v>36</v>
      </c>
      <c r="AN56">
        <f t="shared" si="69"/>
        <v>37</v>
      </c>
      <c r="AO56">
        <f t="shared" si="69"/>
        <v>38</v>
      </c>
      <c r="AP56">
        <f t="shared" si="69"/>
        <v>39</v>
      </c>
      <c r="AQ56">
        <f t="shared" si="69"/>
        <v>40</v>
      </c>
      <c r="AR56">
        <f t="shared" si="69"/>
        <v>41</v>
      </c>
      <c r="AS56">
        <f t="shared" si="69"/>
        <v>42</v>
      </c>
      <c r="AT56">
        <f t="shared" si="69"/>
        <v>43</v>
      </c>
      <c r="AU56">
        <f t="shared" si="69"/>
        <v>44</v>
      </c>
      <c r="AV56">
        <f t="shared" si="69"/>
        <v>45</v>
      </c>
      <c r="AW56">
        <f t="shared" si="69"/>
        <v>46</v>
      </c>
      <c r="AX56">
        <f t="shared" si="69"/>
        <v>47</v>
      </c>
      <c r="AY56">
        <f t="shared" si="69"/>
        <v>48</v>
      </c>
      <c r="AZ56">
        <f t="shared" si="69"/>
        <v>49</v>
      </c>
      <c r="BA56">
        <f t="shared" si="69"/>
        <v>50</v>
      </c>
      <c r="BB56">
        <f t="shared" si="69"/>
        <v>51</v>
      </c>
      <c r="BC56">
        <f t="shared" si="69"/>
        <v>52</v>
      </c>
      <c r="BD56">
        <f t="shared" si="69"/>
        <v>53</v>
      </c>
      <c r="BE56">
        <f t="shared" si="69"/>
        <v>54</v>
      </c>
      <c r="BF56">
        <f t="shared" si="69"/>
        <v>55</v>
      </c>
      <c r="BG56">
        <f t="shared" si="69"/>
        <v>56</v>
      </c>
      <c r="BH56">
        <f t="shared" si="69"/>
        <v>57</v>
      </c>
      <c r="BI56">
        <f t="shared" si="69"/>
        <v>58</v>
      </c>
      <c r="BJ56">
        <f t="shared" si="69"/>
        <v>59</v>
      </c>
      <c r="BK56">
        <f t="shared" si="69"/>
        <v>60</v>
      </c>
      <c r="BL56">
        <f t="shared" si="69"/>
        <v>61</v>
      </c>
      <c r="BM56">
        <f t="shared" si="69"/>
        <v>62</v>
      </c>
      <c r="BN56">
        <f t="shared" si="69"/>
        <v>63</v>
      </c>
      <c r="BO56">
        <f t="shared" si="69"/>
        <v>64</v>
      </c>
      <c r="BP56">
        <f t="shared" ref="BP56:EA56" si="70">BP30</f>
        <v>65</v>
      </c>
      <c r="BQ56">
        <f t="shared" si="70"/>
        <v>66</v>
      </c>
      <c r="BR56">
        <f t="shared" si="70"/>
        <v>67</v>
      </c>
      <c r="BS56">
        <f t="shared" si="70"/>
        <v>68</v>
      </c>
      <c r="BT56">
        <f t="shared" si="70"/>
        <v>69</v>
      </c>
      <c r="BU56">
        <f t="shared" si="70"/>
        <v>70</v>
      </c>
      <c r="BV56">
        <f t="shared" si="70"/>
        <v>71</v>
      </c>
      <c r="BW56">
        <f t="shared" si="70"/>
        <v>72</v>
      </c>
      <c r="BX56">
        <f t="shared" si="70"/>
        <v>73</v>
      </c>
      <c r="BY56">
        <f t="shared" si="70"/>
        <v>74</v>
      </c>
      <c r="BZ56">
        <f t="shared" si="70"/>
        <v>75</v>
      </c>
      <c r="CA56">
        <f t="shared" si="70"/>
        <v>76</v>
      </c>
      <c r="CB56">
        <f t="shared" si="70"/>
        <v>77</v>
      </c>
      <c r="CC56">
        <f t="shared" si="70"/>
        <v>78</v>
      </c>
      <c r="CD56">
        <f t="shared" si="70"/>
        <v>79</v>
      </c>
      <c r="CE56">
        <f t="shared" si="70"/>
        <v>80</v>
      </c>
      <c r="CF56">
        <f t="shared" si="70"/>
        <v>81</v>
      </c>
      <c r="CG56">
        <f t="shared" si="70"/>
        <v>82</v>
      </c>
      <c r="CH56">
        <f t="shared" si="70"/>
        <v>83</v>
      </c>
      <c r="CI56">
        <f t="shared" si="70"/>
        <v>84</v>
      </c>
      <c r="CJ56">
        <f t="shared" si="70"/>
        <v>85</v>
      </c>
      <c r="CK56">
        <f t="shared" si="70"/>
        <v>86</v>
      </c>
      <c r="CL56">
        <f t="shared" si="70"/>
        <v>87</v>
      </c>
      <c r="CM56">
        <f t="shared" si="70"/>
        <v>88</v>
      </c>
      <c r="CN56">
        <f t="shared" si="70"/>
        <v>89</v>
      </c>
      <c r="CO56">
        <f t="shared" si="70"/>
        <v>90</v>
      </c>
      <c r="CP56">
        <f t="shared" si="70"/>
        <v>91</v>
      </c>
      <c r="CQ56">
        <f t="shared" si="70"/>
        <v>92</v>
      </c>
      <c r="CR56">
        <f t="shared" si="70"/>
        <v>93</v>
      </c>
      <c r="CS56">
        <f t="shared" si="70"/>
        <v>94</v>
      </c>
      <c r="CT56">
        <f t="shared" si="70"/>
        <v>95</v>
      </c>
      <c r="CU56">
        <f t="shared" si="70"/>
        <v>96</v>
      </c>
      <c r="CV56">
        <f t="shared" si="70"/>
        <v>97</v>
      </c>
      <c r="CW56">
        <f t="shared" si="70"/>
        <v>98</v>
      </c>
      <c r="CX56">
        <f t="shared" si="70"/>
        <v>99</v>
      </c>
      <c r="CY56">
        <f t="shared" si="70"/>
        <v>100</v>
      </c>
      <c r="CZ56">
        <f t="shared" si="70"/>
        <v>101</v>
      </c>
      <c r="DA56">
        <f t="shared" si="70"/>
        <v>102</v>
      </c>
      <c r="DB56">
        <f t="shared" si="70"/>
        <v>103</v>
      </c>
      <c r="DC56">
        <f t="shared" si="70"/>
        <v>104</v>
      </c>
      <c r="DD56">
        <f t="shared" si="70"/>
        <v>105</v>
      </c>
      <c r="DE56">
        <f t="shared" si="70"/>
        <v>106</v>
      </c>
      <c r="DF56">
        <f t="shared" si="70"/>
        <v>107</v>
      </c>
      <c r="DG56">
        <f t="shared" si="70"/>
        <v>108</v>
      </c>
      <c r="DH56">
        <f t="shared" si="70"/>
        <v>109</v>
      </c>
      <c r="DI56">
        <f t="shared" si="70"/>
        <v>110</v>
      </c>
      <c r="DJ56">
        <f t="shared" si="70"/>
        <v>111</v>
      </c>
      <c r="DK56">
        <f t="shared" si="70"/>
        <v>112</v>
      </c>
      <c r="DL56">
        <f t="shared" si="70"/>
        <v>113</v>
      </c>
      <c r="DM56">
        <f t="shared" si="70"/>
        <v>114</v>
      </c>
      <c r="DN56">
        <f t="shared" si="70"/>
        <v>115</v>
      </c>
      <c r="DO56">
        <f t="shared" si="70"/>
        <v>116</v>
      </c>
      <c r="DP56">
        <f t="shared" si="70"/>
        <v>117</v>
      </c>
      <c r="DQ56">
        <f t="shared" si="70"/>
        <v>118</v>
      </c>
      <c r="DR56">
        <f t="shared" si="70"/>
        <v>119</v>
      </c>
      <c r="DS56">
        <f t="shared" si="70"/>
        <v>120</v>
      </c>
      <c r="DT56">
        <f t="shared" si="70"/>
        <v>121</v>
      </c>
      <c r="DU56">
        <f t="shared" si="70"/>
        <v>122</v>
      </c>
      <c r="DV56">
        <f t="shared" si="70"/>
        <v>123</v>
      </c>
      <c r="DW56">
        <f t="shared" si="70"/>
        <v>124</v>
      </c>
      <c r="DX56">
        <f t="shared" si="70"/>
        <v>125</v>
      </c>
      <c r="DY56">
        <f t="shared" si="70"/>
        <v>126</v>
      </c>
      <c r="DZ56">
        <f t="shared" si="70"/>
        <v>127</v>
      </c>
      <c r="EA56">
        <f t="shared" si="70"/>
        <v>128</v>
      </c>
      <c r="EB56">
        <f t="shared" ref="EB56:FZ56" si="71">EB30</f>
        <v>129</v>
      </c>
      <c r="EC56">
        <f t="shared" si="71"/>
        <v>130</v>
      </c>
      <c r="ED56">
        <f t="shared" si="71"/>
        <v>131</v>
      </c>
      <c r="EE56">
        <f t="shared" si="71"/>
        <v>132</v>
      </c>
      <c r="EF56">
        <f t="shared" si="71"/>
        <v>133</v>
      </c>
      <c r="EG56">
        <f t="shared" si="71"/>
        <v>134</v>
      </c>
      <c r="EH56">
        <f t="shared" si="71"/>
        <v>135</v>
      </c>
      <c r="EI56">
        <f t="shared" si="71"/>
        <v>136</v>
      </c>
      <c r="EJ56">
        <f t="shared" si="71"/>
        <v>137</v>
      </c>
      <c r="EK56">
        <f t="shared" si="71"/>
        <v>138</v>
      </c>
      <c r="EL56">
        <f t="shared" si="71"/>
        <v>139</v>
      </c>
      <c r="EM56">
        <f t="shared" si="71"/>
        <v>140</v>
      </c>
      <c r="EN56">
        <f t="shared" si="71"/>
        <v>141</v>
      </c>
      <c r="EO56">
        <f t="shared" si="71"/>
        <v>142</v>
      </c>
      <c r="EP56">
        <f t="shared" si="71"/>
        <v>143</v>
      </c>
      <c r="EQ56">
        <f t="shared" si="71"/>
        <v>144</v>
      </c>
      <c r="ER56">
        <f t="shared" si="71"/>
        <v>145</v>
      </c>
      <c r="ES56">
        <f t="shared" si="71"/>
        <v>146</v>
      </c>
      <c r="ET56">
        <f t="shared" si="71"/>
        <v>147</v>
      </c>
      <c r="EU56">
        <f t="shared" si="71"/>
        <v>148</v>
      </c>
      <c r="EV56">
        <f t="shared" si="71"/>
        <v>149</v>
      </c>
      <c r="EW56">
        <f t="shared" si="71"/>
        <v>150</v>
      </c>
      <c r="EX56">
        <f t="shared" si="71"/>
        <v>151</v>
      </c>
      <c r="EY56">
        <f t="shared" si="71"/>
        <v>152</v>
      </c>
      <c r="EZ56">
        <f t="shared" si="71"/>
        <v>153</v>
      </c>
      <c r="FA56">
        <f t="shared" si="71"/>
        <v>154</v>
      </c>
      <c r="FB56">
        <f t="shared" si="71"/>
        <v>155</v>
      </c>
      <c r="FC56">
        <f t="shared" si="71"/>
        <v>156</v>
      </c>
      <c r="FD56">
        <f t="shared" si="71"/>
        <v>157</v>
      </c>
      <c r="FE56">
        <f t="shared" si="71"/>
        <v>158</v>
      </c>
      <c r="FF56">
        <f t="shared" si="71"/>
        <v>159</v>
      </c>
      <c r="FG56">
        <f t="shared" si="71"/>
        <v>160</v>
      </c>
      <c r="FH56">
        <f t="shared" si="71"/>
        <v>161</v>
      </c>
      <c r="FI56">
        <f t="shared" si="71"/>
        <v>162</v>
      </c>
      <c r="FJ56">
        <f t="shared" si="71"/>
        <v>163</v>
      </c>
      <c r="FK56">
        <f t="shared" si="71"/>
        <v>164</v>
      </c>
      <c r="FL56">
        <f t="shared" si="71"/>
        <v>165</v>
      </c>
      <c r="FM56">
        <f t="shared" si="71"/>
        <v>166</v>
      </c>
      <c r="FN56">
        <f t="shared" si="71"/>
        <v>167</v>
      </c>
      <c r="FO56">
        <f t="shared" si="71"/>
        <v>168</v>
      </c>
      <c r="FP56">
        <f t="shared" si="71"/>
        <v>169</v>
      </c>
      <c r="FQ56">
        <f t="shared" si="71"/>
        <v>170</v>
      </c>
      <c r="FR56">
        <f t="shared" si="71"/>
        <v>171</v>
      </c>
      <c r="FS56">
        <f t="shared" si="71"/>
        <v>172</v>
      </c>
      <c r="FT56">
        <f t="shared" si="71"/>
        <v>173</v>
      </c>
      <c r="FU56">
        <f t="shared" si="71"/>
        <v>174</v>
      </c>
      <c r="FV56">
        <f t="shared" si="71"/>
        <v>175</v>
      </c>
      <c r="FW56">
        <f t="shared" si="71"/>
        <v>176</v>
      </c>
      <c r="FX56">
        <f t="shared" si="71"/>
        <v>177</v>
      </c>
      <c r="FY56">
        <f t="shared" si="71"/>
        <v>178</v>
      </c>
      <c r="FZ56">
        <f t="shared" si="71"/>
        <v>179</v>
      </c>
    </row>
    <row r="57" spans="1:196" x14ac:dyDescent="0.25">
      <c r="B57" s="5" t="s">
        <v>310</v>
      </c>
      <c r="C57">
        <f>C53/$B$53</f>
        <v>7.6885355214359706E-3</v>
      </c>
      <c r="D57">
        <f t="shared" ref="D57:BO57" si="72">D53/$B$53</f>
        <v>9.6014374537934394E-3</v>
      </c>
      <c r="E57">
        <f t="shared" si="72"/>
        <v>8.6054121039616689E-3</v>
      </c>
      <c r="F57">
        <f t="shared" si="72"/>
        <v>7.0997653828197265E-3</v>
      </c>
      <c r="G57">
        <f t="shared" si="72"/>
        <v>6.3607359854232414E-3</v>
      </c>
      <c r="H57">
        <f t="shared" si="72"/>
        <v>6.317658919703437E-3</v>
      </c>
      <c r="I57">
        <f t="shared" si="72"/>
        <v>6.4768479962907981E-3</v>
      </c>
      <c r="J57">
        <f t="shared" si="72"/>
        <v>6.600450160145311E-3</v>
      </c>
      <c r="K57">
        <f t="shared" si="72"/>
        <v>6.7575240344717588E-3</v>
      </c>
      <c r="L57">
        <f t="shared" si="72"/>
        <v>7.0678486078765241E-3</v>
      </c>
      <c r="M57">
        <f t="shared" si="72"/>
        <v>7.5769284202310098E-3</v>
      </c>
      <c r="N57">
        <f t="shared" si="72"/>
        <v>8.0423649073261862E-3</v>
      </c>
      <c r="O57">
        <f t="shared" si="72"/>
        <v>7.9291631777319155E-3</v>
      </c>
      <c r="P57">
        <f t="shared" si="72"/>
        <v>7.4527342691745871E-3</v>
      </c>
      <c r="Q57">
        <f t="shared" si="72"/>
        <v>7.1072222545985305E-3</v>
      </c>
      <c r="R57">
        <f t="shared" si="72"/>
        <v>6.8033480532574383E-3</v>
      </c>
      <c r="S57">
        <f t="shared" si="72"/>
        <v>6.570237650913165E-3</v>
      </c>
      <c r="T57">
        <f t="shared" si="72"/>
        <v>5.9061641593954172E-3</v>
      </c>
      <c r="U57">
        <f t="shared" si="72"/>
        <v>5.2460226920454179E-3</v>
      </c>
      <c r="V57">
        <f t="shared" si="72"/>
        <v>4.6423982444645379E-3</v>
      </c>
      <c r="W57">
        <f t="shared" si="72"/>
        <v>4.338573025767456E-3</v>
      </c>
      <c r="X57">
        <f t="shared" si="72"/>
        <v>3.8423769843350252E-3</v>
      </c>
      <c r="Y57">
        <f t="shared" si="72"/>
        <v>3.6261553709741141E-3</v>
      </c>
      <c r="Z57">
        <f t="shared" si="72"/>
        <v>3.4330804911857937E-3</v>
      </c>
      <c r="AA57">
        <f t="shared" si="72"/>
        <v>3.2991304894366266E-3</v>
      </c>
      <c r="AB57">
        <f t="shared" si="72"/>
        <v>3.1561053667817614E-3</v>
      </c>
      <c r="AC57">
        <f t="shared" si="72"/>
        <v>3.0125993400290452E-3</v>
      </c>
      <c r="AD57">
        <f t="shared" si="72"/>
        <v>2.9839666252546187E-3</v>
      </c>
      <c r="AE57">
        <f t="shared" si="72"/>
        <v>2.9971329471035302E-3</v>
      </c>
      <c r="AF57">
        <f t="shared" si="72"/>
        <v>3.0446624883928683E-3</v>
      </c>
      <c r="AG57">
        <f t="shared" si="72"/>
        <v>3.0167918355514405E-3</v>
      </c>
      <c r="AH57">
        <f t="shared" si="72"/>
        <v>2.8719099292573631E-3</v>
      </c>
      <c r="AI57">
        <f t="shared" si="72"/>
        <v>2.7944695027846242E-3</v>
      </c>
      <c r="AJ57">
        <f t="shared" si="72"/>
        <v>2.7585107974736835E-3</v>
      </c>
      <c r="AK57">
        <f t="shared" si="72"/>
        <v>2.6871716028918045E-3</v>
      </c>
      <c r="AL57">
        <f t="shared" si="72"/>
        <v>2.6002221381351428E-3</v>
      </c>
      <c r="AM57">
        <f t="shared" si="72"/>
        <v>2.5621828025694177E-3</v>
      </c>
      <c r="AN57">
        <f t="shared" si="72"/>
        <v>2.5053297375162002E-3</v>
      </c>
      <c r="AO57">
        <f t="shared" si="72"/>
        <v>2.4471310956725527E-3</v>
      </c>
      <c r="AP57">
        <f t="shared" si="72"/>
        <v>2.4225433060326728E-3</v>
      </c>
      <c r="AQ57">
        <f t="shared" si="72"/>
        <v>2.4631825487292733E-3</v>
      </c>
      <c r="AR57">
        <f t="shared" si="72"/>
        <v>2.5374067788134788E-3</v>
      </c>
      <c r="AS57">
        <f t="shared" si="72"/>
        <v>2.5252911829297814E-3</v>
      </c>
      <c r="AT57">
        <f t="shared" si="72"/>
        <v>2.4176843502554577E-3</v>
      </c>
      <c r="AU57">
        <f t="shared" si="72"/>
        <v>2.3751735121307848E-3</v>
      </c>
      <c r="AV57">
        <f t="shared" si="72"/>
        <v>2.3015364645334931E-3</v>
      </c>
      <c r="AW57">
        <f t="shared" si="72"/>
        <v>2.2465572941946549E-3</v>
      </c>
      <c r="AX57">
        <f t="shared" si="72"/>
        <v>2.1901891637888834E-3</v>
      </c>
      <c r="AY57">
        <f t="shared" si="72"/>
        <v>2.1529163695082321E-3</v>
      </c>
      <c r="AZ57">
        <f t="shared" si="72"/>
        <v>2.1234352709336834E-3</v>
      </c>
      <c r="BA57">
        <f t="shared" si="72"/>
        <v>2.0682867203629597E-3</v>
      </c>
      <c r="BB57">
        <f t="shared" si="72"/>
        <v>2.0353915461192415E-3</v>
      </c>
      <c r="BC57">
        <f t="shared" si="72"/>
        <v>2.0706434686246751E-3</v>
      </c>
      <c r="BD57">
        <f t="shared" si="72"/>
        <v>2.1455680864789291E-3</v>
      </c>
      <c r="BE57">
        <f t="shared" si="72"/>
        <v>2.1400583713103299E-3</v>
      </c>
      <c r="BF57">
        <f t="shared" si="72"/>
        <v>2.0156792848992412E-3</v>
      </c>
      <c r="BG57">
        <f t="shared" si="72"/>
        <v>1.9654912085417006E-3</v>
      </c>
      <c r="BH57">
        <f t="shared" si="72"/>
        <v>1.8887637621098606E-3</v>
      </c>
      <c r="BI57">
        <f t="shared" si="72"/>
        <v>1.8131575059123718E-3</v>
      </c>
      <c r="BJ57">
        <f t="shared" si="72"/>
        <v>1.7481620381224645E-3</v>
      </c>
      <c r="BK57">
        <f t="shared" si="72"/>
        <v>1.6928425850835092E-3</v>
      </c>
      <c r="BL57">
        <f t="shared" si="72"/>
        <v>1.6588523236705233E-3</v>
      </c>
      <c r="BM57">
        <f t="shared" si="72"/>
        <v>1.6146542332552915E-3</v>
      </c>
      <c r="BN57">
        <f t="shared" si="72"/>
        <v>1.5846121329750724E-3</v>
      </c>
      <c r="BO57">
        <f t="shared" si="72"/>
        <v>1.6290266391869091E-3</v>
      </c>
      <c r="BP57">
        <f t="shared" ref="BP57:EA57" si="73">BP53/$B$53</f>
        <v>1.72634055909302E-3</v>
      </c>
      <c r="BQ57">
        <f t="shared" si="73"/>
        <v>1.7328817359124244E-3</v>
      </c>
      <c r="BR57">
        <f t="shared" si="73"/>
        <v>1.621523501154207E-3</v>
      </c>
      <c r="BS57">
        <f t="shared" si="73"/>
        <v>1.581726662840544E-3</v>
      </c>
      <c r="BT57">
        <f t="shared" si="73"/>
        <v>1.5106962599291606E-3</v>
      </c>
      <c r="BU57">
        <f t="shared" si="73"/>
        <v>1.447348323127549E-3</v>
      </c>
      <c r="BV57">
        <f t="shared" si="73"/>
        <v>1.3943065058303918E-3</v>
      </c>
      <c r="BW57">
        <f t="shared" si="73"/>
        <v>1.3539440653150975E-3</v>
      </c>
      <c r="BX57">
        <f t="shared" si="73"/>
        <v>1.3291163880254874E-3</v>
      </c>
      <c r="BY57">
        <f t="shared" si="73"/>
        <v>1.2956452091779477E-3</v>
      </c>
      <c r="BZ57">
        <f t="shared" si="73"/>
        <v>1.2767869745608639E-3</v>
      </c>
      <c r="CA57">
        <f t="shared" si="73"/>
        <v>1.3349368972345127E-3</v>
      </c>
      <c r="CB57">
        <f t="shared" si="73"/>
        <v>1.4322551628035392E-3</v>
      </c>
      <c r="CC57">
        <f t="shared" si="73"/>
        <v>1.4496331707404247E-3</v>
      </c>
      <c r="CD57">
        <f t="shared" si="73"/>
        <v>1.3443379403226185E-3</v>
      </c>
      <c r="CE57">
        <f t="shared" si="73"/>
        <v>1.3109410085844011E-3</v>
      </c>
      <c r="CF57">
        <f t="shared" si="73"/>
        <v>1.2483298771213775E-3</v>
      </c>
      <c r="CG57">
        <f t="shared" si="73"/>
        <v>1.1904053482037469E-3</v>
      </c>
      <c r="CH57">
        <f t="shared" si="73"/>
        <v>1.1423852660000615E-3</v>
      </c>
      <c r="CI57">
        <f t="shared" si="73"/>
        <v>1.106626705239125E-3</v>
      </c>
      <c r="CJ57">
        <f t="shared" si="73"/>
        <v>1.0874188156824974E-3</v>
      </c>
      <c r="CK57">
        <f t="shared" si="73"/>
        <v>1.0527259171513748E-3</v>
      </c>
      <c r="CL57">
        <f t="shared" si="73"/>
        <v>1.0370713616140914E-3</v>
      </c>
      <c r="CM57">
        <f t="shared" si="73"/>
        <v>1.0374130956504152E-3</v>
      </c>
      <c r="CN57">
        <f t="shared" si="73"/>
        <v>1.0171699934997923E-3</v>
      </c>
      <c r="CO57">
        <f t="shared" si="73"/>
        <v>9.9821869004017684E-4</v>
      </c>
      <c r="CP57">
        <f t="shared" si="73"/>
        <v>9.8229179246540443E-4</v>
      </c>
      <c r="CQ57">
        <f t="shared" si="73"/>
        <v>9.6544766704199849E-4</v>
      </c>
      <c r="CR57">
        <f t="shared" si="73"/>
        <v>9.4680873252977462E-4</v>
      </c>
      <c r="CS57">
        <f t="shared" si="73"/>
        <v>9.3411334072828313E-4</v>
      </c>
      <c r="CT57">
        <f t="shared" si="73"/>
        <v>9.1722020638003226E-4</v>
      </c>
      <c r="CU57">
        <f t="shared" si="73"/>
        <v>9.0248965399155798E-4</v>
      </c>
      <c r="CV57">
        <f t="shared" si="73"/>
        <v>8.961777260554039E-4</v>
      </c>
      <c r="CW57">
        <f t="shared" si="73"/>
        <v>8.7660786781393167E-4</v>
      </c>
      <c r="CX57">
        <f t="shared" si="73"/>
        <v>8.6714451592402771E-4</v>
      </c>
      <c r="CY57">
        <f t="shared" si="73"/>
        <v>8.6176478308070954E-4</v>
      </c>
      <c r="CZ57">
        <f t="shared" si="73"/>
        <v>8.4732484108907143E-4</v>
      </c>
      <c r="DA57">
        <f t="shared" si="73"/>
        <v>8.3417499471963492E-4</v>
      </c>
      <c r="DB57">
        <f t="shared" si="73"/>
        <v>8.228278803619069E-4</v>
      </c>
      <c r="DC57">
        <f t="shared" si="73"/>
        <v>8.1093457576017242E-4</v>
      </c>
      <c r="DD57">
        <f t="shared" si="73"/>
        <v>7.957142772255897E-4</v>
      </c>
      <c r="DE57">
        <f t="shared" si="73"/>
        <v>7.8671393751746945E-4</v>
      </c>
      <c r="DF57">
        <f t="shared" si="73"/>
        <v>7.7370948458751739E-4</v>
      </c>
      <c r="DG57">
        <f t="shared" si="73"/>
        <v>7.3972402580227924E-4</v>
      </c>
      <c r="DH57">
        <f t="shared" si="73"/>
        <v>7.3580282096180128E-4</v>
      </c>
      <c r="DI57">
        <f t="shared" si="73"/>
        <v>7.1904730388249144E-4</v>
      </c>
      <c r="DJ57">
        <f t="shared" si="73"/>
        <v>7.1218239983806848E-4</v>
      </c>
      <c r="DK57">
        <f t="shared" si="73"/>
        <v>4.1291523223425486E-4</v>
      </c>
      <c r="DL57">
        <f t="shared" si="73"/>
        <v>4.0383643465072955E-4</v>
      </c>
      <c r="DM57">
        <f t="shared" si="73"/>
        <v>3.960777393896283E-4</v>
      </c>
      <c r="DN57">
        <f t="shared" si="73"/>
        <v>3.8960450806195399E-4</v>
      </c>
      <c r="DO57">
        <f t="shared" si="73"/>
        <v>3.8185918772094861E-4</v>
      </c>
      <c r="DP57">
        <f t="shared" si="73"/>
        <v>3.7093234124275728E-4</v>
      </c>
      <c r="DQ57">
        <f t="shared" si="73"/>
        <v>3.6403707725913962E-4</v>
      </c>
      <c r="DR57">
        <f t="shared" si="73"/>
        <v>3.510798650394941E-4</v>
      </c>
      <c r="DS57">
        <f t="shared" si="73"/>
        <v>2.5552443744183756E-4</v>
      </c>
      <c r="DT57">
        <f t="shared" si="73"/>
        <v>1.8205017867063363E-4</v>
      </c>
      <c r="DU57">
        <f t="shared" si="73"/>
        <v>1.7240847882234075E-4</v>
      </c>
      <c r="DV57">
        <f t="shared" si="73"/>
        <v>1.7315967808791702E-4</v>
      </c>
      <c r="DW57">
        <f t="shared" si="73"/>
        <v>1.6849562713887743E-4</v>
      </c>
      <c r="DX57">
        <f t="shared" si="73"/>
        <v>1.6472786812817618E-4</v>
      </c>
      <c r="DY57">
        <f t="shared" si="73"/>
        <v>1.6331423517751813E-4</v>
      </c>
      <c r="DZ57">
        <f t="shared" si="73"/>
        <v>1.6205022971870254E-4</v>
      </c>
      <c r="EA57">
        <f t="shared" si="73"/>
        <v>1.5964338073695333E-4</v>
      </c>
      <c r="EB57">
        <f t="shared" ref="EB57:FZ57" si="74">EB53/$B$53</f>
        <v>1.5432278674472512E-4</v>
      </c>
      <c r="EC57">
        <f t="shared" si="74"/>
        <v>1.5414496295410742E-4</v>
      </c>
      <c r="ED57">
        <f t="shared" si="74"/>
        <v>1.505201872039187E-4</v>
      </c>
      <c r="EE57">
        <f t="shared" si="74"/>
        <v>1.4909132071594348E-4</v>
      </c>
      <c r="EF57">
        <f t="shared" si="74"/>
        <v>1.5284247894980081E-4</v>
      </c>
      <c r="EG57">
        <f t="shared" si="74"/>
        <v>1.4716929581634291E-4</v>
      </c>
      <c r="EH57">
        <f t="shared" si="74"/>
        <v>1.4794879914930453E-4</v>
      </c>
      <c r="EI57">
        <f t="shared" si="74"/>
        <v>1.4392854393080446E-4</v>
      </c>
      <c r="EJ57">
        <f t="shared" si="74"/>
        <v>1.4068303802321159E-4</v>
      </c>
      <c r="EK57">
        <f t="shared" si="74"/>
        <v>1.3953006110484044E-4</v>
      </c>
      <c r="EL57">
        <f t="shared" si="74"/>
        <v>1.3852363774149244E-4</v>
      </c>
      <c r="EM57">
        <f t="shared" si="74"/>
        <v>1.3649295454495644E-4</v>
      </c>
      <c r="EN57">
        <f t="shared" si="74"/>
        <v>1.3185416814785714E-4</v>
      </c>
      <c r="EO57">
        <f t="shared" si="74"/>
        <v>1.3180578174305004E-4</v>
      </c>
      <c r="EP57">
        <f t="shared" si="74"/>
        <v>1.2863386608750788E-4</v>
      </c>
      <c r="EQ57">
        <f t="shared" si="74"/>
        <v>1.2751195321734321E-4</v>
      </c>
      <c r="ER57">
        <f t="shared" si="74"/>
        <v>1.3097286316595476E-4</v>
      </c>
      <c r="ES57">
        <f t="shared" si="74"/>
        <v>1.2600613419925236E-4</v>
      </c>
      <c r="ET57">
        <f t="shared" si="74"/>
        <v>1.2679435896630203E-4</v>
      </c>
      <c r="EU57">
        <f t="shared" si="74"/>
        <v>1.2331300357964578E-4</v>
      </c>
      <c r="EV57">
        <f t="shared" si="74"/>
        <v>1.205077926635023E-4</v>
      </c>
      <c r="EW57">
        <f t="shared" si="74"/>
        <v>1.1957028356832358E-4</v>
      </c>
      <c r="EX57">
        <f t="shared" si="74"/>
        <v>1.1877301625414778E-4</v>
      </c>
      <c r="EY57">
        <f t="shared" si="74"/>
        <v>1.1704982853462082E-4</v>
      </c>
      <c r="EZ57">
        <f t="shared" si="74"/>
        <v>1.1299769355959772E-4</v>
      </c>
      <c r="FA57">
        <f t="shared" si="74"/>
        <v>1.130437687444795E-4</v>
      </c>
      <c r="FB57">
        <f t="shared" si="74"/>
        <v>1.1026205810895226E-4</v>
      </c>
      <c r="FC57">
        <f t="shared" si="74"/>
        <v>1.0937817712984861E-4</v>
      </c>
      <c r="FD57">
        <f t="shared" si="74"/>
        <v>1.1254562633926986E-4</v>
      </c>
      <c r="FE57">
        <f t="shared" si="74"/>
        <v>1.0818713745538137E-4</v>
      </c>
      <c r="FF57">
        <f t="shared" si="74"/>
        <v>1.0896419643050983E-4</v>
      </c>
      <c r="FG57">
        <f t="shared" si="74"/>
        <v>1.059342318396066E-4</v>
      </c>
      <c r="FH57">
        <f t="shared" si="74"/>
        <v>1.0350656678573459E-4</v>
      </c>
      <c r="FI57">
        <f t="shared" si="74"/>
        <v>1.0274370298888256E-4</v>
      </c>
      <c r="FJ57">
        <f t="shared" si="74"/>
        <v>1.0210686672918787E-4</v>
      </c>
      <c r="FK57">
        <f t="shared" si="74"/>
        <v>1.006345016340806E-4</v>
      </c>
      <c r="FL57">
        <f t="shared" si="74"/>
        <v>9.7091973384635599E-5</v>
      </c>
      <c r="FM57">
        <f t="shared" si="74"/>
        <v>9.7203100806605587E-5</v>
      </c>
      <c r="FN57">
        <f t="shared" si="74"/>
        <v>9.4758114665269999E-5</v>
      </c>
      <c r="FO57">
        <f t="shared" si="74"/>
        <v>9.4063340964910166E-5</v>
      </c>
      <c r="FP57">
        <f t="shared" si="74"/>
        <v>9.6963765795440298E-5</v>
      </c>
      <c r="FQ57">
        <f t="shared" si="74"/>
        <v>9.3139582276138713E-5</v>
      </c>
      <c r="FR57">
        <f t="shared" si="74"/>
        <v>9.3821479866473551E-5</v>
      </c>
      <c r="FS57">
        <f t="shared" si="74"/>
        <v>9.1114259220306552E-5</v>
      </c>
      <c r="FT57">
        <f t="shared" si="74"/>
        <v>8.8936292803871037E-5</v>
      </c>
      <c r="FU57">
        <f t="shared" si="74"/>
        <v>8.825348003661923E-5</v>
      </c>
      <c r="FV57">
        <f t="shared" si="74"/>
        <v>8.765806443262603E-5</v>
      </c>
      <c r="FW57">
        <f t="shared" si="74"/>
        <v>8.6318337299866961E-5</v>
      </c>
      <c r="FX57">
        <f t="shared" si="74"/>
        <v>8.4842951570345034E-5</v>
      </c>
      <c r="FY57">
        <f t="shared" si="74"/>
        <v>8.3367604005749323E-5</v>
      </c>
      <c r="FZ57">
        <f t="shared" si="74"/>
        <v>8.0781878848769649E-5</v>
      </c>
    </row>
    <row r="58" spans="1:196" x14ac:dyDescent="0.25">
      <c r="B58" s="5" t="s">
        <v>311</v>
      </c>
      <c r="C58">
        <f>C57</f>
        <v>7.6885355214359706E-3</v>
      </c>
      <c r="D58">
        <f>D57+C58</f>
        <v>1.7289972975229412E-2</v>
      </c>
      <c r="E58">
        <f t="shared" ref="E58:BP58" si="75">E57+D58</f>
        <v>2.5895385079191081E-2</v>
      </c>
      <c r="F58">
        <f t="shared" si="75"/>
        <v>3.2995150462010805E-2</v>
      </c>
      <c r="G58">
        <f t="shared" si="75"/>
        <v>3.9355886447434048E-2</v>
      </c>
      <c r="H58">
        <f t="shared" si="75"/>
        <v>4.5673545367137483E-2</v>
      </c>
      <c r="I58">
        <f t="shared" si="75"/>
        <v>5.2150393363428284E-2</v>
      </c>
      <c r="J58">
        <f t="shared" si="75"/>
        <v>5.8750843523573598E-2</v>
      </c>
      <c r="K58">
        <f t="shared" si="75"/>
        <v>6.5508367558045358E-2</v>
      </c>
      <c r="L58">
        <f t="shared" si="75"/>
        <v>7.2576216165921886E-2</v>
      </c>
      <c r="M58">
        <f t="shared" si="75"/>
        <v>8.01531445861529E-2</v>
      </c>
      <c r="N58">
        <f t="shared" si="75"/>
        <v>8.8195509493479082E-2</v>
      </c>
      <c r="O58">
        <f t="shared" si="75"/>
        <v>9.6124672671210998E-2</v>
      </c>
      <c r="P58">
        <f t="shared" si="75"/>
        <v>0.10357740694038559</v>
      </c>
      <c r="Q58">
        <f t="shared" si="75"/>
        <v>0.11068462919498412</v>
      </c>
      <c r="R58">
        <f t="shared" si="75"/>
        <v>0.11748797724824156</v>
      </c>
      <c r="S58">
        <f t="shared" si="75"/>
        <v>0.12405821489915472</v>
      </c>
      <c r="T58">
        <f t="shared" si="75"/>
        <v>0.12996437905855013</v>
      </c>
      <c r="U58">
        <f t="shared" si="75"/>
        <v>0.13521040175059554</v>
      </c>
      <c r="V58">
        <f t="shared" si="75"/>
        <v>0.13985279999506006</v>
      </c>
      <c r="W58">
        <f t="shared" si="75"/>
        <v>0.14419137302082752</v>
      </c>
      <c r="X58">
        <f t="shared" si="75"/>
        <v>0.14803375000516256</v>
      </c>
      <c r="Y58">
        <f t="shared" si="75"/>
        <v>0.15165990537613666</v>
      </c>
      <c r="Z58">
        <f t="shared" si="75"/>
        <v>0.15509298586732245</v>
      </c>
      <c r="AA58">
        <f t="shared" si="75"/>
        <v>0.15839211635675907</v>
      </c>
      <c r="AB58">
        <f t="shared" si="75"/>
        <v>0.16154822172354083</v>
      </c>
      <c r="AC58">
        <f t="shared" si="75"/>
        <v>0.16456082106356987</v>
      </c>
      <c r="AD58">
        <f t="shared" si="75"/>
        <v>0.1675447876888245</v>
      </c>
      <c r="AE58">
        <f t="shared" si="75"/>
        <v>0.17054192063592802</v>
      </c>
      <c r="AF58">
        <f t="shared" si="75"/>
        <v>0.17358658312432088</v>
      </c>
      <c r="AG58">
        <f t="shared" si="75"/>
        <v>0.17660337495987233</v>
      </c>
      <c r="AH58">
        <f t="shared" si="75"/>
        <v>0.1794752848891297</v>
      </c>
      <c r="AI58">
        <f t="shared" si="75"/>
        <v>0.18226975439191431</v>
      </c>
      <c r="AJ58">
        <f t="shared" si="75"/>
        <v>0.185028265189388</v>
      </c>
      <c r="AK58">
        <f t="shared" si="75"/>
        <v>0.18771543679227981</v>
      </c>
      <c r="AL58">
        <f t="shared" si="75"/>
        <v>0.19031565893041497</v>
      </c>
      <c r="AM58">
        <f t="shared" si="75"/>
        <v>0.19287784173298439</v>
      </c>
      <c r="AN58">
        <f t="shared" si="75"/>
        <v>0.19538317147050058</v>
      </c>
      <c r="AO58">
        <f t="shared" si="75"/>
        <v>0.19783030256617312</v>
      </c>
      <c r="AP58">
        <f t="shared" si="75"/>
        <v>0.20025284587220579</v>
      </c>
      <c r="AQ58">
        <f t="shared" si="75"/>
        <v>0.20271602842093506</v>
      </c>
      <c r="AR58">
        <f t="shared" si="75"/>
        <v>0.20525343519974854</v>
      </c>
      <c r="AS58">
        <f t="shared" si="75"/>
        <v>0.2077787263826783</v>
      </c>
      <c r="AT58">
        <f t="shared" si="75"/>
        <v>0.21019641073293377</v>
      </c>
      <c r="AU58">
        <f t="shared" si="75"/>
        <v>0.21257158424506456</v>
      </c>
      <c r="AV58">
        <f t="shared" si="75"/>
        <v>0.21487312070959805</v>
      </c>
      <c r="AW58">
        <f t="shared" si="75"/>
        <v>0.2171196780037927</v>
      </c>
      <c r="AX58">
        <f t="shared" si="75"/>
        <v>0.21930986716758158</v>
      </c>
      <c r="AY58">
        <f t="shared" si="75"/>
        <v>0.22146278353708981</v>
      </c>
      <c r="AZ58">
        <f t="shared" si="75"/>
        <v>0.22358621880802348</v>
      </c>
      <c r="BA58">
        <f t="shared" si="75"/>
        <v>0.22565450552838645</v>
      </c>
      <c r="BB58">
        <f t="shared" si="75"/>
        <v>0.22768989707450568</v>
      </c>
      <c r="BC58">
        <f t="shared" si="75"/>
        <v>0.22976054054313036</v>
      </c>
      <c r="BD58">
        <f t="shared" si="75"/>
        <v>0.23190610862960928</v>
      </c>
      <c r="BE58">
        <f t="shared" si="75"/>
        <v>0.23404616700091962</v>
      </c>
      <c r="BF58">
        <f t="shared" si="75"/>
        <v>0.23606184628581886</v>
      </c>
      <c r="BG58">
        <f t="shared" si="75"/>
        <v>0.23802733749436056</v>
      </c>
      <c r="BH58">
        <f t="shared" si="75"/>
        <v>0.23991610125647042</v>
      </c>
      <c r="BI58">
        <f t="shared" si="75"/>
        <v>0.2417292587623828</v>
      </c>
      <c r="BJ58">
        <f t="shared" si="75"/>
        <v>0.24347742080050527</v>
      </c>
      <c r="BK58">
        <f t="shared" si="75"/>
        <v>0.24517026338558878</v>
      </c>
      <c r="BL58">
        <f t="shared" si="75"/>
        <v>0.24682911570925931</v>
      </c>
      <c r="BM58">
        <f t="shared" si="75"/>
        <v>0.2484437699425146</v>
      </c>
      <c r="BN58">
        <f t="shared" si="75"/>
        <v>0.25002838207548966</v>
      </c>
      <c r="BO58">
        <f t="shared" si="75"/>
        <v>0.25165740871467657</v>
      </c>
      <c r="BP58">
        <f t="shared" si="75"/>
        <v>0.25338374927376961</v>
      </c>
      <c r="BQ58">
        <f t="shared" ref="BQ58:EB58" si="76">BQ57+BP58</f>
        <v>0.25511663100968202</v>
      </c>
      <c r="BR58">
        <f t="shared" si="76"/>
        <v>0.2567381545108362</v>
      </c>
      <c r="BS58">
        <f t="shared" si="76"/>
        <v>0.25831988117367677</v>
      </c>
      <c r="BT58">
        <f t="shared" si="76"/>
        <v>0.25983057743360594</v>
      </c>
      <c r="BU58">
        <f t="shared" si="76"/>
        <v>0.26127792575673348</v>
      </c>
      <c r="BV58">
        <f t="shared" si="76"/>
        <v>0.26267223226256387</v>
      </c>
      <c r="BW58">
        <f t="shared" si="76"/>
        <v>0.26402617632787895</v>
      </c>
      <c r="BX58">
        <f t="shared" si="76"/>
        <v>0.26535529271590441</v>
      </c>
      <c r="BY58">
        <f t="shared" si="76"/>
        <v>0.26665093792508238</v>
      </c>
      <c r="BZ58">
        <f t="shared" si="76"/>
        <v>0.26792772489964323</v>
      </c>
      <c r="CA58">
        <f t="shared" si="76"/>
        <v>0.26926266179687774</v>
      </c>
      <c r="CB58">
        <f t="shared" si="76"/>
        <v>0.27069491695968129</v>
      </c>
      <c r="CC58">
        <f t="shared" si="76"/>
        <v>0.27214455013042171</v>
      </c>
      <c r="CD58">
        <f t="shared" si="76"/>
        <v>0.27348888807074434</v>
      </c>
      <c r="CE58">
        <f t="shared" si="76"/>
        <v>0.27479982907932876</v>
      </c>
      <c r="CF58">
        <f t="shared" si="76"/>
        <v>0.27604815895645013</v>
      </c>
      <c r="CG58">
        <f t="shared" si="76"/>
        <v>0.27723856430465388</v>
      </c>
      <c r="CH58">
        <f t="shared" si="76"/>
        <v>0.27838094957065396</v>
      </c>
      <c r="CI58">
        <f t="shared" si="76"/>
        <v>0.2794875762758931</v>
      </c>
      <c r="CJ58">
        <f t="shared" si="76"/>
        <v>0.28057499509157557</v>
      </c>
      <c r="CK58">
        <f t="shared" si="76"/>
        <v>0.28162772100872696</v>
      </c>
      <c r="CL58">
        <f t="shared" si="76"/>
        <v>0.28266479237034103</v>
      </c>
      <c r="CM58">
        <f t="shared" si="76"/>
        <v>0.28370220546599145</v>
      </c>
      <c r="CN58">
        <f t="shared" si="76"/>
        <v>0.28471937545949122</v>
      </c>
      <c r="CO58">
        <f t="shared" si="76"/>
        <v>0.28571759414953141</v>
      </c>
      <c r="CP58">
        <f t="shared" si="76"/>
        <v>0.2866998859419968</v>
      </c>
      <c r="CQ58">
        <f t="shared" si="76"/>
        <v>0.28766533360903879</v>
      </c>
      <c r="CR58">
        <f t="shared" si="76"/>
        <v>0.28861214234156857</v>
      </c>
      <c r="CS58">
        <f t="shared" si="76"/>
        <v>0.28954625568229686</v>
      </c>
      <c r="CT58">
        <f t="shared" si="76"/>
        <v>0.29046347588867688</v>
      </c>
      <c r="CU58">
        <f t="shared" si="76"/>
        <v>0.29136596554266841</v>
      </c>
      <c r="CV58">
        <f t="shared" si="76"/>
        <v>0.2922621432687238</v>
      </c>
      <c r="CW58">
        <f t="shared" si="76"/>
        <v>0.2931387511365377</v>
      </c>
      <c r="CX58">
        <f t="shared" si="76"/>
        <v>0.29400589565246171</v>
      </c>
      <c r="CY58">
        <f t="shared" si="76"/>
        <v>0.29486766043554241</v>
      </c>
      <c r="CZ58">
        <f t="shared" si="76"/>
        <v>0.29571498527663148</v>
      </c>
      <c r="DA58">
        <f t="shared" si="76"/>
        <v>0.29654916027135114</v>
      </c>
      <c r="DB58">
        <f t="shared" si="76"/>
        <v>0.29737198815171306</v>
      </c>
      <c r="DC58">
        <f t="shared" si="76"/>
        <v>0.29818292272747321</v>
      </c>
      <c r="DD58">
        <f t="shared" si="76"/>
        <v>0.29897863700469879</v>
      </c>
      <c r="DE58">
        <f t="shared" si="76"/>
        <v>0.29976535094221624</v>
      </c>
      <c r="DF58">
        <f t="shared" si="76"/>
        <v>0.30053906042680373</v>
      </c>
      <c r="DG58">
        <f t="shared" si="76"/>
        <v>0.30127878445260603</v>
      </c>
      <c r="DH58">
        <f t="shared" si="76"/>
        <v>0.30201458727356784</v>
      </c>
      <c r="DI58">
        <f t="shared" si="76"/>
        <v>0.30273363457745034</v>
      </c>
      <c r="DJ58">
        <f t="shared" si="76"/>
        <v>0.3034458169772884</v>
      </c>
      <c r="DK58">
        <f t="shared" si="76"/>
        <v>0.30385873220952264</v>
      </c>
      <c r="DL58">
        <f t="shared" si="76"/>
        <v>0.30426256864417339</v>
      </c>
      <c r="DM58">
        <f t="shared" si="76"/>
        <v>0.30465864638356305</v>
      </c>
      <c r="DN58">
        <f t="shared" si="76"/>
        <v>0.30504825089162502</v>
      </c>
      <c r="DO58">
        <f t="shared" si="76"/>
        <v>0.30543011007934595</v>
      </c>
      <c r="DP58">
        <f t="shared" si="76"/>
        <v>0.3058010424205887</v>
      </c>
      <c r="DQ58">
        <f t="shared" si="76"/>
        <v>0.30616507949784783</v>
      </c>
      <c r="DR58">
        <f t="shared" si="76"/>
        <v>0.30651615936288734</v>
      </c>
      <c r="DS58">
        <f t="shared" si="76"/>
        <v>0.30677168380032915</v>
      </c>
      <c r="DT58">
        <f t="shared" si="76"/>
        <v>0.30695373397899978</v>
      </c>
      <c r="DU58">
        <f t="shared" si="76"/>
        <v>0.3071261424578221</v>
      </c>
      <c r="DV58">
        <f t="shared" si="76"/>
        <v>0.30729930213591</v>
      </c>
      <c r="DW58">
        <f t="shared" si="76"/>
        <v>0.30746779776304889</v>
      </c>
      <c r="DX58">
        <f t="shared" si="76"/>
        <v>0.30763252563117705</v>
      </c>
      <c r="DY58">
        <f t="shared" si="76"/>
        <v>0.30779583986635456</v>
      </c>
      <c r="DZ58">
        <f t="shared" si="76"/>
        <v>0.30795789009607327</v>
      </c>
      <c r="EA58">
        <f t="shared" si="76"/>
        <v>0.3081175334768102</v>
      </c>
      <c r="EB58">
        <f t="shared" si="76"/>
        <v>0.30827185626355491</v>
      </c>
      <c r="EC58">
        <f t="shared" ref="EC58:FZ58" si="77">EC57+EB58</f>
        <v>0.30842600122650904</v>
      </c>
      <c r="ED58">
        <f t="shared" si="77"/>
        <v>0.30857652141371295</v>
      </c>
      <c r="EE58">
        <f t="shared" si="77"/>
        <v>0.30872561273442889</v>
      </c>
      <c r="EF58">
        <f t="shared" si="77"/>
        <v>0.3088784552133787</v>
      </c>
      <c r="EG58">
        <f t="shared" si="77"/>
        <v>0.30902562450919502</v>
      </c>
      <c r="EH58">
        <f t="shared" si="77"/>
        <v>0.30917357330834433</v>
      </c>
      <c r="EI58">
        <f t="shared" si="77"/>
        <v>0.30931750185227513</v>
      </c>
      <c r="EJ58">
        <f t="shared" si="77"/>
        <v>0.30945818489029836</v>
      </c>
      <c r="EK58">
        <f t="shared" si="77"/>
        <v>0.3095977149514032</v>
      </c>
      <c r="EL58">
        <f t="shared" si="77"/>
        <v>0.30973623858914467</v>
      </c>
      <c r="EM58">
        <f t="shared" si="77"/>
        <v>0.30987273154368961</v>
      </c>
      <c r="EN58">
        <f t="shared" si="77"/>
        <v>0.31000458571183748</v>
      </c>
      <c r="EO58">
        <f t="shared" si="77"/>
        <v>0.31013639149358052</v>
      </c>
      <c r="EP58">
        <f t="shared" si="77"/>
        <v>0.31026502535966805</v>
      </c>
      <c r="EQ58">
        <f t="shared" si="77"/>
        <v>0.31039253731288541</v>
      </c>
      <c r="ER58">
        <f t="shared" si="77"/>
        <v>0.31052351017605134</v>
      </c>
      <c r="ES58">
        <f t="shared" si="77"/>
        <v>0.31064951631025062</v>
      </c>
      <c r="ET58">
        <f t="shared" si="77"/>
        <v>0.3107763106692169</v>
      </c>
      <c r="EU58">
        <f t="shared" si="77"/>
        <v>0.31089962367279655</v>
      </c>
      <c r="EV58">
        <f t="shared" si="77"/>
        <v>0.31102013146546004</v>
      </c>
      <c r="EW58">
        <f t="shared" si="77"/>
        <v>0.31113970174902839</v>
      </c>
      <c r="EX58">
        <f t="shared" si="77"/>
        <v>0.31125847476528251</v>
      </c>
      <c r="EY58">
        <f t="shared" si="77"/>
        <v>0.31137552459381712</v>
      </c>
      <c r="EZ58">
        <f t="shared" si="77"/>
        <v>0.31148852228737672</v>
      </c>
      <c r="FA58">
        <f t="shared" si="77"/>
        <v>0.31160156605612122</v>
      </c>
      <c r="FB58">
        <f t="shared" si="77"/>
        <v>0.31171182811423015</v>
      </c>
      <c r="FC58">
        <f t="shared" si="77"/>
        <v>0.31182120629136001</v>
      </c>
      <c r="FD58">
        <f t="shared" si="77"/>
        <v>0.31193375191769929</v>
      </c>
      <c r="FE58">
        <f t="shared" si="77"/>
        <v>0.31204193905515465</v>
      </c>
      <c r="FF58">
        <f t="shared" si="77"/>
        <v>0.31215090325158518</v>
      </c>
      <c r="FG58">
        <f t="shared" si="77"/>
        <v>0.31225683748342481</v>
      </c>
      <c r="FH58">
        <f t="shared" si="77"/>
        <v>0.31236034405021057</v>
      </c>
      <c r="FI58">
        <f t="shared" si="77"/>
        <v>0.31246308775319948</v>
      </c>
      <c r="FJ58">
        <f t="shared" si="77"/>
        <v>0.31256519461992865</v>
      </c>
      <c r="FK58">
        <f t="shared" si="77"/>
        <v>0.31266582912156271</v>
      </c>
      <c r="FL58">
        <f t="shared" si="77"/>
        <v>0.31276292109494735</v>
      </c>
      <c r="FM58">
        <f t="shared" si="77"/>
        <v>0.31286012419575399</v>
      </c>
      <c r="FN58">
        <f t="shared" si="77"/>
        <v>0.31295488231041924</v>
      </c>
      <c r="FO58">
        <f t="shared" si="77"/>
        <v>0.31304894565138414</v>
      </c>
      <c r="FP58">
        <f t="shared" si="77"/>
        <v>0.31314590941717957</v>
      </c>
      <c r="FQ58">
        <f t="shared" si="77"/>
        <v>0.3132390489994557</v>
      </c>
      <c r="FR58">
        <f t="shared" si="77"/>
        <v>0.31333287047932218</v>
      </c>
      <c r="FS58">
        <f t="shared" si="77"/>
        <v>0.31342398473854249</v>
      </c>
      <c r="FT58">
        <f t="shared" si="77"/>
        <v>0.31351292103134637</v>
      </c>
      <c r="FU58">
        <f t="shared" si="77"/>
        <v>0.31360117451138297</v>
      </c>
      <c r="FV58">
        <f t="shared" si="77"/>
        <v>0.31368883257581559</v>
      </c>
      <c r="FW58">
        <f t="shared" si="77"/>
        <v>0.31377515091311547</v>
      </c>
      <c r="FX58">
        <f t="shared" si="77"/>
        <v>0.31385999386468583</v>
      </c>
      <c r="FY58">
        <f t="shared" si="77"/>
        <v>0.31394336146869156</v>
      </c>
      <c r="FZ58">
        <f t="shared" si="77"/>
        <v>0.31402414334754031</v>
      </c>
    </row>
    <row r="60" spans="1:196" x14ac:dyDescent="0.25">
      <c r="C60">
        <v>1</v>
      </c>
      <c r="D60">
        <v>2</v>
      </c>
      <c r="E60">
        <v>3</v>
      </c>
      <c r="F60">
        <v>4</v>
      </c>
      <c r="G60">
        <v>5</v>
      </c>
      <c r="H60">
        <v>6</v>
      </c>
      <c r="I60">
        <v>7</v>
      </c>
      <c r="J60">
        <v>8</v>
      </c>
      <c r="K60">
        <v>9</v>
      </c>
      <c r="L60">
        <v>10</v>
      </c>
      <c r="M60">
        <v>11</v>
      </c>
      <c r="N60">
        <v>12</v>
      </c>
      <c r="O60">
        <v>13</v>
      </c>
      <c r="P60">
        <v>14</v>
      </c>
      <c r="Q60">
        <v>15</v>
      </c>
    </row>
    <row r="61" spans="1:196" x14ac:dyDescent="0.25">
      <c r="B61" s="5" t="s">
        <v>252</v>
      </c>
      <c r="C61" s="32">
        <f>SUMIF(C29:FZ29,C60,C53:FZ53)</f>
        <v>288199202.38469434</v>
      </c>
      <c r="D61" s="32">
        <f t="shared" ref="D61:Q61" si="78">SUMIF(D29:GA29,D60,D53:GA53)</f>
        <v>218602958.84923819</v>
      </c>
      <c r="E61" s="32">
        <f t="shared" si="78"/>
        <v>115098221.45072666</v>
      </c>
      <c r="F61" s="32">
        <f t="shared" si="78"/>
        <v>94745273.718782604</v>
      </c>
      <c r="G61" s="32">
        <f t="shared" si="78"/>
        <v>78973064.7353753</v>
      </c>
      <c r="H61" s="32">
        <f t="shared" si="78"/>
        <v>62723480.878568925</v>
      </c>
      <c r="I61" s="32">
        <f t="shared" si="78"/>
        <v>51331862.865568414</v>
      </c>
      <c r="J61" s="32">
        <f t="shared" si="78"/>
        <v>39482446.075145796</v>
      </c>
      <c r="K61" s="32">
        <f t="shared" si="78"/>
        <v>32924300.161364287</v>
      </c>
      <c r="L61" s="32">
        <f t="shared" si="78"/>
        <v>19531551.615800202</v>
      </c>
      <c r="M61" s="32">
        <f t="shared" si="78"/>
        <v>6732708.9903093716</v>
      </c>
      <c r="N61" s="32">
        <f t="shared" si="78"/>
        <v>5517576.7251920244</v>
      </c>
      <c r="O61" s="32">
        <f t="shared" si="78"/>
        <v>4727762.2439905712</v>
      </c>
      <c r="P61" s="32">
        <f t="shared" si="78"/>
        <v>4061966.7590798233</v>
      </c>
      <c r="Q61" s="32">
        <f t="shared" si="78"/>
        <v>3494057.4617591095</v>
      </c>
    </row>
    <row r="63" spans="1:196" x14ac:dyDescent="0.25">
      <c r="B63" s="5" t="s">
        <v>252</v>
      </c>
      <c r="C63" s="37">
        <f>C61/$B$53</f>
        <v>8.8195509493479068E-2</v>
      </c>
      <c r="D63" s="37">
        <f t="shared" ref="D63:Q63" si="79">D61/$B$53</f>
        <v>6.6897476373843398E-2</v>
      </c>
      <c r="E63" s="37">
        <f t="shared" si="79"/>
        <v>3.5222673063092506E-2</v>
      </c>
      <c r="F63" s="37">
        <f t="shared" si="79"/>
        <v>2.8994208237166651E-2</v>
      </c>
      <c r="G63" s="37">
        <f t="shared" si="79"/>
        <v>2.416755363292369E-2</v>
      </c>
      <c r="H63" s="37">
        <f t="shared" si="79"/>
        <v>1.9194811462058606E-2</v>
      </c>
      <c r="I63" s="37">
        <f t="shared" si="79"/>
        <v>1.5708717308090082E-2</v>
      </c>
      <c r="J63" s="37">
        <f t="shared" si="79"/>
        <v>1.2082526318022965E-2</v>
      </c>
      <c r="K63" s="37">
        <f t="shared" si="79"/>
        <v>1.0075584538126993E-2</v>
      </c>
      <c r="L63" s="37">
        <f t="shared" si="79"/>
        <v>5.9770989360835459E-3</v>
      </c>
      <c r="M63" s="37">
        <f t="shared" si="79"/>
        <v>2.0603620508257078E-3</v>
      </c>
      <c r="N63" s="37">
        <f t="shared" si="79"/>
        <v>1.688503945955112E-3</v>
      </c>
      <c r="O63" s="37">
        <f t="shared" si="79"/>
        <v>1.4468027545621223E-3</v>
      </c>
      <c r="P63" s="37">
        <f t="shared" si="79"/>
        <v>1.2430541961890131E-3</v>
      </c>
      <c r="Q63" s="37">
        <f t="shared" si="79"/>
        <v>1.0692610371211169E-3</v>
      </c>
    </row>
    <row r="64" spans="1:196" x14ac:dyDescent="0.25">
      <c r="B64" s="5" t="s">
        <v>309</v>
      </c>
      <c r="C64" s="38">
        <f>C63</f>
        <v>8.8195509493479068E-2</v>
      </c>
      <c r="D64" s="38">
        <f>D63+C64</f>
        <v>0.15509298586732245</v>
      </c>
      <c r="E64" s="38">
        <f>E63+D64</f>
        <v>0.19031565893041497</v>
      </c>
      <c r="F64" s="38">
        <f t="shared" ref="F64:Q64" si="80">F63+E64</f>
        <v>0.21930986716758161</v>
      </c>
      <c r="G64" s="38">
        <f t="shared" si="80"/>
        <v>0.2434774208005053</v>
      </c>
      <c r="H64" s="38">
        <f t="shared" si="80"/>
        <v>0.26267223226256392</v>
      </c>
      <c r="I64" s="38">
        <f t="shared" si="80"/>
        <v>0.27838094957065401</v>
      </c>
      <c r="J64" s="38">
        <f t="shared" si="80"/>
        <v>0.29046347588867699</v>
      </c>
      <c r="K64" s="38">
        <f t="shared" si="80"/>
        <v>0.30053906042680401</v>
      </c>
      <c r="L64" s="38">
        <f t="shared" si="80"/>
        <v>0.30651615936288756</v>
      </c>
      <c r="M64" s="38">
        <f t="shared" si="80"/>
        <v>0.30857652141371328</v>
      </c>
      <c r="N64" s="38">
        <f t="shared" si="80"/>
        <v>0.31026502535966838</v>
      </c>
      <c r="O64" s="38">
        <f t="shared" si="80"/>
        <v>0.31171182811423048</v>
      </c>
      <c r="P64" s="38">
        <f t="shared" si="80"/>
        <v>0.31295488231041951</v>
      </c>
      <c r="Q64" s="38">
        <f t="shared" si="80"/>
        <v>0.31402414334754064</v>
      </c>
    </row>
    <row r="67" spans="3:17" x14ac:dyDescent="0.25">
      <c r="C67" s="37">
        <f>C63/$A$56</f>
        <v>0.28081735474097702</v>
      </c>
      <c r="D67" s="37">
        <f>D63/$A$56</f>
        <v>0.21300372844423213</v>
      </c>
      <c r="E67" s="37">
        <f t="shared" ref="E67:Q67" si="81">E63/$A$56</f>
        <v>0.11215013024234786</v>
      </c>
      <c r="F67" s="37">
        <f t="shared" si="81"/>
        <v>9.2318496788911783E-2</v>
      </c>
      <c r="G67" s="37">
        <f t="shared" si="81"/>
        <v>7.695027242016339E-2</v>
      </c>
      <c r="H67" s="37">
        <f t="shared" si="81"/>
        <v>6.1116900514369417E-2</v>
      </c>
      <c r="I67" s="37">
        <f t="shared" si="81"/>
        <v>5.0017063977138385E-2</v>
      </c>
      <c r="J67" s="37">
        <f t="shared" si="81"/>
        <v>3.8471154582607338E-2</v>
      </c>
      <c r="K67" s="37">
        <f t="shared" si="81"/>
        <v>3.2080987044755482E-2</v>
      </c>
      <c r="L67" s="37">
        <f t="shared" si="81"/>
        <v>1.9031276330233018E-2</v>
      </c>
      <c r="M67" s="37">
        <f t="shared" si="81"/>
        <v>6.5602594082678186E-3</v>
      </c>
      <c r="N67" s="37">
        <f t="shared" si="81"/>
        <v>5.376251175326272E-3</v>
      </c>
      <c r="O67" s="37">
        <f t="shared" si="81"/>
        <v>4.6066667645718856E-3</v>
      </c>
      <c r="P67" s="37">
        <f t="shared" si="81"/>
        <v>3.9579247648575521E-3</v>
      </c>
      <c r="Q67" s="37">
        <f t="shared" si="81"/>
        <v>3.4045617253806626E-3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67"/>
  <sheetViews>
    <sheetView workbookViewId="0">
      <selection activeCell="H38" sqref="H38"/>
    </sheetView>
  </sheetViews>
  <sheetFormatPr defaultRowHeight="13.2" x14ac:dyDescent="0.25"/>
  <cols>
    <col min="1" max="1" width="25.6640625" bestFit="1" customWidth="1"/>
    <col min="2" max="2" width="22.88671875" customWidth="1"/>
    <col min="3" max="223" width="16.6640625" bestFit="1" customWidth="1"/>
    <col min="224" max="243" width="12" bestFit="1" customWidth="1"/>
  </cols>
  <sheetData>
    <row r="1" spans="1:223" x14ac:dyDescent="0.25">
      <c r="A1" s="20" t="s">
        <v>247</v>
      </c>
      <c r="B1" s="21" t="s">
        <v>248</v>
      </c>
    </row>
    <row r="3" spans="1:223" x14ac:dyDescent="0.25">
      <c r="A3" s="10" t="s">
        <v>285</v>
      </c>
      <c r="B3" s="10" t="s">
        <v>252</v>
      </c>
      <c r="C3" s="15" t="s">
        <v>272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8"/>
    </row>
    <row r="4" spans="1:223" x14ac:dyDescent="0.25">
      <c r="A4" s="9"/>
      <c r="B4" s="6" t="s">
        <v>253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6" t="s">
        <v>254</v>
      </c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6" t="s">
        <v>255</v>
      </c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6" t="s">
        <v>256</v>
      </c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6" t="s">
        <v>257</v>
      </c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6" t="s">
        <v>258</v>
      </c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6" t="s">
        <v>259</v>
      </c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6" t="s">
        <v>260</v>
      </c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6" t="s">
        <v>261</v>
      </c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6" t="s">
        <v>262</v>
      </c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6" t="s">
        <v>263</v>
      </c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6" t="s">
        <v>264</v>
      </c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6" t="s">
        <v>265</v>
      </c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6" t="s">
        <v>266</v>
      </c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6" t="s">
        <v>267</v>
      </c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6" t="s">
        <v>268</v>
      </c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6" t="s">
        <v>269</v>
      </c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6" t="s">
        <v>270</v>
      </c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6" t="s">
        <v>271</v>
      </c>
      <c r="HK4" s="7"/>
      <c r="HL4" s="7"/>
      <c r="HM4" s="7"/>
      <c r="HN4" s="7"/>
      <c r="HO4" s="8"/>
    </row>
    <row r="5" spans="1:223" x14ac:dyDescent="0.25">
      <c r="A5" s="10" t="s">
        <v>0</v>
      </c>
      <c r="B5" s="6" t="s">
        <v>273</v>
      </c>
      <c r="C5" s="13" t="s">
        <v>274</v>
      </c>
      <c r="D5" s="13" t="s">
        <v>275</v>
      </c>
      <c r="E5" s="13" t="s">
        <v>276</v>
      </c>
      <c r="F5" s="13" t="s">
        <v>283</v>
      </c>
      <c r="G5" s="13" t="s">
        <v>277</v>
      </c>
      <c r="H5" s="13" t="s">
        <v>278</v>
      </c>
      <c r="I5" s="13" t="s">
        <v>279</v>
      </c>
      <c r="J5" s="13" t="s">
        <v>280</v>
      </c>
      <c r="K5" s="13" t="s">
        <v>284</v>
      </c>
      <c r="L5" s="13" t="s">
        <v>281</v>
      </c>
      <c r="M5" s="13" t="s">
        <v>282</v>
      </c>
      <c r="N5" s="6" t="s">
        <v>273</v>
      </c>
      <c r="O5" s="13" t="s">
        <v>274</v>
      </c>
      <c r="P5" s="13" t="s">
        <v>275</v>
      </c>
      <c r="Q5" s="13" t="s">
        <v>276</v>
      </c>
      <c r="R5" s="13" t="s">
        <v>283</v>
      </c>
      <c r="S5" s="13" t="s">
        <v>277</v>
      </c>
      <c r="T5" s="13" t="s">
        <v>278</v>
      </c>
      <c r="U5" s="13" t="s">
        <v>279</v>
      </c>
      <c r="V5" s="13" t="s">
        <v>280</v>
      </c>
      <c r="W5" s="13" t="s">
        <v>284</v>
      </c>
      <c r="X5" s="13" t="s">
        <v>281</v>
      </c>
      <c r="Y5" s="13" t="s">
        <v>282</v>
      </c>
      <c r="Z5" s="6" t="s">
        <v>273</v>
      </c>
      <c r="AA5" s="13" t="s">
        <v>274</v>
      </c>
      <c r="AB5" s="13" t="s">
        <v>275</v>
      </c>
      <c r="AC5" s="13" t="s">
        <v>276</v>
      </c>
      <c r="AD5" s="13" t="s">
        <v>283</v>
      </c>
      <c r="AE5" s="13" t="s">
        <v>277</v>
      </c>
      <c r="AF5" s="13" t="s">
        <v>278</v>
      </c>
      <c r="AG5" s="13" t="s">
        <v>279</v>
      </c>
      <c r="AH5" s="13" t="s">
        <v>280</v>
      </c>
      <c r="AI5" s="13" t="s">
        <v>284</v>
      </c>
      <c r="AJ5" s="13" t="s">
        <v>281</v>
      </c>
      <c r="AK5" s="13" t="s">
        <v>282</v>
      </c>
      <c r="AL5" s="6" t="s">
        <v>273</v>
      </c>
      <c r="AM5" s="13" t="s">
        <v>274</v>
      </c>
      <c r="AN5" s="13" t="s">
        <v>275</v>
      </c>
      <c r="AO5" s="13" t="s">
        <v>276</v>
      </c>
      <c r="AP5" s="13" t="s">
        <v>283</v>
      </c>
      <c r="AQ5" s="13" t="s">
        <v>277</v>
      </c>
      <c r="AR5" s="13" t="s">
        <v>278</v>
      </c>
      <c r="AS5" s="13" t="s">
        <v>279</v>
      </c>
      <c r="AT5" s="13" t="s">
        <v>280</v>
      </c>
      <c r="AU5" s="13" t="s">
        <v>284</v>
      </c>
      <c r="AV5" s="13" t="s">
        <v>281</v>
      </c>
      <c r="AW5" s="13" t="s">
        <v>282</v>
      </c>
      <c r="AX5" s="6" t="s">
        <v>273</v>
      </c>
      <c r="AY5" s="13" t="s">
        <v>274</v>
      </c>
      <c r="AZ5" s="13" t="s">
        <v>275</v>
      </c>
      <c r="BA5" s="13" t="s">
        <v>276</v>
      </c>
      <c r="BB5" s="13" t="s">
        <v>283</v>
      </c>
      <c r="BC5" s="13" t="s">
        <v>277</v>
      </c>
      <c r="BD5" s="13" t="s">
        <v>278</v>
      </c>
      <c r="BE5" s="13" t="s">
        <v>279</v>
      </c>
      <c r="BF5" s="13" t="s">
        <v>280</v>
      </c>
      <c r="BG5" s="13" t="s">
        <v>284</v>
      </c>
      <c r="BH5" s="13" t="s">
        <v>281</v>
      </c>
      <c r="BI5" s="13" t="s">
        <v>282</v>
      </c>
      <c r="BJ5" s="6" t="s">
        <v>273</v>
      </c>
      <c r="BK5" s="13" t="s">
        <v>274</v>
      </c>
      <c r="BL5" s="13" t="s">
        <v>275</v>
      </c>
      <c r="BM5" s="13" t="s">
        <v>276</v>
      </c>
      <c r="BN5" s="13" t="s">
        <v>283</v>
      </c>
      <c r="BO5" s="13" t="s">
        <v>277</v>
      </c>
      <c r="BP5" s="13" t="s">
        <v>278</v>
      </c>
      <c r="BQ5" s="13" t="s">
        <v>279</v>
      </c>
      <c r="BR5" s="13" t="s">
        <v>280</v>
      </c>
      <c r="BS5" s="13" t="s">
        <v>284</v>
      </c>
      <c r="BT5" s="13" t="s">
        <v>281</v>
      </c>
      <c r="BU5" s="13" t="s">
        <v>282</v>
      </c>
      <c r="BV5" s="6" t="s">
        <v>273</v>
      </c>
      <c r="BW5" s="13" t="s">
        <v>274</v>
      </c>
      <c r="BX5" s="13" t="s">
        <v>275</v>
      </c>
      <c r="BY5" s="13" t="s">
        <v>276</v>
      </c>
      <c r="BZ5" s="13" t="s">
        <v>283</v>
      </c>
      <c r="CA5" s="13" t="s">
        <v>277</v>
      </c>
      <c r="CB5" s="13" t="s">
        <v>278</v>
      </c>
      <c r="CC5" s="13" t="s">
        <v>279</v>
      </c>
      <c r="CD5" s="13" t="s">
        <v>280</v>
      </c>
      <c r="CE5" s="13" t="s">
        <v>284</v>
      </c>
      <c r="CF5" s="13" t="s">
        <v>281</v>
      </c>
      <c r="CG5" s="13" t="s">
        <v>282</v>
      </c>
      <c r="CH5" s="6" t="s">
        <v>273</v>
      </c>
      <c r="CI5" s="13" t="s">
        <v>274</v>
      </c>
      <c r="CJ5" s="13" t="s">
        <v>275</v>
      </c>
      <c r="CK5" s="13" t="s">
        <v>276</v>
      </c>
      <c r="CL5" s="13" t="s">
        <v>283</v>
      </c>
      <c r="CM5" s="13" t="s">
        <v>277</v>
      </c>
      <c r="CN5" s="13" t="s">
        <v>278</v>
      </c>
      <c r="CO5" s="13" t="s">
        <v>279</v>
      </c>
      <c r="CP5" s="13" t="s">
        <v>280</v>
      </c>
      <c r="CQ5" s="13" t="s">
        <v>284</v>
      </c>
      <c r="CR5" s="13" t="s">
        <v>281</v>
      </c>
      <c r="CS5" s="13" t="s">
        <v>282</v>
      </c>
      <c r="CT5" s="6" t="s">
        <v>273</v>
      </c>
      <c r="CU5" s="13" t="s">
        <v>274</v>
      </c>
      <c r="CV5" s="13" t="s">
        <v>275</v>
      </c>
      <c r="CW5" s="13" t="s">
        <v>276</v>
      </c>
      <c r="CX5" s="13" t="s">
        <v>283</v>
      </c>
      <c r="CY5" s="13" t="s">
        <v>277</v>
      </c>
      <c r="CZ5" s="13" t="s">
        <v>278</v>
      </c>
      <c r="DA5" s="13" t="s">
        <v>279</v>
      </c>
      <c r="DB5" s="13" t="s">
        <v>280</v>
      </c>
      <c r="DC5" s="13" t="s">
        <v>284</v>
      </c>
      <c r="DD5" s="13" t="s">
        <v>281</v>
      </c>
      <c r="DE5" s="13" t="s">
        <v>282</v>
      </c>
      <c r="DF5" s="6" t="s">
        <v>273</v>
      </c>
      <c r="DG5" s="13" t="s">
        <v>274</v>
      </c>
      <c r="DH5" s="13" t="s">
        <v>275</v>
      </c>
      <c r="DI5" s="13" t="s">
        <v>276</v>
      </c>
      <c r="DJ5" s="13" t="s">
        <v>283</v>
      </c>
      <c r="DK5" s="13" t="s">
        <v>277</v>
      </c>
      <c r="DL5" s="13" t="s">
        <v>278</v>
      </c>
      <c r="DM5" s="13" t="s">
        <v>279</v>
      </c>
      <c r="DN5" s="13" t="s">
        <v>280</v>
      </c>
      <c r="DO5" s="13" t="s">
        <v>284</v>
      </c>
      <c r="DP5" s="13" t="s">
        <v>281</v>
      </c>
      <c r="DQ5" s="13" t="s">
        <v>282</v>
      </c>
      <c r="DR5" s="6" t="s">
        <v>273</v>
      </c>
      <c r="DS5" s="13" t="s">
        <v>274</v>
      </c>
      <c r="DT5" s="13" t="s">
        <v>275</v>
      </c>
      <c r="DU5" s="13" t="s">
        <v>276</v>
      </c>
      <c r="DV5" s="13" t="s">
        <v>283</v>
      </c>
      <c r="DW5" s="13" t="s">
        <v>277</v>
      </c>
      <c r="DX5" s="13" t="s">
        <v>278</v>
      </c>
      <c r="DY5" s="13" t="s">
        <v>279</v>
      </c>
      <c r="DZ5" s="13" t="s">
        <v>280</v>
      </c>
      <c r="EA5" s="13" t="s">
        <v>284</v>
      </c>
      <c r="EB5" s="13" t="s">
        <v>281</v>
      </c>
      <c r="EC5" s="13" t="s">
        <v>282</v>
      </c>
      <c r="ED5" s="6" t="s">
        <v>273</v>
      </c>
      <c r="EE5" s="13" t="s">
        <v>274</v>
      </c>
      <c r="EF5" s="13" t="s">
        <v>275</v>
      </c>
      <c r="EG5" s="13" t="s">
        <v>276</v>
      </c>
      <c r="EH5" s="13" t="s">
        <v>283</v>
      </c>
      <c r="EI5" s="13" t="s">
        <v>277</v>
      </c>
      <c r="EJ5" s="13" t="s">
        <v>278</v>
      </c>
      <c r="EK5" s="13" t="s">
        <v>279</v>
      </c>
      <c r="EL5" s="13" t="s">
        <v>280</v>
      </c>
      <c r="EM5" s="13" t="s">
        <v>284</v>
      </c>
      <c r="EN5" s="13" t="s">
        <v>281</v>
      </c>
      <c r="EO5" s="13" t="s">
        <v>282</v>
      </c>
      <c r="EP5" s="6" t="s">
        <v>273</v>
      </c>
      <c r="EQ5" s="13" t="s">
        <v>274</v>
      </c>
      <c r="ER5" s="13" t="s">
        <v>275</v>
      </c>
      <c r="ES5" s="13" t="s">
        <v>276</v>
      </c>
      <c r="ET5" s="13" t="s">
        <v>283</v>
      </c>
      <c r="EU5" s="13" t="s">
        <v>277</v>
      </c>
      <c r="EV5" s="13" t="s">
        <v>278</v>
      </c>
      <c r="EW5" s="13" t="s">
        <v>279</v>
      </c>
      <c r="EX5" s="13" t="s">
        <v>280</v>
      </c>
      <c r="EY5" s="13" t="s">
        <v>284</v>
      </c>
      <c r="EZ5" s="13" t="s">
        <v>281</v>
      </c>
      <c r="FA5" s="13" t="s">
        <v>282</v>
      </c>
      <c r="FB5" s="6" t="s">
        <v>273</v>
      </c>
      <c r="FC5" s="13" t="s">
        <v>274</v>
      </c>
      <c r="FD5" s="13" t="s">
        <v>275</v>
      </c>
      <c r="FE5" s="13" t="s">
        <v>276</v>
      </c>
      <c r="FF5" s="13" t="s">
        <v>283</v>
      </c>
      <c r="FG5" s="13" t="s">
        <v>277</v>
      </c>
      <c r="FH5" s="13" t="s">
        <v>278</v>
      </c>
      <c r="FI5" s="13" t="s">
        <v>279</v>
      </c>
      <c r="FJ5" s="13" t="s">
        <v>280</v>
      </c>
      <c r="FK5" s="13" t="s">
        <v>284</v>
      </c>
      <c r="FL5" s="13" t="s">
        <v>281</v>
      </c>
      <c r="FM5" s="13" t="s">
        <v>282</v>
      </c>
      <c r="FN5" s="6" t="s">
        <v>273</v>
      </c>
      <c r="FO5" s="13" t="s">
        <v>274</v>
      </c>
      <c r="FP5" s="13" t="s">
        <v>275</v>
      </c>
      <c r="FQ5" s="13" t="s">
        <v>276</v>
      </c>
      <c r="FR5" s="13" t="s">
        <v>283</v>
      </c>
      <c r="FS5" s="13" t="s">
        <v>277</v>
      </c>
      <c r="FT5" s="13" t="s">
        <v>278</v>
      </c>
      <c r="FU5" s="13" t="s">
        <v>279</v>
      </c>
      <c r="FV5" s="13" t="s">
        <v>280</v>
      </c>
      <c r="FW5" s="13" t="s">
        <v>284</v>
      </c>
      <c r="FX5" s="13" t="s">
        <v>281</v>
      </c>
      <c r="FY5" s="13" t="s">
        <v>282</v>
      </c>
      <c r="FZ5" s="6" t="s">
        <v>273</v>
      </c>
      <c r="GA5" s="13" t="s">
        <v>274</v>
      </c>
      <c r="GB5" s="13" t="s">
        <v>275</v>
      </c>
      <c r="GC5" s="13" t="s">
        <v>276</v>
      </c>
      <c r="GD5" s="13" t="s">
        <v>283</v>
      </c>
      <c r="GE5" s="13" t="s">
        <v>277</v>
      </c>
      <c r="GF5" s="13" t="s">
        <v>278</v>
      </c>
      <c r="GG5" s="13" t="s">
        <v>279</v>
      </c>
      <c r="GH5" s="13" t="s">
        <v>280</v>
      </c>
      <c r="GI5" s="13" t="s">
        <v>284</v>
      </c>
      <c r="GJ5" s="13" t="s">
        <v>281</v>
      </c>
      <c r="GK5" s="13" t="s">
        <v>282</v>
      </c>
      <c r="GL5" s="6" t="s">
        <v>273</v>
      </c>
      <c r="GM5" s="13" t="s">
        <v>274</v>
      </c>
      <c r="GN5" s="13" t="s">
        <v>275</v>
      </c>
      <c r="GO5" s="13" t="s">
        <v>276</v>
      </c>
      <c r="GP5" s="13" t="s">
        <v>283</v>
      </c>
      <c r="GQ5" s="13" t="s">
        <v>277</v>
      </c>
      <c r="GR5" s="13" t="s">
        <v>278</v>
      </c>
      <c r="GS5" s="13" t="s">
        <v>279</v>
      </c>
      <c r="GT5" s="13" t="s">
        <v>280</v>
      </c>
      <c r="GU5" s="13" t="s">
        <v>284</v>
      </c>
      <c r="GV5" s="13" t="s">
        <v>281</v>
      </c>
      <c r="GW5" s="13" t="s">
        <v>282</v>
      </c>
      <c r="GX5" s="6" t="s">
        <v>273</v>
      </c>
      <c r="GY5" s="13" t="s">
        <v>274</v>
      </c>
      <c r="GZ5" s="13" t="s">
        <v>275</v>
      </c>
      <c r="HA5" s="13" t="s">
        <v>276</v>
      </c>
      <c r="HB5" s="13" t="s">
        <v>283</v>
      </c>
      <c r="HC5" s="13" t="s">
        <v>277</v>
      </c>
      <c r="HD5" s="13" t="s">
        <v>278</v>
      </c>
      <c r="HE5" s="13" t="s">
        <v>279</v>
      </c>
      <c r="HF5" s="13" t="s">
        <v>280</v>
      </c>
      <c r="HG5" s="13" t="s">
        <v>284</v>
      </c>
      <c r="HH5" s="13" t="s">
        <v>281</v>
      </c>
      <c r="HI5" s="13" t="s">
        <v>282</v>
      </c>
      <c r="HJ5" s="6" t="s">
        <v>273</v>
      </c>
      <c r="HK5" s="13" t="s">
        <v>274</v>
      </c>
      <c r="HL5" s="13" t="s">
        <v>275</v>
      </c>
      <c r="HM5" s="13" t="s">
        <v>276</v>
      </c>
      <c r="HN5" s="13" t="s">
        <v>283</v>
      </c>
      <c r="HO5" s="25" t="s">
        <v>277</v>
      </c>
    </row>
    <row r="6" spans="1:223" x14ac:dyDescent="0.25">
      <c r="A6" s="6" t="s">
        <v>3</v>
      </c>
      <c r="B6" s="16">
        <v>4588379.1078805393</v>
      </c>
      <c r="C6" s="17">
        <v>11913400.487561526</v>
      </c>
      <c r="D6" s="17">
        <v>9102540.3768125717</v>
      </c>
      <c r="E6" s="17">
        <v>7251149.1097474303</v>
      </c>
      <c r="F6" s="17">
        <v>6516095.6546902116</v>
      </c>
      <c r="G6" s="17">
        <v>6571389.7785794223</v>
      </c>
      <c r="H6" s="17">
        <v>6349986.8599620266</v>
      </c>
      <c r="I6" s="17">
        <v>5912547.683403505</v>
      </c>
      <c r="J6" s="17">
        <v>5677400.3867222676</v>
      </c>
      <c r="K6" s="17">
        <v>5679331.3587838328</v>
      </c>
      <c r="L6" s="17">
        <v>5763263.6970767127</v>
      </c>
      <c r="M6" s="17">
        <v>5491084.1843833178</v>
      </c>
      <c r="N6" s="16">
        <v>5547151.042734066</v>
      </c>
      <c r="O6" s="17">
        <v>5398217.4767462108</v>
      </c>
      <c r="P6" s="17">
        <v>5198816.531768186</v>
      </c>
      <c r="Q6" s="17">
        <v>4859507.7657986199</v>
      </c>
      <c r="R6" s="17">
        <v>4497285.769337941</v>
      </c>
      <c r="S6" s="17">
        <v>4247558.6430908004</v>
      </c>
      <c r="T6" s="17">
        <v>3863058.9561793245</v>
      </c>
      <c r="U6" s="17">
        <v>3636521.0565092871</v>
      </c>
      <c r="V6" s="17">
        <v>3445183.7064326205</v>
      </c>
      <c r="W6" s="17">
        <v>3328349.965024231</v>
      </c>
      <c r="X6" s="17">
        <v>4128318.1474108407</v>
      </c>
      <c r="Y6" s="17">
        <v>3926329.9599271752</v>
      </c>
      <c r="Z6" s="16">
        <v>3687026.4032979757</v>
      </c>
      <c r="AA6" s="17">
        <v>3438389.305388608</v>
      </c>
      <c r="AB6" s="17">
        <v>3295274.9484977685</v>
      </c>
      <c r="AC6" s="17">
        <v>3215068.2593731117</v>
      </c>
      <c r="AD6" s="17">
        <v>3081698.0647101616</v>
      </c>
      <c r="AE6" s="17">
        <v>2946629.7519433158</v>
      </c>
      <c r="AF6" s="17">
        <v>2823342.8014067947</v>
      </c>
      <c r="AG6" s="17">
        <v>2712818.1246844912</v>
      </c>
      <c r="AH6" s="17">
        <v>2607916.8925831001</v>
      </c>
      <c r="AI6" s="17">
        <v>2505792.515063175</v>
      </c>
      <c r="AJ6" s="17">
        <v>2412634.0742792422</v>
      </c>
      <c r="AK6" s="17">
        <v>2337456.5588605055</v>
      </c>
      <c r="AL6" s="16">
        <v>2243283.8321471508</v>
      </c>
      <c r="AM6" s="17">
        <v>2155738.4435737687</v>
      </c>
      <c r="AN6" s="17">
        <v>2079234.9487467604</v>
      </c>
      <c r="AO6" s="17">
        <v>2036508.2564996355</v>
      </c>
      <c r="AP6" s="17">
        <v>1978569.5587358</v>
      </c>
      <c r="AQ6" s="17">
        <v>1911535.0133248088</v>
      </c>
      <c r="AR6" s="17">
        <v>1850966.1001972286</v>
      </c>
      <c r="AS6" s="17">
        <v>1796307.7065105184</v>
      </c>
      <c r="AT6" s="17">
        <v>1741534.805705671</v>
      </c>
      <c r="AU6" s="17">
        <v>1693085.3510823101</v>
      </c>
      <c r="AV6" s="17">
        <v>1648540.8718318669</v>
      </c>
      <c r="AW6" s="17">
        <v>1620467.8575948381</v>
      </c>
      <c r="AX6" s="16">
        <v>1553947.9237603808</v>
      </c>
      <c r="AY6" s="17">
        <v>1498438.1262610913</v>
      </c>
      <c r="AZ6" s="17">
        <v>1448848.9177551251</v>
      </c>
      <c r="BA6" s="17">
        <v>1400710.8629074653</v>
      </c>
      <c r="BB6" s="17">
        <v>1356003.5401458377</v>
      </c>
      <c r="BC6" s="17">
        <v>1311932.470466</v>
      </c>
      <c r="BD6" s="17">
        <v>1266651.7418823005</v>
      </c>
      <c r="BE6" s="17">
        <v>1227767.7157406854</v>
      </c>
      <c r="BF6" s="17">
        <v>1187043.3465881541</v>
      </c>
      <c r="BG6" s="17">
        <v>1148224.7151831274</v>
      </c>
      <c r="BH6" s="17">
        <v>1114053.5828638612</v>
      </c>
      <c r="BI6" s="17">
        <v>1095446.4932284278</v>
      </c>
      <c r="BJ6" s="16">
        <v>1038975.5580631478</v>
      </c>
      <c r="BK6" s="17">
        <v>1003557.8035256593</v>
      </c>
      <c r="BL6" s="17">
        <v>972897.87031950918</v>
      </c>
      <c r="BM6" s="17">
        <v>944815.38155664387</v>
      </c>
      <c r="BN6" s="17">
        <v>916851.70993044716</v>
      </c>
      <c r="BO6" s="17">
        <v>887827.10628218856</v>
      </c>
      <c r="BP6" s="17">
        <v>859993.16590752651</v>
      </c>
      <c r="BQ6" s="17">
        <v>835438.68958364963</v>
      </c>
      <c r="BR6" s="17">
        <v>809114.45083619212</v>
      </c>
      <c r="BS6" s="17">
        <v>784178.01609192463</v>
      </c>
      <c r="BT6" s="17">
        <v>761331.78104355419</v>
      </c>
      <c r="BU6" s="17">
        <v>755822.95670376183</v>
      </c>
      <c r="BV6" s="16">
        <v>717095.89376767143</v>
      </c>
      <c r="BW6" s="17">
        <v>696676.49352316186</v>
      </c>
      <c r="BX6" s="17">
        <v>675073.15330194426</v>
      </c>
      <c r="BY6" s="17">
        <v>655310.63121353509</v>
      </c>
      <c r="BZ6" s="17">
        <v>637170.97341230838</v>
      </c>
      <c r="CA6" s="17">
        <v>618681.86384933279</v>
      </c>
      <c r="CB6" s="17">
        <v>600617.65167172195</v>
      </c>
      <c r="CC6" s="17">
        <v>586246.21091510297</v>
      </c>
      <c r="CD6" s="17">
        <v>570132.27185456094</v>
      </c>
      <c r="CE6" s="17">
        <v>551611.9435018159</v>
      </c>
      <c r="CF6" s="17">
        <v>540126.54771400976</v>
      </c>
      <c r="CG6" s="17">
        <v>541397.66841108166</v>
      </c>
      <c r="CH6" s="16">
        <v>509566.96948578954</v>
      </c>
      <c r="CI6" s="17">
        <v>491579.66349030007</v>
      </c>
      <c r="CJ6" s="17">
        <v>419175.26372870785</v>
      </c>
      <c r="CK6" s="17">
        <v>409405.42747164192</v>
      </c>
      <c r="CL6" s="17">
        <v>401193.16289993364</v>
      </c>
      <c r="CM6" s="17">
        <v>392719.71150295902</v>
      </c>
      <c r="CN6" s="17">
        <v>382854.99171906733</v>
      </c>
      <c r="CO6" s="17">
        <v>375233.33219162753</v>
      </c>
      <c r="CP6" s="17">
        <v>366126.82448504597</v>
      </c>
      <c r="CQ6" s="17">
        <v>357715.08432583406</v>
      </c>
      <c r="CR6" s="17">
        <v>350525.86420973612</v>
      </c>
      <c r="CS6" s="17">
        <v>357443.60929769906</v>
      </c>
      <c r="CT6" s="16">
        <v>335568.9935541664</v>
      </c>
      <c r="CU6" s="17">
        <v>327528.74828795518</v>
      </c>
      <c r="CV6" s="17">
        <v>320929.16068325762</v>
      </c>
      <c r="CW6" s="17">
        <v>313827.98244601022</v>
      </c>
      <c r="CX6" s="17">
        <v>307887.99134556914</v>
      </c>
      <c r="CY6" s="17">
        <v>301714.37719399564</v>
      </c>
      <c r="CZ6" s="17">
        <v>294393.20306269306</v>
      </c>
      <c r="DA6" s="17">
        <v>288781.49628469627</v>
      </c>
      <c r="DB6" s="17">
        <v>282024.21099162067</v>
      </c>
      <c r="DC6" s="17">
        <v>275792.93736314704</v>
      </c>
      <c r="DD6" s="17">
        <v>270528.65661858756</v>
      </c>
      <c r="DE6" s="17">
        <v>276930.75298606599</v>
      </c>
      <c r="DF6" s="16">
        <v>229395.7019449377</v>
      </c>
      <c r="DG6" s="17">
        <v>224334.95501920179</v>
      </c>
      <c r="DH6" s="17">
        <v>220098.27599091688</v>
      </c>
      <c r="DI6" s="17">
        <v>215605.25533378014</v>
      </c>
      <c r="DJ6" s="17">
        <v>211712.06092901545</v>
      </c>
      <c r="DK6" s="17">
        <v>207724.67445955996</v>
      </c>
      <c r="DL6" s="17">
        <v>203190.51741951879</v>
      </c>
      <c r="DM6" s="17">
        <v>199260.30199639912</v>
      </c>
      <c r="DN6" s="17">
        <v>195032.15589911098</v>
      </c>
      <c r="DO6" s="17">
        <v>191107.85744235764</v>
      </c>
      <c r="DP6" s="17">
        <v>187686.65225110139</v>
      </c>
      <c r="DQ6" s="17">
        <v>193310.99577876861</v>
      </c>
      <c r="DR6" s="16">
        <v>164960.21236231746</v>
      </c>
      <c r="DS6" s="17">
        <v>86524.628513764299</v>
      </c>
      <c r="DT6" s="17">
        <v>85483.28049189804</v>
      </c>
      <c r="DU6" s="17">
        <v>84499.988060038071</v>
      </c>
      <c r="DV6" s="17">
        <v>83527.724645238326</v>
      </c>
      <c r="DW6" s="17">
        <v>82566.485079347534</v>
      </c>
      <c r="DX6" s="17">
        <v>81616.210884154454</v>
      </c>
      <c r="DY6" s="17">
        <v>80297.714893135941</v>
      </c>
      <c r="DZ6" s="17">
        <v>79369.760410334842</v>
      </c>
      <c r="EA6" s="17">
        <v>78453.072939612175</v>
      </c>
      <c r="EB6" s="17">
        <v>77547.228201051825</v>
      </c>
      <c r="EC6" s="17">
        <v>83147.925616669119</v>
      </c>
      <c r="ED6" s="16">
        <v>75861.166819899547</v>
      </c>
      <c r="EE6" s="17">
        <v>74894.190067180374</v>
      </c>
      <c r="EF6" s="17">
        <v>74031.1976114711</v>
      </c>
      <c r="EG6" s="17">
        <v>73178.809324802933</v>
      </c>
      <c r="EH6" s="17">
        <v>72336.985027848175</v>
      </c>
      <c r="EI6" s="17">
        <v>71129.359781119536</v>
      </c>
      <c r="EJ6" s="17">
        <v>70308.694556904971</v>
      </c>
      <c r="EK6" s="17">
        <v>69498.407268214112</v>
      </c>
      <c r="EL6" s="17">
        <v>68698.403879848891</v>
      </c>
      <c r="EM6" s="17">
        <v>67908.632267787703</v>
      </c>
      <c r="EN6" s="17">
        <v>67129.019210241793</v>
      </c>
      <c r="EO6" s="17">
        <v>70750.064809824864</v>
      </c>
      <c r="EP6" s="16">
        <v>65659.432805800156</v>
      </c>
      <c r="EQ6" s="17">
        <v>64803.288920777377</v>
      </c>
      <c r="ER6" s="17">
        <v>64063.453899707965</v>
      </c>
      <c r="ES6" s="17">
        <v>63333.172048772001</v>
      </c>
      <c r="ET6" s="17">
        <v>62612.744932243309</v>
      </c>
      <c r="EU6" s="17">
        <v>61901.873120493954</v>
      </c>
      <c r="EV6" s="17">
        <v>61200.050673823898</v>
      </c>
      <c r="EW6" s="17">
        <v>60507.443546999129</v>
      </c>
      <c r="EX6" s="17">
        <v>59823.931508170877</v>
      </c>
      <c r="EY6" s="17">
        <v>59149.48311655884</v>
      </c>
      <c r="EZ6" s="17">
        <v>58484.110804011783</v>
      </c>
      <c r="FA6" s="17">
        <v>60600.035057746616</v>
      </c>
      <c r="FB6" s="16">
        <v>57217.188777650474</v>
      </c>
      <c r="FC6" s="17">
        <v>56539.859300375596</v>
      </c>
      <c r="FD6" s="17">
        <v>55909.819671651319</v>
      </c>
      <c r="FE6" s="17">
        <v>55287.627549290592</v>
      </c>
      <c r="FF6" s="17">
        <v>54667.908756340723</v>
      </c>
      <c r="FG6" s="17">
        <v>54061.598897571566</v>
      </c>
      <c r="FH6" s="17">
        <v>53462.333364109298</v>
      </c>
      <c r="FI6" s="17">
        <v>52840.287247479821</v>
      </c>
      <c r="FJ6" s="17">
        <v>52303.891686893861</v>
      </c>
      <c r="FK6" s="17">
        <v>51710.503398014349</v>
      </c>
      <c r="FL6" s="17">
        <v>51141.576609562129</v>
      </c>
      <c r="FM6" s="17">
        <v>52146.28006896186</v>
      </c>
      <c r="FN6" s="16">
        <v>50058.714195085413</v>
      </c>
      <c r="FO6" s="17">
        <v>49494.530276870006</v>
      </c>
      <c r="FP6" s="17">
        <v>48961.668741197253</v>
      </c>
      <c r="FQ6" s="17">
        <v>48436.014080039284</v>
      </c>
      <c r="FR6" s="17">
        <v>47917.740002351769</v>
      </c>
      <c r="FS6" s="17">
        <v>47405.095670571056</v>
      </c>
      <c r="FT6" s="17">
        <v>46895.053112955378</v>
      </c>
      <c r="FU6" s="17">
        <v>46377.105626451761</v>
      </c>
      <c r="FV6" s="17">
        <v>45884.961623197189</v>
      </c>
      <c r="FW6" s="17">
        <v>45398.786168682753</v>
      </c>
      <c r="FX6" s="17">
        <v>44913.097551309838</v>
      </c>
      <c r="FY6" s="17">
        <v>45269.213470961295</v>
      </c>
      <c r="FZ6" s="16">
        <v>3370.8234625225055</v>
      </c>
      <c r="GA6" s="17">
        <v>2753.5074041849366</v>
      </c>
      <c r="GB6" s="17">
        <v>2742.0776513356823</v>
      </c>
      <c r="GC6" s="17">
        <v>2730.6952783784018</v>
      </c>
      <c r="GD6" s="17"/>
      <c r="GE6" s="17"/>
      <c r="GF6" s="17"/>
      <c r="GG6" s="17"/>
      <c r="GH6" s="17"/>
      <c r="GI6" s="17"/>
      <c r="GJ6" s="17"/>
      <c r="GK6" s="17"/>
      <c r="GL6" s="16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6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6"/>
      <c r="HK6" s="17"/>
      <c r="HL6" s="17"/>
      <c r="HM6" s="17"/>
      <c r="HN6" s="17"/>
      <c r="HO6" s="26"/>
    </row>
    <row r="7" spans="1:223" x14ac:dyDescent="0.25">
      <c r="A7" s="11" t="s">
        <v>188</v>
      </c>
      <c r="B7" s="18"/>
      <c r="C7" s="19">
        <v>9365101.4395672753</v>
      </c>
      <c r="D7" s="19">
        <v>10276630.61657772</v>
      </c>
      <c r="E7" s="19">
        <v>7235967.6926570116</v>
      </c>
      <c r="F7" s="19">
        <v>5721302.0279010553</v>
      </c>
      <c r="G7" s="19">
        <v>5622946.721452646</v>
      </c>
      <c r="H7" s="19">
        <v>5170823.4860471971</v>
      </c>
      <c r="I7" s="19">
        <v>5057916.827354433</v>
      </c>
      <c r="J7" s="19">
        <v>4823241.2078574244</v>
      </c>
      <c r="K7" s="19">
        <v>4711647.4032369573</v>
      </c>
      <c r="L7" s="19">
        <v>4387864.1681800876</v>
      </c>
      <c r="M7" s="19">
        <v>4222740.8135972954</v>
      </c>
      <c r="N7" s="18">
        <v>4028966.0660155932</v>
      </c>
      <c r="O7" s="19">
        <v>3965548.1311495164</v>
      </c>
      <c r="P7" s="19">
        <v>4088387.9297599513</v>
      </c>
      <c r="Q7" s="19">
        <v>3780626.7972789938</v>
      </c>
      <c r="R7" s="19">
        <v>3650640.715002845</v>
      </c>
      <c r="S7" s="19">
        <v>4033097.406020096</v>
      </c>
      <c r="T7" s="19">
        <v>3521767.8310379595</v>
      </c>
      <c r="U7" s="19">
        <v>3533143.9122949727</v>
      </c>
      <c r="V7" s="19">
        <v>3372500.7674041637</v>
      </c>
      <c r="W7" s="19">
        <v>3260716.2421061629</v>
      </c>
      <c r="X7" s="19">
        <v>3199393.5386501448</v>
      </c>
      <c r="Y7" s="19">
        <v>3163763.7544463244</v>
      </c>
      <c r="Z7" s="18">
        <v>3060031.0721048992</v>
      </c>
      <c r="AA7" s="19">
        <v>2910270.4057050361</v>
      </c>
      <c r="AB7" s="19">
        <v>2905008.0047603389</v>
      </c>
      <c r="AC7" s="19">
        <v>2770306.1895769048</v>
      </c>
      <c r="AD7" s="19">
        <v>2780084.102432875</v>
      </c>
      <c r="AE7" s="19">
        <v>2733850.6554929814</v>
      </c>
      <c r="AF7" s="19">
        <v>2693092.40462068</v>
      </c>
      <c r="AG7" s="19">
        <v>2656374.6177289872</v>
      </c>
      <c r="AH7" s="19">
        <v>2622713.4330736981</v>
      </c>
      <c r="AI7" s="19">
        <v>2589994.5782158016</v>
      </c>
      <c r="AJ7" s="19">
        <v>2559991.1646897206</v>
      </c>
      <c r="AK7" s="19">
        <v>2532173.4128307952</v>
      </c>
      <c r="AL7" s="18">
        <v>2505536.9530613334</v>
      </c>
      <c r="AM7" s="19">
        <v>2479566.5337674646</v>
      </c>
      <c r="AN7" s="19">
        <v>2451926.6730438457</v>
      </c>
      <c r="AO7" s="19">
        <v>2384492.4791025212</v>
      </c>
      <c r="AP7" s="19">
        <v>2390440.3569297493</v>
      </c>
      <c r="AQ7" s="19">
        <v>2394074.4833473153</v>
      </c>
      <c r="AR7" s="19">
        <v>2373641.448861721</v>
      </c>
      <c r="AS7" s="19">
        <v>2379635.1435192116</v>
      </c>
      <c r="AT7" s="19">
        <v>2367099.3450983968</v>
      </c>
      <c r="AU7" s="19">
        <v>2357398.1045194198</v>
      </c>
      <c r="AV7" s="19">
        <v>2352426.3901857273</v>
      </c>
      <c r="AW7" s="19">
        <v>2346231.9670234416</v>
      </c>
      <c r="AX7" s="18">
        <v>2339114.1903525516</v>
      </c>
      <c r="AY7" s="19">
        <v>2323199.2769724242</v>
      </c>
      <c r="AZ7" s="19">
        <v>2304187.5261225724</v>
      </c>
      <c r="BA7" s="19">
        <v>2239039.1476873034</v>
      </c>
      <c r="BB7" s="19">
        <v>2220253.2192833177</v>
      </c>
      <c r="BC7" s="19">
        <v>2202821.7363698459</v>
      </c>
      <c r="BD7" s="19">
        <v>2185757.6257214644</v>
      </c>
      <c r="BE7" s="19">
        <v>2169463.4835098521</v>
      </c>
      <c r="BF7" s="19">
        <v>2153436.1337197619</v>
      </c>
      <c r="BG7" s="19">
        <v>2137282.2219010051</v>
      </c>
      <c r="BH7" s="19">
        <v>2123114.8844871912</v>
      </c>
      <c r="BI7" s="19">
        <v>2102757.930421113</v>
      </c>
      <c r="BJ7" s="18">
        <v>2088651.3626096128</v>
      </c>
      <c r="BK7" s="19">
        <v>2069238.8196094809</v>
      </c>
      <c r="BL7" s="19">
        <v>2056263.9009259176</v>
      </c>
      <c r="BM7" s="19">
        <v>1996968.838873693</v>
      </c>
      <c r="BN7" s="19">
        <v>1984681.6861019516</v>
      </c>
      <c r="BO7" s="19">
        <v>1972688.4478750569</v>
      </c>
      <c r="BP7" s="19">
        <v>1960546.3086917638</v>
      </c>
      <c r="BQ7" s="19">
        <v>1949336.6166089084</v>
      </c>
      <c r="BR7" s="19">
        <v>1937589.2212041386</v>
      </c>
      <c r="BS7" s="19">
        <v>1926345.2768188065</v>
      </c>
      <c r="BT7" s="19">
        <v>1915707.7264586005</v>
      </c>
      <c r="BU7" s="19">
        <v>1905268.2081802476</v>
      </c>
      <c r="BV7" s="18">
        <v>1894783.1563927105</v>
      </c>
      <c r="BW7" s="19">
        <v>1884280.7863187101</v>
      </c>
      <c r="BX7" s="19">
        <v>1874242.1703501558</v>
      </c>
      <c r="BY7" s="19">
        <v>1817793.700864011</v>
      </c>
      <c r="BZ7" s="19">
        <v>1808190.4015169744</v>
      </c>
      <c r="CA7" s="19">
        <v>1798582.4803499775</v>
      </c>
      <c r="CB7" s="19">
        <v>1788731.8114101882</v>
      </c>
      <c r="CC7" s="19">
        <v>1779442.4901146281</v>
      </c>
      <c r="CD7" s="19">
        <v>1769204.0565757044</v>
      </c>
      <c r="CE7" s="19">
        <v>1759663.795358168</v>
      </c>
      <c r="CF7" s="19">
        <v>1750348.8201062134</v>
      </c>
      <c r="CG7" s="19">
        <v>1741017.3979892773</v>
      </c>
      <c r="CH7" s="18">
        <v>1731491.6665925644</v>
      </c>
      <c r="CI7" s="19">
        <v>1721759.4183343165</v>
      </c>
      <c r="CJ7" s="19">
        <v>1712323.6664861885</v>
      </c>
      <c r="CK7" s="19">
        <v>1656229.3053356069</v>
      </c>
      <c r="CL7" s="19">
        <v>1646603.6268004035</v>
      </c>
      <c r="CM7" s="19">
        <v>1636925.8678958188</v>
      </c>
      <c r="CN7" s="19">
        <v>1626931.2564618234</v>
      </c>
      <c r="CO7" s="19">
        <v>1617176.3819931429</v>
      </c>
      <c r="CP7" s="19">
        <v>1606605.6355727427</v>
      </c>
      <c r="CQ7" s="19">
        <v>1596427.1144748298</v>
      </c>
      <c r="CR7" s="19">
        <v>1579861.3797042058</v>
      </c>
      <c r="CS7" s="19">
        <v>1563521.2725075688</v>
      </c>
      <c r="CT7" s="18">
        <v>1547288.4170916898</v>
      </c>
      <c r="CU7" s="19">
        <v>1531128.2201100709</v>
      </c>
      <c r="CV7" s="19">
        <v>1515436.915312029</v>
      </c>
      <c r="CW7" s="19">
        <v>1453333.9090049118</v>
      </c>
      <c r="CX7" s="19">
        <v>1438082.5078004622</v>
      </c>
      <c r="CY7" s="19">
        <v>1423014.4749890533</v>
      </c>
      <c r="CZ7" s="19">
        <v>1408030.686669362</v>
      </c>
      <c r="DA7" s="19">
        <v>1393409.4986397831</v>
      </c>
      <c r="DB7" s="19">
        <v>1378429.9222055622</v>
      </c>
      <c r="DC7" s="19">
        <v>1364088.875835337</v>
      </c>
      <c r="DD7" s="19">
        <v>1349996.4512930345</v>
      </c>
      <c r="DE7" s="19">
        <v>1336099.9796118049</v>
      </c>
      <c r="DF7" s="18">
        <v>1322319.1187960431</v>
      </c>
      <c r="DG7" s="19">
        <v>1290070.2070282837</v>
      </c>
      <c r="DH7" s="19">
        <v>1277056.2260030131</v>
      </c>
      <c r="DI7" s="19">
        <v>1194471.3176079425</v>
      </c>
      <c r="DJ7" s="19">
        <v>1181797.4751742464</v>
      </c>
      <c r="DK7" s="19">
        <v>1169265.1850727699</v>
      </c>
      <c r="DL7" s="19">
        <v>1156840.5976004731</v>
      </c>
      <c r="DM7" s="19">
        <v>1144657.6842049612</v>
      </c>
      <c r="DN7" s="19">
        <v>1132054.7631474473</v>
      </c>
      <c r="DO7" s="19">
        <v>1120111.6055771699</v>
      </c>
      <c r="DP7" s="19">
        <v>1108363.6962193165</v>
      </c>
      <c r="DQ7" s="19">
        <v>1096767.3735021106</v>
      </c>
      <c r="DR7" s="18">
        <v>1085284.1632055512</v>
      </c>
      <c r="DS7" s="19">
        <v>1050938.9235604524</v>
      </c>
      <c r="DT7" s="19">
        <v>1038525.4008082879</v>
      </c>
      <c r="DU7" s="19">
        <v>1028136.4991576768</v>
      </c>
      <c r="DV7" s="19">
        <v>1017886.3913472824</v>
      </c>
      <c r="DW7" s="19">
        <v>1007738.7228548239</v>
      </c>
      <c r="DX7" s="19">
        <v>997692.46527584339</v>
      </c>
      <c r="DY7" s="19">
        <v>987746.61055999249</v>
      </c>
      <c r="DZ7" s="19">
        <v>977500.69748016424</v>
      </c>
      <c r="EA7" s="19">
        <v>967753.55099736829</v>
      </c>
      <c r="EB7" s="19">
        <v>958103.81813020504</v>
      </c>
      <c r="EC7" s="19">
        <v>948550.51622273726</v>
      </c>
      <c r="ED7" s="18">
        <v>939092.68031086901</v>
      </c>
      <c r="EE7" s="19">
        <v>929729.36003008287</v>
      </c>
      <c r="EF7" s="19">
        <v>920459.60302429134</v>
      </c>
      <c r="EG7" s="19">
        <v>911282.47557521693</v>
      </c>
      <c r="EH7" s="19">
        <v>902197.04744979192</v>
      </c>
      <c r="EI7" s="19">
        <v>892805.71472921362</v>
      </c>
      <c r="EJ7" s="19">
        <v>883901.25160165224</v>
      </c>
      <c r="EK7" s="19">
        <v>875085.76150967763</v>
      </c>
      <c r="EL7" s="19">
        <v>866358.35651786381</v>
      </c>
      <c r="EM7" s="19">
        <v>857718.15402889822</v>
      </c>
      <c r="EN7" s="19">
        <v>849164.28081390564</v>
      </c>
      <c r="EO7" s="19">
        <v>840695.87253583991</v>
      </c>
      <c r="EP7" s="18">
        <v>832312.07409512426</v>
      </c>
      <c r="EQ7" s="19">
        <v>824012.03968352475</v>
      </c>
      <c r="ER7" s="19">
        <v>815759.65894691308</v>
      </c>
      <c r="ES7" s="19">
        <v>807624.64681194315</v>
      </c>
      <c r="ET7" s="19">
        <v>799570.90727603342</v>
      </c>
      <c r="EU7" s="19">
        <v>791597.63159615267</v>
      </c>
      <c r="EV7" s="19">
        <v>783704.00777494733</v>
      </c>
      <c r="EW7" s="19">
        <v>775889.24631222489</v>
      </c>
      <c r="EX7" s="19">
        <v>768152.55319299037</v>
      </c>
      <c r="EY7" s="19">
        <v>760493.15062988026</v>
      </c>
      <c r="EZ7" s="19">
        <v>752910.26318928623</v>
      </c>
      <c r="FA7" s="19">
        <v>745403.12658151658</v>
      </c>
      <c r="FB7" s="18">
        <v>737970.9821385371</v>
      </c>
      <c r="FC7" s="19">
        <v>730613.08022929542</v>
      </c>
      <c r="FD7" s="19">
        <v>723328.67822084716</v>
      </c>
      <c r="FE7" s="19">
        <v>716117.04104029352</v>
      </c>
      <c r="FF7" s="19">
        <v>708977.44152784196</v>
      </c>
      <c r="FG7" s="19">
        <v>701909.15910680895</v>
      </c>
      <c r="FH7" s="19">
        <v>694911.47819877497</v>
      </c>
      <c r="FI7" s="19">
        <v>687983.69786101754</v>
      </c>
      <c r="FJ7" s="19">
        <v>681125.11331149016</v>
      </c>
      <c r="FK7" s="19">
        <v>674408.08327499114</v>
      </c>
      <c r="FL7" s="19">
        <v>667685.22741981002</v>
      </c>
      <c r="FM7" s="19">
        <v>661029.51669150265</v>
      </c>
      <c r="FN7" s="18">
        <v>654440.28270577185</v>
      </c>
      <c r="FO7" s="19">
        <v>647916.85957707069</v>
      </c>
      <c r="FP7" s="19">
        <v>641458.58793214499</v>
      </c>
      <c r="FQ7" s="19">
        <v>635064.81798020552</v>
      </c>
      <c r="FR7" s="19">
        <v>628734.90350485081</v>
      </c>
      <c r="FS7" s="19">
        <v>622468.20761020645</v>
      </c>
      <c r="FT7" s="19">
        <v>616264.09638236417</v>
      </c>
      <c r="FU7" s="19">
        <v>610121.94601278647</v>
      </c>
      <c r="FV7" s="19">
        <v>604041.13705893117</v>
      </c>
      <c r="FW7" s="19">
        <v>598021.05488394166</v>
      </c>
      <c r="FX7" s="19">
        <v>592061.09091680008</v>
      </c>
      <c r="FY7" s="19">
        <v>586160.64956830977</v>
      </c>
      <c r="FZ7" s="18">
        <v>580319.13065461873</v>
      </c>
      <c r="GA7" s="19">
        <v>532113.32628603326</v>
      </c>
      <c r="GB7" s="19">
        <v>3403.0616024740916</v>
      </c>
      <c r="GC7" s="19">
        <v>3388.9346415926534</v>
      </c>
      <c r="GD7" s="19">
        <v>3374.8671209393278</v>
      </c>
      <c r="GE7" s="19"/>
      <c r="GF7" s="19"/>
      <c r="GG7" s="19"/>
      <c r="GH7" s="19"/>
      <c r="GI7" s="19"/>
      <c r="GJ7" s="19"/>
      <c r="GK7" s="19"/>
      <c r="GL7" s="18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8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8"/>
      <c r="HK7" s="19"/>
      <c r="HL7" s="19"/>
      <c r="HM7" s="19"/>
      <c r="HN7" s="19"/>
      <c r="HO7" s="27"/>
    </row>
    <row r="8" spans="1:223" x14ac:dyDescent="0.25">
      <c r="A8" s="11" t="s">
        <v>190</v>
      </c>
      <c r="B8" s="18"/>
      <c r="C8" s="19"/>
      <c r="D8" s="19">
        <v>4488520.6615889575</v>
      </c>
      <c r="E8" s="19">
        <v>9598309.9113207962</v>
      </c>
      <c r="F8" s="19">
        <v>6977177.3875164222</v>
      </c>
      <c r="G8" s="19">
        <v>5814652.3196951766</v>
      </c>
      <c r="H8" s="19">
        <v>5156666.5324928341</v>
      </c>
      <c r="I8" s="19">
        <v>4575696.6071649007</v>
      </c>
      <c r="J8" s="19">
        <v>3963004.8672331972</v>
      </c>
      <c r="K8" s="19">
        <v>3785440.7716196897</v>
      </c>
      <c r="L8" s="19">
        <v>3555611.4441038421</v>
      </c>
      <c r="M8" s="19">
        <v>3344919.0973000377</v>
      </c>
      <c r="N8" s="18">
        <v>3300688.6511364346</v>
      </c>
      <c r="O8" s="19">
        <v>2972893.2776447078</v>
      </c>
      <c r="P8" s="19">
        <v>2844939.8240647661</v>
      </c>
      <c r="Q8" s="19">
        <v>2800580.3237718185</v>
      </c>
      <c r="R8" s="19">
        <v>2766443.26508591</v>
      </c>
      <c r="S8" s="19">
        <v>2601529.2372355303</v>
      </c>
      <c r="T8" s="19">
        <v>2333247.0125978342</v>
      </c>
      <c r="U8" s="19">
        <v>2301095.0411896422</v>
      </c>
      <c r="V8" s="19">
        <v>2235828.0240411819</v>
      </c>
      <c r="W8" s="19">
        <v>2215665.1515798629</v>
      </c>
      <c r="X8" s="19">
        <v>2070287.7458230085</v>
      </c>
      <c r="Y8" s="19">
        <v>1978389.5431663604</v>
      </c>
      <c r="Z8" s="18">
        <v>2003302.9556429831</v>
      </c>
      <c r="AA8" s="19">
        <v>1758381.3882750496</v>
      </c>
      <c r="AB8" s="19">
        <v>1655845.2045065993</v>
      </c>
      <c r="AC8" s="19">
        <v>1566112.7393882987</v>
      </c>
      <c r="AD8" s="19">
        <v>1525434.6275359287</v>
      </c>
      <c r="AE8" s="19">
        <v>1436918.6575151659</v>
      </c>
      <c r="AF8" s="19">
        <v>1358047.1900642437</v>
      </c>
      <c r="AG8" s="19">
        <v>1291994.1060333969</v>
      </c>
      <c r="AH8" s="19">
        <v>1253643.6880543826</v>
      </c>
      <c r="AI8" s="19">
        <v>1218038.9988703555</v>
      </c>
      <c r="AJ8" s="19">
        <v>1174100.4301816495</v>
      </c>
      <c r="AK8" s="19">
        <v>1136494.567662538</v>
      </c>
      <c r="AL8" s="18">
        <v>1229028.1681182836</v>
      </c>
      <c r="AM8" s="19">
        <v>1060249.7170614181</v>
      </c>
      <c r="AN8" s="19">
        <v>1026016.0254965774</v>
      </c>
      <c r="AO8" s="19">
        <v>991288.31131241447</v>
      </c>
      <c r="AP8" s="19">
        <v>963123.67232360295</v>
      </c>
      <c r="AQ8" s="19">
        <v>947872.0594461686</v>
      </c>
      <c r="AR8" s="19">
        <v>940698.59164061304</v>
      </c>
      <c r="AS8" s="19">
        <v>923946.91484757268</v>
      </c>
      <c r="AT8" s="19">
        <v>898766.7229569006</v>
      </c>
      <c r="AU8" s="19">
        <v>881586.31896204781</v>
      </c>
      <c r="AV8" s="19">
        <v>868148.73590814415</v>
      </c>
      <c r="AW8" s="19">
        <v>860610.03695991915</v>
      </c>
      <c r="AX8" s="18">
        <v>961304.35367620247</v>
      </c>
      <c r="AY8" s="19">
        <v>841039.42144236446</v>
      </c>
      <c r="AZ8" s="19">
        <v>819424.84380530985</v>
      </c>
      <c r="BA8" s="19">
        <v>790816.49735388905</v>
      </c>
      <c r="BB8" s="19">
        <v>770503.71577109839</v>
      </c>
      <c r="BC8" s="19">
        <v>749842.60388594354</v>
      </c>
      <c r="BD8" s="19">
        <v>728290.41100984556</v>
      </c>
      <c r="BE8" s="19">
        <v>706884.07162454352</v>
      </c>
      <c r="BF8" s="19">
        <v>687608.44094481692</v>
      </c>
      <c r="BG8" s="19">
        <v>670897.3192934331</v>
      </c>
      <c r="BH8" s="19">
        <v>655242.23737760133</v>
      </c>
      <c r="BI8" s="19">
        <v>639068.93124299776</v>
      </c>
      <c r="BJ8" s="18">
        <v>702017.14889863809</v>
      </c>
      <c r="BK8" s="19">
        <v>602717.74051147106</v>
      </c>
      <c r="BL8" s="19">
        <v>584511.54502806347</v>
      </c>
      <c r="BM8" s="19">
        <v>571100.25457540457</v>
      </c>
      <c r="BN8" s="19">
        <v>556603.56834764523</v>
      </c>
      <c r="BO8" s="19">
        <v>540795.7944514649</v>
      </c>
      <c r="BP8" s="19">
        <v>533088.7466438117</v>
      </c>
      <c r="BQ8" s="19">
        <v>525425.45324589475</v>
      </c>
      <c r="BR8" s="19">
        <v>509968.69035862182</v>
      </c>
      <c r="BS8" s="19">
        <v>495555.85244362999</v>
      </c>
      <c r="BT8" s="19">
        <v>481370.49412044918</v>
      </c>
      <c r="BU8" s="19">
        <v>462998.82702079462</v>
      </c>
      <c r="BV8" s="18">
        <v>511232.93410010426</v>
      </c>
      <c r="BW8" s="19">
        <v>446041.89996183588</v>
      </c>
      <c r="BX8" s="19">
        <v>435383.2466626293</v>
      </c>
      <c r="BY8" s="19">
        <v>427306.08456915652</v>
      </c>
      <c r="BZ8" s="19">
        <v>419629.91388129006</v>
      </c>
      <c r="CA8" s="19">
        <v>409282.43850387656</v>
      </c>
      <c r="CB8" s="19">
        <v>392975.83998724446</v>
      </c>
      <c r="CC8" s="19">
        <v>386650.81514955248</v>
      </c>
      <c r="CD8" s="19">
        <v>376316.93441414763</v>
      </c>
      <c r="CE8" s="19">
        <v>365607.04351608595</v>
      </c>
      <c r="CF8" s="19">
        <v>359083.45048502192</v>
      </c>
      <c r="CG8" s="19">
        <v>352982.10269386391</v>
      </c>
      <c r="CH8" s="18">
        <v>383304.97983260424</v>
      </c>
      <c r="CI8" s="19">
        <v>340960.07461026334</v>
      </c>
      <c r="CJ8" s="19">
        <v>334381.12902092811</v>
      </c>
      <c r="CK8" s="19">
        <v>327626.3688011819</v>
      </c>
      <c r="CL8" s="19">
        <v>316529.61374220083</v>
      </c>
      <c r="CM8" s="19">
        <v>312097.67914219992</v>
      </c>
      <c r="CN8" s="19">
        <v>306532.92771733936</v>
      </c>
      <c r="CO8" s="19">
        <v>298911.34117140406</v>
      </c>
      <c r="CP8" s="19">
        <v>288992.97402002703</v>
      </c>
      <c r="CQ8" s="19">
        <v>282936.07698892517</v>
      </c>
      <c r="CR8" s="19">
        <v>279276.14594287967</v>
      </c>
      <c r="CS8" s="19">
        <v>276826.34352477023</v>
      </c>
      <c r="CT8" s="18">
        <v>298118.29371116008</v>
      </c>
      <c r="CU8" s="19">
        <v>269842.98702057748</v>
      </c>
      <c r="CV8" s="19">
        <v>260442.76407096128</v>
      </c>
      <c r="CW8" s="19">
        <v>256232.21019100898</v>
      </c>
      <c r="CX8" s="19">
        <v>255556.92640372406</v>
      </c>
      <c r="CY8" s="19">
        <v>246195.52805070594</v>
      </c>
      <c r="CZ8" s="19">
        <v>238739.6551688895</v>
      </c>
      <c r="DA8" s="19">
        <v>233800.60682694102</v>
      </c>
      <c r="DB8" s="19">
        <v>230042.81187787873</v>
      </c>
      <c r="DC8" s="19">
        <v>228016.06085707125</v>
      </c>
      <c r="DD8" s="19">
        <v>222405.58117595428</v>
      </c>
      <c r="DE8" s="19">
        <v>216088.23010952247</v>
      </c>
      <c r="DF8" s="18">
        <v>231064.97431171747</v>
      </c>
      <c r="DG8" s="19">
        <v>217599.95909309463</v>
      </c>
      <c r="DH8" s="19">
        <v>204139.35019708914</v>
      </c>
      <c r="DI8" s="19">
        <v>196917.27224728168</v>
      </c>
      <c r="DJ8" s="19">
        <v>192722.76724345511</v>
      </c>
      <c r="DK8" s="19">
        <v>188442.34570900476</v>
      </c>
      <c r="DL8" s="19">
        <v>184308.91432884487</v>
      </c>
      <c r="DM8" s="19">
        <v>183044.21341530199</v>
      </c>
      <c r="DN8" s="19">
        <v>180747.28993295142</v>
      </c>
      <c r="DO8" s="19">
        <v>179285.3156436455</v>
      </c>
      <c r="DP8" s="19">
        <v>180603.8848302456</v>
      </c>
      <c r="DQ8" s="19">
        <v>181543.84411541224</v>
      </c>
      <c r="DR8" s="18">
        <v>185997.84879872936</v>
      </c>
      <c r="DS8" s="19">
        <v>171679.50495282514</v>
      </c>
      <c r="DT8" s="19">
        <v>151660.97756198837</v>
      </c>
      <c r="DU8" s="19">
        <v>132082.70409954948</v>
      </c>
      <c r="DV8" s="19">
        <v>129773.80764240328</v>
      </c>
      <c r="DW8" s="19">
        <v>127985.78367054347</v>
      </c>
      <c r="DX8" s="19">
        <v>126009.38792738816</v>
      </c>
      <c r="DY8" s="19">
        <v>124310.19619740274</v>
      </c>
      <c r="DZ8" s="19">
        <v>122639.04428848065</v>
      </c>
      <c r="EA8" s="19">
        <v>120629.24265574805</v>
      </c>
      <c r="EB8" s="19">
        <v>118962.03281450427</v>
      </c>
      <c r="EC8" s="19">
        <v>117396.33578221359</v>
      </c>
      <c r="ED8" s="18">
        <v>122763.53900603016</v>
      </c>
      <c r="EE8" s="19">
        <v>114384.59121218008</v>
      </c>
      <c r="EF8" s="19">
        <v>92595.881218599621</v>
      </c>
      <c r="EG8" s="19">
        <v>91576.735885689544</v>
      </c>
      <c r="EH8" s="19">
        <v>90547.218420611985</v>
      </c>
      <c r="EI8" s="19">
        <v>89100.164498790517</v>
      </c>
      <c r="EJ8" s="19">
        <v>88097.701434029106</v>
      </c>
      <c r="EK8" s="19">
        <v>87125.441798951622</v>
      </c>
      <c r="EL8" s="19">
        <v>86145.490186689698</v>
      </c>
      <c r="EM8" s="19">
        <v>85167.25226725878</v>
      </c>
      <c r="EN8" s="19">
        <v>84221.853353155078</v>
      </c>
      <c r="EO8" s="19">
        <v>83209.737200285148</v>
      </c>
      <c r="EP8" s="18">
        <v>87007.167552049839</v>
      </c>
      <c r="EQ8" s="19">
        <v>81414.544207368861</v>
      </c>
      <c r="ER8" s="19">
        <v>80477.357716174636</v>
      </c>
      <c r="ES8" s="19">
        <v>79540.889195422234</v>
      </c>
      <c r="ET8" s="19">
        <v>78672.546648713411</v>
      </c>
      <c r="EU8" s="19">
        <v>77710.237997454402</v>
      </c>
      <c r="EV8" s="19">
        <v>76840.863832804971</v>
      </c>
      <c r="EW8" s="19">
        <v>75999.341189903775</v>
      </c>
      <c r="EX8" s="19">
        <v>75159.395781226369</v>
      </c>
      <c r="EY8" s="19">
        <v>74296.592620509444</v>
      </c>
      <c r="EZ8" s="19">
        <v>73329.063516439099</v>
      </c>
      <c r="FA8" s="19">
        <v>72493.988955727371</v>
      </c>
      <c r="FB8" s="18">
        <v>74937.829392292595</v>
      </c>
      <c r="FC8" s="19">
        <v>70877.880741459128</v>
      </c>
      <c r="FD8" s="19">
        <v>70094.491917337597</v>
      </c>
      <c r="FE8" s="19">
        <v>69338.124598181486</v>
      </c>
      <c r="FF8" s="19">
        <v>68367.478410374475</v>
      </c>
      <c r="FG8" s="19">
        <v>67582.949308142444</v>
      </c>
      <c r="FH8" s="19">
        <v>66848.996328375375</v>
      </c>
      <c r="FI8" s="19">
        <v>66084.003755197569</v>
      </c>
      <c r="FJ8" s="19">
        <v>65373.728856214948</v>
      </c>
      <c r="FK8" s="19">
        <v>64680.09887482319</v>
      </c>
      <c r="FL8" s="19">
        <v>64021.598262193438</v>
      </c>
      <c r="FM8" s="19">
        <v>63350.329833578558</v>
      </c>
      <c r="FN8" s="18">
        <v>64877.978472020026</v>
      </c>
      <c r="FO8" s="19">
        <v>62042.908385550858</v>
      </c>
      <c r="FP8" s="19">
        <v>61394.072295881393</v>
      </c>
      <c r="FQ8" s="19">
        <v>60718.916871866684</v>
      </c>
      <c r="FR8" s="19">
        <v>60096.648426968626</v>
      </c>
      <c r="FS8" s="19">
        <v>59481.584786669024</v>
      </c>
      <c r="FT8" s="19">
        <v>58872.447026849753</v>
      </c>
      <c r="FU8" s="19">
        <v>58267.08515628559</v>
      </c>
      <c r="FV8" s="19">
        <v>57672.370853730521</v>
      </c>
      <c r="FW8" s="19">
        <v>57084.191454621265</v>
      </c>
      <c r="FX8" s="19">
        <v>56502.254936592784</v>
      </c>
      <c r="FY8" s="19">
        <v>55927.035508624867</v>
      </c>
      <c r="FZ8" s="18">
        <v>57049.792259982074</v>
      </c>
      <c r="GA8" s="19">
        <v>56513.772781760468</v>
      </c>
      <c r="GB8" s="19">
        <v>2506.074963603628</v>
      </c>
      <c r="GC8" s="19">
        <v>2487.2789297313129</v>
      </c>
      <c r="GD8" s="19">
        <v>2471.6797463883595</v>
      </c>
      <c r="GE8" s="19">
        <v>2456.432035698595</v>
      </c>
      <c r="GF8" s="19">
        <v>22.605377187012738</v>
      </c>
      <c r="GG8" s="19">
        <v>21.636243033002248</v>
      </c>
      <c r="GH8" s="19">
        <v>20.716211676128289</v>
      </c>
      <c r="GI8" s="19">
        <v>24.353264474556997</v>
      </c>
      <c r="GJ8" s="19">
        <v>27.818888209298514</v>
      </c>
      <c r="GK8" s="19">
        <v>26.68866242257695</v>
      </c>
      <c r="GL8" s="18">
        <v>25.604955075247883</v>
      </c>
      <c r="GM8" s="19">
        <v>24.567766167311319</v>
      </c>
      <c r="GN8" s="19">
        <v>23.571065530697858</v>
      </c>
      <c r="GO8" s="19">
        <v>22.61399171282617</v>
      </c>
      <c r="GP8" s="19">
        <v>21.699990524021604</v>
      </c>
      <c r="GQ8" s="19">
        <v>20.820447438470747</v>
      </c>
      <c r="GR8" s="19">
        <v>19.977085361336286</v>
      </c>
      <c r="GS8" s="19">
        <v>19.167319934874183</v>
      </c>
      <c r="GT8" s="19">
        <v>18.392012611665791</v>
      </c>
      <c r="GU8" s="19">
        <v>17.647717581385731</v>
      </c>
      <c r="GV8" s="19">
        <v>16.933573391452665</v>
      </c>
      <c r="GW8" s="19">
        <v>16.248718589285254</v>
      </c>
      <c r="GX8" s="18">
        <v>15.592291722302145</v>
      </c>
      <c r="GY8" s="19">
        <v>14.96170843275932</v>
      </c>
      <c r="GZ8" s="19">
        <v>14.356968720656772</v>
      </c>
      <c r="HA8" s="19">
        <v>13.777211133413161</v>
      </c>
      <c r="HB8" s="19">
        <v>13.220712765865802</v>
      </c>
      <c r="HC8" s="19">
        <v>12.686612165433353</v>
      </c>
      <c r="HD8" s="19">
        <v>12.17404787953447</v>
      </c>
      <c r="HE8" s="19">
        <v>11.682158455587812</v>
      </c>
      <c r="HF8" s="19">
        <v>11.210943893593376</v>
      </c>
      <c r="HG8" s="19">
        <v>10.757819835807139</v>
      </c>
      <c r="HH8" s="19">
        <v>10.325370639973121</v>
      </c>
      <c r="HI8" s="19">
        <v>0.10251285717977654</v>
      </c>
      <c r="HJ8" s="18">
        <v>9.6482689110377912E-2</v>
      </c>
      <c r="HK8" s="19">
        <v>9.0452521040979297E-2</v>
      </c>
      <c r="HL8" s="19">
        <v>8.3560900390238016E-2</v>
      </c>
      <c r="HM8" s="19">
        <v>7.9253637483524708E-2</v>
      </c>
      <c r="HN8" s="19">
        <v>7.3223469414126108E-2</v>
      </c>
      <c r="HO8" s="27">
        <v>6.8054753926070147E-2</v>
      </c>
    </row>
    <row r="9" spans="1:223" x14ac:dyDescent="0.25">
      <c r="A9" s="11" t="s">
        <v>228</v>
      </c>
      <c r="B9" s="18"/>
      <c r="C9" s="19"/>
      <c r="D9" s="19"/>
      <c r="E9" s="19">
        <v>5495446.1994970012</v>
      </c>
      <c r="F9" s="19">
        <v>9991901.3800157011</v>
      </c>
      <c r="G9" s="19">
        <v>7273206.2716627941</v>
      </c>
      <c r="H9" s="19">
        <v>5881547.2809387296</v>
      </c>
      <c r="I9" s="19">
        <v>5021658.7089488897</v>
      </c>
      <c r="J9" s="19">
        <v>4384970.5326110562</v>
      </c>
      <c r="K9" s="19">
        <v>3791205.6476447247</v>
      </c>
      <c r="L9" s="19">
        <v>3622931.438746898</v>
      </c>
      <c r="M9" s="19">
        <v>3230873.0226540561</v>
      </c>
      <c r="N9" s="18">
        <v>3051793.508552636</v>
      </c>
      <c r="O9" s="19">
        <v>2823046.4591634562</v>
      </c>
      <c r="P9" s="19">
        <v>2605216.9904377759</v>
      </c>
      <c r="Q9" s="19">
        <v>2489108.3052580366</v>
      </c>
      <c r="R9" s="19">
        <v>2389684.5385937402</v>
      </c>
      <c r="S9" s="19">
        <v>2274938.4311064607</v>
      </c>
      <c r="T9" s="19">
        <v>2070212.2495504164</v>
      </c>
      <c r="U9" s="19">
        <v>1971913.2283059217</v>
      </c>
      <c r="V9" s="19">
        <v>1883009.6614386276</v>
      </c>
      <c r="W9" s="19">
        <v>1844295.2523942869</v>
      </c>
      <c r="X9" s="19">
        <v>1772344.2369048395</v>
      </c>
      <c r="Y9" s="19">
        <v>1662690.4652339807</v>
      </c>
      <c r="Z9" s="18">
        <v>1571936.9080127331</v>
      </c>
      <c r="AA9" s="19">
        <v>1488468.2727682088</v>
      </c>
      <c r="AB9" s="19">
        <v>1382119.3860010703</v>
      </c>
      <c r="AC9" s="19">
        <v>1298321.7495775903</v>
      </c>
      <c r="AD9" s="19">
        <v>1228944.4675782975</v>
      </c>
      <c r="AE9" s="19">
        <v>1167732.6620005472</v>
      </c>
      <c r="AF9" s="19">
        <v>1126673.9157658631</v>
      </c>
      <c r="AG9" s="19">
        <v>1070167.3680462884</v>
      </c>
      <c r="AH9" s="19">
        <v>1004103.23963755</v>
      </c>
      <c r="AI9" s="19">
        <v>971842.31225244887</v>
      </c>
      <c r="AJ9" s="19">
        <v>942727.79447759967</v>
      </c>
      <c r="AK9" s="19">
        <v>898202.55159372615</v>
      </c>
      <c r="AL9" s="18">
        <v>866834.88791343779</v>
      </c>
      <c r="AM9" s="19">
        <v>851049.91778568947</v>
      </c>
      <c r="AN9" s="19">
        <v>804984.16205839533</v>
      </c>
      <c r="AO9" s="19">
        <v>783932.58860156185</v>
      </c>
      <c r="AP9" s="19">
        <v>740449.0395444415</v>
      </c>
      <c r="AQ9" s="19">
        <v>712951.53014278132</v>
      </c>
      <c r="AR9" s="19">
        <v>708090.94142478483</v>
      </c>
      <c r="AS9" s="19">
        <v>700806.32397006883</v>
      </c>
      <c r="AT9" s="19">
        <v>684873.48953962245</v>
      </c>
      <c r="AU9" s="19">
        <v>668213.72533932864</v>
      </c>
      <c r="AV9" s="19">
        <v>658283.01227687171</v>
      </c>
      <c r="AW9" s="19">
        <v>640613.14584256953</v>
      </c>
      <c r="AX9" s="18">
        <v>632972.7457796688</v>
      </c>
      <c r="AY9" s="19">
        <v>641584.5097116261</v>
      </c>
      <c r="AZ9" s="19">
        <v>620164.43582821928</v>
      </c>
      <c r="BA9" s="19">
        <v>609515.15440439084</v>
      </c>
      <c r="BB9" s="19">
        <v>595266.01699500787</v>
      </c>
      <c r="BC9" s="19">
        <v>574225.28896954516</v>
      </c>
      <c r="BD9" s="19">
        <v>559133.29073485616</v>
      </c>
      <c r="BE9" s="19">
        <v>543485.67603059963</v>
      </c>
      <c r="BF9" s="19">
        <v>526891.94253278174</v>
      </c>
      <c r="BG9" s="19">
        <v>512627.99432565836</v>
      </c>
      <c r="BH9" s="19">
        <v>502802.01052855712</v>
      </c>
      <c r="BI9" s="19">
        <v>482234.18715079816</v>
      </c>
      <c r="BJ9" s="18">
        <v>470285.15680515394</v>
      </c>
      <c r="BK9" s="19">
        <v>467479.26124463702</v>
      </c>
      <c r="BL9" s="19">
        <v>442274.9376882877</v>
      </c>
      <c r="BM9" s="19">
        <v>432954.80311347311</v>
      </c>
      <c r="BN9" s="19">
        <v>429420.31042468233</v>
      </c>
      <c r="BO9" s="19">
        <v>414603.36974690086</v>
      </c>
      <c r="BP9" s="19">
        <v>405110.14750255074</v>
      </c>
      <c r="BQ9" s="19">
        <v>398810.63687155477</v>
      </c>
      <c r="BR9" s="19">
        <v>393576.75338191725</v>
      </c>
      <c r="BS9" s="19">
        <v>383233.95633489219</v>
      </c>
      <c r="BT9" s="19">
        <v>376682.69986378541</v>
      </c>
      <c r="BU9" s="19">
        <v>359540.79175613821</v>
      </c>
      <c r="BV9" s="18">
        <v>348980.49142346514</v>
      </c>
      <c r="BW9" s="19">
        <v>348575.95845330751</v>
      </c>
      <c r="BX9" s="19">
        <v>333967.47071162704</v>
      </c>
      <c r="BY9" s="19">
        <v>331365.22527288838</v>
      </c>
      <c r="BZ9" s="19">
        <v>330500.75560227851</v>
      </c>
      <c r="CA9" s="19">
        <v>321265.610539246</v>
      </c>
      <c r="CB9" s="19">
        <v>316916.52399912907</v>
      </c>
      <c r="CC9" s="19">
        <v>307980.52196289378</v>
      </c>
      <c r="CD9" s="19">
        <v>301319.46912828845</v>
      </c>
      <c r="CE9" s="19">
        <v>296291.16727515659</v>
      </c>
      <c r="CF9" s="19">
        <v>291302.8076190424</v>
      </c>
      <c r="CG9" s="19">
        <v>278780.93079739239</v>
      </c>
      <c r="CH9" s="18">
        <v>274938.76024169079</v>
      </c>
      <c r="CI9" s="19">
        <v>276021.4018305256</v>
      </c>
      <c r="CJ9" s="19">
        <v>264811.00164837402</v>
      </c>
      <c r="CK9" s="19">
        <v>264470.34282225301</v>
      </c>
      <c r="CL9" s="19">
        <v>265179.8727722466</v>
      </c>
      <c r="CM9" s="19">
        <v>256237.5251977818</v>
      </c>
      <c r="CN9" s="19">
        <v>253638.90704407275</v>
      </c>
      <c r="CO9" s="19">
        <v>251028.81240890571</v>
      </c>
      <c r="CP9" s="19">
        <v>245227.78638044331</v>
      </c>
      <c r="CQ9" s="19">
        <v>238282.54722970116</v>
      </c>
      <c r="CR9" s="19">
        <v>236169.3156703462</v>
      </c>
      <c r="CS9" s="19">
        <v>226744.76451971865</v>
      </c>
      <c r="CT9" s="18">
        <v>223930.56168235227</v>
      </c>
      <c r="CU9" s="19">
        <v>227874.48389626647</v>
      </c>
      <c r="CV9" s="19">
        <v>219276.38621989265</v>
      </c>
      <c r="CW9" s="19">
        <v>216510.69285791717</v>
      </c>
      <c r="CX9" s="19">
        <v>215095.33572888107</v>
      </c>
      <c r="CY9" s="19">
        <v>210846.72292243567</v>
      </c>
      <c r="CZ9" s="19">
        <v>210684.25137191836</v>
      </c>
      <c r="DA9" s="19">
        <v>205118.93922550499</v>
      </c>
      <c r="DB9" s="19">
        <v>199907.44817239646</v>
      </c>
      <c r="DC9" s="19">
        <v>196490.33231225674</v>
      </c>
      <c r="DD9" s="19">
        <v>197203.98982240551</v>
      </c>
      <c r="DE9" s="19">
        <v>189001.01935028296</v>
      </c>
      <c r="DF9" s="18">
        <v>183401.39794434066</v>
      </c>
      <c r="DG9" s="19">
        <v>185317.61453160754</v>
      </c>
      <c r="DH9" s="19">
        <v>182580.36391172092</v>
      </c>
      <c r="DI9" s="19">
        <v>183304.95812679117</v>
      </c>
      <c r="DJ9" s="19">
        <v>174298.06531905016</v>
      </c>
      <c r="DK9" s="19">
        <v>167002.05007648322</v>
      </c>
      <c r="DL9" s="19">
        <v>167131.61947853261</v>
      </c>
      <c r="DM9" s="19">
        <v>162376.82048601174</v>
      </c>
      <c r="DN9" s="19">
        <v>160238.07516543334</v>
      </c>
      <c r="DO9" s="19">
        <v>158642.21491091029</v>
      </c>
      <c r="DP9" s="19">
        <v>159642.19512214104</v>
      </c>
      <c r="DQ9" s="19">
        <v>156394.23680572349</v>
      </c>
      <c r="DR9" s="18">
        <v>160419.00435084122</v>
      </c>
      <c r="DS9" s="19">
        <v>136540.95560303921</v>
      </c>
      <c r="DT9" s="19">
        <v>133250.48392379936</v>
      </c>
      <c r="DU9" s="19">
        <v>93663.837309855022</v>
      </c>
      <c r="DV9" s="19">
        <v>91893.435277585013</v>
      </c>
      <c r="DW9" s="19">
        <v>90008.734400073212</v>
      </c>
      <c r="DX9" s="19">
        <v>89224.527318705586</v>
      </c>
      <c r="DY9" s="19">
        <v>87899.1648017384</v>
      </c>
      <c r="DZ9" s="19">
        <v>86928.22887508852</v>
      </c>
      <c r="EA9" s="19">
        <v>85912.204691313105</v>
      </c>
      <c r="EB9" s="19">
        <v>84941.576038500032</v>
      </c>
      <c r="EC9" s="19">
        <v>83983.572830851204</v>
      </c>
      <c r="ED9" s="18">
        <v>83037.997627574237</v>
      </c>
      <c r="EE9" s="19">
        <v>82115.76530327095</v>
      </c>
      <c r="EF9" s="19">
        <v>81183.360954207761</v>
      </c>
      <c r="EG9" s="19">
        <v>80273.516941609021</v>
      </c>
      <c r="EH9" s="19">
        <v>79375.822597067614</v>
      </c>
      <c r="EI9" s="19">
        <v>78489.577045673359</v>
      </c>
      <c r="EJ9" s="19">
        <v>77614.703081279775</v>
      </c>
      <c r="EK9" s="19">
        <v>76750.984703874812</v>
      </c>
      <c r="EL9" s="19">
        <v>75898.244355907416</v>
      </c>
      <c r="EM9" s="19">
        <v>75056.32820049877</v>
      </c>
      <c r="EN9" s="19">
        <v>74225.074524791737</v>
      </c>
      <c r="EO9" s="19">
        <v>73404.319793023955</v>
      </c>
      <c r="EP9" s="18">
        <v>72593.919259937276</v>
      </c>
      <c r="EQ9" s="19">
        <v>71795.305538497458</v>
      </c>
      <c r="ER9" s="19">
        <v>71003.568866313755</v>
      </c>
      <c r="ES9" s="19">
        <v>70223.328307997726</v>
      </c>
      <c r="ET9" s="19">
        <v>69382.009062346769</v>
      </c>
      <c r="EU9" s="19">
        <v>68621.157258871666</v>
      </c>
      <c r="EV9" s="19">
        <v>67869.800075265972</v>
      </c>
      <c r="EW9" s="19">
        <v>67127.791397556051</v>
      </c>
      <c r="EX9" s="19">
        <v>66395.011955345748</v>
      </c>
      <c r="EY9" s="19">
        <v>65671.316373208829</v>
      </c>
      <c r="EZ9" s="19">
        <v>64956.598702537842</v>
      </c>
      <c r="FA9" s="19">
        <v>64250.722420979815</v>
      </c>
      <c r="FB9" s="18">
        <v>63553.569396685991</v>
      </c>
      <c r="FC9" s="19">
        <v>62865.173713461911</v>
      </c>
      <c r="FD9" s="19">
        <v>62184.944140539097</v>
      </c>
      <c r="FE9" s="19">
        <v>61513.240729346238</v>
      </c>
      <c r="FF9" s="19">
        <v>60849.796393832861</v>
      </c>
      <c r="FG9" s="19">
        <v>60194.490633434696</v>
      </c>
      <c r="FH9" s="19">
        <v>59547.221899544289</v>
      </c>
      <c r="FI9" s="19">
        <v>58907.884074838687</v>
      </c>
      <c r="FJ9" s="19">
        <v>58276.370780542362</v>
      </c>
      <c r="FK9" s="19">
        <v>57652.583329500441</v>
      </c>
      <c r="FL9" s="19">
        <v>57036.414120032219</v>
      </c>
      <c r="FM9" s="19">
        <v>56522.316677405819</v>
      </c>
      <c r="FN9" s="18">
        <v>55920.333272801356</v>
      </c>
      <c r="FO9" s="19">
        <v>55325.701291883393</v>
      </c>
      <c r="FP9" s="19">
        <v>54738.302611182524</v>
      </c>
      <c r="FQ9" s="19">
        <v>54158.084477625489</v>
      </c>
      <c r="FR9" s="19">
        <v>53584.945273889374</v>
      </c>
      <c r="FS9" s="19">
        <v>53018.811249133811</v>
      </c>
      <c r="FT9" s="19">
        <v>52459.603022350391</v>
      </c>
      <c r="FU9" s="19">
        <v>51907.250788509089</v>
      </c>
      <c r="FV9" s="19">
        <v>51361.681235316973</v>
      </c>
      <c r="FW9" s="19">
        <v>50822.838879532748</v>
      </c>
      <c r="FX9" s="19">
        <v>50290.660384841882</v>
      </c>
      <c r="FY9" s="19">
        <v>49765.108958507277</v>
      </c>
      <c r="FZ9" s="18">
        <v>48961.580269334008</v>
      </c>
      <c r="GA9" s="19">
        <v>48454.808962835217</v>
      </c>
      <c r="GB9" s="19">
        <v>47954.477492843915</v>
      </c>
      <c r="GC9" s="19">
        <v>4422.7544084835854</v>
      </c>
      <c r="GD9" s="19">
        <v>4404.394269617429</v>
      </c>
      <c r="GE9" s="19">
        <v>4386.1125229361751</v>
      </c>
      <c r="GF9" s="19">
        <v>4367.9057226294981</v>
      </c>
      <c r="GG9" s="19"/>
      <c r="GH9" s="19"/>
      <c r="GI9" s="19"/>
      <c r="GJ9" s="19"/>
      <c r="GK9" s="19"/>
      <c r="GL9" s="18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8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8"/>
      <c r="HK9" s="19"/>
      <c r="HL9" s="19"/>
      <c r="HM9" s="19"/>
      <c r="HN9" s="19"/>
      <c r="HO9" s="27"/>
    </row>
    <row r="10" spans="1:223" x14ac:dyDescent="0.25">
      <c r="A10" s="11" t="s">
        <v>229</v>
      </c>
      <c r="B10" s="18"/>
      <c r="C10" s="19"/>
      <c r="D10" s="19"/>
      <c r="E10" s="19"/>
      <c r="F10" s="19">
        <v>6347010.039856662</v>
      </c>
      <c r="G10" s="19">
        <v>11985500.458004929</v>
      </c>
      <c r="H10" s="19">
        <v>8140823.5814537229</v>
      </c>
      <c r="I10" s="19">
        <v>6248185.6036260705</v>
      </c>
      <c r="J10" s="19">
        <v>5326187.7309831092</v>
      </c>
      <c r="K10" s="19">
        <v>4686601.685350908</v>
      </c>
      <c r="L10" s="19">
        <v>4300199.3854594035</v>
      </c>
      <c r="M10" s="19">
        <v>4087385.9381564306</v>
      </c>
      <c r="N10" s="18">
        <v>3865992.6918334691</v>
      </c>
      <c r="O10" s="19">
        <v>3752801.9945042329</v>
      </c>
      <c r="P10" s="19">
        <v>3606068.388195103</v>
      </c>
      <c r="Q10" s="19">
        <v>3396282.5522875907</v>
      </c>
      <c r="R10" s="19">
        <v>3281730.1727380548</v>
      </c>
      <c r="S10" s="19">
        <v>3207200.6706496775</v>
      </c>
      <c r="T10" s="19">
        <v>2984259.2830719361</v>
      </c>
      <c r="U10" s="19">
        <v>2891822.2319073309</v>
      </c>
      <c r="V10" s="19">
        <v>2777107.9927448863</v>
      </c>
      <c r="W10" s="19">
        <v>2712737.797311503</v>
      </c>
      <c r="X10" s="19">
        <v>2635898.681622955</v>
      </c>
      <c r="Y10" s="19">
        <v>2568663.9599801474</v>
      </c>
      <c r="Z10" s="18">
        <v>2437639.4799556523</v>
      </c>
      <c r="AA10" s="19">
        <v>2313911.5986595987</v>
      </c>
      <c r="AB10" s="19">
        <v>2218792.2262625918</v>
      </c>
      <c r="AC10" s="19">
        <v>2073138.1673606532</v>
      </c>
      <c r="AD10" s="19">
        <v>1955565.9807119449</v>
      </c>
      <c r="AE10" s="19">
        <v>1887848.2066548662</v>
      </c>
      <c r="AF10" s="19">
        <v>1791117.1373581411</v>
      </c>
      <c r="AG10" s="19">
        <v>1730123.4901971116</v>
      </c>
      <c r="AH10" s="19">
        <v>1652094.7487524892</v>
      </c>
      <c r="AI10" s="19">
        <v>1565652.5718315216</v>
      </c>
      <c r="AJ10" s="19">
        <v>1518099.9428641037</v>
      </c>
      <c r="AK10" s="19">
        <v>1459983.0640288405</v>
      </c>
      <c r="AL10" s="18">
        <v>1420518.9282386815</v>
      </c>
      <c r="AM10" s="19">
        <v>1391463.3779184162</v>
      </c>
      <c r="AN10" s="19">
        <v>1323770.4499353936</v>
      </c>
      <c r="AO10" s="19">
        <v>1287006.3417377188</v>
      </c>
      <c r="AP10" s="19">
        <v>1276416.6818955266</v>
      </c>
      <c r="AQ10" s="19">
        <v>1197500.2648304431</v>
      </c>
      <c r="AR10" s="19">
        <v>1165502.4934364231</v>
      </c>
      <c r="AS10" s="19">
        <v>1149774.9999956531</v>
      </c>
      <c r="AT10" s="19">
        <v>1135718.7182258572</v>
      </c>
      <c r="AU10" s="19">
        <v>1116182.8298795302</v>
      </c>
      <c r="AV10" s="19">
        <v>1101302.2908457061</v>
      </c>
      <c r="AW10" s="19">
        <v>1052165.1579641274</v>
      </c>
      <c r="AX10" s="18">
        <v>1042379.3573013894</v>
      </c>
      <c r="AY10" s="19">
        <v>1043800.6964232316</v>
      </c>
      <c r="AZ10" s="19">
        <v>1015234.0346760501</v>
      </c>
      <c r="BA10" s="19">
        <v>1008923.5332863117</v>
      </c>
      <c r="BB10" s="19">
        <v>1012801.4848522169</v>
      </c>
      <c r="BC10" s="19">
        <v>969965.27879007265</v>
      </c>
      <c r="BD10" s="19">
        <v>947469.69040444167</v>
      </c>
      <c r="BE10" s="19">
        <v>925021.03890459752</v>
      </c>
      <c r="BF10" s="19">
        <v>897292.76646573655</v>
      </c>
      <c r="BG10" s="19">
        <v>877863.32581561548</v>
      </c>
      <c r="BH10" s="19">
        <v>864321.97126168525</v>
      </c>
      <c r="BI10" s="19">
        <v>826679.69944803207</v>
      </c>
      <c r="BJ10" s="18">
        <v>812607.97867860587</v>
      </c>
      <c r="BK10" s="19">
        <v>807696.69923209678</v>
      </c>
      <c r="BL10" s="19">
        <v>769007.88866257586</v>
      </c>
      <c r="BM10" s="19">
        <v>752816.85964255757</v>
      </c>
      <c r="BN10" s="19">
        <v>751866.50403742236</v>
      </c>
      <c r="BO10" s="19">
        <v>720573.02707002137</v>
      </c>
      <c r="BP10" s="19">
        <v>704581.59991011082</v>
      </c>
      <c r="BQ10" s="19">
        <v>688643.05167897348</v>
      </c>
      <c r="BR10" s="19">
        <v>671549.64104985993</v>
      </c>
      <c r="BS10" s="19">
        <v>663206.30853028875</v>
      </c>
      <c r="BT10" s="19">
        <v>654615.29715538188</v>
      </c>
      <c r="BU10" s="19">
        <v>622065.12177717057</v>
      </c>
      <c r="BV10" s="18">
        <v>611729.18840109138</v>
      </c>
      <c r="BW10" s="19">
        <v>609577.04606254748</v>
      </c>
      <c r="BX10" s="19">
        <v>578957.84357985412</v>
      </c>
      <c r="BY10" s="19">
        <v>572771.90842549468</v>
      </c>
      <c r="BZ10" s="19">
        <v>582127.39782155014</v>
      </c>
      <c r="CA10" s="19">
        <v>557501.3290096689</v>
      </c>
      <c r="CB10" s="19">
        <v>548781.18346239766</v>
      </c>
      <c r="CC10" s="19">
        <v>539651.6068255679</v>
      </c>
      <c r="CD10" s="19">
        <v>522809.61599445139</v>
      </c>
      <c r="CE10" s="19">
        <v>515553.25849133381</v>
      </c>
      <c r="CF10" s="19">
        <v>513300.12972706603</v>
      </c>
      <c r="CG10" s="19">
        <v>485157.18800129218</v>
      </c>
      <c r="CH10" s="18">
        <v>479822.36823486642</v>
      </c>
      <c r="CI10" s="19">
        <v>485193.62818685162</v>
      </c>
      <c r="CJ10" s="19">
        <v>460384.72651221626</v>
      </c>
      <c r="CK10" s="19">
        <v>456921.52577995742</v>
      </c>
      <c r="CL10" s="19">
        <v>468782.32848335587</v>
      </c>
      <c r="CM10" s="19">
        <v>448293.35015769402</v>
      </c>
      <c r="CN10" s="19">
        <v>441115.69213829335</v>
      </c>
      <c r="CO10" s="19">
        <v>434414.07299954421</v>
      </c>
      <c r="CP10" s="19">
        <v>425278.74848098343</v>
      </c>
      <c r="CQ10" s="19">
        <v>419531.78876423248</v>
      </c>
      <c r="CR10" s="19">
        <v>416731.86218165793</v>
      </c>
      <c r="CS10" s="19">
        <v>393142.61903067376</v>
      </c>
      <c r="CT10" s="18">
        <v>390492.38026749651</v>
      </c>
      <c r="CU10" s="19">
        <v>398024.64211576286</v>
      </c>
      <c r="CV10" s="19">
        <v>379566.39336973889</v>
      </c>
      <c r="CW10" s="19">
        <v>378869.99905178277</v>
      </c>
      <c r="CX10" s="19">
        <v>388162.69552143378</v>
      </c>
      <c r="CY10" s="19">
        <v>367420.28558714449</v>
      </c>
      <c r="CZ10" s="19">
        <v>366145.61478899838</v>
      </c>
      <c r="DA10" s="19">
        <v>362556.59851730999</v>
      </c>
      <c r="DB10" s="19">
        <v>351898.90859782568</v>
      </c>
      <c r="DC10" s="19">
        <v>347086.05663191946</v>
      </c>
      <c r="DD10" s="19">
        <v>346931.30686695292</v>
      </c>
      <c r="DE10" s="19">
        <v>326473.76557812683</v>
      </c>
      <c r="DF10" s="18">
        <v>324593.63013618533</v>
      </c>
      <c r="DG10" s="19">
        <v>328335.818512236</v>
      </c>
      <c r="DH10" s="19">
        <v>310601.98393549531</v>
      </c>
      <c r="DI10" s="19">
        <v>314223.54593110271</v>
      </c>
      <c r="DJ10" s="19">
        <v>315223.52439887665</v>
      </c>
      <c r="DK10" s="19">
        <v>297189.05512946856</v>
      </c>
      <c r="DL10" s="19">
        <v>292907.70864053734</v>
      </c>
      <c r="DM10" s="19">
        <v>290143.59427274793</v>
      </c>
      <c r="DN10" s="19">
        <v>281183.5456284383</v>
      </c>
      <c r="DO10" s="19">
        <v>279877.71738890448</v>
      </c>
      <c r="DP10" s="19">
        <v>281855.48855457385</v>
      </c>
      <c r="DQ10" s="19">
        <v>263650.10970266449</v>
      </c>
      <c r="DR10" s="18">
        <v>261859.45397369296</v>
      </c>
      <c r="DS10" s="19">
        <v>271325.67446612596</v>
      </c>
      <c r="DT10" s="19">
        <v>257356.66415594186</v>
      </c>
      <c r="DU10" s="19">
        <v>254544.84445546119</v>
      </c>
      <c r="DV10" s="19">
        <v>162314.90563453131</v>
      </c>
      <c r="DW10" s="19">
        <v>160212.43807253864</v>
      </c>
      <c r="DX10" s="19">
        <v>157399.86664046245</v>
      </c>
      <c r="DY10" s="19">
        <v>155593.47918596779</v>
      </c>
      <c r="DZ10" s="19">
        <v>153320.02012234181</v>
      </c>
      <c r="EA10" s="19">
        <v>151379.9431842785</v>
      </c>
      <c r="EB10" s="19">
        <v>149414.60707503426</v>
      </c>
      <c r="EC10" s="19">
        <v>147505.49791329392</v>
      </c>
      <c r="ED10" s="18">
        <v>145802.50329124852</v>
      </c>
      <c r="EE10" s="19">
        <v>143665.64071472996</v>
      </c>
      <c r="EF10" s="19">
        <v>141840.76678622796</v>
      </c>
      <c r="EG10" s="19">
        <v>140041.35874424677</v>
      </c>
      <c r="EH10" s="19">
        <v>138266.81277758587</v>
      </c>
      <c r="EI10" s="19">
        <v>136516.68317505662</v>
      </c>
      <c r="EJ10" s="19">
        <v>134790.6223467071</v>
      </c>
      <c r="EK10" s="19">
        <v>133088.75128697912</v>
      </c>
      <c r="EL10" s="19">
        <v>131409.42318235486</v>
      </c>
      <c r="EM10" s="19">
        <v>129753.80636199444</v>
      </c>
      <c r="EN10" s="19">
        <v>128120.98966271634</v>
      </c>
      <c r="EO10" s="19">
        <v>126510.84549737773</v>
      </c>
      <c r="EP10" s="18">
        <v>125103.57446333054</v>
      </c>
      <c r="EQ10" s="19">
        <v>123355.38778063109</v>
      </c>
      <c r="ER10" s="19">
        <v>121810.58401868319</v>
      </c>
      <c r="ES10" s="19">
        <v>120286.98677889786</v>
      </c>
      <c r="ET10" s="19">
        <v>118784.04864057872</v>
      </c>
      <c r="EU10" s="19">
        <v>117234.17726717092</v>
      </c>
      <c r="EV10" s="19">
        <v>115772.51001953945</v>
      </c>
      <c r="EW10" s="19">
        <v>114330.55649737171</v>
      </c>
      <c r="EX10" s="19">
        <v>112908.52162919118</v>
      </c>
      <c r="EY10" s="19">
        <v>111505.86748703859</v>
      </c>
      <c r="EZ10" s="19">
        <v>110122.26046140605</v>
      </c>
      <c r="FA10" s="19">
        <v>108757.45296513874</v>
      </c>
      <c r="FB10" s="18">
        <v>107523.77563441159</v>
      </c>
      <c r="FC10" s="19">
        <v>106083.73803390504</v>
      </c>
      <c r="FD10" s="19">
        <v>104774.1476447249</v>
      </c>
      <c r="FE10" s="19">
        <v>103482.47074411756</v>
      </c>
      <c r="FF10" s="19">
        <v>102207.34844930955</v>
      </c>
      <c r="FG10" s="19">
        <v>100949.43955366245</v>
      </c>
      <c r="FH10" s="19">
        <v>99709.795150009915</v>
      </c>
      <c r="FI10" s="19">
        <v>98485.703060499829</v>
      </c>
      <c r="FJ10" s="19">
        <v>97279.24338363242</v>
      </c>
      <c r="FK10" s="19">
        <v>96089.159789155179</v>
      </c>
      <c r="FL10" s="19">
        <v>94910.018117438376</v>
      </c>
      <c r="FM10" s="19">
        <v>93751.644256973028</v>
      </c>
      <c r="FN10" s="18">
        <v>92775.186010878431</v>
      </c>
      <c r="FO10" s="19">
        <v>91577.152726380271</v>
      </c>
      <c r="FP10" s="19">
        <v>90464.621405161815</v>
      </c>
      <c r="FQ10" s="19">
        <v>89367.091975240983</v>
      </c>
      <c r="FR10" s="19">
        <v>88279.647026748091</v>
      </c>
      <c r="FS10" s="19">
        <v>87210.932436349001</v>
      </c>
      <c r="FT10" s="19">
        <v>86073.057297181324</v>
      </c>
      <c r="FU10" s="19">
        <v>82284.669082030101</v>
      </c>
      <c r="FV10" s="19">
        <v>78946.107993123878</v>
      </c>
      <c r="FW10" s="19">
        <v>75100.201520617149</v>
      </c>
      <c r="FX10" s="19">
        <v>71714.821777460951</v>
      </c>
      <c r="FY10" s="19">
        <v>67437.599998101359</v>
      </c>
      <c r="FZ10" s="18">
        <v>63335.377712620284</v>
      </c>
      <c r="GA10" s="19">
        <v>60052.203662114174</v>
      </c>
      <c r="GB10" s="19">
        <v>56948.485643886699</v>
      </c>
      <c r="GC10" s="19">
        <v>54728.864734195362</v>
      </c>
      <c r="GD10" s="19">
        <v>4715.8696794534944</v>
      </c>
      <c r="GE10" s="19">
        <v>4696.2940309950636</v>
      </c>
      <c r="GF10" s="19">
        <v>4676.8002205318608</v>
      </c>
      <c r="GG10" s="19">
        <v>4657.3856637061408</v>
      </c>
      <c r="GH10" s="19"/>
      <c r="GI10" s="19"/>
      <c r="GJ10" s="19"/>
      <c r="GK10" s="19"/>
      <c r="GL10" s="18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8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8"/>
      <c r="HK10" s="19"/>
      <c r="HL10" s="19"/>
      <c r="HM10" s="19"/>
      <c r="HN10" s="19"/>
      <c r="HO10" s="27"/>
    </row>
    <row r="11" spans="1:223" x14ac:dyDescent="0.25">
      <c r="A11" s="11" t="s">
        <v>230</v>
      </c>
      <c r="B11" s="18"/>
      <c r="C11" s="19"/>
      <c r="D11" s="19"/>
      <c r="E11" s="19"/>
      <c r="F11" s="19"/>
      <c r="G11" s="19">
        <v>19353653.667076577</v>
      </c>
      <c r="H11" s="19">
        <v>13477430.431502681</v>
      </c>
      <c r="I11" s="19">
        <v>11207920.37646562</v>
      </c>
      <c r="J11" s="19">
        <v>8975883.3637221958</v>
      </c>
      <c r="K11" s="19">
        <v>7891036.738796344</v>
      </c>
      <c r="L11" s="19">
        <v>7513574.1520792777</v>
      </c>
      <c r="M11" s="19">
        <v>7102610.8601883287</v>
      </c>
      <c r="N11" s="18">
        <v>6851434.0698699011</v>
      </c>
      <c r="O11" s="19">
        <v>6703856.0696977349</v>
      </c>
      <c r="P11" s="19">
        <v>7022765.3458340662</v>
      </c>
      <c r="Q11" s="19">
        <v>6666782.8475719225</v>
      </c>
      <c r="R11" s="19">
        <v>6570571.2131485995</v>
      </c>
      <c r="S11" s="19">
        <v>6895051.5524851587</v>
      </c>
      <c r="T11" s="19">
        <v>6536750.7089124983</v>
      </c>
      <c r="U11" s="19">
        <v>6598836.2544984249</v>
      </c>
      <c r="V11" s="19">
        <v>6684060.356826012</v>
      </c>
      <c r="W11" s="19">
        <v>6694115.9506587321</v>
      </c>
      <c r="X11" s="19">
        <v>6645094.9882070329</v>
      </c>
      <c r="Y11" s="19">
        <v>6655616.3887848277</v>
      </c>
      <c r="Z11" s="18">
        <v>6348579.6193429567</v>
      </c>
      <c r="AA11" s="19">
        <v>6215087.1500680204</v>
      </c>
      <c r="AB11" s="19">
        <v>6350199.0252105156</v>
      </c>
      <c r="AC11" s="19">
        <v>5797518.9649192924</v>
      </c>
      <c r="AD11" s="19">
        <v>5657188.553629728</v>
      </c>
      <c r="AE11" s="19">
        <v>5321675.5570908161</v>
      </c>
      <c r="AF11" s="19">
        <v>5099032.5759475017</v>
      </c>
      <c r="AG11" s="19">
        <v>4934108.5238720672</v>
      </c>
      <c r="AH11" s="19">
        <v>4772265.5247661322</v>
      </c>
      <c r="AI11" s="19">
        <v>4649365.9156501638</v>
      </c>
      <c r="AJ11" s="19">
        <v>4486888.2705626041</v>
      </c>
      <c r="AK11" s="19">
        <v>4376110.8235280337</v>
      </c>
      <c r="AL11" s="18">
        <v>4271814.0085806949</v>
      </c>
      <c r="AM11" s="19">
        <v>4163892.223289148</v>
      </c>
      <c r="AN11" s="19">
        <v>4112267.9554048665</v>
      </c>
      <c r="AO11" s="19">
        <v>3963041.2609990137</v>
      </c>
      <c r="AP11" s="19">
        <v>3862634.1085867994</v>
      </c>
      <c r="AQ11" s="19">
        <v>3752502.308309095</v>
      </c>
      <c r="AR11" s="19">
        <v>3643375.772970642</v>
      </c>
      <c r="AS11" s="19">
        <v>3567737.5838594195</v>
      </c>
      <c r="AT11" s="19">
        <v>3478114.7572789695</v>
      </c>
      <c r="AU11" s="19">
        <v>3428560.4027386731</v>
      </c>
      <c r="AV11" s="19">
        <v>3345796.2922846302</v>
      </c>
      <c r="AW11" s="19">
        <v>3272418.3186904932</v>
      </c>
      <c r="AX11" s="18">
        <v>3204092.106304632</v>
      </c>
      <c r="AY11" s="19">
        <v>3138020.5860483865</v>
      </c>
      <c r="AZ11" s="19">
        <v>3093613.9277175926</v>
      </c>
      <c r="BA11" s="19">
        <v>3010584.2955540828</v>
      </c>
      <c r="BB11" s="19">
        <v>2948659.4259215174</v>
      </c>
      <c r="BC11" s="19">
        <v>2848993.2684184909</v>
      </c>
      <c r="BD11" s="19">
        <v>2783871.9338264037</v>
      </c>
      <c r="BE11" s="19">
        <v>2728310.483031631</v>
      </c>
      <c r="BF11" s="19">
        <v>2657794.0956579987</v>
      </c>
      <c r="BG11" s="19">
        <v>2609180.2466725782</v>
      </c>
      <c r="BH11" s="19">
        <v>2544028.5288599594</v>
      </c>
      <c r="BI11" s="19">
        <v>2489871.7873860132</v>
      </c>
      <c r="BJ11" s="18">
        <v>2437914.6086548022</v>
      </c>
      <c r="BK11" s="19">
        <v>2387497.4107376868</v>
      </c>
      <c r="BL11" s="19">
        <v>2351218.7050080933</v>
      </c>
      <c r="BM11" s="19">
        <v>2286366.9589094394</v>
      </c>
      <c r="BN11" s="19">
        <v>2235142.2482974553</v>
      </c>
      <c r="BO11" s="19">
        <v>2147176.3632215881</v>
      </c>
      <c r="BP11" s="19">
        <v>2107516.3622330027</v>
      </c>
      <c r="BQ11" s="19">
        <v>2071116.0386115762</v>
      </c>
      <c r="BR11" s="19">
        <v>2019406.7722906014</v>
      </c>
      <c r="BS11" s="19">
        <v>1992532.6718113178</v>
      </c>
      <c r="BT11" s="19">
        <v>1953201.4498789459</v>
      </c>
      <c r="BU11" s="19">
        <v>1914757.1212885287</v>
      </c>
      <c r="BV11" s="18">
        <v>1878161.6247823478</v>
      </c>
      <c r="BW11" s="19">
        <v>1841696.442669624</v>
      </c>
      <c r="BX11" s="19">
        <v>1811528.9029629524</v>
      </c>
      <c r="BY11" s="19">
        <v>1770628.0582003179</v>
      </c>
      <c r="BZ11" s="19">
        <v>1739837.0094790794</v>
      </c>
      <c r="CA11" s="19">
        <v>1654167.7600146276</v>
      </c>
      <c r="CB11" s="19">
        <v>1629077.4168616515</v>
      </c>
      <c r="CC11" s="19">
        <v>1608937.3490111122</v>
      </c>
      <c r="CD11" s="19">
        <v>1573664.1742037255</v>
      </c>
      <c r="CE11" s="19">
        <v>1553121.9097198956</v>
      </c>
      <c r="CF11" s="19">
        <v>1523164.3644198221</v>
      </c>
      <c r="CG11" s="19">
        <v>1500610.685462682</v>
      </c>
      <c r="CH11" s="18">
        <v>1475057.2990510296</v>
      </c>
      <c r="CI11" s="19">
        <v>1452332.8599737817</v>
      </c>
      <c r="CJ11" s="19">
        <v>1434241.9336142982</v>
      </c>
      <c r="CK11" s="19">
        <v>1408549.6286917944</v>
      </c>
      <c r="CL11" s="19">
        <v>1386164.0765333287</v>
      </c>
      <c r="CM11" s="19">
        <v>1329842.9913041624</v>
      </c>
      <c r="CN11" s="19">
        <v>1313432.5606386594</v>
      </c>
      <c r="CO11" s="19">
        <v>1299612.3956313333</v>
      </c>
      <c r="CP11" s="19">
        <v>1272919.9440781055</v>
      </c>
      <c r="CQ11" s="19">
        <v>1264155.5742768855</v>
      </c>
      <c r="CR11" s="19">
        <v>1241264.4062143285</v>
      </c>
      <c r="CS11" s="19">
        <v>1222312.5674469154</v>
      </c>
      <c r="CT11" s="18">
        <v>1205474.7838149876</v>
      </c>
      <c r="CU11" s="19">
        <v>1190111.5740220342</v>
      </c>
      <c r="CV11" s="19">
        <v>1177449.7727210368</v>
      </c>
      <c r="CW11" s="19">
        <v>1164101.9763521678</v>
      </c>
      <c r="CX11" s="19">
        <v>1150487.4991182508</v>
      </c>
      <c r="CY11" s="19">
        <v>1094477.7637597134</v>
      </c>
      <c r="CZ11" s="19">
        <v>1078192.0102364866</v>
      </c>
      <c r="DA11" s="19">
        <v>1073117.8052816424</v>
      </c>
      <c r="DB11" s="19">
        <v>1053843.2038583599</v>
      </c>
      <c r="DC11" s="19">
        <v>1045216.3973008769</v>
      </c>
      <c r="DD11" s="19">
        <v>1026631.8752374181</v>
      </c>
      <c r="DE11" s="19">
        <v>1003743.5250082181</v>
      </c>
      <c r="DF11" s="18">
        <v>979155.34288760368</v>
      </c>
      <c r="DG11" s="19">
        <v>962429.20486227958</v>
      </c>
      <c r="DH11" s="19">
        <v>936563.57432875433</v>
      </c>
      <c r="DI11" s="19">
        <v>917643.70526266354</v>
      </c>
      <c r="DJ11" s="19">
        <v>898723.02372826857</v>
      </c>
      <c r="DK11" s="19">
        <v>866552.48181105673</v>
      </c>
      <c r="DL11" s="19">
        <v>840711.1184623494</v>
      </c>
      <c r="DM11" s="19">
        <v>822773.85158666724</v>
      </c>
      <c r="DN11" s="19">
        <v>801093.38991011784</v>
      </c>
      <c r="DO11" s="19">
        <v>788510.49765637424</v>
      </c>
      <c r="DP11" s="19">
        <v>754488.45072057145</v>
      </c>
      <c r="DQ11" s="19">
        <v>737436.38689619838</v>
      </c>
      <c r="DR11" s="18">
        <v>723923.67613720172</v>
      </c>
      <c r="DS11" s="19">
        <v>708253.40103067295</v>
      </c>
      <c r="DT11" s="19">
        <v>698091.28078611591</v>
      </c>
      <c r="DU11" s="19">
        <v>689139.63582434726</v>
      </c>
      <c r="DV11" s="19">
        <v>678831.3057154303</v>
      </c>
      <c r="DW11" s="19">
        <v>426574.97591691889</v>
      </c>
      <c r="DX11" s="19">
        <v>403334.29577759193</v>
      </c>
      <c r="DY11" s="19">
        <v>396823.46026810986</v>
      </c>
      <c r="DZ11" s="19">
        <v>391522.50247138942</v>
      </c>
      <c r="EA11" s="19">
        <v>385723.98961207416</v>
      </c>
      <c r="EB11" s="19">
        <v>380360.8151654462</v>
      </c>
      <c r="EC11" s="19">
        <v>375015.24817824666</v>
      </c>
      <c r="ED11" s="18">
        <v>369780.79153272999</v>
      </c>
      <c r="EE11" s="19">
        <v>364622.3364804209</v>
      </c>
      <c r="EF11" s="19">
        <v>359546.53400348284</v>
      </c>
      <c r="EG11" s="19">
        <v>354528.85860901425</v>
      </c>
      <c r="EH11" s="19">
        <v>349591.59466978454</v>
      </c>
      <c r="EI11" s="19">
        <v>344720.18224841804</v>
      </c>
      <c r="EJ11" s="19">
        <v>339925.63155981671</v>
      </c>
      <c r="EK11" s="19">
        <v>335200.37651072507</v>
      </c>
      <c r="EL11" s="19">
        <v>330543.38987264369</v>
      </c>
      <c r="EM11" s="19">
        <v>325953.66236288345</v>
      </c>
      <c r="EN11" s="19">
        <v>321430.19110713457</v>
      </c>
      <c r="EO11" s="19">
        <v>316972.0013372337</v>
      </c>
      <c r="EP11" s="18">
        <v>312578.11952468148</v>
      </c>
      <c r="EQ11" s="19">
        <v>308247.59517840942</v>
      </c>
      <c r="ER11" s="19">
        <v>303979.48964589654</v>
      </c>
      <c r="ES11" s="19">
        <v>299772.88154333708</v>
      </c>
      <c r="ET11" s="19">
        <v>295626.85595675767</v>
      </c>
      <c r="EU11" s="19">
        <v>291540.52269397321</v>
      </c>
      <c r="EV11" s="19">
        <v>287445.19969157415</v>
      </c>
      <c r="EW11" s="19">
        <v>283475.60964786838</v>
      </c>
      <c r="EX11" s="19">
        <v>279563.10267542448</v>
      </c>
      <c r="EY11" s="19">
        <v>275706.83452060504</v>
      </c>
      <c r="EZ11" s="19">
        <v>271905.97122977267</v>
      </c>
      <c r="FA11" s="19">
        <v>268159.69794091041</v>
      </c>
      <c r="FB11" s="18">
        <v>264467.20863054885</v>
      </c>
      <c r="FC11" s="19">
        <v>260827.70801376601</v>
      </c>
      <c r="FD11" s="19">
        <v>257240.41693580797</v>
      </c>
      <c r="FE11" s="19">
        <v>253704.56375756313</v>
      </c>
      <c r="FF11" s="19">
        <v>250219.39068573003</v>
      </c>
      <c r="FG11" s="19">
        <v>246784.15513427032</v>
      </c>
      <c r="FH11" s="19">
        <v>243398.11095680937</v>
      </c>
      <c r="FI11" s="19">
        <v>240060.54424328712</v>
      </c>
      <c r="FJ11" s="19">
        <v>236770.73746185485</v>
      </c>
      <c r="FK11" s="19">
        <v>233527.98728792678</v>
      </c>
      <c r="FL11" s="19">
        <v>230331.6026427272</v>
      </c>
      <c r="FM11" s="19">
        <v>227180.90088602807</v>
      </c>
      <c r="FN11" s="18">
        <v>224075.21060050654</v>
      </c>
      <c r="FO11" s="19">
        <v>221151.78646565991</v>
      </c>
      <c r="FP11" s="19">
        <v>218133.010867643</v>
      </c>
      <c r="FQ11" s="19">
        <v>215157.29684917085</v>
      </c>
      <c r="FR11" s="19">
        <v>212224.01793035158</v>
      </c>
      <c r="FS11" s="19">
        <v>209332.54751676734</v>
      </c>
      <c r="FT11" s="19">
        <v>206482.27065981066</v>
      </c>
      <c r="FU11" s="19">
        <v>203672.58647958961</v>
      </c>
      <c r="FV11" s="19">
        <v>200902.89735040188</v>
      </c>
      <c r="FW11" s="19">
        <v>198172.62117671323</v>
      </c>
      <c r="FX11" s="19">
        <v>195481.17450991616</v>
      </c>
      <c r="FY11" s="19">
        <v>192827.99141592911</v>
      </c>
      <c r="FZ11" s="18">
        <v>190212.51438357556</v>
      </c>
      <c r="GA11" s="19">
        <v>187634.18787151092</v>
      </c>
      <c r="GB11" s="19">
        <v>185092.46688420099</v>
      </c>
      <c r="GC11" s="19">
        <v>184513.65641773213</v>
      </c>
      <c r="GD11" s="19">
        <v>183941.48681511762</v>
      </c>
      <c r="GE11" s="19">
        <v>6451.7164442683252</v>
      </c>
      <c r="GF11" s="19">
        <v>6424.9364678721258</v>
      </c>
      <c r="GG11" s="19">
        <v>6398.2658959537575</v>
      </c>
      <c r="GH11" s="19">
        <v>6371.7073128709626</v>
      </c>
      <c r="GI11" s="19"/>
      <c r="GJ11" s="19"/>
      <c r="GK11" s="19"/>
      <c r="GL11" s="18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8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8"/>
      <c r="HK11" s="19"/>
      <c r="HL11" s="19"/>
      <c r="HM11" s="19"/>
      <c r="HN11" s="19"/>
      <c r="HO11" s="27"/>
    </row>
    <row r="12" spans="1:223" x14ac:dyDescent="0.25">
      <c r="A12" s="11" t="s">
        <v>231</v>
      </c>
      <c r="B12" s="18"/>
      <c r="C12" s="19"/>
      <c r="D12" s="19"/>
      <c r="E12" s="19"/>
      <c r="F12" s="19"/>
      <c r="G12" s="19"/>
      <c r="H12" s="19">
        <v>5343024.1633974221</v>
      </c>
      <c r="I12" s="19">
        <v>14339239.023770789</v>
      </c>
      <c r="J12" s="19">
        <v>9564052.4094017483</v>
      </c>
      <c r="K12" s="19">
        <v>7013206.3693003207</v>
      </c>
      <c r="L12" s="19">
        <v>5923241.595766901</v>
      </c>
      <c r="M12" s="19">
        <v>5164875.2978315987</v>
      </c>
      <c r="N12" s="18">
        <v>4681530.692743551</v>
      </c>
      <c r="O12" s="19">
        <v>4526841.7905108212</v>
      </c>
      <c r="P12" s="19">
        <v>4445476.9450716153</v>
      </c>
      <c r="Q12" s="19">
        <v>4511700.1196655659</v>
      </c>
      <c r="R12" s="19">
        <v>4516840.7403598083</v>
      </c>
      <c r="S12" s="19">
        <v>4496838.6441075392</v>
      </c>
      <c r="T12" s="19">
        <v>4409740.7279303605</v>
      </c>
      <c r="U12" s="19">
        <v>4375762.8967728019</v>
      </c>
      <c r="V12" s="19">
        <v>4557231.4591559339</v>
      </c>
      <c r="W12" s="19">
        <v>4479501.9745970797</v>
      </c>
      <c r="X12" s="19">
        <v>4299942.2207056368</v>
      </c>
      <c r="Y12" s="19">
        <v>4013363.8694093097</v>
      </c>
      <c r="Z12" s="18">
        <v>3806441.0396107733</v>
      </c>
      <c r="AA12" s="19">
        <v>3659556.2608387307</v>
      </c>
      <c r="AB12" s="19">
        <v>3438115.5182787352</v>
      </c>
      <c r="AC12" s="19">
        <v>3288549.3189475839</v>
      </c>
      <c r="AD12" s="19">
        <v>3087334.6103406921</v>
      </c>
      <c r="AE12" s="19">
        <v>2884812.4930275455</v>
      </c>
      <c r="AF12" s="19">
        <v>2662433.6118225912</v>
      </c>
      <c r="AG12" s="19">
        <v>2416810.9160551666</v>
      </c>
      <c r="AH12" s="19">
        <v>2279323.9223934291</v>
      </c>
      <c r="AI12" s="19">
        <v>2195811.6854766933</v>
      </c>
      <c r="AJ12" s="19">
        <v>2110031.6282774229</v>
      </c>
      <c r="AK12" s="19">
        <v>2007514.3563069061</v>
      </c>
      <c r="AL12" s="18">
        <v>1919711.770409541</v>
      </c>
      <c r="AM12" s="19">
        <v>1848624.9884221067</v>
      </c>
      <c r="AN12" s="19">
        <v>1789885.1789842318</v>
      </c>
      <c r="AO12" s="19">
        <v>1731839.7417290844</v>
      </c>
      <c r="AP12" s="19">
        <v>1681950.5492503718</v>
      </c>
      <c r="AQ12" s="19">
        <v>1630658.4600693951</v>
      </c>
      <c r="AR12" s="19">
        <v>1577346.9597539122</v>
      </c>
      <c r="AS12" s="19">
        <v>1508768.8914395669</v>
      </c>
      <c r="AT12" s="19">
        <v>1464060.8669120981</v>
      </c>
      <c r="AU12" s="19">
        <v>1432827.869125457</v>
      </c>
      <c r="AV12" s="19">
        <v>1415582.8431990722</v>
      </c>
      <c r="AW12" s="19">
        <v>1383924.9703277035</v>
      </c>
      <c r="AX12" s="18">
        <v>1350302.1500729753</v>
      </c>
      <c r="AY12" s="19">
        <v>1321159.7938135755</v>
      </c>
      <c r="AZ12" s="19">
        <v>1294832.7027828528</v>
      </c>
      <c r="BA12" s="19">
        <v>1271913.0290535609</v>
      </c>
      <c r="BB12" s="19">
        <v>1253409.0716860623</v>
      </c>
      <c r="BC12" s="19">
        <v>1233023.146134702</v>
      </c>
      <c r="BD12" s="19">
        <v>1206738.3418196263</v>
      </c>
      <c r="BE12" s="19">
        <v>1173766.9390818775</v>
      </c>
      <c r="BF12" s="19">
        <v>1143790.2239881181</v>
      </c>
      <c r="BG12" s="19">
        <v>1113110.1498428597</v>
      </c>
      <c r="BH12" s="19">
        <v>1086021.2935126589</v>
      </c>
      <c r="BI12" s="19">
        <v>1058681.0141172335</v>
      </c>
      <c r="BJ12" s="18">
        <v>1033110.8609201303</v>
      </c>
      <c r="BK12" s="19">
        <v>1008457.2291821233</v>
      </c>
      <c r="BL12" s="19">
        <v>984094.88958895765</v>
      </c>
      <c r="BM12" s="19">
        <v>961177.06708750292</v>
      </c>
      <c r="BN12" s="19">
        <v>936538.06064756936</v>
      </c>
      <c r="BO12" s="19">
        <v>913145.95545127196</v>
      </c>
      <c r="BP12" s="19">
        <v>883362.01390758064</v>
      </c>
      <c r="BQ12" s="19">
        <v>864804.3755151073</v>
      </c>
      <c r="BR12" s="19">
        <v>843575.1438383424</v>
      </c>
      <c r="BS12" s="19">
        <v>821522.37373455893</v>
      </c>
      <c r="BT12" s="19">
        <v>806948.47118053702</v>
      </c>
      <c r="BU12" s="19">
        <v>794108.97968510026</v>
      </c>
      <c r="BV12" s="18">
        <v>774342.06291560945</v>
      </c>
      <c r="BW12" s="19">
        <v>755871.70251216285</v>
      </c>
      <c r="BX12" s="19">
        <v>737238.91585738293</v>
      </c>
      <c r="BY12" s="19">
        <v>717212.47508513054</v>
      </c>
      <c r="BZ12" s="19">
        <v>700578.95404254366</v>
      </c>
      <c r="CA12" s="19">
        <v>687692.72678500297</v>
      </c>
      <c r="CB12" s="19">
        <v>672897.82736917026</v>
      </c>
      <c r="CC12" s="19">
        <v>660095.16153579066</v>
      </c>
      <c r="CD12" s="19">
        <v>647386.8561208219</v>
      </c>
      <c r="CE12" s="19">
        <v>633326.42724329396</v>
      </c>
      <c r="CF12" s="19">
        <v>618060.09130148846</v>
      </c>
      <c r="CG12" s="19">
        <v>605449.39515304309</v>
      </c>
      <c r="CH12" s="18">
        <v>593488.70226146118</v>
      </c>
      <c r="CI12" s="19">
        <v>578591.25053909444</v>
      </c>
      <c r="CJ12" s="19">
        <v>566799.83485044492</v>
      </c>
      <c r="CK12" s="19">
        <v>556125.27413680893</v>
      </c>
      <c r="CL12" s="19">
        <v>545263.00127026183</v>
      </c>
      <c r="CM12" s="19">
        <v>535947.30000917183</v>
      </c>
      <c r="CN12" s="19">
        <v>525525.9304507568</v>
      </c>
      <c r="CO12" s="19">
        <v>516217.31122734083</v>
      </c>
      <c r="CP12" s="19">
        <v>504995.16982477705</v>
      </c>
      <c r="CQ12" s="19">
        <v>494230.50443708285</v>
      </c>
      <c r="CR12" s="19">
        <v>487758.95082246058</v>
      </c>
      <c r="CS12" s="19">
        <v>477649.49845957634</v>
      </c>
      <c r="CT12" s="18">
        <v>464999.51407911838</v>
      </c>
      <c r="CU12" s="19">
        <v>455357.0659632961</v>
      </c>
      <c r="CV12" s="19">
        <v>447686.19311224122</v>
      </c>
      <c r="CW12" s="19">
        <v>439454.59699489409</v>
      </c>
      <c r="CX12" s="19">
        <v>434114.16470076935</v>
      </c>
      <c r="CY12" s="19">
        <v>428799.06403477769</v>
      </c>
      <c r="CZ12" s="19">
        <v>417197.05843293935</v>
      </c>
      <c r="DA12" s="19">
        <v>406918.78873819252</v>
      </c>
      <c r="DB12" s="19">
        <v>403386.84865810582</v>
      </c>
      <c r="DC12" s="19">
        <v>396282.82123095373</v>
      </c>
      <c r="DD12" s="19">
        <v>387667.68966021296</v>
      </c>
      <c r="DE12" s="19">
        <v>379219.99795675941</v>
      </c>
      <c r="DF12" s="18">
        <v>371453.74593381718</v>
      </c>
      <c r="DG12" s="19">
        <v>367153.71058648382</v>
      </c>
      <c r="DH12" s="19">
        <v>361535.44984035561</v>
      </c>
      <c r="DI12" s="19">
        <v>350813.4237710638</v>
      </c>
      <c r="DJ12" s="19">
        <v>345073.19309521548</v>
      </c>
      <c r="DK12" s="19">
        <v>345764.77310487139</v>
      </c>
      <c r="DL12" s="19">
        <v>326553.02739126747</v>
      </c>
      <c r="DM12" s="19">
        <v>317257.22470633342</v>
      </c>
      <c r="DN12" s="19">
        <v>310176.33880924078</v>
      </c>
      <c r="DO12" s="19">
        <v>304158.44659459789</v>
      </c>
      <c r="DP12" s="19">
        <v>296999.15488953161</v>
      </c>
      <c r="DQ12" s="19">
        <v>292760.91691253497</v>
      </c>
      <c r="DR12" s="18">
        <v>287691.17850079259</v>
      </c>
      <c r="DS12" s="19">
        <v>283615.9204797998</v>
      </c>
      <c r="DT12" s="19">
        <v>279648.72447760915</v>
      </c>
      <c r="DU12" s="19">
        <v>267945.8139294823</v>
      </c>
      <c r="DV12" s="19">
        <v>263461.61230783147</v>
      </c>
      <c r="DW12" s="19">
        <v>201265.63190121207</v>
      </c>
      <c r="DX12" s="19">
        <v>111108.49571334648</v>
      </c>
      <c r="DY12" s="19">
        <v>106952.70997691651</v>
      </c>
      <c r="DZ12" s="19">
        <v>104647.32464740315</v>
      </c>
      <c r="EA12" s="19">
        <v>103615.63491714376</v>
      </c>
      <c r="EB12" s="19">
        <v>101968.65522611838</v>
      </c>
      <c r="EC12" s="19">
        <v>100729.73745381925</v>
      </c>
      <c r="ED12" s="18">
        <v>99442.162962302842</v>
      </c>
      <c r="EE12" s="19">
        <v>98209.413197104659</v>
      </c>
      <c r="EF12" s="19">
        <v>96994.023378211263</v>
      </c>
      <c r="EG12" s="19">
        <v>95795.714603377754</v>
      </c>
      <c r="EH12" s="19">
        <v>94614.221892147863</v>
      </c>
      <c r="EI12" s="19">
        <v>93449.278395349873</v>
      </c>
      <c r="EJ12" s="19">
        <v>92300.627216885317</v>
      </c>
      <c r="EK12" s="19">
        <v>91168.014845013488</v>
      </c>
      <c r="EL12" s="19">
        <v>90051.189145088443</v>
      </c>
      <c r="EM12" s="19">
        <v>88949.903889727168</v>
      </c>
      <c r="EN12" s="19">
        <v>87863.913490094157</v>
      </c>
      <c r="EO12" s="19">
        <v>86792.990002047678</v>
      </c>
      <c r="EP12" s="18">
        <v>85736.890413846981</v>
      </c>
      <c r="EQ12" s="19">
        <v>84695.388058445242</v>
      </c>
      <c r="ER12" s="19">
        <v>83668.259430248174</v>
      </c>
      <c r="ES12" s="19">
        <v>82655.277054946026</v>
      </c>
      <c r="ET12" s="19">
        <v>81656.228218565157</v>
      </c>
      <c r="EU12" s="19">
        <v>80670.897161321627</v>
      </c>
      <c r="EV12" s="19">
        <v>79699.067216168609</v>
      </c>
      <c r="EW12" s="19">
        <v>78647.291310443383</v>
      </c>
      <c r="EX12" s="19">
        <v>77701.860722412413</v>
      </c>
      <c r="EY12" s="19">
        <v>76769.323864887207</v>
      </c>
      <c r="EZ12" s="19">
        <v>75849.487099872509</v>
      </c>
      <c r="FA12" s="19">
        <v>74942.151397752474</v>
      </c>
      <c r="FB12" s="18">
        <v>74047.12850488961</v>
      </c>
      <c r="FC12" s="19">
        <v>73164.231706193837</v>
      </c>
      <c r="FD12" s="19">
        <v>72293.275948027716</v>
      </c>
      <c r="FE12" s="19">
        <v>71434.080861111448</v>
      </c>
      <c r="FF12" s="19">
        <v>70586.467737617902</v>
      </c>
      <c r="FG12" s="19">
        <v>69750.261492625097</v>
      </c>
      <c r="FH12" s="19">
        <v>68925.289302663616</v>
      </c>
      <c r="FI12" s="19">
        <v>68111.385474432085</v>
      </c>
      <c r="FJ12" s="19">
        <v>67308.379623008528</v>
      </c>
      <c r="FK12" s="19">
        <v>66516.109516544195</v>
      </c>
      <c r="FL12" s="19">
        <v>65734.412238832549</v>
      </c>
      <c r="FM12" s="19">
        <v>64963.133526740341</v>
      </c>
      <c r="FN12" s="18">
        <v>64202.112202608478</v>
      </c>
      <c r="FO12" s="19">
        <v>63451.197964756262</v>
      </c>
      <c r="FP12" s="19">
        <v>62806.608765967452</v>
      </c>
      <c r="FQ12" s="19">
        <v>62074.6692592576</v>
      </c>
      <c r="FR12" s="19">
        <v>61352.396479595634</v>
      </c>
      <c r="FS12" s="19">
        <v>60639.645748206021</v>
      </c>
      <c r="FT12" s="19">
        <v>59936.281216481308</v>
      </c>
      <c r="FU12" s="19">
        <v>59242.159582740787</v>
      </c>
      <c r="FV12" s="19">
        <v>58557.145536924443</v>
      </c>
      <c r="FW12" s="19">
        <v>57881.105430424781</v>
      </c>
      <c r="FX12" s="19">
        <v>57213.90811463436</v>
      </c>
      <c r="FY12" s="19">
        <v>56555.419656587961</v>
      </c>
      <c r="FZ12" s="18">
        <v>55905.517760751354</v>
      </c>
      <c r="GA12" s="19">
        <v>55264.073317064518</v>
      </c>
      <c r="GB12" s="19">
        <v>54630.963445635454</v>
      </c>
      <c r="GC12" s="19">
        <v>54006.06636657218</v>
      </c>
      <c r="GD12" s="19">
        <v>53389.262299982773</v>
      </c>
      <c r="GE12" s="19">
        <v>52780.436334690698</v>
      </c>
      <c r="GF12" s="19">
        <v>4508.0709492345986</v>
      </c>
      <c r="GG12" s="19">
        <v>4489.3584762626733</v>
      </c>
      <c r="GH12" s="19">
        <v>4470.7218111179063</v>
      </c>
      <c r="GI12" s="19">
        <v>4452.1652610632045</v>
      </c>
      <c r="GJ12" s="19"/>
      <c r="GK12" s="19"/>
      <c r="GL12" s="18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8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8"/>
      <c r="HK12" s="19"/>
      <c r="HL12" s="19"/>
      <c r="HM12" s="19"/>
      <c r="HN12" s="19"/>
      <c r="HO12" s="27"/>
    </row>
    <row r="13" spans="1:223" x14ac:dyDescent="0.25">
      <c r="A13" s="11" t="s">
        <v>232</v>
      </c>
      <c r="B13" s="18"/>
      <c r="C13" s="19"/>
      <c r="D13" s="19"/>
      <c r="E13" s="19"/>
      <c r="F13" s="19"/>
      <c r="G13" s="19"/>
      <c r="H13" s="19"/>
      <c r="I13" s="19">
        <v>4559234.2166554574</v>
      </c>
      <c r="J13" s="19">
        <v>10337140.318605741</v>
      </c>
      <c r="K13" s="19">
        <v>8081717.4564805226</v>
      </c>
      <c r="L13" s="19">
        <v>6328062.8686148468</v>
      </c>
      <c r="M13" s="19">
        <v>5339394.7307447391</v>
      </c>
      <c r="N13" s="18">
        <v>4872753.1009589033</v>
      </c>
      <c r="O13" s="19">
        <v>4521016.7801646441</v>
      </c>
      <c r="P13" s="19">
        <v>4260607.3575170431</v>
      </c>
      <c r="Q13" s="19">
        <v>4111462.2991977939</v>
      </c>
      <c r="R13" s="19">
        <v>4042077.6490362883</v>
      </c>
      <c r="S13" s="19">
        <v>3872048.1810271353</v>
      </c>
      <c r="T13" s="19">
        <v>3767821.2447828627</v>
      </c>
      <c r="U13" s="19">
        <v>3879019.778979457</v>
      </c>
      <c r="V13" s="19">
        <v>4004520.9651472131</v>
      </c>
      <c r="W13" s="19">
        <v>4151900.3565233662</v>
      </c>
      <c r="X13" s="19">
        <v>4225001.8969022185</v>
      </c>
      <c r="Y13" s="19">
        <v>4137832.5516109616</v>
      </c>
      <c r="Z13" s="18">
        <v>3942896.1566829076</v>
      </c>
      <c r="AA13" s="19">
        <v>3834812.1109066964</v>
      </c>
      <c r="AB13" s="19">
        <v>3693082.3216417753</v>
      </c>
      <c r="AC13" s="19">
        <v>3416130.341397448</v>
      </c>
      <c r="AD13" s="19">
        <v>3183867.0318500753</v>
      </c>
      <c r="AE13" s="19">
        <v>2993408.3203068492</v>
      </c>
      <c r="AF13" s="19">
        <v>2846928.8333275383</v>
      </c>
      <c r="AG13" s="19">
        <v>2689913.4103467176</v>
      </c>
      <c r="AH13" s="19">
        <v>2561451.4601288503</v>
      </c>
      <c r="AI13" s="19">
        <v>2477203.1460367953</v>
      </c>
      <c r="AJ13" s="19">
        <v>2400151.8187708757</v>
      </c>
      <c r="AK13" s="19">
        <v>2303351.6977130608</v>
      </c>
      <c r="AL13" s="18">
        <v>2202018.2372678528</v>
      </c>
      <c r="AM13" s="19">
        <v>2139156.9846108695</v>
      </c>
      <c r="AN13" s="19">
        <v>2065150.3662305083</v>
      </c>
      <c r="AO13" s="19">
        <v>1977446.137850716</v>
      </c>
      <c r="AP13" s="19">
        <v>1909957.4803346433</v>
      </c>
      <c r="AQ13" s="19">
        <v>1844148.2917909087</v>
      </c>
      <c r="AR13" s="19">
        <v>1782300.5241060725</v>
      </c>
      <c r="AS13" s="19">
        <v>1724688.3737526448</v>
      </c>
      <c r="AT13" s="19">
        <v>1670387.188515095</v>
      </c>
      <c r="AU13" s="19">
        <v>1616913.1531716245</v>
      </c>
      <c r="AV13" s="19">
        <v>1578942.7924489349</v>
      </c>
      <c r="AW13" s="19">
        <v>1552684.8821755957</v>
      </c>
      <c r="AX13" s="18">
        <v>1513773.3666887984</v>
      </c>
      <c r="AY13" s="19">
        <v>1476718.6443628422</v>
      </c>
      <c r="AZ13" s="19">
        <v>1440303.306229559</v>
      </c>
      <c r="BA13" s="19">
        <v>1410037.3076518385</v>
      </c>
      <c r="BB13" s="19">
        <v>1382611.2013497895</v>
      </c>
      <c r="BC13" s="19">
        <v>1360135.4702881963</v>
      </c>
      <c r="BD13" s="19">
        <v>1336085.8884686795</v>
      </c>
      <c r="BE13" s="19">
        <v>1281639.7425869249</v>
      </c>
      <c r="BF13" s="19">
        <v>1244844.0732406122</v>
      </c>
      <c r="BG13" s="19">
        <v>1211074.0296096432</v>
      </c>
      <c r="BH13" s="19">
        <v>1177472.4940946659</v>
      </c>
      <c r="BI13" s="19">
        <v>1147493.7430455596</v>
      </c>
      <c r="BJ13" s="18">
        <v>1117244.6436314879</v>
      </c>
      <c r="BK13" s="19">
        <v>1090898.4026325801</v>
      </c>
      <c r="BL13" s="19">
        <v>1062929.994757805</v>
      </c>
      <c r="BM13" s="19">
        <v>1037701.4629127417</v>
      </c>
      <c r="BN13" s="19">
        <v>1012890.1171537321</v>
      </c>
      <c r="BO13" s="19">
        <v>987465.85284676915</v>
      </c>
      <c r="BP13" s="19">
        <v>962334.82824297808</v>
      </c>
      <c r="BQ13" s="19">
        <v>916721.24686179787</v>
      </c>
      <c r="BR13" s="19">
        <v>898354.5161498799</v>
      </c>
      <c r="BS13" s="19">
        <v>877016.7964664551</v>
      </c>
      <c r="BT13" s="19">
        <v>854870.04497759277</v>
      </c>
      <c r="BU13" s="19">
        <v>840472.44564250577</v>
      </c>
      <c r="BV13" s="18">
        <v>827817.43348234112</v>
      </c>
      <c r="BW13" s="19">
        <v>809359.31644806289</v>
      </c>
      <c r="BX13" s="19">
        <v>789127.61859371839</v>
      </c>
      <c r="BY13" s="19">
        <v>770305.31057052792</v>
      </c>
      <c r="BZ13" s="19">
        <v>749717.34447817167</v>
      </c>
      <c r="CA13" s="19">
        <v>732590.16098537948</v>
      </c>
      <c r="CB13" s="19">
        <v>719459.68687243608</v>
      </c>
      <c r="CC13" s="19">
        <v>704075.88877054944</v>
      </c>
      <c r="CD13" s="19">
        <v>690607.90094769944</v>
      </c>
      <c r="CE13" s="19">
        <v>677211.5029308513</v>
      </c>
      <c r="CF13" s="19">
        <v>662400.16945566027</v>
      </c>
      <c r="CG13" s="19">
        <v>646153.96693996782</v>
      </c>
      <c r="CH13" s="18">
        <v>632810.81528116344</v>
      </c>
      <c r="CI13" s="19">
        <v>621487.48568105837</v>
      </c>
      <c r="CJ13" s="19">
        <v>604590.9212859394</v>
      </c>
      <c r="CK13" s="19">
        <v>591783.41467018507</v>
      </c>
      <c r="CL13" s="19">
        <v>580107.42327325966</v>
      </c>
      <c r="CM13" s="19">
        <v>568208.88888612879</v>
      </c>
      <c r="CN13" s="19">
        <v>557976.70914564317</v>
      </c>
      <c r="CO13" s="19">
        <v>546647.32322767843</v>
      </c>
      <c r="CP13" s="19">
        <v>536410.83880456479</v>
      </c>
      <c r="CQ13" s="19">
        <v>524459.22320454579</v>
      </c>
      <c r="CR13" s="19">
        <v>512671.84086161025</v>
      </c>
      <c r="CS13" s="19">
        <v>505390.1676989352</v>
      </c>
      <c r="CT13" s="18">
        <v>494339.97709504841</v>
      </c>
      <c r="CU13" s="19">
        <v>481870.05639955978</v>
      </c>
      <c r="CV13" s="19">
        <v>470257.36065832118</v>
      </c>
      <c r="CW13" s="19">
        <v>462193.98938386491</v>
      </c>
      <c r="CX13" s="19">
        <v>453401.86346654803</v>
      </c>
      <c r="CY13" s="19">
        <v>447868.45678496768</v>
      </c>
      <c r="CZ13" s="19">
        <v>442451.59575072047</v>
      </c>
      <c r="DA13" s="19">
        <v>430287.59135277598</v>
      </c>
      <c r="DB13" s="19">
        <v>419591.39985342044</v>
      </c>
      <c r="DC13" s="19">
        <v>416038.10526544455</v>
      </c>
      <c r="DD13" s="19">
        <v>408828.77247428556</v>
      </c>
      <c r="DE13" s="19">
        <v>400119.88544868835</v>
      </c>
      <c r="DF13" s="18">
        <v>391657.88540277991</v>
      </c>
      <c r="DG13" s="19">
        <v>385032.46640766953</v>
      </c>
      <c r="DH13" s="19">
        <v>380346.3515988302</v>
      </c>
      <c r="DI13" s="19">
        <v>375069.21445251245</v>
      </c>
      <c r="DJ13" s="19">
        <v>364441.47454361012</v>
      </c>
      <c r="DK13" s="19">
        <v>359050.47233302123</v>
      </c>
      <c r="DL13" s="19">
        <v>360362.89120177197</v>
      </c>
      <c r="DM13" s="19">
        <v>341925.87144068297</v>
      </c>
      <c r="DN13" s="19">
        <v>332893.98711922334</v>
      </c>
      <c r="DO13" s="19">
        <v>326015.59005090152</v>
      </c>
      <c r="DP13" s="19">
        <v>320126.38442498725</v>
      </c>
      <c r="DQ13" s="19">
        <v>313279.47457753326</v>
      </c>
      <c r="DR13" s="18">
        <v>308969.46933823125</v>
      </c>
      <c r="DS13" s="19">
        <v>304416.30992833577</v>
      </c>
      <c r="DT13" s="19">
        <v>299018.14028251334</v>
      </c>
      <c r="DU13" s="19">
        <v>294144.83010931319</v>
      </c>
      <c r="DV13" s="19">
        <v>291727.33688985812</v>
      </c>
      <c r="DW13" s="19">
        <v>285021.4347374413</v>
      </c>
      <c r="DX13" s="19">
        <v>275373.67303447961</v>
      </c>
      <c r="DY13" s="19">
        <v>181990.0646421414</v>
      </c>
      <c r="DZ13" s="19">
        <v>92463.466499521892</v>
      </c>
      <c r="EA13" s="19">
        <v>87615.055412210233</v>
      </c>
      <c r="EB13" s="19">
        <v>86862.675348088</v>
      </c>
      <c r="EC13" s="19">
        <v>85464.380597176161</v>
      </c>
      <c r="ED13" s="18">
        <v>84489.355693941412</v>
      </c>
      <c r="EE13" s="19">
        <v>84242.395961110597</v>
      </c>
      <c r="EF13" s="19">
        <v>82481.323712149926</v>
      </c>
      <c r="EG13" s="19">
        <v>81514.891960039808</v>
      </c>
      <c r="EH13" s="19">
        <v>80559.018557427014</v>
      </c>
      <c r="EI13" s="19">
        <v>79585.219445105657</v>
      </c>
      <c r="EJ13" s="19">
        <v>78620.736346999125</v>
      </c>
      <c r="EK13" s="19">
        <v>77614.808340147996</v>
      </c>
      <c r="EL13" s="19">
        <v>76620.944837680785</v>
      </c>
      <c r="EM13" s="19">
        <v>75675.680491063293</v>
      </c>
      <c r="EN13" s="19">
        <v>74769.593417999189</v>
      </c>
      <c r="EO13" s="19">
        <v>73862.797065653023</v>
      </c>
      <c r="EP13" s="18">
        <v>72975.864146253109</v>
      </c>
      <c r="EQ13" s="19">
        <v>72532.470724225757</v>
      </c>
      <c r="ER13" s="19">
        <v>71263.428675728574</v>
      </c>
      <c r="ES13" s="19">
        <v>70401.29581839632</v>
      </c>
      <c r="ET13" s="19">
        <v>69496.822125476596</v>
      </c>
      <c r="EU13" s="19">
        <v>68652.225954689318</v>
      </c>
      <c r="EV13" s="19">
        <v>67818.348631803106</v>
      </c>
      <c r="EW13" s="19">
        <v>67005.497431371521</v>
      </c>
      <c r="EX13" s="19">
        <v>66089.472321897265</v>
      </c>
      <c r="EY13" s="19">
        <v>65308.656579012422</v>
      </c>
      <c r="EZ13" s="19">
        <v>64532.895688072327</v>
      </c>
      <c r="FA13" s="19">
        <v>63784.335943550737</v>
      </c>
      <c r="FB13" s="18">
        <v>63058.267594245495</v>
      </c>
      <c r="FC13" s="19">
        <v>62407.960893489137</v>
      </c>
      <c r="FD13" s="19">
        <v>61585.534332512951</v>
      </c>
      <c r="FE13" s="19">
        <v>60874.139608885875</v>
      </c>
      <c r="FF13" s="19">
        <v>60173.468309738717</v>
      </c>
      <c r="FG13" s="19">
        <v>59497.618932267433</v>
      </c>
      <c r="FH13" s="19">
        <v>58821.280002429288</v>
      </c>
      <c r="FI13" s="19">
        <v>58146.737518172347</v>
      </c>
      <c r="FJ13" s="19">
        <v>57439.069156098652</v>
      </c>
      <c r="FK13" s="19">
        <v>56798.891719053609</v>
      </c>
      <c r="FL13" s="19">
        <v>56164.798824025915</v>
      </c>
      <c r="FM13" s="19">
        <v>55540.938045086703</v>
      </c>
      <c r="FN13" s="18">
        <v>54925.281202751488</v>
      </c>
      <c r="FO13" s="19">
        <v>54317.41521822058</v>
      </c>
      <c r="FP13" s="19">
        <v>53717.240742886548</v>
      </c>
      <c r="FQ13" s="19">
        <v>53225.038605825146</v>
      </c>
      <c r="FR13" s="19">
        <v>52639.068529808843</v>
      </c>
      <c r="FS13" s="19">
        <v>52060.462097611191</v>
      </c>
      <c r="FT13" s="19">
        <v>51489.111923193748</v>
      </c>
      <c r="FU13" s="19">
        <v>50924.913143423248</v>
      </c>
      <c r="FV13" s="19">
        <v>50367.769148239619</v>
      </c>
      <c r="FW13" s="19">
        <v>49817.576435962204</v>
      </c>
      <c r="FX13" s="19">
        <v>49274.234527815446</v>
      </c>
      <c r="FY13" s="19">
        <v>48737.651259549624</v>
      </c>
      <c r="FZ13" s="18">
        <v>48207.727113841815</v>
      </c>
      <c r="GA13" s="19">
        <v>47684.371626442291</v>
      </c>
      <c r="GB13" s="19">
        <v>47167.489725838408</v>
      </c>
      <c r="GC13" s="19">
        <v>46656.990086327889</v>
      </c>
      <c r="GD13" s="19">
        <v>46152.787850923902</v>
      </c>
      <c r="GE13" s="19">
        <v>45654.78970956643</v>
      </c>
      <c r="GF13" s="19">
        <v>45162.90948236348</v>
      </c>
      <c r="GG13" s="19">
        <v>4697.2132008993567</v>
      </c>
      <c r="GH13" s="19">
        <v>4677.7159446258274</v>
      </c>
      <c r="GI13" s="19">
        <v>4658.2988034423643</v>
      </c>
      <c r="GJ13" s="19">
        <v>4638.9617773489654</v>
      </c>
      <c r="GK13" s="19"/>
      <c r="GL13" s="18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8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8"/>
      <c r="HK13" s="19"/>
      <c r="HL13" s="19"/>
      <c r="HM13" s="19"/>
      <c r="HN13" s="19"/>
      <c r="HO13" s="27"/>
    </row>
    <row r="14" spans="1:223" x14ac:dyDescent="0.25">
      <c r="A14" s="11" t="s">
        <v>233</v>
      </c>
      <c r="B14" s="18"/>
      <c r="C14" s="19"/>
      <c r="D14" s="19"/>
      <c r="E14" s="19"/>
      <c r="F14" s="19"/>
      <c r="G14" s="19"/>
      <c r="H14" s="19"/>
      <c r="I14" s="19"/>
      <c r="J14" s="19">
        <v>46381791.815803833</v>
      </c>
      <c r="K14" s="19">
        <v>25012483.949867573</v>
      </c>
      <c r="L14" s="19">
        <v>23255690.659597233</v>
      </c>
      <c r="M14" s="19">
        <v>20830242.523689438</v>
      </c>
      <c r="N14" s="18">
        <v>19827801.679502584</v>
      </c>
      <c r="O14" s="19">
        <v>19556005.168192543</v>
      </c>
      <c r="P14" s="19">
        <v>19502583.762526415</v>
      </c>
      <c r="Q14" s="19">
        <v>19961840.996679384</v>
      </c>
      <c r="R14" s="19">
        <v>19561573.855034336</v>
      </c>
      <c r="S14" s="19">
        <v>18625744.381314643</v>
      </c>
      <c r="T14" s="19">
        <v>17297318.996549781</v>
      </c>
      <c r="U14" s="19">
        <v>16696538.689427329</v>
      </c>
      <c r="V14" s="19">
        <v>15779865.913596733</v>
      </c>
      <c r="W14" s="19">
        <v>15531281.656121273</v>
      </c>
      <c r="X14" s="19">
        <v>15130351.914019775</v>
      </c>
      <c r="Y14" s="19">
        <v>14769251.762979578</v>
      </c>
      <c r="Z14" s="18">
        <v>14204114.517189277</v>
      </c>
      <c r="AA14" s="19">
        <v>13815765.431518594</v>
      </c>
      <c r="AB14" s="19">
        <v>13417945.313322872</v>
      </c>
      <c r="AC14" s="19">
        <v>13032219.720355382</v>
      </c>
      <c r="AD14" s="19">
        <v>12716371.03152482</v>
      </c>
      <c r="AE14" s="19">
        <v>12402288.325466793</v>
      </c>
      <c r="AF14" s="19">
        <v>12072529.236849038</v>
      </c>
      <c r="AG14" s="19">
        <v>11695829.168181397</v>
      </c>
      <c r="AH14" s="19">
        <v>10935786.664093534</v>
      </c>
      <c r="AI14" s="19">
        <v>10650947.716795368</v>
      </c>
      <c r="AJ14" s="19">
        <v>10407507.961652514</v>
      </c>
      <c r="AK14" s="19">
        <v>10234367.457971668</v>
      </c>
      <c r="AL14" s="18">
        <v>9969349.149431549</v>
      </c>
      <c r="AM14" s="19">
        <v>9809752.8381921165</v>
      </c>
      <c r="AN14" s="19">
        <v>9652387.8725615013</v>
      </c>
      <c r="AO14" s="19">
        <v>9507462.5325813293</v>
      </c>
      <c r="AP14" s="19">
        <v>9361782.4545548335</v>
      </c>
      <c r="AQ14" s="19">
        <v>9207934.0599310137</v>
      </c>
      <c r="AR14" s="19">
        <v>9023645.848732654</v>
      </c>
      <c r="AS14" s="19">
        <v>8334708.8011141727</v>
      </c>
      <c r="AT14" s="19">
        <v>8163086.6561605977</v>
      </c>
      <c r="AU14" s="19">
        <v>8043974.4754172983</v>
      </c>
      <c r="AV14" s="19">
        <v>7798658.5628200686</v>
      </c>
      <c r="AW14" s="19">
        <v>7768489.8026388381</v>
      </c>
      <c r="AX14" s="18">
        <v>7599909.962131789</v>
      </c>
      <c r="AY14" s="19">
        <v>7503658.0566760404</v>
      </c>
      <c r="AZ14" s="19">
        <v>7405299.679348724</v>
      </c>
      <c r="BA14" s="19">
        <v>7311512.1052655373</v>
      </c>
      <c r="BB14" s="19">
        <v>7218399.2868097639</v>
      </c>
      <c r="BC14" s="19">
        <v>7124443.7435573861</v>
      </c>
      <c r="BD14" s="19">
        <v>7034340.5238520866</v>
      </c>
      <c r="BE14" s="19">
        <v>6937951.4102941314</v>
      </c>
      <c r="BF14" s="19">
        <v>6784438.0000148825</v>
      </c>
      <c r="BG14" s="19">
        <v>6695425.9812727729</v>
      </c>
      <c r="BH14" s="19">
        <v>6611728.1353757679</v>
      </c>
      <c r="BI14" s="19">
        <v>6559852.6144563481</v>
      </c>
      <c r="BJ14" s="18">
        <v>6433521.4180984152</v>
      </c>
      <c r="BK14" s="19">
        <v>6354626.1253218865</v>
      </c>
      <c r="BL14" s="19">
        <v>6277518.2904737573</v>
      </c>
      <c r="BM14" s="19">
        <v>6202516.5946205724</v>
      </c>
      <c r="BN14" s="19">
        <v>6126777.3080744669</v>
      </c>
      <c r="BO14" s="19">
        <v>6044499.9461394288</v>
      </c>
      <c r="BP14" s="19">
        <v>5970705.1787096048</v>
      </c>
      <c r="BQ14" s="19">
        <v>5898755.0400018729</v>
      </c>
      <c r="BR14" s="19">
        <v>5820114.9962300956</v>
      </c>
      <c r="BS14" s="19">
        <v>5766902.7732879473</v>
      </c>
      <c r="BT14" s="19">
        <v>5690322.6130070956</v>
      </c>
      <c r="BU14" s="19">
        <v>5649449.4436124414</v>
      </c>
      <c r="BV14" s="18">
        <v>5559658.4660658929</v>
      </c>
      <c r="BW14" s="19">
        <v>5499061.9598242994</v>
      </c>
      <c r="BX14" s="19">
        <v>5434476.5184137486</v>
      </c>
      <c r="BY14" s="19">
        <v>5371591.3169096718</v>
      </c>
      <c r="BZ14" s="19">
        <v>5309079.311847508</v>
      </c>
      <c r="CA14" s="19">
        <v>5245192.2128827358</v>
      </c>
      <c r="CB14" s="19">
        <v>5185235.7313769879</v>
      </c>
      <c r="CC14" s="19">
        <v>5129642.1981922202</v>
      </c>
      <c r="CD14" s="19">
        <v>5072345.0373300221</v>
      </c>
      <c r="CE14" s="19">
        <v>5017360.4242509957</v>
      </c>
      <c r="CF14" s="19">
        <v>4964800.5138894655</v>
      </c>
      <c r="CG14" s="19">
        <v>4925077.1829742473</v>
      </c>
      <c r="CH14" s="18">
        <v>4850612.8843645249</v>
      </c>
      <c r="CI14" s="19">
        <v>4797393.760760597</v>
      </c>
      <c r="CJ14" s="19">
        <v>4745253.0237349709</v>
      </c>
      <c r="CK14" s="19">
        <v>4690691.7370743332</v>
      </c>
      <c r="CL14" s="19">
        <v>4639160.8546929555</v>
      </c>
      <c r="CM14" s="19">
        <v>4589065.9825811619</v>
      </c>
      <c r="CN14" s="19">
        <v>4539104.1039527636</v>
      </c>
      <c r="CO14" s="19">
        <v>4491236.1025471278</v>
      </c>
      <c r="CP14" s="19">
        <v>4442674.3161813365</v>
      </c>
      <c r="CQ14" s="19">
        <v>4395500.6661037076</v>
      </c>
      <c r="CR14" s="19">
        <v>4348379.4789248025</v>
      </c>
      <c r="CS14" s="19">
        <v>4309115.8363508182</v>
      </c>
      <c r="CT14" s="18">
        <v>4255363.8035627147</v>
      </c>
      <c r="CU14" s="19">
        <v>4208645.8429595521</v>
      </c>
      <c r="CV14" s="19">
        <v>4159704.148262532</v>
      </c>
      <c r="CW14" s="19">
        <v>4114194.9238788849</v>
      </c>
      <c r="CX14" s="19">
        <v>4071334.2915125377</v>
      </c>
      <c r="CY14" s="19">
        <v>4027965.0981767825</v>
      </c>
      <c r="CZ14" s="19">
        <v>3988136.2140781512</v>
      </c>
      <c r="DA14" s="19">
        <v>3948648.7652127608</v>
      </c>
      <c r="DB14" s="19">
        <v>3902602.9659736026</v>
      </c>
      <c r="DC14" s="19">
        <v>3858316.7116511445</v>
      </c>
      <c r="DD14" s="19">
        <v>3821970.4161441969</v>
      </c>
      <c r="DE14" s="19">
        <v>3786817.2500587795</v>
      </c>
      <c r="DF14" s="18">
        <v>3738765.5383557095</v>
      </c>
      <c r="DG14" s="19">
        <v>3697661.4055313016</v>
      </c>
      <c r="DH14" s="19">
        <v>3657648.9844873492</v>
      </c>
      <c r="DI14" s="19">
        <v>3621792.3191858716</v>
      </c>
      <c r="DJ14" s="19">
        <v>3584364.0518208249</v>
      </c>
      <c r="DK14" s="19">
        <v>3542103.1629816252</v>
      </c>
      <c r="DL14" s="19">
        <v>3505216.4626649786</v>
      </c>
      <c r="DM14" s="19">
        <v>3475439.2044482157</v>
      </c>
      <c r="DN14" s="19">
        <v>3438193.525457276</v>
      </c>
      <c r="DO14" s="19">
        <v>3398442.3000589921</v>
      </c>
      <c r="DP14" s="19">
        <v>3361438.0799586051</v>
      </c>
      <c r="DQ14" s="19">
        <v>3329177.6164369229</v>
      </c>
      <c r="DR14" s="18">
        <v>363933.32140998513</v>
      </c>
      <c r="DS14" s="19">
        <v>359955.5845520033</v>
      </c>
      <c r="DT14" s="19">
        <v>355040.82342237793</v>
      </c>
      <c r="DU14" s="19">
        <v>351553.43619539554</v>
      </c>
      <c r="DV14" s="19">
        <v>348055.3611106053</v>
      </c>
      <c r="DW14" s="19">
        <v>346970.25497602666</v>
      </c>
      <c r="DX14" s="19">
        <v>342643.85151727643</v>
      </c>
      <c r="DY14" s="19">
        <v>336142.59816438408</v>
      </c>
      <c r="DZ14" s="19">
        <v>206008.94384285039</v>
      </c>
      <c r="EA14" s="19">
        <v>204413.81208298285</v>
      </c>
      <c r="EB14" s="19">
        <v>201979.55669422651</v>
      </c>
      <c r="EC14" s="19">
        <v>202824.196694199</v>
      </c>
      <c r="ED14" s="18">
        <v>198769.71820529707</v>
      </c>
      <c r="EE14" s="19">
        <v>197323.76154153323</v>
      </c>
      <c r="EF14" s="19">
        <v>195810.91296628962</v>
      </c>
      <c r="EG14" s="19">
        <v>194360.48188745207</v>
      </c>
      <c r="EH14" s="19">
        <v>192938.95469905413</v>
      </c>
      <c r="EI14" s="19">
        <v>191537.91533172902</v>
      </c>
      <c r="EJ14" s="19">
        <v>190160.0712532929</v>
      </c>
      <c r="EK14" s="19">
        <v>188799.08916381554</v>
      </c>
      <c r="EL14" s="19">
        <v>187456.87705730725</v>
      </c>
      <c r="EM14" s="19">
        <v>186133.50054215948</v>
      </c>
      <c r="EN14" s="19">
        <v>184868.36075162771</v>
      </c>
      <c r="EO14" s="19">
        <v>184699.19609258033</v>
      </c>
      <c r="EP14" s="18">
        <v>182250.52472057234</v>
      </c>
      <c r="EQ14" s="19">
        <v>180990.12701688876</v>
      </c>
      <c r="ER14" s="19">
        <v>179747.31271343696</v>
      </c>
      <c r="ES14" s="19">
        <v>178519.81918211281</v>
      </c>
      <c r="ET14" s="19">
        <v>177305.6948791942</v>
      </c>
      <c r="EU14" s="19">
        <v>176108.094828956</v>
      </c>
      <c r="EV14" s="19">
        <v>174924.88022956075</v>
      </c>
      <c r="EW14" s="19">
        <v>173755.09583065996</v>
      </c>
      <c r="EX14" s="19">
        <v>172600.30635361077</v>
      </c>
      <c r="EY14" s="19">
        <v>171374.51180342428</v>
      </c>
      <c r="EZ14" s="19">
        <v>170267.5779910452</v>
      </c>
      <c r="FA14" s="19">
        <v>169766.10063051435</v>
      </c>
      <c r="FB14" s="18">
        <v>168030.95093888853</v>
      </c>
      <c r="FC14" s="19">
        <v>166942.43291910185</v>
      </c>
      <c r="FD14" s="19">
        <v>165865.58288853665</v>
      </c>
      <c r="FE14" s="19">
        <v>164801.86448697743</v>
      </c>
      <c r="FF14" s="19">
        <v>163750.12409981393</v>
      </c>
      <c r="FG14" s="19">
        <v>162711.85555621839</v>
      </c>
      <c r="FH14" s="19">
        <v>161685.96389745097</v>
      </c>
      <c r="FI14" s="19">
        <v>160671.04424184249</v>
      </c>
      <c r="FJ14" s="19">
        <v>159665.94958204561</v>
      </c>
      <c r="FK14" s="19">
        <v>158674.35013064271</v>
      </c>
      <c r="FL14" s="19">
        <v>157702.00740708373</v>
      </c>
      <c r="FM14" s="19">
        <v>157039.20068212139</v>
      </c>
      <c r="FN14" s="18">
        <v>155762.61262041726</v>
      </c>
      <c r="FO14" s="19">
        <v>154814.5030800298</v>
      </c>
      <c r="FP14" s="19">
        <v>153877.19767857567</v>
      </c>
      <c r="FQ14" s="19">
        <v>152949.91281152883</v>
      </c>
      <c r="FR14" s="19">
        <v>152102.91227600942</v>
      </c>
      <c r="FS14" s="19">
        <v>151193.80374635992</v>
      </c>
      <c r="FT14" s="19">
        <v>150295.98672273892</v>
      </c>
      <c r="FU14" s="19">
        <v>149408.52890787111</v>
      </c>
      <c r="FV14" s="19">
        <v>148529.86122957108</v>
      </c>
      <c r="FW14" s="19">
        <v>147660.76118957988</v>
      </c>
      <c r="FX14" s="19">
        <v>146805.00967478956</v>
      </c>
      <c r="FY14" s="19">
        <v>146020.83708249615</v>
      </c>
      <c r="FZ14" s="18">
        <v>144734.34265161652</v>
      </c>
      <c r="GA14" s="19">
        <v>143921.22373053333</v>
      </c>
      <c r="GB14" s="19">
        <v>143115.9127660777</v>
      </c>
      <c r="GC14" s="19">
        <v>142318.30925545256</v>
      </c>
      <c r="GD14" s="19">
        <v>141528.31790312362</v>
      </c>
      <c r="GE14" s="19">
        <v>140386.19099903086</v>
      </c>
      <c r="GF14" s="19">
        <v>139612.01850182971</v>
      </c>
      <c r="GG14" s="19">
        <v>138845.15913162823</v>
      </c>
      <c r="GH14" s="19">
        <v>3250.8420698982623</v>
      </c>
      <c r="GI14" s="19">
        <v>3237.3482766641109</v>
      </c>
      <c r="GJ14" s="19">
        <v>3223.9104778477467</v>
      </c>
      <c r="GK14" s="19">
        <v>3210.5278119965888</v>
      </c>
      <c r="GL14" s="18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8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8"/>
      <c r="HK14" s="19"/>
      <c r="HL14" s="19"/>
      <c r="HM14" s="19"/>
      <c r="HN14" s="19"/>
      <c r="HO14" s="27"/>
    </row>
    <row r="15" spans="1:223" x14ac:dyDescent="0.25">
      <c r="A15" s="11" t="s">
        <v>234</v>
      </c>
      <c r="B15" s="18"/>
      <c r="C15" s="19"/>
      <c r="D15" s="19"/>
      <c r="E15" s="19"/>
      <c r="F15" s="19"/>
      <c r="G15" s="19"/>
      <c r="H15" s="19"/>
      <c r="I15" s="19"/>
      <c r="J15" s="19"/>
      <c r="K15" s="19">
        <v>4467425.2907656226</v>
      </c>
      <c r="L15" s="19">
        <v>11067897.157380261</v>
      </c>
      <c r="M15" s="19">
        <v>8126374.4968226757</v>
      </c>
      <c r="N15" s="18">
        <v>6772401.8044581665</v>
      </c>
      <c r="O15" s="19">
        <v>5885766.7798998542</v>
      </c>
      <c r="P15" s="19">
        <v>5284250.7010540608</v>
      </c>
      <c r="Q15" s="19">
        <v>4710423.8514492745</v>
      </c>
      <c r="R15" s="19">
        <v>4307105.7525281236</v>
      </c>
      <c r="S15" s="19">
        <v>3929701.9558178037</v>
      </c>
      <c r="T15" s="19">
        <v>3613947.7676288858</v>
      </c>
      <c r="U15" s="19">
        <v>3565341.640151958</v>
      </c>
      <c r="V15" s="19">
        <v>3556495.4760244936</v>
      </c>
      <c r="W15" s="19">
        <v>3614229.307888303</v>
      </c>
      <c r="X15" s="19">
        <v>3580261.7907384504</v>
      </c>
      <c r="Y15" s="19">
        <v>3483266.9098671656</v>
      </c>
      <c r="Z15" s="18">
        <v>3390674.2765474096</v>
      </c>
      <c r="AA15" s="19">
        <v>3414522.3631209959</v>
      </c>
      <c r="AB15" s="19">
        <v>3303524.7723990069</v>
      </c>
      <c r="AC15" s="19">
        <v>3040082.2751936782</v>
      </c>
      <c r="AD15" s="19">
        <v>2834834.7402068311</v>
      </c>
      <c r="AE15" s="19">
        <v>2689153.5409229407</v>
      </c>
      <c r="AF15" s="19">
        <v>2561728.9744807226</v>
      </c>
      <c r="AG15" s="19">
        <v>2430894.7191267312</v>
      </c>
      <c r="AH15" s="19">
        <v>2302600.1956930356</v>
      </c>
      <c r="AI15" s="19">
        <v>2211263.860181028</v>
      </c>
      <c r="AJ15" s="19">
        <v>2197703.6311638234</v>
      </c>
      <c r="AK15" s="19">
        <v>2167634.3274115087</v>
      </c>
      <c r="AL15" s="18">
        <v>2111990.3673391319</v>
      </c>
      <c r="AM15" s="19">
        <v>2076068.074261432</v>
      </c>
      <c r="AN15" s="19">
        <v>2049855.7629641958</v>
      </c>
      <c r="AO15" s="19">
        <v>1964009.2839375969</v>
      </c>
      <c r="AP15" s="19">
        <v>1910690.614403767</v>
      </c>
      <c r="AQ15" s="19">
        <v>1887499.6651190144</v>
      </c>
      <c r="AR15" s="19">
        <v>1843117.3119987308</v>
      </c>
      <c r="AS15" s="19">
        <v>1818314.1927582081</v>
      </c>
      <c r="AT15" s="19">
        <v>1769467.9908990161</v>
      </c>
      <c r="AU15" s="19">
        <v>1745127.9344045939</v>
      </c>
      <c r="AV15" s="19">
        <v>1718485.8887566007</v>
      </c>
      <c r="AW15" s="19">
        <v>1695488.8337694975</v>
      </c>
      <c r="AX15" s="18">
        <v>1658508.8486770527</v>
      </c>
      <c r="AY15" s="19">
        <v>1637517.1705718501</v>
      </c>
      <c r="AZ15" s="19">
        <v>1615287.1032808833</v>
      </c>
      <c r="BA15" s="19">
        <v>1545249.3113374743</v>
      </c>
      <c r="BB15" s="19">
        <v>1517491.9198548419</v>
      </c>
      <c r="BC15" s="19">
        <v>1507857.116977928</v>
      </c>
      <c r="BD15" s="19">
        <v>1465048.0117379704</v>
      </c>
      <c r="BE15" s="19">
        <v>1462000.5431874841</v>
      </c>
      <c r="BF15" s="19">
        <v>1428961.8490465349</v>
      </c>
      <c r="BG15" s="19">
        <v>1402834.6235454334</v>
      </c>
      <c r="BH15" s="19">
        <v>1393932.9860409</v>
      </c>
      <c r="BI15" s="19">
        <v>1351349.3581272685</v>
      </c>
      <c r="BJ15" s="18">
        <v>1328124.7156623891</v>
      </c>
      <c r="BK15" s="19">
        <v>1301124.4780494622</v>
      </c>
      <c r="BL15" s="19">
        <v>1288790.5174272684</v>
      </c>
      <c r="BM15" s="19">
        <v>1218965.0962876165</v>
      </c>
      <c r="BN15" s="19">
        <v>1203810.6634860265</v>
      </c>
      <c r="BO15" s="19">
        <v>1202145.5346983343</v>
      </c>
      <c r="BP15" s="19">
        <v>1181896.6863617508</v>
      </c>
      <c r="BQ15" s="19">
        <v>1161674.5473127589</v>
      </c>
      <c r="BR15" s="19">
        <v>1140438.253757813</v>
      </c>
      <c r="BS15" s="19">
        <v>1126752.5412685219</v>
      </c>
      <c r="BT15" s="19">
        <v>1104680.4948979924</v>
      </c>
      <c r="BU15" s="19">
        <v>1096994.6470888993</v>
      </c>
      <c r="BV15" s="18">
        <v>1067917.9655347555</v>
      </c>
      <c r="BW15" s="19">
        <v>1058937.5610629518</v>
      </c>
      <c r="BX15" s="19">
        <v>1065562.8657666396</v>
      </c>
      <c r="BY15" s="19">
        <v>1003412.7047878199</v>
      </c>
      <c r="BZ15" s="19">
        <v>986048.53980705515</v>
      </c>
      <c r="CA15" s="19">
        <v>986764.1730130011</v>
      </c>
      <c r="CB15" s="19">
        <v>955386.2773578593</v>
      </c>
      <c r="CC15" s="19">
        <v>949172.93522928841</v>
      </c>
      <c r="CD15" s="19">
        <v>936165.33574890462</v>
      </c>
      <c r="CE15" s="19">
        <v>929320.49280227348</v>
      </c>
      <c r="CF15" s="19">
        <v>914385.63883070648</v>
      </c>
      <c r="CG15" s="19">
        <v>908212.01215053641</v>
      </c>
      <c r="CH15" s="18">
        <v>896088.46030583465</v>
      </c>
      <c r="CI15" s="19">
        <v>881982.24176880764</v>
      </c>
      <c r="CJ15" s="19">
        <v>875619.22844886594</v>
      </c>
      <c r="CK15" s="19">
        <v>825937.77596767386</v>
      </c>
      <c r="CL15" s="19">
        <v>814133.71674481512</v>
      </c>
      <c r="CM15" s="19">
        <v>812068.96407293738</v>
      </c>
      <c r="CN15" s="19">
        <v>797745.91315704957</v>
      </c>
      <c r="CO15" s="19">
        <v>793114.13492969412</v>
      </c>
      <c r="CP15" s="19">
        <v>783532.74504850735</v>
      </c>
      <c r="CQ15" s="19">
        <v>775924.53285426972</v>
      </c>
      <c r="CR15" s="19">
        <v>769438.85678755108</v>
      </c>
      <c r="CS15" s="19">
        <v>760841.58425621665</v>
      </c>
      <c r="CT15" s="18">
        <v>748942.51720428572</v>
      </c>
      <c r="CU15" s="19">
        <v>745452.9467410706</v>
      </c>
      <c r="CV15" s="19">
        <v>740142.35750240157</v>
      </c>
      <c r="CW15" s="19">
        <v>691159.79346869129</v>
      </c>
      <c r="CX15" s="19">
        <v>683524.4253868988</v>
      </c>
      <c r="CY15" s="19">
        <v>684340.19159766275</v>
      </c>
      <c r="CZ15" s="19">
        <v>672386.82596435305</v>
      </c>
      <c r="DA15" s="19">
        <v>672814.93349432014</v>
      </c>
      <c r="DB15" s="19">
        <v>667294.2930650129</v>
      </c>
      <c r="DC15" s="19">
        <v>656798.15689330723</v>
      </c>
      <c r="DD15" s="19">
        <v>647836.69271196809</v>
      </c>
      <c r="DE15" s="19">
        <v>646937.62174425542</v>
      </c>
      <c r="DF15" s="18">
        <v>638313.13309866202</v>
      </c>
      <c r="DG15" s="19">
        <v>631114.49851948419</v>
      </c>
      <c r="DH15" s="19">
        <v>626557.38557296921</v>
      </c>
      <c r="DI15" s="19">
        <v>585944.33378635626</v>
      </c>
      <c r="DJ15" s="19">
        <v>584125.62213200121</v>
      </c>
      <c r="DK15" s="19">
        <v>585338.03975100664</v>
      </c>
      <c r="DL15" s="19">
        <v>570252.10841097322</v>
      </c>
      <c r="DM15" s="19">
        <v>568636.75997384801</v>
      </c>
      <c r="DN15" s="19">
        <v>569634.16430776939</v>
      </c>
      <c r="DO15" s="19">
        <v>542786.47191433888</v>
      </c>
      <c r="DP15" s="19">
        <v>534389.61348347226</v>
      </c>
      <c r="DQ15" s="19">
        <v>528526.40242411464</v>
      </c>
      <c r="DR15" s="18">
        <v>523478.18444883393</v>
      </c>
      <c r="DS15" s="19">
        <v>517466.78518586536</v>
      </c>
      <c r="DT15" s="19">
        <v>514571.73822103406</v>
      </c>
      <c r="DU15" s="19">
        <v>482187.02643322118</v>
      </c>
      <c r="DV15" s="19">
        <v>479694.40765507793</v>
      </c>
      <c r="DW15" s="19">
        <v>478656.82574333122</v>
      </c>
      <c r="DX15" s="19">
        <v>479217.77600764111</v>
      </c>
      <c r="DY15" s="19">
        <v>475501.90074223885</v>
      </c>
      <c r="DZ15" s="19">
        <v>465182.97562887945</v>
      </c>
      <c r="EA15" s="19">
        <v>190283.45311393743</v>
      </c>
      <c r="EB15" s="19">
        <v>120340.38588038473</v>
      </c>
      <c r="EC15" s="19">
        <v>117913.25291711361</v>
      </c>
      <c r="ED15" s="18">
        <v>117008.85570973011</v>
      </c>
      <c r="EE15" s="19">
        <v>115357.00565442743</v>
      </c>
      <c r="EF15" s="19">
        <v>114191.05437169783</v>
      </c>
      <c r="EG15" s="19">
        <v>112960.7078207429</v>
      </c>
      <c r="EH15" s="19">
        <v>111790.76890518508</v>
      </c>
      <c r="EI15" s="19">
        <v>110636.18772318339</v>
      </c>
      <c r="EJ15" s="19">
        <v>109496.72350601034</v>
      </c>
      <c r="EK15" s="19">
        <v>108372.15085253742</v>
      </c>
      <c r="EL15" s="19">
        <v>107262.24189292057</v>
      </c>
      <c r="EM15" s="19">
        <v>106166.77554893652</v>
      </c>
      <c r="EN15" s="19">
        <v>105085.53326526709</v>
      </c>
      <c r="EO15" s="19">
        <v>104018.30295530955</v>
      </c>
      <c r="EP15" s="18">
        <v>102964.86902519835</v>
      </c>
      <c r="EQ15" s="19">
        <v>101925.02787995142</v>
      </c>
      <c r="ER15" s="19">
        <v>100898.57556313413</v>
      </c>
      <c r="ES15" s="19">
        <v>99885.310179764478</v>
      </c>
      <c r="ET15" s="19">
        <v>98885.03388067073</v>
      </c>
      <c r="EU15" s="19">
        <v>97897.558431206984</v>
      </c>
      <c r="EV15" s="19">
        <v>96922.686359296364</v>
      </c>
      <c r="EW15" s="19">
        <v>95960.23301465073</v>
      </c>
      <c r="EX15" s="19">
        <v>95010.0152469819</v>
      </c>
      <c r="EY15" s="19">
        <v>94071.853751812072</v>
      </c>
      <c r="EZ15" s="19">
        <v>93039.320886185742</v>
      </c>
      <c r="FA15" s="19">
        <v>92124.738684032985</v>
      </c>
      <c r="FB15" s="18">
        <v>91221.684648208611</v>
      </c>
      <c r="FC15" s="19">
        <v>90329.990888760614</v>
      </c>
      <c r="FD15" s="19">
        <v>89449.487831379272</v>
      </c>
      <c r="FE15" s="19">
        <v>88580.013431922853</v>
      </c>
      <c r="FF15" s="19">
        <v>87721.406769154826</v>
      </c>
      <c r="FG15" s="19">
        <v>86873.509121838666</v>
      </c>
      <c r="FH15" s="19">
        <v>86036.164614548208</v>
      </c>
      <c r="FI15" s="19">
        <v>85209.217810404618</v>
      </c>
      <c r="FJ15" s="19">
        <v>84392.519441244629</v>
      </c>
      <c r="FK15" s="19">
        <v>83585.923946167823</v>
      </c>
      <c r="FL15" s="19">
        <v>82789.278888295434</v>
      </c>
      <c r="FM15" s="19">
        <v>82002.442891084822</v>
      </c>
      <c r="FN15" s="18">
        <v>81225.279123803659</v>
      </c>
      <c r="FO15" s="19">
        <v>80457.644402646372</v>
      </c>
      <c r="FP15" s="19">
        <v>79699.400873975523</v>
      </c>
      <c r="FQ15" s="19">
        <v>78950.418514321645</v>
      </c>
      <c r="FR15" s="19">
        <v>78210.557924236957</v>
      </c>
      <c r="FS15" s="19">
        <v>77582.444044154603</v>
      </c>
      <c r="FT15" s="19">
        <v>76859.605936701322</v>
      </c>
      <c r="FU15" s="19">
        <v>76145.51198148221</v>
      </c>
      <c r="FV15" s="19">
        <v>75440.038823743351</v>
      </c>
      <c r="FW15" s="19">
        <v>74743.068193088562</v>
      </c>
      <c r="FX15" s="19">
        <v>74054.475588953588</v>
      </c>
      <c r="FY15" s="19">
        <v>73374.145425299997</v>
      </c>
      <c r="FZ15" s="18">
        <v>72701.958208826443</v>
      </c>
      <c r="GA15" s="19">
        <v>72037.803137852228</v>
      </c>
      <c r="GB15" s="19">
        <v>71381.564103433746</v>
      </c>
      <c r="GC15" s="19">
        <v>70733.133026795491</v>
      </c>
      <c r="GD15" s="19">
        <v>70092.396521898976</v>
      </c>
      <c r="GE15" s="19">
        <v>69459.252478684211</v>
      </c>
      <c r="GF15" s="19">
        <v>68833.592395470478</v>
      </c>
      <c r="GG15" s="19">
        <v>68215.310516387413</v>
      </c>
      <c r="GH15" s="19">
        <v>67604.30759282755</v>
      </c>
      <c r="GI15" s="19">
        <v>14281.493823988008</v>
      </c>
      <c r="GJ15" s="19">
        <v>4786.7517207515302</v>
      </c>
      <c r="GK15" s="19">
        <v>4766.8814555102808</v>
      </c>
      <c r="GL15" s="18">
        <v>4747.0947511694221</v>
      </c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8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8"/>
      <c r="HK15" s="19"/>
      <c r="HL15" s="19"/>
      <c r="HM15" s="19"/>
      <c r="HN15" s="19"/>
      <c r="HO15" s="27"/>
    </row>
    <row r="16" spans="1:223" x14ac:dyDescent="0.25">
      <c r="A16" s="11" t="s">
        <v>235</v>
      </c>
      <c r="B16" s="18"/>
      <c r="C16" s="19"/>
      <c r="D16" s="19"/>
      <c r="E16" s="19"/>
      <c r="F16" s="19"/>
      <c r="G16" s="19"/>
      <c r="H16" s="19"/>
      <c r="I16" s="19"/>
      <c r="J16" s="19"/>
      <c r="K16" s="19"/>
      <c r="L16" s="19">
        <v>8191931.3068620004</v>
      </c>
      <c r="M16" s="19">
        <v>14153631.791730681</v>
      </c>
      <c r="N16" s="18">
        <v>11506584.329705499</v>
      </c>
      <c r="O16" s="19">
        <v>9273440.2000996452</v>
      </c>
      <c r="P16" s="19">
        <v>8156492.6282841535</v>
      </c>
      <c r="Q16" s="19">
        <v>7494603.8231505714</v>
      </c>
      <c r="R16" s="19">
        <v>6920001.3115804382</v>
      </c>
      <c r="S16" s="19">
        <v>6394985.6937821563</v>
      </c>
      <c r="T16" s="19">
        <v>5822831.6403557211</v>
      </c>
      <c r="U16" s="19">
        <v>5712431.7684614891</v>
      </c>
      <c r="V16" s="19">
        <v>5777957.7391956849</v>
      </c>
      <c r="W16" s="19">
        <v>5891971.3632090604</v>
      </c>
      <c r="X16" s="19">
        <v>5764169.3218713906</v>
      </c>
      <c r="Y16" s="19">
        <v>6551170.672822292</v>
      </c>
      <c r="Z16" s="18">
        <v>5487898.1353841284</v>
      </c>
      <c r="AA16" s="19">
        <v>5364020.2401395123</v>
      </c>
      <c r="AB16" s="19">
        <v>5333703.5498392135</v>
      </c>
      <c r="AC16" s="19">
        <v>5218680.1758698672</v>
      </c>
      <c r="AD16" s="19">
        <v>4977546.2053832021</v>
      </c>
      <c r="AE16" s="19">
        <v>4724760.9667528355</v>
      </c>
      <c r="AF16" s="19">
        <v>4447308.5421200152</v>
      </c>
      <c r="AG16" s="19">
        <v>4291400.6365642352</v>
      </c>
      <c r="AH16" s="19">
        <v>4035734.0799992979</v>
      </c>
      <c r="AI16" s="19">
        <v>3885207.6872315076</v>
      </c>
      <c r="AJ16" s="19">
        <v>3757728.3825592049</v>
      </c>
      <c r="AK16" s="19">
        <v>4516454.6199300494</v>
      </c>
      <c r="AL16" s="18">
        <v>3530474.8870885945</v>
      </c>
      <c r="AM16" s="19">
        <v>3434529.05236032</v>
      </c>
      <c r="AN16" s="19">
        <v>3368909.7650747676</v>
      </c>
      <c r="AO16" s="19">
        <v>3297334.1405288074</v>
      </c>
      <c r="AP16" s="19">
        <v>3213962.3562464686</v>
      </c>
      <c r="AQ16" s="19">
        <v>3132231.1100955117</v>
      </c>
      <c r="AR16" s="19">
        <v>3053172.6032621008</v>
      </c>
      <c r="AS16" s="19">
        <v>2977544.5234067985</v>
      </c>
      <c r="AT16" s="19">
        <v>2906441.6485552629</v>
      </c>
      <c r="AU16" s="19">
        <v>2831274.5633610142</v>
      </c>
      <c r="AV16" s="19">
        <v>2767813.9205837715</v>
      </c>
      <c r="AW16" s="19">
        <v>3558357.7067200895</v>
      </c>
      <c r="AX16" s="18">
        <v>2646977.9684803868</v>
      </c>
      <c r="AY16" s="19">
        <v>2584551.2758782771</v>
      </c>
      <c r="AZ16" s="19">
        <v>2531659.6666829856</v>
      </c>
      <c r="BA16" s="19">
        <v>2475695.2220226112</v>
      </c>
      <c r="BB16" s="19">
        <v>2422306.4904418746</v>
      </c>
      <c r="BC16" s="19">
        <v>2368622.1487386231</v>
      </c>
      <c r="BD16" s="19">
        <v>2319254.7073436463</v>
      </c>
      <c r="BE16" s="19">
        <v>2264447.6625534361</v>
      </c>
      <c r="BF16" s="19">
        <v>2225633.0320857326</v>
      </c>
      <c r="BG16" s="19">
        <v>2175891.5232999865</v>
      </c>
      <c r="BH16" s="19">
        <v>2126507.8336058115</v>
      </c>
      <c r="BI16" s="19">
        <v>2845298.9319827333</v>
      </c>
      <c r="BJ16" s="18">
        <v>2032047.6049379571</v>
      </c>
      <c r="BK16" s="19">
        <v>1990930.5648612811</v>
      </c>
      <c r="BL16" s="19">
        <v>1947619.3291398869</v>
      </c>
      <c r="BM16" s="19">
        <v>1909233.8227486161</v>
      </c>
      <c r="BN16" s="19">
        <v>1869259.1643993105</v>
      </c>
      <c r="BO16" s="19">
        <v>1834255.6166427433</v>
      </c>
      <c r="BP16" s="19">
        <v>1801583.4511189891</v>
      </c>
      <c r="BQ16" s="19">
        <v>1769887.4391016075</v>
      </c>
      <c r="BR16" s="19">
        <v>1728793.889651977</v>
      </c>
      <c r="BS16" s="19">
        <v>1694377.9125319384</v>
      </c>
      <c r="BT16" s="19">
        <v>1658841.306623362</v>
      </c>
      <c r="BU16" s="19">
        <v>2275127.508987993</v>
      </c>
      <c r="BV16" s="18">
        <v>1596891.0002886481</v>
      </c>
      <c r="BW16" s="19">
        <v>1560879.0880846074</v>
      </c>
      <c r="BX16" s="19">
        <v>1537538.144985446</v>
      </c>
      <c r="BY16" s="19">
        <v>1522029.9070980884</v>
      </c>
      <c r="BZ16" s="19">
        <v>1491020.4410495302</v>
      </c>
      <c r="CA16" s="19">
        <v>1460957.213329969</v>
      </c>
      <c r="CB16" s="19">
        <v>1436828.9524477278</v>
      </c>
      <c r="CC16" s="19">
        <v>1402937.1536520747</v>
      </c>
      <c r="CD16" s="19">
        <v>1378646.818224954</v>
      </c>
      <c r="CE16" s="19">
        <v>1358062.350457577</v>
      </c>
      <c r="CF16" s="19">
        <v>1337474.6094118278</v>
      </c>
      <c r="CG16" s="19">
        <v>1878895.0252704588</v>
      </c>
      <c r="CH16" s="18">
        <v>1295181.6629243265</v>
      </c>
      <c r="CI16" s="19">
        <v>1276319.6296660569</v>
      </c>
      <c r="CJ16" s="19">
        <v>1251811.9817061068</v>
      </c>
      <c r="CK16" s="19">
        <v>1231809.7184025007</v>
      </c>
      <c r="CL16" s="19">
        <v>1213152.3935824186</v>
      </c>
      <c r="CM16" s="19">
        <v>1190980.2198846457</v>
      </c>
      <c r="CN16" s="19">
        <v>1172271.1128072836</v>
      </c>
      <c r="CO16" s="19">
        <v>1155049.4324413799</v>
      </c>
      <c r="CP16" s="19">
        <v>1137566.2620994467</v>
      </c>
      <c r="CQ16" s="19">
        <v>1122237.9914815063</v>
      </c>
      <c r="CR16" s="19">
        <v>1105522.4360842607</v>
      </c>
      <c r="CS16" s="19">
        <v>1590566.9671545443</v>
      </c>
      <c r="CT16" s="18">
        <v>1071503.6577253602</v>
      </c>
      <c r="CU16" s="19">
        <v>1054158.9088397603</v>
      </c>
      <c r="CV16" s="19">
        <v>1042344.2163805112</v>
      </c>
      <c r="CW16" s="19">
        <v>1025638.5400996278</v>
      </c>
      <c r="CX16" s="19">
        <v>1005466.5428877863</v>
      </c>
      <c r="CY16" s="19">
        <v>989412.73917854449</v>
      </c>
      <c r="CZ16" s="19">
        <v>976320.50584376615</v>
      </c>
      <c r="DA16" s="19">
        <v>962201.92006756971</v>
      </c>
      <c r="DB16" s="19">
        <v>952185.04141711444</v>
      </c>
      <c r="DC16" s="19">
        <v>942244.1419266481</v>
      </c>
      <c r="DD16" s="19">
        <v>923549.43820783822</v>
      </c>
      <c r="DE16" s="19">
        <v>1349301.0767247272</v>
      </c>
      <c r="DF16" s="18">
        <v>898598.04622462718</v>
      </c>
      <c r="DG16" s="19">
        <v>885907.83277002838</v>
      </c>
      <c r="DH16" s="19">
        <v>871183.64479141729</v>
      </c>
      <c r="DI16" s="19">
        <v>856620.05858338694</v>
      </c>
      <c r="DJ16" s="19">
        <v>842970.04158844193</v>
      </c>
      <c r="DK16" s="19">
        <v>834583.60554639448</v>
      </c>
      <c r="DL16" s="19">
        <v>824035.03006886691</v>
      </c>
      <c r="DM16" s="19">
        <v>806505.63129520672</v>
      </c>
      <c r="DN16" s="19">
        <v>795708.09360446583</v>
      </c>
      <c r="DO16" s="19">
        <v>793611.18480412033</v>
      </c>
      <c r="DP16" s="19">
        <v>780779.11337920872</v>
      </c>
      <c r="DQ16" s="19">
        <v>1155546.2100084648</v>
      </c>
      <c r="DR16" s="18">
        <v>752247.57729800744</v>
      </c>
      <c r="DS16" s="19">
        <v>740944.24059995776</v>
      </c>
      <c r="DT16" s="19">
        <v>728666.85011132469</v>
      </c>
      <c r="DU16" s="19">
        <v>719846.02891643473</v>
      </c>
      <c r="DV16" s="19">
        <v>710067.96761892433</v>
      </c>
      <c r="DW16" s="19">
        <v>702168.9495728116</v>
      </c>
      <c r="DX16" s="19">
        <v>694205.80749062297</v>
      </c>
      <c r="DY16" s="19">
        <v>690012.81705210754</v>
      </c>
      <c r="DZ16" s="19">
        <v>680959.17614147114</v>
      </c>
      <c r="EA16" s="19">
        <v>667665.12187173055</v>
      </c>
      <c r="EB16" s="19">
        <v>608573.04826627765</v>
      </c>
      <c r="EC16" s="19">
        <v>751225.55606718117</v>
      </c>
      <c r="ED16" s="18">
        <v>401804.88211437332</v>
      </c>
      <c r="EE16" s="19">
        <v>397790.55204519012</v>
      </c>
      <c r="EF16" s="19">
        <v>392832.86284401943</v>
      </c>
      <c r="EG16" s="19">
        <v>388105.03584843851</v>
      </c>
      <c r="EH16" s="19">
        <v>383340.0026973433</v>
      </c>
      <c r="EI16" s="19">
        <v>378543.75247724209</v>
      </c>
      <c r="EJ16" s="19">
        <v>374113.33630411269</v>
      </c>
      <c r="EK16" s="19">
        <v>369907.08570040058</v>
      </c>
      <c r="EL16" s="19">
        <v>365440.81778075773</v>
      </c>
      <c r="EM16" s="19">
        <v>361104.05932705302</v>
      </c>
      <c r="EN16" s="19">
        <v>356485.13198754168</v>
      </c>
      <c r="EO16" s="19">
        <v>649131.33421565022</v>
      </c>
      <c r="EP16" s="18">
        <v>347517.57259713142</v>
      </c>
      <c r="EQ16" s="19">
        <v>343267.51251093781</v>
      </c>
      <c r="ER16" s="19">
        <v>338784.67422885948</v>
      </c>
      <c r="ES16" s="19">
        <v>334201.13270704239</v>
      </c>
      <c r="ET16" s="19">
        <v>330032.47131486784</v>
      </c>
      <c r="EU16" s="19">
        <v>326018.50834428298</v>
      </c>
      <c r="EV16" s="19">
        <v>321699.50915821956</v>
      </c>
      <c r="EW16" s="19">
        <v>317742.05132725375</v>
      </c>
      <c r="EX16" s="19">
        <v>313811.18364362995</v>
      </c>
      <c r="EY16" s="19">
        <v>309185.95656549203</v>
      </c>
      <c r="EZ16" s="19">
        <v>304549.1044836737</v>
      </c>
      <c r="FA16" s="19">
        <v>547766.72032513795</v>
      </c>
      <c r="FB16" s="18">
        <v>291977.28497725772</v>
      </c>
      <c r="FC16" s="19">
        <v>286260.19329485111</v>
      </c>
      <c r="FD16" s="19">
        <v>281277.75908950146</v>
      </c>
      <c r="FE16" s="19">
        <v>276467.57196080219</v>
      </c>
      <c r="FF16" s="19">
        <v>272117.91673130594</v>
      </c>
      <c r="FG16" s="19">
        <v>267471.51743508608</v>
      </c>
      <c r="FH16" s="19">
        <v>263353.76279592101</v>
      </c>
      <c r="FI16" s="19">
        <v>259152.64121231786</v>
      </c>
      <c r="FJ16" s="19">
        <v>254927.42798388994</v>
      </c>
      <c r="FK16" s="19">
        <v>250208.53822587029</v>
      </c>
      <c r="FL16" s="19">
        <v>245976.6440356349</v>
      </c>
      <c r="FM16" s="19">
        <v>434378.77606435301</v>
      </c>
      <c r="FN16" s="18">
        <v>236594.34724282194</v>
      </c>
      <c r="FO16" s="19">
        <v>232735.29129823661</v>
      </c>
      <c r="FP16" s="19">
        <v>228677.77226225715</v>
      </c>
      <c r="FQ16" s="19">
        <v>224857.85242597712</v>
      </c>
      <c r="FR16" s="19">
        <v>221543.60828131766</v>
      </c>
      <c r="FS16" s="19">
        <v>217842.73850877391</v>
      </c>
      <c r="FT16" s="19">
        <v>214714.28690849908</v>
      </c>
      <c r="FU16" s="19">
        <v>211644.62704088454</v>
      </c>
      <c r="FV16" s="19">
        <v>207798.77609537743</v>
      </c>
      <c r="FW16" s="19">
        <v>202197.91456246565</v>
      </c>
      <c r="FX16" s="19">
        <v>199910.74911009709</v>
      </c>
      <c r="FY16" s="19">
        <v>351615.87744330615</v>
      </c>
      <c r="FZ16" s="18">
        <v>195640.50052176634</v>
      </c>
      <c r="GA16" s="19">
        <v>193532.54883861632</v>
      </c>
      <c r="GB16" s="19">
        <v>191388.10243321845</v>
      </c>
      <c r="GC16" s="19">
        <v>189281.98860975337</v>
      </c>
      <c r="GD16" s="19">
        <v>187943.7155750024</v>
      </c>
      <c r="GE16" s="19">
        <v>184166.6170960459</v>
      </c>
      <c r="GF16" s="19">
        <v>182023.55942663178</v>
      </c>
      <c r="GG16" s="19">
        <v>179349.00029571599</v>
      </c>
      <c r="GH16" s="19">
        <v>176769.79074450867</v>
      </c>
      <c r="GI16" s="19">
        <v>173502.4486905068</v>
      </c>
      <c r="GJ16" s="19">
        <v>107262.60865070682</v>
      </c>
      <c r="GK16" s="19"/>
      <c r="GL16" s="18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8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8"/>
      <c r="HK16" s="19"/>
      <c r="HL16" s="19"/>
      <c r="HM16" s="19"/>
      <c r="HN16" s="19"/>
      <c r="HO16" s="27"/>
    </row>
    <row r="17" spans="1:223" x14ac:dyDescent="0.25">
      <c r="A17" s="11" t="s">
        <v>236</v>
      </c>
      <c r="B17" s="18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>
        <v>8913528.0152212866</v>
      </c>
      <c r="N17" s="18">
        <v>14757812.012201261</v>
      </c>
      <c r="O17" s="19">
        <v>13313129.169292856</v>
      </c>
      <c r="P17" s="19">
        <v>11270243.166766595</v>
      </c>
      <c r="Q17" s="19">
        <v>10248828.137290509</v>
      </c>
      <c r="R17" s="19">
        <v>9368426.4031396098</v>
      </c>
      <c r="S17" s="19">
        <v>8560299.3398264442</v>
      </c>
      <c r="T17" s="19">
        <v>7575927.5735547412</v>
      </c>
      <c r="U17" s="19">
        <v>7166326.9631419787</v>
      </c>
      <c r="V17" s="19">
        <v>7037679.3522651847</v>
      </c>
      <c r="W17" s="19">
        <v>7055918.378713537</v>
      </c>
      <c r="X17" s="19">
        <v>6999405.5160288159</v>
      </c>
      <c r="Y17" s="19">
        <v>8357379.6425444633</v>
      </c>
      <c r="Z17" s="18">
        <v>6808494.4235405661</v>
      </c>
      <c r="AA17" s="19">
        <v>6648260.5706203217</v>
      </c>
      <c r="AB17" s="19">
        <v>6465408.6254577721</v>
      </c>
      <c r="AC17" s="19">
        <v>6407723.7608394139</v>
      </c>
      <c r="AD17" s="19">
        <v>6223803.4242227869</v>
      </c>
      <c r="AE17" s="19">
        <v>5922649.1367428796</v>
      </c>
      <c r="AF17" s="19">
        <v>5605976.1724660648</v>
      </c>
      <c r="AG17" s="19">
        <v>5353743.5965778008</v>
      </c>
      <c r="AH17" s="19">
        <v>5177669.4475432243</v>
      </c>
      <c r="AI17" s="19">
        <v>4947670.2853896832</v>
      </c>
      <c r="AJ17" s="19">
        <v>4744687.0736315958</v>
      </c>
      <c r="AK17" s="19">
        <v>5743044.0635426641</v>
      </c>
      <c r="AL17" s="18">
        <v>4473301.112232889</v>
      </c>
      <c r="AM17" s="19">
        <v>4368221.0666555222</v>
      </c>
      <c r="AN17" s="19">
        <v>4241698.254594231</v>
      </c>
      <c r="AO17" s="19">
        <v>4139187.2723387727</v>
      </c>
      <c r="AP17" s="19">
        <v>4051570.1942492248</v>
      </c>
      <c r="AQ17" s="19">
        <v>3926525.6507865069</v>
      </c>
      <c r="AR17" s="19">
        <v>3814244.2185329976</v>
      </c>
      <c r="AS17" s="19">
        <v>3713917.465462971</v>
      </c>
      <c r="AT17" s="19">
        <v>3612093.0994608598</v>
      </c>
      <c r="AU17" s="19">
        <v>3532127.2694686912</v>
      </c>
      <c r="AV17" s="19">
        <v>3441210.5493028695</v>
      </c>
      <c r="AW17" s="19">
        <v>4305535.9301838335</v>
      </c>
      <c r="AX17" s="18">
        <v>3285812.3131985096</v>
      </c>
      <c r="AY17" s="19">
        <v>3207211.4248129316</v>
      </c>
      <c r="AZ17" s="19">
        <v>3139039.2987380764</v>
      </c>
      <c r="BA17" s="19">
        <v>3077841.4002218102</v>
      </c>
      <c r="BB17" s="19">
        <v>2998751.1969883726</v>
      </c>
      <c r="BC17" s="19">
        <v>2941599.8576450017</v>
      </c>
      <c r="BD17" s="19">
        <v>2885402.7472165828</v>
      </c>
      <c r="BE17" s="19">
        <v>2820862.6583654694</v>
      </c>
      <c r="BF17" s="19">
        <v>2750630.652373143</v>
      </c>
      <c r="BG17" s="19">
        <v>2704590.3312463919</v>
      </c>
      <c r="BH17" s="19">
        <v>2641769.792985749</v>
      </c>
      <c r="BI17" s="19">
        <v>3364807.2306242283</v>
      </c>
      <c r="BJ17" s="18">
        <v>2533253.0721793212</v>
      </c>
      <c r="BK17" s="19">
        <v>2465258.8200229784</v>
      </c>
      <c r="BL17" s="19">
        <v>2413466.894213527</v>
      </c>
      <c r="BM17" s="19">
        <v>2357177.5925507443</v>
      </c>
      <c r="BN17" s="19">
        <v>2310471.9216643735</v>
      </c>
      <c r="BO17" s="19">
        <v>2265006.0175402737</v>
      </c>
      <c r="BP17" s="19">
        <v>2215594.5506897983</v>
      </c>
      <c r="BQ17" s="19">
        <v>2176763.0356086199</v>
      </c>
      <c r="BR17" s="19">
        <v>2135615.4976080153</v>
      </c>
      <c r="BS17" s="19">
        <v>2081593.9165577791</v>
      </c>
      <c r="BT17" s="19">
        <v>2036655.9759506483</v>
      </c>
      <c r="BU17" s="19">
        <v>2599966.1855998617</v>
      </c>
      <c r="BV17" s="18">
        <v>1940516.6031347001</v>
      </c>
      <c r="BW17" s="19">
        <v>1907319.2499948274</v>
      </c>
      <c r="BX17" s="19">
        <v>1855904.2958382899</v>
      </c>
      <c r="BY17" s="19">
        <v>1820531.169387931</v>
      </c>
      <c r="BZ17" s="19">
        <v>1799244.917718142</v>
      </c>
      <c r="CA17" s="19">
        <v>1753747.4527390634</v>
      </c>
      <c r="CB17" s="19">
        <v>1710535.0407259639</v>
      </c>
      <c r="CC17" s="19">
        <v>1677784.8735313108</v>
      </c>
      <c r="CD17" s="19">
        <v>1628127.6560913441</v>
      </c>
      <c r="CE17" s="19">
        <v>1592865.9014144232</v>
      </c>
      <c r="CF17" s="19">
        <v>1558878.5767737343</v>
      </c>
      <c r="CG17" s="19">
        <v>2002734.8016775013</v>
      </c>
      <c r="CH17" s="18">
        <v>1484697.1855907782</v>
      </c>
      <c r="CI17" s="19">
        <v>1455672.9975570384</v>
      </c>
      <c r="CJ17" s="19">
        <v>1423686.8595978774</v>
      </c>
      <c r="CK17" s="19">
        <v>1385712.3572273315</v>
      </c>
      <c r="CL17" s="19">
        <v>1354389.7022065832</v>
      </c>
      <c r="CM17" s="19">
        <v>1320922.6866670125</v>
      </c>
      <c r="CN17" s="19">
        <v>1286511.8857938689</v>
      </c>
      <c r="CO17" s="19">
        <v>1255284.9004905084</v>
      </c>
      <c r="CP17" s="19">
        <v>1224703.9683540086</v>
      </c>
      <c r="CQ17" s="19">
        <v>1194786.5812573284</v>
      </c>
      <c r="CR17" s="19">
        <v>1167750.9674306186</v>
      </c>
      <c r="CS17" s="19">
        <v>1512398.9536249603</v>
      </c>
      <c r="CT17" s="18">
        <v>1111145.2964426838</v>
      </c>
      <c r="CU17" s="19">
        <v>1084757.9638396516</v>
      </c>
      <c r="CV17" s="19">
        <v>1055972.6882959693</v>
      </c>
      <c r="CW17" s="19">
        <v>1034878.528637641</v>
      </c>
      <c r="CX17" s="19">
        <v>1011935.7343634322</v>
      </c>
      <c r="CY17" s="19">
        <v>983415.79326598032</v>
      </c>
      <c r="CZ17" s="19">
        <v>960800.0758002731</v>
      </c>
      <c r="DA17" s="19">
        <v>941536.9282090934</v>
      </c>
      <c r="DB17" s="19">
        <v>921561.65898195945</v>
      </c>
      <c r="DC17" s="19">
        <v>906568.85443934263</v>
      </c>
      <c r="DD17" s="19">
        <v>892888.0357919255</v>
      </c>
      <c r="DE17" s="19">
        <v>1154830.3392298194</v>
      </c>
      <c r="DF17" s="18">
        <v>851391.77516666683</v>
      </c>
      <c r="DG17" s="19">
        <v>840365.85693089943</v>
      </c>
      <c r="DH17" s="19">
        <v>825469.72413021117</v>
      </c>
      <c r="DI17" s="19">
        <v>811432.03375663108</v>
      </c>
      <c r="DJ17" s="19">
        <v>799561.97447325091</v>
      </c>
      <c r="DK17" s="19">
        <v>786138.39715599094</v>
      </c>
      <c r="DL17" s="19">
        <v>778781.5511172394</v>
      </c>
      <c r="DM17" s="19">
        <v>769978.61578691611</v>
      </c>
      <c r="DN17" s="19">
        <v>754962.77886014222</v>
      </c>
      <c r="DO17" s="19">
        <v>746249.21426247852</v>
      </c>
      <c r="DP17" s="19">
        <v>745096.75735560083</v>
      </c>
      <c r="DQ17" s="19">
        <v>944347.40202072309</v>
      </c>
      <c r="DR17" s="18">
        <v>706809.28658040799</v>
      </c>
      <c r="DS17" s="19">
        <v>694161.82481220062</v>
      </c>
      <c r="DT17" s="19">
        <v>681647.61318483506</v>
      </c>
      <c r="DU17" s="19">
        <v>666930.68470391189</v>
      </c>
      <c r="DV17" s="19">
        <v>653661.14133335976</v>
      </c>
      <c r="DW17" s="19">
        <v>637317.95671454724</v>
      </c>
      <c r="DX17" s="19">
        <v>620076.62469042663</v>
      </c>
      <c r="DY17" s="19">
        <v>599754.66463527991</v>
      </c>
      <c r="DZ17" s="19">
        <v>579179.00374467834</v>
      </c>
      <c r="EA17" s="19">
        <v>549052.46653249313</v>
      </c>
      <c r="EB17" s="19">
        <v>509241.27219938056</v>
      </c>
      <c r="EC17" s="19">
        <v>570921.98212886648</v>
      </c>
      <c r="ED17" s="18">
        <v>268075.0544114582</v>
      </c>
      <c r="EE17" s="19">
        <v>262707.24776023708</v>
      </c>
      <c r="EF17" s="19">
        <v>258755.95917893486</v>
      </c>
      <c r="EG17" s="19">
        <v>254100.66961232226</v>
      </c>
      <c r="EH17" s="19">
        <v>249926.73667322687</v>
      </c>
      <c r="EI17" s="19">
        <v>245789.67166543854</v>
      </c>
      <c r="EJ17" s="19">
        <v>241817.21210007148</v>
      </c>
      <c r="EK17" s="19">
        <v>237906.25141711274</v>
      </c>
      <c r="EL17" s="19">
        <v>234042.15467520047</v>
      </c>
      <c r="EM17" s="19">
        <v>230231.61335307671</v>
      </c>
      <c r="EN17" s="19">
        <v>226490.54512517681</v>
      </c>
      <c r="EO17" s="19">
        <v>360169.96798991068</v>
      </c>
      <c r="EP17" s="18">
        <v>219198.06466066174</v>
      </c>
      <c r="EQ17" s="19">
        <v>215650.13487684506</v>
      </c>
      <c r="ER17" s="19">
        <v>212202.81737518671</v>
      </c>
      <c r="ES17" s="19">
        <v>208793.93924636077</v>
      </c>
      <c r="ET17" s="19">
        <v>205436.21355393727</v>
      </c>
      <c r="EU17" s="19">
        <v>202126.68650048412</v>
      </c>
      <c r="EV17" s="19">
        <v>198896.22100965001</v>
      </c>
      <c r="EW17" s="19">
        <v>195741.18475936871</v>
      </c>
      <c r="EX17" s="19">
        <v>192664.24033868097</v>
      </c>
      <c r="EY17" s="19">
        <v>189647.81842275441</v>
      </c>
      <c r="EZ17" s="19">
        <v>186670.35352387431</v>
      </c>
      <c r="FA17" s="19">
        <v>291323.00317040476</v>
      </c>
      <c r="FB17" s="18">
        <v>180833.48505390453</v>
      </c>
      <c r="FC17" s="19">
        <v>177932.81562931868</v>
      </c>
      <c r="FD17" s="19">
        <v>175040.48615460141</v>
      </c>
      <c r="FE17" s="19">
        <v>172245.62154566732</v>
      </c>
      <c r="FF17" s="19">
        <v>169507.43756190137</v>
      </c>
      <c r="FG17" s="19">
        <v>166801.41657178226</v>
      </c>
      <c r="FH17" s="19">
        <v>164146.43811757365</v>
      </c>
      <c r="FI17" s="19">
        <v>161473.6202983624</v>
      </c>
      <c r="FJ17" s="19">
        <v>158818.75970075201</v>
      </c>
      <c r="FK17" s="19">
        <v>156113.55111270124</v>
      </c>
      <c r="FL17" s="19">
        <v>153608.60357504454</v>
      </c>
      <c r="FM17" s="19">
        <v>234478.26461594811</v>
      </c>
      <c r="FN17" s="18">
        <v>148535.21922635267</v>
      </c>
      <c r="FO17" s="19">
        <v>145975.34413443226</v>
      </c>
      <c r="FP17" s="19">
        <v>143625.79038142104</v>
      </c>
      <c r="FQ17" s="19">
        <v>141231.65651163305</v>
      </c>
      <c r="FR17" s="19">
        <v>138873.68821574561</v>
      </c>
      <c r="FS17" s="19">
        <v>136550.67911601526</v>
      </c>
      <c r="FT17" s="19">
        <v>134368.49702184385</v>
      </c>
      <c r="FU17" s="19">
        <v>132097.61169461336</v>
      </c>
      <c r="FV17" s="19">
        <v>129948.34909938145</v>
      </c>
      <c r="FW17" s="19">
        <v>127798.74759700474</v>
      </c>
      <c r="FX17" s="19">
        <v>125691.0704226364</v>
      </c>
      <c r="FY17" s="19">
        <v>186884.17861831447</v>
      </c>
      <c r="FZ17" s="18">
        <v>121596.39783631451</v>
      </c>
      <c r="GA17" s="19">
        <v>119592.05140513511</v>
      </c>
      <c r="GB17" s="19">
        <v>117609.97411720321</v>
      </c>
      <c r="GC17" s="19">
        <v>115498.72664168397</v>
      </c>
      <c r="GD17" s="19">
        <v>113474.80790557014</v>
      </c>
      <c r="GE17" s="19">
        <v>111425.33368830491</v>
      </c>
      <c r="GF17" s="19">
        <v>109542.31245854088</v>
      </c>
      <c r="GG17" s="19">
        <v>107387.67228369528</v>
      </c>
      <c r="GH17" s="19">
        <v>105534.04495660347</v>
      </c>
      <c r="GI17" s="19">
        <v>84984.430919403356</v>
      </c>
      <c r="GJ17" s="19">
        <v>66677.844377943358</v>
      </c>
      <c r="GK17" s="19"/>
      <c r="GL17" s="18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8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8"/>
      <c r="HK17" s="19"/>
      <c r="HL17" s="19"/>
      <c r="HM17" s="19"/>
      <c r="HN17" s="19"/>
      <c r="HO17" s="27"/>
    </row>
    <row r="18" spans="1:223" x14ac:dyDescent="0.25">
      <c r="A18" s="11" t="s">
        <v>237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8">
        <v>4473107.5618195236</v>
      </c>
      <c r="O18" s="19">
        <v>8589578.7515497804</v>
      </c>
      <c r="P18" s="19">
        <v>6373642.07825437</v>
      </c>
      <c r="Q18" s="19">
        <v>5020197.9599512238</v>
      </c>
      <c r="R18" s="19">
        <v>4207584.0808570515</v>
      </c>
      <c r="S18" s="19">
        <v>3709537.9011029354</v>
      </c>
      <c r="T18" s="19">
        <v>3138580.0454025446</v>
      </c>
      <c r="U18" s="19">
        <v>3006771.081211227</v>
      </c>
      <c r="V18" s="19">
        <v>2803569.2781249019</v>
      </c>
      <c r="W18" s="19">
        <v>2774091.0626199772</v>
      </c>
      <c r="X18" s="19">
        <v>2641897.7816663403</v>
      </c>
      <c r="Y18" s="19">
        <v>2496196.8001992931</v>
      </c>
      <c r="Z18" s="18">
        <v>2303257.4363106783</v>
      </c>
      <c r="AA18" s="19">
        <v>2179090.1308371173</v>
      </c>
      <c r="AB18" s="19">
        <v>2078529.8641440668</v>
      </c>
      <c r="AC18" s="19">
        <v>1981384.1912681796</v>
      </c>
      <c r="AD18" s="19">
        <v>1871821.7311223538</v>
      </c>
      <c r="AE18" s="19">
        <v>1792109.5474729426</v>
      </c>
      <c r="AF18" s="19">
        <v>1725419.4718591555</v>
      </c>
      <c r="AG18" s="19">
        <v>1632134.6345466692</v>
      </c>
      <c r="AH18" s="19">
        <v>1551490.0550032079</v>
      </c>
      <c r="AI18" s="19">
        <v>1476579.7416467245</v>
      </c>
      <c r="AJ18" s="19">
        <v>1406442.7377592172</v>
      </c>
      <c r="AK18" s="19">
        <v>1339893.2501449883</v>
      </c>
      <c r="AL18" s="18">
        <v>1260681.6965871565</v>
      </c>
      <c r="AM18" s="19">
        <v>1233286.9526692871</v>
      </c>
      <c r="AN18" s="19">
        <v>1184870.2657777411</v>
      </c>
      <c r="AO18" s="19">
        <v>1142752.9616552268</v>
      </c>
      <c r="AP18" s="19">
        <v>1116332.4345671088</v>
      </c>
      <c r="AQ18" s="19">
        <v>1092699.3005908472</v>
      </c>
      <c r="AR18" s="19">
        <v>1051442.718373778</v>
      </c>
      <c r="AS18" s="19">
        <v>1023591.1161360734</v>
      </c>
      <c r="AT18" s="19">
        <v>981390.70260943798</v>
      </c>
      <c r="AU18" s="19">
        <v>960218.3724982522</v>
      </c>
      <c r="AV18" s="19">
        <v>938715.76808289508</v>
      </c>
      <c r="AW18" s="19">
        <v>917300.59987067094</v>
      </c>
      <c r="AX18" s="18">
        <v>879462.1519638655</v>
      </c>
      <c r="AY18" s="19">
        <v>864141.3555953016</v>
      </c>
      <c r="AZ18" s="19">
        <v>841853.25968679553</v>
      </c>
      <c r="BA18" s="19">
        <v>818611.64598342218</v>
      </c>
      <c r="BB18" s="19">
        <v>809742.15465596854</v>
      </c>
      <c r="BC18" s="19">
        <v>797160.87222498725</v>
      </c>
      <c r="BD18" s="19">
        <v>772817.32005294925</v>
      </c>
      <c r="BE18" s="19">
        <v>762187.40614651586</v>
      </c>
      <c r="BF18" s="19">
        <v>743169.70521908882</v>
      </c>
      <c r="BG18" s="19">
        <v>727724.6068539985</v>
      </c>
      <c r="BH18" s="19">
        <v>719073.24742688762</v>
      </c>
      <c r="BI18" s="19">
        <v>708218.31720033765</v>
      </c>
      <c r="BJ18" s="18">
        <v>677740.10102045094</v>
      </c>
      <c r="BK18" s="19">
        <v>664548.59013169375</v>
      </c>
      <c r="BL18" s="19">
        <v>647508.89703865338</v>
      </c>
      <c r="BM18" s="19">
        <v>630488.7823139315</v>
      </c>
      <c r="BN18" s="19">
        <v>623663.59772432386</v>
      </c>
      <c r="BO18" s="19">
        <v>611966.01550765394</v>
      </c>
      <c r="BP18" s="19">
        <v>594530.26103556855</v>
      </c>
      <c r="BQ18" s="19">
        <v>586837.66191435605</v>
      </c>
      <c r="BR18" s="19">
        <v>572651.43626078579</v>
      </c>
      <c r="BS18" s="19">
        <v>562363.61009231152</v>
      </c>
      <c r="BT18" s="19">
        <v>551729.98525890522</v>
      </c>
      <c r="BU18" s="19">
        <v>542470.78290384216</v>
      </c>
      <c r="BV18" s="18">
        <v>513548.60196613369</v>
      </c>
      <c r="BW18" s="19">
        <v>510661.17918801634</v>
      </c>
      <c r="BX18" s="19">
        <v>498586.25144906144</v>
      </c>
      <c r="BY18" s="19">
        <v>485443.03927403578</v>
      </c>
      <c r="BZ18" s="19">
        <v>486688.73391307681</v>
      </c>
      <c r="CA18" s="19">
        <v>486254.3138237985</v>
      </c>
      <c r="CB18" s="19">
        <v>471518.02902437048</v>
      </c>
      <c r="CC18" s="19">
        <v>464517.96097185719</v>
      </c>
      <c r="CD18" s="19">
        <v>451349.01618801197</v>
      </c>
      <c r="CE18" s="19">
        <v>439329.60734273493</v>
      </c>
      <c r="CF18" s="19">
        <v>432076.57308904582</v>
      </c>
      <c r="CG18" s="19">
        <v>430295.34363834927</v>
      </c>
      <c r="CH18" s="18">
        <v>411500.44553908834</v>
      </c>
      <c r="CI18" s="19">
        <v>409418.35795066459</v>
      </c>
      <c r="CJ18" s="19">
        <v>402507.65494937159</v>
      </c>
      <c r="CK18" s="19">
        <v>394314.55455725989</v>
      </c>
      <c r="CL18" s="19">
        <v>388905.07921163738</v>
      </c>
      <c r="CM18" s="19">
        <v>383350.62637374294</v>
      </c>
      <c r="CN18" s="19">
        <v>374986.34730200801</v>
      </c>
      <c r="CO18" s="19">
        <v>367987.10179715371</v>
      </c>
      <c r="CP18" s="19">
        <v>359455.55430083384</v>
      </c>
      <c r="CQ18" s="19">
        <v>354928.0857602086</v>
      </c>
      <c r="CR18" s="19">
        <v>350831.98592146131</v>
      </c>
      <c r="CS18" s="19">
        <v>349562.70600717154</v>
      </c>
      <c r="CT18" s="18">
        <v>334036.19396485446</v>
      </c>
      <c r="CU18" s="19">
        <v>332593.23636050062</v>
      </c>
      <c r="CV18" s="19">
        <v>324505.52427181753</v>
      </c>
      <c r="CW18" s="19">
        <v>318059.91276939167</v>
      </c>
      <c r="CX18" s="19">
        <v>320302.76840734988</v>
      </c>
      <c r="CY18" s="19">
        <v>314071.54658174235</v>
      </c>
      <c r="CZ18" s="19">
        <v>303319.58402375109</v>
      </c>
      <c r="DA18" s="19">
        <v>298942.18278972805</v>
      </c>
      <c r="DB18" s="19">
        <v>294254.88580946223</v>
      </c>
      <c r="DC18" s="19">
        <v>290563.38727602921</v>
      </c>
      <c r="DD18" s="19">
        <v>291224.55058714969</v>
      </c>
      <c r="DE18" s="19">
        <v>292301.37124887452</v>
      </c>
      <c r="DF18" s="18">
        <v>276526.39303118282</v>
      </c>
      <c r="DG18" s="19">
        <v>271412.98190649529</v>
      </c>
      <c r="DH18" s="19">
        <v>270614.17858031922</v>
      </c>
      <c r="DI18" s="19">
        <v>266837.7903707709</v>
      </c>
      <c r="DJ18" s="19">
        <v>264069.84217030916</v>
      </c>
      <c r="DK18" s="19">
        <v>257541.21625202827</v>
      </c>
      <c r="DL18" s="19">
        <v>251654.78412697726</v>
      </c>
      <c r="DM18" s="19">
        <v>251979.57115974344</v>
      </c>
      <c r="DN18" s="19">
        <v>247551.92728956349</v>
      </c>
      <c r="DO18" s="19">
        <v>238681.80928941019</v>
      </c>
      <c r="DP18" s="19">
        <v>235797.69246330124</v>
      </c>
      <c r="DQ18" s="19">
        <v>244080.5440738842</v>
      </c>
      <c r="DR18" s="18">
        <v>222259.42232735455</v>
      </c>
      <c r="DS18" s="19">
        <v>213648.19473210804</v>
      </c>
      <c r="DT18" s="19">
        <v>207948.19115457212</v>
      </c>
      <c r="DU18" s="19">
        <v>203451.67291728847</v>
      </c>
      <c r="DV18" s="19">
        <v>198530.78795118409</v>
      </c>
      <c r="DW18" s="19">
        <v>197358.26212518284</v>
      </c>
      <c r="DX18" s="19">
        <v>194532.46034513667</v>
      </c>
      <c r="DY18" s="19">
        <v>193196.97202785162</v>
      </c>
      <c r="DZ18" s="19">
        <v>191592.56316666002</v>
      </c>
      <c r="EA18" s="19">
        <v>193403.69260840089</v>
      </c>
      <c r="EB18" s="19">
        <v>190688.1505667195</v>
      </c>
      <c r="EC18" s="19">
        <v>187873.02282158282</v>
      </c>
      <c r="ED18" s="18">
        <v>150318.3107243386</v>
      </c>
      <c r="EE18" s="19">
        <v>133531.47862713921</v>
      </c>
      <c r="EF18" s="19">
        <v>129875.87248812315</v>
      </c>
      <c r="EG18" s="19">
        <v>128637.15092014249</v>
      </c>
      <c r="EH18" s="19">
        <v>126615.41967293316</v>
      </c>
      <c r="EI18" s="19">
        <v>125117.48815876657</v>
      </c>
      <c r="EJ18" s="19">
        <v>123525.88664890897</v>
      </c>
      <c r="EK18" s="19">
        <v>122026.64533501203</v>
      </c>
      <c r="EL18" s="19">
        <v>120539.03521803106</v>
      </c>
      <c r="EM18" s="19">
        <v>119074.69931340849</v>
      </c>
      <c r="EN18" s="19">
        <v>117594.82429744492</v>
      </c>
      <c r="EO18" s="19">
        <v>118526.58992143466</v>
      </c>
      <c r="EP18" s="18">
        <v>114797.23501544756</v>
      </c>
      <c r="EQ18" s="19">
        <v>113418.93721116874</v>
      </c>
      <c r="ER18" s="19">
        <v>112051.71895519843</v>
      </c>
      <c r="ES18" s="19">
        <v>110714.33236241741</v>
      </c>
      <c r="ET18" s="19">
        <v>109385.13445180947</v>
      </c>
      <c r="EU18" s="19">
        <v>108078.72116809782</v>
      </c>
      <c r="EV18" s="19">
        <v>106780.00049278965</v>
      </c>
      <c r="EW18" s="19">
        <v>105508.98724589217</v>
      </c>
      <c r="EX18" s="19">
        <v>104260.5487007529</v>
      </c>
      <c r="EY18" s="19">
        <v>103024.529939265</v>
      </c>
      <c r="EZ18" s="19">
        <v>101788.30525877088</v>
      </c>
      <c r="FA18" s="19">
        <v>102421.89623290922</v>
      </c>
      <c r="FB18" s="18">
        <v>99380.492206225725</v>
      </c>
      <c r="FC18" s="19">
        <v>98198.682923330722</v>
      </c>
      <c r="FD18" s="19">
        <v>97035.789032444882</v>
      </c>
      <c r="FE18" s="19">
        <v>95556.176325200067</v>
      </c>
      <c r="FF18" s="19">
        <v>94437.293073580979</v>
      </c>
      <c r="FG18" s="19">
        <v>93334.803413790127</v>
      </c>
      <c r="FH18" s="19">
        <v>92240.964164780395</v>
      </c>
      <c r="FI18" s="19">
        <v>91165.240460816829</v>
      </c>
      <c r="FJ18" s="19">
        <v>90103.796446856111</v>
      </c>
      <c r="FK18" s="19">
        <v>89052.882751660451</v>
      </c>
      <c r="FL18" s="19">
        <v>87998.219707637632</v>
      </c>
      <c r="FM18" s="19">
        <v>88337.659722445998</v>
      </c>
      <c r="FN18" s="18">
        <v>85951.827413569597</v>
      </c>
      <c r="FO18" s="19">
        <v>84946.485684816027</v>
      </c>
      <c r="FP18" s="19">
        <v>83947.992748307675</v>
      </c>
      <c r="FQ18" s="19">
        <v>82613.319572192311</v>
      </c>
      <c r="FR18" s="19">
        <v>81535.332892229708</v>
      </c>
      <c r="FS18" s="19">
        <v>80463.70478884592</v>
      </c>
      <c r="FT18" s="19">
        <v>79365.926204754345</v>
      </c>
      <c r="FU18" s="19">
        <v>78284.027413079428</v>
      </c>
      <c r="FV18" s="19">
        <v>77211.548259689182</v>
      </c>
      <c r="FW18" s="19">
        <v>76172.191129682207</v>
      </c>
      <c r="FX18" s="19">
        <v>75124.994270138603</v>
      </c>
      <c r="FY18" s="19">
        <v>74573.638685261409</v>
      </c>
      <c r="FZ18" s="18">
        <v>73066.952563231491</v>
      </c>
      <c r="GA18" s="19">
        <v>72027.058100755487</v>
      </c>
      <c r="GB18" s="19">
        <v>71029.957646240189</v>
      </c>
      <c r="GC18" s="19">
        <v>70171.409640140249</v>
      </c>
      <c r="GD18" s="19">
        <v>69334.020103445815</v>
      </c>
      <c r="GE18" s="19">
        <v>68531.105280219315</v>
      </c>
      <c r="GF18" s="19">
        <v>67734.340819646284</v>
      </c>
      <c r="GG18" s="19">
        <v>66958.019330111216</v>
      </c>
      <c r="GH18" s="19">
        <v>66187.402306554795</v>
      </c>
      <c r="GI18" s="19">
        <v>65421.257097488007</v>
      </c>
      <c r="GJ18" s="19">
        <v>64706.448671943348</v>
      </c>
      <c r="GK18" s="19">
        <v>63968.296408441376</v>
      </c>
      <c r="GL18" s="18">
        <v>442.50234745828413</v>
      </c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8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8"/>
      <c r="HK18" s="19"/>
      <c r="HL18" s="19"/>
      <c r="HM18" s="19"/>
      <c r="HN18" s="19"/>
      <c r="HO18" s="27"/>
    </row>
    <row r="19" spans="1:223" x14ac:dyDescent="0.25">
      <c r="A19" s="11" t="s">
        <v>238</v>
      </c>
      <c r="B19" s="18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8"/>
      <c r="O19" s="19">
        <v>5153376.6670449143</v>
      </c>
      <c r="P19" s="19">
        <v>12316816.831923921</v>
      </c>
      <c r="Q19" s="19">
        <v>10867419.186412953</v>
      </c>
      <c r="R19" s="19">
        <v>8511543.2086187191</v>
      </c>
      <c r="S19" s="19">
        <v>7063780.8128142999</v>
      </c>
      <c r="T19" s="19">
        <v>5963681.9278570879</v>
      </c>
      <c r="U19" s="19">
        <v>5205286.8639019337</v>
      </c>
      <c r="V19" s="19">
        <v>4743459.8368029203</v>
      </c>
      <c r="W19" s="19">
        <v>4423792.5352255758</v>
      </c>
      <c r="X19" s="19">
        <v>4321967.5288906489</v>
      </c>
      <c r="Y19" s="19">
        <v>4367586.8312789481</v>
      </c>
      <c r="Z19" s="18">
        <v>4394289.789463222</v>
      </c>
      <c r="AA19" s="19">
        <v>4378489.6832607547</v>
      </c>
      <c r="AB19" s="19">
        <v>4357936.1352347853</v>
      </c>
      <c r="AC19" s="19">
        <v>4226476.3452112954</v>
      </c>
      <c r="AD19" s="19">
        <v>4105060.4201155938</v>
      </c>
      <c r="AE19" s="19">
        <v>4120617.2298732912</v>
      </c>
      <c r="AF19" s="19">
        <v>3938956.8075912786</v>
      </c>
      <c r="AG19" s="19">
        <v>3612977.480464973</v>
      </c>
      <c r="AH19" s="19">
        <v>3316749.4908550684</v>
      </c>
      <c r="AI19" s="19">
        <v>3082364.3386450699</v>
      </c>
      <c r="AJ19" s="19">
        <v>2912288.6121573723</v>
      </c>
      <c r="AK19" s="19">
        <v>2724224.1213492509</v>
      </c>
      <c r="AL19" s="18">
        <v>2531438.9382800325</v>
      </c>
      <c r="AM19" s="19">
        <v>2378166.9006706965</v>
      </c>
      <c r="AN19" s="19">
        <v>2319077.9862282658</v>
      </c>
      <c r="AO19" s="19">
        <v>2263185.4640367022</v>
      </c>
      <c r="AP19" s="19">
        <v>2184185.3880638173</v>
      </c>
      <c r="AQ19" s="19">
        <v>2125307.0692684851</v>
      </c>
      <c r="AR19" s="19">
        <v>2065796.7309069005</v>
      </c>
      <c r="AS19" s="19">
        <v>1994956.7353514775</v>
      </c>
      <c r="AT19" s="19">
        <v>1905835.817344923</v>
      </c>
      <c r="AU19" s="19">
        <v>1842127.230590912</v>
      </c>
      <c r="AV19" s="19">
        <v>1789325.0065837898</v>
      </c>
      <c r="AW19" s="19">
        <v>1745690.7584226122</v>
      </c>
      <c r="AX19" s="18">
        <v>1664324.7777853895</v>
      </c>
      <c r="AY19" s="19">
        <v>1624316.5553528271</v>
      </c>
      <c r="AZ19" s="19">
        <v>1577784.9258549055</v>
      </c>
      <c r="BA19" s="19">
        <v>1539139.8589266962</v>
      </c>
      <c r="BB19" s="19">
        <v>1496805.149762345</v>
      </c>
      <c r="BC19" s="19">
        <v>1460279.0863187821</v>
      </c>
      <c r="BD19" s="19">
        <v>1416442.5160106812</v>
      </c>
      <c r="BE19" s="19">
        <v>1383361.5807436539</v>
      </c>
      <c r="BF19" s="19">
        <v>1341359.8468229577</v>
      </c>
      <c r="BG19" s="19">
        <v>1308967.0923507772</v>
      </c>
      <c r="BH19" s="19">
        <v>1267360.4832430184</v>
      </c>
      <c r="BI19" s="19">
        <v>1260447.8092662301</v>
      </c>
      <c r="BJ19" s="18">
        <v>1211882.9135851108</v>
      </c>
      <c r="BK19" s="19">
        <v>1179316.7858121421</v>
      </c>
      <c r="BL19" s="19">
        <v>1165676.873928912</v>
      </c>
      <c r="BM19" s="19">
        <v>1109001.1454968909</v>
      </c>
      <c r="BN19" s="19">
        <v>1090980.0789186256</v>
      </c>
      <c r="BO19" s="19">
        <v>1053409.9079645616</v>
      </c>
      <c r="BP19" s="19">
        <v>1028991.5378413266</v>
      </c>
      <c r="BQ19" s="19">
        <v>999755.69419404329</v>
      </c>
      <c r="BR19" s="19">
        <v>977051.10808590229</v>
      </c>
      <c r="BS19" s="19">
        <v>959668.65733785741</v>
      </c>
      <c r="BT19" s="19">
        <v>945694.02822614601</v>
      </c>
      <c r="BU19" s="19">
        <v>916726.62778237648</v>
      </c>
      <c r="BV19" s="18">
        <v>885012.0158868758</v>
      </c>
      <c r="BW19" s="19">
        <v>872742.46134616621</v>
      </c>
      <c r="BX19" s="19">
        <v>839729.71310019109</v>
      </c>
      <c r="BY19" s="19">
        <v>828277.40734327422</v>
      </c>
      <c r="BZ19" s="19">
        <v>801768.23530888942</v>
      </c>
      <c r="CA19" s="19">
        <v>786029.39594968595</v>
      </c>
      <c r="CB19" s="19">
        <v>785320.77611493319</v>
      </c>
      <c r="CC19" s="19">
        <v>762701.67191621149</v>
      </c>
      <c r="CD19" s="19">
        <v>737706.78138693445</v>
      </c>
      <c r="CE19" s="19">
        <v>726918.30025906465</v>
      </c>
      <c r="CF19" s="19">
        <v>697854.25057517376</v>
      </c>
      <c r="CG19" s="19">
        <v>688650.64373493521</v>
      </c>
      <c r="CH19" s="18">
        <v>666494.95273946563</v>
      </c>
      <c r="CI19" s="19">
        <v>658004.34816969058</v>
      </c>
      <c r="CJ19" s="19">
        <v>635489.57195051212</v>
      </c>
      <c r="CK19" s="19">
        <v>625804.43755264767</v>
      </c>
      <c r="CL19" s="19">
        <v>620776.17117148242</v>
      </c>
      <c r="CM19" s="19">
        <v>600718.19815046899</v>
      </c>
      <c r="CN19" s="19">
        <v>586049.09675618471</v>
      </c>
      <c r="CO19" s="19">
        <v>574656.87923119823</v>
      </c>
      <c r="CP19" s="19">
        <v>558036.70117084065</v>
      </c>
      <c r="CQ19" s="19">
        <v>545532.77264580864</v>
      </c>
      <c r="CR19" s="19">
        <v>535594.81526514899</v>
      </c>
      <c r="CS19" s="19">
        <v>529089.29571275809</v>
      </c>
      <c r="CT19" s="18">
        <v>512284.60467525991</v>
      </c>
      <c r="CU19" s="19">
        <v>503066.86055808252</v>
      </c>
      <c r="CV19" s="19">
        <v>492365.82963120006</v>
      </c>
      <c r="CW19" s="19">
        <v>480810.62918133312</v>
      </c>
      <c r="CX19" s="19">
        <v>472264.41463374818</v>
      </c>
      <c r="CY19" s="19">
        <v>465472.8875639636</v>
      </c>
      <c r="CZ19" s="19">
        <v>454388.38582727796</v>
      </c>
      <c r="DA19" s="19">
        <v>441315.26215537579</v>
      </c>
      <c r="DB19" s="19">
        <v>430662.43220711732</v>
      </c>
      <c r="DC19" s="19">
        <v>423699.30566508183</v>
      </c>
      <c r="DD19" s="19">
        <v>416831.17792363733</v>
      </c>
      <c r="DE19" s="19">
        <v>416686.3990135222</v>
      </c>
      <c r="DF19" s="18">
        <v>406527.29103633086</v>
      </c>
      <c r="DG19" s="19">
        <v>395519.3171479468</v>
      </c>
      <c r="DH19" s="19">
        <v>384032.04501127126</v>
      </c>
      <c r="DI19" s="19">
        <v>382510.88414666662</v>
      </c>
      <c r="DJ19" s="19">
        <v>378325.21859753539</v>
      </c>
      <c r="DK19" s="19">
        <v>369320.63346938998</v>
      </c>
      <c r="DL19" s="19">
        <v>360862.44274394785</v>
      </c>
      <c r="DM19" s="19">
        <v>354324.63723310991</v>
      </c>
      <c r="DN19" s="19">
        <v>351452.95256568317</v>
      </c>
      <c r="DO19" s="19">
        <v>347133.52768020297</v>
      </c>
      <c r="DP19" s="19">
        <v>336908.44263538078</v>
      </c>
      <c r="DQ19" s="19">
        <v>337477.28016765072</v>
      </c>
      <c r="DR19" s="18">
        <v>335654.79533939762</v>
      </c>
      <c r="DS19" s="19">
        <v>329281.04965714703</v>
      </c>
      <c r="DT19" s="19">
        <v>319526.1629571229</v>
      </c>
      <c r="DU19" s="19">
        <v>312142.44988435344</v>
      </c>
      <c r="DV19" s="19">
        <v>306200.10275447485</v>
      </c>
      <c r="DW19" s="19">
        <v>298883.42665324727</v>
      </c>
      <c r="DX19" s="19">
        <v>294269.54100441234</v>
      </c>
      <c r="DY19" s="19">
        <v>288789.39591837733</v>
      </c>
      <c r="DZ19" s="19">
        <v>284147.73699942284</v>
      </c>
      <c r="EA19" s="19">
        <v>279082.93991545099</v>
      </c>
      <c r="EB19" s="19">
        <v>277215.0258714204</v>
      </c>
      <c r="EC19" s="19">
        <v>274447.49588731595</v>
      </c>
      <c r="ED19" s="18">
        <v>254076.94937697079</v>
      </c>
      <c r="EE19" s="19">
        <v>228322.64764067347</v>
      </c>
      <c r="EF19" s="19">
        <v>137059.54064667606</v>
      </c>
      <c r="EG19" s="19">
        <v>134315.66911412522</v>
      </c>
      <c r="EH19" s="19">
        <v>133093.08548755717</v>
      </c>
      <c r="EI19" s="19">
        <v>131075.57696626981</v>
      </c>
      <c r="EJ19" s="19">
        <v>129577.33810277733</v>
      </c>
      <c r="EK19" s="19">
        <v>128012.67849988199</v>
      </c>
      <c r="EL19" s="19">
        <v>126508.21533341573</v>
      </c>
      <c r="EM19" s="19">
        <v>125024.72255115563</v>
      </c>
      <c r="EN19" s="19">
        <v>123561.84197989627</v>
      </c>
      <c r="EO19" s="19">
        <v>125875.40280669261</v>
      </c>
      <c r="EP19" s="18">
        <v>120699.05814479812</v>
      </c>
      <c r="EQ19" s="19">
        <v>119269.39336914793</v>
      </c>
      <c r="ER19" s="19">
        <v>117857.61831827917</v>
      </c>
      <c r="ES19" s="19">
        <v>116471.53234476365</v>
      </c>
      <c r="ET19" s="19">
        <v>115081.60852227629</v>
      </c>
      <c r="EU19" s="19">
        <v>113733.96070694416</v>
      </c>
      <c r="EV19" s="19">
        <v>112426.09284718176</v>
      </c>
      <c r="EW19" s="19">
        <v>111126.56464612305</v>
      </c>
      <c r="EX19" s="19">
        <v>109825.52113987489</v>
      </c>
      <c r="EY19" s="19">
        <v>108523.55790726117</v>
      </c>
      <c r="EZ19" s="19">
        <v>107269.67847055641</v>
      </c>
      <c r="FA19" s="19">
        <v>109224.26459482439</v>
      </c>
      <c r="FB19" s="18">
        <v>104798.37275467897</v>
      </c>
      <c r="FC19" s="19">
        <v>103567.13859063946</v>
      </c>
      <c r="FD19" s="19">
        <v>102363.07869966835</v>
      </c>
      <c r="FE19" s="19">
        <v>101171.01108784662</v>
      </c>
      <c r="FF19" s="19">
        <v>99958.746080036697</v>
      </c>
      <c r="FG19" s="19">
        <v>98743.662844083956</v>
      </c>
      <c r="FH19" s="19">
        <v>97515.420265218854</v>
      </c>
      <c r="FI19" s="19">
        <v>96274.269826706761</v>
      </c>
      <c r="FJ19" s="19">
        <v>94965.625886295136</v>
      </c>
      <c r="FK19" s="19">
        <v>93602.15217458886</v>
      </c>
      <c r="FL19" s="19">
        <v>92310.079438896297</v>
      </c>
      <c r="FM19" s="19">
        <v>93432.032107696199</v>
      </c>
      <c r="FN19" s="18">
        <v>89513.556495170706</v>
      </c>
      <c r="FO19" s="19">
        <v>88187.387592712097</v>
      </c>
      <c r="FP19" s="19">
        <v>86953.778037775555</v>
      </c>
      <c r="FQ19" s="19">
        <v>85765.023702612787</v>
      </c>
      <c r="FR19" s="19">
        <v>84634.760929077485</v>
      </c>
      <c r="FS19" s="19">
        <v>83510.133841532355</v>
      </c>
      <c r="FT19" s="19">
        <v>82312.77320033338</v>
      </c>
      <c r="FU19" s="19">
        <v>81259.057889448071</v>
      </c>
      <c r="FV19" s="19">
        <v>80175.788184720426</v>
      </c>
      <c r="FW19" s="19">
        <v>79096.278504961956</v>
      </c>
      <c r="FX19" s="19">
        <v>78098.765275290963</v>
      </c>
      <c r="FY19" s="19">
        <v>78522.935717810527</v>
      </c>
      <c r="FZ19" s="18">
        <v>75912.439936498005</v>
      </c>
      <c r="GA19" s="19">
        <v>74897.771308603333</v>
      </c>
      <c r="GB19" s="19">
        <v>73856.477112821856</v>
      </c>
      <c r="GC19" s="19">
        <v>72524.961952564117</v>
      </c>
      <c r="GD19" s="19">
        <v>71553.934689901187</v>
      </c>
      <c r="GE19" s="19">
        <v>70603.37892394235</v>
      </c>
      <c r="GF19" s="19">
        <v>69672.448302670513</v>
      </c>
      <c r="GG19" s="19">
        <v>68727.674264813104</v>
      </c>
      <c r="GH19" s="19">
        <v>67863.287295398128</v>
      </c>
      <c r="GI19" s="19">
        <v>66997.031404756082</v>
      </c>
      <c r="GJ19" s="19">
        <v>66225.974279812726</v>
      </c>
      <c r="GK19" s="19">
        <v>66258.494418434217</v>
      </c>
      <c r="GL19" s="18">
        <v>64737.241163625164</v>
      </c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8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8"/>
      <c r="HK19" s="19"/>
      <c r="HL19" s="19"/>
      <c r="HM19" s="19"/>
      <c r="HN19" s="19"/>
      <c r="HO19" s="27"/>
    </row>
    <row r="20" spans="1:223" x14ac:dyDescent="0.25">
      <c r="A20" s="11" t="s">
        <v>239</v>
      </c>
      <c r="B20" s="18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8"/>
      <c r="O20" s="19"/>
      <c r="P20" s="19">
        <v>8059000.6992344027</v>
      </c>
      <c r="Q20" s="19">
        <v>11123753.412601044</v>
      </c>
      <c r="R20" s="19">
        <v>10320669.75572856</v>
      </c>
      <c r="S20" s="19">
        <v>8319265.4158966914</v>
      </c>
      <c r="T20" s="19">
        <v>6654302.6939298389</v>
      </c>
      <c r="U20" s="19">
        <v>6015606.8854635991</v>
      </c>
      <c r="V20" s="19">
        <v>5367791.9465328604</v>
      </c>
      <c r="W20" s="19">
        <v>5283028.7417971296</v>
      </c>
      <c r="X20" s="19">
        <v>4977184.1436639689</v>
      </c>
      <c r="Y20" s="19">
        <v>5122936.1552566076</v>
      </c>
      <c r="Z20" s="18">
        <v>5233877.4827542119</v>
      </c>
      <c r="AA20" s="19">
        <v>5394029.8238649648</v>
      </c>
      <c r="AB20" s="19">
        <v>5453387.2221066933</v>
      </c>
      <c r="AC20" s="19">
        <v>5476050.9754018644</v>
      </c>
      <c r="AD20" s="19">
        <v>5356487.4667316182</v>
      </c>
      <c r="AE20" s="19">
        <v>5247812.5546423336</v>
      </c>
      <c r="AF20" s="19">
        <v>5072388.8798857164</v>
      </c>
      <c r="AG20" s="19">
        <v>4794343.4850142086</v>
      </c>
      <c r="AH20" s="19">
        <v>4553186.1071511982</v>
      </c>
      <c r="AI20" s="19">
        <v>4250984.7369682891</v>
      </c>
      <c r="AJ20" s="19">
        <v>3988975.3146680649</v>
      </c>
      <c r="AK20" s="19">
        <v>3711836.755210272</v>
      </c>
      <c r="AL20" s="18">
        <v>3446759.5866692592</v>
      </c>
      <c r="AM20" s="19">
        <v>3171637.992426109</v>
      </c>
      <c r="AN20" s="19">
        <v>2935735.403645006</v>
      </c>
      <c r="AO20" s="19">
        <v>2670079.8624297883</v>
      </c>
      <c r="AP20" s="19">
        <v>2460377.4082665527</v>
      </c>
      <c r="AQ20" s="19">
        <v>2249513.5179368667</v>
      </c>
      <c r="AR20" s="19">
        <v>2120164.4828719338</v>
      </c>
      <c r="AS20" s="19">
        <v>2033175.5697184212</v>
      </c>
      <c r="AT20" s="19">
        <v>1979021.9446605085</v>
      </c>
      <c r="AU20" s="19">
        <v>1915076.9464436818</v>
      </c>
      <c r="AV20" s="19">
        <v>1854403.133081872</v>
      </c>
      <c r="AW20" s="19">
        <v>1803148.0346234317</v>
      </c>
      <c r="AX20" s="18">
        <v>1738603.7127507692</v>
      </c>
      <c r="AY20" s="19">
        <v>1699675.7041355702</v>
      </c>
      <c r="AZ20" s="19">
        <v>1651603.2853103173</v>
      </c>
      <c r="BA20" s="19">
        <v>1604336.8200241707</v>
      </c>
      <c r="BB20" s="19">
        <v>1563752.9499811567</v>
      </c>
      <c r="BC20" s="19">
        <v>1516346.5398215102</v>
      </c>
      <c r="BD20" s="19">
        <v>1485892.445390482</v>
      </c>
      <c r="BE20" s="19">
        <v>1463759.2961306097</v>
      </c>
      <c r="BF20" s="19">
        <v>1415834.8363413778</v>
      </c>
      <c r="BG20" s="19">
        <v>1385824.9163604409</v>
      </c>
      <c r="BH20" s="19">
        <v>1358015.7987864814</v>
      </c>
      <c r="BI20" s="19">
        <v>1329905.0744698741</v>
      </c>
      <c r="BJ20" s="18">
        <v>1294873.9462563975</v>
      </c>
      <c r="BK20" s="19">
        <v>1273058.2771089117</v>
      </c>
      <c r="BL20" s="19">
        <v>1236238.3603368453</v>
      </c>
      <c r="BM20" s="19">
        <v>1209018.7175042813</v>
      </c>
      <c r="BN20" s="19">
        <v>1190681.3398983367</v>
      </c>
      <c r="BO20" s="19">
        <v>1158617.9476589207</v>
      </c>
      <c r="BP20" s="19">
        <v>1135901.4722221531</v>
      </c>
      <c r="BQ20" s="19">
        <v>1112419.2524281736</v>
      </c>
      <c r="BR20" s="19">
        <v>1088005.2744218293</v>
      </c>
      <c r="BS20" s="19">
        <v>1067388.6942237495</v>
      </c>
      <c r="BT20" s="19">
        <v>1048913.9204477125</v>
      </c>
      <c r="BU20" s="19">
        <v>1029327.3862522951</v>
      </c>
      <c r="BV20" s="18">
        <v>999416.5353306504</v>
      </c>
      <c r="BW20" s="19">
        <v>982904.73363166174</v>
      </c>
      <c r="BX20" s="19">
        <v>950052.2179942705</v>
      </c>
      <c r="BY20" s="19">
        <v>935523.64893511799</v>
      </c>
      <c r="BZ20" s="19">
        <v>922852.51704200939</v>
      </c>
      <c r="CA20" s="19">
        <v>898297.19240907894</v>
      </c>
      <c r="CB20" s="19">
        <v>886529.74126868113</v>
      </c>
      <c r="CC20" s="19">
        <v>876565.15745100647</v>
      </c>
      <c r="CD20" s="19">
        <v>856668.18792176386</v>
      </c>
      <c r="CE20" s="19">
        <v>840158.10228408652</v>
      </c>
      <c r="CF20" s="19">
        <v>825031.25367678213</v>
      </c>
      <c r="CG20" s="19">
        <v>807128.53625964001</v>
      </c>
      <c r="CH20" s="18">
        <v>785146.48303853453</v>
      </c>
      <c r="CI20" s="19">
        <v>778154.91132912133</v>
      </c>
      <c r="CJ20" s="19">
        <v>759122.86963004747</v>
      </c>
      <c r="CK20" s="19">
        <v>748322.04459775169</v>
      </c>
      <c r="CL20" s="19">
        <v>742285.02376453823</v>
      </c>
      <c r="CM20" s="19">
        <v>724540.99509208836</v>
      </c>
      <c r="CN20" s="19">
        <v>709795.7371355202</v>
      </c>
      <c r="CO20" s="19">
        <v>698183.25206893007</v>
      </c>
      <c r="CP20" s="19">
        <v>685334.68438268057</v>
      </c>
      <c r="CQ20" s="19">
        <v>671585.12477491796</v>
      </c>
      <c r="CR20" s="19">
        <v>661864.05039386638</v>
      </c>
      <c r="CS20" s="19">
        <v>651931.75712597277</v>
      </c>
      <c r="CT20" s="18">
        <v>636024.38676621811</v>
      </c>
      <c r="CU20" s="19">
        <v>631175.28719884134</v>
      </c>
      <c r="CV20" s="19">
        <v>616285.98986560991</v>
      </c>
      <c r="CW20" s="19">
        <v>608101.68219682632</v>
      </c>
      <c r="CX20" s="19">
        <v>602536.67519745277</v>
      </c>
      <c r="CY20" s="19">
        <v>587892.31581756938</v>
      </c>
      <c r="CZ20" s="19">
        <v>581959.12474219664</v>
      </c>
      <c r="DA20" s="19">
        <v>572075.49819376739</v>
      </c>
      <c r="DB20" s="19">
        <v>557572.17597265926</v>
      </c>
      <c r="DC20" s="19">
        <v>548162.57140220702</v>
      </c>
      <c r="DD20" s="19">
        <v>542437.18064601102</v>
      </c>
      <c r="DE20" s="19">
        <v>533986.87865665765</v>
      </c>
      <c r="DF20" s="18">
        <v>524724.93853986193</v>
      </c>
      <c r="DG20" s="19">
        <v>523486.04574401851</v>
      </c>
      <c r="DH20" s="19">
        <v>507001.30248217995</v>
      </c>
      <c r="DI20" s="19">
        <v>497035.63188135385</v>
      </c>
      <c r="DJ20" s="19">
        <v>498705.32369746134</v>
      </c>
      <c r="DK20" s="19">
        <v>487776.73638738063</v>
      </c>
      <c r="DL20" s="19">
        <v>478958.56851306482</v>
      </c>
      <c r="DM20" s="19">
        <v>470404.531026643</v>
      </c>
      <c r="DN20" s="19">
        <v>460883.52303327189</v>
      </c>
      <c r="DO20" s="19">
        <v>457305.26791590929</v>
      </c>
      <c r="DP20" s="19">
        <v>453039.88238204474</v>
      </c>
      <c r="DQ20" s="19">
        <v>440889.71609906445</v>
      </c>
      <c r="DR20" s="18">
        <v>431225.13949921349</v>
      </c>
      <c r="DS20" s="19">
        <v>435631.74711870216</v>
      </c>
      <c r="DT20" s="19">
        <v>413693.63626398519</v>
      </c>
      <c r="DU20" s="19">
        <v>404352.81827448634</v>
      </c>
      <c r="DV20" s="19">
        <v>401112.78009945562</v>
      </c>
      <c r="DW20" s="19">
        <v>391397.3369116339</v>
      </c>
      <c r="DX20" s="19">
        <v>384297.05994938279</v>
      </c>
      <c r="DY20" s="19">
        <v>380174.13384630909</v>
      </c>
      <c r="DZ20" s="19">
        <v>373667.1326628938</v>
      </c>
      <c r="EA20" s="19">
        <v>370221.59662090056</v>
      </c>
      <c r="EB20" s="19">
        <v>367686.02516715962</v>
      </c>
      <c r="EC20" s="19">
        <v>369789.4634169396</v>
      </c>
      <c r="ED20" s="18">
        <v>340875.85743944847</v>
      </c>
      <c r="EE20" s="19">
        <v>333423.36194393667</v>
      </c>
      <c r="EF20" s="19">
        <v>187376.55824243341</v>
      </c>
      <c r="EG20" s="19">
        <v>170237.61224428212</v>
      </c>
      <c r="EH20" s="19">
        <v>167362.9774818173</v>
      </c>
      <c r="EI20" s="19">
        <v>165796.06680382829</v>
      </c>
      <c r="EJ20" s="19">
        <v>163550.85119633449</v>
      </c>
      <c r="EK20" s="19">
        <v>161759.1985612803</v>
      </c>
      <c r="EL20" s="19">
        <v>159915.95783737928</v>
      </c>
      <c r="EM20" s="19">
        <v>158135.57897102332</v>
      </c>
      <c r="EN20" s="19">
        <v>156376.62935674732</v>
      </c>
      <c r="EO20" s="19">
        <v>157295.02626094606</v>
      </c>
      <c r="EP20" s="18">
        <v>152921.86517097766</v>
      </c>
      <c r="EQ20" s="19">
        <v>151225.38267933979</v>
      </c>
      <c r="ER20" s="19">
        <v>149549.13890788489</v>
      </c>
      <c r="ES20" s="19">
        <v>147892.85327224311</v>
      </c>
      <c r="ET20" s="19">
        <v>146256.23685061379</v>
      </c>
      <c r="EU20" s="19">
        <v>144639.02706477349</v>
      </c>
      <c r="EV20" s="19">
        <v>143040.9437230895</v>
      </c>
      <c r="EW20" s="19">
        <v>141461.72604733854</v>
      </c>
      <c r="EX20" s="19">
        <v>139901.10496041365</v>
      </c>
      <c r="EY20" s="19">
        <v>138358.82729135445</v>
      </c>
      <c r="EZ20" s="19">
        <v>136834.63620048499</v>
      </c>
      <c r="FA20" s="19">
        <v>137530.50468740988</v>
      </c>
      <c r="FB20" s="18">
        <v>133839.58475439556</v>
      </c>
      <c r="FC20" s="19">
        <v>132368.17334719468</v>
      </c>
      <c r="FD20" s="19">
        <v>130913.87837791923</v>
      </c>
      <c r="FE20" s="19">
        <v>129476.4592057769</v>
      </c>
      <c r="FF20" s="19">
        <v>128055.68342014335</v>
      </c>
      <c r="FG20" s="19">
        <v>126651.32808637268</v>
      </c>
      <c r="FH20" s="19">
        <v>125263.16491674577</v>
      </c>
      <c r="FI20" s="19">
        <v>123890.97920678482</v>
      </c>
      <c r="FJ20" s="19">
        <v>122534.54751458095</v>
      </c>
      <c r="FK20" s="19">
        <v>121193.66022001412</v>
      </c>
      <c r="FL20" s="19">
        <v>119864.53036748878</v>
      </c>
      <c r="FM20" s="19">
        <v>120342.12808678704</v>
      </c>
      <c r="FN20" s="18">
        <v>117228.22403001042</v>
      </c>
      <c r="FO20" s="19">
        <v>115934.56158579464</v>
      </c>
      <c r="FP20" s="19">
        <v>114638.37575236685</v>
      </c>
      <c r="FQ20" s="19">
        <v>113352.58409387335</v>
      </c>
      <c r="FR20" s="19">
        <v>112069.43451977121</v>
      </c>
      <c r="FS20" s="19">
        <v>110801.89311264612</v>
      </c>
      <c r="FT20" s="19">
        <v>109549.96169373464</v>
      </c>
      <c r="FU20" s="19">
        <v>108320.69331219903</v>
      </c>
      <c r="FV20" s="19">
        <v>107103.34212251322</v>
      </c>
      <c r="FW20" s="19">
        <v>105908.70310094759</v>
      </c>
      <c r="FX20" s="19">
        <v>104720.67350546764</v>
      </c>
      <c r="FY20" s="19">
        <v>104499.26125250556</v>
      </c>
      <c r="FZ20" s="18">
        <v>102351.98212254421</v>
      </c>
      <c r="GA20" s="19">
        <v>101183.74580200804</v>
      </c>
      <c r="GB20" s="19">
        <v>99980.862331732467</v>
      </c>
      <c r="GC20" s="19">
        <v>98778.671726220025</v>
      </c>
      <c r="GD20" s="19">
        <v>97606.720969911185</v>
      </c>
      <c r="GE20" s="19">
        <v>96418.481908335409</v>
      </c>
      <c r="GF20" s="19">
        <v>95298.702422987844</v>
      </c>
      <c r="GG20" s="19">
        <v>94266.876662326962</v>
      </c>
      <c r="GH20" s="19">
        <v>93246.251362255454</v>
      </c>
      <c r="GI20" s="19">
        <v>92236.680452377186</v>
      </c>
      <c r="GJ20" s="19">
        <v>91238.023508106256</v>
      </c>
      <c r="GK20" s="19">
        <v>90255.684075122961</v>
      </c>
      <c r="GL20" s="18">
        <v>89278.294455896219</v>
      </c>
      <c r="GM20" s="19">
        <v>88311.401112876978</v>
      </c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8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8"/>
      <c r="HK20" s="19"/>
      <c r="HL20" s="19"/>
      <c r="HM20" s="19"/>
      <c r="HN20" s="19"/>
      <c r="HO20" s="27"/>
    </row>
    <row r="21" spans="1:223" x14ac:dyDescent="0.25">
      <c r="A21" s="11" t="s">
        <v>240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8"/>
      <c r="O21" s="19"/>
      <c r="P21" s="19"/>
      <c r="Q21" s="19">
        <v>7010095.9867435871</v>
      </c>
      <c r="R21" s="19">
        <v>9903398.5425979644</v>
      </c>
      <c r="S21" s="19">
        <v>7171439.3883637292</v>
      </c>
      <c r="T21" s="19">
        <v>5460851.7655151673</v>
      </c>
      <c r="U21" s="19">
        <v>4524636.0127050271</v>
      </c>
      <c r="V21" s="19">
        <v>4076115.1394011416</v>
      </c>
      <c r="W21" s="19">
        <v>3676923.3164723339</v>
      </c>
      <c r="X21" s="19">
        <v>3465732.2909979629</v>
      </c>
      <c r="Y21" s="19">
        <v>3266567.2692937241</v>
      </c>
      <c r="Z21" s="18">
        <v>3192575.4620315055</v>
      </c>
      <c r="AA21" s="19">
        <v>3111715.7680165372</v>
      </c>
      <c r="AB21" s="19">
        <v>3025053.1122582359</v>
      </c>
      <c r="AC21" s="19">
        <v>2942454.5553312432</v>
      </c>
      <c r="AD21" s="19">
        <v>2854191.8196596312</v>
      </c>
      <c r="AE21" s="19">
        <v>2759504.9283420192</v>
      </c>
      <c r="AF21" s="19">
        <v>2644577.834106775</v>
      </c>
      <c r="AG21" s="19">
        <v>2515217.8422061265</v>
      </c>
      <c r="AH21" s="19">
        <v>2382797.352156261</v>
      </c>
      <c r="AI21" s="19">
        <v>2240164.7085378105</v>
      </c>
      <c r="AJ21" s="19">
        <v>2097511.1578118396</v>
      </c>
      <c r="AK21" s="19">
        <v>1961625.8248288112</v>
      </c>
      <c r="AL21" s="18">
        <v>1833016.4787397156</v>
      </c>
      <c r="AM21" s="19">
        <v>1718994.6662445636</v>
      </c>
      <c r="AN21" s="19">
        <v>1619921.5932232789</v>
      </c>
      <c r="AO21" s="19">
        <v>1535263.4940972468</v>
      </c>
      <c r="AP21" s="19">
        <v>1462548.1746957169</v>
      </c>
      <c r="AQ21" s="19">
        <v>1400403.0679327524</v>
      </c>
      <c r="AR21" s="19">
        <v>1351142.3901660675</v>
      </c>
      <c r="AS21" s="19">
        <v>1308295.6241734507</v>
      </c>
      <c r="AT21" s="19">
        <v>1275645.3290483309</v>
      </c>
      <c r="AU21" s="19">
        <v>1240248.9951616263</v>
      </c>
      <c r="AV21" s="19">
        <v>1204862.8099765885</v>
      </c>
      <c r="AW21" s="19">
        <v>1170812.8593822697</v>
      </c>
      <c r="AX21" s="18">
        <v>1134216.0935873678</v>
      </c>
      <c r="AY21" s="19">
        <v>1110452.0663394511</v>
      </c>
      <c r="AZ21" s="19">
        <v>1082406.392682049</v>
      </c>
      <c r="BA21" s="19">
        <v>1061055.1703295936</v>
      </c>
      <c r="BB21" s="19">
        <v>1037365.8566898649</v>
      </c>
      <c r="BC21" s="19">
        <v>1011000.7966935735</v>
      </c>
      <c r="BD21" s="19">
        <v>983257.35673510749</v>
      </c>
      <c r="BE21" s="19">
        <v>960097.95631061378</v>
      </c>
      <c r="BF21" s="19">
        <v>936070.38637448894</v>
      </c>
      <c r="BG21" s="19">
        <v>907331.85686241044</v>
      </c>
      <c r="BH21" s="19">
        <v>883154.07251692924</v>
      </c>
      <c r="BI21" s="19">
        <v>862235.56506327633</v>
      </c>
      <c r="BJ21" s="18">
        <v>842198.86326105287</v>
      </c>
      <c r="BK21" s="19">
        <v>835466.82913146366</v>
      </c>
      <c r="BL21" s="19">
        <v>810057.47759023204</v>
      </c>
      <c r="BM21" s="19">
        <v>819138.49327978608</v>
      </c>
      <c r="BN21" s="19">
        <v>766012.58868687833</v>
      </c>
      <c r="BO21" s="19">
        <v>766905.85860707925</v>
      </c>
      <c r="BP21" s="19">
        <v>729402.14765920665</v>
      </c>
      <c r="BQ21" s="19">
        <v>722497.50279819104</v>
      </c>
      <c r="BR21" s="19">
        <v>697641.70829799364</v>
      </c>
      <c r="BS21" s="19">
        <v>684800.30846957094</v>
      </c>
      <c r="BT21" s="19">
        <v>677832.14325502783</v>
      </c>
      <c r="BU21" s="19">
        <v>664899.52054394351</v>
      </c>
      <c r="BV21" s="18">
        <v>646828.47692813328</v>
      </c>
      <c r="BW21" s="19">
        <v>631884.75888389943</v>
      </c>
      <c r="BX21" s="19">
        <v>628192.14052168967</v>
      </c>
      <c r="BY21" s="19">
        <v>588971.69310387911</v>
      </c>
      <c r="BZ21" s="19">
        <v>591278.17544824816</v>
      </c>
      <c r="CA21" s="19">
        <v>572055.59457216563</v>
      </c>
      <c r="CB21" s="19">
        <v>557811.71895525954</v>
      </c>
      <c r="CC21" s="19">
        <v>551034.43077955605</v>
      </c>
      <c r="CD21" s="19">
        <v>550038.17006292823</v>
      </c>
      <c r="CE21" s="19">
        <v>533443.20382300159</v>
      </c>
      <c r="CF21" s="19">
        <v>532139.81655794987</v>
      </c>
      <c r="CG21" s="19">
        <v>514020.28454536153</v>
      </c>
      <c r="CH21" s="18">
        <v>500677.16896637238</v>
      </c>
      <c r="CI21" s="19">
        <v>486544.92268431897</v>
      </c>
      <c r="CJ21" s="19">
        <v>483481.47531240236</v>
      </c>
      <c r="CK21" s="19">
        <v>469497.77125923522</v>
      </c>
      <c r="CL21" s="19">
        <v>463737.01205773797</v>
      </c>
      <c r="CM21" s="19">
        <v>464545.61100154201</v>
      </c>
      <c r="CN21" s="19">
        <v>451595.95234941726</v>
      </c>
      <c r="CO21" s="19">
        <v>434570.20386709855</v>
      </c>
      <c r="CP21" s="19">
        <v>426388.66277488694</v>
      </c>
      <c r="CQ21" s="19">
        <v>425811.83800106135</v>
      </c>
      <c r="CR21" s="19">
        <v>414488.93039435311</v>
      </c>
      <c r="CS21" s="19">
        <v>408719.26930197189</v>
      </c>
      <c r="CT21" s="18">
        <v>398721.78035017103</v>
      </c>
      <c r="CU21" s="19">
        <v>396410.72632028291</v>
      </c>
      <c r="CV21" s="19">
        <v>391272.69366222271</v>
      </c>
      <c r="CW21" s="19">
        <v>384869.77163137321</v>
      </c>
      <c r="CX21" s="19">
        <v>379455.89527223969</v>
      </c>
      <c r="CY21" s="19">
        <v>372091.80741303466</v>
      </c>
      <c r="CZ21" s="19">
        <v>364889.55345536809</v>
      </c>
      <c r="DA21" s="19">
        <v>362112.12091125571</v>
      </c>
      <c r="DB21" s="19">
        <v>355234.81611839286</v>
      </c>
      <c r="DC21" s="19">
        <v>345444.24713010521</v>
      </c>
      <c r="DD21" s="19">
        <v>338859.33762019075</v>
      </c>
      <c r="DE21" s="19">
        <v>335685.85755156056</v>
      </c>
      <c r="DF21" s="18">
        <v>329361.70802189293</v>
      </c>
      <c r="DG21" s="19">
        <v>327366.93963919522</v>
      </c>
      <c r="DH21" s="19">
        <v>325306.35945233062</v>
      </c>
      <c r="DI21" s="19">
        <v>315993.54746469593</v>
      </c>
      <c r="DJ21" s="19">
        <v>308036.94304764865</v>
      </c>
      <c r="DK21" s="19">
        <v>307518.06157631264</v>
      </c>
      <c r="DL21" s="19">
        <v>302863.76397971623</v>
      </c>
      <c r="DM21" s="19">
        <v>296458.92919506732</v>
      </c>
      <c r="DN21" s="19">
        <v>290149.52416254318</v>
      </c>
      <c r="DO21" s="19">
        <v>284519.86519455904</v>
      </c>
      <c r="DP21" s="19">
        <v>282957.93963415915</v>
      </c>
      <c r="DQ21" s="19">
        <v>280639.2775494706</v>
      </c>
      <c r="DR21" s="18">
        <v>270481.82718092395</v>
      </c>
      <c r="DS21" s="19">
        <v>266783.55945750454</v>
      </c>
      <c r="DT21" s="19">
        <v>270062.0449579542</v>
      </c>
      <c r="DU21" s="19">
        <v>254056.67598584376</v>
      </c>
      <c r="DV21" s="19">
        <v>246455.07515211444</v>
      </c>
      <c r="DW21" s="19">
        <v>241154.73132447386</v>
      </c>
      <c r="DX21" s="19">
        <v>236947.57460836298</v>
      </c>
      <c r="DY21" s="19">
        <v>231852.92971988494</v>
      </c>
      <c r="DZ21" s="19">
        <v>229604.65212211781</v>
      </c>
      <c r="EA21" s="19">
        <v>226387.69346802717</v>
      </c>
      <c r="EB21" s="19">
        <v>224633.9579049637</v>
      </c>
      <c r="EC21" s="19">
        <v>223727.11474969288</v>
      </c>
      <c r="ED21" s="18">
        <v>223788.89174128853</v>
      </c>
      <c r="EE21" s="19">
        <v>220874.43765225311</v>
      </c>
      <c r="EF21" s="19">
        <v>214910.39461476789</v>
      </c>
      <c r="EG21" s="19">
        <v>135247.82228375817</v>
      </c>
      <c r="EH21" s="19">
        <v>133697.92301002215</v>
      </c>
      <c r="EI21" s="19">
        <v>131228.43173286613</v>
      </c>
      <c r="EJ21" s="19">
        <v>130051.50582252267</v>
      </c>
      <c r="EK21" s="19">
        <v>128181.63563990936</v>
      </c>
      <c r="EL21" s="19">
        <v>126773.96024744709</v>
      </c>
      <c r="EM21" s="19">
        <v>125302.25154253335</v>
      </c>
      <c r="EN21" s="19">
        <v>123898.00016842085</v>
      </c>
      <c r="EO21" s="19">
        <v>123436.75633772989</v>
      </c>
      <c r="EP21" s="18">
        <v>121122.12240493958</v>
      </c>
      <c r="EQ21" s="19">
        <v>119755.28011987027</v>
      </c>
      <c r="ER21" s="19">
        <v>118366.68246815124</v>
      </c>
      <c r="ES21" s="19">
        <v>117032.08145794905</v>
      </c>
      <c r="ET21" s="19">
        <v>115692.50143661346</v>
      </c>
      <c r="EU21" s="19">
        <v>114378.40011267886</v>
      </c>
      <c r="EV21" s="19">
        <v>113076.6419482534</v>
      </c>
      <c r="EW21" s="19">
        <v>111815.53656622846</v>
      </c>
      <c r="EX21" s="19">
        <v>110552.52390853355</v>
      </c>
      <c r="EY21" s="19">
        <v>109326.75197153329</v>
      </c>
      <c r="EZ21" s="19">
        <v>108081.42527034535</v>
      </c>
      <c r="FA21" s="19">
        <v>107717.91545983218</v>
      </c>
      <c r="FB21" s="18">
        <v>105686.18188189657</v>
      </c>
      <c r="FC21" s="19">
        <v>104479.02010804856</v>
      </c>
      <c r="FD21" s="19">
        <v>103317.05238962811</v>
      </c>
      <c r="FE21" s="19">
        <v>102177.09801421397</v>
      </c>
      <c r="FF21" s="19">
        <v>101050.69845545256</v>
      </c>
      <c r="FG21" s="19">
        <v>99905.002872791869</v>
      </c>
      <c r="FH21" s="19">
        <v>98805.204428320241</v>
      </c>
      <c r="FI21" s="19">
        <v>97718.3878496369</v>
      </c>
      <c r="FJ21" s="19">
        <v>96612.272054893489</v>
      </c>
      <c r="FK21" s="19">
        <v>95515.491635721002</v>
      </c>
      <c r="FL21" s="19">
        <v>94439.786714272544</v>
      </c>
      <c r="FM21" s="19">
        <v>94153.579069648447</v>
      </c>
      <c r="FN21" s="18">
        <v>92369.98738667935</v>
      </c>
      <c r="FO21" s="19">
        <v>91357.483685810148</v>
      </c>
      <c r="FP21" s="19">
        <v>90356.725645086713</v>
      </c>
      <c r="FQ21" s="19">
        <v>89296.028411421998</v>
      </c>
      <c r="FR21" s="19">
        <v>88272.181528704459</v>
      </c>
      <c r="FS21" s="19">
        <v>87251.940519479162</v>
      </c>
      <c r="FT21" s="19">
        <v>86267.849555570574</v>
      </c>
      <c r="FU21" s="19">
        <v>85161.036622323678</v>
      </c>
      <c r="FV21" s="19">
        <v>84154.775700335114</v>
      </c>
      <c r="FW21" s="19">
        <v>83215.929825007115</v>
      </c>
      <c r="FX21" s="19">
        <v>82288.81717914078</v>
      </c>
      <c r="FY21" s="19">
        <v>81921.20441731521</v>
      </c>
      <c r="FZ21" s="18">
        <v>80468.902276861394</v>
      </c>
      <c r="GA21" s="19">
        <v>79583.629895349004</v>
      </c>
      <c r="GB21" s="19">
        <v>78667.675399777741</v>
      </c>
      <c r="GC21" s="19">
        <v>77714.824095811622</v>
      </c>
      <c r="GD21" s="19">
        <v>76845.452407395569</v>
      </c>
      <c r="GE21" s="19">
        <v>75987.993724467844</v>
      </c>
      <c r="GF21" s="19">
        <v>75155.682644716289</v>
      </c>
      <c r="GG21" s="19">
        <v>74332.632222769054</v>
      </c>
      <c r="GH21" s="19">
        <v>73518.710496609317</v>
      </c>
      <c r="GI21" s="19">
        <v>72713.803494724474</v>
      </c>
      <c r="GJ21" s="19">
        <v>71908.036103497492</v>
      </c>
      <c r="GK21" s="19">
        <v>71594.470924066394</v>
      </c>
      <c r="GL21" s="18">
        <v>70342.209992566524</v>
      </c>
      <c r="GM21" s="19">
        <v>69572.152104491601</v>
      </c>
      <c r="GN21" s="19">
        <v>68810.50949485712</v>
      </c>
      <c r="GO21" s="19"/>
      <c r="GP21" s="19"/>
      <c r="GQ21" s="19"/>
      <c r="GR21" s="19"/>
      <c r="GS21" s="19"/>
      <c r="GT21" s="19"/>
      <c r="GU21" s="19"/>
      <c r="GV21" s="19"/>
      <c r="GW21" s="19"/>
      <c r="GX21" s="18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8"/>
      <c r="HK21" s="19"/>
      <c r="HL21" s="19"/>
      <c r="HM21" s="19"/>
      <c r="HN21" s="19"/>
      <c r="HO21" s="27"/>
    </row>
    <row r="22" spans="1:223" x14ac:dyDescent="0.25">
      <c r="A22" s="11" t="s">
        <v>241</v>
      </c>
      <c r="B22" s="18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8"/>
      <c r="O22" s="19"/>
      <c r="P22" s="19"/>
      <c r="Q22" s="19"/>
      <c r="R22" s="19">
        <v>8064635.4385238662</v>
      </c>
      <c r="S22" s="19">
        <v>14105182.458338328</v>
      </c>
      <c r="T22" s="19">
        <v>10365825.563649623</v>
      </c>
      <c r="U22" s="19">
        <v>8930290.7347037941</v>
      </c>
      <c r="V22" s="19">
        <v>7585136.5423967745</v>
      </c>
      <c r="W22" s="19">
        <v>6891114.4459015448</v>
      </c>
      <c r="X22" s="19">
        <v>6417382.4629292767</v>
      </c>
      <c r="Y22" s="19">
        <v>6298242.5187163092</v>
      </c>
      <c r="Z22" s="18">
        <v>6019569.2743447497</v>
      </c>
      <c r="AA22" s="19">
        <v>5578216.4030275159</v>
      </c>
      <c r="AB22" s="19">
        <v>5749776.6995342188</v>
      </c>
      <c r="AC22" s="19">
        <v>5426549.989142322</v>
      </c>
      <c r="AD22" s="19">
        <v>5486310.1196751259</v>
      </c>
      <c r="AE22" s="19">
        <v>6091053.4395543421</v>
      </c>
      <c r="AF22" s="19">
        <v>5498012.2170382226</v>
      </c>
      <c r="AG22" s="19">
        <v>5707422.5729939975</v>
      </c>
      <c r="AH22" s="19">
        <v>5253915.917497498</v>
      </c>
      <c r="AI22" s="19">
        <v>4862678.3173068091</v>
      </c>
      <c r="AJ22" s="19">
        <v>4735744.9319798704</v>
      </c>
      <c r="AK22" s="19">
        <v>4653565.7385542719</v>
      </c>
      <c r="AL22" s="18">
        <v>4473186.2174847238</v>
      </c>
      <c r="AM22" s="19">
        <v>3894239.042784248</v>
      </c>
      <c r="AN22" s="19">
        <v>3906062.2369541815</v>
      </c>
      <c r="AO22" s="19">
        <v>3598219.6873813393</v>
      </c>
      <c r="AP22" s="19">
        <v>3499589.3236835729</v>
      </c>
      <c r="AQ22" s="19">
        <v>3936641.1199307498</v>
      </c>
      <c r="AR22" s="19">
        <v>3397765.6941136327</v>
      </c>
      <c r="AS22" s="19">
        <v>3506595.0127591938</v>
      </c>
      <c r="AT22" s="19">
        <v>3204934.9797246531</v>
      </c>
      <c r="AU22" s="19">
        <v>3051820.9663203051</v>
      </c>
      <c r="AV22" s="19">
        <v>3061080.6908078599</v>
      </c>
      <c r="AW22" s="19">
        <v>3072124.0531959203</v>
      </c>
      <c r="AX22" s="18">
        <v>2965259.6876898049</v>
      </c>
      <c r="AY22" s="19">
        <v>2611126.7286662934</v>
      </c>
      <c r="AZ22" s="19">
        <v>2703819.1815077383</v>
      </c>
      <c r="BA22" s="19">
        <v>2479146.230455834</v>
      </c>
      <c r="BB22" s="19">
        <v>2486416.4468131633</v>
      </c>
      <c r="BC22" s="19">
        <v>2930372.2252430259</v>
      </c>
      <c r="BD22" s="19">
        <v>2542791.2771129152</v>
      </c>
      <c r="BE22" s="19">
        <v>2714791.7535892259</v>
      </c>
      <c r="BF22" s="19">
        <v>2480625.7239342323</v>
      </c>
      <c r="BG22" s="19">
        <v>2313812.6434142655</v>
      </c>
      <c r="BH22" s="19">
        <v>2318438.7905637491</v>
      </c>
      <c r="BI22" s="19">
        <v>2341694.1648865044</v>
      </c>
      <c r="BJ22" s="18">
        <v>2265953.3503384935</v>
      </c>
      <c r="BK22" s="19">
        <v>1979006.3574759774</v>
      </c>
      <c r="BL22" s="19">
        <v>2083107.0906831224</v>
      </c>
      <c r="BM22" s="19">
        <v>1905027.0371511574</v>
      </c>
      <c r="BN22" s="19">
        <v>1922906.6048936381</v>
      </c>
      <c r="BO22" s="19">
        <v>2308393.0046903733</v>
      </c>
      <c r="BP22" s="19">
        <v>1984147.8065130552</v>
      </c>
      <c r="BQ22" s="19">
        <v>2143782.8380233413</v>
      </c>
      <c r="BR22" s="19">
        <v>1948634.4176519243</v>
      </c>
      <c r="BS22" s="19">
        <v>1806754.792575621</v>
      </c>
      <c r="BT22" s="19">
        <v>1823465.0754663819</v>
      </c>
      <c r="BU22" s="19">
        <v>1857573.4270932823</v>
      </c>
      <c r="BV22" s="18">
        <v>1804944.7309377401</v>
      </c>
      <c r="BW22" s="19">
        <v>1556488.2441831948</v>
      </c>
      <c r="BX22" s="19">
        <v>1649885.3450748208</v>
      </c>
      <c r="BY22" s="19">
        <v>1503612.4391745958</v>
      </c>
      <c r="BZ22" s="19">
        <v>1514959.2039658357</v>
      </c>
      <c r="CA22" s="19">
        <v>1878033.7939256555</v>
      </c>
      <c r="CB22" s="19">
        <v>1597173.7447487118</v>
      </c>
      <c r="CC22" s="19">
        <v>1745196.3711268643</v>
      </c>
      <c r="CD22" s="19">
        <v>1586461.506424641</v>
      </c>
      <c r="CE22" s="19">
        <v>1476125.7142988942</v>
      </c>
      <c r="CF22" s="19">
        <v>1492706.3193853046</v>
      </c>
      <c r="CG22" s="19">
        <v>1525493.8047004789</v>
      </c>
      <c r="CH22" s="18">
        <v>1477385.3716179181</v>
      </c>
      <c r="CI22" s="19">
        <v>1257213.1737089762</v>
      </c>
      <c r="CJ22" s="19">
        <v>1348645.4211044612</v>
      </c>
      <c r="CK22" s="19">
        <v>1223778.8044126092</v>
      </c>
      <c r="CL22" s="19">
        <v>1246231.2845645037</v>
      </c>
      <c r="CM22" s="19">
        <v>1571966.0756357508</v>
      </c>
      <c r="CN22" s="19">
        <v>1332344.6313097784</v>
      </c>
      <c r="CO22" s="19">
        <v>1473866.848211335</v>
      </c>
      <c r="CP22" s="19">
        <v>1321302.5530827823</v>
      </c>
      <c r="CQ22" s="19">
        <v>1216366.7274815538</v>
      </c>
      <c r="CR22" s="19">
        <v>1240536.5684296319</v>
      </c>
      <c r="CS22" s="19">
        <v>1272518.2021288844</v>
      </c>
      <c r="CT22" s="18">
        <v>1234629.2852334899</v>
      </c>
      <c r="CU22" s="19">
        <v>1044168.3862976785</v>
      </c>
      <c r="CV22" s="19">
        <v>1130264.4834945814</v>
      </c>
      <c r="CW22" s="19">
        <v>1019195.3828589929</v>
      </c>
      <c r="CX22" s="19">
        <v>1044563.705285805</v>
      </c>
      <c r="CY22" s="19">
        <v>1338698.0543427614</v>
      </c>
      <c r="CZ22" s="19">
        <v>1120178.5063484523</v>
      </c>
      <c r="DA22" s="19">
        <v>1247424.3916266325</v>
      </c>
      <c r="DB22" s="19">
        <v>1122050.5255493415</v>
      </c>
      <c r="DC22" s="19">
        <v>1031115.968052689</v>
      </c>
      <c r="DD22" s="19">
        <v>1048561.257652764</v>
      </c>
      <c r="DE22" s="19">
        <v>1078310.6450032527</v>
      </c>
      <c r="DF22" s="18">
        <v>1048803.2594106942</v>
      </c>
      <c r="DG22" s="19">
        <v>881020.95248424145</v>
      </c>
      <c r="DH22" s="19">
        <v>961798.40522306541</v>
      </c>
      <c r="DI22" s="19">
        <v>865076.41456284025</v>
      </c>
      <c r="DJ22" s="19">
        <v>884750.31997118948</v>
      </c>
      <c r="DK22" s="19">
        <v>1145383.3954334529</v>
      </c>
      <c r="DL22" s="19">
        <v>957045.13937921496</v>
      </c>
      <c r="DM22" s="19">
        <v>1073530.3602435612</v>
      </c>
      <c r="DN22" s="19">
        <v>957851.44900547795</v>
      </c>
      <c r="DO22" s="19">
        <v>877014.77239526447</v>
      </c>
      <c r="DP22" s="19">
        <v>896645.54375180439</v>
      </c>
      <c r="DQ22" s="19">
        <v>928416.53922274057</v>
      </c>
      <c r="DR22" s="18">
        <v>903278.63228685944</v>
      </c>
      <c r="DS22" s="19">
        <v>749077.22571960755</v>
      </c>
      <c r="DT22" s="19">
        <v>819905.20585622091</v>
      </c>
      <c r="DU22" s="19">
        <v>739520.89964256878</v>
      </c>
      <c r="DV22" s="19">
        <v>736213.58205772843</v>
      </c>
      <c r="DW22" s="19">
        <v>969800.47463901341</v>
      </c>
      <c r="DX22" s="19">
        <v>797048.22151720058</v>
      </c>
      <c r="DY22" s="19">
        <v>902046.13924846693</v>
      </c>
      <c r="DZ22" s="19">
        <v>800039.4320300112</v>
      </c>
      <c r="EA22" s="19">
        <v>732075.85202154494</v>
      </c>
      <c r="EB22" s="19">
        <v>752221.83115674905</v>
      </c>
      <c r="EC22" s="19">
        <v>780689.70186972676</v>
      </c>
      <c r="ED22" s="18">
        <v>759978.87381562917</v>
      </c>
      <c r="EE22" s="19">
        <v>632293.3795818811</v>
      </c>
      <c r="EF22" s="19">
        <v>694787.99495725217</v>
      </c>
      <c r="EG22" s="19">
        <v>613709.64157187007</v>
      </c>
      <c r="EH22" s="19">
        <v>561917.28787807852</v>
      </c>
      <c r="EI22" s="19">
        <v>758194.78329628205</v>
      </c>
      <c r="EJ22" s="19">
        <v>606596.29113245697</v>
      </c>
      <c r="EK22" s="19">
        <v>703691.48308491253</v>
      </c>
      <c r="EL22" s="19">
        <v>615800.09237000928</v>
      </c>
      <c r="EM22" s="19">
        <v>556125.35003187717</v>
      </c>
      <c r="EN22" s="19">
        <v>576117.73039400857</v>
      </c>
      <c r="EO22" s="19">
        <v>602144.18994150555</v>
      </c>
      <c r="EP22" s="18">
        <v>584583.18423070223</v>
      </c>
      <c r="EQ22" s="19">
        <v>468493.31701972638</v>
      </c>
      <c r="ER22" s="19">
        <v>527704.05742008646</v>
      </c>
      <c r="ES22" s="19">
        <v>460028.53401221451</v>
      </c>
      <c r="ET22" s="19">
        <v>481057.43813799525</v>
      </c>
      <c r="EU22" s="19">
        <v>673305.30490579573</v>
      </c>
      <c r="EV22" s="19">
        <v>538758.56271783717</v>
      </c>
      <c r="EW22" s="19">
        <v>625301.34077181411</v>
      </c>
      <c r="EX22" s="19">
        <v>547153.9075538615</v>
      </c>
      <c r="EY22" s="19">
        <v>493817.36169521289</v>
      </c>
      <c r="EZ22" s="19">
        <v>511760.15168878902</v>
      </c>
      <c r="FA22" s="19">
        <v>534978.64318755467</v>
      </c>
      <c r="FB22" s="18">
        <v>519392.39145727112</v>
      </c>
      <c r="FC22" s="19">
        <v>415679.16870317364</v>
      </c>
      <c r="FD22" s="19">
        <v>468623.75030830794</v>
      </c>
      <c r="FE22" s="19">
        <v>408181.96530736116</v>
      </c>
      <c r="FF22" s="19">
        <v>426999.91225922224</v>
      </c>
      <c r="FG22" s="19">
        <v>598821.98482407839</v>
      </c>
      <c r="FH22" s="19">
        <v>478617.69825635536</v>
      </c>
      <c r="FI22" s="19">
        <v>555946.94837939413</v>
      </c>
      <c r="FJ22" s="19">
        <v>486134.90775670251</v>
      </c>
      <c r="FK22" s="19">
        <v>438478.97210528934</v>
      </c>
      <c r="FL22" s="19">
        <v>454529.37956957688</v>
      </c>
      <c r="FM22" s="19">
        <v>475239.95966990432</v>
      </c>
      <c r="FN22" s="18">
        <v>461391.85986255691</v>
      </c>
      <c r="FO22" s="19">
        <v>368691.29969038186</v>
      </c>
      <c r="FP22" s="19">
        <v>415950.13641608501</v>
      </c>
      <c r="FQ22" s="19">
        <v>361960.20315165177</v>
      </c>
      <c r="FR22" s="19">
        <v>378804.07829606405</v>
      </c>
      <c r="FS22" s="19">
        <v>532286.57675618562</v>
      </c>
      <c r="FT22" s="19">
        <v>424937.15614125063</v>
      </c>
      <c r="FU22" s="19">
        <v>494049.63517137128</v>
      </c>
      <c r="FV22" s="19">
        <v>431723.94130419521</v>
      </c>
      <c r="FW22" s="19">
        <v>389201.08486443572</v>
      </c>
      <c r="FX22" s="19">
        <v>403565.20171915955</v>
      </c>
      <c r="FY22" s="19">
        <v>422029.68182087038</v>
      </c>
      <c r="FZ22" s="18">
        <v>409727.25396414287</v>
      </c>
      <c r="GA22" s="19">
        <v>326990.10803810117</v>
      </c>
      <c r="GB22" s="19">
        <v>369261.6701089858</v>
      </c>
      <c r="GC22" s="19">
        <v>321089.81562757166</v>
      </c>
      <c r="GD22" s="19">
        <v>336124.78843563399</v>
      </c>
      <c r="GE22" s="19">
        <v>473206.16065810237</v>
      </c>
      <c r="GF22" s="19">
        <v>377367.37090963451</v>
      </c>
      <c r="GG22" s="19">
        <v>439057.24831736425</v>
      </c>
      <c r="GH22" s="19">
        <v>383419.85420341219</v>
      </c>
      <c r="GI22" s="19">
        <v>345476.97644674842</v>
      </c>
      <c r="GJ22" s="19">
        <v>358289.39275568433</v>
      </c>
      <c r="GK22" s="19">
        <v>374691.13394554419</v>
      </c>
      <c r="GL22" s="18">
        <v>363811.83618527866</v>
      </c>
      <c r="GM22" s="19">
        <v>348488.07558712299</v>
      </c>
      <c r="GN22" s="19">
        <v>330112.70355754846</v>
      </c>
      <c r="GO22" s="19">
        <v>271394.0423477107</v>
      </c>
      <c r="GP22" s="19"/>
      <c r="GQ22" s="19"/>
      <c r="GR22" s="19"/>
      <c r="GS22" s="19"/>
      <c r="GT22" s="19"/>
      <c r="GU22" s="19"/>
      <c r="GV22" s="19"/>
      <c r="GW22" s="19"/>
      <c r="GX22" s="18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8"/>
      <c r="HK22" s="19"/>
      <c r="HL22" s="19"/>
      <c r="HM22" s="19"/>
      <c r="HN22" s="19"/>
      <c r="HO22" s="27"/>
    </row>
    <row r="23" spans="1:223" x14ac:dyDescent="0.25">
      <c r="A23" s="11" t="s">
        <v>242</v>
      </c>
      <c r="B23" s="18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8"/>
      <c r="O23" s="19"/>
      <c r="P23" s="19"/>
      <c r="Q23" s="19"/>
      <c r="R23" s="19"/>
      <c r="S23" s="19">
        <v>11174449.404543437</v>
      </c>
      <c r="T23" s="19">
        <v>19853046.297924556</v>
      </c>
      <c r="U23" s="19">
        <v>16526660.505048497</v>
      </c>
      <c r="V23" s="19">
        <v>12870437.308983462</v>
      </c>
      <c r="W23" s="19">
        <v>10558479.475068897</v>
      </c>
      <c r="X23" s="19">
        <v>10558704.379632194</v>
      </c>
      <c r="Y23" s="19">
        <v>11370133.263912089</v>
      </c>
      <c r="Z23" s="18">
        <v>11503921.690643651</v>
      </c>
      <c r="AA23" s="19">
        <v>11334243.371475235</v>
      </c>
      <c r="AB23" s="19">
        <v>11225733.661818506</v>
      </c>
      <c r="AC23" s="19">
        <v>11378621.352663454</v>
      </c>
      <c r="AD23" s="19">
        <v>11604060.381811069</v>
      </c>
      <c r="AE23" s="19">
        <v>12061521.441805376</v>
      </c>
      <c r="AF23" s="19">
        <v>12401193.293108741</v>
      </c>
      <c r="AG23" s="19">
        <v>12568584.957327707</v>
      </c>
      <c r="AH23" s="19">
        <v>12477641.309985077</v>
      </c>
      <c r="AI23" s="19">
        <v>12270884.361248903</v>
      </c>
      <c r="AJ23" s="19">
        <v>12260375.048178283</v>
      </c>
      <c r="AK23" s="19">
        <v>12710426.216415934</v>
      </c>
      <c r="AL23" s="18">
        <v>12580350.264749849</v>
      </c>
      <c r="AM23" s="19">
        <v>12435898.006977618</v>
      </c>
      <c r="AN23" s="19">
        <v>12144481.826122463</v>
      </c>
      <c r="AO23" s="19">
        <v>11886024.273915436</v>
      </c>
      <c r="AP23" s="19">
        <v>11789137.46805509</v>
      </c>
      <c r="AQ23" s="19">
        <v>11801172.086831991</v>
      </c>
      <c r="AR23" s="19">
        <v>11826380.365728181</v>
      </c>
      <c r="AS23" s="19">
        <v>11792840.304372614</v>
      </c>
      <c r="AT23" s="19">
        <v>11441264.072144821</v>
      </c>
      <c r="AU23" s="19">
        <v>11287618.223261654</v>
      </c>
      <c r="AV23" s="19">
        <v>11355882.824287761</v>
      </c>
      <c r="AW23" s="19">
        <v>11744225.49654513</v>
      </c>
      <c r="AX23" s="18">
        <v>11600010.317871857</v>
      </c>
      <c r="AY23" s="19">
        <v>11495714.218377037</v>
      </c>
      <c r="AZ23" s="19">
        <v>11355605.423459686</v>
      </c>
      <c r="BA23" s="19">
        <v>11218871.190827016</v>
      </c>
      <c r="BB23" s="19">
        <v>11162296.817727828</v>
      </c>
      <c r="BC23" s="19">
        <v>11217774.615537697</v>
      </c>
      <c r="BD23" s="19">
        <v>11265541.761222579</v>
      </c>
      <c r="BE23" s="19">
        <v>11248737.295396222</v>
      </c>
      <c r="BF23" s="19">
        <v>11136292.52539454</v>
      </c>
      <c r="BG23" s="19">
        <v>11017583.53220191</v>
      </c>
      <c r="BH23" s="19">
        <v>11017574.260888062</v>
      </c>
      <c r="BI23" s="19">
        <v>11280717.448331719</v>
      </c>
      <c r="BJ23" s="18">
        <v>11102181.359711153</v>
      </c>
      <c r="BK23" s="19">
        <v>10994368.65971682</v>
      </c>
      <c r="BL23" s="19">
        <v>10871763.16588868</v>
      </c>
      <c r="BM23" s="19">
        <v>10764671.424352925</v>
      </c>
      <c r="BN23" s="19">
        <v>10712164.699038344</v>
      </c>
      <c r="BO23" s="19">
        <v>10737992.343378033</v>
      </c>
      <c r="BP23" s="19">
        <v>10727522.284547342</v>
      </c>
      <c r="BQ23" s="19">
        <v>10656305.092629792</v>
      </c>
      <c r="BR23" s="19">
        <v>10535009.4088965</v>
      </c>
      <c r="BS23" s="19">
        <v>10392231.245103544</v>
      </c>
      <c r="BT23" s="19">
        <v>10259473.846528266</v>
      </c>
      <c r="BU23" s="19">
        <v>10289584.170633134</v>
      </c>
      <c r="BV23" s="18">
        <v>9920340.5695325285</v>
      </c>
      <c r="BW23" s="19">
        <v>9625018.4758278392</v>
      </c>
      <c r="BX23" s="19">
        <v>9310011.516239943</v>
      </c>
      <c r="BY23" s="19">
        <v>9026887.5063712616</v>
      </c>
      <c r="BZ23" s="19">
        <v>8803962.5926503967</v>
      </c>
      <c r="CA23" s="19">
        <v>8614815.3102552891</v>
      </c>
      <c r="CB23" s="19">
        <v>8482089.9506283291</v>
      </c>
      <c r="CC23" s="19">
        <v>8307900.4303350914</v>
      </c>
      <c r="CD23" s="19">
        <v>8093415.3672950268</v>
      </c>
      <c r="CE23" s="19">
        <v>7886529.1405506143</v>
      </c>
      <c r="CF23" s="19">
        <v>7713285.5967653412</v>
      </c>
      <c r="CG23" s="19">
        <v>7680479.8407321535</v>
      </c>
      <c r="CH23" s="18">
        <v>7323341.5048356084</v>
      </c>
      <c r="CI23" s="19">
        <v>7050346.1325568231</v>
      </c>
      <c r="CJ23" s="19">
        <v>6777593.6334486604</v>
      </c>
      <c r="CK23" s="19">
        <v>6541440.580648574</v>
      </c>
      <c r="CL23" s="19">
        <v>6357894.3815098507</v>
      </c>
      <c r="CM23" s="19">
        <v>6215286.009596183</v>
      </c>
      <c r="CN23" s="19">
        <v>6086565.8541967943</v>
      </c>
      <c r="CO23" s="19">
        <v>5958254.8111896813</v>
      </c>
      <c r="CP23" s="19">
        <v>5787188.495375759</v>
      </c>
      <c r="CQ23" s="19">
        <v>5606550.2517127227</v>
      </c>
      <c r="CR23" s="19">
        <v>5468461.6796710659</v>
      </c>
      <c r="CS23" s="19">
        <v>5474255.6409621499</v>
      </c>
      <c r="CT23" s="18">
        <v>5191418.4266203595</v>
      </c>
      <c r="CU23" s="19">
        <v>4997370.9012043355</v>
      </c>
      <c r="CV23" s="19">
        <v>4804966.9235675093</v>
      </c>
      <c r="CW23" s="19">
        <v>4637316.8158278968</v>
      </c>
      <c r="CX23" s="19">
        <v>4498120.9210170144</v>
      </c>
      <c r="CY23" s="19">
        <v>4402083.0289010834</v>
      </c>
      <c r="CZ23" s="19">
        <v>4314535.243956578</v>
      </c>
      <c r="DA23" s="19">
        <v>4219664.719845512</v>
      </c>
      <c r="DB23" s="19">
        <v>4099667.7470378224</v>
      </c>
      <c r="DC23" s="19">
        <v>3963595.5200796355</v>
      </c>
      <c r="DD23" s="19">
        <v>3793469.154750024</v>
      </c>
      <c r="DE23" s="19">
        <v>3710373.0028039515</v>
      </c>
      <c r="DF23" s="18">
        <v>3532183.1092753857</v>
      </c>
      <c r="DG23" s="19">
        <v>3463263.9230403635</v>
      </c>
      <c r="DH23" s="19">
        <v>3397988.1858609007</v>
      </c>
      <c r="DI23" s="19">
        <v>3334151.3655442121</v>
      </c>
      <c r="DJ23" s="19">
        <v>3272665.1709413645</v>
      </c>
      <c r="DK23" s="19">
        <v>3205502.1079894751</v>
      </c>
      <c r="DL23" s="19">
        <v>3134735.8439648361</v>
      </c>
      <c r="DM23" s="19">
        <v>3082731.7108857022</v>
      </c>
      <c r="DN23" s="19">
        <v>3019462.052220847</v>
      </c>
      <c r="DO23" s="19">
        <v>2958725.2994333277</v>
      </c>
      <c r="DP23" s="19">
        <v>2897576.2360720746</v>
      </c>
      <c r="DQ23" s="19">
        <v>2923965.2502129488</v>
      </c>
      <c r="DR23" s="18">
        <v>2783813.1436171411</v>
      </c>
      <c r="DS23" s="19">
        <v>2730332.6347399009</v>
      </c>
      <c r="DT23" s="19">
        <v>2672086.4645585446</v>
      </c>
      <c r="DU23" s="19">
        <v>2619240.890904434</v>
      </c>
      <c r="DV23" s="19">
        <v>2578227.9432794396</v>
      </c>
      <c r="DW23" s="19">
        <v>2521990.4945935123</v>
      </c>
      <c r="DX23" s="19">
        <v>2464750.675750182</v>
      </c>
      <c r="DY23" s="19">
        <v>2415171.0391822644</v>
      </c>
      <c r="DZ23" s="19">
        <v>2365564.4123391374</v>
      </c>
      <c r="EA23" s="19">
        <v>2317111.7875866103</v>
      </c>
      <c r="EB23" s="19">
        <v>2273315.8334256029</v>
      </c>
      <c r="EC23" s="19">
        <v>2297453.0191709017</v>
      </c>
      <c r="ED23" s="18">
        <v>2187455.2693055389</v>
      </c>
      <c r="EE23" s="19">
        <v>2146588.6446116325</v>
      </c>
      <c r="EF23" s="19">
        <v>2111252.3668634682</v>
      </c>
      <c r="EG23" s="19">
        <v>2067753.988009013</v>
      </c>
      <c r="EH23" s="19">
        <v>2023977.6243865371</v>
      </c>
      <c r="EI23" s="19">
        <v>1855461.8677835066</v>
      </c>
      <c r="EJ23" s="19">
        <v>1788595.0110171046</v>
      </c>
      <c r="EK23" s="19">
        <v>1752854.5332670682</v>
      </c>
      <c r="EL23" s="19">
        <v>1719443.8762515995</v>
      </c>
      <c r="EM23" s="19">
        <v>1685780.1370874688</v>
      </c>
      <c r="EN23" s="19">
        <v>1653215.7782784749</v>
      </c>
      <c r="EO23" s="19">
        <v>1675068.8927561471</v>
      </c>
      <c r="EP23" s="18">
        <v>1590189.1798691226</v>
      </c>
      <c r="EQ23" s="19">
        <v>1559659.2597640464</v>
      </c>
      <c r="ER23" s="19">
        <v>1529654.9123814725</v>
      </c>
      <c r="ES23" s="19">
        <v>1499033.1931536859</v>
      </c>
      <c r="ET23" s="19">
        <v>1469995.3872523792</v>
      </c>
      <c r="EU23" s="19">
        <v>1441476.9383411517</v>
      </c>
      <c r="EV23" s="19">
        <v>1413553.7159517172</v>
      </c>
      <c r="EW23" s="19">
        <v>1386079.9091622552</v>
      </c>
      <c r="EX23" s="19">
        <v>1359211.4351433448</v>
      </c>
      <c r="EY23" s="19">
        <v>1333357.5070766108</v>
      </c>
      <c r="EZ23" s="19">
        <v>1306825.7235733494</v>
      </c>
      <c r="FA23" s="19">
        <v>1322169.967107866</v>
      </c>
      <c r="FB23" s="18">
        <v>1256802.4970407821</v>
      </c>
      <c r="FC23" s="19">
        <v>1232516.1925845498</v>
      </c>
      <c r="FD23" s="19">
        <v>1208939.066551548</v>
      </c>
      <c r="FE23" s="19">
        <v>1185187.9613179518</v>
      </c>
      <c r="FF23" s="19">
        <v>1162440.9473730717</v>
      </c>
      <c r="FG23" s="19">
        <v>1140334.68700304</v>
      </c>
      <c r="FH23" s="19">
        <v>1118056.5869980745</v>
      </c>
      <c r="FI23" s="19">
        <v>1096197.6273686751</v>
      </c>
      <c r="FJ23" s="19">
        <v>1075389.9101859119</v>
      </c>
      <c r="FK23" s="19">
        <v>1054982.996059268</v>
      </c>
      <c r="FL23" s="19">
        <v>1033564.755770609</v>
      </c>
      <c r="FM23" s="19">
        <v>1044019.8335792088</v>
      </c>
      <c r="FN23" s="18">
        <v>994629.35236798751</v>
      </c>
      <c r="FO23" s="19">
        <v>974793.73067658045</v>
      </c>
      <c r="FP23" s="19">
        <v>956340.48380816833</v>
      </c>
      <c r="FQ23" s="19">
        <v>938156.30510290386</v>
      </c>
      <c r="FR23" s="19">
        <v>918781.081500286</v>
      </c>
      <c r="FS23" s="19">
        <v>901344.1184636422</v>
      </c>
      <c r="FT23" s="19">
        <v>884275.42077513842</v>
      </c>
      <c r="FU23" s="19">
        <v>865562.35068989778</v>
      </c>
      <c r="FV23" s="19">
        <v>849145.64524829725</v>
      </c>
      <c r="FW23" s="19">
        <v>833006.54024770646</v>
      </c>
      <c r="FX23" s="19">
        <v>816467.8732537597</v>
      </c>
      <c r="FY23" s="19">
        <v>821623.7121268179</v>
      </c>
      <c r="FZ23" s="18">
        <v>785775.82985601248</v>
      </c>
      <c r="GA23" s="19">
        <v>770241.57801924646</v>
      </c>
      <c r="GB23" s="19">
        <v>755709.38921945239</v>
      </c>
      <c r="GC23" s="19">
        <v>741370.09968654334</v>
      </c>
      <c r="GD23" s="19">
        <v>725399.83340340271</v>
      </c>
      <c r="GE23" s="19">
        <v>711450.03981783299</v>
      </c>
      <c r="GF23" s="19">
        <v>698029.83723603969</v>
      </c>
      <c r="GG23" s="19">
        <v>684009.33510336827</v>
      </c>
      <c r="GH23" s="19">
        <v>670881.3961785587</v>
      </c>
      <c r="GI23" s="19">
        <v>658266.1513846023</v>
      </c>
      <c r="GJ23" s="19">
        <v>643565.94317902368</v>
      </c>
      <c r="GK23" s="19">
        <v>643635.28020394989</v>
      </c>
      <c r="GL23" s="18">
        <v>619460.18728384771</v>
      </c>
      <c r="GM23" s="19">
        <v>606691.44112519315</v>
      </c>
      <c r="GN23" s="19">
        <v>595206.85909875343</v>
      </c>
      <c r="GO23" s="19">
        <v>583928.41487536673</v>
      </c>
      <c r="GP23" s="19">
        <v>571182.74454846012</v>
      </c>
      <c r="GQ23" s="19">
        <v>480970.61425871059</v>
      </c>
      <c r="GR23" s="19"/>
      <c r="GS23" s="19"/>
      <c r="GT23" s="19"/>
      <c r="GU23" s="19"/>
      <c r="GV23" s="19"/>
      <c r="GW23" s="19"/>
      <c r="GX23" s="18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8"/>
      <c r="HK23" s="19"/>
      <c r="HL23" s="19"/>
      <c r="HM23" s="19"/>
      <c r="HN23" s="19"/>
      <c r="HO23" s="27"/>
    </row>
    <row r="24" spans="1:223" x14ac:dyDescent="0.25">
      <c r="A24" s="11" t="s">
        <v>243</v>
      </c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8"/>
      <c r="O24" s="19"/>
      <c r="P24" s="19"/>
      <c r="Q24" s="19"/>
      <c r="R24" s="19"/>
      <c r="S24" s="19"/>
      <c r="T24" s="19">
        <v>9122454.6171605121</v>
      </c>
      <c r="U24" s="19">
        <v>10016487.709873557</v>
      </c>
      <c r="V24" s="19">
        <v>8638484.7428208068</v>
      </c>
      <c r="W24" s="19">
        <v>7154597.4029525295</v>
      </c>
      <c r="X24" s="19">
        <v>6209911.5651024152</v>
      </c>
      <c r="Y24" s="19">
        <v>5539893.6382129937</v>
      </c>
      <c r="Z24" s="18">
        <v>5389888.902756324</v>
      </c>
      <c r="AA24" s="19">
        <v>5217345.697337972</v>
      </c>
      <c r="AB24" s="19">
        <v>5100188.6651155781</v>
      </c>
      <c r="AC24" s="19">
        <v>5233541.4793120762</v>
      </c>
      <c r="AD24" s="19">
        <v>5378477.9565451518</v>
      </c>
      <c r="AE24" s="19">
        <v>5426959.7200106066</v>
      </c>
      <c r="AF24" s="19">
        <v>5468320.2871552408</v>
      </c>
      <c r="AG24" s="19">
        <v>5461918.2250042809</v>
      </c>
      <c r="AH24" s="19">
        <v>5336108.385899581</v>
      </c>
      <c r="AI24" s="19">
        <v>5212983.0409300476</v>
      </c>
      <c r="AJ24" s="19">
        <v>5048231.7673379686</v>
      </c>
      <c r="AK24" s="19">
        <v>4817679.163609473</v>
      </c>
      <c r="AL24" s="18">
        <v>4577207.4889133014</v>
      </c>
      <c r="AM24" s="19">
        <v>4361544.7323947288</v>
      </c>
      <c r="AN24" s="19">
        <v>4172163.5694415844</v>
      </c>
      <c r="AO24" s="19">
        <v>3893159.2253715689</v>
      </c>
      <c r="AP24" s="19">
        <v>3598376.9343533511</v>
      </c>
      <c r="AQ24" s="19">
        <v>3407922.6556618544</v>
      </c>
      <c r="AR24" s="19">
        <v>3259461.7740236451</v>
      </c>
      <c r="AS24" s="19">
        <v>3075036.6608846681</v>
      </c>
      <c r="AT24" s="19">
        <v>2877812.6961720949</v>
      </c>
      <c r="AU24" s="19">
        <v>2683187.2718438162</v>
      </c>
      <c r="AV24" s="19">
        <v>2550460.1604395709</v>
      </c>
      <c r="AW24" s="19">
        <v>2516547.5949070426</v>
      </c>
      <c r="AX24" s="18">
        <v>2499913.9205953022</v>
      </c>
      <c r="AY24" s="19">
        <v>2470252.7001627297</v>
      </c>
      <c r="AZ24" s="19">
        <v>2416139.761394171</v>
      </c>
      <c r="BA24" s="19">
        <v>2356135.8346628742</v>
      </c>
      <c r="BB24" s="19">
        <v>2293197.877824991</v>
      </c>
      <c r="BC24" s="19">
        <v>2239276.4191862368</v>
      </c>
      <c r="BD24" s="19">
        <v>2175384.7918574703</v>
      </c>
      <c r="BE24" s="19">
        <v>2133530.3421045421</v>
      </c>
      <c r="BF24" s="19">
        <v>2074621.2004205997</v>
      </c>
      <c r="BG24" s="19">
        <v>2021224.6952662566</v>
      </c>
      <c r="BH24" s="19">
        <v>1973023.1438956759</v>
      </c>
      <c r="BI24" s="19">
        <v>1928636.604253914</v>
      </c>
      <c r="BJ24" s="18">
        <v>1879831.7714334934</v>
      </c>
      <c r="BK24" s="19">
        <v>1835390.7810132164</v>
      </c>
      <c r="BL24" s="19">
        <v>1793096.7394173266</v>
      </c>
      <c r="BM24" s="19">
        <v>1750447.2737201094</v>
      </c>
      <c r="BN24" s="19">
        <v>1716304.0494461455</v>
      </c>
      <c r="BO24" s="19">
        <v>1677117.4393685374</v>
      </c>
      <c r="BP24" s="19">
        <v>1639407.2605748323</v>
      </c>
      <c r="BQ24" s="19">
        <v>1599392.7239314395</v>
      </c>
      <c r="BR24" s="19">
        <v>1549838.4986078434</v>
      </c>
      <c r="BS24" s="19">
        <v>1509145.3713510307</v>
      </c>
      <c r="BT24" s="19">
        <v>1469607.1264505568</v>
      </c>
      <c r="BU24" s="19">
        <v>1433040.104372181</v>
      </c>
      <c r="BV24" s="18">
        <v>1397433.790726485</v>
      </c>
      <c r="BW24" s="19">
        <v>1366912.0018932549</v>
      </c>
      <c r="BX24" s="19">
        <v>1342750.5832245972</v>
      </c>
      <c r="BY24" s="19">
        <v>1309790.7517576681</v>
      </c>
      <c r="BZ24" s="19">
        <v>1275585.0322475471</v>
      </c>
      <c r="CA24" s="19">
        <v>1252969.8706566412</v>
      </c>
      <c r="CB24" s="19">
        <v>1215562.4179379907</v>
      </c>
      <c r="CC24" s="19">
        <v>1191911.4600213496</v>
      </c>
      <c r="CD24" s="19">
        <v>1163780.193074103</v>
      </c>
      <c r="CE24" s="19">
        <v>1132256.1170404512</v>
      </c>
      <c r="CF24" s="19">
        <v>1112805.3376306219</v>
      </c>
      <c r="CG24" s="19">
        <v>1097859.5384145144</v>
      </c>
      <c r="CH24" s="18">
        <v>1069169.8319624863</v>
      </c>
      <c r="CI24" s="19">
        <v>1045170.8722049681</v>
      </c>
      <c r="CJ24" s="19">
        <v>1022976.6856041632</v>
      </c>
      <c r="CK24" s="19">
        <v>992773.72238457389</v>
      </c>
      <c r="CL24" s="19">
        <v>969737.88721970061</v>
      </c>
      <c r="CM24" s="19">
        <v>956818.48311308201</v>
      </c>
      <c r="CN24" s="19">
        <v>932986.2440320733</v>
      </c>
      <c r="CO24" s="19">
        <v>915153.88381312054</v>
      </c>
      <c r="CP24" s="19">
        <v>898960.98421308468</v>
      </c>
      <c r="CQ24" s="19">
        <v>885133.89403291955</v>
      </c>
      <c r="CR24" s="19">
        <v>861537.96951684915</v>
      </c>
      <c r="CS24" s="19">
        <v>839526.49327631528</v>
      </c>
      <c r="CT24" s="18">
        <v>821831.54434933374</v>
      </c>
      <c r="CU24" s="19">
        <v>805597.06689499749</v>
      </c>
      <c r="CV24" s="19">
        <v>792096.17447600083</v>
      </c>
      <c r="CW24" s="19">
        <v>774601.95271049859</v>
      </c>
      <c r="CX24" s="19">
        <v>760895.71863864909</v>
      </c>
      <c r="CY24" s="19">
        <v>752031.34865871142</v>
      </c>
      <c r="CZ24" s="19">
        <v>736701.2217296497</v>
      </c>
      <c r="DA24" s="19">
        <v>726139.8155015274</v>
      </c>
      <c r="DB24" s="19">
        <v>710243.52769158629</v>
      </c>
      <c r="DC24" s="19">
        <v>696582.43224378419</v>
      </c>
      <c r="DD24" s="19">
        <v>687288.38399422495</v>
      </c>
      <c r="DE24" s="19">
        <v>673968.52410993178</v>
      </c>
      <c r="DF24" s="18">
        <v>655266.86013251962</v>
      </c>
      <c r="DG24" s="19">
        <v>642166.12063356722</v>
      </c>
      <c r="DH24" s="19">
        <v>632060.92087711114</v>
      </c>
      <c r="DI24" s="19">
        <v>619414.19092909887</v>
      </c>
      <c r="DJ24" s="19">
        <v>611197.52537705074</v>
      </c>
      <c r="DK24" s="19">
        <v>604559.60742183519</v>
      </c>
      <c r="DL24" s="19">
        <v>584857.41349008447</v>
      </c>
      <c r="DM24" s="19">
        <v>570090.36873114575</v>
      </c>
      <c r="DN24" s="19">
        <v>561115.73051214474</v>
      </c>
      <c r="DO24" s="19">
        <v>549330.74606015091</v>
      </c>
      <c r="DP24" s="19">
        <v>535343.97207053145</v>
      </c>
      <c r="DQ24" s="19">
        <v>521932.26942921517</v>
      </c>
      <c r="DR24" s="18">
        <v>507550.67209953314</v>
      </c>
      <c r="DS24" s="19">
        <v>499889.36286782642</v>
      </c>
      <c r="DT24" s="19">
        <v>490780.09276824509</v>
      </c>
      <c r="DU24" s="19">
        <v>474649.31501731602</v>
      </c>
      <c r="DV24" s="19">
        <v>465422.89358320681</v>
      </c>
      <c r="DW24" s="19">
        <v>464962.27472319116</v>
      </c>
      <c r="DX24" s="19">
        <v>419595.34693565295</v>
      </c>
      <c r="DY24" s="19">
        <v>408009.8952516889</v>
      </c>
      <c r="DZ24" s="19">
        <v>397151.85135834274</v>
      </c>
      <c r="EA24" s="19">
        <v>388727.54042891035</v>
      </c>
      <c r="EB24" s="19">
        <v>379220.68114839646</v>
      </c>
      <c r="EC24" s="19">
        <v>373067.12801465159</v>
      </c>
      <c r="ED24" s="18">
        <v>365688.49649805133</v>
      </c>
      <c r="EE24" s="19">
        <v>358704.70114713185</v>
      </c>
      <c r="EF24" s="19">
        <v>353146.16261835233</v>
      </c>
      <c r="EG24" s="19">
        <v>350467.98437295813</v>
      </c>
      <c r="EH24" s="19">
        <v>342247.58069693064</v>
      </c>
      <c r="EI24" s="19">
        <v>328903.29680684075</v>
      </c>
      <c r="EJ24" s="19">
        <v>226153.02077977566</v>
      </c>
      <c r="EK24" s="19">
        <v>160232.71487947763</v>
      </c>
      <c r="EL24" s="19">
        <v>155838.40458913363</v>
      </c>
      <c r="EM24" s="19">
        <v>153794.22218802408</v>
      </c>
      <c r="EN24" s="19">
        <v>115265.08557955772</v>
      </c>
      <c r="EO24" s="19">
        <v>113907.98571903724</v>
      </c>
      <c r="EP24" s="18">
        <v>112490.15799441002</v>
      </c>
      <c r="EQ24" s="19">
        <v>111134.6864030194</v>
      </c>
      <c r="ER24" s="19">
        <v>109797.07591010741</v>
      </c>
      <c r="ES24" s="19">
        <v>108477.05392627431</v>
      </c>
      <c r="ET24" s="19">
        <v>107174.34902357278</v>
      </c>
      <c r="EU24" s="19">
        <v>105888.70389584434</v>
      </c>
      <c r="EV24" s="19">
        <v>104619.847030784</v>
      </c>
      <c r="EW24" s="19">
        <v>103367.53057530646</v>
      </c>
      <c r="EX24" s="19">
        <v>102131.50463051609</v>
      </c>
      <c r="EY24" s="19">
        <v>100911.51863606472</v>
      </c>
      <c r="EZ24" s="19">
        <v>99707.333469035075</v>
      </c>
      <c r="FA24" s="19">
        <v>98518.708822152257</v>
      </c>
      <c r="FB24" s="18">
        <v>97345.409356856733</v>
      </c>
      <c r="FC24" s="19">
        <v>96187.205941851949</v>
      </c>
      <c r="FD24" s="19">
        <v>95043.87471455682</v>
      </c>
      <c r="FE24" s="19">
        <v>93915.192350937694</v>
      </c>
      <c r="FF24" s="19">
        <v>92800.934104055719</v>
      </c>
      <c r="FG24" s="19">
        <v>91700.894217476292</v>
      </c>
      <c r="FH24" s="19">
        <v>90614.858297333805</v>
      </c>
      <c r="FI24" s="19">
        <v>89542.615818478153</v>
      </c>
      <c r="FJ24" s="19">
        <v>88483.963463022141</v>
      </c>
      <c r="FK24" s="19">
        <v>87438.699535983731</v>
      </c>
      <c r="FL24" s="19">
        <v>86406.631656906698</v>
      </c>
      <c r="FM24" s="19">
        <v>85387.558207903814</v>
      </c>
      <c r="FN24" s="18">
        <v>84381.295361592143</v>
      </c>
      <c r="FO24" s="19">
        <v>83387.646584442162</v>
      </c>
      <c r="FP24" s="19">
        <v>82406.434717786411</v>
      </c>
      <c r="FQ24" s="19">
        <v>81437.474726978966</v>
      </c>
      <c r="FR24" s="19">
        <v>80480.590991899749</v>
      </c>
      <c r="FS24" s="19">
        <v>79535.598916450297</v>
      </c>
      <c r="FT24" s="19">
        <v>78602.335840846645</v>
      </c>
      <c r="FU24" s="19">
        <v>77680.627783516102</v>
      </c>
      <c r="FV24" s="19">
        <v>76770.309377411861</v>
      </c>
      <c r="FW24" s="19">
        <v>75871.210686771534</v>
      </c>
      <c r="FX24" s="19">
        <v>74983.173013263775</v>
      </c>
      <c r="FY24" s="19">
        <v>74106.040081462401</v>
      </c>
      <c r="FZ24" s="18">
        <v>73239.650385773115</v>
      </c>
      <c r="GA24" s="19">
        <v>72383.852758032619</v>
      </c>
      <c r="GB24" s="19">
        <v>71538.49428426729</v>
      </c>
      <c r="GC24" s="19">
        <v>70703.425196313838</v>
      </c>
      <c r="GD24" s="19">
        <v>69878.501594724468</v>
      </c>
      <c r="GE24" s="19">
        <v>69063.576211335851</v>
      </c>
      <c r="GF24" s="19">
        <v>68258.509953963105</v>
      </c>
      <c r="GG24" s="19">
        <v>67463.157215895524</v>
      </c>
      <c r="GH24" s="19">
        <v>66677.38677366366</v>
      </c>
      <c r="GI24" s="19">
        <v>65901.064119440387</v>
      </c>
      <c r="GJ24" s="19">
        <v>65134.049453777901</v>
      </c>
      <c r="GK24" s="19">
        <v>64376.214114659342</v>
      </c>
      <c r="GL24" s="18">
        <v>63627.428678615295</v>
      </c>
      <c r="GM24" s="19">
        <v>62887.574098154771</v>
      </c>
      <c r="GN24" s="19">
        <v>62156.513035282514</v>
      </c>
      <c r="GO24" s="19">
        <v>61434.128703960101</v>
      </c>
      <c r="GP24" s="19">
        <v>60720.300872338761</v>
      </c>
      <c r="GQ24" s="19">
        <v>60014.909408569729</v>
      </c>
      <c r="GR24" s="19">
        <v>1277.6375524409259</v>
      </c>
      <c r="GS24" s="19"/>
      <c r="GT24" s="19"/>
      <c r="GU24" s="19"/>
      <c r="GV24" s="19"/>
      <c r="GW24" s="19"/>
      <c r="GX24" s="18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8"/>
      <c r="HK24" s="19"/>
      <c r="HL24" s="19"/>
      <c r="HM24" s="19"/>
      <c r="HN24" s="19"/>
      <c r="HO24" s="27"/>
    </row>
    <row r="25" spans="1:223" x14ac:dyDescent="0.25">
      <c r="A25" s="11" t="s">
        <v>244</v>
      </c>
      <c r="B25" s="18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8"/>
      <c r="O25" s="19"/>
      <c r="P25" s="19"/>
      <c r="Q25" s="19"/>
      <c r="R25" s="19"/>
      <c r="S25" s="19"/>
      <c r="T25" s="19"/>
      <c r="U25" s="19">
        <v>7488186.5075096376</v>
      </c>
      <c r="V25" s="19">
        <v>10671977.155539544</v>
      </c>
      <c r="W25" s="19">
        <v>10244013.712651271</v>
      </c>
      <c r="X25" s="19">
        <v>7963061.9715395914</v>
      </c>
      <c r="Y25" s="19">
        <v>6699428.4830545085</v>
      </c>
      <c r="Z25" s="18">
        <v>5864108.8760917522</v>
      </c>
      <c r="AA25" s="19">
        <v>5356652.0065924041</v>
      </c>
      <c r="AB25" s="19">
        <v>4966968.6344356602</v>
      </c>
      <c r="AC25" s="19">
        <v>4709712.4497275334</v>
      </c>
      <c r="AD25" s="19">
        <v>4628950.21805673</v>
      </c>
      <c r="AE25" s="19">
        <v>4621773.0618233029</v>
      </c>
      <c r="AF25" s="19">
        <v>4566501.9685076317</v>
      </c>
      <c r="AG25" s="19">
        <v>4506812.410377413</v>
      </c>
      <c r="AH25" s="19">
        <v>4424100.5268029869</v>
      </c>
      <c r="AI25" s="19">
        <v>4321947.4126296705</v>
      </c>
      <c r="AJ25" s="19">
        <v>4210342.0117190909</v>
      </c>
      <c r="AK25" s="19">
        <v>4088263.4202347393</v>
      </c>
      <c r="AL25" s="18">
        <v>3947434.9841422359</v>
      </c>
      <c r="AM25" s="19">
        <v>3707400.1071460736</v>
      </c>
      <c r="AN25" s="19">
        <v>3513721.6562015438</v>
      </c>
      <c r="AO25" s="19">
        <v>3295641.0902907364</v>
      </c>
      <c r="AP25" s="19">
        <v>3082863.6199749489</v>
      </c>
      <c r="AQ25" s="19">
        <v>2870967.0408111727</v>
      </c>
      <c r="AR25" s="19">
        <v>2670556.7206952181</v>
      </c>
      <c r="AS25" s="19">
        <v>2480470.2795349811</v>
      </c>
      <c r="AT25" s="19">
        <v>2305161.7833722732</v>
      </c>
      <c r="AU25" s="19">
        <v>2140999.951534153</v>
      </c>
      <c r="AV25" s="19">
        <v>2001924.9607863803</v>
      </c>
      <c r="AW25" s="19">
        <v>1888988.1087381376</v>
      </c>
      <c r="AX25" s="18">
        <v>1800529.5391136578</v>
      </c>
      <c r="AY25" s="19">
        <v>1709781.9020959847</v>
      </c>
      <c r="AZ25" s="19">
        <v>1631983.6086019031</v>
      </c>
      <c r="BA25" s="19">
        <v>1571198.0078675998</v>
      </c>
      <c r="BB25" s="19">
        <v>1524381.8043531929</v>
      </c>
      <c r="BC25" s="19">
        <v>1478020.7396263664</v>
      </c>
      <c r="BD25" s="19">
        <v>1425836.626635062</v>
      </c>
      <c r="BE25" s="19">
        <v>1393606.5423236529</v>
      </c>
      <c r="BF25" s="19">
        <v>1363330.6278263803</v>
      </c>
      <c r="BG25" s="19">
        <v>1324041.6934326112</v>
      </c>
      <c r="BH25" s="19">
        <v>1282921.2980322829</v>
      </c>
      <c r="BI25" s="19">
        <v>1247019.279374351</v>
      </c>
      <c r="BJ25" s="18">
        <v>1211064.0195630118</v>
      </c>
      <c r="BK25" s="19">
        <v>1173944.0132914621</v>
      </c>
      <c r="BL25" s="19">
        <v>1146616.5535852571</v>
      </c>
      <c r="BM25" s="19">
        <v>1116717.5263115598</v>
      </c>
      <c r="BN25" s="19">
        <v>1084751.440912236</v>
      </c>
      <c r="BO25" s="19">
        <v>1062418.750261537</v>
      </c>
      <c r="BP25" s="19">
        <v>1033883.401293141</v>
      </c>
      <c r="BQ25" s="19">
        <v>1002112.5347721898</v>
      </c>
      <c r="BR25" s="19">
        <v>982044.14348711609</v>
      </c>
      <c r="BS25" s="19">
        <v>948603.95051663555</v>
      </c>
      <c r="BT25" s="19">
        <v>920604.30487076472</v>
      </c>
      <c r="BU25" s="19">
        <v>893260.73243958119</v>
      </c>
      <c r="BV25" s="18">
        <v>871354.39876550133</v>
      </c>
      <c r="BW25" s="19">
        <v>847852.75452134595</v>
      </c>
      <c r="BX25" s="19">
        <v>828969.52896345453</v>
      </c>
      <c r="BY25" s="19">
        <v>811561.20312568068</v>
      </c>
      <c r="BZ25" s="19">
        <v>794911.17998685758</v>
      </c>
      <c r="CA25" s="19">
        <v>771429.29907944659</v>
      </c>
      <c r="CB25" s="19">
        <v>751674.02406007168</v>
      </c>
      <c r="CC25" s="19">
        <v>725628.26599733462</v>
      </c>
      <c r="CD25" s="19">
        <v>709148.60958908638</v>
      </c>
      <c r="CE25" s="19">
        <v>693686.39198977279</v>
      </c>
      <c r="CF25" s="19">
        <v>674399.13964776497</v>
      </c>
      <c r="CG25" s="19">
        <v>663709.28707321826</v>
      </c>
      <c r="CH25" s="18">
        <v>658840.69173023605</v>
      </c>
      <c r="CI25" s="19">
        <v>643591.48547527799</v>
      </c>
      <c r="CJ25" s="19">
        <v>627440.31242373213</v>
      </c>
      <c r="CK25" s="19">
        <v>614198.1955244944</v>
      </c>
      <c r="CL25" s="19">
        <v>595256.11327276775</v>
      </c>
      <c r="CM25" s="19">
        <v>581906.53571811027</v>
      </c>
      <c r="CN25" s="19">
        <v>575365.86347221478</v>
      </c>
      <c r="CO25" s="19">
        <v>567076.42750208382</v>
      </c>
      <c r="CP25" s="19">
        <v>557322.8503499392</v>
      </c>
      <c r="CQ25" s="19">
        <v>549224.86510429264</v>
      </c>
      <c r="CR25" s="19">
        <v>543147.48766098567</v>
      </c>
      <c r="CS25" s="19">
        <v>531973.32490132574</v>
      </c>
      <c r="CT25" s="18">
        <v>521096.39236453222</v>
      </c>
      <c r="CU25" s="19">
        <v>512060.47009994142</v>
      </c>
      <c r="CV25" s="19">
        <v>503134.35190194589</v>
      </c>
      <c r="CW25" s="19">
        <v>496404.44231355586</v>
      </c>
      <c r="CX25" s="19">
        <v>489072.88494596706</v>
      </c>
      <c r="CY25" s="19">
        <v>480867.04737274273</v>
      </c>
      <c r="CZ25" s="19">
        <v>477597.02605782158</v>
      </c>
      <c r="DA25" s="19">
        <v>471112.09752963227</v>
      </c>
      <c r="DB25" s="19">
        <v>465490.42630330188</v>
      </c>
      <c r="DC25" s="19">
        <v>457311.48398318951</v>
      </c>
      <c r="DD25" s="19">
        <v>449708.63500143599</v>
      </c>
      <c r="DE25" s="19">
        <v>447212.05176527909</v>
      </c>
      <c r="DF25" s="18">
        <v>439976.02468097222</v>
      </c>
      <c r="DG25" s="19">
        <v>429134.16968112555</v>
      </c>
      <c r="DH25" s="19">
        <v>422215.25236363627</v>
      </c>
      <c r="DI25" s="19">
        <v>417918.4041331737</v>
      </c>
      <c r="DJ25" s="19">
        <v>412583.15389311442</v>
      </c>
      <c r="DK25" s="19">
        <v>410971.28887259972</v>
      </c>
      <c r="DL25" s="19">
        <v>409369.39140070637</v>
      </c>
      <c r="DM25" s="19">
        <v>399051.72706431174</v>
      </c>
      <c r="DN25" s="19">
        <v>390425.29215596343</v>
      </c>
      <c r="DO25" s="19">
        <v>390440.22900533839</v>
      </c>
      <c r="DP25" s="19">
        <v>385702.28081025905</v>
      </c>
      <c r="DQ25" s="19">
        <v>378800.39654762368</v>
      </c>
      <c r="DR25" s="18">
        <v>372079.94736417395</v>
      </c>
      <c r="DS25" s="19">
        <v>366071.23733876622</v>
      </c>
      <c r="DT25" s="19">
        <v>364952.97240906418</v>
      </c>
      <c r="DU25" s="19">
        <v>361596.5933698836</v>
      </c>
      <c r="DV25" s="19">
        <v>351442.56738485221</v>
      </c>
      <c r="DW25" s="19">
        <v>347593.17419417488</v>
      </c>
      <c r="DX25" s="19">
        <v>352056.97865476424</v>
      </c>
      <c r="DY25" s="19">
        <v>329265.51530303579</v>
      </c>
      <c r="DZ25" s="19">
        <v>320915.92176285334</v>
      </c>
      <c r="EA25" s="19">
        <v>315283.44093586999</v>
      </c>
      <c r="EB25" s="19">
        <v>310957.91332678776</v>
      </c>
      <c r="EC25" s="19">
        <v>305534.2302576846</v>
      </c>
      <c r="ED25" s="18">
        <v>303312.92504901154</v>
      </c>
      <c r="EE25" s="19">
        <v>300122.08441373933</v>
      </c>
      <c r="EF25" s="19">
        <v>298667.5699545627</v>
      </c>
      <c r="EG25" s="19">
        <v>296807.76455345226</v>
      </c>
      <c r="EH25" s="19">
        <v>298686.07893555472</v>
      </c>
      <c r="EI25" s="19">
        <v>295826.22703761619</v>
      </c>
      <c r="EJ25" s="19">
        <v>286525.47703271103</v>
      </c>
      <c r="EK25" s="19">
        <v>246294.79855090752</v>
      </c>
      <c r="EL25" s="19">
        <v>118116.75618382105</v>
      </c>
      <c r="EM25" s="19">
        <v>115633.29573912029</v>
      </c>
      <c r="EN25" s="19">
        <v>114679.30241901311</v>
      </c>
      <c r="EO25" s="19">
        <v>112918.8424056115</v>
      </c>
      <c r="EP25" s="18">
        <v>111683.35244160384</v>
      </c>
      <c r="EQ25" s="19">
        <v>110378.74963695632</v>
      </c>
      <c r="ER25" s="19">
        <v>109139.74853852416</v>
      </c>
      <c r="ES25" s="19">
        <v>107917.69898105579</v>
      </c>
      <c r="ET25" s="19">
        <v>106712.33229917301</v>
      </c>
      <c r="EU25" s="19">
        <v>105523.38611911821</v>
      </c>
      <c r="EV25" s="19">
        <v>104350.60401294418</v>
      </c>
      <c r="EW25" s="19">
        <v>103193.7278297985</v>
      </c>
      <c r="EX25" s="19">
        <v>102052.51840933299</v>
      </c>
      <c r="EY25" s="19">
        <v>100926.72533086326</v>
      </c>
      <c r="EZ25" s="19">
        <v>99816.110834041145</v>
      </c>
      <c r="FA25" s="19">
        <v>98720.435074160734</v>
      </c>
      <c r="FB25" s="18">
        <v>97639.473689757331</v>
      </c>
      <c r="FC25" s="19">
        <v>96572.991481935343</v>
      </c>
      <c r="FD25" s="19">
        <v>95520.771780850773</v>
      </c>
      <c r="FE25" s="19">
        <v>94482.589540681234</v>
      </c>
      <c r="FF25" s="19">
        <v>93458.235683203398</v>
      </c>
      <c r="FG25" s="19">
        <v>92447.489446952604</v>
      </c>
      <c r="FH25" s="19">
        <v>91450.151768231357</v>
      </c>
      <c r="FI25" s="19">
        <v>90466.00699283788</v>
      </c>
      <c r="FJ25" s="19">
        <v>89494.863725790172</v>
      </c>
      <c r="FK25" s="19">
        <v>88536.517711770037</v>
      </c>
      <c r="FL25" s="19">
        <v>87590.777932890254</v>
      </c>
      <c r="FM25" s="19">
        <v>86657.453394168828</v>
      </c>
      <c r="FN25" s="18">
        <v>85736.35221626595</v>
      </c>
      <c r="FO25" s="19">
        <v>84827.293857272802</v>
      </c>
      <c r="FP25" s="19">
        <v>83930.095490922875</v>
      </c>
      <c r="FQ25" s="19">
        <v>83044.579198212479</v>
      </c>
      <c r="FR25" s="19">
        <v>82170.564875780256</v>
      </c>
      <c r="FS25" s="19">
        <v>81307.885280600953</v>
      </c>
      <c r="FT25" s="19">
        <v>80456.370523838981</v>
      </c>
      <c r="FU25" s="19">
        <v>79615.851016658766</v>
      </c>
      <c r="FV25" s="19">
        <v>78786.165823297983</v>
      </c>
      <c r="FW25" s="19">
        <v>77967.151523636538</v>
      </c>
      <c r="FX25" s="19">
        <v>77158.652289174992</v>
      </c>
      <c r="FY25" s="19">
        <v>76360.507861245831</v>
      </c>
      <c r="FZ25" s="18">
        <v>75572.570564422873</v>
      </c>
      <c r="GA25" s="19">
        <v>74794.683585848921</v>
      </c>
      <c r="GB25" s="19">
        <v>74026.700927192607</v>
      </c>
      <c r="GC25" s="19">
        <v>73268.477835932921</v>
      </c>
      <c r="GD25" s="19">
        <v>72519.87342100135</v>
      </c>
      <c r="GE25" s="19">
        <v>71780.745091329474</v>
      </c>
      <c r="GF25" s="19">
        <v>71050.948848585918</v>
      </c>
      <c r="GG25" s="19">
        <v>70330.355162038366</v>
      </c>
      <c r="GH25" s="19">
        <v>69618.828586428674</v>
      </c>
      <c r="GI25" s="19">
        <v>68916.235260856454</v>
      </c>
      <c r="GJ25" s="19">
        <v>68222.444908779056</v>
      </c>
      <c r="GK25" s="19">
        <v>67537.332360916756</v>
      </c>
      <c r="GL25" s="18">
        <v>66860.771025084628</v>
      </c>
      <c r="GM25" s="19">
        <v>66192.636432002968</v>
      </c>
      <c r="GN25" s="19">
        <v>65532.811704012645</v>
      </c>
      <c r="GO25" s="19">
        <v>64881.171048928787</v>
      </c>
      <c r="GP25" s="19">
        <v>64237.599450544862</v>
      </c>
      <c r="GQ25" s="19">
        <v>63601.983654106982</v>
      </c>
      <c r="GR25" s="19">
        <v>62974.208943408601</v>
      </c>
      <c r="GS25" s="19">
        <v>774.24256781785448</v>
      </c>
      <c r="GT25" s="19"/>
      <c r="GU25" s="19"/>
      <c r="GV25" s="19"/>
      <c r="GW25" s="19"/>
      <c r="GX25" s="18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8"/>
      <c r="HK25" s="19"/>
      <c r="HL25" s="19"/>
      <c r="HM25" s="19"/>
      <c r="HN25" s="19"/>
      <c r="HO25" s="27"/>
    </row>
    <row r="26" spans="1:223" x14ac:dyDescent="0.25">
      <c r="A26" s="11" t="s">
        <v>245</v>
      </c>
      <c r="B26" s="18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8"/>
      <c r="O26" s="19"/>
      <c r="P26" s="19"/>
      <c r="Q26" s="19"/>
      <c r="R26" s="19"/>
      <c r="S26" s="19"/>
      <c r="T26" s="19"/>
      <c r="U26" s="19"/>
      <c r="V26" s="19">
        <v>8769818.5655511767</v>
      </c>
      <c r="W26" s="19">
        <v>10430660.830003556</v>
      </c>
      <c r="X26" s="19">
        <v>8093359.4690086907</v>
      </c>
      <c r="Y26" s="19">
        <v>6261596.1193796387</v>
      </c>
      <c r="Z26" s="18">
        <v>5287332.3480874822</v>
      </c>
      <c r="AA26" s="19">
        <v>4793979.692810352</v>
      </c>
      <c r="AB26" s="19">
        <v>4448297.712473602</v>
      </c>
      <c r="AC26" s="19">
        <v>4129543.7806553687</v>
      </c>
      <c r="AD26" s="19">
        <v>3745013.1932793539</v>
      </c>
      <c r="AE26" s="19">
        <v>3647402.2513716454</v>
      </c>
      <c r="AF26" s="19">
        <v>3528577.1740132496</v>
      </c>
      <c r="AG26" s="19">
        <v>3347780.0081251906</v>
      </c>
      <c r="AH26" s="19">
        <v>3318804.4262623759</v>
      </c>
      <c r="AI26" s="19">
        <v>3170563.1267396961</v>
      </c>
      <c r="AJ26" s="19">
        <v>3089575.2772344113</v>
      </c>
      <c r="AK26" s="19">
        <v>2903441.9203038025</v>
      </c>
      <c r="AL26" s="18">
        <v>2731271.5882964795</v>
      </c>
      <c r="AM26" s="19">
        <v>2619737.0693961382</v>
      </c>
      <c r="AN26" s="19">
        <v>2478096.5104653412</v>
      </c>
      <c r="AO26" s="19">
        <v>2342613.3434884683</v>
      </c>
      <c r="AP26" s="19">
        <v>2211794.9861875405</v>
      </c>
      <c r="AQ26" s="19">
        <v>2119306.5908438801</v>
      </c>
      <c r="AR26" s="19">
        <v>1991887.9276800554</v>
      </c>
      <c r="AS26" s="19">
        <v>1913693.4205172139</v>
      </c>
      <c r="AT26" s="19">
        <v>1808709.2162264325</v>
      </c>
      <c r="AU26" s="19">
        <v>1703038.0696659281</v>
      </c>
      <c r="AV26" s="19">
        <v>1633362.208432531</v>
      </c>
      <c r="AW26" s="19">
        <v>1547832.3107410404</v>
      </c>
      <c r="AX26" s="18">
        <v>1475499.2625290318</v>
      </c>
      <c r="AY26" s="19">
        <v>1435558.7825360878</v>
      </c>
      <c r="AZ26" s="19">
        <v>1393092.1456219109</v>
      </c>
      <c r="BA26" s="19">
        <v>1349372.3908224916</v>
      </c>
      <c r="BB26" s="19">
        <v>1297298.1360544264</v>
      </c>
      <c r="BC26" s="19">
        <v>1281979.6821418761</v>
      </c>
      <c r="BD26" s="19">
        <v>1218526.4325650146</v>
      </c>
      <c r="BE26" s="19">
        <v>1198716.5524320572</v>
      </c>
      <c r="BF26" s="19">
        <v>1151991.1745258709</v>
      </c>
      <c r="BG26" s="19">
        <v>1114409.7458854956</v>
      </c>
      <c r="BH26" s="19">
        <v>1087024.6924226992</v>
      </c>
      <c r="BI26" s="19">
        <v>1055831.1262767408</v>
      </c>
      <c r="BJ26" s="18">
        <v>1025842.3027069579</v>
      </c>
      <c r="BK26" s="19">
        <v>998752.25542815565</v>
      </c>
      <c r="BL26" s="19">
        <v>970051.98089336511</v>
      </c>
      <c r="BM26" s="19">
        <v>947369.14582967362</v>
      </c>
      <c r="BN26" s="19">
        <v>923409.86862627766</v>
      </c>
      <c r="BO26" s="19">
        <v>902140.37880801759</v>
      </c>
      <c r="BP26" s="19">
        <v>878936.00253338716</v>
      </c>
      <c r="BQ26" s="19">
        <v>855546.99056923832</v>
      </c>
      <c r="BR26" s="19">
        <v>829964.33466332697</v>
      </c>
      <c r="BS26" s="19">
        <v>806453.20236094855</v>
      </c>
      <c r="BT26" s="19">
        <v>783756.18716337788</v>
      </c>
      <c r="BU26" s="19">
        <v>760823.92242061789</v>
      </c>
      <c r="BV26" s="18">
        <v>738768.71877055895</v>
      </c>
      <c r="BW26" s="19">
        <v>718396.11569679959</v>
      </c>
      <c r="BX26" s="19">
        <v>698914.56510531949</v>
      </c>
      <c r="BY26" s="19">
        <v>679734.36328246328</v>
      </c>
      <c r="BZ26" s="19">
        <v>661132.44886096404</v>
      </c>
      <c r="CA26" s="19">
        <v>645570.27822742448</v>
      </c>
      <c r="CB26" s="19">
        <v>627403.46470048756</v>
      </c>
      <c r="CC26" s="19">
        <v>612812.77042456507</v>
      </c>
      <c r="CD26" s="19">
        <v>586093.38858763315</v>
      </c>
      <c r="CE26" s="19">
        <v>560747.99410073052</v>
      </c>
      <c r="CF26" s="19">
        <v>546983.22452788777</v>
      </c>
      <c r="CG26" s="19">
        <v>533664.24917414784</v>
      </c>
      <c r="CH26" s="18">
        <v>520430.37261119031</v>
      </c>
      <c r="CI26" s="19">
        <v>508553.04236966657</v>
      </c>
      <c r="CJ26" s="19">
        <v>497225.12793286779</v>
      </c>
      <c r="CK26" s="19">
        <v>485417.74196463817</v>
      </c>
      <c r="CL26" s="19">
        <v>474576.65754432435</v>
      </c>
      <c r="CM26" s="19">
        <v>465066.74269149132</v>
      </c>
      <c r="CN26" s="19">
        <v>454044.44055988215</v>
      </c>
      <c r="CO26" s="19">
        <v>446152.84450296679</v>
      </c>
      <c r="CP26" s="19">
        <v>436779.00317781157</v>
      </c>
      <c r="CQ26" s="19">
        <v>428966.07067321049</v>
      </c>
      <c r="CR26" s="19">
        <v>421083.24222053529</v>
      </c>
      <c r="CS26" s="19">
        <v>412950.58576557634</v>
      </c>
      <c r="CT26" s="18">
        <v>404798.57607704052</v>
      </c>
      <c r="CU26" s="19">
        <v>397625.82050330972</v>
      </c>
      <c r="CV26" s="19">
        <v>391044.78091414674</v>
      </c>
      <c r="CW26" s="19">
        <v>383666.61185291479</v>
      </c>
      <c r="CX26" s="19">
        <v>376973.76895075332</v>
      </c>
      <c r="CY26" s="19">
        <v>371282.63893161097</v>
      </c>
      <c r="CZ26" s="19">
        <v>364117.04467683809</v>
      </c>
      <c r="DA26" s="19">
        <v>358373.29881888989</v>
      </c>
      <c r="DB26" s="19">
        <v>351898.26871845749</v>
      </c>
      <c r="DC26" s="19">
        <v>346005.51152695832</v>
      </c>
      <c r="DD26" s="19">
        <v>340139.65709119337</v>
      </c>
      <c r="DE26" s="19">
        <v>334406.38084512111</v>
      </c>
      <c r="DF26" s="18">
        <v>328222.54151669145</v>
      </c>
      <c r="DG26" s="19">
        <v>322742.44237318897</v>
      </c>
      <c r="DH26" s="19">
        <v>317526.09695464105</v>
      </c>
      <c r="DI26" s="19">
        <v>311985.3049667367</v>
      </c>
      <c r="DJ26" s="19">
        <v>306971.26371344557</v>
      </c>
      <c r="DK26" s="19">
        <v>302612.08449235896</v>
      </c>
      <c r="DL26" s="19">
        <v>297321.8991278637</v>
      </c>
      <c r="DM26" s="19">
        <v>293021.42914931901</v>
      </c>
      <c r="DN26" s="19">
        <v>287846.95696107007</v>
      </c>
      <c r="DO26" s="19">
        <v>283134.86893721984</v>
      </c>
      <c r="DP26" s="19">
        <v>278897.34618102654</v>
      </c>
      <c r="DQ26" s="19">
        <v>274532.67682156473</v>
      </c>
      <c r="DR26" s="18">
        <v>269363.74385400792</v>
      </c>
      <c r="DS26" s="19">
        <v>265080.51273739734</v>
      </c>
      <c r="DT26" s="19">
        <v>261112.16642664731</v>
      </c>
      <c r="DU26" s="19">
        <v>257032.41295782675</v>
      </c>
      <c r="DV26" s="19">
        <v>253131.8394933099</v>
      </c>
      <c r="DW26" s="19">
        <v>249407.29022528022</v>
      </c>
      <c r="DX26" s="19">
        <v>245234.10786158693</v>
      </c>
      <c r="DY26" s="19">
        <v>242088.50922902234</v>
      </c>
      <c r="DZ26" s="19">
        <v>216261.39212400524</v>
      </c>
      <c r="EA26" s="19">
        <v>213138.249357856</v>
      </c>
      <c r="EB26" s="19">
        <v>210173.75342363137</v>
      </c>
      <c r="EC26" s="19">
        <v>207303.36671734101</v>
      </c>
      <c r="ED26" s="18">
        <v>204381.59264391428</v>
      </c>
      <c r="EE26" s="19">
        <v>201555.7225106734</v>
      </c>
      <c r="EF26" s="19">
        <v>198812.70677145146</v>
      </c>
      <c r="EG26" s="19">
        <v>196178.64900284103</v>
      </c>
      <c r="EH26" s="19">
        <v>193964.70684632205</v>
      </c>
      <c r="EI26" s="19">
        <v>191510.32901141251</v>
      </c>
      <c r="EJ26" s="19">
        <v>189041.06720525655</v>
      </c>
      <c r="EK26" s="19">
        <v>186425.28451739013</v>
      </c>
      <c r="EL26" s="19">
        <v>129572.21251401238</v>
      </c>
      <c r="EM26" s="19">
        <v>106938.9255728272</v>
      </c>
      <c r="EN26" s="19">
        <v>105674.97978414495</v>
      </c>
      <c r="EO26" s="19">
        <v>104491.02816535668</v>
      </c>
      <c r="EP26" s="18">
        <v>103285.10974257212</v>
      </c>
      <c r="EQ26" s="19">
        <v>102115.0647571927</v>
      </c>
      <c r="ER26" s="19">
        <v>100954.84185243835</v>
      </c>
      <c r="ES26" s="19">
        <v>99810.14046786695</v>
      </c>
      <c r="ET26" s="19">
        <v>98678.677800512567</v>
      </c>
      <c r="EU26" s="19">
        <v>97560.276337517978</v>
      </c>
      <c r="EV26" s="19">
        <v>96454.767780551832</v>
      </c>
      <c r="EW26" s="19">
        <v>95361.983308377618</v>
      </c>
      <c r="EX26" s="19">
        <v>94281.751353948464</v>
      </c>
      <c r="EY26" s="19">
        <v>93213.912249101064</v>
      </c>
      <c r="EZ26" s="19">
        <v>92158.300034051499</v>
      </c>
      <c r="FA26" s="19">
        <v>91114.761109351937</v>
      </c>
      <c r="FB26" s="18">
        <v>90083.133076671002</v>
      </c>
      <c r="FC26" s="19">
        <v>89063.263136560912</v>
      </c>
      <c r="FD26" s="19">
        <v>88054.997243763501</v>
      </c>
      <c r="FE26" s="19">
        <v>87058.183575925839</v>
      </c>
      <c r="FF26" s="19">
        <v>86072.678563768161</v>
      </c>
      <c r="FG26" s="19">
        <v>85098.334069295233</v>
      </c>
      <c r="FH26" s="19">
        <v>84135.000070154114</v>
      </c>
      <c r="FI26" s="19">
        <v>83182.539504327928</v>
      </c>
      <c r="FJ26" s="19">
        <v>82240.817432705051</v>
      </c>
      <c r="FK26" s="19">
        <v>81309.683648574719</v>
      </c>
      <c r="FL26" s="19">
        <v>80389.009742993367</v>
      </c>
      <c r="FM26" s="19">
        <v>79478.66195394416</v>
      </c>
      <c r="FN26" s="18">
        <v>78578.499789242182</v>
      </c>
      <c r="FO26" s="19">
        <v>77688.404170111899</v>
      </c>
      <c r="FP26" s="19">
        <v>76808.239911631332</v>
      </c>
      <c r="FQ26" s="19">
        <v>75937.878997593958</v>
      </c>
      <c r="FR26" s="19">
        <v>75077.200964866526</v>
      </c>
      <c r="FS26" s="19">
        <v>74226.079620147648</v>
      </c>
      <c r="FT26" s="19">
        <v>73384.392193041189</v>
      </c>
      <c r="FU26" s="19">
        <v>72552.015874603516</v>
      </c>
      <c r="FV26" s="19">
        <v>71728.842977679757</v>
      </c>
      <c r="FW26" s="19">
        <v>70914.745963158261</v>
      </c>
      <c r="FX26" s="19">
        <v>70109.616620978952</v>
      </c>
      <c r="FY26" s="19">
        <v>69313.33931091374</v>
      </c>
      <c r="FZ26" s="18">
        <v>68525.799569829338</v>
      </c>
      <c r="GA26" s="19">
        <v>67746.890710570879</v>
      </c>
      <c r="GB26" s="19">
        <v>66976.504038720581</v>
      </c>
      <c r="GC26" s="19">
        <v>66214.530159860617</v>
      </c>
      <c r="GD26" s="19">
        <v>65460.863202478402</v>
      </c>
      <c r="GE26" s="19">
        <v>64715.400702324201</v>
      </c>
      <c r="GF26" s="19">
        <v>63978.036726432809</v>
      </c>
      <c r="GG26" s="19">
        <v>63248.668649101935</v>
      </c>
      <c r="GH26" s="19">
        <v>62527.205559155089</v>
      </c>
      <c r="GI26" s="19">
        <v>61813.540100721897</v>
      </c>
      <c r="GJ26" s="19">
        <v>61107.574993910384</v>
      </c>
      <c r="GK26" s="19">
        <v>60409.216881733766</v>
      </c>
      <c r="GL26" s="18">
        <v>59718.37246865777</v>
      </c>
      <c r="GM26" s="19">
        <v>59034.943990432701</v>
      </c>
      <c r="GN26" s="19">
        <v>58358.841835882085</v>
      </c>
      <c r="GO26" s="19">
        <v>57689.977293829412</v>
      </c>
      <c r="GP26" s="19">
        <v>57028.254661477564</v>
      </c>
      <c r="GQ26" s="19">
        <v>56373.585927650041</v>
      </c>
      <c r="GR26" s="19">
        <v>55725.892295696183</v>
      </c>
      <c r="GS26" s="19">
        <v>55085.076117008517</v>
      </c>
      <c r="GT26" s="19">
        <v>697.45613052729516</v>
      </c>
      <c r="GU26" s="19"/>
      <c r="GV26" s="19"/>
      <c r="GW26" s="19"/>
      <c r="GX26" s="18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8"/>
      <c r="HK26" s="19"/>
      <c r="HL26" s="19"/>
      <c r="HM26" s="19"/>
      <c r="HN26" s="19"/>
      <c r="HO26" s="27"/>
    </row>
    <row r="27" spans="1:223" x14ac:dyDescent="0.25">
      <c r="A27" s="22" t="s">
        <v>246</v>
      </c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>
        <v>10747716.801193289</v>
      </c>
      <c r="X27" s="24">
        <v>14297704.41668807</v>
      </c>
      <c r="Y27" s="24">
        <v>12160337.714065241</v>
      </c>
      <c r="Z27" s="23">
        <v>9962518.602705121</v>
      </c>
      <c r="AA27" s="24">
        <v>8483399.086987244</v>
      </c>
      <c r="AB27" s="24">
        <v>7773878.724873025</v>
      </c>
      <c r="AC27" s="24">
        <v>7319542.6489387276</v>
      </c>
      <c r="AD27" s="24">
        <v>6942236.02364753</v>
      </c>
      <c r="AE27" s="24">
        <v>6868147.0441830177</v>
      </c>
      <c r="AF27" s="24">
        <v>6914679.4423421128</v>
      </c>
      <c r="AG27" s="24">
        <v>6994313.2347741649</v>
      </c>
      <c r="AH27" s="24">
        <v>7000191.8069889518</v>
      </c>
      <c r="AI27" s="24">
        <v>6964187.9392502354</v>
      </c>
      <c r="AJ27" s="24">
        <v>6829156.4500836777</v>
      </c>
      <c r="AK27" s="24">
        <v>6634538.3588787923</v>
      </c>
      <c r="AL27" s="23">
        <v>6425101.1171301715</v>
      </c>
      <c r="AM27" s="24">
        <v>6136502.5637807678</v>
      </c>
      <c r="AN27" s="24">
        <v>5847207.1775014643</v>
      </c>
      <c r="AO27" s="24">
        <v>5446690.1048615742</v>
      </c>
      <c r="AP27" s="24">
        <v>5120842.8767813789</v>
      </c>
      <c r="AQ27" s="24">
        <v>4837876.4877695283</v>
      </c>
      <c r="AR27" s="24">
        <v>4618098.528261696</v>
      </c>
      <c r="AS27" s="24">
        <v>4392364.4103033775</v>
      </c>
      <c r="AT27" s="24">
        <v>4163393.1967929439</v>
      </c>
      <c r="AU27" s="24">
        <v>3911981.8150168806</v>
      </c>
      <c r="AV27" s="24">
        <v>3679769.3506904515</v>
      </c>
      <c r="AW27" s="24">
        <v>3494258.3899549302</v>
      </c>
      <c r="AX27" s="23">
        <v>3337369.6891288161</v>
      </c>
      <c r="AY27" s="24">
        <v>3220598.9665579149</v>
      </c>
      <c r="AZ27" s="24">
        <v>3091981.6438024426</v>
      </c>
      <c r="BA27" s="24">
        <v>2938760.8832045095</v>
      </c>
      <c r="BB27" s="24">
        <v>2846768.649558452</v>
      </c>
      <c r="BC27" s="24">
        <v>2767921.1696595247</v>
      </c>
      <c r="BD27" s="24">
        <v>2697653.6627552682</v>
      </c>
      <c r="BE27" s="24">
        <v>2614789.0766021991</v>
      </c>
      <c r="BF27" s="24">
        <v>2550999.4552172138</v>
      </c>
      <c r="BG27" s="24">
        <v>2498250.7261749725</v>
      </c>
      <c r="BH27" s="24">
        <v>2436630.4837317416</v>
      </c>
      <c r="BI27" s="24">
        <v>2389555.0003987844</v>
      </c>
      <c r="BJ27" s="23">
        <v>2332479.2604518994</v>
      </c>
      <c r="BK27" s="24">
        <v>2273195.2952189478</v>
      </c>
      <c r="BL27" s="24">
        <v>2228024.2860103562</v>
      </c>
      <c r="BM27" s="24">
        <v>2169406.8334041745</v>
      </c>
      <c r="BN27" s="24">
        <v>2115568.3668107833</v>
      </c>
      <c r="BO27" s="24">
        <v>2067983.304738557</v>
      </c>
      <c r="BP27" s="24">
        <v>2026894.397538004</v>
      </c>
      <c r="BQ27" s="24">
        <v>1983329.6681870532</v>
      </c>
      <c r="BR27" s="24">
        <v>1945096.8618662704</v>
      </c>
      <c r="BS27" s="24">
        <v>1897557.8661756713</v>
      </c>
      <c r="BT27" s="24">
        <v>1854480.77935183</v>
      </c>
      <c r="BU27" s="24">
        <v>1811229.348883888</v>
      </c>
      <c r="BV27" s="23">
        <v>1766095.6179487165</v>
      </c>
      <c r="BW27" s="24">
        <v>1724360.586643449</v>
      </c>
      <c r="BX27" s="24">
        <v>1689964.3534376088</v>
      </c>
      <c r="BY27" s="24">
        <v>1640900.068113422</v>
      </c>
      <c r="BZ27" s="24">
        <v>1600788.3902814642</v>
      </c>
      <c r="CA27" s="24">
        <v>1561046.7278527077</v>
      </c>
      <c r="CB27" s="24">
        <v>1513237.1789242551</v>
      </c>
      <c r="CC27" s="24">
        <v>1476465.5936467389</v>
      </c>
      <c r="CD27" s="24">
        <v>1436942.1868283271</v>
      </c>
      <c r="CE27" s="24">
        <v>1389681.1553045502</v>
      </c>
      <c r="CF27" s="24">
        <v>1353144.4783256324</v>
      </c>
      <c r="CG27" s="24">
        <v>1318214.8941453598</v>
      </c>
      <c r="CH27" s="23">
        <v>1283127.5286691841</v>
      </c>
      <c r="CI27" s="24">
        <v>1248665.2757808387</v>
      </c>
      <c r="CJ27" s="24">
        <v>1219216.6183718632</v>
      </c>
      <c r="CK27" s="24">
        <v>1185595.1147170714</v>
      </c>
      <c r="CL27" s="24">
        <v>1156095.5493342066</v>
      </c>
      <c r="CM27" s="24">
        <v>1127977.6021337484</v>
      </c>
      <c r="CN27" s="24">
        <v>1101153.5210940216</v>
      </c>
      <c r="CO27" s="24">
        <v>1075799.6019536704</v>
      </c>
      <c r="CP27" s="24">
        <v>1052343.6696731979</v>
      </c>
      <c r="CQ27" s="24">
        <v>1034606.0246001466</v>
      </c>
      <c r="CR27" s="24">
        <v>1016759.8143310745</v>
      </c>
      <c r="CS27" s="24">
        <v>1001109.347200293</v>
      </c>
      <c r="CT27" s="23">
        <v>985464.46109159547</v>
      </c>
      <c r="CU27" s="24">
        <v>971610.2373524158</v>
      </c>
      <c r="CV27" s="24">
        <v>950010.01898493839</v>
      </c>
      <c r="CW27" s="24">
        <v>920989.43788821262</v>
      </c>
      <c r="CX27" s="24">
        <v>902532.14449148893</v>
      </c>
      <c r="CY27" s="24">
        <v>884660.55913601653</v>
      </c>
      <c r="CZ27" s="24">
        <v>867051.47725946177</v>
      </c>
      <c r="DA27" s="24">
        <v>849954.34645211603</v>
      </c>
      <c r="DB27" s="24">
        <v>833284.73268422764</v>
      </c>
      <c r="DC27" s="24">
        <v>816986.94226262579</v>
      </c>
      <c r="DD27" s="24">
        <v>801055.00551690254</v>
      </c>
      <c r="DE27" s="24">
        <v>785933.05141759594</v>
      </c>
      <c r="DF27" s="23">
        <v>770302.58082086267</v>
      </c>
      <c r="DG27" s="24">
        <v>755032.28059043351</v>
      </c>
      <c r="DH27" s="24">
        <v>742392.39773248276</v>
      </c>
      <c r="DI27" s="24">
        <v>726278.62282684364</v>
      </c>
      <c r="DJ27" s="24">
        <v>712431.8198062859</v>
      </c>
      <c r="DK27" s="24">
        <v>698971.32620311494</v>
      </c>
      <c r="DL27" s="24">
        <v>685647.05170380324</v>
      </c>
      <c r="DM27" s="24">
        <v>672842.74654302257</v>
      </c>
      <c r="DN27" s="24">
        <v>660314.12999042415</v>
      </c>
      <c r="DO27" s="24">
        <v>647829.21171650197</v>
      </c>
      <c r="DP27" s="24">
        <v>635634.38534756773</v>
      </c>
      <c r="DQ27" s="24">
        <v>624567.83611340157</v>
      </c>
      <c r="DR27" s="23">
        <v>612718.90335260029</v>
      </c>
      <c r="DS27" s="24">
        <v>601009.96730339411</v>
      </c>
      <c r="DT27" s="24">
        <v>588423.36722551449</v>
      </c>
      <c r="DU27" s="24">
        <v>579041.94764320098</v>
      </c>
      <c r="DV27" s="24">
        <v>568579.18865147</v>
      </c>
      <c r="DW27" s="24">
        <v>558220.60416335298</v>
      </c>
      <c r="DX27" s="24">
        <v>547861.71135111863</v>
      </c>
      <c r="DY27" s="24">
        <v>537916.54259431013</v>
      </c>
      <c r="DZ27" s="24">
        <v>528401.8251880568</v>
      </c>
      <c r="EA27" s="24">
        <v>391189.77935590566</v>
      </c>
      <c r="EB27" s="24">
        <v>384718.28058208956</v>
      </c>
      <c r="EC27" s="24">
        <v>378916.41582462983</v>
      </c>
      <c r="ED27" s="23">
        <v>372483.48707972659</v>
      </c>
      <c r="EE27" s="24">
        <v>366205.07189422823</v>
      </c>
      <c r="EF27" s="24">
        <v>361493.95993268525</v>
      </c>
      <c r="EG27" s="24">
        <v>354504.42482597963</v>
      </c>
      <c r="EH27" s="24">
        <v>348880.882236287</v>
      </c>
      <c r="EI27" s="24">
        <v>343310.53098185518</v>
      </c>
      <c r="EJ27" s="24">
        <v>337958.55184961623</v>
      </c>
      <c r="EK27" s="24">
        <v>332548.55579233309</v>
      </c>
      <c r="EL27" s="24">
        <v>327185.4922430244</v>
      </c>
      <c r="EM27" s="24">
        <v>220129.55690746967</v>
      </c>
      <c r="EN27" s="24">
        <v>123317.15851117045</v>
      </c>
      <c r="EO27" s="24">
        <v>122346.08530201839</v>
      </c>
      <c r="EP27" s="23">
        <v>120638.53748771225</v>
      </c>
      <c r="EQ27" s="24">
        <v>118992.03979152846</v>
      </c>
      <c r="ER27" s="24">
        <v>118573.68567849728</v>
      </c>
      <c r="ES27" s="24">
        <v>116285.74681416572</v>
      </c>
      <c r="ET27" s="24">
        <v>114932.47692066021</v>
      </c>
      <c r="EU27" s="24">
        <v>113605.90825378825</v>
      </c>
      <c r="EV27" s="24">
        <v>112311.54261901398</v>
      </c>
      <c r="EW27" s="24">
        <v>111054.60234971272</v>
      </c>
      <c r="EX27" s="24">
        <v>109770.91931237993</v>
      </c>
      <c r="EY27" s="24">
        <v>108451.30113144216</v>
      </c>
      <c r="EZ27" s="24">
        <v>107186.23891677594</v>
      </c>
      <c r="FA27" s="24">
        <v>106363.65688811282</v>
      </c>
      <c r="FB27" s="23">
        <v>104867.9005297089</v>
      </c>
      <c r="FC27" s="24">
        <v>103542.83288466529</v>
      </c>
      <c r="FD27" s="24">
        <v>103079.7873176727</v>
      </c>
      <c r="FE27" s="24">
        <v>101044.88920653414</v>
      </c>
      <c r="FF27" s="24">
        <v>99885.440828697567</v>
      </c>
      <c r="FG27" s="24">
        <v>98762.121397294177</v>
      </c>
      <c r="FH27" s="24">
        <v>97586.795230575532</v>
      </c>
      <c r="FI27" s="24">
        <v>96468.743873406958</v>
      </c>
      <c r="FJ27" s="24">
        <v>95357.03771957563</v>
      </c>
      <c r="FK27" s="24">
        <v>94242.301351035043</v>
      </c>
      <c r="FL27" s="24">
        <v>93162.510752324626</v>
      </c>
      <c r="FM27" s="24">
        <v>92442.908815926537</v>
      </c>
      <c r="FN27" s="23">
        <v>91076.89808546385</v>
      </c>
      <c r="FO27" s="24">
        <v>89879.530146476231</v>
      </c>
      <c r="FP27" s="24">
        <v>89316.752064461631</v>
      </c>
      <c r="FQ27" s="24">
        <v>87746.170459572895</v>
      </c>
      <c r="FR27" s="24">
        <v>86726.133201182776</v>
      </c>
      <c r="FS27" s="24">
        <v>85673.688137556746</v>
      </c>
      <c r="FT27" s="24">
        <v>84662.381523055054</v>
      </c>
      <c r="FU27" s="24">
        <v>83637.966667406086</v>
      </c>
      <c r="FV27" s="24">
        <v>82675.730397731793</v>
      </c>
      <c r="FW27" s="24">
        <v>81636.374387499469</v>
      </c>
      <c r="FX27" s="24">
        <v>80637.470002333677</v>
      </c>
      <c r="FY27" s="24">
        <v>80008.556107119046</v>
      </c>
      <c r="FZ27" s="23">
        <v>78838.698478658363</v>
      </c>
      <c r="GA27" s="24">
        <v>77834.516013004497</v>
      </c>
      <c r="GB27" s="24">
        <v>77206.010107591981</v>
      </c>
      <c r="GC27" s="24">
        <v>75965.706254466204</v>
      </c>
      <c r="GD27" s="24">
        <v>75074.46174274871</v>
      </c>
      <c r="GE27" s="24">
        <v>74187.638594092161</v>
      </c>
      <c r="GF27" s="24">
        <v>73319.68864706115</v>
      </c>
      <c r="GG27" s="24">
        <v>72433.308569133282</v>
      </c>
      <c r="GH27" s="24">
        <v>71574.522013074267</v>
      </c>
      <c r="GI27" s="24">
        <v>70702.398408089037</v>
      </c>
      <c r="GJ27" s="24">
        <v>69856.308708657598</v>
      </c>
      <c r="GK27" s="24">
        <v>69273.472337806568</v>
      </c>
      <c r="GL27" s="23">
        <v>68191.334480591468</v>
      </c>
      <c r="GM27" s="24">
        <v>67276.848457336557</v>
      </c>
      <c r="GN27" s="24">
        <v>66730.144188726175</v>
      </c>
      <c r="GO27" s="24">
        <v>65311.735375586446</v>
      </c>
      <c r="GP27" s="24">
        <v>64510.514228225489</v>
      </c>
      <c r="GQ27" s="24">
        <v>63718.743059449705</v>
      </c>
      <c r="GR27" s="24">
        <v>62901.644346989648</v>
      </c>
      <c r="GS27" s="24">
        <v>62094.791132178696</v>
      </c>
      <c r="GT27" s="24">
        <v>61259.444310873252</v>
      </c>
      <c r="GU27" s="24">
        <v>906.7727401945159</v>
      </c>
      <c r="GV27" s="24"/>
      <c r="GW27" s="24"/>
      <c r="GX27" s="23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3"/>
      <c r="HK27" s="24"/>
      <c r="HL27" s="24"/>
      <c r="HM27" s="24"/>
      <c r="HN27" s="24"/>
      <c r="HO27" s="28"/>
    </row>
    <row r="29" spans="1:223" x14ac:dyDescent="0.25">
      <c r="C29">
        <v>1</v>
      </c>
      <c r="D29">
        <v>1</v>
      </c>
      <c r="E29">
        <v>1</v>
      </c>
      <c r="F29">
        <v>1</v>
      </c>
      <c r="G29">
        <v>1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2</v>
      </c>
      <c r="P29">
        <v>2</v>
      </c>
      <c r="Q29">
        <v>2</v>
      </c>
      <c r="R29">
        <v>2</v>
      </c>
      <c r="S29">
        <v>2</v>
      </c>
      <c r="T29">
        <v>2</v>
      </c>
      <c r="U29">
        <v>2</v>
      </c>
      <c r="V29">
        <v>2</v>
      </c>
      <c r="W29">
        <v>2</v>
      </c>
      <c r="X29">
        <v>2</v>
      </c>
      <c r="Y29">
        <v>2</v>
      </c>
      <c r="Z29">
        <v>2</v>
      </c>
      <c r="AA29">
        <v>3</v>
      </c>
      <c r="AB29">
        <v>3</v>
      </c>
      <c r="AC29">
        <v>3</v>
      </c>
      <c r="AD29">
        <v>3</v>
      </c>
      <c r="AE29">
        <v>3</v>
      </c>
      <c r="AF29">
        <v>3</v>
      </c>
      <c r="AG29">
        <v>3</v>
      </c>
      <c r="AH29">
        <v>3</v>
      </c>
      <c r="AI29">
        <v>3</v>
      </c>
      <c r="AJ29">
        <v>3</v>
      </c>
      <c r="AK29">
        <v>3</v>
      </c>
      <c r="AL29">
        <v>3</v>
      </c>
      <c r="AM29">
        <v>4</v>
      </c>
      <c r="AN29">
        <v>4</v>
      </c>
      <c r="AO29">
        <v>4</v>
      </c>
      <c r="AP29">
        <v>4</v>
      </c>
      <c r="AQ29">
        <v>4</v>
      </c>
      <c r="AR29">
        <v>4</v>
      </c>
      <c r="AS29">
        <v>4</v>
      </c>
      <c r="AT29">
        <v>4</v>
      </c>
      <c r="AU29">
        <v>4</v>
      </c>
      <c r="AV29">
        <v>4</v>
      </c>
      <c r="AW29">
        <v>4</v>
      </c>
      <c r="AX29">
        <v>4</v>
      </c>
      <c r="AY29">
        <v>5</v>
      </c>
      <c r="AZ29">
        <v>5</v>
      </c>
      <c r="BA29">
        <v>5</v>
      </c>
      <c r="BB29">
        <v>5</v>
      </c>
      <c r="BC29">
        <v>5</v>
      </c>
      <c r="BD29">
        <v>5</v>
      </c>
      <c r="BE29">
        <v>5</v>
      </c>
      <c r="BF29">
        <v>5</v>
      </c>
      <c r="BG29">
        <v>5</v>
      </c>
      <c r="BH29">
        <v>5</v>
      </c>
      <c r="BI29">
        <v>5</v>
      </c>
      <c r="BJ29">
        <v>5</v>
      </c>
      <c r="BK29">
        <v>6</v>
      </c>
      <c r="BL29">
        <v>6</v>
      </c>
      <c r="BM29">
        <v>6</v>
      </c>
      <c r="BN29">
        <v>6</v>
      </c>
      <c r="BO29">
        <v>6</v>
      </c>
      <c r="BP29">
        <v>6</v>
      </c>
      <c r="BQ29">
        <v>6</v>
      </c>
      <c r="BR29">
        <v>6</v>
      </c>
      <c r="BS29">
        <v>6</v>
      </c>
      <c r="BT29">
        <v>6</v>
      </c>
      <c r="BU29">
        <v>6</v>
      </c>
      <c r="BV29">
        <v>6</v>
      </c>
      <c r="BW29">
        <v>7</v>
      </c>
      <c r="BX29">
        <v>7</v>
      </c>
      <c r="BY29">
        <v>7</v>
      </c>
      <c r="BZ29">
        <v>7</v>
      </c>
      <c r="CA29">
        <v>7</v>
      </c>
      <c r="CB29">
        <v>7</v>
      </c>
      <c r="CC29">
        <v>7</v>
      </c>
      <c r="CD29">
        <v>7</v>
      </c>
      <c r="CE29">
        <v>7</v>
      </c>
      <c r="CF29">
        <v>7</v>
      </c>
      <c r="CG29">
        <v>7</v>
      </c>
      <c r="CH29">
        <v>7</v>
      </c>
      <c r="CI29">
        <v>8</v>
      </c>
      <c r="CJ29">
        <v>8</v>
      </c>
      <c r="CK29">
        <v>8</v>
      </c>
      <c r="CL29">
        <v>8</v>
      </c>
      <c r="CM29">
        <v>8</v>
      </c>
      <c r="CN29">
        <v>8</v>
      </c>
      <c r="CO29">
        <v>8</v>
      </c>
      <c r="CP29">
        <v>8</v>
      </c>
      <c r="CQ29">
        <v>8</v>
      </c>
      <c r="CR29">
        <v>8</v>
      </c>
      <c r="CS29">
        <v>8</v>
      </c>
      <c r="CT29">
        <v>8</v>
      </c>
      <c r="CU29">
        <v>9</v>
      </c>
      <c r="CV29">
        <v>9</v>
      </c>
      <c r="CW29">
        <v>9</v>
      </c>
      <c r="CX29">
        <v>9</v>
      </c>
      <c r="CY29">
        <v>9</v>
      </c>
      <c r="CZ29">
        <v>9</v>
      </c>
      <c r="DA29">
        <v>9</v>
      </c>
      <c r="DB29">
        <v>9</v>
      </c>
      <c r="DC29">
        <v>9</v>
      </c>
      <c r="DD29">
        <v>9</v>
      </c>
      <c r="DE29">
        <v>9</v>
      </c>
      <c r="DF29">
        <v>9</v>
      </c>
      <c r="DG29">
        <v>10</v>
      </c>
      <c r="DH29">
        <v>10</v>
      </c>
      <c r="DI29">
        <v>10</v>
      </c>
      <c r="DJ29">
        <v>10</v>
      </c>
      <c r="DK29">
        <v>10</v>
      </c>
      <c r="DL29">
        <v>10</v>
      </c>
      <c r="DM29">
        <v>10</v>
      </c>
      <c r="DN29">
        <v>10</v>
      </c>
      <c r="DO29">
        <v>10</v>
      </c>
      <c r="DP29">
        <v>10</v>
      </c>
      <c r="DQ29">
        <v>10</v>
      </c>
      <c r="DR29">
        <v>10</v>
      </c>
      <c r="DS29">
        <v>11</v>
      </c>
      <c r="DT29">
        <v>11</v>
      </c>
      <c r="DU29">
        <v>11</v>
      </c>
      <c r="DV29">
        <v>11</v>
      </c>
      <c r="DW29">
        <v>11</v>
      </c>
      <c r="DX29">
        <v>11</v>
      </c>
      <c r="DY29">
        <v>11</v>
      </c>
      <c r="DZ29">
        <v>11</v>
      </c>
      <c r="EA29">
        <v>11</v>
      </c>
      <c r="EB29">
        <v>11</v>
      </c>
      <c r="EC29">
        <v>11</v>
      </c>
      <c r="ED29">
        <v>11</v>
      </c>
      <c r="EE29">
        <v>12</v>
      </c>
      <c r="EF29">
        <v>12</v>
      </c>
      <c r="EG29">
        <v>12</v>
      </c>
      <c r="EH29">
        <v>12</v>
      </c>
      <c r="EI29">
        <v>12</v>
      </c>
      <c r="EJ29">
        <v>12</v>
      </c>
      <c r="EK29">
        <v>12</v>
      </c>
      <c r="EL29">
        <v>12</v>
      </c>
      <c r="EM29">
        <v>12</v>
      </c>
      <c r="EN29">
        <v>12</v>
      </c>
      <c r="EO29">
        <v>12</v>
      </c>
      <c r="EP29">
        <v>12</v>
      </c>
      <c r="EQ29">
        <v>13</v>
      </c>
      <c r="ER29">
        <v>13</v>
      </c>
      <c r="ES29">
        <v>13</v>
      </c>
      <c r="ET29">
        <v>13</v>
      </c>
      <c r="EU29">
        <v>13</v>
      </c>
      <c r="EV29">
        <v>13</v>
      </c>
      <c r="EW29">
        <v>13</v>
      </c>
      <c r="EX29">
        <v>13</v>
      </c>
      <c r="EY29">
        <v>13</v>
      </c>
      <c r="EZ29">
        <v>13</v>
      </c>
      <c r="FA29">
        <v>13</v>
      </c>
      <c r="FB29">
        <v>13</v>
      </c>
      <c r="FC29">
        <v>14</v>
      </c>
      <c r="FD29">
        <v>14</v>
      </c>
      <c r="FE29">
        <v>14</v>
      </c>
      <c r="FF29">
        <v>14</v>
      </c>
      <c r="FG29">
        <v>14</v>
      </c>
      <c r="FH29">
        <v>14</v>
      </c>
      <c r="FI29">
        <v>14</v>
      </c>
      <c r="FJ29">
        <v>14</v>
      </c>
      <c r="FK29">
        <v>14</v>
      </c>
      <c r="FL29">
        <v>14</v>
      </c>
      <c r="FM29">
        <v>14</v>
      </c>
      <c r="FN29">
        <v>14</v>
      </c>
      <c r="FO29">
        <v>15</v>
      </c>
      <c r="FP29">
        <v>15</v>
      </c>
      <c r="FQ29">
        <v>15</v>
      </c>
      <c r="FR29">
        <v>15</v>
      </c>
      <c r="FS29">
        <v>15</v>
      </c>
      <c r="FT29">
        <v>15</v>
      </c>
      <c r="FU29">
        <v>15</v>
      </c>
      <c r="FV29">
        <v>15</v>
      </c>
      <c r="FW29">
        <v>15</v>
      </c>
      <c r="FX29">
        <v>15</v>
      </c>
      <c r="FY29">
        <v>15</v>
      </c>
      <c r="FZ29">
        <v>15</v>
      </c>
    </row>
    <row r="30" spans="1:223" x14ac:dyDescent="0.25">
      <c r="B30" s="5" t="s">
        <v>308</v>
      </c>
      <c r="C30">
        <v>0</v>
      </c>
      <c r="D30">
        <v>1</v>
      </c>
      <c r="E30">
        <v>2</v>
      </c>
      <c r="F30">
        <v>3</v>
      </c>
      <c r="G30">
        <v>4</v>
      </c>
      <c r="H30">
        <v>5</v>
      </c>
      <c r="I30">
        <v>6</v>
      </c>
      <c r="J30">
        <v>7</v>
      </c>
      <c r="K30">
        <v>8</v>
      </c>
      <c r="L30">
        <v>9</v>
      </c>
      <c r="M30">
        <v>10</v>
      </c>
      <c r="N30">
        <v>11</v>
      </c>
      <c r="O30">
        <v>12</v>
      </c>
      <c r="P30">
        <v>13</v>
      </c>
      <c r="Q30">
        <v>14</v>
      </c>
      <c r="R30">
        <v>15</v>
      </c>
      <c r="S30">
        <v>16</v>
      </c>
      <c r="T30">
        <v>17</v>
      </c>
      <c r="U30">
        <v>18</v>
      </c>
      <c r="V30">
        <v>19</v>
      </c>
      <c r="W30">
        <v>20</v>
      </c>
      <c r="X30">
        <v>21</v>
      </c>
      <c r="Y30">
        <v>22</v>
      </c>
      <c r="Z30">
        <v>23</v>
      </c>
      <c r="AA30">
        <v>24</v>
      </c>
      <c r="AB30">
        <v>25</v>
      </c>
      <c r="AC30">
        <v>26</v>
      </c>
      <c r="AD30">
        <v>27</v>
      </c>
      <c r="AE30">
        <v>28</v>
      </c>
      <c r="AF30">
        <v>29</v>
      </c>
      <c r="AG30">
        <v>30</v>
      </c>
      <c r="AH30">
        <v>31</v>
      </c>
      <c r="AI30">
        <v>32</v>
      </c>
      <c r="AJ30">
        <v>33</v>
      </c>
      <c r="AK30">
        <v>34</v>
      </c>
      <c r="AL30">
        <v>35</v>
      </c>
      <c r="AM30">
        <v>36</v>
      </c>
      <c r="AN30">
        <v>37</v>
      </c>
      <c r="AO30">
        <v>38</v>
      </c>
      <c r="AP30">
        <v>39</v>
      </c>
      <c r="AQ30">
        <v>40</v>
      </c>
      <c r="AR30">
        <v>41</v>
      </c>
      <c r="AS30">
        <v>42</v>
      </c>
      <c r="AT30">
        <v>43</v>
      </c>
      <c r="AU30">
        <v>44</v>
      </c>
      <c r="AV30">
        <v>45</v>
      </c>
      <c r="AW30">
        <v>46</v>
      </c>
      <c r="AX30">
        <v>47</v>
      </c>
      <c r="AY30">
        <v>48</v>
      </c>
      <c r="AZ30">
        <v>49</v>
      </c>
      <c r="BA30">
        <v>50</v>
      </c>
      <c r="BB30">
        <v>51</v>
      </c>
      <c r="BC30">
        <v>52</v>
      </c>
      <c r="BD30">
        <v>53</v>
      </c>
      <c r="BE30">
        <v>54</v>
      </c>
      <c r="BF30">
        <v>55</v>
      </c>
      <c r="BG30">
        <v>56</v>
      </c>
      <c r="BH30">
        <v>57</v>
      </c>
      <c r="BI30">
        <v>58</v>
      </c>
      <c r="BJ30">
        <v>59</v>
      </c>
      <c r="BK30">
        <v>60</v>
      </c>
      <c r="BL30">
        <v>61</v>
      </c>
      <c r="BM30">
        <v>62</v>
      </c>
      <c r="BN30">
        <v>63</v>
      </c>
      <c r="BO30">
        <v>64</v>
      </c>
      <c r="BP30">
        <v>65</v>
      </c>
      <c r="BQ30">
        <v>66</v>
      </c>
      <c r="BR30">
        <v>67</v>
      </c>
      <c r="BS30">
        <v>68</v>
      </c>
      <c r="BT30">
        <v>69</v>
      </c>
      <c r="BU30">
        <v>70</v>
      </c>
      <c r="BV30">
        <v>71</v>
      </c>
      <c r="BW30">
        <v>72</v>
      </c>
      <c r="BX30">
        <v>73</v>
      </c>
      <c r="BY30">
        <v>74</v>
      </c>
      <c r="BZ30">
        <v>75</v>
      </c>
      <c r="CA30">
        <v>76</v>
      </c>
      <c r="CB30">
        <v>77</v>
      </c>
      <c r="CC30">
        <v>78</v>
      </c>
      <c r="CD30">
        <v>79</v>
      </c>
      <c r="CE30">
        <v>80</v>
      </c>
      <c r="CF30">
        <v>81</v>
      </c>
      <c r="CG30">
        <v>82</v>
      </c>
      <c r="CH30">
        <v>83</v>
      </c>
      <c r="CI30">
        <v>84</v>
      </c>
      <c r="CJ30">
        <v>85</v>
      </c>
      <c r="CK30">
        <v>86</v>
      </c>
      <c r="CL30">
        <v>87</v>
      </c>
      <c r="CM30">
        <v>88</v>
      </c>
      <c r="CN30">
        <v>89</v>
      </c>
      <c r="CO30">
        <v>90</v>
      </c>
      <c r="CP30">
        <v>91</v>
      </c>
      <c r="CQ30">
        <v>92</v>
      </c>
      <c r="CR30">
        <v>93</v>
      </c>
      <c r="CS30">
        <v>94</v>
      </c>
      <c r="CT30">
        <v>95</v>
      </c>
      <c r="CU30">
        <v>96</v>
      </c>
      <c r="CV30">
        <v>97</v>
      </c>
      <c r="CW30">
        <v>98</v>
      </c>
      <c r="CX30">
        <v>99</v>
      </c>
      <c r="CY30">
        <v>100</v>
      </c>
      <c r="CZ30">
        <v>101</v>
      </c>
      <c r="DA30">
        <v>102</v>
      </c>
      <c r="DB30">
        <v>103</v>
      </c>
      <c r="DC30">
        <v>104</v>
      </c>
      <c r="DD30">
        <v>105</v>
      </c>
      <c r="DE30">
        <v>106</v>
      </c>
      <c r="DF30">
        <v>107</v>
      </c>
      <c r="DG30">
        <v>108</v>
      </c>
      <c r="DH30">
        <v>109</v>
      </c>
      <c r="DI30">
        <v>110</v>
      </c>
      <c r="DJ30">
        <v>111</v>
      </c>
      <c r="DK30">
        <v>112</v>
      </c>
      <c r="DL30">
        <v>113</v>
      </c>
      <c r="DM30">
        <v>114</v>
      </c>
      <c r="DN30">
        <v>115</v>
      </c>
      <c r="DO30">
        <v>116</v>
      </c>
      <c r="DP30">
        <v>117</v>
      </c>
      <c r="DQ30">
        <v>118</v>
      </c>
      <c r="DR30">
        <v>119</v>
      </c>
      <c r="DS30">
        <v>120</v>
      </c>
      <c r="DT30">
        <v>121</v>
      </c>
      <c r="DU30">
        <v>122</v>
      </c>
      <c r="DV30">
        <v>123</v>
      </c>
      <c r="DW30">
        <v>124</v>
      </c>
      <c r="DX30">
        <v>125</v>
      </c>
      <c r="DY30">
        <v>126</v>
      </c>
      <c r="DZ30">
        <v>127</v>
      </c>
      <c r="EA30">
        <v>128</v>
      </c>
      <c r="EB30">
        <v>129</v>
      </c>
      <c r="EC30">
        <v>130</v>
      </c>
      <c r="ED30">
        <v>131</v>
      </c>
      <c r="EE30">
        <v>132</v>
      </c>
      <c r="EF30">
        <v>133</v>
      </c>
      <c r="EG30">
        <v>134</v>
      </c>
      <c r="EH30">
        <v>135</v>
      </c>
      <c r="EI30">
        <v>136</v>
      </c>
      <c r="EJ30">
        <v>137</v>
      </c>
      <c r="EK30">
        <v>138</v>
      </c>
      <c r="EL30">
        <v>139</v>
      </c>
      <c r="EM30">
        <v>140</v>
      </c>
      <c r="EN30">
        <v>141</v>
      </c>
      <c r="EO30">
        <v>142</v>
      </c>
      <c r="EP30">
        <v>143</v>
      </c>
      <c r="EQ30">
        <v>144</v>
      </c>
      <c r="ER30">
        <v>145</v>
      </c>
      <c r="ES30">
        <v>146</v>
      </c>
      <c r="ET30">
        <v>147</v>
      </c>
      <c r="EU30">
        <v>148</v>
      </c>
      <c r="EV30">
        <v>149</v>
      </c>
      <c r="EW30">
        <v>150</v>
      </c>
      <c r="EX30">
        <v>151</v>
      </c>
      <c r="EY30">
        <v>152</v>
      </c>
      <c r="EZ30">
        <v>153</v>
      </c>
      <c r="FA30">
        <v>154</v>
      </c>
      <c r="FB30">
        <v>155</v>
      </c>
      <c r="FC30">
        <v>156</v>
      </c>
      <c r="FD30">
        <v>157</v>
      </c>
      <c r="FE30">
        <v>158</v>
      </c>
      <c r="FF30">
        <v>159</v>
      </c>
      <c r="FG30">
        <v>160</v>
      </c>
      <c r="FH30">
        <v>161</v>
      </c>
      <c r="FI30">
        <v>162</v>
      </c>
      <c r="FJ30">
        <v>163</v>
      </c>
      <c r="FK30">
        <v>164</v>
      </c>
      <c r="FL30">
        <v>165</v>
      </c>
      <c r="FM30">
        <v>166</v>
      </c>
      <c r="FN30">
        <v>167</v>
      </c>
      <c r="FO30">
        <v>168</v>
      </c>
      <c r="FP30">
        <v>169</v>
      </c>
      <c r="FQ30">
        <v>170</v>
      </c>
      <c r="FR30">
        <v>171</v>
      </c>
      <c r="FS30">
        <v>172</v>
      </c>
      <c r="FT30">
        <v>173</v>
      </c>
      <c r="FU30">
        <v>174</v>
      </c>
      <c r="FV30">
        <v>175</v>
      </c>
      <c r="FW30">
        <v>176</v>
      </c>
      <c r="FX30">
        <v>177</v>
      </c>
      <c r="FY30">
        <v>178</v>
      </c>
      <c r="FZ30">
        <v>179</v>
      </c>
      <c r="GA30">
        <v>180</v>
      </c>
      <c r="GB30">
        <v>181</v>
      </c>
      <c r="GC30">
        <v>182</v>
      </c>
      <c r="GD30">
        <v>183</v>
      </c>
      <c r="GE30">
        <v>184</v>
      </c>
      <c r="GF30">
        <v>185</v>
      </c>
      <c r="GG30">
        <v>186</v>
      </c>
      <c r="GH30">
        <v>187</v>
      </c>
      <c r="GI30">
        <v>188</v>
      </c>
      <c r="GJ30">
        <v>189</v>
      </c>
      <c r="GK30">
        <v>190</v>
      </c>
      <c r="GL30">
        <v>191</v>
      </c>
      <c r="GM30">
        <v>192</v>
      </c>
      <c r="GN30">
        <v>193</v>
      </c>
    </row>
    <row r="31" spans="1:223" s="32" customFormat="1" x14ac:dyDescent="0.25">
      <c r="A31" s="36" t="s">
        <v>273</v>
      </c>
      <c r="B31" s="32">
        <f>Blad4!B5</f>
        <v>112165082.10013613</v>
      </c>
      <c r="C31" s="32">
        <f>B6</f>
        <v>4588379.1078805393</v>
      </c>
      <c r="D31" s="32">
        <f t="shared" ref="D31:I31" si="0">C6</f>
        <v>11913400.487561526</v>
      </c>
      <c r="E31" s="32">
        <f t="shared" si="0"/>
        <v>9102540.3768125717</v>
      </c>
      <c r="F31" s="32">
        <f t="shared" si="0"/>
        <v>7251149.1097474303</v>
      </c>
      <c r="G31" s="32">
        <f t="shared" si="0"/>
        <v>6516095.6546902116</v>
      </c>
      <c r="H31" s="32">
        <f t="shared" si="0"/>
        <v>6571389.7785794223</v>
      </c>
      <c r="I31" s="32">
        <f t="shared" si="0"/>
        <v>6349986.8599620266</v>
      </c>
      <c r="J31" s="32">
        <f t="shared" ref="J31:BU31" si="1">I6</f>
        <v>5912547.683403505</v>
      </c>
      <c r="K31" s="32">
        <f t="shared" si="1"/>
        <v>5677400.3867222676</v>
      </c>
      <c r="L31" s="32">
        <f t="shared" si="1"/>
        <v>5679331.3587838328</v>
      </c>
      <c r="M31" s="32">
        <f t="shared" si="1"/>
        <v>5763263.6970767127</v>
      </c>
      <c r="N31" s="32">
        <f t="shared" si="1"/>
        <v>5491084.1843833178</v>
      </c>
      <c r="O31" s="32">
        <f t="shared" si="1"/>
        <v>5547151.042734066</v>
      </c>
      <c r="P31" s="32">
        <f t="shared" si="1"/>
        <v>5398217.4767462108</v>
      </c>
      <c r="Q31" s="32">
        <f t="shared" si="1"/>
        <v>5198816.531768186</v>
      </c>
      <c r="R31" s="32">
        <f t="shared" si="1"/>
        <v>4859507.7657986199</v>
      </c>
      <c r="S31" s="32">
        <f t="shared" si="1"/>
        <v>4497285.769337941</v>
      </c>
      <c r="T31" s="32">
        <f t="shared" si="1"/>
        <v>4247558.6430908004</v>
      </c>
      <c r="U31" s="32">
        <f t="shared" si="1"/>
        <v>3863058.9561793245</v>
      </c>
      <c r="V31" s="32">
        <f t="shared" si="1"/>
        <v>3636521.0565092871</v>
      </c>
      <c r="W31" s="32">
        <f t="shared" si="1"/>
        <v>3445183.7064326205</v>
      </c>
      <c r="X31" s="32">
        <f t="shared" si="1"/>
        <v>3328349.965024231</v>
      </c>
      <c r="Y31" s="32">
        <f t="shared" si="1"/>
        <v>4128318.1474108407</v>
      </c>
      <c r="Z31" s="32">
        <f t="shared" si="1"/>
        <v>3926329.9599271752</v>
      </c>
      <c r="AA31" s="32">
        <f t="shared" si="1"/>
        <v>3687026.4032979757</v>
      </c>
      <c r="AB31" s="32">
        <f t="shared" si="1"/>
        <v>3438389.305388608</v>
      </c>
      <c r="AC31" s="32">
        <f t="shared" si="1"/>
        <v>3295274.9484977685</v>
      </c>
      <c r="AD31" s="32">
        <f t="shared" si="1"/>
        <v>3215068.2593731117</v>
      </c>
      <c r="AE31" s="32">
        <f t="shared" si="1"/>
        <v>3081698.0647101616</v>
      </c>
      <c r="AF31" s="32">
        <f t="shared" si="1"/>
        <v>2946629.7519433158</v>
      </c>
      <c r="AG31" s="32">
        <f t="shared" si="1"/>
        <v>2823342.8014067947</v>
      </c>
      <c r="AH31" s="32">
        <f t="shared" si="1"/>
        <v>2712818.1246844912</v>
      </c>
      <c r="AI31" s="32">
        <f t="shared" si="1"/>
        <v>2607916.8925831001</v>
      </c>
      <c r="AJ31" s="32">
        <f t="shared" si="1"/>
        <v>2505792.515063175</v>
      </c>
      <c r="AK31" s="32">
        <f t="shared" si="1"/>
        <v>2412634.0742792422</v>
      </c>
      <c r="AL31" s="32">
        <f t="shared" si="1"/>
        <v>2337456.5588605055</v>
      </c>
      <c r="AM31" s="32">
        <f t="shared" si="1"/>
        <v>2243283.8321471508</v>
      </c>
      <c r="AN31" s="32">
        <f t="shared" si="1"/>
        <v>2155738.4435737687</v>
      </c>
      <c r="AO31" s="32">
        <f t="shared" si="1"/>
        <v>2079234.9487467604</v>
      </c>
      <c r="AP31" s="32">
        <f t="shared" si="1"/>
        <v>2036508.2564996355</v>
      </c>
      <c r="AQ31" s="32">
        <f t="shared" si="1"/>
        <v>1978569.5587358</v>
      </c>
      <c r="AR31" s="32">
        <f t="shared" si="1"/>
        <v>1911535.0133248088</v>
      </c>
      <c r="AS31" s="32">
        <f t="shared" si="1"/>
        <v>1850966.1001972286</v>
      </c>
      <c r="AT31" s="32">
        <f t="shared" si="1"/>
        <v>1796307.7065105184</v>
      </c>
      <c r="AU31" s="32">
        <f t="shared" si="1"/>
        <v>1741534.805705671</v>
      </c>
      <c r="AV31" s="32">
        <f t="shared" si="1"/>
        <v>1693085.3510823101</v>
      </c>
      <c r="AW31" s="32">
        <f t="shared" si="1"/>
        <v>1648540.8718318669</v>
      </c>
      <c r="AX31" s="32">
        <f t="shared" si="1"/>
        <v>1620467.8575948381</v>
      </c>
      <c r="AY31" s="32">
        <f t="shared" si="1"/>
        <v>1553947.9237603808</v>
      </c>
      <c r="AZ31" s="32">
        <f t="shared" si="1"/>
        <v>1498438.1262610913</v>
      </c>
      <c r="BA31" s="32">
        <f t="shared" si="1"/>
        <v>1448848.9177551251</v>
      </c>
      <c r="BB31" s="32">
        <f t="shared" si="1"/>
        <v>1400710.8629074653</v>
      </c>
      <c r="BC31" s="32">
        <f t="shared" si="1"/>
        <v>1356003.5401458377</v>
      </c>
      <c r="BD31" s="32">
        <f t="shared" si="1"/>
        <v>1311932.470466</v>
      </c>
      <c r="BE31" s="32">
        <f t="shared" si="1"/>
        <v>1266651.7418823005</v>
      </c>
      <c r="BF31" s="32">
        <f t="shared" si="1"/>
        <v>1227767.7157406854</v>
      </c>
      <c r="BG31" s="32">
        <f t="shared" si="1"/>
        <v>1187043.3465881541</v>
      </c>
      <c r="BH31" s="32">
        <f t="shared" si="1"/>
        <v>1148224.7151831274</v>
      </c>
      <c r="BI31" s="32">
        <f t="shared" si="1"/>
        <v>1114053.5828638612</v>
      </c>
      <c r="BJ31" s="32">
        <f t="shared" si="1"/>
        <v>1095446.4932284278</v>
      </c>
      <c r="BK31" s="32">
        <f t="shared" si="1"/>
        <v>1038975.5580631478</v>
      </c>
      <c r="BL31" s="32">
        <f t="shared" si="1"/>
        <v>1003557.8035256593</v>
      </c>
      <c r="BM31" s="32">
        <f t="shared" si="1"/>
        <v>972897.87031950918</v>
      </c>
      <c r="BN31" s="32">
        <f t="shared" si="1"/>
        <v>944815.38155664387</v>
      </c>
      <c r="BO31" s="32">
        <f t="shared" si="1"/>
        <v>916851.70993044716</v>
      </c>
      <c r="BP31" s="32">
        <f t="shared" si="1"/>
        <v>887827.10628218856</v>
      </c>
      <c r="BQ31" s="32">
        <f t="shared" si="1"/>
        <v>859993.16590752651</v>
      </c>
      <c r="BR31" s="32">
        <f t="shared" si="1"/>
        <v>835438.68958364963</v>
      </c>
      <c r="BS31" s="32">
        <f t="shared" si="1"/>
        <v>809114.45083619212</v>
      </c>
      <c r="BT31" s="32">
        <f t="shared" si="1"/>
        <v>784178.01609192463</v>
      </c>
      <c r="BU31" s="32">
        <f t="shared" si="1"/>
        <v>761331.78104355419</v>
      </c>
      <c r="BV31" s="32">
        <f t="shared" ref="BV31:EG31" si="2">BU6</f>
        <v>755822.95670376183</v>
      </c>
      <c r="BW31" s="32">
        <f t="shared" si="2"/>
        <v>717095.89376767143</v>
      </c>
      <c r="BX31" s="32">
        <f t="shared" si="2"/>
        <v>696676.49352316186</v>
      </c>
      <c r="BY31" s="32">
        <f t="shared" si="2"/>
        <v>675073.15330194426</v>
      </c>
      <c r="BZ31" s="32">
        <f t="shared" si="2"/>
        <v>655310.63121353509</v>
      </c>
      <c r="CA31" s="32">
        <f t="shared" si="2"/>
        <v>637170.97341230838</v>
      </c>
      <c r="CB31" s="32">
        <f t="shared" si="2"/>
        <v>618681.86384933279</v>
      </c>
      <c r="CC31" s="32">
        <f t="shared" si="2"/>
        <v>600617.65167172195</v>
      </c>
      <c r="CD31" s="32">
        <f t="shared" si="2"/>
        <v>586246.21091510297</v>
      </c>
      <c r="CE31" s="32">
        <f t="shared" si="2"/>
        <v>570132.27185456094</v>
      </c>
      <c r="CF31" s="32">
        <f t="shared" si="2"/>
        <v>551611.9435018159</v>
      </c>
      <c r="CG31" s="32">
        <f t="shared" si="2"/>
        <v>540126.54771400976</v>
      </c>
      <c r="CH31" s="32">
        <f t="shared" si="2"/>
        <v>541397.66841108166</v>
      </c>
      <c r="CI31" s="32">
        <f t="shared" si="2"/>
        <v>509566.96948578954</v>
      </c>
      <c r="CJ31" s="32">
        <f t="shared" si="2"/>
        <v>491579.66349030007</v>
      </c>
      <c r="CK31" s="32">
        <f t="shared" si="2"/>
        <v>419175.26372870785</v>
      </c>
      <c r="CL31" s="32">
        <f t="shared" si="2"/>
        <v>409405.42747164192</v>
      </c>
      <c r="CM31" s="32">
        <f t="shared" si="2"/>
        <v>401193.16289993364</v>
      </c>
      <c r="CN31" s="32">
        <f t="shared" si="2"/>
        <v>392719.71150295902</v>
      </c>
      <c r="CO31" s="32">
        <f t="shared" si="2"/>
        <v>382854.99171906733</v>
      </c>
      <c r="CP31" s="32">
        <f t="shared" si="2"/>
        <v>375233.33219162753</v>
      </c>
      <c r="CQ31" s="32">
        <f t="shared" si="2"/>
        <v>366126.82448504597</v>
      </c>
      <c r="CR31" s="32">
        <f t="shared" si="2"/>
        <v>357715.08432583406</v>
      </c>
      <c r="CS31" s="32">
        <f t="shared" si="2"/>
        <v>350525.86420973612</v>
      </c>
      <c r="CT31" s="32">
        <f t="shared" si="2"/>
        <v>357443.60929769906</v>
      </c>
      <c r="CU31" s="32">
        <f t="shared" si="2"/>
        <v>335568.9935541664</v>
      </c>
      <c r="CV31" s="32">
        <f t="shared" si="2"/>
        <v>327528.74828795518</v>
      </c>
      <c r="CW31" s="32">
        <f t="shared" si="2"/>
        <v>320929.16068325762</v>
      </c>
      <c r="CX31" s="32">
        <f t="shared" si="2"/>
        <v>313827.98244601022</v>
      </c>
      <c r="CY31" s="32">
        <f t="shared" si="2"/>
        <v>307887.99134556914</v>
      </c>
      <c r="CZ31" s="32">
        <f t="shared" si="2"/>
        <v>301714.37719399564</v>
      </c>
      <c r="DA31" s="32">
        <f t="shared" si="2"/>
        <v>294393.20306269306</v>
      </c>
      <c r="DB31" s="32">
        <f t="shared" si="2"/>
        <v>288781.49628469627</v>
      </c>
      <c r="DC31" s="32">
        <f t="shared" si="2"/>
        <v>282024.21099162067</v>
      </c>
      <c r="DD31" s="32">
        <f t="shared" si="2"/>
        <v>275792.93736314704</v>
      </c>
      <c r="DE31" s="32">
        <f t="shared" si="2"/>
        <v>270528.65661858756</v>
      </c>
      <c r="DF31" s="32">
        <f t="shared" si="2"/>
        <v>276930.75298606599</v>
      </c>
      <c r="DG31" s="32">
        <f t="shared" si="2"/>
        <v>229395.7019449377</v>
      </c>
      <c r="DH31" s="32">
        <f t="shared" si="2"/>
        <v>224334.95501920179</v>
      </c>
      <c r="DI31" s="32">
        <f t="shared" si="2"/>
        <v>220098.27599091688</v>
      </c>
      <c r="DJ31" s="32">
        <f t="shared" si="2"/>
        <v>215605.25533378014</v>
      </c>
      <c r="DK31" s="32">
        <f t="shared" si="2"/>
        <v>211712.06092901545</v>
      </c>
      <c r="DL31" s="32">
        <f t="shared" si="2"/>
        <v>207724.67445955996</v>
      </c>
      <c r="DM31" s="32">
        <f t="shared" si="2"/>
        <v>203190.51741951879</v>
      </c>
      <c r="DN31" s="32">
        <f t="shared" si="2"/>
        <v>199260.30199639912</v>
      </c>
      <c r="DO31" s="32">
        <f t="shared" si="2"/>
        <v>195032.15589911098</v>
      </c>
      <c r="DP31" s="32">
        <f t="shared" si="2"/>
        <v>191107.85744235764</v>
      </c>
      <c r="DQ31" s="32">
        <f t="shared" si="2"/>
        <v>187686.65225110139</v>
      </c>
      <c r="DR31" s="32">
        <f t="shared" si="2"/>
        <v>193310.99577876861</v>
      </c>
      <c r="DS31" s="32">
        <f t="shared" si="2"/>
        <v>164960.21236231746</v>
      </c>
      <c r="DT31" s="32">
        <f t="shared" si="2"/>
        <v>86524.628513764299</v>
      </c>
      <c r="DU31" s="32">
        <f t="shared" si="2"/>
        <v>85483.28049189804</v>
      </c>
      <c r="DV31" s="32">
        <f t="shared" si="2"/>
        <v>84499.988060038071</v>
      </c>
      <c r="DW31" s="32">
        <f t="shared" si="2"/>
        <v>83527.724645238326</v>
      </c>
      <c r="DX31" s="32">
        <f t="shared" si="2"/>
        <v>82566.485079347534</v>
      </c>
      <c r="DY31" s="32">
        <f t="shared" si="2"/>
        <v>81616.210884154454</v>
      </c>
      <c r="DZ31" s="32">
        <f t="shared" si="2"/>
        <v>80297.714893135941</v>
      </c>
      <c r="EA31" s="32">
        <f t="shared" si="2"/>
        <v>79369.760410334842</v>
      </c>
      <c r="EB31" s="32">
        <f t="shared" si="2"/>
        <v>78453.072939612175</v>
      </c>
      <c r="EC31" s="32">
        <f t="shared" si="2"/>
        <v>77547.228201051825</v>
      </c>
      <c r="ED31" s="32">
        <f t="shared" si="2"/>
        <v>83147.925616669119</v>
      </c>
      <c r="EE31" s="32">
        <f t="shared" si="2"/>
        <v>75861.166819899547</v>
      </c>
      <c r="EF31" s="32">
        <f t="shared" si="2"/>
        <v>74894.190067180374</v>
      </c>
      <c r="EG31" s="32">
        <f t="shared" si="2"/>
        <v>74031.1976114711</v>
      </c>
      <c r="EH31" s="32">
        <f t="shared" ref="EH31:GN31" si="3">EG6</f>
        <v>73178.809324802933</v>
      </c>
      <c r="EI31" s="32">
        <f t="shared" si="3"/>
        <v>72336.985027848175</v>
      </c>
      <c r="EJ31" s="32">
        <f t="shared" si="3"/>
        <v>71129.359781119536</v>
      </c>
      <c r="EK31" s="32">
        <f t="shared" si="3"/>
        <v>70308.694556904971</v>
      </c>
      <c r="EL31" s="32">
        <f t="shared" si="3"/>
        <v>69498.407268214112</v>
      </c>
      <c r="EM31" s="32">
        <f t="shared" si="3"/>
        <v>68698.403879848891</v>
      </c>
      <c r="EN31" s="32">
        <f t="shared" si="3"/>
        <v>67908.632267787703</v>
      </c>
      <c r="EO31" s="32">
        <f t="shared" si="3"/>
        <v>67129.019210241793</v>
      </c>
      <c r="EP31" s="32">
        <f t="shared" si="3"/>
        <v>70750.064809824864</v>
      </c>
      <c r="EQ31" s="32">
        <f t="shared" si="3"/>
        <v>65659.432805800156</v>
      </c>
      <c r="ER31" s="32">
        <f t="shared" si="3"/>
        <v>64803.288920777377</v>
      </c>
      <c r="ES31" s="32">
        <f t="shared" si="3"/>
        <v>64063.453899707965</v>
      </c>
      <c r="ET31" s="32">
        <f t="shared" si="3"/>
        <v>63333.172048772001</v>
      </c>
      <c r="EU31" s="32">
        <f t="shared" si="3"/>
        <v>62612.744932243309</v>
      </c>
      <c r="EV31" s="32">
        <f t="shared" si="3"/>
        <v>61901.873120493954</v>
      </c>
      <c r="EW31" s="32">
        <f t="shared" si="3"/>
        <v>61200.050673823898</v>
      </c>
      <c r="EX31" s="32">
        <f t="shared" si="3"/>
        <v>60507.443546999129</v>
      </c>
      <c r="EY31" s="32">
        <f t="shared" si="3"/>
        <v>59823.931508170877</v>
      </c>
      <c r="EZ31" s="32">
        <f t="shared" si="3"/>
        <v>59149.48311655884</v>
      </c>
      <c r="FA31" s="32">
        <f t="shared" si="3"/>
        <v>58484.110804011783</v>
      </c>
      <c r="FB31" s="32">
        <f t="shared" si="3"/>
        <v>60600.035057746616</v>
      </c>
      <c r="FC31" s="32">
        <f t="shared" si="3"/>
        <v>57217.188777650474</v>
      </c>
      <c r="FD31" s="32">
        <f t="shared" si="3"/>
        <v>56539.859300375596</v>
      </c>
      <c r="FE31" s="32">
        <f t="shared" si="3"/>
        <v>55909.819671651319</v>
      </c>
      <c r="FF31" s="32">
        <f t="shared" si="3"/>
        <v>55287.627549290592</v>
      </c>
      <c r="FG31" s="32">
        <f t="shared" si="3"/>
        <v>54667.908756340723</v>
      </c>
      <c r="FH31" s="32">
        <f t="shared" si="3"/>
        <v>54061.598897571566</v>
      </c>
      <c r="FI31" s="32">
        <f t="shared" si="3"/>
        <v>53462.333364109298</v>
      </c>
      <c r="FJ31" s="32">
        <f t="shared" si="3"/>
        <v>52840.287247479821</v>
      </c>
      <c r="FK31" s="32">
        <f t="shared" si="3"/>
        <v>52303.891686893861</v>
      </c>
      <c r="FL31" s="32">
        <f t="shared" si="3"/>
        <v>51710.503398014349</v>
      </c>
      <c r="FM31" s="32">
        <f t="shared" si="3"/>
        <v>51141.576609562129</v>
      </c>
      <c r="FN31" s="32">
        <f t="shared" si="3"/>
        <v>52146.28006896186</v>
      </c>
      <c r="FO31" s="32">
        <f t="shared" si="3"/>
        <v>50058.714195085413</v>
      </c>
      <c r="FP31" s="32">
        <f t="shared" si="3"/>
        <v>49494.530276870006</v>
      </c>
      <c r="FQ31" s="32">
        <f t="shared" si="3"/>
        <v>48961.668741197253</v>
      </c>
      <c r="FR31" s="32">
        <f t="shared" si="3"/>
        <v>48436.014080039284</v>
      </c>
      <c r="FS31" s="32">
        <f t="shared" si="3"/>
        <v>47917.740002351769</v>
      </c>
      <c r="FT31" s="32">
        <f t="shared" si="3"/>
        <v>47405.095670571056</v>
      </c>
      <c r="FU31" s="32">
        <f t="shared" si="3"/>
        <v>46895.053112955378</v>
      </c>
      <c r="FV31" s="32">
        <f t="shared" si="3"/>
        <v>46377.105626451761</v>
      </c>
      <c r="FW31" s="32">
        <f t="shared" si="3"/>
        <v>45884.961623197189</v>
      </c>
      <c r="FX31" s="32">
        <f t="shared" si="3"/>
        <v>45398.786168682753</v>
      </c>
      <c r="FY31" s="32">
        <f t="shared" si="3"/>
        <v>44913.097551309838</v>
      </c>
      <c r="FZ31" s="32">
        <f t="shared" si="3"/>
        <v>45269.213470961295</v>
      </c>
      <c r="GA31" s="32">
        <f t="shared" si="3"/>
        <v>3370.8234625225055</v>
      </c>
      <c r="GB31" s="32">
        <f t="shared" si="3"/>
        <v>2753.5074041849366</v>
      </c>
      <c r="GC31" s="32">
        <f t="shared" si="3"/>
        <v>2742.0776513356823</v>
      </c>
      <c r="GD31" s="32">
        <f t="shared" si="3"/>
        <v>2730.6952783784018</v>
      </c>
      <c r="GE31" s="32">
        <f t="shared" si="3"/>
        <v>0</v>
      </c>
      <c r="GF31" s="32">
        <f t="shared" si="3"/>
        <v>0</v>
      </c>
      <c r="GG31" s="32">
        <f t="shared" si="3"/>
        <v>0</v>
      </c>
      <c r="GH31" s="32">
        <f t="shared" si="3"/>
        <v>0</v>
      </c>
      <c r="GI31" s="32">
        <f t="shared" si="3"/>
        <v>0</v>
      </c>
      <c r="GJ31" s="32">
        <f t="shared" si="3"/>
        <v>0</v>
      </c>
      <c r="GK31" s="32">
        <f t="shared" si="3"/>
        <v>0</v>
      </c>
      <c r="GL31" s="32">
        <f t="shared" si="3"/>
        <v>0</v>
      </c>
      <c r="GM31" s="32">
        <f t="shared" si="3"/>
        <v>0</v>
      </c>
      <c r="GN31" s="32">
        <f t="shared" si="3"/>
        <v>0</v>
      </c>
    </row>
    <row r="32" spans="1:223" s="32" customFormat="1" x14ac:dyDescent="0.25">
      <c r="B32" s="32">
        <f>Blad4!B6</f>
        <v>147280585.34329349</v>
      </c>
      <c r="C32" s="32">
        <f>C7</f>
        <v>9365101.4395672753</v>
      </c>
      <c r="D32" s="32">
        <f t="shared" ref="D32:I32" si="4">D7</f>
        <v>10276630.61657772</v>
      </c>
      <c r="E32" s="32">
        <f t="shared" si="4"/>
        <v>7235967.6926570116</v>
      </c>
      <c r="F32" s="32">
        <f t="shared" si="4"/>
        <v>5721302.0279010553</v>
      </c>
      <c r="G32" s="32">
        <f t="shared" si="4"/>
        <v>5622946.721452646</v>
      </c>
      <c r="H32" s="32">
        <f t="shared" si="4"/>
        <v>5170823.4860471971</v>
      </c>
      <c r="I32" s="32">
        <f t="shared" si="4"/>
        <v>5057916.827354433</v>
      </c>
      <c r="J32" s="32">
        <f t="shared" ref="J32:BU32" si="5">J7</f>
        <v>4823241.2078574244</v>
      </c>
      <c r="K32" s="32">
        <f t="shared" si="5"/>
        <v>4711647.4032369573</v>
      </c>
      <c r="L32" s="32">
        <f t="shared" si="5"/>
        <v>4387864.1681800876</v>
      </c>
      <c r="M32" s="32">
        <f t="shared" si="5"/>
        <v>4222740.8135972954</v>
      </c>
      <c r="N32" s="32">
        <f t="shared" si="5"/>
        <v>4028966.0660155932</v>
      </c>
      <c r="O32" s="32">
        <f t="shared" si="5"/>
        <v>3965548.1311495164</v>
      </c>
      <c r="P32" s="32">
        <f t="shared" si="5"/>
        <v>4088387.9297599513</v>
      </c>
      <c r="Q32" s="32">
        <f t="shared" si="5"/>
        <v>3780626.7972789938</v>
      </c>
      <c r="R32" s="32">
        <f t="shared" si="5"/>
        <v>3650640.715002845</v>
      </c>
      <c r="S32" s="32">
        <f t="shared" si="5"/>
        <v>4033097.406020096</v>
      </c>
      <c r="T32" s="32">
        <f t="shared" si="5"/>
        <v>3521767.8310379595</v>
      </c>
      <c r="U32" s="32">
        <f t="shared" si="5"/>
        <v>3533143.9122949727</v>
      </c>
      <c r="V32" s="32">
        <f t="shared" si="5"/>
        <v>3372500.7674041637</v>
      </c>
      <c r="W32" s="32">
        <f t="shared" si="5"/>
        <v>3260716.2421061629</v>
      </c>
      <c r="X32" s="32">
        <f t="shared" si="5"/>
        <v>3199393.5386501448</v>
      </c>
      <c r="Y32" s="32">
        <f t="shared" si="5"/>
        <v>3163763.7544463244</v>
      </c>
      <c r="Z32" s="32">
        <f t="shared" si="5"/>
        <v>3060031.0721048992</v>
      </c>
      <c r="AA32" s="32">
        <f t="shared" si="5"/>
        <v>2910270.4057050361</v>
      </c>
      <c r="AB32" s="32">
        <f t="shared" si="5"/>
        <v>2905008.0047603389</v>
      </c>
      <c r="AC32" s="32">
        <f t="shared" si="5"/>
        <v>2770306.1895769048</v>
      </c>
      <c r="AD32" s="32">
        <f t="shared" si="5"/>
        <v>2780084.102432875</v>
      </c>
      <c r="AE32" s="32">
        <f t="shared" si="5"/>
        <v>2733850.6554929814</v>
      </c>
      <c r="AF32" s="32">
        <f t="shared" si="5"/>
        <v>2693092.40462068</v>
      </c>
      <c r="AG32" s="32">
        <f t="shared" si="5"/>
        <v>2656374.6177289872</v>
      </c>
      <c r="AH32" s="32">
        <f t="shared" si="5"/>
        <v>2622713.4330736981</v>
      </c>
      <c r="AI32" s="32">
        <f t="shared" si="5"/>
        <v>2589994.5782158016</v>
      </c>
      <c r="AJ32" s="32">
        <f t="shared" si="5"/>
        <v>2559991.1646897206</v>
      </c>
      <c r="AK32" s="32">
        <f t="shared" si="5"/>
        <v>2532173.4128307952</v>
      </c>
      <c r="AL32" s="32">
        <f t="shared" si="5"/>
        <v>2505536.9530613334</v>
      </c>
      <c r="AM32" s="32">
        <f t="shared" si="5"/>
        <v>2479566.5337674646</v>
      </c>
      <c r="AN32" s="32">
        <f t="shared" si="5"/>
        <v>2451926.6730438457</v>
      </c>
      <c r="AO32" s="32">
        <f t="shared" si="5"/>
        <v>2384492.4791025212</v>
      </c>
      <c r="AP32" s="32">
        <f t="shared" si="5"/>
        <v>2390440.3569297493</v>
      </c>
      <c r="AQ32" s="32">
        <f t="shared" si="5"/>
        <v>2394074.4833473153</v>
      </c>
      <c r="AR32" s="32">
        <f t="shared" si="5"/>
        <v>2373641.448861721</v>
      </c>
      <c r="AS32" s="32">
        <f t="shared" si="5"/>
        <v>2379635.1435192116</v>
      </c>
      <c r="AT32" s="32">
        <f t="shared" si="5"/>
        <v>2367099.3450983968</v>
      </c>
      <c r="AU32" s="32">
        <f t="shared" si="5"/>
        <v>2357398.1045194198</v>
      </c>
      <c r="AV32" s="32">
        <f t="shared" si="5"/>
        <v>2352426.3901857273</v>
      </c>
      <c r="AW32" s="32">
        <f t="shared" si="5"/>
        <v>2346231.9670234416</v>
      </c>
      <c r="AX32" s="32">
        <f t="shared" si="5"/>
        <v>2339114.1903525516</v>
      </c>
      <c r="AY32" s="32">
        <f t="shared" si="5"/>
        <v>2323199.2769724242</v>
      </c>
      <c r="AZ32" s="32">
        <f t="shared" si="5"/>
        <v>2304187.5261225724</v>
      </c>
      <c r="BA32" s="32">
        <f t="shared" si="5"/>
        <v>2239039.1476873034</v>
      </c>
      <c r="BB32" s="32">
        <f t="shared" si="5"/>
        <v>2220253.2192833177</v>
      </c>
      <c r="BC32" s="32">
        <f t="shared" si="5"/>
        <v>2202821.7363698459</v>
      </c>
      <c r="BD32" s="32">
        <f t="shared" si="5"/>
        <v>2185757.6257214644</v>
      </c>
      <c r="BE32" s="32">
        <f t="shared" si="5"/>
        <v>2169463.4835098521</v>
      </c>
      <c r="BF32" s="32">
        <f t="shared" si="5"/>
        <v>2153436.1337197619</v>
      </c>
      <c r="BG32" s="32">
        <f t="shared" si="5"/>
        <v>2137282.2219010051</v>
      </c>
      <c r="BH32" s="32">
        <f t="shared" si="5"/>
        <v>2123114.8844871912</v>
      </c>
      <c r="BI32" s="32">
        <f t="shared" si="5"/>
        <v>2102757.930421113</v>
      </c>
      <c r="BJ32" s="32">
        <f t="shared" si="5"/>
        <v>2088651.3626096128</v>
      </c>
      <c r="BK32" s="32">
        <f t="shared" si="5"/>
        <v>2069238.8196094809</v>
      </c>
      <c r="BL32" s="32">
        <f t="shared" si="5"/>
        <v>2056263.9009259176</v>
      </c>
      <c r="BM32" s="32">
        <f t="shared" si="5"/>
        <v>1996968.838873693</v>
      </c>
      <c r="BN32" s="32">
        <f t="shared" si="5"/>
        <v>1984681.6861019516</v>
      </c>
      <c r="BO32" s="32">
        <f t="shared" si="5"/>
        <v>1972688.4478750569</v>
      </c>
      <c r="BP32" s="32">
        <f t="shared" si="5"/>
        <v>1960546.3086917638</v>
      </c>
      <c r="BQ32" s="32">
        <f t="shared" si="5"/>
        <v>1949336.6166089084</v>
      </c>
      <c r="BR32" s="32">
        <f t="shared" si="5"/>
        <v>1937589.2212041386</v>
      </c>
      <c r="BS32" s="32">
        <f t="shared" si="5"/>
        <v>1926345.2768188065</v>
      </c>
      <c r="BT32" s="32">
        <f t="shared" si="5"/>
        <v>1915707.7264586005</v>
      </c>
      <c r="BU32" s="32">
        <f t="shared" si="5"/>
        <v>1905268.2081802476</v>
      </c>
      <c r="BV32" s="32">
        <f t="shared" ref="BV32:EG32" si="6">BV7</f>
        <v>1894783.1563927105</v>
      </c>
      <c r="BW32" s="32">
        <f t="shared" si="6"/>
        <v>1884280.7863187101</v>
      </c>
      <c r="BX32" s="32">
        <f t="shared" si="6"/>
        <v>1874242.1703501558</v>
      </c>
      <c r="BY32" s="32">
        <f t="shared" si="6"/>
        <v>1817793.700864011</v>
      </c>
      <c r="BZ32" s="32">
        <f t="shared" si="6"/>
        <v>1808190.4015169744</v>
      </c>
      <c r="CA32" s="32">
        <f t="shared" si="6"/>
        <v>1798582.4803499775</v>
      </c>
      <c r="CB32" s="32">
        <f t="shared" si="6"/>
        <v>1788731.8114101882</v>
      </c>
      <c r="CC32" s="32">
        <f t="shared" si="6"/>
        <v>1779442.4901146281</v>
      </c>
      <c r="CD32" s="32">
        <f t="shared" si="6"/>
        <v>1769204.0565757044</v>
      </c>
      <c r="CE32" s="32">
        <f t="shared" si="6"/>
        <v>1759663.795358168</v>
      </c>
      <c r="CF32" s="32">
        <f t="shared" si="6"/>
        <v>1750348.8201062134</v>
      </c>
      <c r="CG32" s="32">
        <f t="shared" si="6"/>
        <v>1741017.3979892773</v>
      </c>
      <c r="CH32" s="32">
        <f t="shared" si="6"/>
        <v>1731491.6665925644</v>
      </c>
      <c r="CI32" s="32">
        <f t="shared" si="6"/>
        <v>1721759.4183343165</v>
      </c>
      <c r="CJ32" s="32">
        <f t="shared" si="6"/>
        <v>1712323.6664861885</v>
      </c>
      <c r="CK32" s="32">
        <f t="shared" si="6"/>
        <v>1656229.3053356069</v>
      </c>
      <c r="CL32" s="32">
        <f t="shared" si="6"/>
        <v>1646603.6268004035</v>
      </c>
      <c r="CM32" s="32">
        <f t="shared" si="6"/>
        <v>1636925.8678958188</v>
      </c>
      <c r="CN32" s="32">
        <f t="shared" si="6"/>
        <v>1626931.2564618234</v>
      </c>
      <c r="CO32" s="32">
        <f t="shared" si="6"/>
        <v>1617176.3819931429</v>
      </c>
      <c r="CP32" s="32">
        <f t="shared" si="6"/>
        <v>1606605.6355727427</v>
      </c>
      <c r="CQ32" s="32">
        <f t="shared" si="6"/>
        <v>1596427.1144748298</v>
      </c>
      <c r="CR32" s="32">
        <f t="shared" si="6"/>
        <v>1579861.3797042058</v>
      </c>
      <c r="CS32" s="32">
        <f t="shared" si="6"/>
        <v>1563521.2725075688</v>
      </c>
      <c r="CT32" s="32">
        <f t="shared" si="6"/>
        <v>1547288.4170916898</v>
      </c>
      <c r="CU32" s="32">
        <f t="shared" si="6"/>
        <v>1531128.2201100709</v>
      </c>
      <c r="CV32" s="32">
        <f t="shared" si="6"/>
        <v>1515436.915312029</v>
      </c>
      <c r="CW32" s="32">
        <f t="shared" si="6"/>
        <v>1453333.9090049118</v>
      </c>
      <c r="CX32" s="32">
        <f t="shared" si="6"/>
        <v>1438082.5078004622</v>
      </c>
      <c r="CY32" s="32">
        <f t="shared" si="6"/>
        <v>1423014.4749890533</v>
      </c>
      <c r="CZ32" s="32">
        <f t="shared" si="6"/>
        <v>1408030.686669362</v>
      </c>
      <c r="DA32" s="32">
        <f t="shared" si="6"/>
        <v>1393409.4986397831</v>
      </c>
      <c r="DB32" s="32">
        <f t="shared" si="6"/>
        <v>1378429.9222055622</v>
      </c>
      <c r="DC32" s="32">
        <f t="shared" si="6"/>
        <v>1364088.875835337</v>
      </c>
      <c r="DD32" s="32">
        <f t="shared" si="6"/>
        <v>1349996.4512930345</v>
      </c>
      <c r="DE32" s="32">
        <f t="shared" si="6"/>
        <v>1336099.9796118049</v>
      </c>
      <c r="DF32" s="32">
        <f t="shared" si="6"/>
        <v>1322319.1187960431</v>
      </c>
      <c r="DG32" s="32">
        <f t="shared" si="6"/>
        <v>1290070.2070282837</v>
      </c>
      <c r="DH32" s="32">
        <f t="shared" si="6"/>
        <v>1277056.2260030131</v>
      </c>
      <c r="DI32" s="32">
        <f t="shared" si="6"/>
        <v>1194471.3176079425</v>
      </c>
      <c r="DJ32" s="32">
        <f t="shared" si="6"/>
        <v>1181797.4751742464</v>
      </c>
      <c r="DK32" s="32">
        <f t="shared" si="6"/>
        <v>1169265.1850727699</v>
      </c>
      <c r="DL32" s="32">
        <f t="shared" si="6"/>
        <v>1156840.5976004731</v>
      </c>
      <c r="DM32" s="32">
        <f t="shared" si="6"/>
        <v>1144657.6842049612</v>
      </c>
      <c r="DN32" s="32">
        <f t="shared" si="6"/>
        <v>1132054.7631474473</v>
      </c>
      <c r="DO32" s="32">
        <f t="shared" si="6"/>
        <v>1120111.6055771699</v>
      </c>
      <c r="DP32" s="32">
        <f t="shared" si="6"/>
        <v>1108363.6962193165</v>
      </c>
      <c r="DQ32" s="32">
        <f t="shared" si="6"/>
        <v>1096767.3735021106</v>
      </c>
      <c r="DR32" s="32">
        <f t="shared" si="6"/>
        <v>1085284.1632055512</v>
      </c>
      <c r="DS32" s="32">
        <f t="shared" si="6"/>
        <v>1050938.9235604524</v>
      </c>
      <c r="DT32" s="32">
        <f t="shared" si="6"/>
        <v>1038525.4008082879</v>
      </c>
      <c r="DU32" s="32">
        <f t="shared" si="6"/>
        <v>1028136.4991576768</v>
      </c>
      <c r="DV32" s="32">
        <f t="shared" si="6"/>
        <v>1017886.3913472824</v>
      </c>
      <c r="DW32" s="32">
        <f t="shared" si="6"/>
        <v>1007738.7228548239</v>
      </c>
      <c r="DX32" s="32">
        <f t="shared" si="6"/>
        <v>997692.46527584339</v>
      </c>
      <c r="DY32" s="32">
        <f t="shared" si="6"/>
        <v>987746.61055999249</v>
      </c>
      <c r="DZ32" s="32">
        <f t="shared" si="6"/>
        <v>977500.69748016424</v>
      </c>
      <c r="EA32" s="32">
        <f t="shared" si="6"/>
        <v>967753.55099736829</v>
      </c>
      <c r="EB32" s="32">
        <f t="shared" si="6"/>
        <v>958103.81813020504</v>
      </c>
      <c r="EC32" s="32">
        <f t="shared" si="6"/>
        <v>948550.51622273726</v>
      </c>
      <c r="ED32" s="32">
        <f t="shared" si="6"/>
        <v>939092.68031086901</v>
      </c>
      <c r="EE32" s="32">
        <f t="shared" si="6"/>
        <v>929729.36003008287</v>
      </c>
      <c r="EF32" s="32">
        <f t="shared" si="6"/>
        <v>920459.60302429134</v>
      </c>
      <c r="EG32" s="32">
        <f t="shared" si="6"/>
        <v>911282.47557521693</v>
      </c>
      <c r="EH32" s="32">
        <f t="shared" ref="EH32:GN32" si="7">EH7</f>
        <v>902197.04744979192</v>
      </c>
      <c r="EI32" s="32">
        <f t="shared" si="7"/>
        <v>892805.71472921362</v>
      </c>
      <c r="EJ32" s="32">
        <f t="shared" si="7"/>
        <v>883901.25160165224</v>
      </c>
      <c r="EK32" s="32">
        <f t="shared" si="7"/>
        <v>875085.76150967763</v>
      </c>
      <c r="EL32" s="32">
        <f t="shared" si="7"/>
        <v>866358.35651786381</v>
      </c>
      <c r="EM32" s="32">
        <f t="shared" si="7"/>
        <v>857718.15402889822</v>
      </c>
      <c r="EN32" s="32">
        <f t="shared" si="7"/>
        <v>849164.28081390564</v>
      </c>
      <c r="EO32" s="32">
        <f t="shared" si="7"/>
        <v>840695.87253583991</v>
      </c>
      <c r="EP32" s="32">
        <f t="shared" si="7"/>
        <v>832312.07409512426</v>
      </c>
      <c r="EQ32" s="32">
        <f t="shared" si="7"/>
        <v>824012.03968352475</v>
      </c>
      <c r="ER32" s="32">
        <f t="shared" si="7"/>
        <v>815759.65894691308</v>
      </c>
      <c r="ES32" s="32">
        <f t="shared" si="7"/>
        <v>807624.64681194315</v>
      </c>
      <c r="ET32" s="32">
        <f t="shared" si="7"/>
        <v>799570.90727603342</v>
      </c>
      <c r="EU32" s="32">
        <f t="shared" si="7"/>
        <v>791597.63159615267</v>
      </c>
      <c r="EV32" s="32">
        <f t="shared" si="7"/>
        <v>783704.00777494733</v>
      </c>
      <c r="EW32" s="32">
        <f t="shared" si="7"/>
        <v>775889.24631222489</v>
      </c>
      <c r="EX32" s="32">
        <f t="shared" si="7"/>
        <v>768152.55319299037</v>
      </c>
      <c r="EY32" s="32">
        <f t="shared" si="7"/>
        <v>760493.15062988026</v>
      </c>
      <c r="EZ32" s="32">
        <f t="shared" si="7"/>
        <v>752910.26318928623</v>
      </c>
      <c r="FA32" s="32">
        <f t="shared" si="7"/>
        <v>745403.12658151658</v>
      </c>
      <c r="FB32" s="32">
        <f t="shared" si="7"/>
        <v>737970.9821385371</v>
      </c>
      <c r="FC32" s="32">
        <f t="shared" si="7"/>
        <v>730613.08022929542</v>
      </c>
      <c r="FD32" s="32">
        <f t="shared" si="7"/>
        <v>723328.67822084716</v>
      </c>
      <c r="FE32" s="32">
        <f t="shared" si="7"/>
        <v>716117.04104029352</v>
      </c>
      <c r="FF32" s="32">
        <f t="shared" si="7"/>
        <v>708977.44152784196</v>
      </c>
      <c r="FG32" s="32">
        <f t="shared" si="7"/>
        <v>701909.15910680895</v>
      </c>
      <c r="FH32" s="32">
        <f t="shared" si="7"/>
        <v>694911.47819877497</v>
      </c>
      <c r="FI32" s="32">
        <f t="shared" si="7"/>
        <v>687983.69786101754</v>
      </c>
      <c r="FJ32" s="32">
        <f t="shared" si="7"/>
        <v>681125.11331149016</v>
      </c>
      <c r="FK32" s="32">
        <f t="shared" si="7"/>
        <v>674408.08327499114</v>
      </c>
      <c r="FL32" s="32">
        <f t="shared" si="7"/>
        <v>667685.22741981002</v>
      </c>
      <c r="FM32" s="32">
        <f t="shared" si="7"/>
        <v>661029.51669150265</v>
      </c>
      <c r="FN32" s="32">
        <f t="shared" si="7"/>
        <v>654440.28270577185</v>
      </c>
      <c r="FO32" s="32">
        <f t="shared" si="7"/>
        <v>647916.85957707069</v>
      </c>
      <c r="FP32" s="32">
        <f t="shared" si="7"/>
        <v>641458.58793214499</v>
      </c>
      <c r="FQ32" s="32">
        <f t="shared" si="7"/>
        <v>635064.81798020552</v>
      </c>
      <c r="FR32" s="32">
        <f t="shared" si="7"/>
        <v>628734.90350485081</v>
      </c>
      <c r="FS32" s="32">
        <f t="shared" si="7"/>
        <v>622468.20761020645</v>
      </c>
      <c r="FT32" s="32">
        <f t="shared" si="7"/>
        <v>616264.09638236417</v>
      </c>
      <c r="FU32" s="32">
        <f t="shared" si="7"/>
        <v>610121.94601278647</v>
      </c>
      <c r="FV32" s="32">
        <f t="shared" si="7"/>
        <v>604041.13705893117</v>
      </c>
      <c r="FW32" s="32">
        <f t="shared" si="7"/>
        <v>598021.05488394166</v>
      </c>
      <c r="FX32" s="32">
        <f t="shared" si="7"/>
        <v>592061.09091680008</v>
      </c>
      <c r="FY32" s="32">
        <f t="shared" si="7"/>
        <v>586160.64956830977</v>
      </c>
      <c r="FZ32" s="32">
        <f t="shared" si="7"/>
        <v>580319.13065461873</v>
      </c>
      <c r="GA32" s="32">
        <f t="shared" si="7"/>
        <v>532113.32628603326</v>
      </c>
      <c r="GB32" s="32">
        <f t="shared" si="7"/>
        <v>3403.0616024740916</v>
      </c>
      <c r="GC32" s="32">
        <f t="shared" si="7"/>
        <v>3388.9346415926534</v>
      </c>
      <c r="GD32" s="32">
        <f t="shared" si="7"/>
        <v>3374.8671209393278</v>
      </c>
      <c r="GE32" s="32">
        <f t="shared" si="7"/>
        <v>0</v>
      </c>
      <c r="GF32" s="32">
        <f t="shared" si="7"/>
        <v>0</v>
      </c>
      <c r="GG32" s="32">
        <f t="shared" si="7"/>
        <v>0</v>
      </c>
      <c r="GH32" s="32">
        <f t="shared" si="7"/>
        <v>0</v>
      </c>
      <c r="GI32" s="32">
        <f t="shared" si="7"/>
        <v>0</v>
      </c>
      <c r="GJ32" s="32">
        <f t="shared" si="7"/>
        <v>0</v>
      </c>
      <c r="GK32" s="32">
        <f t="shared" si="7"/>
        <v>0</v>
      </c>
      <c r="GL32" s="32">
        <f t="shared" si="7"/>
        <v>0</v>
      </c>
      <c r="GM32" s="32">
        <f t="shared" si="7"/>
        <v>0</v>
      </c>
      <c r="GN32" s="32">
        <f t="shared" si="7"/>
        <v>0</v>
      </c>
    </row>
    <row r="33" spans="2:196" s="32" customFormat="1" x14ac:dyDescent="0.25">
      <c r="B33" s="32">
        <f>Blad4!B7</f>
        <v>75530041.224822223</v>
      </c>
      <c r="C33" s="32">
        <f>D8</f>
        <v>4488520.6615889575</v>
      </c>
      <c r="D33" s="32">
        <f t="shared" ref="D33:I33" si="8">E8</f>
        <v>9598309.9113207962</v>
      </c>
      <c r="E33" s="32">
        <f t="shared" si="8"/>
        <v>6977177.3875164222</v>
      </c>
      <c r="F33" s="32">
        <f t="shared" si="8"/>
        <v>5814652.3196951766</v>
      </c>
      <c r="G33" s="32">
        <f t="shared" si="8"/>
        <v>5156666.5324928341</v>
      </c>
      <c r="H33" s="32">
        <f t="shared" si="8"/>
        <v>4575696.6071649007</v>
      </c>
      <c r="I33" s="32">
        <f t="shared" si="8"/>
        <v>3963004.8672331972</v>
      </c>
      <c r="J33" s="32">
        <f t="shared" ref="J33:AO33" si="9">K8</f>
        <v>3785440.7716196897</v>
      </c>
      <c r="K33" s="32">
        <f t="shared" si="9"/>
        <v>3555611.4441038421</v>
      </c>
      <c r="L33" s="32">
        <f t="shared" si="9"/>
        <v>3344919.0973000377</v>
      </c>
      <c r="M33" s="32">
        <f t="shared" si="9"/>
        <v>3300688.6511364346</v>
      </c>
      <c r="N33" s="32">
        <f t="shared" si="9"/>
        <v>2972893.2776447078</v>
      </c>
      <c r="O33" s="32">
        <f t="shared" si="9"/>
        <v>2844939.8240647661</v>
      </c>
      <c r="P33" s="32">
        <f t="shared" si="9"/>
        <v>2800580.3237718185</v>
      </c>
      <c r="Q33" s="32">
        <f t="shared" si="9"/>
        <v>2766443.26508591</v>
      </c>
      <c r="R33" s="32">
        <f t="shared" si="9"/>
        <v>2601529.2372355303</v>
      </c>
      <c r="S33" s="32">
        <f t="shared" si="9"/>
        <v>2333247.0125978342</v>
      </c>
      <c r="T33" s="32">
        <f t="shared" si="9"/>
        <v>2301095.0411896422</v>
      </c>
      <c r="U33" s="32">
        <f t="shared" si="9"/>
        <v>2235828.0240411819</v>
      </c>
      <c r="V33" s="32">
        <f t="shared" si="9"/>
        <v>2215665.1515798629</v>
      </c>
      <c r="W33" s="32">
        <f t="shared" si="9"/>
        <v>2070287.7458230085</v>
      </c>
      <c r="X33" s="32">
        <f t="shared" si="9"/>
        <v>1978389.5431663604</v>
      </c>
      <c r="Y33" s="32">
        <f t="shared" si="9"/>
        <v>2003302.9556429831</v>
      </c>
      <c r="Z33" s="32">
        <f t="shared" si="9"/>
        <v>1758381.3882750496</v>
      </c>
      <c r="AA33" s="32">
        <f t="shared" si="9"/>
        <v>1655845.2045065993</v>
      </c>
      <c r="AB33" s="32">
        <f t="shared" si="9"/>
        <v>1566112.7393882987</v>
      </c>
      <c r="AC33" s="32">
        <f t="shared" si="9"/>
        <v>1525434.6275359287</v>
      </c>
      <c r="AD33" s="32">
        <f t="shared" si="9"/>
        <v>1436918.6575151659</v>
      </c>
      <c r="AE33" s="32">
        <f t="shared" si="9"/>
        <v>1358047.1900642437</v>
      </c>
      <c r="AF33" s="32">
        <f t="shared" si="9"/>
        <v>1291994.1060333969</v>
      </c>
      <c r="AG33" s="32">
        <f t="shared" si="9"/>
        <v>1253643.6880543826</v>
      </c>
      <c r="AH33" s="32">
        <f t="shared" si="9"/>
        <v>1218038.9988703555</v>
      </c>
      <c r="AI33" s="32">
        <f t="shared" si="9"/>
        <v>1174100.4301816495</v>
      </c>
      <c r="AJ33" s="32">
        <f t="shared" si="9"/>
        <v>1136494.567662538</v>
      </c>
      <c r="AK33" s="32">
        <f t="shared" si="9"/>
        <v>1229028.1681182836</v>
      </c>
      <c r="AL33" s="32">
        <f t="shared" si="9"/>
        <v>1060249.7170614181</v>
      </c>
      <c r="AM33" s="32">
        <f t="shared" si="9"/>
        <v>1026016.0254965774</v>
      </c>
      <c r="AN33" s="32">
        <f t="shared" si="9"/>
        <v>991288.31131241447</v>
      </c>
      <c r="AO33" s="32">
        <f t="shared" si="9"/>
        <v>963123.67232360295</v>
      </c>
      <c r="AP33" s="32">
        <f t="shared" ref="AP33:BU33" si="10">AQ8</f>
        <v>947872.0594461686</v>
      </c>
      <c r="AQ33" s="32">
        <f t="shared" si="10"/>
        <v>940698.59164061304</v>
      </c>
      <c r="AR33" s="32">
        <f t="shared" si="10"/>
        <v>923946.91484757268</v>
      </c>
      <c r="AS33" s="32">
        <f t="shared" si="10"/>
        <v>898766.7229569006</v>
      </c>
      <c r="AT33" s="32">
        <f t="shared" si="10"/>
        <v>881586.31896204781</v>
      </c>
      <c r="AU33" s="32">
        <f t="shared" si="10"/>
        <v>868148.73590814415</v>
      </c>
      <c r="AV33" s="32">
        <f t="shared" si="10"/>
        <v>860610.03695991915</v>
      </c>
      <c r="AW33" s="32">
        <f t="shared" si="10"/>
        <v>961304.35367620247</v>
      </c>
      <c r="AX33" s="32">
        <f t="shared" si="10"/>
        <v>841039.42144236446</v>
      </c>
      <c r="AY33" s="32">
        <f t="shared" si="10"/>
        <v>819424.84380530985</v>
      </c>
      <c r="AZ33" s="32">
        <f t="shared" si="10"/>
        <v>790816.49735388905</v>
      </c>
      <c r="BA33" s="32">
        <f t="shared" si="10"/>
        <v>770503.71577109839</v>
      </c>
      <c r="BB33" s="32">
        <f t="shared" si="10"/>
        <v>749842.60388594354</v>
      </c>
      <c r="BC33" s="32">
        <f t="shared" si="10"/>
        <v>728290.41100984556</v>
      </c>
      <c r="BD33" s="32">
        <f t="shared" si="10"/>
        <v>706884.07162454352</v>
      </c>
      <c r="BE33" s="32">
        <f t="shared" si="10"/>
        <v>687608.44094481692</v>
      </c>
      <c r="BF33" s="32">
        <f t="shared" si="10"/>
        <v>670897.3192934331</v>
      </c>
      <c r="BG33" s="32">
        <f t="shared" si="10"/>
        <v>655242.23737760133</v>
      </c>
      <c r="BH33" s="32">
        <f t="shared" si="10"/>
        <v>639068.93124299776</v>
      </c>
      <c r="BI33" s="32">
        <f t="shared" si="10"/>
        <v>702017.14889863809</v>
      </c>
      <c r="BJ33" s="32">
        <f t="shared" si="10"/>
        <v>602717.74051147106</v>
      </c>
      <c r="BK33" s="32">
        <f t="shared" si="10"/>
        <v>584511.54502806347</v>
      </c>
      <c r="BL33" s="32">
        <f t="shared" si="10"/>
        <v>571100.25457540457</v>
      </c>
      <c r="BM33" s="32">
        <f t="shared" si="10"/>
        <v>556603.56834764523</v>
      </c>
      <c r="BN33" s="32">
        <f t="shared" si="10"/>
        <v>540795.7944514649</v>
      </c>
      <c r="BO33" s="32">
        <f t="shared" si="10"/>
        <v>533088.7466438117</v>
      </c>
      <c r="BP33" s="32">
        <f t="shared" si="10"/>
        <v>525425.45324589475</v>
      </c>
      <c r="BQ33" s="32">
        <f t="shared" si="10"/>
        <v>509968.69035862182</v>
      </c>
      <c r="BR33" s="32">
        <f t="shared" si="10"/>
        <v>495555.85244362999</v>
      </c>
      <c r="BS33" s="32">
        <f t="shared" si="10"/>
        <v>481370.49412044918</v>
      </c>
      <c r="BT33" s="32">
        <f t="shared" si="10"/>
        <v>462998.82702079462</v>
      </c>
      <c r="BU33" s="32">
        <f t="shared" si="10"/>
        <v>511232.93410010426</v>
      </c>
      <c r="BV33" s="32">
        <f t="shared" ref="BV33:DA33" si="11">BW8</f>
        <v>446041.89996183588</v>
      </c>
      <c r="BW33" s="32">
        <f t="shared" si="11"/>
        <v>435383.2466626293</v>
      </c>
      <c r="BX33" s="32">
        <f t="shared" si="11"/>
        <v>427306.08456915652</v>
      </c>
      <c r="BY33" s="32">
        <f t="shared" si="11"/>
        <v>419629.91388129006</v>
      </c>
      <c r="BZ33" s="32">
        <f t="shared" si="11"/>
        <v>409282.43850387656</v>
      </c>
      <c r="CA33" s="32">
        <f t="shared" si="11"/>
        <v>392975.83998724446</v>
      </c>
      <c r="CB33" s="32">
        <f t="shared" si="11"/>
        <v>386650.81514955248</v>
      </c>
      <c r="CC33" s="32">
        <f t="shared" si="11"/>
        <v>376316.93441414763</v>
      </c>
      <c r="CD33" s="32">
        <f t="shared" si="11"/>
        <v>365607.04351608595</v>
      </c>
      <c r="CE33" s="32">
        <f t="shared" si="11"/>
        <v>359083.45048502192</v>
      </c>
      <c r="CF33" s="32">
        <f t="shared" si="11"/>
        <v>352982.10269386391</v>
      </c>
      <c r="CG33" s="32">
        <f t="shared" si="11"/>
        <v>383304.97983260424</v>
      </c>
      <c r="CH33" s="32">
        <f t="shared" si="11"/>
        <v>340960.07461026334</v>
      </c>
      <c r="CI33" s="32">
        <f t="shared" si="11"/>
        <v>334381.12902092811</v>
      </c>
      <c r="CJ33" s="32">
        <f t="shared" si="11"/>
        <v>327626.3688011819</v>
      </c>
      <c r="CK33" s="32">
        <f t="shared" si="11"/>
        <v>316529.61374220083</v>
      </c>
      <c r="CL33" s="32">
        <f t="shared" si="11"/>
        <v>312097.67914219992</v>
      </c>
      <c r="CM33" s="32">
        <f t="shared" si="11"/>
        <v>306532.92771733936</v>
      </c>
      <c r="CN33" s="32">
        <f t="shared" si="11"/>
        <v>298911.34117140406</v>
      </c>
      <c r="CO33" s="32">
        <f t="shared" si="11"/>
        <v>288992.97402002703</v>
      </c>
      <c r="CP33" s="32">
        <f t="shared" si="11"/>
        <v>282936.07698892517</v>
      </c>
      <c r="CQ33" s="32">
        <f t="shared" si="11"/>
        <v>279276.14594287967</v>
      </c>
      <c r="CR33" s="32">
        <f t="shared" si="11"/>
        <v>276826.34352477023</v>
      </c>
      <c r="CS33" s="32">
        <f t="shared" si="11"/>
        <v>298118.29371116008</v>
      </c>
      <c r="CT33" s="32">
        <f t="shared" si="11"/>
        <v>269842.98702057748</v>
      </c>
      <c r="CU33" s="32">
        <f t="shared" si="11"/>
        <v>260442.76407096128</v>
      </c>
      <c r="CV33" s="32">
        <f t="shared" si="11"/>
        <v>256232.21019100898</v>
      </c>
      <c r="CW33" s="32">
        <f t="shared" si="11"/>
        <v>255556.92640372406</v>
      </c>
      <c r="CX33" s="32">
        <f t="shared" si="11"/>
        <v>246195.52805070594</v>
      </c>
      <c r="CY33" s="32">
        <f t="shared" si="11"/>
        <v>238739.6551688895</v>
      </c>
      <c r="CZ33" s="32">
        <f t="shared" si="11"/>
        <v>233800.60682694102</v>
      </c>
      <c r="DA33" s="32">
        <f t="shared" si="11"/>
        <v>230042.81187787873</v>
      </c>
      <c r="DB33" s="32">
        <f t="shared" ref="DB33:EG33" si="12">DC8</f>
        <v>228016.06085707125</v>
      </c>
      <c r="DC33" s="32">
        <f t="shared" si="12"/>
        <v>222405.58117595428</v>
      </c>
      <c r="DD33" s="32">
        <f t="shared" si="12"/>
        <v>216088.23010952247</v>
      </c>
      <c r="DE33" s="32">
        <f t="shared" si="12"/>
        <v>231064.97431171747</v>
      </c>
      <c r="DF33" s="32">
        <f t="shared" si="12"/>
        <v>217599.95909309463</v>
      </c>
      <c r="DG33" s="32">
        <f t="shared" si="12"/>
        <v>204139.35019708914</v>
      </c>
      <c r="DH33" s="32">
        <f t="shared" si="12"/>
        <v>196917.27224728168</v>
      </c>
      <c r="DI33" s="32">
        <f t="shared" si="12"/>
        <v>192722.76724345511</v>
      </c>
      <c r="DJ33" s="32">
        <f t="shared" si="12"/>
        <v>188442.34570900476</v>
      </c>
      <c r="DK33" s="32">
        <f t="shared" si="12"/>
        <v>184308.91432884487</v>
      </c>
      <c r="DL33" s="32">
        <f t="shared" si="12"/>
        <v>183044.21341530199</v>
      </c>
      <c r="DM33" s="32">
        <f t="shared" si="12"/>
        <v>180747.28993295142</v>
      </c>
      <c r="DN33" s="32">
        <f t="shared" si="12"/>
        <v>179285.3156436455</v>
      </c>
      <c r="DO33" s="32">
        <f t="shared" si="12"/>
        <v>180603.8848302456</v>
      </c>
      <c r="DP33" s="32">
        <f t="shared" si="12"/>
        <v>181543.84411541224</v>
      </c>
      <c r="DQ33" s="32">
        <f t="shared" si="12"/>
        <v>185997.84879872936</v>
      </c>
      <c r="DR33" s="32">
        <f t="shared" si="12"/>
        <v>171679.50495282514</v>
      </c>
      <c r="DS33" s="32">
        <f t="shared" si="12"/>
        <v>151660.97756198837</v>
      </c>
      <c r="DT33" s="32">
        <f t="shared" si="12"/>
        <v>132082.70409954948</v>
      </c>
      <c r="DU33" s="32">
        <f t="shared" si="12"/>
        <v>129773.80764240328</v>
      </c>
      <c r="DV33" s="32">
        <f t="shared" si="12"/>
        <v>127985.78367054347</v>
      </c>
      <c r="DW33" s="32">
        <f t="shared" si="12"/>
        <v>126009.38792738816</v>
      </c>
      <c r="DX33" s="32">
        <f t="shared" si="12"/>
        <v>124310.19619740274</v>
      </c>
      <c r="DY33" s="32">
        <f t="shared" si="12"/>
        <v>122639.04428848065</v>
      </c>
      <c r="DZ33" s="32">
        <f t="shared" si="12"/>
        <v>120629.24265574805</v>
      </c>
      <c r="EA33" s="32">
        <f t="shared" si="12"/>
        <v>118962.03281450427</v>
      </c>
      <c r="EB33" s="32">
        <f t="shared" si="12"/>
        <v>117396.33578221359</v>
      </c>
      <c r="EC33" s="32">
        <f t="shared" si="12"/>
        <v>122763.53900603016</v>
      </c>
      <c r="ED33" s="32">
        <f t="shared" si="12"/>
        <v>114384.59121218008</v>
      </c>
      <c r="EE33" s="32">
        <f t="shared" si="12"/>
        <v>92595.881218599621</v>
      </c>
      <c r="EF33" s="32">
        <f t="shared" si="12"/>
        <v>91576.735885689544</v>
      </c>
      <c r="EG33" s="32">
        <f t="shared" si="12"/>
        <v>90547.218420611985</v>
      </c>
      <c r="EH33" s="32">
        <f t="shared" ref="EH33:FM33" si="13">EI8</f>
        <v>89100.164498790517</v>
      </c>
      <c r="EI33" s="32">
        <f t="shared" si="13"/>
        <v>88097.701434029106</v>
      </c>
      <c r="EJ33" s="32">
        <f t="shared" si="13"/>
        <v>87125.441798951622</v>
      </c>
      <c r="EK33" s="32">
        <f t="shared" si="13"/>
        <v>86145.490186689698</v>
      </c>
      <c r="EL33" s="32">
        <f t="shared" si="13"/>
        <v>85167.25226725878</v>
      </c>
      <c r="EM33" s="32">
        <f t="shared" si="13"/>
        <v>84221.853353155078</v>
      </c>
      <c r="EN33" s="32">
        <f t="shared" si="13"/>
        <v>83209.737200285148</v>
      </c>
      <c r="EO33" s="32">
        <f t="shared" si="13"/>
        <v>87007.167552049839</v>
      </c>
      <c r="EP33" s="32">
        <f t="shared" si="13"/>
        <v>81414.544207368861</v>
      </c>
      <c r="EQ33" s="32">
        <f t="shared" si="13"/>
        <v>80477.357716174636</v>
      </c>
      <c r="ER33" s="32">
        <f t="shared" si="13"/>
        <v>79540.889195422234</v>
      </c>
      <c r="ES33" s="32">
        <f t="shared" si="13"/>
        <v>78672.546648713411</v>
      </c>
      <c r="ET33" s="32">
        <f t="shared" si="13"/>
        <v>77710.237997454402</v>
      </c>
      <c r="EU33" s="32">
        <f t="shared" si="13"/>
        <v>76840.863832804971</v>
      </c>
      <c r="EV33" s="32">
        <f t="shared" si="13"/>
        <v>75999.341189903775</v>
      </c>
      <c r="EW33" s="32">
        <f t="shared" si="13"/>
        <v>75159.395781226369</v>
      </c>
      <c r="EX33" s="32">
        <f t="shared" si="13"/>
        <v>74296.592620509444</v>
      </c>
      <c r="EY33" s="32">
        <f t="shared" si="13"/>
        <v>73329.063516439099</v>
      </c>
      <c r="EZ33" s="32">
        <f t="shared" si="13"/>
        <v>72493.988955727371</v>
      </c>
      <c r="FA33" s="32">
        <f t="shared" si="13"/>
        <v>74937.829392292595</v>
      </c>
      <c r="FB33" s="32">
        <f t="shared" si="13"/>
        <v>70877.880741459128</v>
      </c>
      <c r="FC33" s="32">
        <f t="shared" si="13"/>
        <v>70094.491917337597</v>
      </c>
      <c r="FD33" s="32">
        <f t="shared" si="13"/>
        <v>69338.124598181486</v>
      </c>
      <c r="FE33" s="32">
        <f t="shared" si="13"/>
        <v>68367.478410374475</v>
      </c>
      <c r="FF33" s="32">
        <f t="shared" si="13"/>
        <v>67582.949308142444</v>
      </c>
      <c r="FG33" s="32">
        <f t="shared" si="13"/>
        <v>66848.996328375375</v>
      </c>
      <c r="FH33" s="32">
        <f t="shared" si="13"/>
        <v>66084.003755197569</v>
      </c>
      <c r="FI33" s="32">
        <f t="shared" si="13"/>
        <v>65373.728856214948</v>
      </c>
      <c r="FJ33" s="32">
        <f t="shared" si="13"/>
        <v>64680.09887482319</v>
      </c>
      <c r="FK33" s="32">
        <f t="shared" si="13"/>
        <v>64021.598262193438</v>
      </c>
      <c r="FL33" s="32">
        <f t="shared" si="13"/>
        <v>63350.329833578558</v>
      </c>
      <c r="FM33" s="32">
        <f t="shared" si="13"/>
        <v>64877.978472020026</v>
      </c>
      <c r="FN33" s="32">
        <f t="shared" ref="FN33:GN33" si="14">FO8</f>
        <v>62042.908385550858</v>
      </c>
      <c r="FO33" s="32">
        <f t="shared" si="14"/>
        <v>61394.072295881393</v>
      </c>
      <c r="FP33" s="32">
        <f t="shared" si="14"/>
        <v>60718.916871866684</v>
      </c>
      <c r="FQ33" s="32">
        <f t="shared" si="14"/>
        <v>60096.648426968626</v>
      </c>
      <c r="FR33" s="32">
        <f t="shared" si="14"/>
        <v>59481.584786669024</v>
      </c>
      <c r="FS33" s="32">
        <f t="shared" si="14"/>
        <v>58872.447026849753</v>
      </c>
      <c r="FT33" s="32">
        <f t="shared" si="14"/>
        <v>58267.08515628559</v>
      </c>
      <c r="FU33" s="32">
        <f t="shared" si="14"/>
        <v>57672.370853730521</v>
      </c>
      <c r="FV33" s="32">
        <f t="shared" si="14"/>
        <v>57084.191454621265</v>
      </c>
      <c r="FW33" s="32">
        <f t="shared" si="14"/>
        <v>56502.254936592784</v>
      </c>
      <c r="FX33" s="32">
        <f t="shared" si="14"/>
        <v>55927.035508624867</v>
      </c>
      <c r="FY33" s="32">
        <f t="shared" si="14"/>
        <v>57049.792259982074</v>
      </c>
      <c r="FZ33" s="32">
        <f t="shared" si="14"/>
        <v>56513.772781760468</v>
      </c>
      <c r="GA33" s="32">
        <f t="shared" si="14"/>
        <v>2506.074963603628</v>
      </c>
      <c r="GB33" s="32">
        <f t="shared" si="14"/>
        <v>2487.2789297313129</v>
      </c>
      <c r="GC33" s="32">
        <f t="shared" si="14"/>
        <v>2471.6797463883595</v>
      </c>
      <c r="GD33" s="32">
        <f t="shared" si="14"/>
        <v>2456.432035698595</v>
      </c>
      <c r="GE33" s="32">
        <f t="shared" si="14"/>
        <v>22.605377187012738</v>
      </c>
      <c r="GF33" s="32">
        <f t="shared" si="14"/>
        <v>21.636243033002248</v>
      </c>
      <c r="GG33" s="32">
        <f t="shared" si="14"/>
        <v>20.716211676128289</v>
      </c>
      <c r="GH33" s="32">
        <f t="shared" si="14"/>
        <v>24.353264474556997</v>
      </c>
      <c r="GI33" s="32">
        <f t="shared" si="14"/>
        <v>27.818888209298514</v>
      </c>
      <c r="GJ33" s="32">
        <f t="shared" si="14"/>
        <v>26.68866242257695</v>
      </c>
      <c r="GK33" s="32">
        <f t="shared" si="14"/>
        <v>25.604955075247883</v>
      </c>
      <c r="GL33" s="32">
        <f t="shared" si="14"/>
        <v>24.567766167311319</v>
      </c>
      <c r="GM33" s="32">
        <f t="shared" si="14"/>
        <v>23.571065530697858</v>
      </c>
      <c r="GN33" s="32">
        <f t="shared" si="14"/>
        <v>22.61399171282617</v>
      </c>
    </row>
    <row r="34" spans="2:196" s="32" customFormat="1" x14ac:dyDescent="0.25">
      <c r="B34" s="32">
        <f>Blad4!B8</f>
        <v>69447991.898657769</v>
      </c>
      <c r="C34" s="32">
        <f>E9</f>
        <v>5495446.1994970012</v>
      </c>
      <c r="D34" s="32">
        <f t="shared" ref="D34:I34" si="15">F9</f>
        <v>9991901.3800157011</v>
      </c>
      <c r="E34" s="32">
        <f t="shared" si="15"/>
        <v>7273206.2716627941</v>
      </c>
      <c r="F34" s="32">
        <f t="shared" si="15"/>
        <v>5881547.2809387296</v>
      </c>
      <c r="G34" s="32">
        <f t="shared" si="15"/>
        <v>5021658.7089488897</v>
      </c>
      <c r="H34" s="32">
        <f t="shared" si="15"/>
        <v>4384970.5326110562</v>
      </c>
      <c r="I34" s="32">
        <f t="shared" si="15"/>
        <v>3791205.6476447247</v>
      </c>
      <c r="J34" s="32">
        <f t="shared" ref="J34:AO34" si="16">L9</f>
        <v>3622931.438746898</v>
      </c>
      <c r="K34" s="32">
        <f t="shared" si="16"/>
        <v>3230873.0226540561</v>
      </c>
      <c r="L34" s="32">
        <f t="shared" si="16"/>
        <v>3051793.508552636</v>
      </c>
      <c r="M34" s="32">
        <f t="shared" si="16"/>
        <v>2823046.4591634562</v>
      </c>
      <c r="N34" s="32">
        <f t="shared" si="16"/>
        <v>2605216.9904377759</v>
      </c>
      <c r="O34" s="32">
        <f t="shared" si="16"/>
        <v>2489108.3052580366</v>
      </c>
      <c r="P34" s="32">
        <f t="shared" si="16"/>
        <v>2389684.5385937402</v>
      </c>
      <c r="Q34" s="32">
        <f t="shared" si="16"/>
        <v>2274938.4311064607</v>
      </c>
      <c r="R34" s="32">
        <f t="shared" si="16"/>
        <v>2070212.2495504164</v>
      </c>
      <c r="S34" s="32">
        <f t="shared" si="16"/>
        <v>1971913.2283059217</v>
      </c>
      <c r="T34" s="32">
        <f t="shared" si="16"/>
        <v>1883009.6614386276</v>
      </c>
      <c r="U34" s="32">
        <f t="shared" si="16"/>
        <v>1844295.2523942869</v>
      </c>
      <c r="V34" s="32">
        <f t="shared" si="16"/>
        <v>1772344.2369048395</v>
      </c>
      <c r="W34" s="32">
        <f t="shared" si="16"/>
        <v>1662690.4652339807</v>
      </c>
      <c r="X34" s="32">
        <f t="shared" si="16"/>
        <v>1571936.9080127331</v>
      </c>
      <c r="Y34" s="32">
        <f t="shared" si="16"/>
        <v>1488468.2727682088</v>
      </c>
      <c r="Z34" s="32">
        <f t="shared" si="16"/>
        <v>1382119.3860010703</v>
      </c>
      <c r="AA34" s="32">
        <f t="shared" si="16"/>
        <v>1298321.7495775903</v>
      </c>
      <c r="AB34" s="32">
        <f t="shared" si="16"/>
        <v>1228944.4675782975</v>
      </c>
      <c r="AC34" s="32">
        <f t="shared" si="16"/>
        <v>1167732.6620005472</v>
      </c>
      <c r="AD34" s="32">
        <f t="shared" si="16"/>
        <v>1126673.9157658631</v>
      </c>
      <c r="AE34" s="32">
        <f t="shared" si="16"/>
        <v>1070167.3680462884</v>
      </c>
      <c r="AF34" s="32">
        <f t="shared" si="16"/>
        <v>1004103.23963755</v>
      </c>
      <c r="AG34" s="32">
        <f t="shared" si="16"/>
        <v>971842.31225244887</v>
      </c>
      <c r="AH34" s="32">
        <f t="shared" si="16"/>
        <v>942727.79447759967</v>
      </c>
      <c r="AI34" s="32">
        <f t="shared" si="16"/>
        <v>898202.55159372615</v>
      </c>
      <c r="AJ34" s="32">
        <f t="shared" si="16"/>
        <v>866834.88791343779</v>
      </c>
      <c r="AK34" s="32">
        <f t="shared" si="16"/>
        <v>851049.91778568947</v>
      </c>
      <c r="AL34" s="32">
        <f t="shared" si="16"/>
        <v>804984.16205839533</v>
      </c>
      <c r="AM34" s="32">
        <f t="shared" si="16"/>
        <v>783932.58860156185</v>
      </c>
      <c r="AN34" s="32">
        <f t="shared" si="16"/>
        <v>740449.0395444415</v>
      </c>
      <c r="AO34" s="32">
        <f t="shared" si="16"/>
        <v>712951.53014278132</v>
      </c>
      <c r="AP34" s="32">
        <f t="shared" ref="AP34:BU34" si="17">AR9</f>
        <v>708090.94142478483</v>
      </c>
      <c r="AQ34" s="32">
        <f t="shared" si="17"/>
        <v>700806.32397006883</v>
      </c>
      <c r="AR34" s="32">
        <f t="shared" si="17"/>
        <v>684873.48953962245</v>
      </c>
      <c r="AS34" s="32">
        <f t="shared" si="17"/>
        <v>668213.72533932864</v>
      </c>
      <c r="AT34" s="32">
        <f t="shared" si="17"/>
        <v>658283.01227687171</v>
      </c>
      <c r="AU34" s="32">
        <f t="shared" si="17"/>
        <v>640613.14584256953</v>
      </c>
      <c r="AV34" s="32">
        <f t="shared" si="17"/>
        <v>632972.7457796688</v>
      </c>
      <c r="AW34" s="32">
        <f t="shared" si="17"/>
        <v>641584.5097116261</v>
      </c>
      <c r="AX34" s="32">
        <f t="shared" si="17"/>
        <v>620164.43582821928</v>
      </c>
      <c r="AY34" s="32">
        <f t="shared" si="17"/>
        <v>609515.15440439084</v>
      </c>
      <c r="AZ34" s="32">
        <f t="shared" si="17"/>
        <v>595266.01699500787</v>
      </c>
      <c r="BA34" s="32">
        <f t="shared" si="17"/>
        <v>574225.28896954516</v>
      </c>
      <c r="BB34" s="32">
        <f t="shared" si="17"/>
        <v>559133.29073485616</v>
      </c>
      <c r="BC34" s="32">
        <f t="shared" si="17"/>
        <v>543485.67603059963</v>
      </c>
      <c r="BD34" s="32">
        <f t="shared" si="17"/>
        <v>526891.94253278174</v>
      </c>
      <c r="BE34" s="32">
        <f t="shared" si="17"/>
        <v>512627.99432565836</v>
      </c>
      <c r="BF34" s="32">
        <f t="shared" si="17"/>
        <v>502802.01052855712</v>
      </c>
      <c r="BG34" s="32">
        <f t="shared" si="17"/>
        <v>482234.18715079816</v>
      </c>
      <c r="BH34" s="32">
        <f t="shared" si="17"/>
        <v>470285.15680515394</v>
      </c>
      <c r="BI34" s="32">
        <f t="shared" si="17"/>
        <v>467479.26124463702</v>
      </c>
      <c r="BJ34" s="32">
        <f t="shared" si="17"/>
        <v>442274.9376882877</v>
      </c>
      <c r="BK34" s="32">
        <f t="shared" si="17"/>
        <v>432954.80311347311</v>
      </c>
      <c r="BL34" s="32">
        <f t="shared" si="17"/>
        <v>429420.31042468233</v>
      </c>
      <c r="BM34" s="32">
        <f t="shared" si="17"/>
        <v>414603.36974690086</v>
      </c>
      <c r="BN34" s="32">
        <f t="shared" si="17"/>
        <v>405110.14750255074</v>
      </c>
      <c r="BO34" s="32">
        <f t="shared" si="17"/>
        <v>398810.63687155477</v>
      </c>
      <c r="BP34" s="32">
        <f t="shared" si="17"/>
        <v>393576.75338191725</v>
      </c>
      <c r="BQ34" s="32">
        <f t="shared" si="17"/>
        <v>383233.95633489219</v>
      </c>
      <c r="BR34" s="32">
        <f t="shared" si="17"/>
        <v>376682.69986378541</v>
      </c>
      <c r="BS34" s="32">
        <f t="shared" si="17"/>
        <v>359540.79175613821</v>
      </c>
      <c r="BT34" s="32">
        <f t="shared" si="17"/>
        <v>348980.49142346514</v>
      </c>
      <c r="BU34" s="32">
        <f t="shared" si="17"/>
        <v>348575.95845330751</v>
      </c>
      <c r="BV34" s="32">
        <f t="shared" ref="BV34:DA34" si="18">BX9</f>
        <v>333967.47071162704</v>
      </c>
      <c r="BW34" s="32">
        <f t="shared" si="18"/>
        <v>331365.22527288838</v>
      </c>
      <c r="BX34" s="32">
        <f t="shared" si="18"/>
        <v>330500.75560227851</v>
      </c>
      <c r="BY34" s="32">
        <f t="shared" si="18"/>
        <v>321265.610539246</v>
      </c>
      <c r="BZ34" s="32">
        <f t="shared" si="18"/>
        <v>316916.52399912907</v>
      </c>
      <c r="CA34" s="32">
        <f t="shared" si="18"/>
        <v>307980.52196289378</v>
      </c>
      <c r="CB34" s="32">
        <f t="shared" si="18"/>
        <v>301319.46912828845</v>
      </c>
      <c r="CC34" s="32">
        <f t="shared" si="18"/>
        <v>296291.16727515659</v>
      </c>
      <c r="CD34" s="32">
        <f t="shared" si="18"/>
        <v>291302.8076190424</v>
      </c>
      <c r="CE34" s="32">
        <f t="shared" si="18"/>
        <v>278780.93079739239</v>
      </c>
      <c r="CF34" s="32">
        <f t="shared" si="18"/>
        <v>274938.76024169079</v>
      </c>
      <c r="CG34" s="32">
        <f t="shared" si="18"/>
        <v>276021.4018305256</v>
      </c>
      <c r="CH34" s="32">
        <f t="shared" si="18"/>
        <v>264811.00164837402</v>
      </c>
      <c r="CI34" s="32">
        <f t="shared" si="18"/>
        <v>264470.34282225301</v>
      </c>
      <c r="CJ34" s="32">
        <f t="shared" si="18"/>
        <v>265179.8727722466</v>
      </c>
      <c r="CK34" s="32">
        <f t="shared" si="18"/>
        <v>256237.5251977818</v>
      </c>
      <c r="CL34" s="32">
        <f t="shared" si="18"/>
        <v>253638.90704407275</v>
      </c>
      <c r="CM34" s="32">
        <f t="shared" si="18"/>
        <v>251028.81240890571</v>
      </c>
      <c r="CN34" s="32">
        <f t="shared" si="18"/>
        <v>245227.78638044331</v>
      </c>
      <c r="CO34" s="32">
        <f t="shared" si="18"/>
        <v>238282.54722970116</v>
      </c>
      <c r="CP34" s="32">
        <f t="shared" si="18"/>
        <v>236169.3156703462</v>
      </c>
      <c r="CQ34" s="32">
        <f t="shared" si="18"/>
        <v>226744.76451971865</v>
      </c>
      <c r="CR34" s="32">
        <f t="shared" si="18"/>
        <v>223930.56168235227</v>
      </c>
      <c r="CS34" s="32">
        <f t="shared" si="18"/>
        <v>227874.48389626647</v>
      </c>
      <c r="CT34" s="32">
        <f t="shared" si="18"/>
        <v>219276.38621989265</v>
      </c>
      <c r="CU34" s="32">
        <f t="shared" si="18"/>
        <v>216510.69285791717</v>
      </c>
      <c r="CV34" s="32">
        <f t="shared" si="18"/>
        <v>215095.33572888107</v>
      </c>
      <c r="CW34" s="32">
        <f t="shared" si="18"/>
        <v>210846.72292243567</v>
      </c>
      <c r="CX34" s="32">
        <f t="shared" si="18"/>
        <v>210684.25137191836</v>
      </c>
      <c r="CY34" s="32">
        <f t="shared" si="18"/>
        <v>205118.93922550499</v>
      </c>
      <c r="CZ34" s="32">
        <f t="shared" si="18"/>
        <v>199907.44817239646</v>
      </c>
      <c r="DA34" s="32">
        <f t="shared" si="18"/>
        <v>196490.33231225674</v>
      </c>
      <c r="DB34" s="32">
        <f t="shared" ref="DB34:EG34" si="19">DD9</f>
        <v>197203.98982240551</v>
      </c>
      <c r="DC34" s="32">
        <f t="shared" si="19"/>
        <v>189001.01935028296</v>
      </c>
      <c r="DD34" s="32">
        <f t="shared" si="19"/>
        <v>183401.39794434066</v>
      </c>
      <c r="DE34" s="32">
        <f t="shared" si="19"/>
        <v>185317.61453160754</v>
      </c>
      <c r="DF34" s="32">
        <f t="shared" si="19"/>
        <v>182580.36391172092</v>
      </c>
      <c r="DG34" s="32">
        <f t="shared" si="19"/>
        <v>183304.95812679117</v>
      </c>
      <c r="DH34" s="32">
        <f t="shared" si="19"/>
        <v>174298.06531905016</v>
      </c>
      <c r="DI34" s="32">
        <f t="shared" si="19"/>
        <v>167002.05007648322</v>
      </c>
      <c r="DJ34" s="32">
        <f t="shared" si="19"/>
        <v>167131.61947853261</v>
      </c>
      <c r="DK34" s="32">
        <f t="shared" si="19"/>
        <v>162376.82048601174</v>
      </c>
      <c r="DL34" s="32">
        <f t="shared" si="19"/>
        <v>160238.07516543334</v>
      </c>
      <c r="DM34" s="32">
        <f t="shared" si="19"/>
        <v>158642.21491091029</v>
      </c>
      <c r="DN34" s="32">
        <f t="shared" si="19"/>
        <v>159642.19512214104</v>
      </c>
      <c r="DO34" s="32">
        <f t="shared" si="19"/>
        <v>156394.23680572349</v>
      </c>
      <c r="DP34" s="32">
        <f t="shared" si="19"/>
        <v>160419.00435084122</v>
      </c>
      <c r="DQ34" s="32">
        <f t="shared" si="19"/>
        <v>136540.95560303921</v>
      </c>
      <c r="DR34" s="32">
        <f t="shared" si="19"/>
        <v>133250.48392379936</v>
      </c>
      <c r="DS34" s="32">
        <f t="shared" si="19"/>
        <v>93663.837309855022</v>
      </c>
      <c r="DT34" s="32">
        <f t="shared" si="19"/>
        <v>91893.435277585013</v>
      </c>
      <c r="DU34" s="32">
        <f t="shared" si="19"/>
        <v>90008.734400073212</v>
      </c>
      <c r="DV34" s="32">
        <f t="shared" si="19"/>
        <v>89224.527318705586</v>
      </c>
      <c r="DW34" s="32">
        <f t="shared" si="19"/>
        <v>87899.1648017384</v>
      </c>
      <c r="DX34" s="32">
        <f t="shared" si="19"/>
        <v>86928.22887508852</v>
      </c>
      <c r="DY34" s="32">
        <f t="shared" si="19"/>
        <v>85912.204691313105</v>
      </c>
      <c r="DZ34" s="32">
        <f t="shared" si="19"/>
        <v>84941.576038500032</v>
      </c>
      <c r="EA34" s="32">
        <f t="shared" si="19"/>
        <v>83983.572830851204</v>
      </c>
      <c r="EB34" s="32">
        <f t="shared" si="19"/>
        <v>83037.997627574237</v>
      </c>
      <c r="EC34" s="32">
        <f t="shared" si="19"/>
        <v>82115.76530327095</v>
      </c>
      <c r="ED34" s="32">
        <f t="shared" si="19"/>
        <v>81183.360954207761</v>
      </c>
      <c r="EE34" s="32">
        <f t="shared" si="19"/>
        <v>80273.516941609021</v>
      </c>
      <c r="EF34" s="32">
        <f t="shared" si="19"/>
        <v>79375.822597067614</v>
      </c>
      <c r="EG34" s="32">
        <f t="shared" si="19"/>
        <v>78489.577045673359</v>
      </c>
      <c r="EH34" s="32">
        <f t="shared" ref="EH34:FM34" si="20">EJ9</f>
        <v>77614.703081279775</v>
      </c>
      <c r="EI34" s="32">
        <f t="shared" si="20"/>
        <v>76750.984703874812</v>
      </c>
      <c r="EJ34" s="32">
        <f t="shared" si="20"/>
        <v>75898.244355907416</v>
      </c>
      <c r="EK34" s="32">
        <f t="shared" si="20"/>
        <v>75056.32820049877</v>
      </c>
      <c r="EL34" s="32">
        <f t="shared" si="20"/>
        <v>74225.074524791737</v>
      </c>
      <c r="EM34" s="32">
        <f t="shared" si="20"/>
        <v>73404.319793023955</v>
      </c>
      <c r="EN34" s="32">
        <f t="shared" si="20"/>
        <v>72593.919259937276</v>
      </c>
      <c r="EO34" s="32">
        <f t="shared" si="20"/>
        <v>71795.305538497458</v>
      </c>
      <c r="EP34" s="32">
        <f t="shared" si="20"/>
        <v>71003.568866313755</v>
      </c>
      <c r="EQ34" s="32">
        <f t="shared" si="20"/>
        <v>70223.328307997726</v>
      </c>
      <c r="ER34" s="32">
        <f t="shared" si="20"/>
        <v>69382.009062346769</v>
      </c>
      <c r="ES34" s="32">
        <f t="shared" si="20"/>
        <v>68621.157258871666</v>
      </c>
      <c r="ET34" s="32">
        <f t="shared" si="20"/>
        <v>67869.800075265972</v>
      </c>
      <c r="EU34" s="32">
        <f t="shared" si="20"/>
        <v>67127.791397556051</v>
      </c>
      <c r="EV34" s="32">
        <f t="shared" si="20"/>
        <v>66395.011955345748</v>
      </c>
      <c r="EW34" s="32">
        <f t="shared" si="20"/>
        <v>65671.316373208829</v>
      </c>
      <c r="EX34" s="32">
        <f t="shared" si="20"/>
        <v>64956.598702537842</v>
      </c>
      <c r="EY34" s="32">
        <f t="shared" si="20"/>
        <v>64250.722420979815</v>
      </c>
      <c r="EZ34" s="32">
        <f t="shared" si="20"/>
        <v>63553.569396685991</v>
      </c>
      <c r="FA34" s="32">
        <f t="shared" si="20"/>
        <v>62865.173713461911</v>
      </c>
      <c r="FB34" s="32">
        <f t="shared" si="20"/>
        <v>62184.944140539097</v>
      </c>
      <c r="FC34" s="32">
        <f t="shared" si="20"/>
        <v>61513.240729346238</v>
      </c>
      <c r="FD34" s="32">
        <f t="shared" si="20"/>
        <v>60849.796393832861</v>
      </c>
      <c r="FE34" s="32">
        <f t="shared" si="20"/>
        <v>60194.490633434696</v>
      </c>
      <c r="FF34" s="32">
        <f t="shared" si="20"/>
        <v>59547.221899544289</v>
      </c>
      <c r="FG34" s="32">
        <f t="shared" si="20"/>
        <v>58907.884074838687</v>
      </c>
      <c r="FH34" s="32">
        <f t="shared" si="20"/>
        <v>58276.370780542362</v>
      </c>
      <c r="FI34" s="32">
        <f t="shared" si="20"/>
        <v>57652.583329500441</v>
      </c>
      <c r="FJ34" s="32">
        <f t="shared" si="20"/>
        <v>57036.414120032219</v>
      </c>
      <c r="FK34" s="32">
        <f t="shared" si="20"/>
        <v>56522.316677405819</v>
      </c>
      <c r="FL34" s="32">
        <f t="shared" si="20"/>
        <v>55920.333272801356</v>
      </c>
      <c r="FM34" s="32">
        <f t="shared" si="20"/>
        <v>55325.701291883393</v>
      </c>
      <c r="FN34" s="32">
        <f t="shared" ref="FN34:GN34" si="21">FP9</f>
        <v>54738.302611182524</v>
      </c>
      <c r="FO34" s="32">
        <f t="shared" si="21"/>
        <v>54158.084477625489</v>
      </c>
      <c r="FP34" s="32">
        <f t="shared" si="21"/>
        <v>53584.945273889374</v>
      </c>
      <c r="FQ34" s="32">
        <f t="shared" si="21"/>
        <v>53018.811249133811</v>
      </c>
      <c r="FR34" s="32">
        <f t="shared" si="21"/>
        <v>52459.603022350391</v>
      </c>
      <c r="FS34" s="32">
        <f t="shared" si="21"/>
        <v>51907.250788509089</v>
      </c>
      <c r="FT34" s="32">
        <f t="shared" si="21"/>
        <v>51361.681235316973</v>
      </c>
      <c r="FU34" s="32">
        <f t="shared" si="21"/>
        <v>50822.838879532748</v>
      </c>
      <c r="FV34" s="32">
        <f t="shared" si="21"/>
        <v>50290.660384841882</v>
      </c>
      <c r="FW34" s="32">
        <f t="shared" si="21"/>
        <v>49765.108958507277</v>
      </c>
      <c r="FX34" s="32">
        <f t="shared" si="21"/>
        <v>48961.580269334008</v>
      </c>
      <c r="FY34" s="32">
        <f t="shared" si="21"/>
        <v>48454.808962835217</v>
      </c>
      <c r="FZ34" s="32">
        <f t="shared" si="21"/>
        <v>47954.477492843915</v>
      </c>
      <c r="GA34" s="32">
        <f t="shared" si="21"/>
        <v>4422.7544084835854</v>
      </c>
      <c r="GB34" s="32">
        <f t="shared" si="21"/>
        <v>4404.394269617429</v>
      </c>
      <c r="GC34" s="32">
        <f t="shared" si="21"/>
        <v>4386.1125229361751</v>
      </c>
      <c r="GD34" s="32">
        <f t="shared" si="21"/>
        <v>4367.9057226294981</v>
      </c>
      <c r="GE34" s="32">
        <f t="shared" si="21"/>
        <v>0</v>
      </c>
      <c r="GF34" s="32">
        <f t="shared" si="21"/>
        <v>0</v>
      </c>
      <c r="GG34" s="32">
        <f t="shared" si="21"/>
        <v>0</v>
      </c>
      <c r="GH34" s="32">
        <f t="shared" si="21"/>
        <v>0</v>
      </c>
      <c r="GI34" s="32">
        <f t="shared" si="21"/>
        <v>0</v>
      </c>
      <c r="GJ34" s="32">
        <f t="shared" si="21"/>
        <v>0</v>
      </c>
      <c r="GK34" s="32">
        <f t="shared" si="21"/>
        <v>0</v>
      </c>
      <c r="GL34" s="32">
        <f t="shared" si="21"/>
        <v>0</v>
      </c>
      <c r="GM34" s="32">
        <f t="shared" si="21"/>
        <v>0</v>
      </c>
      <c r="GN34" s="32">
        <f t="shared" si="21"/>
        <v>0</v>
      </c>
    </row>
    <row r="35" spans="2:196" s="32" customFormat="1" x14ac:dyDescent="0.25">
      <c r="B35" s="32">
        <f>Blad4!B9</f>
        <v>78405338.895783931</v>
      </c>
      <c r="C35" s="32">
        <f>F10</f>
        <v>6347010.039856662</v>
      </c>
      <c r="D35" s="32">
        <f t="shared" ref="D35:I35" si="22">G10</f>
        <v>11985500.458004929</v>
      </c>
      <c r="E35" s="32">
        <f t="shared" si="22"/>
        <v>8140823.5814537229</v>
      </c>
      <c r="F35" s="32">
        <f t="shared" si="22"/>
        <v>6248185.6036260705</v>
      </c>
      <c r="G35" s="32">
        <f t="shared" si="22"/>
        <v>5326187.7309831092</v>
      </c>
      <c r="H35" s="32">
        <f t="shared" si="22"/>
        <v>4686601.685350908</v>
      </c>
      <c r="I35" s="32">
        <f t="shared" si="22"/>
        <v>4300199.3854594035</v>
      </c>
      <c r="J35" s="32">
        <f t="shared" ref="J35:AO35" si="23">M10</f>
        <v>4087385.9381564306</v>
      </c>
      <c r="K35" s="32">
        <f t="shared" si="23"/>
        <v>3865992.6918334691</v>
      </c>
      <c r="L35" s="32">
        <f t="shared" si="23"/>
        <v>3752801.9945042329</v>
      </c>
      <c r="M35" s="32">
        <f t="shared" si="23"/>
        <v>3606068.388195103</v>
      </c>
      <c r="N35" s="32">
        <f t="shared" si="23"/>
        <v>3396282.5522875907</v>
      </c>
      <c r="O35" s="32">
        <f t="shared" si="23"/>
        <v>3281730.1727380548</v>
      </c>
      <c r="P35" s="32">
        <f t="shared" si="23"/>
        <v>3207200.6706496775</v>
      </c>
      <c r="Q35" s="32">
        <f t="shared" si="23"/>
        <v>2984259.2830719361</v>
      </c>
      <c r="R35" s="32">
        <f t="shared" si="23"/>
        <v>2891822.2319073309</v>
      </c>
      <c r="S35" s="32">
        <f t="shared" si="23"/>
        <v>2777107.9927448863</v>
      </c>
      <c r="T35" s="32">
        <f t="shared" si="23"/>
        <v>2712737.797311503</v>
      </c>
      <c r="U35" s="32">
        <f t="shared" si="23"/>
        <v>2635898.681622955</v>
      </c>
      <c r="V35" s="32">
        <f t="shared" si="23"/>
        <v>2568663.9599801474</v>
      </c>
      <c r="W35" s="32">
        <f t="shared" si="23"/>
        <v>2437639.4799556523</v>
      </c>
      <c r="X35" s="32">
        <f t="shared" si="23"/>
        <v>2313911.5986595987</v>
      </c>
      <c r="Y35" s="32">
        <f t="shared" si="23"/>
        <v>2218792.2262625918</v>
      </c>
      <c r="Z35" s="32">
        <f t="shared" si="23"/>
        <v>2073138.1673606532</v>
      </c>
      <c r="AA35" s="32">
        <f t="shared" si="23"/>
        <v>1955565.9807119449</v>
      </c>
      <c r="AB35" s="32">
        <f t="shared" si="23"/>
        <v>1887848.2066548662</v>
      </c>
      <c r="AC35" s="32">
        <f t="shared" si="23"/>
        <v>1791117.1373581411</v>
      </c>
      <c r="AD35" s="32">
        <f t="shared" si="23"/>
        <v>1730123.4901971116</v>
      </c>
      <c r="AE35" s="32">
        <f t="shared" si="23"/>
        <v>1652094.7487524892</v>
      </c>
      <c r="AF35" s="32">
        <f t="shared" si="23"/>
        <v>1565652.5718315216</v>
      </c>
      <c r="AG35" s="32">
        <f t="shared" si="23"/>
        <v>1518099.9428641037</v>
      </c>
      <c r="AH35" s="32">
        <f t="shared" si="23"/>
        <v>1459983.0640288405</v>
      </c>
      <c r="AI35" s="32">
        <f t="shared" si="23"/>
        <v>1420518.9282386815</v>
      </c>
      <c r="AJ35" s="32">
        <f t="shared" si="23"/>
        <v>1391463.3779184162</v>
      </c>
      <c r="AK35" s="32">
        <f t="shared" si="23"/>
        <v>1323770.4499353936</v>
      </c>
      <c r="AL35" s="32">
        <f t="shared" si="23"/>
        <v>1287006.3417377188</v>
      </c>
      <c r="AM35" s="32">
        <f t="shared" si="23"/>
        <v>1276416.6818955266</v>
      </c>
      <c r="AN35" s="32">
        <f t="shared" si="23"/>
        <v>1197500.2648304431</v>
      </c>
      <c r="AO35" s="32">
        <f t="shared" si="23"/>
        <v>1165502.4934364231</v>
      </c>
      <c r="AP35" s="32">
        <f t="shared" ref="AP35:BU35" si="24">AS10</f>
        <v>1149774.9999956531</v>
      </c>
      <c r="AQ35" s="32">
        <f t="shared" si="24"/>
        <v>1135718.7182258572</v>
      </c>
      <c r="AR35" s="32">
        <f t="shared" si="24"/>
        <v>1116182.8298795302</v>
      </c>
      <c r="AS35" s="32">
        <f t="shared" si="24"/>
        <v>1101302.2908457061</v>
      </c>
      <c r="AT35" s="32">
        <f t="shared" si="24"/>
        <v>1052165.1579641274</v>
      </c>
      <c r="AU35" s="32">
        <f t="shared" si="24"/>
        <v>1042379.3573013894</v>
      </c>
      <c r="AV35" s="32">
        <f t="shared" si="24"/>
        <v>1043800.6964232316</v>
      </c>
      <c r="AW35" s="32">
        <f t="shared" si="24"/>
        <v>1015234.0346760501</v>
      </c>
      <c r="AX35" s="32">
        <f t="shared" si="24"/>
        <v>1008923.5332863117</v>
      </c>
      <c r="AY35" s="32">
        <f t="shared" si="24"/>
        <v>1012801.4848522169</v>
      </c>
      <c r="AZ35" s="32">
        <f t="shared" si="24"/>
        <v>969965.27879007265</v>
      </c>
      <c r="BA35" s="32">
        <f t="shared" si="24"/>
        <v>947469.69040444167</v>
      </c>
      <c r="BB35" s="32">
        <f t="shared" si="24"/>
        <v>925021.03890459752</v>
      </c>
      <c r="BC35" s="32">
        <f t="shared" si="24"/>
        <v>897292.76646573655</v>
      </c>
      <c r="BD35" s="32">
        <f t="shared" si="24"/>
        <v>877863.32581561548</v>
      </c>
      <c r="BE35" s="32">
        <f t="shared" si="24"/>
        <v>864321.97126168525</v>
      </c>
      <c r="BF35" s="32">
        <f t="shared" si="24"/>
        <v>826679.69944803207</v>
      </c>
      <c r="BG35" s="32">
        <f t="shared" si="24"/>
        <v>812607.97867860587</v>
      </c>
      <c r="BH35" s="32">
        <f t="shared" si="24"/>
        <v>807696.69923209678</v>
      </c>
      <c r="BI35" s="32">
        <f t="shared" si="24"/>
        <v>769007.88866257586</v>
      </c>
      <c r="BJ35" s="32">
        <f t="shared" si="24"/>
        <v>752816.85964255757</v>
      </c>
      <c r="BK35" s="32">
        <f t="shared" si="24"/>
        <v>751866.50403742236</v>
      </c>
      <c r="BL35" s="32">
        <f t="shared" si="24"/>
        <v>720573.02707002137</v>
      </c>
      <c r="BM35" s="32">
        <f t="shared" si="24"/>
        <v>704581.59991011082</v>
      </c>
      <c r="BN35" s="32">
        <f t="shared" si="24"/>
        <v>688643.05167897348</v>
      </c>
      <c r="BO35" s="32">
        <f t="shared" si="24"/>
        <v>671549.64104985993</v>
      </c>
      <c r="BP35" s="32">
        <f t="shared" si="24"/>
        <v>663206.30853028875</v>
      </c>
      <c r="BQ35" s="32">
        <f t="shared" si="24"/>
        <v>654615.29715538188</v>
      </c>
      <c r="BR35" s="32">
        <f t="shared" si="24"/>
        <v>622065.12177717057</v>
      </c>
      <c r="BS35" s="32">
        <f t="shared" si="24"/>
        <v>611729.18840109138</v>
      </c>
      <c r="BT35" s="32">
        <f t="shared" si="24"/>
        <v>609577.04606254748</v>
      </c>
      <c r="BU35" s="32">
        <f t="shared" si="24"/>
        <v>578957.84357985412</v>
      </c>
      <c r="BV35" s="32">
        <f t="shared" ref="BV35:DA35" si="25">BY10</f>
        <v>572771.90842549468</v>
      </c>
      <c r="BW35" s="32">
        <f t="shared" si="25"/>
        <v>582127.39782155014</v>
      </c>
      <c r="BX35" s="32">
        <f t="shared" si="25"/>
        <v>557501.3290096689</v>
      </c>
      <c r="BY35" s="32">
        <f t="shared" si="25"/>
        <v>548781.18346239766</v>
      </c>
      <c r="BZ35" s="32">
        <f t="shared" si="25"/>
        <v>539651.6068255679</v>
      </c>
      <c r="CA35" s="32">
        <f t="shared" si="25"/>
        <v>522809.61599445139</v>
      </c>
      <c r="CB35" s="32">
        <f t="shared" si="25"/>
        <v>515553.25849133381</v>
      </c>
      <c r="CC35" s="32">
        <f t="shared" si="25"/>
        <v>513300.12972706603</v>
      </c>
      <c r="CD35" s="32">
        <f t="shared" si="25"/>
        <v>485157.18800129218</v>
      </c>
      <c r="CE35" s="32">
        <f t="shared" si="25"/>
        <v>479822.36823486642</v>
      </c>
      <c r="CF35" s="32">
        <f t="shared" si="25"/>
        <v>485193.62818685162</v>
      </c>
      <c r="CG35" s="32">
        <f t="shared" si="25"/>
        <v>460384.72651221626</v>
      </c>
      <c r="CH35" s="32">
        <f t="shared" si="25"/>
        <v>456921.52577995742</v>
      </c>
      <c r="CI35" s="32">
        <f t="shared" si="25"/>
        <v>468782.32848335587</v>
      </c>
      <c r="CJ35" s="32">
        <f t="shared" si="25"/>
        <v>448293.35015769402</v>
      </c>
      <c r="CK35" s="32">
        <f t="shared" si="25"/>
        <v>441115.69213829335</v>
      </c>
      <c r="CL35" s="32">
        <f t="shared" si="25"/>
        <v>434414.07299954421</v>
      </c>
      <c r="CM35" s="32">
        <f t="shared" si="25"/>
        <v>425278.74848098343</v>
      </c>
      <c r="CN35" s="32">
        <f t="shared" si="25"/>
        <v>419531.78876423248</v>
      </c>
      <c r="CO35" s="32">
        <f t="shared" si="25"/>
        <v>416731.86218165793</v>
      </c>
      <c r="CP35" s="32">
        <f t="shared" si="25"/>
        <v>393142.61903067376</v>
      </c>
      <c r="CQ35" s="32">
        <f t="shared" si="25"/>
        <v>390492.38026749651</v>
      </c>
      <c r="CR35" s="32">
        <f t="shared" si="25"/>
        <v>398024.64211576286</v>
      </c>
      <c r="CS35" s="32">
        <f t="shared" si="25"/>
        <v>379566.39336973889</v>
      </c>
      <c r="CT35" s="32">
        <f t="shared" si="25"/>
        <v>378869.99905178277</v>
      </c>
      <c r="CU35" s="32">
        <f t="shared" si="25"/>
        <v>388162.69552143378</v>
      </c>
      <c r="CV35" s="32">
        <f t="shared" si="25"/>
        <v>367420.28558714449</v>
      </c>
      <c r="CW35" s="32">
        <f t="shared" si="25"/>
        <v>366145.61478899838</v>
      </c>
      <c r="CX35" s="32">
        <f t="shared" si="25"/>
        <v>362556.59851730999</v>
      </c>
      <c r="CY35" s="32">
        <f t="shared" si="25"/>
        <v>351898.90859782568</v>
      </c>
      <c r="CZ35" s="32">
        <f t="shared" si="25"/>
        <v>347086.05663191946</v>
      </c>
      <c r="DA35" s="32">
        <f t="shared" si="25"/>
        <v>346931.30686695292</v>
      </c>
      <c r="DB35" s="32">
        <f t="shared" ref="DB35:EG35" si="26">DE10</f>
        <v>326473.76557812683</v>
      </c>
      <c r="DC35" s="32">
        <f t="shared" si="26"/>
        <v>324593.63013618533</v>
      </c>
      <c r="DD35" s="32">
        <f t="shared" si="26"/>
        <v>328335.818512236</v>
      </c>
      <c r="DE35" s="32">
        <f t="shared" si="26"/>
        <v>310601.98393549531</v>
      </c>
      <c r="DF35" s="32">
        <f t="shared" si="26"/>
        <v>314223.54593110271</v>
      </c>
      <c r="DG35" s="32">
        <f t="shared" si="26"/>
        <v>315223.52439887665</v>
      </c>
      <c r="DH35" s="32">
        <f t="shared" si="26"/>
        <v>297189.05512946856</v>
      </c>
      <c r="DI35" s="32">
        <f t="shared" si="26"/>
        <v>292907.70864053734</v>
      </c>
      <c r="DJ35" s="32">
        <f t="shared" si="26"/>
        <v>290143.59427274793</v>
      </c>
      <c r="DK35" s="32">
        <f t="shared" si="26"/>
        <v>281183.5456284383</v>
      </c>
      <c r="DL35" s="32">
        <f t="shared" si="26"/>
        <v>279877.71738890448</v>
      </c>
      <c r="DM35" s="32">
        <f t="shared" si="26"/>
        <v>281855.48855457385</v>
      </c>
      <c r="DN35" s="32">
        <f t="shared" si="26"/>
        <v>263650.10970266449</v>
      </c>
      <c r="DO35" s="32">
        <f t="shared" si="26"/>
        <v>261859.45397369296</v>
      </c>
      <c r="DP35" s="32">
        <f t="shared" si="26"/>
        <v>271325.67446612596</v>
      </c>
      <c r="DQ35" s="32">
        <f t="shared" si="26"/>
        <v>257356.66415594186</v>
      </c>
      <c r="DR35" s="32">
        <f t="shared" si="26"/>
        <v>254544.84445546119</v>
      </c>
      <c r="DS35" s="32">
        <f t="shared" si="26"/>
        <v>162314.90563453131</v>
      </c>
      <c r="DT35" s="32">
        <f t="shared" si="26"/>
        <v>160212.43807253864</v>
      </c>
      <c r="DU35" s="32">
        <f t="shared" si="26"/>
        <v>157399.86664046245</v>
      </c>
      <c r="DV35" s="32">
        <f t="shared" si="26"/>
        <v>155593.47918596779</v>
      </c>
      <c r="DW35" s="32">
        <f t="shared" si="26"/>
        <v>153320.02012234181</v>
      </c>
      <c r="DX35" s="32">
        <f t="shared" si="26"/>
        <v>151379.9431842785</v>
      </c>
      <c r="DY35" s="32">
        <f t="shared" si="26"/>
        <v>149414.60707503426</v>
      </c>
      <c r="DZ35" s="32">
        <f t="shared" si="26"/>
        <v>147505.49791329392</v>
      </c>
      <c r="EA35" s="32">
        <f t="shared" si="26"/>
        <v>145802.50329124852</v>
      </c>
      <c r="EB35" s="32">
        <f t="shared" si="26"/>
        <v>143665.64071472996</v>
      </c>
      <c r="EC35" s="32">
        <f t="shared" si="26"/>
        <v>141840.76678622796</v>
      </c>
      <c r="ED35" s="32">
        <f t="shared" si="26"/>
        <v>140041.35874424677</v>
      </c>
      <c r="EE35" s="32">
        <f t="shared" si="26"/>
        <v>138266.81277758587</v>
      </c>
      <c r="EF35" s="32">
        <f t="shared" si="26"/>
        <v>136516.68317505662</v>
      </c>
      <c r="EG35" s="32">
        <f t="shared" si="26"/>
        <v>134790.6223467071</v>
      </c>
      <c r="EH35" s="32">
        <f t="shared" ref="EH35:FM35" si="27">EK10</f>
        <v>133088.75128697912</v>
      </c>
      <c r="EI35" s="32">
        <f t="shared" si="27"/>
        <v>131409.42318235486</v>
      </c>
      <c r="EJ35" s="32">
        <f t="shared" si="27"/>
        <v>129753.80636199444</v>
      </c>
      <c r="EK35" s="32">
        <f t="shared" si="27"/>
        <v>128120.98966271634</v>
      </c>
      <c r="EL35" s="32">
        <f t="shared" si="27"/>
        <v>126510.84549737773</v>
      </c>
      <c r="EM35" s="32">
        <f t="shared" si="27"/>
        <v>125103.57446333054</v>
      </c>
      <c r="EN35" s="32">
        <f t="shared" si="27"/>
        <v>123355.38778063109</v>
      </c>
      <c r="EO35" s="32">
        <f t="shared" si="27"/>
        <v>121810.58401868319</v>
      </c>
      <c r="EP35" s="32">
        <f t="shared" si="27"/>
        <v>120286.98677889786</v>
      </c>
      <c r="EQ35" s="32">
        <f t="shared" si="27"/>
        <v>118784.04864057872</v>
      </c>
      <c r="ER35" s="32">
        <f t="shared" si="27"/>
        <v>117234.17726717092</v>
      </c>
      <c r="ES35" s="32">
        <f t="shared" si="27"/>
        <v>115772.51001953945</v>
      </c>
      <c r="ET35" s="32">
        <f t="shared" si="27"/>
        <v>114330.55649737171</v>
      </c>
      <c r="EU35" s="32">
        <f t="shared" si="27"/>
        <v>112908.52162919118</v>
      </c>
      <c r="EV35" s="32">
        <f t="shared" si="27"/>
        <v>111505.86748703859</v>
      </c>
      <c r="EW35" s="32">
        <f t="shared" si="27"/>
        <v>110122.26046140605</v>
      </c>
      <c r="EX35" s="32">
        <f t="shared" si="27"/>
        <v>108757.45296513874</v>
      </c>
      <c r="EY35" s="32">
        <f t="shared" si="27"/>
        <v>107523.77563441159</v>
      </c>
      <c r="EZ35" s="32">
        <f t="shared" si="27"/>
        <v>106083.73803390504</v>
      </c>
      <c r="FA35" s="32">
        <f t="shared" si="27"/>
        <v>104774.1476447249</v>
      </c>
      <c r="FB35" s="32">
        <f t="shared" si="27"/>
        <v>103482.47074411756</v>
      </c>
      <c r="FC35" s="32">
        <f t="shared" si="27"/>
        <v>102207.34844930955</v>
      </c>
      <c r="FD35" s="32">
        <f t="shared" si="27"/>
        <v>100949.43955366245</v>
      </c>
      <c r="FE35" s="32">
        <f t="shared" si="27"/>
        <v>99709.795150009915</v>
      </c>
      <c r="FF35" s="32">
        <f t="shared" si="27"/>
        <v>98485.703060499829</v>
      </c>
      <c r="FG35" s="32">
        <f t="shared" si="27"/>
        <v>97279.24338363242</v>
      </c>
      <c r="FH35" s="32">
        <f t="shared" si="27"/>
        <v>96089.159789155179</v>
      </c>
      <c r="FI35" s="32">
        <f t="shared" si="27"/>
        <v>94910.018117438376</v>
      </c>
      <c r="FJ35" s="32">
        <f t="shared" si="27"/>
        <v>93751.644256973028</v>
      </c>
      <c r="FK35" s="32">
        <f t="shared" si="27"/>
        <v>92775.186010878431</v>
      </c>
      <c r="FL35" s="32">
        <f t="shared" si="27"/>
        <v>91577.152726380271</v>
      </c>
      <c r="FM35" s="32">
        <f t="shared" si="27"/>
        <v>90464.621405161815</v>
      </c>
      <c r="FN35" s="32">
        <f t="shared" ref="FN35:GN35" si="28">FQ10</f>
        <v>89367.091975240983</v>
      </c>
      <c r="FO35" s="32">
        <f t="shared" si="28"/>
        <v>88279.647026748091</v>
      </c>
      <c r="FP35" s="32">
        <f t="shared" si="28"/>
        <v>87210.932436349001</v>
      </c>
      <c r="FQ35" s="32">
        <f t="shared" si="28"/>
        <v>86073.057297181324</v>
      </c>
      <c r="FR35" s="32">
        <f t="shared" si="28"/>
        <v>82284.669082030101</v>
      </c>
      <c r="FS35" s="32">
        <f t="shared" si="28"/>
        <v>78946.107993123878</v>
      </c>
      <c r="FT35" s="32">
        <f t="shared" si="28"/>
        <v>75100.201520617149</v>
      </c>
      <c r="FU35" s="32">
        <f t="shared" si="28"/>
        <v>71714.821777460951</v>
      </c>
      <c r="FV35" s="32">
        <f t="shared" si="28"/>
        <v>67437.599998101359</v>
      </c>
      <c r="FW35" s="32">
        <f t="shared" si="28"/>
        <v>63335.377712620284</v>
      </c>
      <c r="FX35" s="32">
        <f t="shared" si="28"/>
        <v>60052.203662114174</v>
      </c>
      <c r="FY35" s="32">
        <f t="shared" si="28"/>
        <v>56948.485643886699</v>
      </c>
      <c r="FZ35" s="32">
        <f t="shared" si="28"/>
        <v>54728.864734195362</v>
      </c>
      <c r="GA35" s="32">
        <f t="shared" si="28"/>
        <v>4715.8696794534944</v>
      </c>
      <c r="GB35" s="32">
        <f t="shared" si="28"/>
        <v>4696.2940309950636</v>
      </c>
      <c r="GC35" s="32">
        <f t="shared" si="28"/>
        <v>4676.8002205318608</v>
      </c>
      <c r="GD35" s="32">
        <f t="shared" si="28"/>
        <v>4657.3856637061408</v>
      </c>
      <c r="GE35" s="32">
        <f t="shared" si="28"/>
        <v>0</v>
      </c>
      <c r="GF35" s="32">
        <f t="shared" si="28"/>
        <v>0</v>
      </c>
      <c r="GG35" s="32">
        <f t="shared" si="28"/>
        <v>0</v>
      </c>
      <c r="GH35" s="32">
        <f t="shared" si="28"/>
        <v>0</v>
      </c>
      <c r="GI35" s="32">
        <f t="shared" si="28"/>
        <v>0</v>
      </c>
      <c r="GJ35" s="32">
        <f t="shared" si="28"/>
        <v>0</v>
      </c>
      <c r="GK35" s="32">
        <f t="shared" si="28"/>
        <v>0</v>
      </c>
      <c r="GL35" s="32">
        <f t="shared" si="28"/>
        <v>0</v>
      </c>
      <c r="GM35" s="32">
        <f t="shared" si="28"/>
        <v>0</v>
      </c>
      <c r="GN35" s="32">
        <f t="shared" si="28"/>
        <v>0</v>
      </c>
    </row>
    <row r="36" spans="2:196" s="32" customFormat="1" x14ac:dyDescent="0.25">
      <c r="B36" s="32">
        <f>Blad4!B10</f>
        <v>188394431.28469929</v>
      </c>
      <c r="C36" s="32">
        <f>G11</f>
        <v>19353653.667076577</v>
      </c>
      <c r="D36" s="32">
        <f t="shared" ref="D36:I36" si="29">H11</f>
        <v>13477430.431502681</v>
      </c>
      <c r="E36" s="32">
        <f t="shared" si="29"/>
        <v>11207920.37646562</v>
      </c>
      <c r="F36" s="32">
        <f t="shared" si="29"/>
        <v>8975883.3637221958</v>
      </c>
      <c r="G36" s="32">
        <f t="shared" si="29"/>
        <v>7891036.738796344</v>
      </c>
      <c r="H36" s="32">
        <f t="shared" si="29"/>
        <v>7513574.1520792777</v>
      </c>
      <c r="I36" s="32">
        <f t="shared" si="29"/>
        <v>7102610.8601883287</v>
      </c>
      <c r="J36" s="32">
        <f t="shared" ref="J36:AO36" si="30">N11</f>
        <v>6851434.0698699011</v>
      </c>
      <c r="K36" s="32">
        <f t="shared" si="30"/>
        <v>6703856.0696977349</v>
      </c>
      <c r="L36" s="32">
        <f t="shared" si="30"/>
        <v>7022765.3458340662</v>
      </c>
      <c r="M36" s="32">
        <f t="shared" si="30"/>
        <v>6666782.8475719225</v>
      </c>
      <c r="N36" s="32">
        <f t="shared" si="30"/>
        <v>6570571.2131485995</v>
      </c>
      <c r="O36" s="32">
        <f t="shared" si="30"/>
        <v>6895051.5524851587</v>
      </c>
      <c r="P36" s="32">
        <f t="shared" si="30"/>
        <v>6536750.7089124983</v>
      </c>
      <c r="Q36" s="32">
        <f t="shared" si="30"/>
        <v>6598836.2544984249</v>
      </c>
      <c r="R36" s="32">
        <f t="shared" si="30"/>
        <v>6684060.356826012</v>
      </c>
      <c r="S36" s="32">
        <f t="shared" si="30"/>
        <v>6694115.9506587321</v>
      </c>
      <c r="T36" s="32">
        <f t="shared" si="30"/>
        <v>6645094.9882070329</v>
      </c>
      <c r="U36" s="32">
        <f t="shared" si="30"/>
        <v>6655616.3887848277</v>
      </c>
      <c r="V36" s="32">
        <f t="shared" si="30"/>
        <v>6348579.6193429567</v>
      </c>
      <c r="W36" s="32">
        <f t="shared" si="30"/>
        <v>6215087.1500680204</v>
      </c>
      <c r="X36" s="32">
        <f t="shared" si="30"/>
        <v>6350199.0252105156</v>
      </c>
      <c r="Y36" s="32">
        <f t="shared" si="30"/>
        <v>5797518.9649192924</v>
      </c>
      <c r="Z36" s="32">
        <f t="shared" si="30"/>
        <v>5657188.553629728</v>
      </c>
      <c r="AA36" s="32">
        <f t="shared" si="30"/>
        <v>5321675.5570908161</v>
      </c>
      <c r="AB36" s="32">
        <f t="shared" si="30"/>
        <v>5099032.5759475017</v>
      </c>
      <c r="AC36" s="32">
        <f t="shared" si="30"/>
        <v>4934108.5238720672</v>
      </c>
      <c r="AD36" s="32">
        <f t="shared" si="30"/>
        <v>4772265.5247661322</v>
      </c>
      <c r="AE36" s="32">
        <f t="shared" si="30"/>
        <v>4649365.9156501638</v>
      </c>
      <c r="AF36" s="32">
        <f t="shared" si="30"/>
        <v>4486888.2705626041</v>
      </c>
      <c r="AG36" s="32">
        <f t="shared" si="30"/>
        <v>4376110.8235280337</v>
      </c>
      <c r="AH36" s="32">
        <f t="shared" si="30"/>
        <v>4271814.0085806949</v>
      </c>
      <c r="AI36" s="32">
        <f t="shared" si="30"/>
        <v>4163892.223289148</v>
      </c>
      <c r="AJ36" s="32">
        <f t="shared" si="30"/>
        <v>4112267.9554048665</v>
      </c>
      <c r="AK36" s="32">
        <f t="shared" si="30"/>
        <v>3963041.2609990137</v>
      </c>
      <c r="AL36" s="32">
        <f t="shared" si="30"/>
        <v>3862634.1085867994</v>
      </c>
      <c r="AM36" s="32">
        <f t="shared" si="30"/>
        <v>3752502.308309095</v>
      </c>
      <c r="AN36" s="32">
        <f t="shared" si="30"/>
        <v>3643375.772970642</v>
      </c>
      <c r="AO36" s="32">
        <f t="shared" si="30"/>
        <v>3567737.5838594195</v>
      </c>
      <c r="AP36" s="32">
        <f t="shared" ref="AP36:BU36" si="31">AT11</f>
        <v>3478114.7572789695</v>
      </c>
      <c r="AQ36" s="32">
        <f t="shared" si="31"/>
        <v>3428560.4027386731</v>
      </c>
      <c r="AR36" s="32">
        <f t="shared" si="31"/>
        <v>3345796.2922846302</v>
      </c>
      <c r="AS36" s="32">
        <f t="shared" si="31"/>
        <v>3272418.3186904932</v>
      </c>
      <c r="AT36" s="32">
        <f t="shared" si="31"/>
        <v>3204092.106304632</v>
      </c>
      <c r="AU36" s="32">
        <f t="shared" si="31"/>
        <v>3138020.5860483865</v>
      </c>
      <c r="AV36" s="32">
        <f t="shared" si="31"/>
        <v>3093613.9277175926</v>
      </c>
      <c r="AW36" s="32">
        <f t="shared" si="31"/>
        <v>3010584.2955540828</v>
      </c>
      <c r="AX36" s="32">
        <f t="shared" si="31"/>
        <v>2948659.4259215174</v>
      </c>
      <c r="AY36" s="32">
        <f t="shared" si="31"/>
        <v>2848993.2684184909</v>
      </c>
      <c r="AZ36" s="32">
        <f t="shared" si="31"/>
        <v>2783871.9338264037</v>
      </c>
      <c r="BA36" s="32">
        <f t="shared" si="31"/>
        <v>2728310.483031631</v>
      </c>
      <c r="BB36" s="32">
        <f t="shared" si="31"/>
        <v>2657794.0956579987</v>
      </c>
      <c r="BC36" s="32">
        <f t="shared" si="31"/>
        <v>2609180.2466725782</v>
      </c>
      <c r="BD36" s="32">
        <f t="shared" si="31"/>
        <v>2544028.5288599594</v>
      </c>
      <c r="BE36" s="32">
        <f t="shared" si="31"/>
        <v>2489871.7873860132</v>
      </c>
      <c r="BF36" s="32">
        <f t="shared" si="31"/>
        <v>2437914.6086548022</v>
      </c>
      <c r="BG36" s="32">
        <f t="shared" si="31"/>
        <v>2387497.4107376868</v>
      </c>
      <c r="BH36" s="32">
        <f t="shared" si="31"/>
        <v>2351218.7050080933</v>
      </c>
      <c r="BI36" s="32">
        <f t="shared" si="31"/>
        <v>2286366.9589094394</v>
      </c>
      <c r="BJ36" s="32">
        <f t="shared" si="31"/>
        <v>2235142.2482974553</v>
      </c>
      <c r="BK36" s="32">
        <f t="shared" si="31"/>
        <v>2147176.3632215881</v>
      </c>
      <c r="BL36" s="32">
        <f t="shared" si="31"/>
        <v>2107516.3622330027</v>
      </c>
      <c r="BM36" s="32">
        <f t="shared" si="31"/>
        <v>2071116.0386115762</v>
      </c>
      <c r="BN36" s="32">
        <f t="shared" si="31"/>
        <v>2019406.7722906014</v>
      </c>
      <c r="BO36" s="32">
        <f t="shared" si="31"/>
        <v>1992532.6718113178</v>
      </c>
      <c r="BP36" s="32">
        <f t="shared" si="31"/>
        <v>1953201.4498789459</v>
      </c>
      <c r="BQ36" s="32">
        <f t="shared" si="31"/>
        <v>1914757.1212885287</v>
      </c>
      <c r="BR36" s="32">
        <f t="shared" si="31"/>
        <v>1878161.6247823478</v>
      </c>
      <c r="BS36" s="32">
        <f t="shared" si="31"/>
        <v>1841696.442669624</v>
      </c>
      <c r="BT36" s="32">
        <f t="shared" si="31"/>
        <v>1811528.9029629524</v>
      </c>
      <c r="BU36" s="32">
        <f t="shared" si="31"/>
        <v>1770628.0582003179</v>
      </c>
      <c r="BV36" s="32">
        <f t="shared" ref="BV36:DA36" si="32">BZ11</f>
        <v>1739837.0094790794</v>
      </c>
      <c r="BW36" s="32">
        <f t="shared" si="32"/>
        <v>1654167.7600146276</v>
      </c>
      <c r="BX36" s="32">
        <f t="shared" si="32"/>
        <v>1629077.4168616515</v>
      </c>
      <c r="BY36" s="32">
        <f t="shared" si="32"/>
        <v>1608937.3490111122</v>
      </c>
      <c r="BZ36" s="32">
        <f t="shared" si="32"/>
        <v>1573664.1742037255</v>
      </c>
      <c r="CA36" s="32">
        <f t="shared" si="32"/>
        <v>1553121.9097198956</v>
      </c>
      <c r="CB36" s="32">
        <f t="shared" si="32"/>
        <v>1523164.3644198221</v>
      </c>
      <c r="CC36" s="32">
        <f t="shared" si="32"/>
        <v>1500610.685462682</v>
      </c>
      <c r="CD36" s="32">
        <f t="shared" si="32"/>
        <v>1475057.2990510296</v>
      </c>
      <c r="CE36" s="32">
        <f t="shared" si="32"/>
        <v>1452332.8599737817</v>
      </c>
      <c r="CF36" s="32">
        <f t="shared" si="32"/>
        <v>1434241.9336142982</v>
      </c>
      <c r="CG36" s="32">
        <f t="shared" si="32"/>
        <v>1408549.6286917944</v>
      </c>
      <c r="CH36" s="32">
        <f t="shared" si="32"/>
        <v>1386164.0765333287</v>
      </c>
      <c r="CI36" s="32">
        <f t="shared" si="32"/>
        <v>1329842.9913041624</v>
      </c>
      <c r="CJ36" s="32">
        <f t="shared" si="32"/>
        <v>1313432.5606386594</v>
      </c>
      <c r="CK36" s="32">
        <f t="shared" si="32"/>
        <v>1299612.3956313333</v>
      </c>
      <c r="CL36" s="32">
        <f t="shared" si="32"/>
        <v>1272919.9440781055</v>
      </c>
      <c r="CM36" s="32">
        <f t="shared" si="32"/>
        <v>1264155.5742768855</v>
      </c>
      <c r="CN36" s="32">
        <f t="shared" si="32"/>
        <v>1241264.4062143285</v>
      </c>
      <c r="CO36" s="32">
        <f t="shared" si="32"/>
        <v>1222312.5674469154</v>
      </c>
      <c r="CP36" s="32">
        <f t="shared" si="32"/>
        <v>1205474.7838149876</v>
      </c>
      <c r="CQ36" s="32">
        <f t="shared" si="32"/>
        <v>1190111.5740220342</v>
      </c>
      <c r="CR36" s="32">
        <f t="shared" si="32"/>
        <v>1177449.7727210368</v>
      </c>
      <c r="CS36" s="32">
        <f t="shared" si="32"/>
        <v>1164101.9763521678</v>
      </c>
      <c r="CT36" s="32">
        <f t="shared" si="32"/>
        <v>1150487.4991182508</v>
      </c>
      <c r="CU36" s="32">
        <f t="shared" si="32"/>
        <v>1094477.7637597134</v>
      </c>
      <c r="CV36" s="32">
        <f t="shared" si="32"/>
        <v>1078192.0102364866</v>
      </c>
      <c r="CW36" s="32">
        <f t="shared" si="32"/>
        <v>1073117.8052816424</v>
      </c>
      <c r="CX36" s="32">
        <f t="shared" si="32"/>
        <v>1053843.2038583599</v>
      </c>
      <c r="CY36" s="32">
        <f t="shared" si="32"/>
        <v>1045216.3973008769</v>
      </c>
      <c r="CZ36" s="32">
        <f t="shared" si="32"/>
        <v>1026631.8752374181</v>
      </c>
      <c r="DA36" s="32">
        <f t="shared" si="32"/>
        <v>1003743.5250082181</v>
      </c>
      <c r="DB36" s="32">
        <f t="shared" ref="DB36:EG36" si="33">DF11</f>
        <v>979155.34288760368</v>
      </c>
      <c r="DC36" s="32">
        <f t="shared" si="33"/>
        <v>962429.20486227958</v>
      </c>
      <c r="DD36" s="32">
        <f t="shared" si="33"/>
        <v>936563.57432875433</v>
      </c>
      <c r="DE36" s="32">
        <f t="shared" si="33"/>
        <v>917643.70526266354</v>
      </c>
      <c r="DF36" s="32">
        <f t="shared" si="33"/>
        <v>898723.02372826857</v>
      </c>
      <c r="DG36" s="32">
        <f t="shared" si="33"/>
        <v>866552.48181105673</v>
      </c>
      <c r="DH36" s="32">
        <f t="shared" si="33"/>
        <v>840711.1184623494</v>
      </c>
      <c r="DI36" s="32">
        <f t="shared" si="33"/>
        <v>822773.85158666724</v>
      </c>
      <c r="DJ36" s="32">
        <f t="shared" si="33"/>
        <v>801093.38991011784</v>
      </c>
      <c r="DK36" s="32">
        <f t="shared" si="33"/>
        <v>788510.49765637424</v>
      </c>
      <c r="DL36" s="32">
        <f t="shared" si="33"/>
        <v>754488.45072057145</v>
      </c>
      <c r="DM36" s="32">
        <f t="shared" si="33"/>
        <v>737436.38689619838</v>
      </c>
      <c r="DN36" s="32">
        <f t="shared" si="33"/>
        <v>723923.67613720172</v>
      </c>
      <c r="DO36" s="32">
        <f t="shared" si="33"/>
        <v>708253.40103067295</v>
      </c>
      <c r="DP36" s="32">
        <f t="shared" si="33"/>
        <v>698091.28078611591</v>
      </c>
      <c r="DQ36" s="32">
        <f t="shared" si="33"/>
        <v>689139.63582434726</v>
      </c>
      <c r="DR36" s="32">
        <f t="shared" si="33"/>
        <v>678831.3057154303</v>
      </c>
      <c r="DS36" s="32">
        <f t="shared" si="33"/>
        <v>426574.97591691889</v>
      </c>
      <c r="DT36" s="32">
        <f t="shared" si="33"/>
        <v>403334.29577759193</v>
      </c>
      <c r="DU36" s="32">
        <f t="shared" si="33"/>
        <v>396823.46026810986</v>
      </c>
      <c r="DV36" s="32">
        <f t="shared" si="33"/>
        <v>391522.50247138942</v>
      </c>
      <c r="DW36" s="32">
        <f t="shared" si="33"/>
        <v>385723.98961207416</v>
      </c>
      <c r="DX36" s="32">
        <f t="shared" si="33"/>
        <v>380360.8151654462</v>
      </c>
      <c r="DY36" s="32">
        <f t="shared" si="33"/>
        <v>375015.24817824666</v>
      </c>
      <c r="DZ36" s="32">
        <f t="shared" si="33"/>
        <v>369780.79153272999</v>
      </c>
      <c r="EA36" s="32">
        <f t="shared" si="33"/>
        <v>364622.3364804209</v>
      </c>
      <c r="EB36" s="32">
        <f t="shared" si="33"/>
        <v>359546.53400348284</v>
      </c>
      <c r="EC36" s="32">
        <f t="shared" si="33"/>
        <v>354528.85860901425</v>
      </c>
      <c r="ED36" s="32">
        <f t="shared" si="33"/>
        <v>349591.59466978454</v>
      </c>
      <c r="EE36" s="32">
        <f t="shared" si="33"/>
        <v>344720.18224841804</v>
      </c>
      <c r="EF36" s="32">
        <f t="shared" si="33"/>
        <v>339925.63155981671</v>
      </c>
      <c r="EG36" s="32">
        <f t="shared" si="33"/>
        <v>335200.37651072507</v>
      </c>
      <c r="EH36" s="32">
        <f t="shared" ref="EH36:FM36" si="34">EL11</f>
        <v>330543.38987264369</v>
      </c>
      <c r="EI36" s="32">
        <f t="shared" si="34"/>
        <v>325953.66236288345</v>
      </c>
      <c r="EJ36" s="32">
        <f t="shared" si="34"/>
        <v>321430.19110713457</v>
      </c>
      <c r="EK36" s="32">
        <f t="shared" si="34"/>
        <v>316972.0013372337</v>
      </c>
      <c r="EL36" s="32">
        <f t="shared" si="34"/>
        <v>312578.11952468148</v>
      </c>
      <c r="EM36" s="32">
        <f t="shared" si="34"/>
        <v>308247.59517840942</v>
      </c>
      <c r="EN36" s="32">
        <f t="shared" si="34"/>
        <v>303979.48964589654</v>
      </c>
      <c r="EO36" s="32">
        <f t="shared" si="34"/>
        <v>299772.88154333708</v>
      </c>
      <c r="EP36" s="32">
        <f t="shared" si="34"/>
        <v>295626.85595675767</v>
      </c>
      <c r="EQ36" s="32">
        <f t="shared" si="34"/>
        <v>291540.52269397321</v>
      </c>
      <c r="ER36" s="32">
        <f t="shared" si="34"/>
        <v>287445.19969157415</v>
      </c>
      <c r="ES36" s="32">
        <f t="shared" si="34"/>
        <v>283475.60964786838</v>
      </c>
      <c r="ET36" s="32">
        <f t="shared" si="34"/>
        <v>279563.10267542448</v>
      </c>
      <c r="EU36" s="32">
        <f t="shared" si="34"/>
        <v>275706.83452060504</v>
      </c>
      <c r="EV36" s="32">
        <f t="shared" si="34"/>
        <v>271905.97122977267</v>
      </c>
      <c r="EW36" s="32">
        <f t="shared" si="34"/>
        <v>268159.69794091041</v>
      </c>
      <c r="EX36" s="32">
        <f t="shared" si="34"/>
        <v>264467.20863054885</v>
      </c>
      <c r="EY36" s="32">
        <f t="shared" si="34"/>
        <v>260827.70801376601</v>
      </c>
      <c r="EZ36" s="32">
        <f t="shared" si="34"/>
        <v>257240.41693580797</v>
      </c>
      <c r="FA36" s="32">
        <f t="shared" si="34"/>
        <v>253704.56375756313</v>
      </c>
      <c r="FB36" s="32">
        <f t="shared" si="34"/>
        <v>250219.39068573003</v>
      </c>
      <c r="FC36" s="32">
        <f t="shared" si="34"/>
        <v>246784.15513427032</v>
      </c>
      <c r="FD36" s="32">
        <f t="shared" si="34"/>
        <v>243398.11095680937</v>
      </c>
      <c r="FE36" s="32">
        <f t="shared" si="34"/>
        <v>240060.54424328712</v>
      </c>
      <c r="FF36" s="32">
        <f t="shared" si="34"/>
        <v>236770.73746185485</v>
      </c>
      <c r="FG36" s="32">
        <f t="shared" si="34"/>
        <v>233527.98728792678</v>
      </c>
      <c r="FH36" s="32">
        <f t="shared" si="34"/>
        <v>230331.6026427272</v>
      </c>
      <c r="FI36" s="32">
        <f t="shared" si="34"/>
        <v>227180.90088602807</v>
      </c>
      <c r="FJ36" s="32">
        <f t="shared" si="34"/>
        <v>224075.21060050654</v>
      </c>
      <c r="FK36" s="32">
        <f t="shared" si="34"/>
        <v>221151.78646565991</v>
      </c>
      <c r="FL36" s="32">
        <f t="shared" si="34"/>
        <v>218133.010867643</v>
      </c>
      <c r="FM36" s="32">
        <f t="shared" si="34"/>
        <v>215157.29684917085</v>
      </c>
      <c r="FN36" s="32">
        <f t="shared" ref="FN36:GN36" si="35">FR11</f>
        <v>212224.01793035158</v>
      </c>
      <c r="FO36" s="32">
        <f t="shared" si="35"/>
        <v>209332.54751676734</v>
      </c>
      <c r="FP36" s="32">
        <f t="shared" si="35"/>
        <v>206482.27065981066</v>
      </c>
      <c r="FQ36" s="32">
        <f t="shared" si="35"/>
        <v>203672.58647958961</v>
      </c>
      <c r="FR36" s="32">
        <f t="shared" si="35"/>
        <v>200902.89735040188</v>
      </c>
      <c r="FS36" s="32">
        <f t="shared" si="35"/>
        <v>198172.62117671323</v>
      </c>
      <c r="FT36" s="32">
        <f t="shared" si="35"/>
        <v>195481.17450991616</v>
      </c>
      <c r="FU36" s="32">
        <f t="shared" si="35"/>
        <v>192827.99141592911</v>
      </c>
      <c r="FV36" s="32">
        <f t="shared" si="35"/>
        <v>190212.51438357556</v>
      </c>
      <c r="FW36" s="32">
        <f t="shared" si="35"/>
        <v>187634.18787151092</v>
      </c>
      <c r="FX36" s="32">
        <f t="shared" si="35"/>
        <v>185092.46688420099</v>
      </c>
      <c r="FY36" s="32">
        <f t="shared" si="35"/>
        <v>184513.65641773213</v>
      </c>
      <c r="FZ36" s="32">
        <f t="shared" si="35"/>
        <v>183941.48681511762</v>
      </c>
      <c r="GA36" s="32">
        <f t="shared" si="35"/>
        <v>6451.7164442683252</v>
      </c>
      <c r="GB36" s="32">
        <f t="shared" si="35"/>
        <v>6424.9364678721258</v>
      </c>
      <c r="GC36" s="32">
        <f t="shared" si="35"/>
        <v>6398.2658959537575</v>
      </c>
      <c r="GD36" s="32">
        <f t="shared" si="35"/>
        <v>6371.7073128709626</v>
      </c>
      <c r="GE36" s="32">
        <f t="shared" si="35"/>
        <v>0</v>
      </c>
      <c r="GF36" s="32">
        <f t="shared" si="35"/>
        <v>0</v>
      </c>
      <c r="GG36" s="32">
        <f t="shared" si="35"/>
        <v>0</v>
      </c>
      <c r="GH36" s="32">
        <f t="shared" si="35"/>
        <v>0</v>
      </c>
      <c r="GI36" s="32">
        <f t="shared" si="35"/>
        <v>0</v>
      </c>
      <c r="GJ36" s="32">
        <f t="shared" si="35"/>
        <v>0</v>
      </c>
      <c r="GK36" s="32">
        <f t="shared" si="35"/>
        <v>0</v>
      </c>
      <c r="GL36" s="32">
        <f t="shared" si="35"/>
        <v>0</v>
      </c>
      <c r="GM36" s="32">
        <f t="shared" si="35"/>
        <v>0</v>
      </c>
      <c r="GN36" s="32">
        <f t="shared" si="35"/>
        <v>0</v>
      </c>
    </row>
    <row r="37" spans="2:196" s="32" customFormat="1" x14ac:dyDescent="0.25">
      <c r="B37" s="32">
        <f>Blad4!B11</f>
        <v>113889691.30291277</v>
      </c>
      <c r="C37" s="32">
        <f>H12</f>
        <v>5343024.1633974221</v>
      </c>
      <c r="D37" s="32">
        <f t="shared" ref="D37:I37" si="36">I12</f>
        <v>14339239.023770789</v>
      </c>
      <c r="E37" s="32">
        <f t="shared" si="36"/>
        <v>9564052.4094017483</v>
      </c>
      <c r="F37" s="32">
        <f t="shared" si="36"/>
        <v>7013206.3693003207</v>
      </c>
      <c r="G37" s="32">
        <f t="shared" si="36"/>
        <v>5923241.595766901</v>
      </c>
      <c r="H37" s="32">
        <f t="shared" si="36"/>
        <v>5164875.2978315987</v>
      </c>
      <c r="I37" s="32">
        <f t="shared" si="36"/>
        <v>4681530.692743551</v>
      </c>
      <c r="J37" s="32">
        <f t="shared" ref="J37:AO37" si="37">O12</f>
        <v>4526841.7905108212</v>
      </c>
      <c r="K37" s="32">
        <f t="shared" si="37"/>
        <v>4445476.9450716153</v>
      </c>
      <c r="L37" s="32">
        <f t="shared" si="37"/>
        <v>4511700.1196655659</v>
      </c>
      <c r="M37" s="32">
        <f t="shared" si="37"/>
        <v>4516840.7403598083</v>
      </c>
      <c r="N37" s="32">
        <f t="shared" si="37"/>
        <v>4496838.6441075392</v>
      </c>
      <c r="O37" s="32">
        <f t="shared" si="37"/>
        <v>4409740.7279303605</v>
      </c>
      <c r="P37" s="32">
        <f t="shared" si="37"/>
        <v>4375762.8967728019</v>
      </c>
      <c r="Q37" s="32">
        <f t="shared" si="37"/>
        <v>4557231.4591559339</v>
      </c>
      <c r="R37" s="32">
        <f t="shared" si="37"/>
        <v>4479501.9745970797</v>
      </c>
      <c r="S37" s="32">
        <f t="shared" si="37"/>
        <v>4299942.2207056368</v>
      </c>
      <c r="T37" s="32">
        <f t="shared" si="37"/>
        <v>4013363.8694093097</v>
      </c>
      <c r="U37" s="32">
        <f t="shared" si="37"/>
        <v>3806441.0396107733</v>
      </c>
      <c r="V37" s="32">
        <f t="shared" si="37"/>
        <v>3659556.2608387307</v>
      </c>
      <c r="W37" s="32">
        <f t="shared" si="37"/>
        <v>3438115.5182787352</v>
      </c>
      <c r="X37" s="32">
        <f t="shared" si="37"/>
        <v>3288549.3189475839</v>
      </c>
      <c r="Y37" s="32">
        <f t="shared" si="37"/>
        <v>3087334.6103406921</v>
      </c>
      <c r="Z37" s="32">
        <f t="shared" si="37"/>
        <v>2884812.4930275455</v>
      </c>
      <c r="AA37" s="32">
        <f t="shared" si="37"/>
        <v>2662433.6118225912</v>
      </c>
      <c r="AB37" s="32">
        <f t="shared" si="37"/>
        <v>2416810.9160551666</v>
      </c>
      <c r="AC37" s="32">
        <f t="shared" si="37"/>
        <v>2279323.9223934291</v>
      </c>
      <c r="AD37" s="32">
        <f t="shared" si="37"/>
        <v>2195811.6854766933</v>
      </c>
      <c r="AE37" s="32">
        <f t="shared" si="37"/>
        <v>2110031.6282774229</v>
      </c>
      <c r="AF37" s="32">
        <f t="shared" si="37"/>
        <v>2007514.3563069061</v>
      </c>
      <c r="AG37" s="32">
        <f t="shared" si="37"/>
        <v>1919711.770409541</v>
      </c>
      <c r="AH37" s="32">
        <f t="shared" si="37"/>
        <v>1848624.9884221067</v>
      </c>
      <c r="AI37" s="32">
        <f t="shared" si="37"/>
        <v>1789885.1789842318</v>
      </c>
      <c r="AJ37" s="32">
        <f t="shared" si="37"/>
        <v>1731839.7417290844</v>
      </c>
      <c r="AK37" s="32">
        <f t="shared" si="37"/>
        <v>1681950.5492503718</v>
      </c>
      <c r="AL37" s="32">
        <f t="shared" si="37"/>
        <v>1630658.4600693951</v>
      </c>
      <c r="AM37" s="32">
        <f t="shared" si="37"/>
        <v>1577346.9597539122</v>
      </c>
      <c r="AN37" s="32">
        <f t="shared" si="37"/>
        <v>1508768.8914395669</v>
      </c>
      <c r="AO37" s="32">
        <f t="shared" si="37"/>
        <v>1464060.8669120981</v>
      </c>
      <c r="AP37" s="32">
        <f t="shared" ref="AP37:BU37" si="38">AU12</f>
        <v>1432827.869125457</v>
      </c>
      <c r="AQ37" s="32">
        <f t="shared" si="38"/>
        <v>1415582.8431990722</v>
      </c>
      <c r="AR37" s="32">
        <f t="shared" si="38"/>
        <v>1383924.9703277035</v>
      </c>
      <c r="AS37" s="32">
        <f t="shared" si="38"/>
        <v>1350302.1500729753</v>
      </c>
      <c r="AT37" s="32">
        <f t="shared" si="38"/>
        <v>1321159.7938135755</v>
      </c>
      <c r="AU37" s="32">
        <f t="shared" si="38"/>
        <v>1294832.7027828528</v>
      </c>
      <c r="AV37" s="32">
        <f t="shared" si="38"/>
        <v>1271913.0290535609</v>
      </c>
      <c r="AW37" s="32">
        <f t="shared" si="38"/>
        <v>1253409.0716860623</v>
      </c>
      <c r="AX37" s="32">
        <f t="shared" si="38"/>
        <v>1233023.146134702</v>
      </c>
      <c r="AY37" s="32">
        <f t="shared" si="38"/>
        <v>1206738.3418196263</v>
      </c>
      <c r="AZ37" s="32">
        <f t="shared" si="38"/>
        <v>1173766.9390818775</v>
      </c>
      <c r="BA37" s="32">
        <f t="shared" si="38"/>
        <v>1143790.2239881181</v>
      </c>
      <c r="BB37" s="32">
        <f t="shared" si="38"/>
        <v>1113110.1498428597</v>
      </c>
      <c r="BC37" s="32">
        <f t="shared" si="38"/>
        <v>1086021.2935126589</v>
      </c>
      <c r="BD37" s="32">
        <f t="shared" si="38"/>
        <v>1058681.0141172335</v>
      </c>
      <c r="BE37" s="32">
        <f t="shared" si="38"/>
        <v>1033110.8609201303</v>
      </c>
      <c r="BF37" s="32">
        <f t="shared" si="38"/>
        <v>1008457.2291821233</v>
      </c>
      <c r="BG37" s="32">
        <f t="shared" si="38"/>
        <v>984094.88958895765</v>
      </c>
      <c r="BH37" s="32">
        <f t="shared" si="38"/>
        <v>961177.06708750292</v>
      </c>
      <c r="BI37" s="32">
        <f t="shared" si="38"/>
        <v>936538.06064756936</v>
      </c>
      <c r="BJ37" s="32">
        <f t="shared" si="38"/>
        <v>913145.95545127196</v>
      </c>
      <c r="BK37" s="32">
        <f t="shared" si="38"/>
        <v>883362.01390758064</v>
      </c>
      <c r="BL37" s="32">
        <f t="shared" si="38"/>
        <v>864804.3755151073</v>
      </c>
      <c r="BM37" s="32">
        <f t="shared" si="38"/>
        <v>843575.1438383424</v>
      </c>
      <c r="BN37" s="32">
        <f t="shared" si="38"/>
        <v>821522.37373455893</v>
      </c>
      <c r="BO37" s="32">
        <f t="shared" si="38"/>
        <v>806948.47118053702</v>
      </c>
      <c r="BP37" s="32">
        <f t="shared" si="38"/>
        <v>794108.97968510026</v>
      </c>
      <c r="BQ37" s="32">
        <f t="shared" si="38"/>
        <v>774342.06291560945</v>
      </c>
      <c r="BR37" s="32">
        <f t="shared" si="38"/>
        <v>755871.70251216285</v>
      </c>
      <c r="BS37" s="32">
        <f t="shared" si="38"/>
        <v>737238.91585738293</v>
      </c>
      <c r="BT37" s="32">
        <f t="shared" si="38"/>
        <v>717212.47508513054</v>
      </c>
      <c r="BU37" s="32">
        <f t="shared" si="38"/>
        <v>700578.95404254366</v>
      </c>
      <c r="BV37" s="32">
        <f t="shared" ref="BV37:DA37" si="39">CA12</f>
        <v>687692.72678500297</v>
      </c>
      <c r="BW37" s="32">
        <f t="shared" si="39"/>
        <v>672897.82736917026</v>
      </c>
      <c r="BX37" s="32">
        <f t="shared" si="39"/>
        <v>660095.16153579066</v>
      </c>
      <c r="BY37" s="32">
        <f t="shared" si="39"/>
        <v>647386.8561208219</v>
      </c>
      <c r="BZ37" s="32">
        <f t="shared" si="39"/>
        <v>633326.42724329396</v>
      </c>
      <c r="CA37" s="32">
        <f t="shared" si="39"/>
        <v>618060.09130148846</v>
      </c>
      <c r="CB37" s="32">
        <f t="shared" si="39"/>
        <v>605449.39515304309</v>
      </c>
      <c r="CC37" s="32">
        <f t="shared" si="39"/>
        <v>593488.70226146118</v>
      </c>
      <c r="CD37" s="32">
        <f t="shared" si="39"/>
        <v>578591.25053909444</v>
      </c>
      <c r="CE37" s="32">
        <f t="shared" si="39"/>
        <v>566799.83485044492</v>
      </c>
      <c r="CF37" s="32">
        <f t="shared" si="39"/>
        <v>556125.27413680893</v>
      </c>
      <c r="CG37" s="32">
        <f t="shared" si="39"/>
        <v>545263.00127026183</v>
      </c>
      <c r="CH37" s="32">
        <f t="shared" si="39"/>
        <v>535947.30000917183</v>
      </c>
      <c r="CI37" s="32">
        <f t="shared" si="39"/>
        <v>525525.9304507568</v>
      </c>
      <c r="CJ37" s="32">
        <f t="shared" si="39"/>
        <v>516217.31122734083</v>
      </c>
      <c r="CK37" s="32">
        <f t="shared" si="39"/>
        <v>504995.16982477705</v>
      </c>
      <c r="CL37" s="32">
        <f t="shared" si="39"/>
        <v>494230.50443708285</v>
      </c>
      <c r="CM37" s="32">
        <f t="shared" si="39"/>
        <v>487758.95082246058</v>
      </c>
      <c r="CN37" s="32">
        <f t="shared" si="39"/>
        <v>477649.49845957634</v>
      </c>
      <c r="CO37" s="32">
        <f t="shared" si="39"/>
        <v>464999.51407911838</v>
      </c>
      <c r="CP37" s="32">
        <f t="shared" si="39"/>
        <v>455357.0659632961</v>
      </c>
      <c r="CQ37" s="32">
        <f t="shared" si="39"/>
        <v>447686.19311224122</v>
      </c>
      <c r="CR37" s="32">
        <f t="shared" si="39"/>
        <v>439454.59699489409</v>
      </c>
      <c r="CS37" s="32">
        <f t="shared" si="39"/>
        <v>434114.16470076935</v>
      </c>
      <c r="CT37" s="32">
        <f t="shared" si="39"/>
        <v>428799.06403477769</v>
      </c>
      <c r="CU37" s="32">
        <f t="shared" si="39"/>
        <v>417197.05843293935</v>
      </c>
      <c r="CV37" s="32">
        <f t="shared" si="39"/>
        <v>406918.78873819252</v>
      </c>
      <c r="CW37" s="32">
        <f t="shared" si="39"/>
        <v>403386.84865810582</v>
      </c>
      <c r="CX37" s="32">
        <f t="shared" si="39"/>
        <v>396282.82123095373</v>
      </c>
      <c r="CY37" s="32">
        <f t="shared" si="39"/>
        <v>387667.68966021296</v>
      </c>
      <c r="CZ37" s="32">
        <f t="shared" si="39"/>
        <v>379219.99795675941</v>
      </c>
      <c r="DA37" s="32">
        <f t="shared" si="39"/>
        <v>371453.74593381718</v>
      </c>
      <c r="DB37" s="32">
        <f t="shared" ref="DB37:EG37" si="40">DG12</f>
        <v>367153.71058648382</v>
      </c>
      <c r="DC37" s="32">
        <f t="shared" si="40"/>
        <v>361535.44984035561</v>
      </c>
      <c r="DD37" s="32">
        <f t="shared" si="40"/>
        <v>350813.4237710638</v>
      </c>
      <c r="DE37" s="32">
        <f t="shared" si="40"/>
        <v>345073.19309521548</v>
      </c>
      <c r="DF37" s="32">
        <f t="shared" si="40"/>
        <v>345764.77310487139</v>
      </c>
      <c r="DG37" s="32">
        <f t="shared" si="40"/>
        <v>326553.02739126747</v>
      </c>
      <c r="DH37" s="32">
        <f t="shared" si="40"/>
        <v>317257.22470633342</v>
      </c>
      <c r="DI37" s="32">
        <f t="shared" si="40"/>
        <v>310176.33880924078</v>
      </c>
      <c r="DJ37" s="32">
        <f t="shared" si="40"/>
        <v>304158.44659459789</v>
      </c>
      <c r="DK37" s="32">
        <f t="shared" si="40"/>
        <v>296999.15488953161</v>
      </c>
      <c r="DL37" s="32">
        <f t="shared" si="40"/>
        <v>292760.91691253497</v>
      </c>
      <c r="DM37" s="32">
        <f t="shared" si="40"/>
        <v>287691.17850079259</v>
      </c>
      <c r="DN37" s="32">
        <f t="shared" si="40"/>
        <v>283615.9204797998</v>
      </c>
      <c r="DO37" s="32">
        <f t="shared" si="40"/>
        <v>279648.72447760915</v>
      </c>
      <c r="DP37" s="32">
        <f t="shared" si="40"/>
        <v>267945.8139294823</v>
      </c>
      <c r="DQ37" s="32">
        <f t="shared" si="40"/>
        <v>263461.61230783147</v>
      </c>
      <c r="DR37" s="32">
        <f t="shared" si="40"/>
        <v>201265.63190121207</v>
      </c>
      <c r="DS37" s="32">
        <f t="shared" si="40"/>
        <v>111108.49571334648</v>
      </c>
      <c r="DT37" s="32">
        <f t="shared" si="40"/>
        <v>106952.70997691651</v>
      </c>
      <c r="DU37" s="32">
        <f t="shared" si="40"/>
        <v>104647.32464740315</v>
      </c>
      <c r="DV37" s="32">
        <f t="shared" si="40"/>
        <v>103615.63491714376</v>
      </c>
      <c r="DW37" s="32">
        <f t="shared" si="40"/>
        <v>101968.65522611838</v>
      </c>
      <c r="DX37" s="32">
        <f t="shared" si="40"/>
        <v>100729.73745381925</v>
      </c>
      <c r="DY37" s="32">
        <f t="shared" si="40"/>
        <v>99442.162962302842</v>
      </c>
      <c r="DZ37" s="32">
        <f t="shared" si="40"/>
        <v>98209.413197104659</v>
      </c>
      <c r="EA37" s="32">
        <f t="shared" si="40"/>
        <v>96994.023378211263</v>
      </c>
      <c r="EB37" s="32">
        <f t="shared" si="40"/>
        <v>95795.714603377754</v>
      </c>
      <c r="EC37" s="32">
        <f t="shared" si="40"/>
        <v>94614.221892147863</v>
      </c>
      <c r="ED37" s="32">
        <f t="shared" si="40"/>
        <v>93449.278395349873</v>
      </c>
      <c r="EE37" s="32">
        <f t="shared" si="40"/>
        <v>92300.627216885317</v>
      </c>
      <c r="EF37" s="32">
        <f t="shared" si="40"/>
        <v>91168.014845013488</v>
      </c>
      <c r="EG37" s="32">
        <f t="shared" si="40"/>
        <v>90051.189145088443</v>
      </c>
      <c r="EH37" s="32">
        <f t="shared" ref="EH37:FM37" si="41">EM12</f>
        <v>88949.903889727168</v>
      </c>
      <c r="EI37" s="32">
        <f t="shared" si="41"/>
        <v>87863.913490094157</v>
      </c>
      <c r="EJ37" s="32">
        <f t="shared" si="41"/>
        <v>86792.990002047678</v>
      </c>
      <c r="EK37" s="32">
        <f t="shared" si="41"/>
        <v>85736.890413846981</v>
      </c>
      <c r="EL37" s="32">
        <f t="shared" si="41"/>
        <v>84695.388058445242</v>
      </c>
      <c r="EM37" s="32">
        <f t="shared" si="41"/>
        <v>83668.259430248174</v>
      </c>
      <c r="EN37" s="32">
        <f t="shared" si="41"/>
        <v>82655.277054946026</v>
      </c>
      <c r="EO37" s="32">
        <f t="shared" si="41"/>
        <v>81656.228218565157</v>
      </c>
      <c r="EP37" s="32">
        <f t="shared" si="41"/>
        <v>80670.897161321627</v>
      </c>
      <c r="EQ37" s="32">
        <f t="shared" si="41"/>
        <v>79699.067216168609</v>
      </c>
      <c r="ER37" s="32">
        <f t="shared" si="41"/>
        <v>78647.291310443383</v>
      </c>
      <c r="ES37" s="32">
        <f t="shared" si="41"/>
        <v>77701.860722412413</v>
      </c>
      <c r="ET37" s="32">
        <f t="shared" si="41"/>
        <v>76769.323864887207</v>
      </c>
      <c r="EU37" s="32">
        <f t="shared" si="41"/>
        <v>75849.487099872509</v>
      </c>
      <c r="EV37" s="32">
        <f t="shared" si="41"/>
        <v>74942.151397752474</v>
      </c>
      <c r="EW37" s="32">
        <f t="shared" si="41"/>
        <v>74047.12850488961</v>
      </c>
      <c r="EX37" s="32">
        <f t="shared" si="41"/>
        <v>73164.231706193837</v>
      </c>
      <c r="EY37" s="32">
        <f t="shared" si="41"/>
        <v>72293.275948027716</v>
      </c>
      <c r="EZ37" s="32">
        <f t="shared" si="41"/>
        <v>71434.080861111448</v>
      </c>
      <c r="FA37" s="32">
        <f t="shared" si="41"/>
        <v>70586.467737617902</v>
      </c>
      <c r="FB37" s="32">
        <f t="shared" si="41"/>
        <v>69750.261492625097</v>
      </c>
      <c r="FC37" s="32">
        <f t="shared" si="41"/>
        <v>68925.289302663616</v>
      </c>
      <c r="FD37" s="32">
        <f t="shared" si="41"/>
        <v>68111.385474432085</v>
      </c>
      <c r="FE37" s="32">
        <f t="shared" si="41"/>
        <v>67308.379623008528</v>
      </c>
      <c r="FF37" s="32">
        <f t="shared" si="41"/>
        <v>66516.109516544195</v>
      </c>
      <c r="FG37" s="32">
        <f t="shared" si="41"/>
        <v>65734.412238832549</v>
      </c>
      <c r="FH37" s="32">
        <f t="shared" si="41"/>
        <v>64963.133526740341</v>
      </c>
      <c r="FI37" s="32">
        <f t="shared" si="41"/>
        <v>64202.112202608478</v>
      </c>
      <c r="FJ37" s="32">
        <f t="shared" si="41"/>
        <v>63451.197964756262</v>
      </c>
      <c r="FK37" s="32">
        <f t="shared" si="41"/>
        <v>62806.608765967452</v>
      </c>
      <c r="FL37" s="32">
        <f t="shared" si="41"/>
        <v>62074.6692592576</v>
      </c>
      <c r="FM37" s="32">
        <f t="shared" si="41"/>
        <v>61352.396479595634</v>
      </c>
      <c r="FN37" s="32">
        <f t="shared" ref="FN37:GN37" si="42">FS12</f>
        <v>60639.645748206021</v>
      </c>
      <c r="FO37" s="32">
        <f t="shared" si="42"/>
        <v>59936.281216481308</v>
      </c>
      <c r="FP37" s="32">
        <f t="shared" si="42"/>
        <v>59242.159582740787</v>
      </c>
      <c r="FQ37" s="32">
        <f t="shared" si="42"/>
        <v>58557.145536924443</v>
      </c>
      <c r="FR37" s="32">
        <f t="shared" si="42"/>
        <v>57881.105430424781</v>
      </c>
      <c r="FS37" s="32">
        <f t="shared" si="42"/>
        <v>57213.90811463436</v>
      </c>
      <c r="FT37" s="32">
        <f t="shared" si="42"/>
        <v>56555.419656587961</v>
      </c>
      <c r="FU37" s="32">
        <f t="shared" si="42"/>
        <v>55905.517760751354</v>
      </c>
      <c r="FV37" s="32">
        <f t="shared" si="42"/>
        <v>55264.073317064518</v>
      </c>
      <c r="FW37" s="32">
        <f t="shared" si="42"/>
        <v>54630.963445635454</v>
      </c>
      <c r="FX37" s="32">
        <f t="shared" si="42"/>
        <v>54006.06636657218</v>
      </c>
      <c r="FY37" s="32">
        <f t="shared" si="42"/>
        <v>53389.262299982773</v>
      </c>
      <c r="FZ37" s="32">
        <f t="shared" si="42"/>
        <v>52780.436334690698</v>
      </c>
      <c r="GA37" s="32">
        <f t="shared" si="42"/>
        <v>4508.0709492345986</v>
      </c>
      <c r="GB37" s="32">
        <f t="shared" si="42"/>
        <v>4489.3584762626733</v>
      </c>
      <c r="GC37" s="32">
        <f t="shared" si="42"/>
        <v>4470.7218111179063</v>
      </c>
      <c r="GD37" s="32">
        <f t="shared" si="42"/>
        <v>4452.1652610632045</v>
      </c>
      <c r="GE37" s="32">
        <f t="shared" si="42"/>
        <v>0</v>
      </c>
      <c r="GF37" s="32">
        <f t="shared" si="42"/>
        <v>0</v>
      </c>
      <c r="GG37" s="32">
        <f t="shared" si="42"/>
        <v>0</v>
      </c>
      <c r="GH37" s="32">
        <f t="shared" si="42"/>
        <v>0</v>
      </c>
      <c r="GI37" s="32">
        <f t="shared" si="42"/>
        <v>0</v>
      </c>
      <c r="GJ37" s="32">
        <f t="shared" si="42"/>
        <v>0</v>
      </c>
      <c r="GK37" s="32">
        <f t="shared" si="42"/>
        <v>0</v>
      </c>
      <c r="GL37" s="32">
        <f t="shared" si="42"/>
        <v>0</v>
      </c>
      <c r="GM37" s="32">
        <f t="shared" si="42"/>
        <v>0</v>
      </c>
      <c r="GN37" s="32">
        <f t="shared" si="42"/>
        <v>0</v>
      </c>
    </row>
    <row r="38" spans="2:196" s="32" customFormat="1" x14ac:dyDescent="0.25">
      <c r="B38" s="32">
        <f>Blad4!B12</f>
        <v>100249168.44617884</v>
      </c>
      <c r="C38" s="32">
        <f>I13</f>
        <v>4559234.2166554574</v>
      </c>
      <c r="D38" s="32">
        <f t="shared" ref="D38:I38" si="43">J13</f>
        <v>10337140.318605741</v>
      </c>
      <c r="E38" s="32">
        <f t="shared" si="43"/>
        <v>8081717.4564805226</v>
      </c>
      <c r="F38" s="32">
        <f t="shared" si="43"/>
        <v>6328062.8686148468</v>
      </c>
      <c r="G38" s="32">
        <f t="shared" si="43"/>
        <v>5339394.7307447391</v>
      </c>
      <c r="H38" s="32">
        <f t="shared" si="43"/>
        <v>4872753.1009589033</v>
      </c>
      <c r="I38" s="32">
        <f t="shared" si="43"/>
        <v>4521016.7801646441</v>
      </c>
      <c r="J38" s="32">
        <f t="shared" ref="J38:AO38" si="44">P13</f>
        <v>4260607.3575170431</v>
      </c>
      <c r="K38" s="32">
        <f t="shared" si="44"/>
        <v>4111462.2991977939</v>
      </c>
      <c r="L38" s="32">
        <f t="shared" si="44"/>
        <v>4042077.6490362883</v>
      </c>
      <c r="M38" s="32">
        <f t="shared" si="44"/>
        <v>3872048.1810271353</v>
      </c>
      <c r="N38" s="32">
        <f t="shared" si="44"/>
        <v>3767821.2447828627</v>
      </c>
      <c r="O38" s="32">
        <f t="shared" si="44"/>
        <v>3879019.778979457</v>
      </c>
      <c r="P38" s="32">
        <f t="shared" si="44"/>
        <v>4004520.9651472131</v>
      </c>
      <c r="Q38" s="32">
        <f t="shared" si="44"/>
        <v>4151900.3565233662</v>
      </c>
      <c r="R38" s="32">
        <f t="shared" si="44"/>
        <v>4225001.8969022185</v>
      </c>
      <c r="S38" s="32">
        <f t="shared" si="44"/>
        <v>4137832.5516109616</v>
      </c>
      <c r="T38" s="32">
        <f t="shared" si="44"/>
        <v>3942896.1566829076</v>
      </c>
      <c r="U38" s="32">
        <f t="shared" si="44"/>
        <v>3834812.1109066964</v>
      </c>
      <c r="V38" s="32">
        <f t="shared" si="44"/>
        <v>3693082.3216417753</v>
      </c>
      <c r="W38" s="32">
        <f t="shared" si="44"/>
        <v>3416130.341397448</v>
      </c>
      <c r="X38" s="32">
        <f t="shared" si="44"/>
        <v>3183867.0318500753</v>
      </c>
      <c r="Y38" s="32">
        <f t="shared" si="44"/>
        <v>2993408.3203068492</v>
      </c>
      <c r="Z38" s="32">
        <f t="shared" si="44"/>
        <v>2846928.8333275383</v>
      </c>
      <c r="AA38" s="32">
        <f t="shared" si="44"/>
        <v>2689913.4103467176</v>
      </c>
      <c r="AB38" s="32">
        <f t="shared" si="44"/>
        <v>2561451.4601288503</v>
      </c>
      <c r="AC38" s="32">
        <f t="shared" si="44"/>
        <v>2477203.1460367953</v>
      </c>
      <c r="AD38" s="32">
        <f t="shared" si="44"/>
        <v>2400151.8187708757</v>
      </c>
      <c r="AE38" s="32">
        <f t="shared" si="44"/>
        <v>2303351.6977130608</v>
      </c>
      <c r="AF38" s="32">
        <f t="shared" si="44"/>
        <v>2202018.2372678528</v>
      </c>
      <c r="AG38" s="32">
        <f t="shared" si="44"/>
        <v>2139156.9846108695</v>
      </c>
      <c r="AH38" s="32">
        <f t="shared" si="44"/>
        <v>2065150.3662305083</v>
      </c>
      <c r="AI38" s="32">
        <f t="shared" si="44"/>
        <v>1977446.137850716</v>
      </c>
      <c r="AJ38" s="32">
        <f t="shared" si="44"/>
        <v>1909957.4803346433</v>
      </c>
      <c r="AK38" s="32">
        <f t="shared" si="44"/>
        <v>1844148.2917909087</v>
      </c>
      <c r="AL38" s="32">
        <f t="shared" si="44"/>
        <v>1782300.5241060725</v>
      </c>
      <c r="AM38" s="32">
        <f t="shared" si="44"/>
        <v>1724688.3737526448</v>
      </c>
      <c r="AN38" s="32">
        <f t="shared" si="44"/>
        <v>1670387.188515095</v>
      </c>
      <c r="AO38" s="32">
        <f t="shared" si="44"/>
        <v>1616913.1531716245</v>
      </c>
      <c r="AP38" s="32">
        <f t="shared" ref="AP38:BU38" si="45">AV13</f>
        <v>1578942.7924489349</v>
      </c>
      <c r="AQ38" s="32">
        <f t="shared" si="45"/>
        <v>1552684.8821755957</v>
      </c>
      <c r="AR38" s="32">
        <f t="shared" si="45"/>
        <v>1513773.3666887984</v>
      </c>
      <c r="AS38" s="32">
        <f t="shared" si="45"/>
        <v>1476718.6443628422</v>
      </c>
      <c r="AT38" s="32">
        <f t="shared" si="45"/>
        <v>1440303.306229559</v>
      </c>
      <c r="AU38" s="32">
        <f t="shared" si="45"/>
        <v>1410037.3076518385</v>
      </c>
      <c r="AV38" s="32">
        <f t="shared" si="45"/>
        <v>1382611.2013497895</v>
      </c>
      <c r="AW38" s="32">
        <f t="shared" si="45"/>
        <v>1360135.4702881963</v>
      </c>
      <c r="AX38" s="32">
        <f t="shared" si="45"/>
        <v>1336085.8884686795</v>
      </c>
      <c r="AY38" s="32">
        <f t="shared" si="45"/>
        <v>1281639.7425869249</v>
      </c>
      <c r="AZ38" s="32">
        <f t="shared" si="45"/>
        <v>1244844.0732406122</v>
      </c>
      <c r="BA38" s="32">
        <f t="shared" si="45"/>
        <v>1211074.0296096432</v>
      </c>
      <c r="BB38" s="32">
        <f t="shared" si="45"/>
        <v>1177472.4940946659</v>
      </c>
      <c r="BC38" s="32">
        <f t="shared" si="45"/>
        <v>1147493.7430455596</v>
      </c>
      <c r="BD38" s="32">
        <f t="shared" si="45"/>
        <v>1117244.6436314879</v>
      </c>
      <c r="BE38" s="32">
        <f t="shared" si="45"/>
        <v>1090898.4026325801</v>
      </c>
      <c r="BF38" s="32">
        <f t="shared" si="45"/>
        <v>1062929.994757805</v>
      </c>
      <c r="BG38" s="32">
        <f t="shared" si="45"/>
        <v>1037701.4629127417</v>
      </c>
      <c r="BH38" s="32">
        <f t="shared" si="45"/>
        <v>1012890.1171537321</v>
      </c>
      <c r="BI38" s="32">
        <f t="shared" si="45"/>
        <v>987465.85284676915</v>
      </c>
      <c r="BJ38" s="32">
        <f t="shared" si="45"/>
        <v>962334.82824297808</v>
      </c>
      <c r="BK38" s="32">
        <f t="shared" si="45"/>
        <v>916721.24686179787</v>
      </c>
      <c r="BL38" s="32">
        <f t="shared" si="45"/>
        <v>898354.5161498799</v>
      </c>
      <c r="BM38" s="32">
        <f t="shared" si="45"/>
        <v>877016.7964664551</v>
      </c>
      <c r="BN38" s="32">
        <f t="shared" si="45"/>
        <v>854870.04497759277</v>
      </c>
      <c r="BO38" s="32">
        <f t="shared" si="45"/>
        <v>840472.44564250577</v>
      </c>
      <c r="BP38" s="32">
        <f t="shared" si="45"/>
        <v>827817.43348234112</v>
      </c>
      <c r="BQ38" s="32">
        <f t="shared" si="45"/>
        <v>809359.31644806289</v>
      </c>
      <c r="BR38" s="32">
        <f t="shared" si="45"/>
        <v>789127.61859371839</v>
      </c>
      <c r="BS38" s="32">
        <f t="shared" si="45"/>
        <v>770305.31057052792</v>
      </c>
      <c r="BT38" s="32">
        <f t="shared" si="45"/>
        <v>749717.34447817167</v>
      </c>
      <c r="BU38" s="32">
        <f t="shared" si="45"/>
        <v>732590.16098537948</v>
      </c>
      <c r="BV38" s="32">
        <f t="shared" ref="BV38:DA38" si="46">CB13</f>
        <v>719459.68687243608</v>
      </c>
      <c r="BW38" s="32">
        <f t="shared" si="46"/>
        <v>704075.88877054944</v>
      </c>
      <c r="BX38" s="32">
        <f t="shared" si="46"/>
        <v>690607.90094769944</v>
      </c>
      <c r="BY38" s="32">
        <f t="shared" si="46"/>
        <v>677211.5029308513</v>
      </c>
      <c r="BZ38" s="32">
        <f t="shared" si="46"/>
        <v>662400.16945566027</v>
      </c>
      <c r="CA38" s="32">
        <f t="shared" si="46"/>
        <v>646153.96693996782</v>
      </c>
      <c r="CB38" s="32">
        <f t="shared" si="46"/>
        <v>632810.81528116344</v>
      </c>
      <c r="CC38" s="32">
        <f t="shared" si="46"/>
        <v>621487.48568105837</v>
      </c>
      <c r="CD38" s="32">
        <f t="shared" si="46"/>
        <v>604590.9212859394</v>
      </c>
      <c r="CE38" s="32">
        <f t="shared" si="46"/>
        <v>591783.41467018507</v>
      </c>
      <c r="CF38" s="32">
        <f t="shared" si="46"/>
        <v>580107.42327325966</v>
      </c>
      <c r="CG38" s="32">
        <f t="shared" si="46"/>
        <v>568208.88888612879</v>
      </c>
      <c r="CH38" s="32">
        <f t="shared" si="46"/>
        <v>557976.70914564317</v>
      </c>
      <c r="CI38" s="32">
        <f t="shared" si="46"/>
        <v>546647.32322767843</v>
      </c>
      <c r="CJ38" s="32">
        <f t="shared" si="46"/>
        <v>536410.83880456479</v>
      </c>
      <c r="CK38" s="32">
        <f t="shared" si="46"/>
        <v>524459.22320454579</v>
      </c>
      <c r="CL38" s="32">
        <f t="shared" si="46"/>
        <v>512671.84086161025</v>
      </c>
      <c r="CM38" s="32">
        <f t="shared" si="46"/>
        <v>505390.1676989352</v>
      </c>
      <c r="CN38" s="32">
        <f t="shared" si="46"/>
        <v>494339.97709504841</v>
      </c>
      <c r="CO38" s="32">
        <f t="shared" si="46"/>
        <v>481870.05639955978</v>
      </c>
      <c r="CP38" s="32">
        <f t="shared" si="46"/>
        <v>470257.36065832118</v>
      </c>
      <c r="CQ38" s="32">
        <f t="shared" si="46"/>
        <v>462193.98938386491</v>
      </c>
      <c r="CR38" s="32">
        <f t="shared" si="46"/>
        <v>453401.86346654803</v>
      </c>
      <c r="CS38" s="32">
        <f t="shared" si="46"/>
        <v>447868.45678496768</v>
      </c>
      <c r="CT38" s="32">
        <f t="shared" si="46"/>
        <v>442451.59575072047</v>
      </c>
      <c r="CU38" s="32">
        <f t="shared" si="46"/>
        <v>430287.59135277598</v>
      </c>
      <c r="CV38" s="32">
        <f t="shared" si="46"/>
        <v>419591.39985342044</v>
      </c>
      <c r="CW38" s="32">
        <f t="shared" si="46"/>
        <v>416038.10526544455</v>
      </c>
      <c r="CX38" s="32">
        <f t="shared" si="46"/>
        <v>408828.77247428556</v>
      </c>
      <c r="CY38" s="32">
        <f t="shared" si="46"/>
        <v>400119.88544868835</v>
      </c>
      <c r="CZ38" s="32">
        <f t="shared" si="46"/>
        <v>391657.88540277991</v>
      </c>
      <c r="DA38" s="32">
        <f t="shared" si="46"/>
        <v>385032.46640766953</v>
      </c>
      <c r="DB38" s="32">
        <f t="shared" ref="DB38:EG38" si="47">DH13</f>
        <v>380346.3515988302</v>
      </c>
      <c r="DC38" s="32">
        <f t="shared" si="47"/>
        <v>375069.21445251245</v>
      </c>
      <c r="DD38" s="32">
        <f t="shared" si="47"/>
        <v>364441.47454361012</v>
      </c>
      <c r="DE38" s="32">
        <f t="shared" si="47"/>
        <v>359050.47233302123</v>
      </c>
      <c r="DF38" s="32">
        <f t="shared" si="47"/>
        <v>360362.89120177197</v>
      </c>
      <c r="DG38" s="32">
        <f t="shared" si="47"/>
        <v>341925.87144068297</v>
      </c>
      <c r="DH38" s="32">
        <f t="shared" si="47"/>
        <v>332893.98711922334</v>
      </c>
      <c r="DI38" s="32">
        <f t="shared" si="47"/>
        <v>326015.59005090152</v>
      </c>
      <c r="DJ38" s="32">
        <f t="shared" si="47"/>
        <v>320126.38442498725</v>
      </c>
      <c r="DK38" s="32">
        <f t="shared" si="47"/>
        <v>313279.47457753326</v>
      </c>
      <c r="DL38" s="32">
        <f t="shared" si="47"/>
        <v>308969.46933823125</v>
      </c>
      <c r="DM38" s="32">
        <f t="shared" si="47"/>
        <v>304416.30992833577</v>
      </c>
      <c r="DN38" s="32">
        <f t="shared" si="47"/>
        <v>299018.14028251334</v>
      </c>
      <c r="DO38" s="32">
        <f t="shared" si="47"/>
        <v>294144.83010931319</v>
      </c>
      <c r="DP38" s="32">
        <f t="shared" si="47"/>
        <v>291727.33688985812</v>
      </c>
      <c r="DQ38" s="32">
        <f t="shared" si="47"/>
        <v>285021.4347374413</v>
      </c>
      <c r="DR38" s="32">
        <f t="shared" si="47"/>
        <v>275373.67303447961</v>
      </c>
      <c r="DS38" s="32">
        <f t="shared" si="47"/>
        <v>181990.0646421414</v>
      </c>
      <c r="DT38" s="32">
        <f t="shared" si="47"/>
        <v>92463.466499521892</v>
      </c>
      <c r="DU38" s="32">
        <f t="shared" si="47"/>
        <v>87615.055412210233</v>
      </c>
      <c r="DV38" s="32">
        <f t="shared" si="47"/>
        <v>86862.675348088</v>
      </c>
      <c r="DW38" s="32">
        <f t="shared" si="47"/>
        <v>85464.380597176161</v>
      </c>
      <c r="DX38" s="32">
        <f t="shared" si="47"/>
        <v>84489.355693941412</v>
      </c>
      <c r="DY38" s="32">
        <f t="shared" si="47"/>
        <v>84242.395961110597</v>
      </c>
      <c r="DZ38" s="32">
        <f t="shared" si="47"/>
        <v>82481.323712149926</v>
      </c>
      <c r="EA38" s="32">
        <f t="shared" si="47"/>
        <v>81514.891960039808</v>
      </c>
      <c r="EB38" s="32">
        <f t="shared" si="47"/>
        <v>80559.018557427014</v>
      </c>
      <c r="EC38" s="32">
        <f t="shared" si="47"/>
        <v>79585.219445105657</v>
      </c>
      <c r="ED38" s="32">
        <f t="shared" si="47"/>
        <v>78620.736346999125</v>
      </c>
      <c r="EE38" s="32">
        <f t="shared" si="47"/>
        <v>77614.808340147996</v>
      </c>
      <c r="EF38" s="32">
        <f t="shared" si="47"/>
        <v>76620.944837680785</v>
      </c>
      <c r="EG38" s="32">
        <f t="shared" si="47"/>
        <v>75675.680491063293</v>
      </c>
      <c r="EH38" s="32">
        <f t="shared" ref="EH38:FM38" si="48">EN13</f>
        <v>74769.593417999189</v>
      </c>
      <c r="EI38" s="32">
        <f t="shared" si="48"/>
        <v>73862.797065653023</v>
      </c>
      <c r="EJ38" s="32">
        <f t="shared" si="48"/>
        <v>72975.864146253109</v>
      </c>
      <c r="EK38" s="32">
        <f t="shared" si="48"/>
        <v>72532.470724225757</v>
      </c>
      <c r="EL38" s="32">
        <f t="shared" si="48"/>
        <v>71263.428675728574</v>
      </c>
      <c r="EM38" s="32">
        <f t="shared" si="48"/>
        <v>70401.29581839632</v>
      </c>
      <c r="EN38" s="32">
        <f t="shared" si="48"/>
        <v>69496.822125476596</v>
      </c>
      <c r="EO38" s="32">
        <f t="shared" si="48"/>
        <v>68652.225954689318</v>
      </c>
      <c r="EP38" s="32">
        <f t="shared" si="48"/>
        <v>67818.348631803106</v>
      </c>
      <c r="EQ38" s="32">
        <f t="shared" si="48"/>
        <v>67005.497431371521</v>
      </c>
      <c r="ER38" s="32">
        <f t="shared" si="48"/>
        <v>66089.472321897265</v>
      </c>
      <c r="ES38" s="32">
        <f t="shared" si="48"/>
        <v>65308.656579012422</v>
      </c>
      <c r="ET38" s="32">
        <f t="shared" si="48"/>
        <v>64532.895688072327</v>
      </c>
      <c r="EU38" s="32">
        <f t="shared" si="48"/>
        <v>63784.335943550737</v>
      </c>
      <c r="EV38" s="32">
        <f t="shared" si="48"/>
        <v>63058.267594245495</v>
      </c>
      <c r="EW38" s="32">
        <f t="shared" si="48"/>
        <v>62407.960893489137</v>
      </c>
      <c r="EX38" s="32">
        <f t="shared" si="48"/>
        <v>61585.534332512951</v>
      </c>
      <c r="EY38" s="32">
        <f t="shared" si="48"/>
        <v>60874.139608885875</v>
      </c>
      <c r="EZ38" s="32">
        <f t="shared" si="48"/>
        <v>60173.468309738717</v>
      </c>
      <c r="FA38" s="32">
        <f t="shared" si="48"/>
        <v>59497.618932267433</v>
      </c>
      <c r="FB38" s="32">
        <f t="shared" si="48"/>
        <v>58821.280002429288</v>
      </c>
      <c r="FC38" s="32">
        <f t="shared" si="48"/>
        <v>58146.737518172347</v>
      </c>
      <c r="FD38" s="32">
        <f t="shared" si="48"/>
        <v>57439.069156098652</v>
      </c>
      <c r="FE38" s="32">
        <f t="shared" si="48"/>
        <v>56798.891719053609</v>
      </c>
      <c r="FF38" s="32">
        <f t="shared" si="48"/>
        <v>56164.798824025915</v>
      </c>
      <c r="FG38" s="32">
        <f t="shared" si="48"/>
        <v>55540.938045086703</v>
      </c>
      <c r="FH38" s="32">
        <f t="shared" si="48"/>
        <v>54925.281202751488</v>
      </c>
      <c r="FI38" s="32">
        <f t="shared" si="48"/>
        <v>54317.41521822058</v>
      </c>
      <c r="FJ38" s="32">
        <f t="shared" si="48"/>
        <v>53717.240742886548</v>
      </c>
      <c r="FK38" s="32">
        <f t="shared" si="48"/>
        <v>53225.038605825146</v>
      </c>
      <c r="FL38" s="32">
        <f t="shared" si="48"/>
        <v>52639.068529808843</v>
      </c>
      <c r="FM38" s="32">
        <f t="shared" si="48"/>
        <v>52060.462097611191</v>
      </c>
      <c r="FN38" s="32">
        <f t="shared" ref="FN38:GN38" si="49">FT13</f>
        <v>51489.111923193748</v>
      </c>
      <c r="FO38" s="32">
        <f t="shared" si="49"/>
        <v>50924.913143423248</v>
      </c>
      <c r="FP38" s="32">
        <f t="shared" si="49"/>
        <v>50367.769148239619</v>
      </c>
      <c r="FQ38" s="32">
        <f t="shared" si="49"/>
        <v>49817.576435962204</v>
      </c>
      <c r="FR38" s="32">
        <f t="shared" si="49"/>
        <v>49274.234527815446</v>
      </c>
      <c r="FS38" s="32">
        <f t="shared" si="49"/>
        <v>48737.651259549624</v>
      </c>
      <c r="FT38" s="32">
        <f t="shared" si="49"/>
        <v>48207.727113841815</v>
      </c>
      <c r="FU38" s="32">
        <f t="shared" si="49"/>
        <v>47684.371626442291</v>
      </c>
      <c r="FV38" s="32">
        <f t="shared" si="49"/>
        <v>47167.489725838408</v>
      </c>
      <c r="FW38" s="32">
        <f t="shared" si="49"/>
        <v>46656.990086327889</v>
      </c>
      <c r="FX38" s="32">
        <f t="shared" si="49"/>
        <v>46152.787850923902</v>
      </c>
      <c r="FY38" s="32">
        <f t="shared" si="49"/>
        <v>45654.78970956643</v>
      </c>
      <c r="FZ38" s="32">
        <f t="shared" si="49"/>
        <v>45162.90948236348</v>
      </c>
      <c r="GA38" s="32">
        <f t="shared" si="49"/>
        <v>4697.2132008993567</v>
      </c>
      <c r="GB38" s="32">
        <f t="shared" si="49"/>
        <v>4677.7159446258274</v>
      </c>
      <c r="GC38" s="32">
        <f t="shared" si="49"/>
        <v>4658.2988034423643</v>
      </c>
      <c r="GD38" s="32">
        <f t="shared" si="49"/>
        <v>4638.9617773489654</v>
      </c>
      <c r="GE38" s="32">
        <f t="shared" si="49"/>
        <v>0</v>
      </c>
      <c r="GF38" s="32">
        <f t="shared" si="49"/>
        <v>0</v>
      </c>
      <c r="GG38" s="32">
        <f t="shared" si="49"/>
        <v>0</v>
      </c>
      <c r="GH38" s="32">
        <f t="shared" si="49"/>
        <v>0</v>
      </c>
      <c r="GI38" s="32">
        <f t="shared" si="49"/>
        <v>0</v>
      </c>
      <c r="GJ38" s="32">
        <f t="shared" si="49"/>
        <v>0</v>
      </c>
      <c r="GK38" s="32">
        <f t="shared" si="49"/>
        <v>0</v>
      </c>
      <c r="GL38" s="32">
        <f t="shared" si="49"/>
        <v>0</v>
      </c>
      <c r="GM38" s="32">
        <f t="shared" si="49"/>
        <v>0</v>
      </c>
      <c r="GN38" s="32">
        <f t="shared" si="49"/>
        <v>0</v>
      </c>
    </row>
    <row r="39" spans="2:196" s="32" customFormat="1" x14ac:dyDescent="0.25">
      <c r="B39" s="32">
        <f>Blad4!B13</f>
        <v>510598633.06119174</v>
      </c>
      <c r="C39" s="32">
        <f>J14</f>
        <v>46381791.815803833</v>
      </c>
      <c r="D39" s="32">
        <f t="shared" ref="D39:I39" si="50">K14</f>
        <v>25012483.949867573</v>
      </c>
      <c r="E39" s="32">
        <f t="shared" si="50"/>
        <v>23255690.659597233</v>
      </c>
      <c r="F39" s="32">
        <f t="shared" si="50"/>
        <v>20830242.523689438</v>
      </c>
      <c r="G39" s="32">
        <f t="shared" si="50"/>
        <v>19827801.679502584</v>
      </c>
      <c r="H39" s="32">
        <f t="shared" si="50"/>
        <v>19556005.168192543</v>
      </c>
      <c r="I39" s="32">
        <f t="shared" si="50"/>
        <v>19502583.762526415</v>
      </c>
      <c r="J39" s="32">
        <f t="shared" ref="J39:AO39" si="51">Q14</f>
        <v>19961840.996679384</v>
      </c>
      <c r="K39" s="32">
        <f t="shared" si="51"/>
        <v>19561573.855034336</v>
      </c>
      <c r="L39" s="32">
        <f t="shared" si="51"/>
        <v>18625744.381314643</v>
      </c>
      <c r="M39" s="32">
        <f t="shared" si="51"/>
        <v>17297318.996549781</v>
      </c>
      <c r="N39" s="32">
        <f t="shared" si="51"/>
        <v>16696538.689427329</v>
      </c>
      <c r="O39" s="32">
        <f t="shared" si="51"/>
        <v>15779865.913596733</v>
      </c>
      <c r="P39" s="32">
        <f t="shared" si="51"/>
        <v>15531281.656121273</v>
      </c>
      <c r="Q39" s="32">
        <f t="shared" si="51"/>
        <v>15130351.914019775</v>
      </c>
      <c r="R39" s="32">
        <f t="shared" si="51"/>
        <v>14769251.762979578</v>
      </c>
      <c r="S39" s="32">
        <f t="shared" si="51"/>
        <v>14204114.517189277</v>
      </c>
      <c r="T39" s="32">
        <f t="shared" si="51"/>
        <v>13815765.431518594</v>
      </c>
      <c r="U39" s="32">
        <f t="shared" si="51"/>
        <v>13417945.313322872</v>
      </c>
      <c r="V39" s="32">
        <f t="shared" si="51"/>
        <v>13032219.720355382</v>
      </c>
      <c r="W39" s="32">
        <f t="shared" si="51"/>
        <v>12716371.03152482</v>
      </c>
      <c r="X39" s="32">
        <f t="shared" si="51"/>
        <v>12402288.325466793</v>
      </c>
      <c r="Y39" s="32">
        <f t="shared" si="51"/>
        <v>12072529.236849038</v>
      </c>
      <c r="Z39" s="32">
        <f t="shared" si="51"/>
        <v>11695829.168181397</v>
      </c>
      <c r="AA39" s="32">
        <f t="shared" si="51"/>
        <v>10935786.664093534</v>
      </c>
      <c r="AB39" s="32">
        <f t="shared" si="51"/>
        <v>10650947.716795368</v>
      </c>
      <c r="AC39" s="32">
        <f t="shared" si="51"/>
        <v>10407507.961652514</v>
      </c>
      <c r="AD39" s="32">
        <f t="shared" si="51"/>
        <v>10234367.457971668</v>
      </c>
      <c r="AE39" s="32">
        <f t="shared" si="51"/>
        <v>9969349.149431549</v>
      </c>
      <c r="AF39" s="32">
        <f t="shared" si="51"/>
        <v>9809752.8381921165</v>
      </c>
      <c r="AG39" s="32">
        <f t="shared" si="51"/>
        <v>9652387.8725615013</v>
      </c>
      <c r="AH39" s="32">
        <f t="shared" si="51"/>
        <v>9507462.5325813293</v>
      </c>
      <c r="AI39" s="32">
        <f t="shared" si="51"/>
        <v>9361782.4545548335</v>
      </c>
      <c r="AJ39" s="32">
        <f t="shared" si="51"/>
        <v>9207934.0599310137</v>
      </c>
      <c r="AK39" s="32">
        <f t="shared" si="51"/>
        <v>9023645.848732654</v>
      </c>
      <c r="AL39" s="32">
        <f t="shared" si="51"/>
        <v>8334708.8011141727</v>
      </c>
      <c r="AM39" s="32">
        <f t="shared" si="51"/>
        <v>8163086.6561605977</v>
      </c>
      <c r="AN39" s="32">
        <f t="shared" si="51"/>
        <v>8043974.4754172983</v>
      </c>
      <c r="AO39" s="32">
        <f t="shared" si="51"/>
        <v>7798658.5628200686</v>
      </c>
      <c r="AP39" s="32">
        <f t="shared" ref="AP39:BU39" si="52">AW14</f>
        <v>7768489.8026388381</v>
      </c>
      <c r="AQ39" s="32">
        <f t="shared" si="52"/>
        <v>7599909.962131789</v>
      </c>
      <c r="AR39" s="32">
        <f t="shared" si="52"/>
        <v>7503658.0566760404</v>
      </c>
      <c r="AS39" s="32">
        <f t="shared" si="52"/>
        <v>7405299.679348724</v>
      </c>
      <c r="AT39" s="32">
        <f t="shared" si="52"/>
        <v>7311512.1052655373</v>
      </c>
      <c r="AU39" s="32">
        <f t="shared" si="52"/>
        <v>7218399.2868097639</v>
      </c>
      <c r="AV39" s="32">
        <f t="shared" si="52"/>
        <v>7124443.7435573861</v>
      </c>
      <c r="AW39" s="32">
        <f t="shared" si="52"/>
        <v>7034340.5238520866</v>
      </c>
      <c r="AX39" s="32">
        <f t="shared" si="52"/>
        <v>6937951.4102941314</v>
      </c>
      <c r="AY39" s="32">
        <f t="shared" si="52"/>
        <v>6784438.0000148825</v>
      </c>
      <c r="AZ39" s="32">
        <f t="shared" si="52"/>
        <v>6695425.9812727729</v>
      </c>
      <c r="BA39" s="32">
        <f t="shared" si="52"/>
        <v>6611728.1353757679</v>
      </c>
      <c r="BB39" s="32">
        <f t="shared" si="52"/>
        <v>6559852.6144563481</v>
      </c>
      <c r="BC39" s="32">
        <f t="shared" si="52"/>
        <v>6433521.4180984152</v>
      </c>
      <c r="BD39" s="32">
        <f t="shared" si="52"/>
        <v>6354626.1253218865</v>
      </c>
      <c r="BE39" s="32">
        <f t="shared" si="52"/>
        <v>6277518.2904737573</v>
      </c>
      <c r="BF39" s="32">
        <f t="shared" si="52"/>
        <v>6202516.5946205724</v>
      </c>
      <c r="BG39" s="32">
        <f t="shared" si="52"/>
        <v>6126777.3080744669</v>
      </c>
      <c r="BH39" s="32">
        <f t="shared" si="52"/>
        <v>6044499.9461394288</v>
      </c>
      <c r="BI39" s="32">
        <f t="shared" si="52"/>
        <v>5970705.1787096048</v>
      </c>
      <c r="BJ39" s="32">
        <f t="shared" si="52"/>
        <v>5898755.0400018729</v>
      </c>
      <c r="BK39" s="32">
        <f t="shared" si="52"/>
        <v>5820114.9962300956</v>
      </c>
      <c r="BL39" s="32">
        <f t="shared" si="52"/>
        <v>5766902.7732879473</v>
      </c>
      <c r="BM39" s="32">
        <f t="shared" si="52"/>
        <v>5690322.6130070956</v>
      </c>
      <c r="BN39" s="32">
        <f t="shared" si="52"/>
        <v>5649449.4436124414</v>
      </c>
      <c r="BO39" s="32">
        <f t="shared" si="52"/>
        <v>5559658.4660658929</v>
      </c>
      <c r="BP39" s="32">
        <f t="shared" si="52"/>
        <v>5499061.9598242994</v>
      </c>
      <c r="BQ39" s="32">
        <f t="shared" si="52"/>
        <v>5434476.5184137486</v>
      </c>
      <c r="BR39" s="32">
        <f t="shared" si="52"/>
        <v>5371591.3169096718</v>
      </c>
      <c r="BS39" s="32">
        <f t="shared" si="52"/>
        <v>5309079.311847508</v>
      </c>
      <c r="BT39" s="32">
        <f t="shared" si="52"/>
        <v>5245192.2128827358</v>
      </c>
      <c r="BU39" s="32">
        <f t="shared" si="52"/>
        <v>5185235.7313769879</v>
      </c>
      <c r="BV39" s="32">
        <f t="shared" ref="BV39:DA39" si="53">CC14</f>
        <v>5129642.1981922202</v>
      </c>
      <c r="BW39" s="32">
        <f t="shared" si="53"/>
        <v>5072345.0373300221</v>
      </c>
      <c r="BX39" s="32">
        <f t="shared" si="53"/>
        <v>5017360.4242509957</v>
      </c>
      <c r="BY39" s="32">
        <f t="shared" si="53"/>
        <v>4964800.5138894655</v>
      </c>
      <c r="BZ39" s="32">
        <f t="shared" si="53"/>
        <v>4925077.1829742473</v>
      </c>
      <c r="CA39" s="32">
        <f t="shared" si="53"/>
        <v>4850612.8843645249</v>
      </c>
      <c r="CB39" s="32">
        <f t="shared" si="53"/>
        <v>4797393.760760597</v>
      </c>
      <c r="CC39" s="32">
        <f t="shared" si="53"/>
        <v>4745253.0237349709</v>
      </c>
      <c r="CD39" s="32">
        <f t="shared" si="53"/>
        <v>4690691.7370743332</v>
      </c>
      <c r="CE39" s="32">
        <f t="shared" si="53"/>
        <v>4639160.8546929555</v>
      </c>
      <c r="CF39" s="32">
        <f t="shared" si="53"/>
        <v>4589065.9825811619</v>
      </c>
      <c r="CG39" s="32">
        <f t="shared" si="53"/>
        <v>4539104.1039527636</v>
      </c>
      <c r="CH39" s="32">
        <f t="shared" si="53"/>
        <v>4491236.1025471278</v>
      </c>
      <c r="CI39" s="32">
        <f t="shared" si="53"/>
        <v>4442674.3161813365</v>
      </c>
      <c r="CJ39" s="32">
        <f t="shared" si="53"/>
        <v>4395500.6661037076</v>
      </c>
      <c r="CK39" s="32">
        <f t="shared" si="53"/>
        <v>4348379.4789248025</v>
      </c>
      <c r="CL39" s="32">
        <f t="shared" si="53"/>
        <v>4309115.8363508182</v>
      </c>
      <c r="CM39" s="32">
        <f t="shared" si="53"/>
        <v>4255363.8035627147</v>
      </c>
      <c r="CN39" s="32">
        <f t="shared" si="53"/>
        <v>4208645.8429595521</v>
      </c>
      <c r="CO39" s="32">
        <f t="shared" si="53"/>
        <v>4159704.148262532</v>
      </c>
      <c r="CP39" s="32">
        <f t="shared" si="53"/>
        <v>4114194.9238788849</v>
      </c>
      <c r="CQ39" s="32">
        <f t="shared" si="53"/>
        <v>4071334.2915125377</v>
      </c>
      <c r="CR39" s="32">
        <f t="shared" si="53"/>
        <v>4027965.0981767825</v>
      </c>
      <c r="CS39" s="32">
        <f t="shared" si="53"/>
        <v>3988136.2140781512</v>
      </c>
      <c r="CT39" s="32">
        <f t="shared" si="53"/>
        <v>3948648.7652127608</v>
      </c>
      <c r="CU39" s="32">
        <f t="shared" si="53"/>
        <v>3902602.9659736026</v>
      </c>
      <c r="CV39" s="32">
        <f t="shared" si="53"/>
        <v>3858316.7116511445</v>
      </c>
      <c r="CW39" s="32">
        <f t="shared" si="53"/>
        <v>3821970.4161441969</v>
      </c>
      <c r="CX39" s="32">
        <f t="shared" si="53"/>
        <v>3786817.2500587795</v>
      </c>
      <c r="CY39" s="32">
        <f t="shared" si="53"/>
        <v>3738765.5383557095</v>
      </c>
      <c r="CZ39" s="32">
        <f t="shared" si="53"/>
        <v>3697661.4055313016</v>
      </c>
      <c r="DA39" s="32">
        <f t="shared" si="53"/>
        <v>3657648.9844873492</v>
      </c>
      <c r="DB39" s="32">
        <f t="shared" ref="DB39:EG39" si="54">DI14</f>
        <v>3621792.3191858716</v>
      </c>
      <c r="DC39" s="32">
        <f t="shared" si="54"/>
        <v>3584364.0518208249</v>
      </c>
      <c r="DD39" s="32">
        <f t="shared" si="54"/>
        <v>3542103.1629816252</v>
      </c>
      <c r="DE39" s="32">
        <f t="shared" si="54"/>
        <v>3505216.4626649786</v>
      </c>
      <c r="DF39" s="32">
        <f t="shared" si="54"/>
        <v>3475439.2044482157</v>
      </c>
      <c r="DG39" s="32">
        <f t="shared" si="54"/>
        <v>3438193.525457276</v>
      </c>
      <c r="DH39" s="32">
        <f t="shared" si="54"/>
        <v>3398442.3000589921</v>
      </c>
      <c r="DI39" s="32">
        <f t="shared" si="54"/>
        <v>3361438.0799586051</v>
      </c>
      <c r="DJ39" s="32">
        <f t="shared" si="54"/>
        <v>3329177.6164369229</v>
      </c>
      <c r="DK39" s="32">
        <f t="shared" si="54"/>
        <v>363933.32140998513</v>
      </c>
      <c r="DL39" s="32">
        <f t="shared" si="54"/>
        <v>359955.5845520033</v>
      </c>
      <c r="DM39" s="32">
        <f t="shared" si="54"/>
        <v>355040.82342237793</v>
      </c>
      <c r="DN39" s="32">
        <f t="shared" si="54"/>
        <v>351553.43619539554</v>
      </c>
      <c r="DO39" s="32">
        <f t="shared" si="54"/>
        <v>348055.3611106053</v>
      </c>
      <c r="DP39" s="32">
        <f t="shared" si="54"/>
        <v>346970.25497602666</v>
      </c>
      <c r="DQ39" s="32">
        <f t="shared" si="54"/>
        <v>342643.85151727643</v>
      </c>
      <c r="DR39" s="32">
        <f t="shared" si="54"/>
        <v>336142.59816438408</v>
      </c>
      <c r="DS39" s="32">
        <f t="shared" si="54"/>
        <v>206008.94384285039</v>
      </c>
      <c r="DT39" s="32">
        <f t="shared" si="54"/>
        <v>204413.81208298285</v>
      </c>
      <c r="DU39" s="32">
        <f t="shared" si="54"/>
        <v>201979.55669422651</v>
      </c>
      <c r="DV39" s="32">
        <f t="shared" si="54"/>
        <v>202824.196694199</v>
      </c>
      <c r="DW39" s="32">
        <f t="shared" si="54"/>
        <v>198769.71820529707</v>
      </c>
      <c r="DX39" s="32">
        <f t="shared" si="54"/>
        <v>197323.76154153323</v>
      </c>
      <c r="DY39" s="32">
        <f t="shared" si="54"/>
        <v>195810.91296628962</v>
      </c>
      <c r="DZ39" s="32">
        <f t="shared" si="54"/>
        <v>194360.48188745207</v>
      </c>
      <c r="EA39" s="32">
        <f t="shared" si="54"/>
        <v>192938.95469905413</v>
      </c>
      <c r="EB39" s="32">
        <f t="shared" si="54"/>
        <v>191537.91533172902</v>
      </c>
      <c r="EC39" s="32">
        <f t="shared" si="54"/>
        <v>190160.0712532929</v>
      </c>
      <c r="ED39" s="32">
        <f t="shared" si="54"/>
        <v>188799.08916381554</v>
      </c>
      <c r="EE39" s="32">
        <f t="shared" si="54"/>
        <v>187456.87705730725</v>
      </c>
      <c r="EF39" s="32">
        <f t="shared" si="54"/>
        <v>186133.50054215948</v>
      </c>
      <c r="EG39" s="32">
        <f t="shared" si="54"/>
        <v>184868.36075162771</v>
      </c>
      <c r="EH39" s="32">
        <f t="shared" ref="EH39:FM39" si="55">EO14</f>
        <v>184699.19609258033</v>
      </c>
      <c r="EI39" s="32">
        <f t="shared" si="55"/>
        <v>182250.52472057234</v>
      </c>
      <c r="EJ39" s="32">
        <f t="shared" si="55"/>
        <v>180990.12701688876</v>
      </c>
      <c r="EK39" s="32">
        <f t="shared" si="55"/>
        <v>179747.31271343696</v>
      </c>
      <c r="EL39" s="32">
        <f t="shared" si="55"/>
        <v>178519.81918211281</v>
      </c>
      <c r="EM39" s="32">
        <f t="shared" si="55"/>
        <v>177305.6948791942</v>
      </c>
      <c r="EN39" s="32">
        <f t="shared" si="55"/>
        <v>176108.094828956</v>
      </c>
      <c r="EO39" s="32">
        <f t="shared" si="55"/>
        <v>174924.88022956075</v>
      </c>
      <c r="EP39" s="32">
        <f t="shared" si="55"/>
        <v>173755.09583065996</v>
      </c>
      <c r="EQ39" s="32">
        <f t="shared" si="55"/>
        <v>172600.30635361077</v>
      </c>
      <c r="ER39" s="32">
        <f t="shared" si="55"/>
        <v>171374.51180342428</v>
      </c>
      <c r="ES39" s="32">
        <f t="shared" si="55"/>
        <v>170267.5779910452</v>
      </c>
      <c r="ET39" s="32">
        <f t="shared" si="55"/>
        <v>169766.10063051435</v>
      </c>
      <c r="EU39" s="32">
        <f t="shared" si="55"/>
        <v>168030.95093888853</v>
      </c>
      <c r="EV39" s="32">
        <f t="shared" si="55"/>
        <v>166942.43291910185</v>
      </c>
      <c r="EW39" s="32">
        <f t="shared" si="55"/>
        <v>165865.58288853665</v>
      </c>
      <c r="EX39" s="32">
        <f t="shared" si="55"/>
        <v>164801.86448697743</v>
      </c>
      <c r="EY39" s="32">
        <f t="shared" si="55"/>
        <v>163750.12409981393</v>
      </c>
      <c r="EZ39" s="32">
        <f t="shared" si="55"/>
        <v>162711.85555621839</v>
      </c>
      <c r="FA39" s="32">
        <f t="shared" si="55"/>
        <v>161685.96389745097</v>
      </c>
      <c r="FB39" s="32">
        <f t="shared" si="55"/>
        <v>160671.04424184249</v>
      </c>
      <c r="FC39" s="32">
        <f t="shared" si="55"/>
        <v>159665.94958204561</v>
      </c>
      <c r="FD39" s="32">
        <f t="shared" si="55"/>
        <v>158674.35013064271</v>
      </c>
      <c r="FE39" s="32">
        <f t="shared" si="55"/>
        <v>157702.00740708373</v>
      </c>
      <c r="FF39" s="32">
        <f t="shared" si="55"/>
        <v>157039.20068212139</v>
      </c>
      <c r="FG39" s="32">
        <f t="shared" si="55"/>
        <v>155762.61262041726</v>
      </c>
      <c r="FH39" s="32">
        <f t="shared" si="55"/>
        <v>154814.5030800298</v>
      </c>
      <c r="FI39" s="32">
        <f t="shared" si="55"/>
        <v>153877.19767857567</v>
      </c>
      <c r="FJ39" s="32">
        <f t="shared" si="55"/>
        <v>152949.91281152883</v>
      </c>
      <c r="FK39" s="32">
        <f t="shared" si="55"/>
        <v>152102.91227600942</v>
      </c>
      <c r="FL39" s="32">
        <f t="shared" si="55"/>
        <v>151193.80374635992</v>
      </c>
      <c r="FM39" s="32">
        <f t="shared" si="55"/>
        <v>150295.98672273892</v>
      </c>
      <c r="FN39" s="32">
        <f t="shared" ref="FN39:GN39" si="56">FU14</f>
        <v>149408.52890787111</v>
      </c>
      <c r="FO39" s="32">
        <f t="shared" si="56"/>
        <v>148529.86122957108</v>
      </c>
      <c r="FP39" s="32">
        <f t="shared" si="56"/>
        <v>147660.76118957988</v>
      </c>
      <c r="FQ39" s="32">
        <f t="shared" si="56"/>
        <v>146805.00967478956</v>
      </c>
      <c r="FR39" s="32">
        <f t="shared" si="56"/>
        <v>146020.83708249615</v>
      </c>
      <c r="FS39" s="32">
        <f t="shared" si="56"/>
        <v>144734.34265161652</v>
      </c>
      <c r="FT39" s="32">
        <f t="shared" si="56"/>
        <v>143921.22373053333</v>
      </c>
      <c r="FU39" s="32">
        <f t="shared" si="56"/>
        <v>143115.9127660777</v>
      </c>
      <c r="FV39" s="32">
        <f t="shared" si="56"/>
        <v>142318.30925545256</v>
      </c>
      <c r="FW39" s="32">
        <f t="shared" si="56"/>
        <v>141528.31790312362</v>
      </c>
      <c r="FX39" s="32">
        <f t="shared" si="56"/>
        <v>140386.19099903086</v>
      </c>
      <c r="FY39" s="32">
        <f t="shared" si="56"/>
        <v>139612.01850182971</v>
      </c>
      <c r="FZ39" s="32">
        <f t="shared" si="56"/>
        <v>138845.15913162823</v>
      </c>
      <c r="GA39" s="32">
        <f t="shared" si="56"/>
        <v>3250.8420698982623</v>
      </c>
      <c r="GB39" s="32">
        <f t="shared" si="56"/>
        <v>3237.3482766641109</v>
      </c>
      <c r="GC39" s="32">
        <f t="shared" si="56"/>
        <v>3223.9104778477467</v>
      </c>
      <c r="GD39" s="32">
        <f t="shared" si="56"/>
        <v>3210.5278119965888</v>
      </c>
      <c r="GE39" s="32">
        <f t="shared" si="56"/>
        <v>0</v>
      </c>
      <c r="GF39" s="32">
        <f t="shared" si="56"/>
        <v>0</v>
      </c>
      <c r="GG39" s="32">
        <f t="shared" si="56"/>
        <v>0</v>
      </c>
      <c r="GH39" s="32">
        <f t="shared" si="56"/>
        <v>0</v>
      </c>
      <c r="GI39" s="32">
        <f t="shared" si="56"/>
        <v>0</v>
      </c>
      <c r="GJ39" s="32">
        <f t="shared" si="56"/>
        <v>0</v>
      </c>
      <c r="GK39" s="32">
        <f t="shared" si="56"/>
        <v>0</v>
      </c>
      <c r="GL39" s="32">
        <f t="shared" si="56"/>
        <v>0</v>
      </c>
      <c r="GM39" s="32">
        <f t="shared" si="56"/>
        <v>0</v>
      </c>
      <c r="GN39" s="32">
        <f t="shared" si="56"/>
        <v>0</v>
      </c>
    </row>
    <row r="40" spans="2:196" s="32" customFormat="1" x14ac:dyDescent="0.25">
      <c r="B40" s="32">
        <f>Blad4!B14</f>
        <v>109170341.66736615</v>
      </c>
      <c r="C40" s="32">
        <f>K15</f>
        <v>4467425.2907656226</v>
      </c>
      <c r="D40" s="32">
        <f t="shared" ref="D40:I40" si="57">L15</f>
        <v>11067897.157380261</v>
      </c>
      <c r="E40" s="32">
        <f t="shared" si="57"/>
        <v>8126374.4968226757</v>
      </c>
      <c r="F40" s="32">
        <f t="shared" si="57"/>
        <v>6772401.8044581665</v>
      </c>
      <c r="G40" s="32">
        <f t="shared" si="57"/>
        <v>5885766.7798998542</v>
      </c>
      <c r="H40" s="32">
        <f t="shared" si="57"/>
        <v>5284250.7010540608</v>
      </c>
      <c r="I40" s="32">
        <f t="shared" si="57"/>
        <v>4710423.8514492745</v>
      </c>
      <c r="J40" s="32">
        <f t="shared" ref="J40:AO40" si="58">R15</f>
        <v>4307105.7525281236</v>
      </c>
      <c r="K40" s="32">
        <f t="shared" si="58"/>
        <v>3929701.9558178037</v>
      </c>
      <c r="L40" s="32">
        <f t="shared" si="58"/>
        <v>3613947.7676288858</v>
      </c>
      <c r="M40" s="32">
        <f t="shared" si="58"/>
        <v>3565341.640151958</v>
      </c>
      <c r="N40" s="32">
        <f t="shared" si="58"/>
        <v>3556495.4760244936</v>
      </c>
      <c r="O40" s="32">
        <f t="shared" si="58"/>
        <v>3614229.307888303</v>
      </c>
      <c r="P40" s="32">
        <f t="shared" si="58"/>
        <v>3580261.7907384504</v>
      </c>
      <c r="Q40" s="32">
        <f t="shared" si="58"/>
        <v>3483266.9098671656</v>
      </c>
      <c r="R40" s="32">
        <f t="shared" si="58"/>
        <v>3390674.2765474096</v>
      </c>
      <c r="S40" s="32">
        <f t="shared" si="58"/>
        <v>3414522.3631209959</v>
      </c>
      <c r="T40" s="32">
        <f t="shared" si="58"/>
        <v>3303524.7723990069</v>
      </c>
      <c r="U40" s="32">
        <f t="shared" si="58"/>
        <v>3040082.2751936782</v>
      </c>
      <c r="V40" s="32">
        <f t="shared" si="58"/>
        <v>2834834.7402068311</v>
      </c>
      <c r="W40" s="32">
        <f t="shared" si="58"/>
        <v>2689153.5409229407</v>
      </c>
      <c r="X40" s="32">
        <f t="shared" si="58"/>
        <v>2561728.9744807226</v>
      </c>
      <c r="Y40" s="32">
        <f t="shared" si="58"/>
        <v>2430894.7191267312</v>
      </c>
      <c r="Z40" s="32">
        <f t="shared" si="58"/>
        <v>2302600.1956930356</v>
      </c>
      <c r="AA40" s="32">
        <f t="shared" si="58"/>
        <v>2211263.860181028</v>
      </c>
      <c r="AB40" s="32">
        <f t="shared" si="58"/>
        <v>2197703.6311638234</v>
      </c>
      <c r="AC40" s="32">
        <f t="shared" si="58"/>
        <v>2167634.3274115087</v>
      </c>
      <c r="AD40" s="32">
        <f t="shared" si="58"/>
        <v>2111990.3673391319</v>
      </c>
      <c r="AE40" s="32">
        <f t="shared" si="58"/>
        <v>2076068.074261432</v>
      </c>
      <c r="AF40" s="32">
        <f t="shared" si="58"/>
        <v>2049855.7629641958</v>
      </c>
      <c r="AG40" s="32">
        <f t="shared" si="58"/>
        <v>1964009.2839375969</v>
      </c>
      <c r="AH40" s="32">
        <f t="shared" si="58"/>
        <v>1910690.614403767</v>
      </c>
      <c r="AI40" s="32">
        <f t="shared" si="58"/>
        <v>1887499.6651190144</v>
      </c>
      <c r="AJ40" s="32">
        <f t="shared" si="58"/>
        <v>1843117.3119987308</v>
      </c>
      <c r="AK40" s="32">
        <f t="shared" si="58"/>
        <v>1818314.1927582081</v>
      </c>
      <c r="AL40" s="32">
        <f t="shared" si="58"/>
        <v>1769467.9908990161</v>
      </c>
      <c r="AM40" s="32">
        <f t="shared" si="58"/>
        <v>1745127.9344045939</v>
      </c>
      <c r="AN40" s="32">
        <f t="shared" si="58"/>
        <v>1718485.8887566007</v>
      </c>
      <c r="AO40" s="32">
        <f t="shared" si="58"/>
        <v>1695488.8337694975</v>
      </c>
      <c r="AP40" s="32">
        <f t="shared" ref="AP40:BU40" si="59">AX15</f>
        <v>1658508.8486770527</v>
      </c>
      <c r="AQ40" s="32">
        <f t="shared" si="59"/>
        <v>1637517.1705718501</v>
      </c>
      <c r="AR40" s="32">
        <f t="shared" si="59"/>
        <v>1615287.1032808833</v>
      </c>
      <c r="AS40" s="32">
        <f t="shared" si="59"/>
        <v>1545249.3113374743</v>
      </c>
      <c r="AT40" s="32">
        <f t="shared" si="59"/>
        <v>1517491.9198548419</v>
      </c>
      <c r="AU40" s="32">
        <f t="shared" si="59"/>
        <v>1507857.116977928</v>
      </c>
      <c r="AV40" s="32">
        <f t="shared" si="59"/>
        <v>1465048.0117379704</v>
      </c>
      <c r="AW40" s="32">
        <f t="shared" si="59"/>
        <v>1462000.5431874841</v>
      </c>
      <c r="AX40" s="32">
        <f t="shared" si="59"/>
        <v>1428961.8490465349</v>
      </c>
      <c r="AY40" s="32">
        <f t="shared" si="59"/>
        <v>1402834.6235454334</v>
      </c>
      <c r="AZ40" s="32">
        <f t="shared" si="59"/>
        <v>1393932.9860409</v>
      </c>
      <c r="BA40" s="32">
        <f t="shared" si="59"/>
        <v>1351349.3581272685</v>
      </c>
      <c r="BB40" s="32">
        <f t="shared" si="59"/>
        <v>1328124.7156623891</v>
      </c>
      <c r="BC40" s="32">
        <f t="shared" si="59"/>
        <v>1301124.4780494622</v>
      </c>
      <c r="BD40" s="32">
        <f t="shared" si="59"/>
        <v>1288790.5174272684</v>
      </c>
      <c r="BE40" s="32">
        <f t="shared" si="59"/>
        <v>1218965.0962876165</v>
      </c>
      <c r="BF40" s="32">
        <f t="shared" si="59"/>
        <v>1203810.6634860265</v>
      </c>
      <c r="BG40" s="32">
        <f t="shared" si="59"/>
        <v>1202145.5346983343</v>
      </c>
      <c r="BH40" s="32">
        <f t="shared" si="59"/>
        <v>1181896.6863617508</v>
      </c>
      <c r="BI40" s="32">
        <f t="shared" si="59"/>
        <v>1161674.5473127589</v>
      </c>
      <c r="BJ40" s="32">
        <f t="shared" si="59"/>
        <v>1140438.253757813</v>
      </c>
      <c r="BK40" s="32">
        <f t="shared" si="59"/>
        <v>1126752.5412685219</v>
      </c>
      <c r="BL40" s="32">
        <f t="shared" si="59"/>
        <v>1104680.4948979924</v>
      </c>
      <c r="BM40" s="32">
        <f t="shared" si="59"/>
        <v>1096994.6470888993</v>
      </c>
      <c r="BN40" s="32">
        <f t="shared" si="59"/>
        <v>1067917.9655347555</v>
      </c>
      <c r="BO40" s="32">
        <f t="shared" si="59"/>
        <v>1058937.5610629518</v>
      </c>
      <c r="BP40" s="32">
        <f t="shared" si="59"/>
        <v>1065562.8657666396</v>
      </c>
      <c r="BQ40" s="32">
        <f t="shared" si="59"/>
        <v>1003412.7047878199</v>
      </c>
      <c r="BR40" s="32">
        <f t="shared" si="59"/>
        <v>986048.53980705515</v>
      </c>
      <c r="BS40" s="32">
        <f t="shared" si="59"/>
        <v>986764.1730130011</v>
      </c>
      <c r="BT40" s="32">
        <f t="shared" si="59"/>
        <v>955386.2773578593</v>
      </c>
      <c r="BU40" s="32">
        <f t="shared" si="59"/>
        <v>949172.93522928841</v>
      </c>
      <c r="BV40" s="32">
        <f t="shared" ref="BV40:DA40" si="60">CD15</f>
        <v>936165.33574890462</v>
      </c>
      <c r="BW40" s="32">
        <f t="shared" si="60"/>
        <v>929320.49280227348</v>
      </c>
      <c r="BX40" s="32">
        <f t="shared" si="60"/>
        <v>914385.63883070648</v>
      </c>
      <c r="BY40" s="32">
        <f t="shared" si="60"/>
        <v>908212.01215053641</v>
      </c>
      <c r="BZ40" s="32">
        <f t="shared" si="60"/>
        <v>896088.46030583465</v>
      </c>
      <c r="CA40" s="32">
        <f t="shared" si="60"/>
        <v>881982.24176880764</v>
      </c>
      <c r="CB40" s="32">
        <f t="shared" si="60"/>
        <v>875619.22844886594</v>
      </c>
      <c r="CC40" s="32">
        <f t="shared" si="60"/>
        <v>825937.77596767386</v>
      </c>
      <c r="CD40" s="32">
        <f t="shared" si="60"/>
        <v>814133.71674481512</v>
      </c>
      <c r="CE40" s="32">
        <f t="shared" si="60"/>
        <v>812068.96407293738</v>
      </c>
      <c r="CF40" s="32">
        <f t="shared" si="60"/>
        <v>797745.91315704957</v>
      </c>
      <c r="CG40" s="32">
        <f t="shared" si="60"/>
        <v>793114.13492969412</v>
      </c>
      <c r="CH40" s="32">
        <f t="shared" si="60"/>
        <v>783532.74504850735</v>
      </c>
      <c r="CI40" s="32">
        <f t="shared" si="60"/>
        <v>775924.53285426972</v>
      </c>
      <c r="CJ40" s="32">
        <f t="shared" si="60"/>
        <v>769438.85678755108</v>
      </c>
      <c r="CK40" s="32">
        <f t="shared" si="60"/>
        <v>760841.58425621665</v>
      </c>
      <c r="CL40" s="32">
        <f t="shared" si="60"/>
        <v>748942.51720428572</v>
      </c>
      <c r="CM40" s="32">
        <f t="shared" si="60"/>
        <v>745452.9467410706</v>
      </c>
      <c r="CN40" s="32">
        <f t="shared" si="60"/>
        <v>740142.35750240157</v>
      </c>
      <c r="CO40" s="32">
        <f t="shared" si="60"/>
        <v>691159.79346869129</v>
      </c>
      <c r="CP40" s="32">
        <f t="shared" si="60"/>
        <v>683524.4253868988</v>
      </c>
      <c r="CQ40" s="32">
        <f t="shared" si="60"/>
        <v>684340.19159766275</v>
      </c>
      <c r="CR40" s="32">
        <f t="shared" si="60"/>
        <v>672386.82596435305</v>
      </c>
      <c r="CS40" s="32">
        <f t="shared" si="60"/>
        <v>672814.93349432014</v>
      </c>
      <c r="CT40" s="32">
        <f t="shared" si="60"/>
        <v>667294.2930650129</v>
      </c>
      <c r="CU40" s="32">
        <f t="shared" si="60"/>
        <v>656798.15689330723</v>
      </c>
      <c r="CV40" s="32">
        <f t="shared" si="60"/>
        <v>647836.69271196809</v>
      </c>
      <c r="CW40" s="32">
        <f t="shared" si="60"/>
        <v>646937.62174425542</v>
      </c>
      <c r="CX40" s="32">
        <f t="shared" si="60"/>
        <v>638313.13309866202</v>
      </c>
      <c r="CY40" s="32">
        <f t="shared" si="60"/>
        <v>631114.49851948419</v>
      </c>
      <c r="CZ40" s="32">
        <f t="shared" si="60"/>
        <v>626557.38557296921</v>
      </c>
      <c r="DA40" s="32">
        <f t="shared" si="60"/>
        <v>585944.33378635626</v>
      </c>
      <c r="DB40" s="32">
        <f t="shared" ref="DB40:EG40" si="61">DJ15</f>
        <v>584125.62213200121</v>
      </c>
      <c r="DC40" s="32">
        <f t="shared" si="61"/>
        <v>585338.03975100664</v>
      </c>
      <c r="DD40" s="32">
        <f t="shared" si="61"/>
        <v>570252.10841097322</v>
      </c>
      <c r="DE40" s="32">
        <f t="shared" si="61"/>
        <v>568636.75997384801</v>
      </c>
      <c r="DF40" s="32">
        <f t="shared" si="61"/>
        <v>569634.16430776939</v>
      </c>
      <c r="DG40" s="32">
        <f t="shared" si="61"/>
        <v>542786.47191433888</v>
      </c>
      <c r="DH40" s="32">
        <f t="shared" si="61"/>
        <v>534389.61348347226</v>
      </c>
      <c r="DI40" s="32">
        <f t="shared" si="61"/>
        <v>528526.40242411464</v>
      </c>
      <c r="DJ40" s="32">
        <f t="shared" si="61"/>
        <v>523478.18444883393</v>
      </c>
      <c r="DK40" s="32">
        <f t="shared" si="61"/>
        <v>517466.78518586536</v>
      </c>
      <c r="DL40" s="32">
        <f t="shared" si="61"/>
        <v>514571.73822103406</v>
      </c>
      <c r="DM40" s="32">
        <f t="shared" si="61"/>
        <v>482187.02643322118</v>
      </c>
      <c r="DN40" s="32">
        <f t="shared" si="61"/>
        <v>479694.40765507793</v>
      </c>
      <c r="DO40" s="32">
        <f t="shared" si="61"/>
        <v>478656.82574333122</v>
      </c>
      <c r="DP40" s="32">
        <f t="shared" si="61"/>
        <v>479217.77600764111</v>
      </c>
      <c r="DQ40" s="32">
        <f t="shared" si="61"/>
        <v>475501.90074223885</v>
      </c>
      <c r="DR40" s="32">
        <f t="shared" si="61"/>
        <v>465182.97562887945</v>
      </c>
      <c r="DS40" s="32">
        <f t="shared" si="61"/>
        <v>190283.45311393743</v>
      </c>
      <c r="DT40" s="32">
        <f t="shared" si="61"/>
        <v>120340.38588038473</v>
      </c>
      <c r="DU40" s="32">
        <f t="shared" si="61"/>
        <v>117913.25291711361</v>
      </c>
      <c r="DV40" s="32">
        <f t="shared" si="61"/>
        <v>117008.85570973011</v>
      </c>
      <c r="DW40" s="32">
        <f t="shared" si="61"/>
        <v>115357.00565442743</v>
      </c>
      <c r="DX40" s="32">
        <f t="shared" si="61"/>
        <v>114191.05437169783</v>
      </c>
      <c r="DY40" s="32">
        <f t="shared" si="61"/>
        <v>112960.7078207429</v>
      </c>
      <c r="DZ40" s="32">
        <f t="shared" si="61"/>
        <v>111790.76890518508</v>
      </c>
      <c r="EA40" s="32">
        <f t="shared" si="61"/>
        <v>110636.18772318339</v>
      </c>
      <c r="EB40" s="32">
        <f t="shared" si="61"/>
        <v>109496.72350601034</v>
      </c>
      <c r="EC40" s="32">
        <f t="shared" si="61"/>
        <v>108372.15085253742</v>
      </c>
      <c r="ED40" s="32">
        <f t="shared" si="61"/>
        <v>107262.24189292057</v>
      </c>
      <c r="EE40" s="32">
        <f t="shared" si="61"/>
        <v>106166.77554893652</v>
      </c>
      <c r="EF40" s="32">
        <f t="shared" si="61"/>
        <v>105085.53326526709</v>
      </c>
      <c r="EG40" s="32">
        <f t="shared" si="61"/>
        <v>104018.30295530955</v>
      </c>
      <c r="EH40" s="32">
        <f t="shared" ref="EH40:FM40" si="62">EP15</f>
        <v>102964.86902519835</v>
      </c>
      <c r="EI40" s="32">
        <f t="shared" si="62"/>
        <v>101925.02787995142</v>
      </c>
      <c r="EJ40" s="32">
        <f t="shared" si="62"/>
        <v>100898.57556313413</v>
      </c>
      <c r="EK40" s="32">
        <f t="shared" si="62"/>
        <v>99885.310179764478</v>
      </c>
      <c r="EL40" s="32">
        <f t="shared" si="62"/>
        <v>98885.03388067073</v>
      </c>
      <c r="EM40" s="32">
        <f t="shared" si="62"/>
        <v>97897.558431206984</v>
      </c>
      <c r="EN40" s="32">
        <f t="shared" si="62"/>
        <v>96922.686359296364</v>
      </c>
      <c r="EO40" s="32">
        <f t="shared" si="62"/>
        <v>95960.23301465073</v>
      </c>
      <c r="EP40" s="32">
        <f t="shared" si="62"/>
        <v>95010.0152469819</v>
      </c>
      <c r="EQ40" s="32">
        <f t="shared" si="62"/>
        <v>94071.853751812072</v>
      </c>
      <c r="ER40" s="32">
        <f t="shared" si="62"/>
        <v>93039.320886185742</v>
      </c>
      <c r="ES40" s="32">
        <f t="shared" si="62"/>
        <v>92124.738684032985</v>
      </c>
      <c r="ET40" s="32">
        <f t="shared" si="62"/>
        <v>91221.684648208611</v>
      </c>
      <c r="EU40" s="32">
        <f t="shared" si="62"/>
        <v>90329.990888760614</v>
      </c>
      <c r="EV40" s="32">
        <f t="shared" si="62"/>
        <v>89449.487831379272</v>
      </c>
      <c r="EW40" s="32">
        <f t="shared" si="62"/>
        <v>88580.013431922853</v>
      </c>
      <c r="EX40" s="32">
        <f t="shared" si="62"/>
        <v>87721.406769154826</v>
      </c>
      <c r="EY40" s="32">
        <f t="shared" si="62"/>
        <v>86873.509121838666</v>
      </c>
      <c r="EZ40" s="32">
        <f t="shared" si="62"/>
        <v>86036.164614548208</v>
      </c>
      <c r="FA40" s="32">
        <f t="shared" si="62"/>
        <v>85209.217810404618</v>
      </c>
      <c r="FB40" s="32">
        <f t="shared" si="62"/>
        <v>84392.519441244629</v>
      </c>
      <c r="FC40" s="32">
        <f t="shared" si="62"/>
        <v>83585.923946167823</v>
      </c>
      <c r="FD40" s="32">
        <f t="shared" si="62"/>
        <v>82789.278888295434</v>
      </c>
      <c r="FE40" s="32">
        <f t="shared" si="62"/>
        <v>82002.442891084822</v>
      </c>
      <c r="FF40" s="32">
        <f t="shared" si="62"/>
        <v>81225.279123803659</v>
      </c>
      <c r="FG40" s="32">
        <f t="shared" si="62"/>
        <v>80457.644402646372</v>
      </c>
      <c r="FH40" s="32">
        <f t="shared" si="62"/>
        <v>79699.400873975523</v>
      </c>
      <c r="FI40" s="32">
        <f t="shared" si="62"/>
        <v>78950.418514321645</v>
      </c>
      <c r="FJ40" s="32">
        <f t="shared" si="62"/>
        <v>78210.557924236957</v>
      </c>
      <c r="FK40" s="32">
        <f t="shared" si="62"/>
        <v>77582.444044154603</v>
      </c>
      <c r="FL40" s="32">
        <f t="shared" si="62"/>
        <v>76859.605936701322</v>
      </c>
      <c r="FM40" s="32">
        <f t="shared" si="62"/>
        <v>76145.51198148221</v>
      </c>
      <c r="FN40" s="32">
        <f t="shared" ref="FN40:GN40" si="63">FV15</f>
        <v>75440.038823743351</v>
      </c>
      <c r="FO40" s="32">
        <f t="shared" si="63"/>
        <v>74743.068193088562</v>
      </c>
      <c r="FP40" s="32">
        <f t="shared" si="63"/>
        <v>74054.475588953588</v>
      </c>
      <c r="FQ40" s="32">
        <f t="shared" si="63"/>
        <v>73374.145425299997</v>
      </c>
      <c r="FR40" s="32">
        <f t="shared" si="63"/>
        <v>72701.958208826443</v>
      </c>
      <c r="FS40" s="32">
        <f t="shared" si="63"/>
        <v>72037.803137852228</v>
      </c>
      <c r="FT40" s="32">
        <f t="shared" si="63"/>
        <v>71381.564103433746</v>
      </c>
      <c r="FU40" s="32">
        <f t="shared" si="63"/>
        <v>70733.133026795491</v>
      </c>
      <c r="FV40" s="32">
        <f t="shared" si="63"/>
        <v>70092.396521898976</v>
      </c>
      <c r="FW40" s="32">
        <f t="shared" si="63"/>
        <v>69459.252478684211</v>
      </c>
      <c r="FX40" s="32">
        <f t="shared" si="63"/>
        <v>68833.592395470478</v>
      </c>
      <c r="FY40" s="32">
        <f t="shared" si="63"/>
        <v>68215.310516387413</v>
      </c>
      <c r="FZ40" s="32">
        <f t="shared" si="63"/>
        <v>67604.30759282755</v>
      </c>
      <c r="GA40" s="32">
        <f t="shared" si="63"/>
        <v>14281.493823988008</v>
      </c>
      <c r="GB40" s="32">
        <f t="shared" si="63"/>
        <v>4786.7517207515302</v>
      </c>
      <c r="GC40" s="32">
        <f t="shared" si="63"/>
        <v>4766.8814555102808</v>
      </c>
      <c r="GD40" s="32">
        <f t="shared" si="63"/>
        <v>4747.0947511694221</v>
      </c>
      <c r="GE40" s="32">
        <f t="shared" si="63"/>
        <v>0</v>
      </c>
      <c r="GF40" s="32">
        <f t="shared" si="63"/>
        <v>0</v>
      </c>
      <c r="GG40" s="32">
        <f t="shared" si="63"/>
        <v>0</v>
      </c>
      <c r="GH40" s="32">
        <f t="shared" si="63"/>
        <v>0</v>
      </c>
      <c r="GI40" s="32">
        <f t="shared" si="63"/>
        <v>0</v>
      </c>
      <c r="GJ40" s="32">
        <f t="shared" si="63"/>
        <v>0</v>
      </c>
      <c r="GK40" s="32">
        <f t="shared" si="63"/>
        <v>0</v>
      </c>
      <c r="GL40" s="32">
        <f t="shared" si="63"/>
        <v>0</v>
      </c>
      <c r="GM40" s="32">
        <f t="shared" si="63"/>
        <v>0</v>
      </c>
      <c r="GN40" s="32">
        <f t="shared" si="63"/>
        <v>0</v>
      </c>
    </row>
    <row r="41" spans="2:196" s="32" customFormat="1" x14ac:dyDescent="0.25">
      <c r="B41" s="32">
        <f>Blad4!B15</f>
        <v>164288213.28820395</v>
      </c>
      <c r="C41" s="32">
        <f>L16</f>
        <v>8191931.3068620004</v>
      </c>
      <c r="D41" s="32">
        <f t="shared" ref="D41:I41" si="64">M16</f>
        <v>14153631.791730681</v>
      </c>
      <c r="E41" s="32">
        <f t="shared" si="64"/>
        <v>11506584.329705499</v>
      </c>
      <c r="F41" s="32">
        <f t="shared" si="64"/>
        <v>9273440.2000996452</v>
      </c>
      <c r="G41" s="32">
        <f t="shared" si="64"/>
        <v>8156492.6282841535</v>
      </c>
      <c r="H41" s="32">
        <f t="shared" si="64"/>
        <v>7494603.8231505714</v>
      </c>
      <c r="I41" s="32">
        <f t="shared" si="64"/>
        <v>6920001.3115804382</v>
      </c>
      <c r="J41" s="32">
        <f t="shared" ref="J41:AO41" si="65">S16</f>
        <v>6394985.6937821563</v>
      </c>
      <c r="K41" s="32">
        <f t="shared" si="65"/>
        <v>5822831.6403557211</v>
      </c>
      <c r="L41" s="32">
        <f t="shared" si="65"/>
        <v>5712431.7684614891</v>
      </c>
      <c r="M41" s="32">
        <f t="shared" si="65"/>
        <v>5777957.7391956849</v>
      </c>
      <c r="N41" s="32">
        <f t="shared" si="65"/>
        <v>5891971.3632090604</v>
      </c>
      <c r="O41" s="32">
        <f t="shared" si="65"/>
        <v>5764169.3218713906</v>
      </c>
      <c r="P41" s="32">
        <f t="shared" si="65"/>
        <v>6551170.672822292</v>
      </c>
      <c r="Q41" s="32">
        <f t="shared" si="65"/>
        <v>5487898.1353841284</v>
      </c>
      <c r="R41" s="32">
        <f t="shared" si="65"/>
        <v>5364020.2401395123</v>
      </c>
      <c r="S41" s="32">
        <f t="shared" si="65"/>
        <v>5333703.5498392135</v>
      </c>
      <c r="T41" s="32">
        <f t="shared" si="65"/>
        <v>5218680.1758698672</v>
      </c>
      <c r="U41" s="32">
        <f t="shared" si="65"/>
        <v>4977546.2053832021</v>
      </c>
      <c r="V41" s="32">
        <f t="shared" si="65"/>
        <v>4724760.9667528355</v>
      </c>
      <c r="W41" s="32">
        <f t="shared" si="65"/>
        <v>4447308.5421200152</v>
      </c>
      <c r="X41" s="32">
        <f t="shared" si="65"/>
        <v>4291400.6365642352</v>
      </c>
      <c r="Y41" s="32">
        <f t="shared" si="65"/>
        <v>4035734.0799992979</v>
      </c>
      <c r="Z41" s="32">
        <f t="shared" si="65"/>
        <v>3885207.6872315076</v>
      </c>
      <c r="AA41" s="32">
        <f t="shared" si="65"/>
        <v>3757728.3825592049</v>
      </c>
      <c r="AB41" s="32">
        <f t="shared" si="65"/>
        <v>4516454.6199300494</v>
      </c>
      <c r="AC41" s="32">
        <f t="shared" si="65"/>
        <v>3530474.8870885945</v>
      </c>
      <c r="AD41" s="32">
        <f t="shared" si="65"/>
        <v>3434529.05236032</v>
      </c>
      <c r="AE41" s="32">
        <f t="shared" si="65"/>
        <v>3368909.7650747676</v>
      </c>
      <c r="AF41" s="32">
        <f t="shared" si="65"/>
        <v>3297334.1405288074</v>
      </c>
      <c r="AG41" s="32">
        <f t="shared" si="65"/>
        <v>3213962.3562464686</v>
      </c>
      <c r="AH41" s="32">
        <f t="shared" si="65"/>
        <v>3132231.1100955117</v>
      </c>
      <c r="AI41" s="32">
        <f t="shared" si="65"/>
        <v>3053172.6032621008</v>
      </c>
      <c r="AJ41" s="32">
        <f t="shared" si="65"/>
        <v>2977544.5234067985</v>
      </c>
      <c r="AK41" s="32">
        <f t="shared" si="65"/>
        <v>2906441.6485552629</v>
      </c>
      <c r="AL41" s="32">
        <f t="shared" si="65"/>
        <v>2831274.5633610142</v>
      </c>
      <c r="AM41" s="32">
        <f t="shared" si="65"/>
        <v>2767813.9205837715</v>
      </c>
      <c r="AN41" s="32">
        <f t="shared" si="65"/>
        <v>3558357.7067200895</v>
      </c>
      <c r="AO41" s="32">
        <f t="shared" si="65"/>
        <v>2646977.9684803868</v>
      </c>
      <c r="AP41" s="32">
        <f t="shared" ref="AP41:BU41" si="66">AY16</f>
        <v>2584551.2758782771</v>
      </c>
      <c r="AQ41" s="32">
        <f t="shared" si="66"/>
        <v>2531659.6666829856</v>
      </c>
      <c r="AR41" s="32">
        <f t="shared" si="66"/>
        <v>2475695.2220226112</v>
      </c>
      <c r="AS41" s="32">
        <f t="shared" si="66"/>
        <v>2422306.4904418746</v>
      </c>
      <c r="AT41" s="32">
        <f t="shared" si="66"/>
        <v>2368622.1487386231</v>
      </c>
      <c r="AU41" s="32">
        <f t="shared" si="66"/>
        <v>2319254.7073436463</v>
      </c>
      <c r="AV41" s="32">
        <f t="shared" si="66"/>
        <v>2264447.6625534361</v>
      </c>
      <c r="AW41" s="32">
        <f t="shared" si="66"/>
        <v>2225633.0320857326</v>
      </c>
      <c r="AX41" s="32">
        <f t="shared" si="66"/>
        <v>2175891.5232999865</v>
      </c>
      <c r="AY41" s="32">
        <f t="shared" si="66"/>
        <v>2126507.8336058115</v>
      </c>
      <c r="AZ41" s="32">
        <f t="shared" si="66"/>
        <v>2845298.9319827333</v>
      </c>
      <c r="BA41" s="32">
        <f t="shared" si="66"/>
        <v>2032047.6049379571</v>
      </c>
      <c r="BB41" s="32">
        <f t="shared" si="66"/>
        <v>1990930.5648612811</v>
      </c>
      <c r="BC41" s="32">
        <f t="shared" si="66"/>
        <v>1947619.3291398869</v>
      </c>
      <c r="BD41" s="32">
        <f t="shared" si="66"/>
        <v>1909233.8227486161</v>
      </c>
      <c r="BE41" s="32">
        <f t="shared" si="66"/>
        <v>1869259.1643993105</v>
      </c>
      <c r="BF41" s="32">
        <f t="shared" si="66"/>
        <v>1834255.6166427433</v>
      </c>
      <c r="BG41" s="32">
        <f t="shared" si="66"/>
        <v>1801583.4511189891</v>
      </c>
      <c r="BH41" s="32">
        <f t="shared" si="66"/>
        <v>1769887.4391016075</v>
      </c>
      <c r="BI41" s="32">
        <f t="shared" si="66"/>
        <v>1728793.889651977</v>
      </c>
      <c r="BJ41" s="32">
        <f t="shared" si="66"/>
        <v>1694377.9125319384</v>
      </c>
      <c r="BK41" s="32">
        <f t="shared" si="66"/>
        <v>1658841.306623362</v>
      </c>
      <c r="BL41" s="32">
        <f t="shared" si="66"/>
        <v>2275127.508987993</v>
      </c>
      <c r="BM41" s="32">
        <f t="shared" si="66"/>
        <v>1596891.0002886481</v>
      </c>
      <c r="BN41" s="32">
        <f t="shared" si="66"/>
        <v>1560879.0880846074</v>
      </c>
      <c r="BO41" s="32">
        <f t="shared" si="66"/>
        <v>1537538.144985446</v>
      </c>
      <c r="BP41" s="32">
        <f t="shared" si="66"/>
        <v>1522029.9070980884</v>
      </c>
      <c r="BQ41" s="32">
        <f t="shared" si="66"/>
        <v>1491020.4410495302</v>
      </c>
      <c r="BR41" s="32">
        <f t="shared" si="66"/>
        <v>1460957.213329969</v>
      </c>
      <c r="BS41" s="32">
        <f t="shared" si="66"/>
        <v>1436828.9524477278</v>
      </c>
      <c r="BT41" s="32">
        <f t="shared" si="66"/>
        <v>1402937.1536520747</v>
      </c>
      <c r="BU41" s="32">
        <f t="shared" si="66"/>
        <v>1378646.818224954</v>
      </c>
      <c r="BV41" s="32">
        <f t="shared" ref="BV41:DA41" si="67">CE16</f>
        <v>1358062.350457577</v>
      </c>
      <c r="BW41" s="32">
        <f t="shared" si="67"/>
        <v>1337474.6094118278</v>
      </c>
      <c r="BX41" s="32">
        <f t="shared" si="67"/>
        <v>1878895.0252704588</v>
      </c>
      <c r="BY41" s="32">
        <f t="shared" si="67"/>
        <v>1295181.6629243265</v>
      </c>
      <c r="BZ41" s="32">
        <f t="shared" si="67"/>
        <v>1276319.6296660569</v>
      </c>
      <c r="CA41" s="32">
        <f t="shared" si="67"/>
        <v>1251811.9817061068</v>
      </c>
      <c r="CB41" s="32">
        <f t="shared" si="67"/>
        <v>1231809.7184025007</v>
      </c>
      <c r="CC41" s="32">
        <f t="shared" si="67"/>
        <v>1213152.3935824186</v>
      </c>
      <c r="CD41" s="32">
        <f t="shared" si="67"/>
        <v>1190980.2198846457</v>
      </c>
      <c r="CE41" s="32">
        <f t="shared" si="67"/>
        <v>1172271.1128072836</v>
      </c>
      <c r="CF41" s="32">
        <f t="shared" si="67"/>
        <v>1155049.4324413799</v>
      </c>
      <c r="CG41" s="32">
        <f t="shared" si="67"/>
        <v>1137566.2620994467</v>
      </c>
      <c r="CH41" s="32">
        <f t="shared" si="67"/>
        <v>1122237.9914815063</v>
      </c>
      <c r="CI41" s="32">
        <f t="shared" si="67"/>
        <v>1105522.4360842607</v>
      </c>
      <c r="CJ41" s="32">
        <f t="shared" si="67"/>
        <v>1590566.9671545443</v>
      </c>
      <c r="CK41" s="32">
        <f t="shared" si="67"/>
        <v>1071503.6577253602</v>
      </c>
      <c r="CL41" s="32">
        <f t="shared" si="67"/>
        <v>1054158.9088397603</v>
      </c>
      <c r="CM41" s="32">
        <f t="shared" si="67"/>
        <v>1042344.2163805112</v>
      </c>
      <c r="CN41" s="32">
        <f t="shared" si="67"/>
        <v>1025638.5400996278</v>
      </c>
      <c r="CO41" s="32">
        <f t="shared" si="67"/>
        <v>1005466.5428877863</v>
      </c>
      <c r="CP41" s="32">
        <f t="shared" si="67"/>
        <v>989412.73917854449</v>
      </c>
      <c r="CQ41" s="32">
        <f t="shared" si="67"/>
        <v>976320.50584376615</v>
      </c>
      <c r="CR41" s="32">
        <f t="shared" si="67"/>
        <v>962201.92006756971</v>
      </c>
      <c r="CS41" s="32">
        <f t="shared" si="67"/>
        <v>952185.04141711444</v>
      </c>
      <c r="CT41" s="32">
        <f t="shared" si="67"/>
        <v>942244.1419266481</v>
      </c>
      <c r="CU41" s="32">
        <f t="shared" si="67"/>
        <v>923549.43820783822</v>
      </c>
      <c r="CV41" s="32">
        <f t="shared" si="67"/>
        <v>1349301.0767247272</v>
      </c>
      <c r="CW41" s="32">
        <f t="shared" si="67"/>
        <v>898598.04622462718</v>
      </c>
      <c r="CX41" s="32">
        <f t="shared" si="67"/>
        <v>885907.83277002838</v>
      </c>
      <c r="CY41" s="32">
        <f t="shared" si="67"/>
        <v>871183.64479141729</v>
      </c>
      <c r="CZ41" s="32">
        <f t="shared" si="67"/>
        <v>856620.05858338694</v>
      </c>
      <c r="DA41" s="32">
        <f t="shared" si="67"/>
        <v>842970.04158844193</v>
      </c>
      <c r="DB41" s="32">
        <f t="shared" ref="DB41:EG41" si="68">DK16</f>
        <v>834583.60554639448</v>
      </c>
      <c r="DC41" s="32">
        <f t="shared" si="68"/>
        <v>824035.03006886691</v>
      </c>
      <c r="DD41" s="32">
        <f t="shared" si="68"/>
        <v>806505.63129520672</v>
      </c>
      <c r="DE41" s="32">
        <f t="shared" si="68"/>
        <v>795708.09360446583</v>
      </c>
      <c r="DF41" s="32">
        <f t="shared" si="68"/>
        <v>793611.18480412033</v>
      </c>
      <c r="DG41" s="32">
        <f t="shared" si="68"/>
        <v>780779.11337920872</v>
      </c>
      <c r="DH41" s="32">
        <f t="shared" si="68"/>
        <v>1155546.2100084648</v>
      </c>
      <c r="DI41" s="32">
        <f t="shared" si="68"/>
        <v>752247.57729800744</v>
      </c>
      <c r="DJ41" s="32">
        <f t="shared" si="68"/>
        <v>740944.24059995776</v>
      </c>
      <c r="DK41" s="32">
        <f t="shared" si="68"/>
        <v>728666.85011132469</v>
      </c>
      <c r="DL41" s="32">
        <f t="shared" si="68"/>
        <v>719846.02891643473</v>
      </c>
      <c r="DM41" s="32">
        <f t="shared" si="68"/>
        <v>710067.96761892433</v>
      </c>
      <c r="DN41" s="32">
        <f t="shared" si="68"/>
        <v>702168.9495728116</v>
      </c>
      <c r="DO41" s="32">
        <f t="shared" si="68"/>
        <v>694205.80749062297</v>
      </c>
      <c r="DP41" s="32">
        <f t="shared" si="68"/>
        <v>690012.81705210754</v>
      </c>
      <c r="DQ41" s="32">
        <f t="shared" si="68"/>
        <v>680959.17614147114</v>
      </c>
      <c r="DR41" s="32">
        <f t="shared" si="68"/>
        <v>667665.12187173055</v>
      </c>
      <c r="DS41" s="32">
        <f t="shared" si="68"/>
        <v>608573.04826627765</v>
      </c>
      <c r="DT41" s="32">
        <f t="shared" si="68"/>
        <v>751225.55606718117</v>
      </c>
      <c r="DU41" s="32">
        <f t="shared" si="68"/>
        <v>401804.88211437332</v>
      </c>
      <c r="DV41" s="32">
        <f t="shared" si="68"/>
        <v>397790.55204519012</v>
      </c>
      <c r="DW41" s="32">
        <f t="shared" si="68"/>
        <v>392832.86284401943</v>
      </c>
      <c r="DX41" s="32">
        <f t="shared" si="68"/>
        <v>388105.03584843851</v>
      </c>
      <c r="DY41" s="32">
        <f t="shared" si="68"/>
        <v>383340.0026973433</v>
      </c>
      <c r="DZ41" s="32">
        <f t="shared" si="68"/>
        <v>378543.75247724209</v>
      </c>
      <c r="EA41" s="32">
        <f t="shared" si="68"/>
        <v>374113.33630411269</v>
      </c>
      <c r="EB41" s="32">
        <f t="shared" si="68"/>
        <v>369907.08570040058</v>
      </c>
      <c r="EC41" s="32">
        <f t="shared" si="68"/>
        <v>365440.81778075773</v>
      </c>
      <c r="ED41" s="32">
        <f t="shared" si="68"/>
        <v>361104.05932705302</v>
      </c>
      <c r="EE41" s="32">
        <f t="shared" si="68"/>
        <v>356485.13198754168</v>
      </c>
      <c r="EF41" s="32">
        <f t="shared" si="68"/>
        <v>649131.33421565022</v>
      </c>
      <c r="EG41" s="32">
        <f t="shared" si="68"/>
        <v>347517.57259713142</v>
      </c>
      <c r="EH41" s="32">
        <f t="shared" ref="EH41:FM41" si="69">EQ16</f>
        <v>343267.51251093781</v>
      </c>
      <c r="EI41" s="32">
        <f t="shared" si="69"/>
        <v>338784.67422885948</v>
      </c>
      <c r="EJ41" s="32">
        <f t="shared" si="69"/>
        <v>334201.13270704239</v>
      </c>
      <c r="EK41" s="32">
        <f t="shared" si="69"/>
        <v>330032.47131486784</v>
      </c>
      <c r="EL41" s="32">
        <f t="shared" si="69"/>
        <v>326018.50834428298</v>
      </c>
      <c r="EM41" s="32">
        <f t="shared" si="69"/>
        <v>321699.50915821956</v>
      </c>
      <c r="EN41" s="32">
        <f t="shared" si="69"/>
        <v>317742.05132725375</v>
      </c>
      <c r="EO41" s="32">
        <f t="shared" si="69"/>
        <v>313811.18364362995</v>
      </c>
      <c r="EP41" s="32">
        <f t="shared" si="69"/>
        <v>309185.95656549203</v>
      </c>
      <c r="EQ41" s="32">
        <f t="shared" si="69"/>
        <v>304549.1044836737</v>
      </c>
      <c r="ER41" s="32">
        <f t="shared" si="69"/>
        <v>547766.72032513795</v>
      </c>
      <c r="ES41" s="32">
        <f t="shared" si="69"/>
        <v>291977.28497725772</v>
      </c>
      <c r="ET41" s="32">
        <f t="shared" si="69"/>
        <v>286260.19329485111</v>
      </c>
      <c r="EU41" s="32">
        <f t="shared" si="69"/>
        <v>281277.75908950146</v>
      </c>
      <c r="EV41" s="32">
        <f t="shared" si="69"/>
        <v>276467.57196080219</v>
      </c>
      <c r="EW41" s="32">
        <f t="shared" si="69"/>
        <v>272117.91673130594</v>
      </c>
      <c r="EX41" s="32">
        <f t="shared" si="69"/>
        <v>267471.51743508608</v>
      </c>
      <c r="EY41" s="32">
        <f t="shared" si="69"/>
        <v>263353.76279592101</v>
      </c>
      <c r="EZ41" s="32">
        <f t="shared" si="69"/>
        <v>259152.64121231786</v>
      </c>
      <c r="FA41" s="32">
        <f t="shared" si="69"/>
        <v>254927.42798388994</v>
      </c>
      <c r="FB41" s="32">
        <f t="shared" si="69"/>
        <v>250208.53822587029</v>
      </c>
      <c r="FC41" s="32">
        <f t="shared" si="69"/>
        <v>245976.6440356349</v>
      </c>
      <c r="FD41" s="32">
        <f t="shared" si="69"/>
        <v>434378.77606435301</v>
      </c>
      <c r="FE41" s="32">
        <f t="shared" si="69"/>
        <v>236594.34724282194</v>
      </c>
      <c r="FF41" s="32">
        <f t="shared" si="69"/>
        <v>232735.29129823661</v>
      </c>
      <c r="FG41" s="32">
        <f t="shared" si="69"/>
        <v>228677.77226225715</v>
      </c>
      <c r="FH41" s="32">
        <f t="shared" si="69"/>
        <v>224857.85242597712</v>
      </c>
      <c r="FI41" s="32">
        <f t="shared" si="69"/>
        <v>221543.60828131766</v>
      </c>
      <c r="FJ41" s="32">
        <f t="shared" si="69"/>
        <v>217842.73850877391</v>
      </c>
      <c r="FK41" s="32">
        <f t="shared" si="69"/>
        <v>214714.28690849908</v>
      </c>
      <c r="FL41" s="32">
        <f t="shared" si="69"/>
        <v>211644.62704088454</v>
      </c>
      <c r="FM41" s="32">
        <f t="shared" si="69"/>
        <v>207798.77609537743</v>
      </c>
      <c r="FN41" s="32">
        <f t="shared" ref="FN41:GN41" si="70">FW16</f>
        <v>202197.91456246565</v>
      </c>
      <c r="FO41" s="32">
        <f t="shared" si="70"/>
        <v>199910.74911009709</v>
      </c>
      <c r="FP41" s="32">
        <f t="shared" si="70"/>
        <v>351615.87744330615</v>
      </c>
      <c r="FQ41" s="32">
        <f t="shared" si="70"/>
        <v>195640.50052176634</v>
      </c>
      <c r="FR41" s="32">
        <f t="shared" si="70"/>
        <v>193532.54883861632</v>
      </c>
      <c r="FS41" s="32">
        <f t="shared" si="70"/>
        <v>191388.10243321845</v>
      </c>
      <c r="FT41" s="32">
        <f t="shared" si="70"/>
        <v>189281.98860975337</v>
      </c>
      <c r="FU41" s="32">
        <f t="shared" si="70"/>
        <v>187943.7155750024</v>
      </c>
      <c r="FV41" s="32">
        <f t="shared" si="70"/>
        <v>184166.6170960459</v>
      </c>
      <c r="FW41" s="32">
        <f t="shared" si="70"/>
        <v>182023.55942663178</v>
      </c>
      <c r="FX41" s="32">
        <f t="shared" si="70"/>
        <v>179349.00029571599</v>
      </c>
      <c r="FY41" s="32">
        <f t="shared" si="70"/>
        <v>176769.79074450867</v>
      </c>
      <c r="FZ41" s="32">
        <f t="shared" si="70"/>
        <v>173502.4486905068</v>
      </c>
      <c r="GA41" s="32">
        <f t="shared" si="70"/>
        <v>107262.60865070682</v>
      </c>
      <c r="GB41" s="32">
        <f t="shared" si="70"/>
        <v>0</v>
      </c>
      <c r="GC41" s="32">
        <f t="shared" si="70"/>
        <v>0</v>
      </c>
      <c r="GD41" s="32">
        <f t="shared" si="70"/>
        <v>0</v>
      </c>
      <c r="GE41" s="32">
        <f t="shared" si="70"/>
        <v>0</v>
      </c>
      <c r="GF41" s="32">
        <f t="shared" si="70"/>
        <v>0</v>
      </c>
      <c r="GG41" s="32">
        <f t="shared" si="70"/>
        <v>0</v>
      </c>
      <c r="GH41" s="32">
        <f t="shared" si="70"/>
        <v>0</v>
      </c>
      <c r="GI41" s="32">
        <f t="shared" si="70"/>
        <v>0</v>
      </c>
      <c r="GJ41" s="32">
        <f t="shared" si="70"/>
        <v>0</v>
      </c>
      <c r="GK41" s="32">
        <f t="shared" si="70"/>
        <v>0</v>
      </c>
      <c r="GL41" s="32">
        <f t="shared" si="70"/>
        <v>0</v>
      </c>
      <c r="GM41" s="32">
        <f t="shared" si="70"/>
        <v>0</v>
      </c>
      <c r="GN41" s="32">
        <f t="shared" si="70"/>
        <v>0</v>
      </c>
    </row>
    <row r="42" spans="2:196" s="32" customFormat="1" x14ac:dyDescent="0.25">
      <c r="B42" s="32">
        <f>Blad4!B16</f>
        <v>186391145.04519337</v>
      </c>
      <c r="C42" s="32">
        <f>M17</f>
        <v>8913528.0152212866</v>
      </c>
      <c r="D42" s="32">
        <f t="shared" ref="D42:I42" si="71">N17</f>
        <v>14757812.012201261</v>
      </c>
      <c r="E42" s="32">
        <f t="shared" si="71"/>
        <v>13313129.169292856</v>
      </c>
      <c r="F42" s="32">
        <f t="shared" si="71"/>
        <v>11270243.166766595</v>
      </c>
      <c r="G42" s="32">
        <f t="shared" si="71"/>
        <v>10248828.137290509</v>
      </c>
      <c r="H42" s="32">
        <f t="shared" si="71"/>
        <v>9368426.4031396098</v>
      </c>
      <c r="I42" s="32">
        <f t="shared" si="71"/>
        <v>8560299.3398264442</v>
      </c>
      <c r="J42" s="32">
        <f t="shared" ref="J42:AO42" si="72">T17</f>
        <v>7575927.5735547412</v>
      </c>
      <c r="K42" s="32">
        <f t="shared" si="72"/>
        <v>7166326.9631419787</v>
      </c>
      <c r="L42" s="32">
        <f t="shared" si="72"/>
        <v>7037679.3522651847</v>
      </c>
      <c r="M42" s="32">
        <f t="shared" si="72"/>
        <v>7055918.378713537</v>
      </c>
      <c r="N42" s="32">
        <f t="shared" si="72"/>
        <v>6999405.5160288159</v>
      </c>
      <c r="O42" s="32">
        <f t="shared" si="72"/>
        <v>8357379.6425444633</v>
      </c>
      <c r="P42" s="32">
        <f t="shared" si="72"/>
        <v>6808494.4235405661</v>
      </c>
      <c r="Q42" s="32">
        <f t="shared" si="72"/>
        <v>6648260.5706203217</v>
      </c>
      <c r="R42" s="32">
        <f t="shared" si="72"/>
        <v>6465408.6254577721</v>
      </c>
      <c r="S42" s="32">
        <f t="shared" si="72"/>
        <v>6407723.7608394139</v>
      </c>
      <c r="T42" s="32">
        <f t="shared" si="72"/>
        <v>6223803.4242227869</v>
      </c>
      <c r="U42" s="32">
        <f t="shared" si="72"/>
        <v>5922649.1367428796</v>
      </c>
      <c r="V42" s="32">
        <f t="shared" si="72"/>
        <v>5605976.1724660648</v>
      </c>
      <c r="W42" s="32">
        <f t="shared" si="72"/>
        <v>5353743.5965778008</v>
      </c>
      <c r="X42" s="32">
        <f t="shared" si="72"/>
        <v>5177669.4475432243</v>
      </c>
      <c r="Y42" s="32">
        <f t="shared" si="72"/>
        <v>4947670.2853896832</v>
      </c>
      <c r="Z42" s="32">
        <f t="shared" si="72"/>
        <v>4744687.0736315958</v>
      </c>
      <c r="AA42" s="32">
        <f t="shared" si="72"/>
        <v>5743044.0635426641</v>
      </c>
      <c r="AB42" s="32">
        <f t="shared" si="72"/>
        <v>4473301.112232889</v>
      </c>
      <c r="AC42" s="32">
        <f t="shared" si="72"/>
        <v>4368221.0666555222</v>
      </c>
      <c r="AD42" s="32">
        <f t="shared" si="72"/>
        <v>4241698.254594231</v>
      </c>
      <c r="AE42" s="32">
        <f t="shared" si="72"/>
        <v>4139187.2723387727</v>
      </c>
      <c r="AF42" s="32">
        <f t="shared" si="72"/>
        <v>4051570.1942492248</v>
      </c>
      <c r="AG42" s="32">
        <f t="shared" si="72"/>
        <v>3926525.6507865069</v>
      </c>
      <c r="AH42" s="32">
        <f t="shared" si="72"/>
        <v>3814244.2185329976</v>
      </c>
      <c r="AI42" s="32">
        <f t="shared" si="72"/>
        <v>3713917.465462971</v>
      </c>
      <c r="AJ42" s="32">
        <f t="shared" si="72"/>
        <v>3612093.0994608598</v>
      </c>
      <c r="AK42" s="32">
        <f t="shared" si="72"/>
        <v>3532127.2694686912</v>
      </c>
      <c r="AL42" s="32">
        <f t="shared" si="72"/>
        <v>3441210.5493028695</v>
      </c>
      <c r="AM42" s="32">
        <f t="shared" si="72"/>
        <v>4305535.9301838335</v>
      </c>
      <c r="AN42" s="32">
        <f t="shared" si="72"/>
        <v>3285812.3131985096</v>
      </c>
      <c r="AO42" s="32">
        <f t="shared" si="72"/>
        <v>3207211.4248129316</v>
      </c>
      <c r="AP42" s="32">
        <f t="shared" ref="AP42:BU42" si="73">AZ17</f>
        <v>3139039.2987380764</v>
      </c>
      <c r="AQ42" s="32">
        <f t="shared" si="73"/>
        <v>3077841.4002218102</v>
      </c>
      <c r="AR42" s="32">
        <f t="shared" si="73"/>
        <v>2998751.1969883726</v>
      </c>
      <c r="AS42" s="32">
        <f t="shared" si="73"/>
        <v>2941599.8576450017</v>
      </c>
      <c r="AT42" s="32">
        <f t="shared" si="73"/>
        <v>2885402.7472165828</v>
      </c>
      <c r="AU42" s="32">
        <f t="shared" si="73"/>
        <v>2820862.6583654694</v>
      </c>
      <c r="AV42" s="32">
        <f t="shared" si="73"/>
        <v>2750630.652373143</v>
      </c>
      <c r="AW42" s="32">
        <f t="shared" si="73"/>
        <v>2704590.3312463919</v>
      </c>
      <c r="AX42" s="32">
        <f t="shared" si="73"/>
        <v>2641769.792985749</v>
      </c>
      <c r="AY42" s="32">
        <f t="shared" si="73"/>
        <v>3364807.2306242283</v>
      </c>
      <c r="AZ42" s="32">
        <f t="shared" si="73"/>
        <v>2533253.0721793212</v>
      </c>
      <c r="BA42" s="32">
        <f t="shared" si="73"/>
        <v>2465258.8200229784</v>
      </c>
      <c r="BB42" s="32">
        <f t="shared" si="73"/>
        <v>2413466.894213527</v>
      </c>
      <c r="BC42" s="32">
        <f t="shared" si="73"/>
        <v>2357177.5925507443</v>
      </c>
      <c r="BD42" s="32">
        <f t="shared" si="73"/>
        <v>2310471.9216643735</v>
      </c>
      <c r="BE42" s="32">
        <f t="shared" si="73"/>
        <v>2265006.0175402737</v>
      </c>
      <c r="BF42" s="32">
        <f t="shared" si="73"/>
        <v>2215594.5506897983</v>
      </c>
      <c r="BG42" s="32">
        <f t="shared" si="73"/>
        <v>2176763.0356086199</v>
      </c>
      <c r="BH42" s="32">
        <f t="shared" si="73"/>
        <v>2135615.4976080153</v>
      </c>
      <c r="BI42" s="32">
        <f t="shared" si="73"/>
        <v>2081593.9165577791</v>
      </c>
      <c r="BJ42" s="32">
        <f t="shared" si="73"/>
        <v>2036655.9759506483</v>
      </c>
      <c r="BK42" s="32">
        <f t="shared" si="73"/>
        <v>2599966.1855998617</v>
      </c>
      <c r="BL42" s="32">
        <f t="shared" si="73"/>
        <v>1940516.6031347001</v>
      </c>
      <c r="BM42" s="32">
        <f t="shared" si="73"/>
        <v>1907319.2499948274</v>
      </c>
      <c r="BN42" s="32">
        <f t="shared" si="73"/>
        <v>1855904.2958382899</v>
      </c>
      <c r="BO42" s="32">
        <f t="shared" si="73"/>
        <v>1820531.169387931</v>
      </c>
      <c r="BP42" s="32">
        <f t="shared" si="73"/>
        <v>1799244.917718142</v>
      </c>
      <c r="BQ42" s="32">
        <f t="shared" si="73"/>
        <v>1753747.4527390634</v>
      </c>
      <c r="BR42" s="32">
        <f t="shared" si="73"/>
        <v>1710535.0407259639</v>
      </c>
      <c r="BS42" s="32">
        <f t="shared" si="73"/>
        <v>1677784.8735313108</v>
      </c>
      <c r="BT42" s="32">
        <f t="shared" si="73"/>
        <v>1628127.6560913441</v>
      </c>
      <c r="BU42" s="32">
        <f t="shared" si="73"/>
        <v>1592865.9014144232</v>
      </c>
      <c r="BV42" s="32">
        <f t="shared" ref="BV42:DA42" si="74">CF17</f>
        <v>1558878.5767737343</v>
      </c>
      <c r="BW42" s="32">
        <f t="shared" si="74"/>
        <v>2002734.8016775013</v>
      </c>
      <c r="BX42" s="32">
        <f t="shared" si="74"/>
        <v>1484697.1855907782</v>
      </c>
      <c r="BY42" s="32">
        <f t="shared" si="74"/>
        <v>1455672.9975570384</v>
      </c>
      <c r="BZ42" s="32">
        <f t="shared" si="74"/>
        <v>1423686.8595978774</v>
      </c>
      <c r="CA42" s="32">
        <f t="shared" si="74"/>
        <v>1385712.3572273315</v>
      </c>
      <c r="CB42" s="32">
        <f t="shared" si="74"/>
        <v>1354389.7022065832</v>
      </c>
      <c r="CC42" s="32">
        <f t="shared" si="74"/>
        <v>1320922.6866670125</v>
      </c>
      <c r="CD42" s="32">
        <f t="shared" si="74"/>
        <v>1286511.8857938689</v>
      </c>
      <c r="CE42" s="32">
        <f t="shared" si="74"/>
        <v>1255284.9004905084</v>
      </c>
      <c r="CF42" s="32">
        <f t="shared" si="74"/>
        <v>1224703.9683540086</v>
      </c>
      <c r="CG42" s="32">
        <f t="shared" si="74"/>
        <v>1194786.5812573284</v>
      </c>
      <c r="CH42" s="32">
        <f t="shared" si="74"/>
        <v>1167750.9674306186</v>
      </c>
      <c r="CI42" s="32">
        <f t="shared" si="74"/>
        <v>1512398.9536249603</v>
      </c>
      <c r="CJ42" s="32">
        <f t="shared" si="74"/>
        <v>1111145.2964426838</v>
      </c>
      <c r="CK42" s="32">
        <f t="shared" si="74"/>
        <v>1084757.9638396516</v>
      </c>
      <c r="CL42" s="32">
        <f t="shared" si="74"/>
        <v>1055972.6882959693</v>
      </c>
      <c r="CM42" s="32">
        <f t="shared" si="74"/>
        <v>1034878.528637641</v>
      </c>
      <c r="CN42" s="32">
        <f t="shared" si="74"/>
        <v>1011935.7343634322</v>
      </c>
      <c r="CO42" s="32">
        <f t="shared" si="74"/>
        <v>983415.79326598032</v>
      </c>
      <c r="CP42" s="32">
        <f t="shared" si="74"/>
        <v>960800.0758002731</v>
      </c>
      <c r="CQ42" s="32">
        <f t="shared" si="74"/>
        <v>941536.9282090934</v>
      </c>
      <c r="CR42" s="32">
        <f t="shared" si="74"/>
        <v>921561.65898195945</v>
      </c>
      <c r="CS42" s="32">
        <f t="shared" si="74"/>
        <v>906568.85443934263</v>
      </c>
      <c r="CT42" s="32">
        <f t="shared" si="74"/>
        <v>892888.0357919255</v>
      </c>
      <c r="CU42" s="32">
        <f t="shared" si="74"/>
        <v>1154830.3392298194</v>
      </c>
      <c r="CV42" s="32">
        <f t="shared" si="74"/>
        <v>851391.77516666683</v>
      </c>
      <c r="CW42" s="32">
        <f t="shared" si="74"/>
        <v>840365.85693089943</v>
      </c>
      <c r="CX42" s="32">
        <f t="shared" si="74"/>
        <v>825469.72413021117</v>
      </c>
      <c r="CY42" s="32">
        <f t="shared" si="74"/>
        <v>811432.03375663108</v>
      </c>
      <c r="CZ42" s="32">
        <f t="shared" si="74"/>
        <v>799561.97447325091</v>
      </c>
      <c r="DA42" s="32">
        <f t="shared" si="74"/>
        <v>786138.39715599094</v>
      </c>
      <c r="DB42" s="32">
        <f t="shared" ref="DB42:EG42" si="75">DL17</f>
        <v>778781.5511172394</v>
      </c>
      <c r="DC42" s="32">
        <f t="shared" si="75"/>
        <v>769978.61578691611</v>
      </c>
      <c r="DD42" s="32">
        <f t="shared" si="75"/>
        <v>754962.77886014222</v>
      </c>
      <c r="DE42" s="32">
        <f t="shared" si="75"/>
        <v>746249.21426247852</v>
      </c>
      <c r="DF42" s="32">
        <f t="shared" si="75"/>
        <v>745096.75735560083</v>
      </c>
      <c r="DG42" s="32">
        <f t="shared" si="75"/>
        <v>944347.40202072309</v>
      </c>
      <c r="DH42" s="32">
        <f t="shared" si="75"/>
        <v>706809.28658040799</v>
      </c>
      <c r="DI42" s="32">
        <f t="shared" si="75"/>
        <v>694161.82481220062</v>
      </c>
      <c r="DJ42" s="32">
        <f t="shared" si="75"/>
        <v>681647.61318483506</v>
      </c>
      <c r="DK42" s="32">
        <f t="shared" si="75"/>
        <v>666930.68470391189</v>
      </c>
      <c r="DL42" s="32">
        <f t="shared" si="75"/>
        <v>653661.14133335976</v>
      </c>
      <c r="DM42" s="32">
        <f t="shared" si="75"/>
        <v>637317.95671454724</v>
      </c>
      <c r="DN42" s="32">
        <f t="shared" si="75"/>
        <v>620076.62469042663</v>
      </c>
      <c r="DO42" s="32">
        <f t="shared" si="75"/>
        <v>599754.66463527991</v>
      </c>
      <c r="DP42" s="32">
        <f t="shared" si="75"/>
        <v>579179.00374467834</v>
      </c>
      <c r="DQ42" s="32">
        <f t="shared" si="75"/>
        <v>549052.46653249313</v>
      </c>
      <c r="DR42" s="32">
        <f t="shared" si="75"/>
        <v>509241.27219938056</v>
      </c>
      <c r="DS42" s="32">
        <f t="shared" si="75"/>
        <v>570921.98212886648</v>
      </c>
      <c r="DT42" s="32">
        <f t="shared" si="75"/>
        <v>268075.0544114582</v>
      </c>
      <c r="DU42" s="32">
        <f t="shared" si="75"/>
        <v>262707.24776023708</v>
      </c>
      <c r="DV42" s="32">
        <f t="shared" si="75"/>
        <v>258755.95917893486</v>
      </c>
      <c r="DW42" s="32">
        <f t="shared" si="75"/>
        <v>254100.66961232226</v>
      </c>
      <c r="DX42" s="32">
        <f t="shared" si="75"/>
        <v>249926.73667322687</v>
      </c>
      <c r="DY42" s="32">
        <f t="shared" si="75"/>
        <v>245789.67166543854</v>
      </c>
      <c r="DZ42" s="32">
        <f t="shared" si="75"/>
        <v>241817.21210007148</v>
      </c>
      <c r="EA42" s="32">
        <f t="shared" si="75"/>
        <v>237906.25141711274</v>
      </c>
      <c r="EB42" s="32">
        <f t="shared" si="75"/>
        <v>234042.15467520047</v>
      </c>
      <c r="EC42" s="32">
        <f t="shared" si="75"/>
        <v>230231.61335307671</v>
      </c>
      <c r="ED42" s="32">
        <f t="shared" si="75"/>
        <v>226490.54512517681</v>
      </c>
      <c r="EE42" s="32">
        <f t="shared" si="75"/>
        <v>360169.96798991068</v>
      </c>
      <c r="EF42" s="32">
        <f t="shared" si="75"/>
        <v>219198.06466066174</v>
      </c>
      <c r="EG42" s="32">
        <f t="shared" si="75"/>
        <v>215650.13487684506</v>
      </c>
      <c r="EH42" s="32">
        <f t="shared" ref="EH42:FM42" si="76">ER17</f>
        <v>212202.81737518671</v>
      </c>
      <c r="EI42" s="32">
        <f t="shared" si="76"/>
        <v>208793.93924636077</v>
      </c>
      <c r="EJ42" s="32">
        <f t="shared" si="76"/>
        <v>205436.21355393727</v>
      </c>
      <c r="EK42" s="32">
        <f t="shared" si="76"/>
        <v>202126.68650048412</v>
      </c>
      <c r="EL42" s="32">
        <f t="shared" si="76"/>
        <v>198896.22100965001</v>
      </c>
      <c r="EM42" s="32">
        <f t="shared" si="76"/>
        <v>195741.18475936871</v>
      </c>
      <c r="EN42" s="32">
        <f t="shared" si="76"/>
        <v>192664.24033868097</v>
      </c>
      <c r="EO42" s="32">
        <f t="shared" si="76"/>
        <v>189647.81842275441</v>
      </c>
      <c r="EP42" s="32">
        <f t="shared" si="76"/>
        <v>186670.35352387431</v>
      </c>
      <c r="EQ42" s="32">
        <f t="shared" si="76"/>
        <v>291323.00317040476</v>
      </c>
      <c r="ER42" s="32">
        <f t="shared" si="76"/>
        <v>180833.48505390453</v>
      </c>
      <c r="ES42" s="32">
        <f t="shared" si="76"/>
        <v>177932.81562931868</v>
      </c>
      <c r="ET42" s="32">
        <f t="shared" si="76"/>
        <v>175040.48615460141</v>
      </c>
      <c r="EU42" s="32">
        <f t="shared" si="76"/>
        <v>172245.62154566732</v>
      </c>
      <c r="EV42" s="32">
        <f t="shared" si="76"/>
        <v>169507.43756190137</v>
      </c>
      <c r="EW42" s="32">
        <f t="shared" si="76"/>
        <v>166801.41657178226</v>
      </c>
      <c r="EX42" s="32">
        <f t="shared" si="76"/>
        <v>164146.43811757365</v>
      </c>
      <c r="EY42" s="32">
        <f t="shared" si="76"/>
        <v>161473.6202983624</v>
      </c>
      <c r="EZ42" s="32">
        <f t="shared" si="76"/>
        <v>158818.75970075201</v>
      </c>
      <c r="FA42" s="32">
        <f t="shared" si="76"/>
        <v>156113.55111270124</v>
      </c>
      <c r="FB42" s="32">
        <f t="shared" si="76"/>
        <v>153608.60357504454</v>
      </c>
      <c r="FC42" s="32">
        <f t="shared" si="76"/>
        <v>234478.26461594811</v>
      </c>
      <c r="FD42" s="32">
        <f t="shared" si="76"/>
        <v>148535.21922635267</v>
      </c>
      <c r="FE42" s="32">
        <f t="shared" si="76"/>
        <v>145975.34413443226</v>
      </c>
      <c r="FF42" s="32">
        <f t="shared" si="76"/>
        <v>143625.79038142104</v>
      </c>
      <c r="FG42" s="32">
        <f t="shared" si="76"/>
        <v>141231.65651163305</v>
      </c>
      <c r="FH42" s="32">
        <f t="shared" si="76"/>
        <v>138873.68821574561</v>
      </c>
      <c r="FI42" s="32">
        <f t="shared" si="76"/>
        <v>136550.67911601526</v>
      </c>
      <c r="FJ42" s="32">
        <f t="shared" si="76"/>
        <v>134368.49702184385</v>
      </c>
      <c r="FK42" s="32">
        <f t="shared" si="76"/>
        <v>132097.61169461336</v>
      </c>
      <c r="FL42" s="32">
        <f t="shared" si="76"/>
        <v>129948.34909938145</v>
      </c>
      <c r="FM42" s="32">
        <f t="shared" si="76"/>
        <v>127798.74759700474</v>
      </c>
      <c r="FN42" s="32">
        <f t="shared" ref="FN42:GN42" si="77">FX17</f>
        <v>125691.0704226364</v>
      </c>
      <c r="FO42" s="32">
        <f t="shared" si="77"/>
        <v>186884.17861831447</v>
      </c>
      <c r="FP42" s="32">
        <f t="shared" si="77"/>
        <v>121596.39783631451</v>
      </c>
      <c r="FQ42" s="32">
        <f t="shared" si="77"/>
        <v>119592.05140513511</v>
      </c>
      <c r="FR42" s="32">
        <f t="shared" si="77"/>
        <v>117609.97411720321</v>
      </c>
      <c r="FS42" s="32">
        <f t="shared" si="77"/>
        <v>115498.72664168397</v>
      </c>
      <c r="FT42" s="32">
        <f t="shared" si="77"/>
        <v>113474.80790557014</v>
      </c>
      <c r="FU42" s="32">
        <f t="shared" si="77"/>
        <v>111425.33368830491</v>
      </c>
      <c r="FV42" s="32">
        <f t="shared" si="77"/>
        <v>109542.31245854088</v>
      </c>
      <c r="FW42" s="32">
        <f t="shared" si="77"/>
        <v>107387.67228369528</v>
      </c>
      <c r="FX42" s="32">
        <f t="shared" si="77"/>
        <v>105534.04495660347</v>
      </c>
      <c r="FY42" s="32">
        <f t="shared" si="77"/>
        <v>84984.430919403356</v>
      </c>
      <c r="FZ42" s="32">
        <f t="shared" si="77"/>
        <v>66677.844377943358</v>
      </c>
      <c r="GA42" s="32">
        <f t="shared" si="77"/>
        <v>0</v>
      </c>
      <c r="GB42" s="32">
        <f t="shared" si="77"/>
        <v>0</v>
      </c>
      <c r="GC42" s="32">
        <f t="shared" si="77"/>
        <v>0</v>
      </c>
      <c r="GD42" s="32">
        <f t="shared" si="77"/>
        <v>0</v>
      </c>
      <c r="GE42" s="32">
        <f t="shared" si="77"/>
        <v>0</v>
      </c>
      <c r="GF42" s="32">
        <f t="shared" si="77"/>
        <v>0</v>
      </c>
      <c r="GG42" s="32">
        <f t="shared" si="77"/>
        <v>0</v>
      </c>
      <c r="GH42" s="32">
        <f t="shared" si="77"/>
        <v>0</v>
      </c>
      <c r="GI42" s="32">
        <f t="shared" si="77"/>
        <v>0</v>
      </c>
      <c r="GJ42" s="32">
        <f t="shared" si="77"/>
        <v>0</v>
      </c>
      <c r="GK42" s="32">
        <f t="shared" si="77"/>
        <v>0</v>
      </c>
      <c r="GL42" s="32">
        <f t="shared" si="77"/>
        <v>0</v>
      </c>
      <c r="GM42" s="32">
        <f t="shared" si="77"/>
        <v>0</v>
      </c>
      <c r="GN42" s="32">
        <f t="shared" si="77"/>
        <v>0</v>
      </c>
    </row>
    <row r="43" spans="2:196" s="32" customFormat="1" x14ac:dyDescent="0.25">
      <c r="B43" s="32">
        <f>Blad4!B17</f>
        <v>66686874.22869274</v>
      </c>
      <c r="C43" s="32">
        <f>N18</f>
        <v>4473107.5618195236</v>
      </c>
      <c r="D43" s="32">
        <f t="shared" ref="D43:I43" si="78">O18</f>
        <v>8589578.7515497804</v>
      </c>
      <c r="E43" s="32">
        <f t="shared" si="78"/>
        <v>6373642.07825437</v>
      </c>
      <c r="F43" s="32">
        <f t="shared" si="78"/>
        <v>5020197.9599512238</v>
      </c>
      <c r="G43" s="32">
        <f t="shared" si="78"/>
        <v>4207584.0808570515</v>
      </c>
      <c r="H43" s="32">
        <f t="shared" si="78"/>
        <v>3709537.9011029354</v>
      </c>
      <c r="I43" s="32">
        <f t="shared" si="78"/>
        <v>3138580.0454025446</v>
      </c>
      <c r="J43" s="32">
        <f t="shared" ref="J43:AO43" si="79">U18</f>
        <v>3006771.081211227</v>
      </c>
      <c r="K43" s="32">
        <f t="shared" si="79"/>
        <v>2803569.2781249019</v>
      </c>
      <c r="L43" s="32">
        <f t="shared" si="79"/>
        <v>2774091.0626199772</v>
      </c>
      <c r="M43" s="32">
        <f t="shared" si="79"/>
        <v>2641897.7816663403</v>
      </c>
      <c r="N43" s="32">
        <f t="shared" si="79"/>
        <v>2496196.8001992931</v>
      </c>
      <c r="O43" s="32">
        <f t="shared" si="79"/>
        <v>2303257.4363106783</v>
      </c>
      <c r="P43" s="32">
        <f t="shared" si="79"/>
        <v>2179090.1308371173</v>
      </c>
      <c r="Q43" s="32">
        <f t="shared" si="79"/>
        <v>2078529.8641440668</v>
      </c>
      <c r="R43" s="32">
        <f t="shared" si="79"/>
        <v>1981384.1912681796</v>
      </c>
      <c r="S43" s="32">
        <f t="shared" si="79"/>
        <v>1871821.7311223538</v>
      </c>
      <c r="T43" s="32">
        <f t="shared" si="79"/>
        <v>1792109.5474729426</v>
      </c>
      <c r="U43" s="32">
        <f t="shared" si="79"/>
        <v>1725419.4718591555</v>
      </c>
      <c r="V43" s="32">
        <f t="shared" si="79"/>
        <v>1632134.6345466692</v>
      </c>
      <c r="W43" s="32">
        <f t="shared" si="79"/>
        <v>1551490.0550032079</v>
      </c>
      <c r="X43" s="32">
        <f t="shared" si="79"/>
        <v>1476579.7416467245</v>
      </c>
      <c r="Y43" s="32">
        <f t="shared" si="79"/>
        <v>1406442.7377592172</v>
      </c>
      <c r="Z43" s="32">
        <f t="shared" si="79"/>
        <v>1339893.2501449883</v>
      </c>
      <c r="AA43" s="32">
        <f t="shared" si="79"/>
        <v>1260681.6965871565</v>
      </c>
      <c r="AB43" s="32">
        <f t="shared" si="79"/>
        <v>1233286.9526692871</v>
      </c>
      <c r="AC43" s="32">
        <f t="shared" si="79"/>
        <v>1184870.2657777411</v>
      </c>
      <c r="AD43" s="32">
        <f t="shared" si="79"/>
        <v>1142752.9616552268</v>
      </c>
      <c r="AE43" s="32">
        <f t="shared" si="79"/>
        <v>1116332.4345671088</v>
      </c>
      <c r="AF43" s="32">
        <f t="shared" si="79"/>
        <v>1092699.3005908472</v>
      </c>
      <c r="AG43" s="32">
        <f t="shared" si="79"/>
        <v>1051442.718373778</v>
      </c>
      <c r="AH43" s="32">
        <f t="shared" si="79"/>
        <v>1023591.1161360734</v>
      </c>
      <c r="AI43" s="32">
        <f t="shared" si="79"/>
        <v>981390.70260943798</v>
      </c>
      <c r="AJ43" s="32">
        <f t="shared" si="79"/>
        <v>960218.3724982522</v>
      </c>
      <c r="AK43" s="32">
        <f t="shared" si="79"/>
        <v>938715.76808289508</v>
      </c>
      <c r="AL43" s="32">
        <f t="shared" si="79"/>
        <v>917300.59987067094</v>
      </c>
      <c r="AM43" s="32">
        <f t="shared" si="79"/>
        <v>879462.1519638655</v>
      </c>
      <c r="AN43" s="32">
        <f t="shared" si="79"/>
        <v>864141.3555953016</v>
      </c>
      <c r="AO43" s="32">
        <f t="shared" si="79"/>
        <v>841853.25968679553</v>
      </c>
      <c r="AP43" s="32">
        <f t="shared" ref="AP43:BU43" si="80">BA18</f>
        <v>818611.64598342218</v>
      </c>
      <c r="AQ43" s="32">
        <f t="shared" si="80"/>
        <v>809742.15465596854</v>
      </c>
      <c r="AR43" s="32">
        <f t="shared" si="80"/>
        <v>797160.87222498725</v>
      </c>
      <c r="AS43" s="32">
        <f t="shared" si="80"/>
        <v>772817.32005294925</v>
      </c>
      <c r="AT43" s="32">
        <f t="shared" si="80"/>
        <v>762187.40614651586</v>
      </c>
      <c r="AU43" s="32">
        <f t="shared" si="80"/>
        <v>743169.70521908882</v>
      </c>
      <c r="AV43" s="32">
        <f t="shared" si="80"/>
        <v>727724.6068539985</v>
      </c>
      <c r="AW43" s="32">
        <f t="shared" si="80"/>
        <v>719073.24742688762</v>
      </c>
      <c r="AX43" s="32">
        <f t="shared" si="80"/>
        <v>708218.31720033765</v>
      </c>
      <c r="AY43" s="32">
        <f t="shared" si="80"/>
        <v>677740.10102045094</v>
      </c>
      <c r="AZ43" s="32">
        <f t="shared" si="80"/>
        <v>664548.59013169375</v>
      </c>
      <c r="BA43" s="32">
        <f t="shared" si="80"/>
        <v>647508.89703865338</v>
      </c>
      <c r="BB43" s="32">
        <f t="shared" si="80"/>
        <v>630488.7823139315</v>
      </c>
      <c r="BC43" s="32">
        <f t="shared" si="80"/>
        <v>623663.59772432386</v>
      </c>
      <c r="BD43" s="32">
        <f t="shared" si="80"/>
        <v>611966.01550765394</v>
      </c>
      <c r="BE43" s="32">
        <f t="shared" si="80"/>
        <v>594530.26103556855</v>
      </c>
      <c r="BF43" s="32">
        <f t="shared" si="80"/>
        <v>586837.66191435605</v>
      </c>
      <c r="BG43" s="32">
        <f t="shared" si="80"/>
        <v>572651.43626078579</v>
      </c>
      <c r="BH43" s="32">
        <f t="shared" si="80"/>
        <v>562363.61009231152</v>
      </c>
      <c r="BI43" s="32">
        <f t="shared" si="80"/>
        <v>551729.98525890522</v>
      </c>
      <c r="BJ43" s="32">
        <f t="shared" si="80"/>
        <v>542470.78290384216</v>
      </c>
      <c r="BK43" s="32">
        <f t="shared" si="80"/>
        <v>513548.60196613369</v>
      </c>
      <c r="BL43" s="32">
        <f t="shared" si="80"/>
        <v>510661.17918801634</v>
      </c>
      <c r="BM43" s="32">
        <f t="shared" si="80"/>
        <v>498586.25144906144</v>
      </c>
      <c r="BN43" s="32">
        <f t="shared" si="80"/>
        <v>485443.03927403578</v>
      </c>
      <c r="BO43" s="32">
        <f t="shared" si="80"/>
        <v>486688.73391307681</v>
      </c>
      <c r="BP43" s="32">
        <f t="shared" si="80"/>
        <v>486254.3138237985</v>
      </c>
      <c r="BQ43" s="32">
        <f t="shared" si="80"/>
        <v>471518.02902437048</v>
      </c>
      <c r="BR43" s="32">
        <f t="shared" si="80"/>
        <v>464517.96097185719</v>
      </c>
      <c r="BS43" s="32">
        <f t="shared" si="80"/>
        <v>451349.01618801197</v>
      </c>
      <c r="BT43" s="32">
        <f t="shared" si="80"/>
        <v>439329.60734273493</v>
      </c>
      <c r="BU43" s="32">
        <f t="shared" si="80"/>
        <v>432076.57308904582</v>
      </c>
      <c r="BV43" s="32">
        <f t="shared" ref="BV43:DA43" si="81">CG18</f>
        <v>430295.34363834927</v>
      </c>
      <c r="BW43" s="32">
        <f t="shared" si="81"/>
        <v>411500.44553908834</v>
      </c>
      <c r="BX43" s="32">
        <f t="shared" si="81"/>
        <v>409418.35795066459</v>
      </c>
      <c r="BY43" s="32">
        <f t="shared" si="81"/>
        <v>402507.65494937159</v>
      </c>
      <c r="BZ43" s="32">
        <f t="shared" si="81"/>
        <v>394314.55455725989</v>
      </c>
      <c r="CA43" s="32">
        <f t="shared" si="81"/>
        <v>388905.07921163738</v>
      </c>
      <c r="CB43" s="32">
        <f t="shared" si="81"/>
        <v>383350.62637374294</v>
      </c>
      <c r="CC43" s="32">
        <f t="shared" si="81"/>
        <v>374986.34730200801</v>
      </c>
      <c r="CD43" s="32">
        <f t="shared" si="81"/>
        <v>367987.10179715371</v>
      </c>
      <c r="CE43" s="32">
        <f t="shared" si="81"/>
        <v>359455.55430083384</v>
      </c>
      <c r="CF43" s="32">
        <f t="shared" si="81"/>
        <v>354928.0857602086</v>
      </c>
      <c r="CG43" s="32">
        <f t="shared" si="81"/>
        <v>350831.98592146131</v>
      </c>
      <c r="CH43" s="32">
        <f t="shared" si="81"/>
        <v>349562.70600717154</v>
      </c>
      <c r="CI43" s="32">
        <f t="shared" si="81"/>
        <v>334036.19396485446</v>
      </c>
      <c r="CJ43" s="32">
        <f t="shared" si="81"/>
        <v>332593.23636050062</v>
      </c>
      <c r="CK43" s="32">
        <f t="shared" si="81"/>
        <v>324505.52427181753</v>
      </c>
      <c r="CL43" s="32">
        <f t="shared" si="81"/>
        <v>318059.91276939167</v>
      </c>
      <c r="CM43" s="32">
        <f t="shared" si="81"/>
        <v>320302.76840734988</v>
      </c>
      <c r="CN43" s="32">
        <f t="shared" si="81"/>
        <v>314071.54658174235</v>
      </c>
      <c r="CO43" s="32">
        <f t="shared" si="81"/>
        <v>303319.58402375109</v>
      </c>
      <c r="CP43" s="32">
        <f t="shared" si="81"/>
        <v>298942.18278972805</v>
      </c>
      <c r="CQ43" s="32">
        <f t="shared" si="81"/>
        <v>294254.88580946223</v>
      </c>
      <c r="CR43" s="32">
        <f t="shared" si="81"/>
        <v>290563.38727602921</v>
      </c>
      <c r="CS43" s="32">
        <f t="shared" si="81"/>
        <v>291224.55058714969</v>
      </c>
      <c r="CT43" s="32">
        <f t="shared" si="81"/>
        <v>292301.37124887452</v>
      </c>
      <c r="CU43" s="32">
        <f t="shared" si="81"/>
        <v>276526.39303118282</v>
      </c>
      <c r="CV43" s="32">
        <f t="shared" si="81"/>
        <v>271412.98190649529</v>
      </c>
      <c r="CW43" s="32">
        <f t="shared" si="81"/>
        <v>270614.17858031922</v>
      </c>
      <c r="CX43" s="32">
        <f t="shared" si="81"/>
        <v>266837.7903707709</v>
      </c>
      <c r="CY43" s="32">
        <f t="shared" si="81"/>
        <v>264069.84217030916</v>
      </c>
      <c r="CZ43" s="32">
        <f t="shared" si="81"/>
        <v>257541.21625202827</v>
      </c>
      <c r="DA43" s="32">
        <f t="shared" si="81"/>
        <v>251654.78412697726</v>
      </c>
      <c r="DB43" s="32">
        <f t="shared" ref="DB43:EG43" si="82">DM18</f>
        <v>251979.57115974344</v>
      </c>
      <c r="DC43" s="32">
        <f t="shared" si="82"/>
        <v>247551.92728956349</v>
      </c>
      <c r="DD43" s="32">
        <f t="shared" si="82"/>
        <v>238681.80928941019</v>
      </c>
      <c r="DE43" s="32">
        <f t="shared" si="82"/>
        <v>235797.69246330124</v>
      </c>
      <c r="DF43" s="32">
        <f t="shared" si="82"/>
        <v>244080.5440738842</v>
      </c>
      <c r="DG43" s="32">
        <f t="shared" si="82"/>
        <v>222259.42232735455</v>
      </c>
      <c r="DH43" s="32">
        <f t="shared" si="82"/>
        <v>213648.19473210804</v>
      </c>
      <c r="DI43" s="32">
        <f t="shared" si="82"/>
        <v>207948.19115457212</v>
      </c>
      <c r="DJ43" s="32">
        <f t="shared" si="82"/>
        <v>203451.67291728847</v>
      </c>
      <c r="DK43" s="32">
        <f t="shared" si="82"/>
        <v>198530.78795118409</v>
      </c>
      <c r="DL43" s="32">
        <f t="shared" si="82"/>
        <v>197358.26212518284</v>
      </c>
      <c r="DM43" s="32">
        <f t="shared" si="82"/>
        <v>194532.46034513667</v>
      </c>
      <c r="DN43" s="32">
        <f t="shared" si="82"/>
        <v>193196.97202785162</v>
      </c>
      <c r="DO43" s="32">
        <f t="shared" si="82"/>
        <v>191592.56316666002</v>
      </c>
      <c r="DP43" s="32">
        <f t="shared" si="82"/>
        <v>193403.69260840089</v>
      </c>
      <c r="DQ43" s="32">
        <f t="shared" si="82"/>
        <v>190688.1505667195</v>
      </c>
      <c r="DR43" s="32">
        <f t="shared" si="82"/>
        <v>187873.02282158282</v>
      </c>
      <c r="DS43" s="32">
        <f t="shared" si="82"/>
        <v>150318.3107243386</v>
      </c>
      <c r="DT43" s="32">
        <f t="shared" si="82"/>
        <v>133531.47862713921</v>
      </c>
      <c r="DU43" s="32">
        <f t="shared" si="82"/>
        <v>129875.87248812315</v>
      </c>
      <c r="DV43" s="32">
        <f t="shared" si="82"/>
        <v>128637.15092014249</v>
      </c>
      <c r="DW43" s="32">
        <f t="shared" si="82"/>
        <v>126615.41967293316</v>
      </c>
      <c r="DX43" s="32">
        <f t="shared" si="82"/>
        <v>125117.48815876657</v>
      </c>
      <c r="DY43" s="32">
        <f t="shared" si="82"/>
        <v>123525.88664890897</v>
      </c>
      <c r="DZ43" s="32">
        <f t="shared" si="82"/>
        <v>122026.64533501203</v>
      </c>
      <c r="EA43" s="32">
        <f t="shared" si="82"/>
        <v>120539.03521803106</v>
      </c>
      <c r="EB43" s="32">
        <f t="shared" si="82"/>
        <v>119074.69931340849</v>
      </c>
      <c r="EC43" s="32">
        <f t="shared" si="82"/>
        <v>117594.82429744492</v>
      </c>
      <c r="ED43" s="32">
        <f t="shared" si="82"/>
        <v>118526.58992143466</v>
      </c>
      <c r="EE43" s="32">
        <f t="shared" si="82"/>
        <v>114797.23501544756</v>
      </c>
      <c r="EF43" s="32">
        <f t="shared" si="82"/>
        <v>113418.93721116874</v>
      </c>
      <c r="EG43" s="32">
        <f t="shared" si="82"/>
        <v>112051.71895519843</v>
      </c>
      <c r="EH43" s="32">
        <f t="shared" ref="EH43:FM43" si="83">ES18</f>
        <v>110714.33236241741</v>
      </c>
      <c r="EI43" s="32">
        <f t="shared" si="83"/>
        <v>109385.13445180947</v>
      </c>
      <c r="EJ43" s="32">
        <f t="shared" si="83"/>
        <v>108078.72116809782</v>
      </c>
      <c r="EK43" s="32">
        <f t="shared" si="83"/>
        <v>106780.00049278965</v>
      </c>
      <c r="EL43" s="32">
        <f t="shared" si="83"/>
        <v>105508.98724589217</v>
      </c>
      <c r="EM43" s="32">
        <f t="shared" si="83"/>
        <v>104260.5487007529</v>
      </c>
      <c r="EN43" s="32">
        <f t="shared" si="83"/>
        <v>103024.529939265</v>
      </c>
      <c r="EO43" s="32">
        <f t="shared" si="83"/>
        <v>101788.30525877088</v>
      </c>
      <c r="EP43" s="32">
        <f t="shared" si="83"/>
        <v>102421.89623290922</v>
      </c>
      <c r="EQ43" s="32">
        <f t="shared" si="83"/>
        <v>99380.492206225725</v>
      </c>
      <c r="ER43" s="32">
        <f t="shared" si="83"/>
        <v>98198.682923330722</v>
      </c>
      <c r="ES43" s="32">
        <f t="shared" si="83"/>
        <v>97035.789032444882</v>
      </c>
      <c r="ET43" s="32">
        <f t="shared" si="83"/>
        <v>95556.176325200067</v>
      </c>
      <c r="EU43" s="32">
        <f t="shared" si="83"/>
        <v>94437.293073580979</v>
      </c>
      <c r="EV43" s="32">
        <f t="shared" si="83"/>
        <v>93334.803413790127</v>
      </c>
      <c r="EW43" s="32">
        <f t="shared" si="83"/>
        <v>92240.964164780395</v>
      </c>
      <c r="EX43" s="32">
        <f t="shared" si="83"/>
        <v>91165.240460816829</v>
      </c>
      <c r="EY43" s="32">
        <f t="shared" si="83"/>
        <v>90103.796446856111</v>
      </c>
      <c r="EZ43" s="32">
        <f t="shared" si="83"/>
        <v>89052.882751660451</v>
      </c>
      <c r="FA43" s="32">
        <f t="shared" si="83"/>
        <v>87998.219707637632</v>
      </c>
      <c r="FB43" s="32">
        <f t="shared" si="83"/>
        <v>88337.659722445998</v>
      </c>
      <c r="FC43" s="32">
        <f t="shared" si="83"/>
        <v>85951.827413569597</v>
      </c>
      <c r="FD43" s="32">
        <f t="shared" si="83"/>
        <v>84946.485684816027</v>
      </c>
      <c r="FE43" s="32">
        <f t="shared" si="83"/>
        <v>83947.992748307675</v>
      </c>
      <c r="FF43" s="32">
        <f t="shared" si="83"/>
        <v>82613.319572192311</v>
      </c>
      <c r="FG43" s="32">
        <f t="shared" si="83"/>
        <v>81535.332892229708</v>
      </c>
      <c r="FH43" s="32">
        <f t="shared" si="83"/>
        <v>80463.70478884592</v>
      </c>
      <c r="FI43" s="32">
        <f t="shared" si="83"/>
        <v>79365.926204754345</v>
      </c>
      <c r="FJ43" s="32">
        <f t="shared" si="83"/>
        <v>78284.027413079428</v>
      </c>
      <c r="FK43" s="32">
        <f t="shared" si="83"/>
        <v>77211.548259689182</v>
      </c>
      <c r="FL43" s="32">
        <f t="shared" si="83"/>
        <v>76172.191129682207</v>
      </c>
      <c r="FM43" s="32">
        <f t="shared" si="83"/>
        <v>75124.994270138603</v>
      </c>
      <c r="FN43" s="32">
        <f t="shared" ref="FN43:GN43" si="84">FY18</f>
        <v>74573.638685261409</v>
      </c>
      <c r="FO43" s="32">
        <f t="shared" si="84"/>
        <v>73066.952563231491</v>
      </c>
      <c r="FP43" s="32">
        <f t="shared" si="84"/>
        <v>72027.058100755487</v>
      </c>
      <c r="FQ43" s="32">
        <f t="shared" si="84"/>
        <v>71029.957646240189</v>
      </c>
      <c r="FR43" s="32">
        <f t="shared" si="84"/>
        <v>70171.409640140249</v>
      </c>
      <c r="FS43" s="32">
        <f t="shared" si="84"/>
        <v>69334.020103445815</v>
      </c>
      <c r="FT43" s="32">
        <f t="shared" si="84"/>
        <v>68531.105280219315</v>
      </c>
      <c r="FU43" s="32">
        <f t="shared" si="84"/>
        <v>67734.340819646284</v>
      </c>
      <c r="FV43" s="32">
        <f t="shared" si="84"/>
        <v>66958.019330111216</v>
      </c>
      <c r="FW43" s="32">
        <f t="shared" si="84"/>
        <v>66187.402306554795</v>
      </c>
      <c r="FX43" s="32">
        <f t="shared" si="84"/>
        <v>65421.257097488007</v>
      </c>
      <c r="FY43" s="32">
        <f t="shared" si="84"/>
        <v>64706.448671943348</v>
      </c>
      <c r="FZ43" s="32">
        <f t="shared" si="84"/>
        <v>63968.296408441376</v>
      </c>
      <c r="GA43" s="32">
        <f t="shared" si="84"/>
        <v>442.50234745828413</v>
      </c>
      <c r="GB43" s="32">
        <f t="shared" si="84"/>
        <v>0</v>
      </c>
      <c r="GC43" s="32">
        <f t="shared" si="84"/>
        <v>0</v>
      </c>
      <c r="GD43" s="32">
        <f t="shared" si="84"/>
        <v>0</v>
      </c>
      <c r="GE43" s="32">
        <f t="shared" si="84"/>
        <v>0</v>
      </c>
      <c r="GF43" s="32">
        <f t="shared" si="84"/>
        <v>0</v>
      </c>
      <c r="GG43" s="32">
        <f t="shared" si="84"/>
        <v>0</v>
      </c>
      <c r="GH43" s="32">
        <f t="shared" si="84"/>
        <v>0</v>
      </c>
      <c r="GI43" s="32">
        <f t="shared" si="84"/>
        <v>0</v>
      </c>
      <c r="GJ43" s="32">
        <f t="shared" si="84"/>
        <v>0</v>
      </c>
      <c r="GK43" s="32">
        <f t="shared" si="84"/>
        <v>0</v>
      </c>
      <c r="GL43" s="32">
        <f t="shared" si="84"/>
        <v>0</v>
      </c>
      <c r="GM43" s="32">
        <f t="shared" si="84"/>
        <v>0</v>
      </c>
      <c r="GN43" s="32">
        <f t="shared" si="84"/>
        <v>0</v>
      </c>
    </row>
    <row r="44" spans="2:196" s="32" customFormat="1" x14ac:dyDescent="0.25">
      <c r="B44" s="32">
        <f>Blad4!B18</f>
        <v>113134239.72440721</v>
      </c>
      <c r="C44" s="32">
        <f>O19</f>
        <v>5153376.6670449143</v>
      </c>
      <c r="D44" s="32">
        <f t="shared" ref="D44:I44" si="85">P19</f>
        <v>12316816.831923921</v>
      </c>
      <c r="E44" s="32">
        <f t="shared" si="85"/>
        <v>10867419.186412953</v>
      </c>
      <c r="F44" s="32">
        <f t="shared" si="85"/>
        <v>8511543.2086187191</v>
      </c>
      <c r="G44" s="32">
        <f t="shared" si="85"/>
        <v>7063780.8128142999</v>
      </c>
      <c r="H44" s="32">
        <f t="shared" si="85"/>
        <v>5963681.9278570879</v>
      </c>
      <c r="I44" s="32">
        <f t="shared" si="85"/>
        <v>5205286.8639019337</v>
      </c>
      <c r="J44" s="32">
        <f t="shared" ref="J44:AO44" si="86">V19</f>
        <v>4743459.8368029203</v>
      </c>
      <c r="K44" s="32">
        <f t="shared" si="86"/>
        <v>4423792.5352255758</v>
      </c>
      <c r="L44" s="32">
        <f t="shared" si="86"/>
        <v>4321967.5288906489</v>
      </c>
      <c r="M44" s="32">
        <f t="shared" si="86"/>
        <v>4367586.8312789481</v>
      </c>
      <c r="N44" s="32">
        <f t="shared" si="86"/>
        <v>4394289.789463222</v>
      </c>
      <c r="O44" s="32">
        <f t="shared" si="86"/>
        <v>4378489.6832607547</v>
      </c>
      <c r="P44" s="32">
        <f t="shared" si="86"/>
        <v>4357936.1352347853</v>
      </c>
      <c r="Q44" s="32">
        <f t="shared" si="86"/>
        <v>4226476.3452112954</v>
      </c>
      <c r="R44" s="32">
        <f t="shared" si="86"/>
        <v>4105060.4201155938</v>
      </c>
      <c r="S44" s="32">
        <f t="shared" si="86"/>
        <v>4120617.2298732912</v>
      </c>
      <c r="T44" s="32">
        <f t="shared" si="86"/>
        <v>3938956.8075912786</v>
      </c>
      <c r="U44" s="32">
        <f t="shared" si="86"/>
        <v>3612977.480464973</v>
      </c>
      <c r="V44" s="32">
        <f t="shared" si="86"/>
        <v>3316749.4908550684</v>
      </c>
      <c r="W44" s="32">
        <f t="shared" si="86"/>
        <v>3082364.3386450699</v>
      </c>
      <c r="X44" s="32">
        <f t="shared" si="86"/>
        <v>2912288.6121573723</v>
      </c>
      <c r="Y44" s="32">
        <f t="shared" si="86"/>
        <v>2724224.1213492509</v>
      </c>
      <c r="Z44" s="32">
        <f t="shared" si="86"/>
        <v>2531438.9382800325</v>
      </c>
      <c r="AA44" s="32">
        <f t="shared" si="86"/>
        <v>2378166.9006706965</v>
      </c>
      <c r="AB44" s="32">
        <f t="shared" si="86"/>
        <v>2319077.9862282658</v>
      </c>
      <c r="AC44" s="32">
        <f t="shared" si="86"/>
        <v>2263185.4640367022</v>
      </c>
      <c r="AD44" s="32">
        <f t="shared" si="86"/>
        <v>2184185.3880638173</v>
      </c>
      <c r="AE44" s="32">
        <f t="shared" si="86"/>
        <v>2125307.0692684851</v>
      </c>
      <c r="AF44" s="32">
        <f t="shared" si="86"/>
        <v>2065796.7309069005</v>
      </c>
      <c r="AG44" s="32">
        <f t="shared" si="86"/>
        <v>1994956.7353514775</v>
      </c>
      <c r="AH44" s="32">
        <f t="shared" si="86"/>
        <v>1905835.817344923</v>
      </c>
      <c r="AI44" s="32">
        <f t="shared" si="86"/>
        <v>1842127.230590912</v>
      </c>
      <c r="AJ44" s="32">
        <f t="shared" si="86"/>
        <v>1789325.0065837898</v>
      </c>
      <c r="AK44" s="32">
        <f t="shared" si="86"/>
        <v>1745690.7584226122</v>
      </c>
      <c r="AL44" s="32">
        <f t="shared" si="86"/>
        <v>1664324.7777853895</v>
      </c>
      <c r="AM44" s="32">
        <f t="shared" si="86"/>
        <v>1624316.5553528271</v>
      </c>
      <c r="AN44" s="32">
        <f t="shared" si="86"/>
        <v>1577784.9258549055</v>
      </c>
      <c r="AO44" s="32">
        <f t="shared" si="86"/>
        <v>1539139.8589266962</v>
      </c>
      <c r="AP44" s="32">
        <f t="shared" ref="AP44:BU44" si="87">BB19</f>
        <v>1496805.149762345</v>
      </c>
      <c r="AQ44" s="32">
        <f t="shared" si="87"/>
        <v>1460279.0863187821</v>
      </c>
      <c r="AR44" s="32">
        <f t="shared" si="87"/>
        <v>1416442.5160106812</v>
      </c>
      <c r="AS44" s="32">
        <f t="shared" si="87"/>
        <v>1383361.5807436539</v>
      </c>
      <c r="AT44" s="32">
        <f t="shared" si="87"/>
        <v>1341359.8468229577</v>
      </c>
      <c r="AU44" s="32">
        <f t="shared" si="87"/>
        <v>1308967.0923507772</v>
      </c>
      <c r="AV44" s="32">
        <f t="shared" si="87"/>
        <v>1267360.4832430184</v>
      </c>
      <c r="AW44" s="32">
        <f t="shared" si="87"/>
        <v>1260447.8092662301</v>
      </c>
      <c r="AX44" s="32">
        <f t="shared" si="87"/>
        <v>1211882.9135851108</v>
      </c>
      <c r="AY44" s="32">
        <f t="shared" si="87"/>
        <v>1179316.7858121421</v>
      </c>
      <c r="AZ44" s="32">
        <f t="shared" si="87"/>
        <v>1165676.873928912</v>
      </c>
      <c r="BA44" s="32">
        <f t="shared" si="87"/>
        <v>1109001.1454968909</v>
      </c>
      <c r="BB44" s="32">
        <f t="shared" si="87"/>
        <v>1090980.0789186256</v>
      </c>
      <c r="BC44" s="32">
        <f t="shared" si="87"/>
        <v>1053409.9079645616</v>
      </c>
      <c r="BD44" s="32">
        <f t="shared" si="87"/>
        <v>1028991.5378413266</v>
      </c>
      <c r="BE44" s="32">
        <f t="shared" si="87"/>
        <v>999755.69419404329</v>
      </c>
      <c r="BF44" s="32">
        <f t="shared" si="87"/>
        <v>977051.10808590229</v>
      </c>
      <c r="BG44" s="32">
        <f t="shared" si="87"/>
        <v>959668.65733785741</v>
      </c>
      <c r="BH44" s="32">
        <f t="shared" si="87"/>
        <v>945694.02822614601</v>
      </c>
      <c r="BI44" s="32">
        <f t="shared" si="87"/>
        <v>916726.62778237648</v>
      </c>
      <c r="BJ44" s="32">
        <f t="shared" si="87"/>
        <v>885012.0158868758</v>
      </c>
      <c r="BK44" s="32">
        <f t="shared" si="87"/>
        <v>872742.46134616621</v>
      </c>
      <c r="BL44" s="32">
        <f t="shared" si="87"/>
        <v>839729.71310019109</v>
      </c>
      <c r="BM44" s="32">
        <f t="shared" si="87"/>
        <v>828277.40734327422</v>
      </c>
      <c r="BN44" s="32">
        <f t="shared" si="87"/>
        <v>801768.23530888942</v>
      </c>
      <c r="BO44" s="32">
        <f t="shared" si="87"/>
        <v>786029.39594968595</v>
      </c>
      <c r="BP44" s="32">
        <f t="shared" si="87"/>
        <v>785320.77611493319</v>
      </c>
      <c r="BQ44" s="32">
        <f t="shared" si="87"/>
        <v>762701.67191621149</v>
      </c>
      <c r="BR44" s="32">
        <f t="shared" si="87"/>
        <v>737706.78138693445</v>
      </c>
      <c r="BS44" s="32">
        <f t="shared" si="87"/>
        <v>726918.30025906465</v>
      </c>
      <c r="BT44" s="32">
        <f t="shared" si="87"/>
        <v>697854.25057517376</v>
      </c>
      <c r="BU44" s="32">
        <f t="shared" si="87"/>
        <v>688650.64373493521</v>
      </c>
      <c r="BV44" s="32">
        <f t="shared" ref="BV44:DA44" si="88">CH19</f>
        <v>666494.95273946563</v>
      </c>
      <c r="BW44" s="32">
        <f t="shared" si="88"/>
        <v>658004.34816969058</v>
      </c>
      <c r="BX44" s="32">
        <f t="shared" si="88"/>
        <v>635489.57195051212</v>
      </c>
      <c r="BY44" s="32">
        <f t="shared" si="88"/>
        <v>625804.43755264767</v>
      </c>
      <c r="BZ44" s="32">
        <f t="shared" si="88"/>
        <v>620776.17117148242</v>
      </c>
      <c r="CA44" s="32">
        <f t="shared" si="88"/>
        <v>600718.19815046899</v>
      </c>
      <c r="CB44" s="32">
        <f t="shared" si="88"/>
        <v>586049.09675618471</v>
      </c>
      <c r="CC44" s="32">
        <f t="shared" si="88"/>
        <v>574656.87923119823</v>
      </c>
      <c r="CD44" s="32">
        <f t="shared" si="88"/>
        <v>558036.70117084065</v>
      </c>
      <c r="CE44" s="32">
        <f t="shared" si="88"/>
        <v>545532.77264580864</v>
      </c>
      <c r="CF44" s="32">
        <f t="shared" si="88"/>
        <v>535594.81526514899</v>
      </c>
      <c r="CG44" s="32">
        <f t="shared" si="88"/>
        <v>529089.29571275809</v>
      </c>
      <c r="CH44" s="32">
        <f t="shared" si="88"/>
        <v>512284.60467525991</v>
      </c>
      <c r="CI44" s="32">
        <f t="shared" si="88"/>
        <v>503066.86055808252</v>
      </c>
      <c r="CJ44" s="32">
        <f t="shared" si="88"/>
        <v>492365.82963120006</v>
      </c>
      <c r="CK44" s="32">
        <f t="shared" si="88"/>
        <v>480810.62918133312</v>
      </c>
      <c r="CL44" s="32">
        <f t="shared" si="88"/>
        <v>472264.41463374818</v>
      </c>
      <c r="CM44" s="32">
        <f t="shared" si="88"/>
        <v>465472.8875639636</v>
      </c>
      <c r="CN44" s="32">
        <f t="shared" si="88"/>
        <v>454388.38582727796</v>
      </c>
      <c r="CO44" s="32">
        <f t="shared" si="88"/>
        <v>441315.26215537579</v>
      </c>
      <c r="CP44" s="32">
        <f t="shared" si="88"/>
        <v>430662.43220711732</v>
      </c>
      <c r="CQ44" s="32">
        <f t="shared" si="88"/>
        <v>423699.30566508183</v>
      </c>
      <c r="CR44" s="32">
        <f t="shared" si="88"/>
        <v>416831.17792363733</v>
      </c>
      <c r="CS44" s="32">
        <f t="shared" si="88"/>
        <v>416686.3990135222</v>
      </c>
      <c r="CT44" s="32">
        <f t="shared" si="88"/>
        <v>406527.29103633086</v>
      </c>
      <c r="CU44" s="32">
        <f t="shared" si="88"/>
        <v>395519.3171479468</v>
      </c>
      <c r="CV44" s="32">
        <f t="shared" si="88"/>
        <v>384032.04501127126</v>
      </c>
      <c r="CW44" s="32">
        <f t="shared" si="88"/>
        <v>382510.88414666662</v>
      </c>
      <c r="CX44" s="32">
        <f t="shared" si="88"/>
        <v>378325.21859753539</v>
      </c>
      <c r="CY44" s="32">
        <f t="shared" si="88"/>
        <v>369320.63346938998</v>
      </c>
      <c r="CZ44" s="32">
        <f t="shared" si="88"/>
        <v>360862.44274394785</v>
      </c>
      <c r="DA44" s="32">
        <f t="shared" si="88"/>
        <v>354324.63723310991</v>
      </c>
      <c r="DB44" s="32">
        <f t="shared" ref="DB44:EG44" si="89">DN19</f>
        <v>351452.95256568317</v>
      </c>
      <c r="DC44" s="32">
        <f t="shared" si="89"/>
        <v>347133.52768020297</v>
      </c>
      <c r="DD44" s="32">
        <f t="shared" si="89"/>
        <v>336908.44263538078</v>
      </c>
      <c r="DE44" s="32">
        <f t="shared" si="89"/>
        <v>337477.28016765072</v>
      </c>
      <c r="DF44" s="32">
        <f t="shared" si="89"/>
        <v>335654.79533939762</v>
      </c>
      <c r="DG44" s="32">
        <f t="shared" si="89"/>
        <v>329281.04965714703</v>
      </c>
      <c r="DH44" s="32">
        <f t="shared" si="89"/>
        <v>319526.1629571229</v>
      </c>
      <c r="DI44" s="32">
        <f t="shared" si="89"/>
        <v>312142.44988435344</v>
      </c>
      <c r="DJ44" s="32">
        <f t="shared" si="89"/>
        <v>306200.10275447485</v>
      </c>
      <c r="DK44" s="32">
        <f t="shared" si="89"/>
        <v>298883.42665324727</v>
      </c>
      <c r="DL44" s="32">
        <f t="shared" si="89"/>
        <v>294269.54100441234</v>
      </c>
      <c r="DM44" s="32">
        <f t="shared" si="89"/>
        <v>288789.39591837733</v>
      </c>
      <c r="DN44" s="32">
        <f t="shared" si="89"/>
        <v>284147.73699942284</v>
      </c>
      <c r="DO44" s="32">
        <f t="shared" si="89"/>
        <v>279082.93991545099</v>
      </c>
      <c r="DP44" s="32">
        <f t="shared" si="89"/>
        <v>277215.0258714204</v>
      </c>
      <c r="DQ44" s="32">
        <f t="shared" si="89"/>
        <v>274447.49588731595</v>
      </c>
      <c r="DR44" s="32">
        <f t="shared" si="89"/>
        <v>254076.94937697079</v>
      </c>
      <c r="DS44" s="32">
        <f t="shared" si="89"/>
        <v>228322.64764067347</v>
      </c>
      <c r="DT44" s="32">
        <f t="shared" si="89"/>
        <v>137059.54064667606</v>
      </c>
      <c r="DU44" s="32">
        <f t="shared" si="89"/>
        <v>134315.66911412522</v>
      </c>
      <c r="DV44" s="32">
        <f t="shared" si="89"/>
        <v>133093.08548755717</v>
      </c>
      <c r="DW44" s="32">
        <f t="shared" si="89"/>
        <v>131075.57696626981</v>
      </c>
      <c r="DX44" s="32">
        <f t="shared" si="89"/>
        <v>129577.33810277733</v>
      </c>
      <c r="DY44" s="32">
        <f t="shared" si="89"/>
        <v>128012.67849988199</v>
      </c>
      <c r="DZ44" s="32">
        <f t="shared" si="89"/>
        <v>126508.21533341573</v>
      </c>
      <c r="EA44" s="32">
        <f t="shared" si="89"/>
        <v>125024.72255115563</v>
      </c>
      <c r="EB44" s="32">
        <f t="shared" si="89"/>
        <v>123561.84197989627</v>
      </c>
      <c r="EC44" s="32">
        <f t="shared" si="89"/>
        <v>125875.40280669261</v>
      </c>
      <c r="ED44" s="32">
        <f t="shared" si="89"/>
        <v>120699.05814479812</v>
      </c>
      <c r="EE44" s="32">
        <f t="shared" si="89"/>
        <v>119269.39336914793</v>
      </c>
      <c r="EF44" s="32">
        <f t="shared" si="89"/>
        <v>117857.61831827917</v>
      </c>
      <c r="EG44" s="32">
        <f t="shared" si="89"/>
        <v>116471.53234476365</v>
      </c>
      <c r="EH44" s="32">
        <f t="shared" ref="EH44:FM44" si="90">ET19</f>
        <v>115081.60852227629</v>
      </c>
      <c r="EI44" s="32">
        <f t="shared" si="90"/>
        <v>113733.96070694416</v>
      </c>
      <c r="EJ44" s="32">
        <f t="shared" si="90"/>
        <v>112426.09284718176</v>
      </c>
      <c r="EK44" s="32">
        <f t="shared" si="90"/>
        <v>111126.56464612305</v>
      </c>
      <c r="EL44" s="32">
        <f t="shared" si="90"/>
        <v>109825.52113987489</v>
      </c>
      <c r="EM44" s="32">
        <f t="shared" si="90"/>
        <v>108523.55790726117</v>
      </c>
      <c r="EN44" s="32">
        <f t="shared" si="90"/>
        <v>107269.67847055641</v>
      </c>
      <c r="EO44" s="32">
        <f t="shared" si="90"/>
        <v>109224.26459482439</v>
      </c>
      <c r="EP44" s="32">
        <f t="shared" si="90"/>
        <v>104798.37275467897</v>
      </c>
      <c r="EQ44" s="32">
        <f t="shared" si="90"/>
        <v>103567.13859063946</v>
      </c>
      <c r="ER44" s="32">
        <f t="shared" si="90"/>
        <v>102363.07869966835</v>
      </c>
      <c r="ES44" s="32">
        <f t="shared" si="90"/>
        <v>101171.01108784662</v>
      </c>
      <c r="ET44" s="32">
        <f t="shared" si="90"/>
        <v>99958.746080036697</v>
      </c>
      <c r="EU44" s="32">
        <f t="shared" si="90"/>
        <v>98743.662844083956</v>
      </c>
      <c r="EV44" s="32">
        <f t="shared" si="90"/>
        <v>97515.420265218854</v>
      </c>
      <c r="EW44" s="32">
        <f t="shared" si="90"/>
        <v>96274.269826706761</v>
      </c>
      <c r="EX44" s="32">
        <f t="shared" si="90"/>
        <v>94965.625886295136</v>
      </c>
      <c r="EY44" s="32">
        <f t="shared" si="90"/>
        <v>93602.15217458886</v>
      </c>
      <c r="EZ44" s="32">
        <f t="shared" si="90"/>
        <v>92310.079438896297</v>
      </c>
      <c r="FA44" s="32">
        <f t="shared" si="90"/>
        <v>93432.032107696199</v>
      </c>
      <c r="FB44" s="32">
        <f t="shared" si="90"/>
        <v>89513.556495170706</v>
      </c>
      <c r="FC44" s="32">
        <f t="shared" si="90"/>
        <v>88187.387592712097</v>
      </c>
      <c r="FD44" s="32">
        <f t="shared" si="90"/>
        <v>86953.778037775555</v>
      </c>
      <c r="FE44" s="32">
        <f t="shared" si="90"/>
        <v>85765.023702612787</v>
      </c>
      <c r="FF44" s="32">
        <f t="shared" si="90"/>
        <v>84634.760929077485</v>
      </c>
      <c r="FG44" s="32">
        <f t="shared" si="90"/>
        <v>83510.133841532355</v>
      </c>
      <c r="FH44" s="32">
        <f t="shared" si="90"/>
        <v>82312.77320033338</v>
      </c>
      <c r="FI44" s="32">
        <f t="shared" si="90"/>
        <v>81259.057889448071</v>
      </c>
      <c r="FJ44" s="32">
        <f t="shared" si="90"/>
        <v>80175.788184720426</v>
      </c>
      <c r="FK44" s="32">
        <f t="shared" si="90"/>
        <v>79096.278504961956</v>
      </c>
      <c r="FL44" s="32">
        <f t="shared" si="90"/>
        <v>78098.765275290963</v>
      </c>
      <c r="FM44" s="32">
        <f t="shared" si="90"/>
        <v>78522.935717810527</v>
      </c>
      <c r="FN44" s="32">
        <f t="shared" ref="FN44:GN44" si="91">FZ19</f>
        <v>75912.439936498005</v>
      </c>
      <c r="FO44" s="32">
        <f t="shared" si="91"/>
        <v>74897.771308603333</v>
      </c>
      <c r="FP44" s="32">
        <f t="shared" si="91"/>
        <v>73856.477112821856</v>
      </c>
      <c r="FQ44" s="32">
        <f t="shared" si="91"/>
        <v>72524.961952564117</v>
      </c>
      <c r="FR44" s="32">
        <f t="shared" si="91"/>
        <v>71553.934689901187</v>
      </c>
      <c r="FS44" s="32">
        <f t="shared" si="91"/>
        <v>70603.37892394235</v>
      </c>
      <c r="FT44" s="32">
        <f t="shared" si="91"/>
        <v>69672.448302670513</v>
      </c>
      <c r="FU44" s="32">
        <f t="shared" si="91"/>
        <v>68727.674264813104</v>
      </c>
      <c r="FV44" s="32">
        <f t="shared" si="91"/>
        <v>67863.287295398128</v>
      </c>
      <c r="FW44" s="32">
        <f t="shared" si="91"/>
        <v>66997.031404756082</v>
      </c>
      <c r="FX44" s="32">
        <f t="shared" si="91"/>
        <v>66225.974279812726</v>
      </c>
      <c r="FY44" s="32">
        <f t="shared" si="91"/>
        <v>66258.494418434217</v>
      </c>
      <c r="FZ44" s="32">
        <f t="shared" si="91"/>
        <v>64737.241163625164</v>
      </c>
      <c r="GA44" s="32">
        <f t="shared" si="91"/>
        <v>0</v>
      </c>
      <c r="GB44" s="32">
        <f t="shared" si="91"/>
        <v>0</v>
      </c>
      <c r="GC44" s="32">
        <f t="shared" si="91"/>
        <v>0</v>
      </c>
      <c r="GD44" s="32">
        <f t="shared" si="91"/>
        <v>0</v>
      </c>
      <c r="GE44" s="32">
        <f t="shared" si="91"/>
        <v>0</v>
      </c>
      <c r="GF44" s="32">
        <f t="shared" si="91"/>
        <v>0</v>
      </c>
      <c r="GG44" s="32">
        <f t="shared" si="91"/>
        <v>0</v>
      </c>
      <c r="GH44" s="32">
        <f t="shared" si="91"/>
        <v>0</v>
      </c>
      <c r="GI44" s="32">
        <f t="shared" si="91"/>
        <v>0</v>
      </c>
      <c r="GJ44" s="32">
        <f t="shared" si="91"/>
        <v>0</v>
      </c>
      <c r="GK44" s="32">
        <f t="shared" si="91"/>
        <v>0</v>
      </c>
      <c r="GL44" s="32">
        <f t="shared" si="91"/>
        <v>0</v>
      </c>
      <c r="GM44" s="32">
        <f t="shared" si="91"/>
        <v>0</v>
      </c>
      <c r="GN44" s="32">
        <f t="shared" si="91"/>
        <v>0</v>
      </c>
    </row>
    <row r="45" spans="2:196" s="32" customFormat="1" x14ac:dyDescent="0.25">
      <c r="B45" s="32">
        <f>Blad4!B19</f>
        <v>117174466.54119642</v>
      </c>
      <c r="C45" s="32">
        <f>P20</f>
        <v>8059000.6992344027</v>
      </c>
      <c r="D45" s="32">
        <f t="shared" ref="D45:I45" si="92">Q20</f>
        <v>11123753.412601044</v>
      </c>
      <c r="E45" s="32">
        <f t="shared" si="92"/>
        <v>10320669.75572856</v>
      </c>
      <c r="F45" s="32">
        <f t="shared" si="92"/>
        <v>8319265.4158966914</v>
      </c>
      <c r="G45" s="32">
        <f t="shared" si="92"/>
        <v>6654302.6939298389</v>
      </c>
      <c r="H45" s="32">
        <f t="shared" si="92"/>
        <v>6015606.8854635991</v>
      </c>
      <c r="I45" s="32">
        <f t="shared" si="92"/>
        <v>5367791.9465328604</v>
      </c>
      <c r="J45" s="32">
        <f t="shared" ref="J45:AO45" si="93">W20</f>
        <v>5283028.7417971296</v>
      </c>
      <c r="K45" s="32">
        <f t="shared" si="93"/>
        <v>4977184.1436639689</v>
      </c>
      <c r="L45" s="32">
        <f t="shared" si="93"/>
        <v>5122936.1552566076</v>
      </c>
      <c r="M45" s="32">
        <f t="shared" si="93"/>
        <v>5233877.4827542119</v>
      </c>
      <c r="N45" s="32">
        <f t="shared" si="93"/>
        <v>5394029.8238649648</v>
      </c>
      <c r="O45" s="32">
        <f t="shared" si="93"/>
        <v>5453387.2221066933</v>
      </c>
      <c r="P45" s="32">
        <f t="shared" si="93"/>
        <v>5476050.9754018644</v>
      </c>
      <c r="Q45" s="32">
        <f t="shared" si="93"/>
        <v>5356487.4667316182</v>
      </c>
      <c r="R45" s="32">
        <f t="shared" si="93"/>
        <v>5247812.5546423336</v>
      </c>
      <c r="S45" s="32">
        <f t="shared" si="93"/>
        <v>5072388.8798857164</v>
      </c>
      <c r="T45" s="32">
        <f t="shared" si="93"/>
        <v>4794343.4850142086</v>
      </c>
      <c r="U45" s="32">
        <f t="shared" si="93"/>
        <v>4553186.1071511982</v>
      </c>
      <c r="V45" s="32">
        <f t="shared" si="93"/>
        <v>4250984.7369682891</v>
      </c>
      <c r="W45" s="32">
        <f t="shared" si="93"/>
        <v>3988975.3146680649</v>
      </c>
      <c r="X45" s="32">
        <f t="shared" si="93"/>
        <v>3711836.755210272</v>
      </c>
      <c r="Y45" s="32">
        <f t="shared" si="93"/>
        <v>3446759.5866692592</v>
      </c>
      <c r="Z45" s="32">
        <f t="shared" si="93"/>
        <v>3171637.992426109</v>
      </c>
      <c r="AA45" s="32">
        <f t="shared" si="93"/>
        <v>2935735.403645006</v>
      </c>
      <c r="AB45" s="32">
        <f t="shared" si="93"/>
        <v>2670079.8624297883</v>
      </c>
      <c r="AC45" s="32">
        <f t="shared" si="93"/>
        <v>2460377.4082665527</v>
      </c>
      <c r="AD45" s="32">
        <f t="shared" si="93"/>
        <v>2249513.5179368667</v>
      </c>
      <c r="AE45" s="32">
        <f t="shared" si="93"/>
        <v>2120164.4828719338</v>
      </c>
      <c r="AF45" s="32">
        <f t="shared" si="93"/>
        <v>2033175.5697184212</v>
      </c>
      <c r="AG45" s="32">
        <f t="shared" si="93"/>
        <v>1979021.9446605085</v>
      </c>
      <c r="AH45" s="32">
        <f t="shared" si="93"/>
        <v>1915076.9464436818</v>
      </c>
      <c r="AI45" s="32">
        <f t="shared" si="93"/>
        <v>1854403.133081872</v>
      </c>
      <c r="AJ45" s="32">
        <f t="shared" si="93"/>
        <v>1803148.0346234317</v>
      </c>
      <c r="AK45" s="32">
        <f t="shared" si="93"/>
        <v>1738603.7127507692</v>
      </c>
      <c r="AL45" s="32">
        <f t="shared" si="93"/>
        <v>1699675.7041355702</v>
      </c>
      <c r="AM45" s="32">
        <f t="shared" si="93"/>
        <v>1651603.2853103173</v>
      </c>
      <c r="AN45" s="32">
        <f t="shared" si="93"/>
        <v>1604336.8200241707</v>
      </c>
      <c r="AO45" s="32">
        <f t="shared" si="93"/>
        <v>1563752.9499811567</v>
      </c>
      <c r="AP45" s="32">
        <f t="shared" ref="AP45:BU45" si="94">BC20</f>
        <v>1516346.5398215102</v>
      </c>
      <c r="AQ45" s="32">
        <f t="shared" si="94"/>
        <v>1485892.445390482</v>
      </c>
      <c r="AR45" s="32">
        <f t="shared" si="94"/>
        <v>1463759.2961306097</v>
      </c>
      <c r="AS45" s="32">
        <f t="shared" si="94"/>
        <v>1415834.8363413778</v>
      </c>
      <c r="AT45" s="32">
        <f t="shared" si="94"/>
        <v>1385824.9163604409</v>
      </c>
      <c r="AU45" s="32">
        <f t="shared" si="94"/>
        <v>1358015.7987864814</v>
      </c>
      <c r="AV45" s="32">
        <f t="shared" si="94"/>
        <v>1329905.0744698741</v>
      </c>
      <c r="AW45" s="32">
        <f t="shared" si="94"/>
        <v>1294873.9462563975</v>
      </c>
      <c r="AX45" s="32">
        <f t="shared" si="94"/>
        <v>1273058.2771089117</v>
      </c>
      <c r="AY45" s="32">
        <f t="shared" si="94"/>
        <v>1236238.3603368453</v>
      </c>
      <c r="AZ45" s="32">
        <f t="shared" si="94"/>
        <v>1209018.7175042813</v>
      </c>
      <c r="BA45" s="32">
        <f t="shared" si="94"/>
        <v>1190681.3398983367</v>
      </c>
      <c r="BB45" s="32">
        <f t="shared" si="94"/>
        <v>1158617.9476589207</v>
      </c>
      <c r="BC45" s="32">
        <f t="shared" si="94"/>
        <v>1135901.4722221531</v>
      </c>
      <c r="BD45" s="32">
        <f t="shared" si="94"/>
        <v>1112419.2524281736</v>
      </c>
      <c r="BE45" s="32">
        <f t="shared" si="94"/>
        <v>1088005.2744218293</v>
      </c>
      <c r="BF45" s="32">
        <f t="shared" si="94"/>
        <v>1067388.6942237495</v>
      </c>
      <c r="BG45" s="32">
        <f t="shared" si="94"/>
        <v>1048913.9204477125</v>
      </c>
      <c r="BH45" s="32">
        <f t="shared" si="94"/>
        <v>1029327.3862522951</v>
      </c>
      <c r="BI45" s="32">
        <f t="shared" si="94"/>
        <v>999416.5353306504</v>
      </c>
      <c r="BJ45" s="32">
        <f t="shared" si="94"/>
        <v>982904.73363166174</v>
      </c>
      <c r="BK45" s="32">
        <f t="shared" si="94"/>
        <v>950052.2179942705</v>
      </c>
      <c r="BL45" s="32">
        <f t="shared" si="94"/>
        <v>935523.64893511799</v>
      </c>
      <c r="BM45" s="32">
        <f t="shared" si="94"/>
        <v>922852.51704200939</v>
      </c>
      <c r="BN45" s="32">
        <f t="shared" si="94"/>
        <v>898297.19240907894</v>
      </c>
      <c r="BO45" s="32">
        <f t="shared" si="94"/>
        <v>886529.74126868113</v>
      </c>
      <c r="BP45" s="32">
        <f t="shared" si="94"/>
        <v>876565.15745100647</v>
      </c>
      <c r="BQ45" s="32">
        <f t="shared" si="94"/>
        <v>856668.18792176386</v>
      </c>
      <c r="BR45" s="32">
        <f t="shared" si="94"/>
        <v>840158.10228408652</v>
      </c>
      <c r="BS45" s="32">
        <f t="shared" si="94"/>
        <v>825031.25367678213</v>
      </c>
      <c r="BT45" s="32">
        <f t="shared" si="94"/>
        <v>807128.53625964001</v>
      </c>
      <c r="BU45" s="32">
        <f t="shared" si="94"/>
        <v>785146.48303853453</v>
      </c>
      <c r="BV45" s="32">
        <f t="shared" ref="BV45:DA45" si="95">CI20</f>
        <v>778154.91132912133</v>
      </c>
      <c r="BW45" s="32">
        <f t="shared" si="95"/>
        <v>759122.86963004747</v>
      </c>
      <c r="BX45" s="32">
        <f t="shared" si="95"/>
        <v>748322.04459775169</v>
      </c>
      <c r="BY45" s="32">
        <f t="shared" si="95"/>
        <v>742285.02376453823</v>
      </c>
      <c r="BZ45" s="32">
        <f t="shared" si="95"/>
        <v>724540.99509208836</v>
      </c>
      <c r="CA45" s="32">
        <f t="shared" si="95"/>
        <v>709795.7371355202</v>
      </c>
      <c r="CB45" s="32">
        <f t="shared" si="95"/>
        <v>698183.25206893007</v>
      </c>
      <c r="CC45" s="32">
        <f t="shared" si="95"/>
        <v>685334.68438268057</v>
      </c>
      <c r="CD45" s="32">
        <f t="shared" si="95"/>
        <v>671585.12477491796</v>
      </c>
      <c r="CE45" s="32">
        <f t="shared" si="95"/>
        <v>661864.05039386638</v>
      </c>
      <c r="CF45" s="32">
        <f t="shared" si="95"/>
        <v>651931.75712597277</v>
      </c>
      <c r="CG45" s="32">
        <f t="shared" si="95"/>
        <v>636024.38676621811</v>
      </c>
      <c r="CH45" s="32">
        <f t="shared" si="95"/>
        <v>631175.28719884134</v>
      </c>
      <c r="CI45" s="32">
        <f t="shared" si="95"/>
        <v>616285.98986560991</v>
      </c>
      <c r="CJ45" s="32">
        <f t="shared" si="95"/>
        <v>608101.68219682632</v>
      </c>
      <c r="CK45" s="32">
        <f t="shared" si="95"/>
        <v>602536.67519745277</v>
      </c>
      <c r="CL45" s="32">
        <f t="shared" si="95"/>
        <v>587892.31581756938</v>
      </c>
      <c r="CM45" s="32">
        <f t="shared" si="95"/>
        <v>581959.12474219664</v>
      </c>
      <c r="CN45" s="32">
        <f t="shared" si="95"/>
        <v>572075.49819376739</v>
      </c>
      <c r="CO45" s="32">
        <f t="shared" si="95"/>
        <v>557572.17597265926</v>
      </c>
      <c r="CP45" s="32">
        <f t="shared" si="95"/>
        <v>548162.57140220702</v>
      </c>
      <c r="CQ45" s="32">
        <f t="shared" si="95"/>
        <v>542437.18064601102</v>
      </c>
      <c r="CR45" s="32">
        <f t="shared" si="95"/>
        <v>533986.87865665765</v>
      </c>
      <c r="CS45" s="32">
        <f t="shared" si="95"/>
        <v>524724.93853986193</v>
      </c>
      <c r="CT45" s="32">
        <f t="shared" si="95"/>
        <v>523486.04574401851</v>
      </c>
      <c r="CU45" s="32">
        <f t="shared" si="95"/>
        <v>507001.30248217995</v>
      </c>
      <c r="CV45" s="32">
        <f t="shared" si="95"/>
        <v>497035.63188135385</v>
      </c>
      <c r="CW45" s="32">
        <f t="shared" si="95"/>
        <v>498705.32369746134</v>
      </c>
      <c r="CX45" s="32">
        <f t="shared" si="95"/>
        <v>487776.73638738063</v>
      </c>
      <c r="CY45" s="32">
        <f t="shared" si="95"/>
        <v>478958.56851306482</v>
      </c>
      <c r="CZ45" s="32">
        <f t="shared" si="95"/>
        <v>470404.531026643</v>
      </c>
      <c r="DA45" s="32">
        <f t="shared" si="95"/>
        <v>460883.52303327189</v>
      </c>
      <c r="DB45" s="32">
        <f t="shared" ref="DB45:EG45" si="96">DO20</f>
        <v>457305.26791590929</v>
      </c>
      <c r="DC45" s="32">
        <f t="shared" si="96"/>
        <v>453039.88238204474</v>
      </c>
      <c r="DD45" s="32">
        <f t="shared" si="96"/>
        <v>440889.71609906445</v>
      </c>
      <c r="DE45" s="32">
        <f t="shared" si="96"/>
        <v>431225.13949921349</v>
      </c>
      <c r="DF45" s="32">
        <f t="shared" si="96"/>
        <v>435631.74711870216</v>
      </c>
      <c r="DG45" s="32">
        <f t="shared" si="96"/>
        <v>413693.63626398519</v>
      </c>
      <c r="DH45" s="32">
        <f t="shared" si="96"/>
        <v>404352.81827448634</v>
      </c>
      <c r="DI45" s="32">
        <f t="shared" si="96"/>
        <v>401112.78009945562</v>
      </c>
      <c r="DJ45" s="32">
        <f t="shared" si="96"/>
        <v>391397.3369116339</v>
      </c>
      <c r="DK45" s="32">
        <f t="shared" si="96"/>
        <v>384297.05994938279</v>
      </c>
      <c r="DL45" s="32">
        <f t="shared" si="96"/>
        <v>380174.13384630909</v>
      </c>
      <c r="DM45" s="32">
        <f t="shared" si="96"/>
        <v>373667.1326628938</v>
      </c>
      <c r="DN45" s="32">
        <f t="shared" si="96"/>
        <v>370221.59662090056</v>
      </c>
      <c r="DO45" s="32">
        <f t="shared" si="96"/>
        <v>367686.02516715962</v>
      </c>
      <c r="DP45" s="32">
        <f t="shared" si="96"/>
        <v>369789.4634169396</v>
      </c>
      <c r="DQ45" s="32">
        <f t="shared" si="96"/>
        <v>340875.85743944847</v>
      </c>
      <c r="DR45" s="32">
        <f t="shared" si="96"/>
        <v>333423.36194393667</v>
      </c>
      <c r="DS45" s="32">
        <f t="shared" si="96"/>
        <v>187376.55824243341</v>
      </c>
      <c r="DT45" s="32">
        <f t="shared" si="96"/>
        <v>170237.61224428212</v>
      </c>
      <c r="DU45" s="32">
        <f t="shared" si="96"/>
        <v>167362.9774818173</v>
      </c>
      <c r="DV45" s="32">
        <f t="shared" si="96"/>
        <v>165796.06680382829</v>
      </c>
      <c r="DW45" s="32">
        <f t="shared" si="96"/>
        <v>163550.85119633449</v>
      </c>
      <c r="DX45" s="32">
        <f t="shared" si="96"/>
        <v>161759.1985612803</v>
      </c>
      <c r="DY45" s="32">
        <f t="shared" si="96"/>
        <v>159915.95783737928</v>
      </c>
      <c r="DZ45" s="32">
        <f t="shared" si="96"/>
        <v>158135.57897102332</v>
      </c>
      <c r="EA45" s="32">
        <f t="shared" si="96"/>
        <v>156376.62935674732</v>
      </c>
      <c r="EB45" s="32">
        <f t="shared" si="96"/>
        <v>157295.02626094606</v>
      </c>
      <c r="EC45" s="32">
        <f t="shared" si="96"/>
        <v>152921.86517097766</v>
      </c>
      <c r="ED45" s="32">
        <f t="shared" si="96"/>
        <v>151225.38267933979</v>
      </c>
      <c r="EE45" s="32">
        <f t="shared" si="96"/>
        <v>149549.13890788489</v>
      </c>
      <c r="EF45" s="32">
        <f t="shared" si="96"/>
        <v>147892.85327224311</v>
      </c>
      <c r="EG45" s="32">
        <f t="shared" si="96"/>
        <v>146256.23685061379</v>
      </c>
      <c r="EH45" s="32">
        <f t="shared" ref="EH45:FM45" si="97">EU20</f>
        <v>144639.02706477349</v>
      </c>
      <c r="EI45" s="32">
        <f t="shared" si="97"/>
        <v>143040.9437230895</v>
      </c>
      <c r="EJ45" s="32">
        <f t="shared" si="97"/>
        <v>141461.72604733854</v>
      </c>
      <c r="EK45" s="32">
        <f t="shared" si="97"/>
        <v>139901.10496041365</v>
      </c>
      <c r="EL45" s="32">
        <f t="shared" si="97"/>
        <v>138358.82729135445</v>
      </c>
      <c r="EM45" s="32">
        <f t="shared" si="97"/>
        <v>136834.63620048499</v>
      </c>
      <c r="EN45" s="32">
        <f t="shared" si="97"/>
        <v>137530.50468740988</v>
      </c>
      <c r="EO45" s="32">
        <f t="shared" si="97"/>
        <v>133839.58475439556</v>
      </c>
      <c r="EP45" s="32">
        <f t="shared" si="97"/>
        <v>132368.17334719468</v>
      </c>
      <c r="EQ45" s="32">
        <f t="shared" si="97"/>
        <v>130913.87837791923</v>
      </c>
      <c r="ER45" s="32">
        <f t="shared" si="97"/>
        <v>129476.4592057769</v>
      </c>
      <c r="ES45" s="32">
        <f t="shared" si="97"/>
        <v>128055.68342014335</v>
      </c>
      <c r="ET45" s="32">
        <f t="shared" si="97"/>
        <v>126651.32808637268</v>
      </c>
      <c r="EU45" s="32">
        <f t="shared" si="97"/>
        <v>125263.16491674577</v>
      </c>
      <c r="EV45" s="32">
        <f t="shared" si="97"/>
        <v>123890.97920678482</v>
      </c>
      <c r="EW45" s="32">
        <f t="shared" si="97"/>
        <v>122534.54751458095</v>
      </c>
      <c r="EX45" s="32">
        <f t="shared" si="97"/>
        <v>121193.66022001412</v>
      </c>
      <c r="EY45" s="32">
        <f t="shared" si="97"/>
        <v>119864.53036748878</v>
      </c>
      <c r="EZ45" s="32">
        <f t="shared" si="97"/>
        <v>120342.12808678704</v>
      </c>
      <c r="FA45" s="32">
        <f t="shared" si="97"/>
        <v>117228.22403001042</v>
      </c>
      <c r="FB45" s="32">
        <f t="shared" si="97"/>
        <v>115934.56158579464</v>
      </c>
      <c r="FC45" s="32">
        <f t="shared" si="97"/>
        <v>114638.37575236685</v>
      </c>
      <c r="FD45" s="32">
        <f t="shared" si="97"/>
        <v>113352.58409387335</v>
      </c>
      <c r="FE45" s="32">
        <f t="shared" si="97"/>
        <v>112069.43451977121</v>
      </c>
      <c r="FF45" s="32">
        <f t="shared" si="97"/>
        <v>110801.89311264612</v>
      </c>
      <c r="FG45" s="32">
        <f t="shared" si="97"/>
        <v>109549.96169373464</v>
      </c>
      <c r="FH45" s="32">
        <f t="shared" si="97"/>
        <v>108320.69331219903</v>
      </c>
      <c r="FI45" s="32">
        <f t="shared" si="97"/>
        <v>107103.34212251322</v>
      </c>
      <c r="FJ45" s="32">
        <f t="shared" si="97"/>
        <v>105908.70310094759</v>
      </c>
      <c r="FK45" s="32">
        <f t="shared" si="97"/>
        <v>104720.67350546764</v>
      </c>
      <c r="FL45" s="32">
        <f t="shared" si="97"/>
        <v>104499.26125250556</v>
      </c>
      <c r="FM45" s="32">
        <f t="shared" si="97"/>
        <v>102351.98212254421</v>
      </c>
      <c r="FN45" s="32">
        <f t="shared" ref="FN45:GN45" si="98">GA20</f>
        <v>101183.74580200804</v>
      </c>
      <c r="FO45" s="32">
        <f t="shared" si="98"/>
        <v>99980.862331732467</v>
      </c>
      <c r="FP45" s="32">
        <f t="shared" si="98"/>
        <v>98778.671726220025</v>
      </c>
      <c r="FQ45" s="32">
        <f t="shared" si="98"/>
        <v>97606.720969911185</v>
      </c>
      <c r="FR45" s="32">
        <f t="shared" si="98"/>
        <v>96418.481908335409</v>
      </c>
      <c r="FS45" s="32">
        <f t="shared" si="98"/>
        <v>95298.702422987844</v>
      </c>
      <c r="FT45" s="32">
        <f t="shared" si="98"/>
        <v>94266.876662326962</v>
      </c>
      <c r="FU45" s="32">
        <f t="shared" si="98"/>
        <v>93246.251362255454</v>
      </c>
      <c r="FV45" s="32">
        <f t="shared" si="98"/>
        <v>92236.680452377186</v>
      </c>
      <c r="FW45" s="32">
        <f t="shared" si="98"/>
        <v>91238.023508106256</v>
      </c>
      <c r="FX45" s="32">
        <f t="shared" si="98"/>
        <v>90255.684075122961</v>
      </c>
      <c r="FY45" s="32">
        <f t="shared" si="98"/>
        <v>89278.294455896219</v>
      </c>
      <c r="FZ45" s="32">
        <f t="shared" si="98"/>
        <v>88311.401112876978</v>
      </c>
      <c r="GA45" s="32">
        <f t="shared" si="98"/>
        <v>0</v>
      </c>
      <c r="GB45" s="32">
        <f t="shared" si="98"/>
        <v>0</v>
      </c>
      <c r="GC45" s="32">
        <f t="shared" si="98"/>
        <v>0</v>
      </c>
      <c r="GD45" s="32">
        <f t="shared" si="98"/>
        <v>0</v>
      </c>
      <c r="GE45" s="32">
        <f t="shared" si="98"/>
        <v>0</v>
      </c>
      <c r="GF45" s="32">
        <f t="shared" si="98"/>
        <v>0</v>
      </c>
      <c r="GG45" s="32">
        <f t="shared" si="98"/>
        <v>0</v>
      </c>
      <c r="GH45" s="32">
        <f t="shared" si="98"/>
        <v>0</v>
      </c>
      <c r="GI45" s="32">
        <f t="shared" si="98"/>
        <v>0</v>
      </c>
      <c r="GJ45" s="32">
        <f t="shared" si="98"/>
        <v>0</v>
      </c>
      <c r="GK45" s="32">
        <f t="shared" si="98"/>
        <v>0</v>
      </c>
      <c r="GL45" s="32">
        <f t="shared" si="98"/>
        <v>0</v>
      </c>
      <c r="GM45" s="32">
        <f t="shared" si="98"/>
        <v>0</v>
      </c>
      <c r="GN45" s="32">
        <f t="shared" si="98"/>
        <v>0</v>
      </c>
    </row>
    <row r="46" spans="2:196" s="32" customFormat="1" x14ac:dyDescent="0.25">
      <c r="B46" s="32">
        <f>Blad4!B20</f>
        <v>80361232.335142761</v>
      </c>
      <c r="C46" s="32">
        <f>Q21</f>
        <v>7010095.9867435871</v>
      </c>
      <c r="D46" s="32">
        <f t="shared" ref="D46:I46" si="99">R21</f>
        <v>9903398.5425979644</v>
      </c>
      <c r="E46" s="32">
        <f t="shared" si="99"/>
        <v>7171439.3883637292</v>
      </c>
      <c r="F46" s="32">
        <f t="shared" si="99"/>
        <v>5460851.7655151673</v>
      </c>
      <c r="G46" s="32">
        <f t="shared" si="99"/>
        <v>4524636.0127050271</v>
      </c>
      <c r="H46" s="32">
        <f t="shared" si="99"/>
        <v>4076115.1394011416</v>
      </c>
      <c r="I46" s="32">
        <f t="shared" si="99"/>
        <v>3676923.3164723339</v>
      </c>
      <c r="J46" s="32">
        <f t="shared" ref="J46:AO46" si="100">X21</f>
        <v>3465732.2909979629</v>
      </c>
      <c r="K46" s="32">
        <f t="shared" si="100"/>
        <v>3266567.2692937241</v>
      </c>
      <c r="L46" s="32">
        <f t="shared" si="100"/>
        <v>3192575.4620315055</v>
      </c>
      <c r="M46" s="32">
        <f t="shared" si="100"/>
        <v>3111715.7680165372</v>
      </c>
      <c r="N46" s="32">
        <f t="shared" si="100"/>
        <v>3025053.1122582359</v>
      </c>
      <c r="O46" s="32">
        <f t="shared" si="100"/>
        <v>2942454.5553312432</v>
      </c>
      <c r="P46" s="32">
        <f t="shared" si="100"/>
        <v>2854191.8196596312</v>
      </c>
      <c r="Q46" s="32">
        <f t="shared" si="100"/>
        <v>2759504.9283420192</v>
      </c>
      <c r="R46" s="32">
        <f t="shared" si="100"/>
        <v>2644577.834106775</v>
      </c>
      <c r="S46" s="32">
        <f t="shared" si="100"/>
        <v>2515217.8422061265</v>
      </c>
      <c r="T46" s="32">
        <f t="shared" si="100"/>
        <v>2382797.352156261</v>
      </c>
      <c r="U46" s="32">
        <f t="shared" si="100"/>
        <v>2240164.7085378105</v>
      </c>
      <c r="V46" s="32">
        <f t="shared" si="100"/>
        <v>2097511.1578118396</v>
      </c>
      <c r="W46" s="32">
        <f t="shared" si="100"/>
        <v>1961625.8248288112</v>
      </c>
      <c r="X46" s="32">
        <f t="shared" si="100"/>
        <v>1833016.4787397156</v>
      </c>
      <c r="Y46" s="32">
        <f t="shared" si="100"/>
        <v>1718994.6662445636</v>
      </c>
      <c r="Z46" s="32">
        <f t="shared" si="100"/>
        <v>1619921.5932232789</v>
      </c>
      <c r="AA46" s="32">
        <f t="shared" si="100"/>
        <v>1535263.4940972468</v>
      </c>
      <c r="AB46" s="32">
        <f t="shared" si="100"/>
        <v>1462548.1746957169</v>
      </c>
      <c r="AC46" s="32">
        <f t="shared" si="100"/>
        <v>1400403.0679327524</v>
      </c>
      <c r="AD46" s="32">
        <f t="shared" si="100"/>
        <v>1351142.3901660675</v>
      </c>
      <c r="AE46" s="32">
        <f t="shared" si="100"/>
        <v>1308295.6241734507</v>
      </c>
      <c r="AF46" s="32">
        <f t="shared" si="100"/>
        <v>1275645.3290483309</v>
      </c>
      <c r="AG46" s="32">
        <f t="shared" si="100"/>
        <v>1240248.9951616263</v>
      </c>
      <c r="AH46" s="32">
        <f t="shared" si="100"/>
        <v>1204862.8099765885</v>
      </c>
      <c r="AI46" s="32">
        <f t="shared" si="100"/>
        <v>1170812.8593822697</v>
      </c>
      <c r="AJ46" s="32">
        <f t="shared" si="100"/>
        <v>1134216.0935873678</v>
      </c>
      <c r="AK46" s="32">
        <f t="shared" si="100"/>
        <v>1110452.0663394511</v>
      </c>
      <c r="AL46" s="32">
        <f t="shared" si="100"/>
        <v>1082406.392682049</v>
      </c>
      <c r="AM46" s="32">
        <f t="shared" si="100"/>
        <v>1061055.1703295936</v>
      </c>
      <c r="AN46" s="32">
        <f t="shared" si="100"/>
        <v>1037365.8566898649</v>
      </c>
      <c r="AO46" s="32">
        <f t="shared" si="100"/>
        <v>1011000.7966935735</v>
      </c>
      <c r="AP46" s="32">
        <f t="shared" ref="AP46:BU46" si="101">BD21</f>
        <v>983257.35673510749</v>
      </c>
      <c r="AQ46" s="32">
        <f t="shared" si="101"/>
        <v>960097.95631061378</v>
      </c>
      <c r="AR46" s="32">
        <f t="shared" si="101"/>
        <v>936070.38637448894</v>
      </c>
      <c r="AS46" s="32">
        <f t="shared" si="101"/>
        <v>907331.85686241044</v>
      </c>
      <c r="AT46" s="32">
        <f t="shared" si="101"/>
        <v>883154.07251692924</v>
      </c>
      <c r="AU46" s="32">
        <f t="shared" si="101"/>
        <v>862235.56506327633</v>
      </c>
      <c r="AV46" s="32">
        <f t="shared" si="101"/>
        <v>842198.86326105287</v>
      </c>
      <c r="AW46" s="32">
        <f t="shared" si="101"/>
        <v>835466.82913146366</v>
      </c>
      <c r="AX46" s="32">
        <f t="shared" si="101"/>
        <v>810057.47759023204</v>
      </c>
      <c r="AY46" s="32">
        <f t="shared" si="101"/>
        <v>819138.49327978608</v>
      </c>
      <c r="AZ46" s="32">
        <f t="shared" si="101"/>
        <v>766012.58868687833</v>
      </c>
      <c r="BA46" s="32">
        <f t="shared" si="101"/>
        <v>766905.85860707925</v>
      </c>
      <c r="BB46" s="32">
        <f t="shared" si="101"/>
        <v>729402.14765920665</v>
      </c>
      <c r="BC46" s="32">
        <f t="shared" si="101"/>
        <v>722497.50279819104</v>
      </c>
      <c r="BD46" s="32">
        <f t="shared" si="101"/>
        <v>697641.70829799364</v>
      </c>
      <c r="BE46" s="32">
        <f t="shared" si="101"/>
        <v>684800.30846957094</v>
      </c>
      <c r="BF46" s="32">
        <f t="shared" si="101"/>
        <v>677832.14325502783</v>
      </c>
      <c r="BG46" s="32">
        <f t="shared" si="101"/>
        <v>664899.52054394351</v>
      </c>
      <c r="BH46" s="32">
        <f t="shared" si="101"/>
        <v>646828.47692813328</v>
      </c>
      <c r="BI46" s="32">
        <f t="shared" si="101"/>
        <v>631884.75888389943</v>
      </c>
      <c r="BJ46" s="32">
        <f t="shared" si="101"/>
        <v>628192.14052168967</v>
      </c>
      <c r="BK46" s="32">
        <f t="shared" si="101"/>
        <v>588971.69310387911</v>
      </c>
      <c r="BL46" s="32">
        <f t="shared" si="101"/>
        <v>591278.17544824816</v>
      </c>
      <c r="BM46" s="32">
        <f t="shared" si="101"/>
        <v>572055.59457216563</v>
      </c>
      <c r="BN46" s="32">
        <f t="shared" si="101"/>
        <v>557811.71895525954</v>
      </c>
      <c r="BO46" s="32">
        <f t="shared" si="101"/>
        <v>551034.43077955605</v>
      </c>
      <c r="BP46" s="32">
        <f t="shared" si="101"/>
        <v>550038.17006292823</v>
      </c>
      <c r="BQ46" s="32">
        <f t="shared" si="101"/>
        <v>533443.20382300159</v>
      </c>
      <c r="BR46" s="32">
        <f t="shared" si="101"/>
        <v>532139.81655794987</v>
      </c>
      <c r="BS46" s="32">
        <f t="shared" si="101"/>
        <v>514020.28454536153</v>
      </c>
      <c r="BT46" s="32">
        <f t="shared" si="101"/>
        <v>500677.16896637238</v>
      </c>
      <c r="BU46" s="32">
        <f t="shared" si="101"/>
        <v>486544.92268431897</v>
      </c>
      <c r="BV46" s="32">
        <f t="shared" ref="BV46:DA46" si="102">CJ21</f>
        <v>483481.47531240236</v>
      </c>
      <c r="BW46" s="32">
        <f t="shared" si="102"/>
        <v>469497.77125923522</v>
      </c>
      <c r="BX46" s="32">
        <f t="shared" si="102"/>
        <v>463737.01205773797</v>
      </c>
      <c r="BY46" s="32">
        <f t="shared" si="102"/>
        <v>464545.61100154201</v>
      </c>
      <c r="BZ46" s="32">
        <f t="shared" si="102"/>
        <v>451595.95234941726</v>
      </c>
      <c r="CA46" s="32">
        <f t="shared" si="102"/>
        <v>434570.20386709855</v>
      </c>
      <c r="CB46" s="32">
        <f t="shared" si="102"/>
        <v>426388.66277488694</v>
      </c>
      <c r="CC46" s="32">
        <f t="shared" si="102"/>
        <v>425811.83800106135</v>
      </c>
      <c r="CD46" s="32">
        <f t="shared" si="102"/>
        <v>414488.93039435311</v>
      </c>
      <c r="CE46" s="32">
        <f t="shared" si="102"/>
        <v>408719.26930197189</v>
      </c>
      <c r="CF46" s="32">
        <f t="shared" si="102"/>
        <v>398721.78035017103</v>
      </c>
      <c r="CG46" s="32">
        <f t="shared" si="102"/>
        <v>396410.72632028291</v>
      </c>
      <c r="CH46" s="32">
        <f t="shared" si="102"/>
        <v>391272.69366222271</v>
      </c>
      <c r="CI46" s="32">
        <f t="shared" si="102"/>
        <v>384869.77163137321</v>
      </c>
      <c r="CJ46" s="32">
        <f t="shared" si="102"/>
        <v>379455.89527223969</v>
      </c>
      <c r="CK46" s="32">
        <f t="shared" si="102"/>
        <v>372091.80741303466</v>
      </c>
      <c r="CL46" s="32">
        <f t="shared" si="102"/>
        <v>364889.55345536809</v>
      </c>
      <c r="CM46" s="32">
        <f t="shared" si="102"/>
        <v>362112.12091125571</v>
      </c>
      <c r="CN46" s="32">
        <f t="shared" si="102"/>
        <v>355234.81611839286</v>
      </c>
      <c r="CO46" s="32">
        <f t="shared" si="102"/>
        <v>345444.24713010521</v>
      </c>
      <c r="CP46" s="32">
        <f t="shared" si="102"/>
        <v>338859.33762019075</v>
      </c>
      <c r="CQ46" s="32">
        <f t="shared" si="102"/>
        <v>335685.85755156056</v>
      </c>
      <c r="CR46" s="32">
        <f t="shared" si="102"/>
        <v>329361.70802189293</v>
      </c>
      <c r="CS46" s="32">
        <f t="shared" si="102"/>
        <v>327366.93963919522</v>
      </c>
      <c r="CT46" s="32">
        <f t="shared" si="102"/>
        <v>325306.35945233062</v>
      </c>
      <c r="CU46" s="32">
        <f t="shared" si="102"/>
        <v>315993.54746469593</v>
      </c>
      <c r="CV46" s="32">
        <f t="shared" si="102"/>
        <v>308036.94304764865</v>
      </c>
      <c r="CW46" s="32">
        <f t="shared" si="102"/>
        <v>307518.06157631264</v>
      </c>
      <c r="CX46" s="32">
        <f t="shared" si="102"/>
        <v>302863.76397971623</v>
      </c>
      <c r="CY46" s="32">
        <f t="shared" si="102"/>
        <v>296458.92919506732</v>
      </c>
      <c r="CZ46" s="32">
        <f t="shared" si="102"/>
        <v>290149.52416254318</v>
      </c>
      <c r="DA46" s="32">
        <f t="shared" si="102"/>
        <v>284519.86519455904</v>
      </c>
      <c r="DB46" s="32">
        <f t="shared" ref="DB46:EG46" si="103">DP21</f>
        <v>282957.93963415915</v>
      </c>
      <c r="DC46" s="32">
        <f t="shared" si="103"/>
        <v>280639.2775494706</v>
      </c>
      <c r="DD46" s="32">
        <f t="shared" si="103"/>
        <v>270481.82718092395</v>
      </c>
      <c r="DE46" s="32">
        <f t="shared" si="103"/>
        <v>266783.55945750454</v>
      </c>
      <c r="DF46" s="32">
        <f t="shared" si="103"/>
        <v>270062.0449579542</v>
      </c>
      <c r="DG46" s="32">
        <f t="shared" si="103"/>
        <v>254056.67598584376</v>
      </c>
      <c r="DH46" s="32">
        <f t="shared" si="103"/>
        <v>246455.07515211444</v>
      </c>
      <c r="DI46" s="32">
        <f t="shared" si="103"/>
        <v>241154.73132447386</v>
      </c>
      <c r="DJ46" s="32">
        <f t="shared" si="103"/>
        <v>236947.57460836298</v>
      </c>
      <c r="DK46" s="32">
        <f t="shared" si="103"/>
        <v>231852.92971988494</v>
      </c>
      <c r="DL46" s="32">
        <f t="shared" si="103"/>
        <v>229604.65212211781</v>
      </c>
      <c r="DM46" s="32">
        <f t="shared" si="103"/>
        <v>226387.69346802717</v>
      </c>
      <c r="DN46" s="32">
        <f t="shared" si="103"/>
        <v>224633.9579049637</v>
      </c>
      <c r="DO46" s="32">
        <f t="shared" si="103"/>
        <v>223727.11474969288</v>
      </c>
      <c r="DP46" s="32">
        <f t="shared" si="103"/>
        <v>223788.89174128853</v>
      </c>
      <c r="DQ46" s="32">
        <f t="shared" si="103"/>
        <v>220874.43765225311</v>
      </c>
      <c r="DR46" s="32">
        <f t="shared" si="103"/>
        <v>214910.39461476789</v>
      </c>
      <c r="DS46" s="32">
        <f t="shared" si="103"/>
        <v>135247.82228375817</v>
      </c>
      <c r="DT46" s="32">
        <f t="shared" si="103"/>
        <v>133697.92301002215</v>
      </c>
      <c r="DU46" s="32">
        <f t="shared" si="103"/>
        <v>131228.43173286613</v>
      </c>
      <c r="DV46" s="32">
        <f t="shared" si="103"/>
        <v>130051.50582252267</v>
      </c>
      <c r="DW46" s="32">
        <f t="shared" si="103"/>
        <v>128181.63563990936</v>
      </c>
      <c r="DX46" s="32">
        <f t="shared" si="103"/>
        <v>126773.96024744709</v>
      </c>
      <c r="DY46" s="32">
        <f t="shared" si="103"/>
        <v>125302.25154253335</v>
      </c>
      <c r="DZ46" s="32">
        <f t="shared" si="103"/>
        <v>123898.00016842085</v>
      </c>
      <c r="EA46" s="32">
        <f t="shared" si="103"/>
        <v>123436.75633772989</v>
      </c>
      <c r="EB46" s="32">
        <f t="shared" si="103"/>
        <v>121122.12240493958</v>
      </c>
      <c r="EC46" s="32">
        <f t="shared" si="103"/>
        <v>119755.28011987027</v>
      </c>
      <c r="ED46" s="32">
        <f t="shared" si="103"/>
        <v>118366.68246815124</v>
      </c>
      <c r="EE46" s="32">
        <f t="shared" si="103"/>
        <v>117032.08145794905</v>
      </c>
      <c r="EF46" s="32">
        <f t="shared" si="103"/>
        <v>115692.50143661346</v>
      </c>
      <c r="EG46" s="32">
        <f t="shared" si="103"/>
        <v>114378.40011267886</v>
      </c>
      <c r="EH46" s="32">
        <f t="shared" ref="EH46:FM46" si="104">EV21</f>
        <v>113076.6419482534</v>
      </c>
      <c r="EI46" s="32">
        <f t="shared" si="104"/>
        <v>111815.53656622846</v>
      </c>
      <c r="EJ46" s="32">
        <f t="shared" si="104"/>
        <v>110552.52390853355</v>
      </c>
      <c r="EK46" s="32">
        <f t="shared" si="104"/>
        <v>109326.75197153329</v>
      </c>
      <c r="EL46" s="32">
        <f t="shared" si="104"/>
        <v>108081.42527034535</v>
      </c>
      <c r="EM46" s="32">
        <f t="shared" si="104"/>
        <v>107717.91545983218</v>
      </c>
      <c r="EN46" s="32">
        <f t="shared" si="104"/>
        <v>105686.18188189657</v>
      </c>
      <c r="EO46" s="32">
        <f t="shared" si="104"/>
        <v>104479.02010804856</v>
      </c>
      <c r="EP46" s="32">
        <f t="shared" si="104"/>
        <v>103317.05238962811</v>
      </c>
      <c r="EQ46" s="32">
        <f t="shared" si="104"/>
        <v>102177.09801421397</v>
      </c>
      <c r="ER46" s="32">
        <f t="shared" si="104"/>
        <v>101050.69845545256</v>
      </c>
      <c r="ES46" s="32">
        <f t="shared" si="104"/>
        <v>99905.002872791869</v>
      </c>
      <c r="ET46" s="32">
        <f t="shared" si="104"/>
        <v>98805.204428320241</v>
      </c>
      <c r="EU46" s="32">
        <f t="shared" si="104"/>
        <v>97718.3878496369</v>
      </c>
      <c r="EV46" s="32">
        <f t="shared" si="104"/>
        <v>96612.272054893489</v>
      </c>
      <c r="EW46" s="32">
        <f t="shared" si="104"/>
        <v>95515.491635721002</v>
      </c>
      <c r="EX46" s="32">
        <f t="shared" si="104"/>
        <v>94439.786714272544</v>
      </c>
      <c r="EY46" s="32">
        <f t="shared" si="104"/>
        <v>94153.579069648447</v>
      </c>
      <c r="EZ46" s="32">
        <f t="shared" si="104"/>
        <v>92369.98738667935</v>
      </c>
      <c r="FA46" s="32">
        <f t="shared" si="104"/>
        <v>91357.483685810148</v>
      </c>
      <c r="FB46" s="32">
        <f t="shared" si="104"/>
        <v>90356.725645086713</v>
      </c>
      <c r="FC46" s="32">
        <f t="shared" si="104"/>
        <v>89296.028411421998</v>
      </c>
      <c r="FD46" s="32">
        <f t="shared" si="104"/>
        <v>88272.181528704459</v>
      </c>
      <c r="FE46" s="32">
        <f t="shared" si="104"/>
        <v>87251.940519479162</v>
      </c>
      <c r="FF46" s="32">
        <f t="shared" si="104"/>
        <v>86267.849555570574</v>
      </c>
      <c r="FG46" s="32">
        <f t="shared" si="104"/>
        <v>85161.036622323678</v>
      </c>
      <c r="FH46" s="32">
        <f t="shared" si="104"/>
        <v>84154.775700335114</v>
      </c>
      <c r="FI46" s="32">
        <f t="shared" si="104"/>
        <v>83215.929825007115</v>
      </c>
      <c r="FJ46" s="32">
        <f t="shared" si="104"/>
        <v>82288.81717914078</v>
      </c>
      <c r="FK46" s="32">
        <f t="shared" si="104"/>
        <v>81921.20441731521</v>
      </c>
      <c r="FL46" s="32">
        <f t="shared" si="104"/>
        <v>80468.902276861394</v>
      </c>
      <c r="FM46" s="32">
        <f t="shared" si="104"/>
        <v>79583.629895349004</v>
      </c>
      <c r="FN46" s="32">
        <f t="shared" ref="FN46:GN46" si="105">GB21</f>
        <v>78667.675399777741</v>
      </c>
      <c r="FO46" s="32">
        <f t="shared" si="105"/>
        <v>77714.824095811622</v>
      </c>
      <c r="FP46" s="32">
        <f t="shared" si="105"/>
        <v>76845.452407395569</v>
      </c>
      <c r="FQ46" s="32">
        <f t="shared" si="105"/>
        <v>75987.993724467844</v>
      </c>
      <c r="FR46" s="32">
        <f t="shared" si="105"/>
        <v>75155.682644716289</v>
      </c>
      <c r="FS46" s="32">
        <f t="shared" si="105"/>
        <v>74332.632222769054</v>
      </c>
      <c r="FT46" s="32">
        <f t="shared" si="105"/>
        <v>73518.710496609317</v>
      </c>
      <c r="FU46" s="32">
        <f t="shared" si="105"/>
        <v>72713.803494724474</v>
      </c>
      <c r="FV46" s="32">
        <f t="shared" si="105"/>
        <v>71908.036103497492</v>
      </c>
      <c r="FW46" s="32">
        <f t="shared" si="105"/>
        <v>71594.470924066394</v>
      </c>
      <c r="FX46" s="32">
        <f t="shared" si="105"/>
        <v>70342.209992566524</v>
      </c>
      <c r="FY46" s="32">
        <f t="shared" si="105"/>
        <v>69572.152104491601</v>
      </c>
      <c r="FZ46" s="32">
        <f t="shared" si="105"/>
        <v>68810.50949485712</v>
      </c>
      <c r="GA46" s="32">
        <f t="shared" si="105"/>
        <v>0</v>
      </c>
      <c r="GB46" s="32">
        <f t="shared" si="105"/>
        <v>0</v>
      </c>
      <c r="GC46" s="32">
        <f t="shared" si="105"/>
        <v>0</v>
      </c>
      <c r="GD46" s="32">
        <f t="shared" si="105"/>
        <v>0</v>
      </c>
      <c r="GE46" s="32">
        <f t="shared" si="105"/>
        <v>0</v>
      </c>
      <c r="GF46" s="32">
        <f t="shared" si="105"/>
        <v>0</v>
      </c>
      <c r="GG46" s="32">
        <f t="shared" si="105"/>
        <v>0</v>
      </c>
      <c r="GH46" s="32">
        <f t="shared" si="105"/>
        <v>0</v>
      </c>
      <c r="GI46" s="32">
        <f t="shared" si="105"/>
        <v>0</v>
      </c>
      <c r="GJ46" s="32">
        <f t="shared" si="105"/>
        <v>0</v>
      </c>
      <c r="GK46" s="32">
        <f t="shared" si="105"/>
        <v>0</v>
      </c>
      <c r="GL46" s="32">
        <f t="shared" si="105"/>
        <v>0</v>
      </c>
      <c r="GM46" s="32">
        <f t="shared" si="105"/>
        <v>0</v>
      </c>
      <c r="GN46" s="32">
        <f t="shared" si="105"/>
        <v>0</v>
      </c>
    </row>
    <row r="47" spans="2:196" s="32" customFormat="1" x14ac:dyDescent="0.25">
      <c r="B47" s="32">
        <f>Blad4!B21</f>
        <v>162820255.35188976</v>
      </c>
      <c r="C47" s="32">
        <f>R22</f>
        <v>8064635.4385238662</v>
      </c>
      <c r="D47" s="32">
        <f t="shared" ref="D47:I47" si="106">S22</f>
        <v>14105182.458338328</v>
      </c>
      <c r="E47" s="32">
        <f t="shared" si="106"/>
        <v>10365825.563649623</v>
      </c>
      <c r="F47" s="32">
        <f t="shared" si="106"/>
        <v>8930290.7347037941</v>
      </c>
      <c r="G47" s="32">
        <f t="shared" si="106"/>
        <v>7585136.5423967745</v>
      </c>
      <c r="H47" s="32">
        <f t="shared" si="106"/>
        <v>6891114.4459015448</v>
      </c>
      <c r="I47" s="32">
        <f t="shared" si="106"/>
        <v>6417382.4629292767</v>
      </c>
      <c r="J47" s="32">
        <f t="shared" ref="J47:AO47" si="107">Y22</f>
        <v>6298242.5187163092</v>
      </c>
      <c r="K47" s="32">
        <f t="shared" si="107"/>
        <v>6019569.2743447497</v>
      </c>
      <c r="L47" s="32">
        <f t="shared" si="107"/>
        <v>5578216.4030275159</v>
      </c>
      <c r="M47" s="32">
        <f t="shared" si="107"/>
        <v>5749776.6995342188</v>
      </c>
      <c r="N47" s="32">
        <f t="shared" si="107"/>
        <v>5426549.989142322</v>
      </c>
      <c r="O47" s="32">
        <f t="shared" si="107"/>
        <v>5486310.1196751259</v>
      </c>
      <c r="P47" s="32">
        <f t="shared" si="107"/>
        <v>6091053.4395543421</v>
      </c>
      <c r="Q47" s="32">
        <f t="shared" si="107"/>
        <v>5498012.2170382226</v>
      </c>
      <c r="R47" s="32">
        <f t="shared" si="107"/>
        <v>5707422.5729939975</v>
      </c>
      <c r="S47" s="32">
        <f t="shared" si="107"/>
        <v>5253915.917497498</v>
      </c>
      <c r="T47" s="32">
        <f t="shared" si="107"/>
        <v>4862678.3173068091</v>
      </c>
      <c r="U47" s="32">
        <f t="shared" si="107"/>
        <v>4735744.9319798704</v>
      </c>
      <c r="V47" s="32">
        <f t="shared" si="107"/>
        <v>4653565.7385542719</v>
      </c>
      <c r="W47" s="32">
        <f t="shared" si="107"/>
        <v>4473186.2174847238</v>
      </c>
      <c r="X47" s="32">
        <f t="shared" si="107"/>
        <v>3894239.042784248</v>
      </c>
      <c r="Y47" s="32">
        <f t="shared" si="107"/>
        <v>3906062.2369541815</v>
      </c>
      <c r="Z47" s="32">
        <f t="shared" si="107"/>
        <v>3598219.6873813393</v>
      </c>
      <c r="AA47" s="32">
        <f t="shared" si="107"/>
        <v>3499589.3236835729</v>
      </c>
      <c r="AB47" s="32">
        <f t="shared" si="107"/>
        <v>3936641.1199307498</v>
      </c>
      <c r="AC47" s="32">
        <f t="shared" si="107"/>
        <v>3397765.6941136327</v>
      </c>
      <c r="AD47" s="32">
        <f t="shared" si="107"/>
        <v>3506595.0127591938</v>
      </c>
      <c r="AE47" s="32">
        <f t="shared" si="107"/>
        <v>3204934.9797246531</v>
      </c>
      <c r="AF47" s="32">
        <f t="shared" si="107"/>
        <v>3051820.9663203051</v>
      </c>
      <c r="AG47" s="32">
        <f t="shared" si="107"/>
        <v>3061080.6908078599</v>
      </c>
      <c r="AH47" s="32">
        <f t="shared" si="107"/>
        <v>3072124.0531959203</v>
      </c>
      <c r="AI47" s="32">
        <f t="shared" si="107"/>
        <v>2965259.6876898049</v>
      </c>
      <c r="AJ47" s="32">
        <f t="shared" si="107"/>
        <v>2611126.7286662934</v>
      </c>
      <c r="AK47" s="32">
        <f t="shared" si="107"/>
        <v>2703819.1815077383</v>
      </c>
      <c r="AL47" s="32">
        <f t="shared" si="107"/>
        <v>2479146.230455834</v>
      </c>
      <c r="AM47" s="32">
        <f t="shared" si="107"/>
        <v>2486416.4468131633</v>
      </c>
      <c r="AN47" s="32">
        <f t="shared" si="107"/>
        <v>2930372.2252430259</v>
      </c>
      <c r="AO47" s="32">
        <f t="shared" si="107"/>
        <v>2542791.2771129152</v>
      </c>
      <c r="AP47" s="32">
        <f t="shared" ref="AP47:BU47" si="108">BE22</f>
        <v>2714791.7535892259</v>
      </c>
      <c r="AQ47" s="32">
        <f t="shared" si="108"/>
        <v>2480625.7239342323</v>
      </c>
      <c r="AR47" s="32">
        <f t="shared" si="108"/>
        <v>2313812.6434142655</v>
      </c>
      <c r="AS47" s="32">
        <f t="shared" si="108"/>
        <v>2318438.7905637491</v>
      </c>
      <c r="AT47" s="32">
        <f t="shared" si="108"/>
        <v>2341694.1648865044</v>
      </c>
      <c r="AU47" s="32">
        <f t="shared" si="108"/>
        <v>2265953.3503384935</v>
      </c>
      <c r="AV47" s="32">
        <f t="shared" si="108"/>
        <v>1979006.3574759774</v>
      </c>
      <c r="AW47" s="32">
        <f t="shared" si="108"/>
        <v>2083107.0906831224</v>
      </c>
      <c r="AX47" s="32">
        <f t="shared" si="108"/>
        <v>1905027.0371511574</v>
      </c>
      <c r="AY47" s="32">
        <f t="shared" si="108"/>
        <v>1922906.6048936381</v>
      </c>
      <c r="AZ47" s="32">
        <f t="shared" si="108"/>
        <v>2308393.0046903733</v>
      </c>
      <c r="BA47" s="32">
        <f t="shared" si="108"/>
        <v>1984147.8065130552</v>
      </c>
      <c r="BB47" s="32">
        <f t="shared" si="108"/>
        <v>2143782.8380233413</v>
      </c>
      <c r="BC47" s="32">
        <f t="shared" si="108"/>
        <v>1948634.4176519243</v>
      </c>
      <c r="BD47" s="32">
        <f t="shared" si="108"/>
        <v>1806754.792575621</v>
      </c>
      <c r="BE47" s="32">
        <f t="shared" si="108"/>
        <v>1823465.0754663819</v>
      </c>
      <c r="BF47" s="32">
        <f t="shared" si="108"/>
        <v>1857573.4270932823</v>
      </c>
      <c r="BG47" s="32">
        <f t="shared" si="108"/>
        <v>1804944.7309377401</v>
      </c>
      <c r="BH47" s="32">
        <f t="shared" si="108"/>
        <v>1556488.2441831948</v>
      </c>
      <c r="BI47" s="32">
        <f t="shared" si="108"/>
        <v>1649885.3450748208</v>
      </c>
      <c r="BJ47" s="32">
        <f t="shared" si="108"/>
        <v>1503612.4391745958</v>
      </c>
      <c r="BK47" s="32">
        <f t="shared" si="108"/>
        <v>1514959.2039658357</v>
      </c>
      <c r="BL47" s="32">
        <f t="shared" si="108"/>
        <v>1878033.7939256555</v>
      </c>
      <c r="BM47" s="32">
        <f t="shared" si="108"/>
        <v>1597173.7447487118</v>
      </c>
      <c r="BN47" s="32">
        <f t="shared" si="108"/>
        <v>1745196.3711268643</v>
      </c>
      <c r="BO47" s="32">
        <f t="shared" si="108"/>
        <v>1586461.506424641</v>
      </c>
      <c r="BP47" s="32">
        <f t="shared" si="108"/>
        <v>1476125.7142988942</v>
      </c>
      <c r="BQ47" s="32">
        <f t="shared" si="108"/>
        <v>1492706.3193853046</v>
      </c>
      <c r="BR47" s="32">
        <f t="shared" si="108"/>
        <v>1525493.8047004789</v>
      </c>
      <c r="BS47" s="32">
        <f t="shared" si="108"/>
        <v>1477385.3716179181</v>
      </c>
      <c r="BT47" s="32">
        <f t="shared" si="108"/>
        <v>1257213.1737089762</v>
      </c>
      <c r="BU47" s="32">
        <f t="shared" si="108"/>
        <v>1348645.4211044612</v>
      </c>
      <c r="BV47" s="32">
        <f t="shared" ref="BV47:DA47" si="109">CK22</f>
        <v>1223778.8044126092</v>
      </c>
      <c r="BW47" s="32">
        <f t="shared" si="109"/>
        <v>1246231.2845645037</v>
      </c>
      <c r="BX47" s="32">
        <f t="shared" si="109"/>
        <v>1571966.0756357508</v>
      </c>
      <c r="BY47" s="32">
        <f t="shared" si="109"/>
        <v>1332344.6313097784</v>
      </c>
      <c r="BZ47" s="32">
        <f t="shared" si="109"/>
        <v>1473866.848211335</v>
      </c>
      <c r="CA47" s="32">
        <f t="shared" si="109"/>
        <v>1321302.5530827823</v>
      </c>
      <c r="CB47" s="32">
        <f t="shared" si="109"/>
        <v>1216366.7274815538</v>
      </c>
      <c r="CC47" s="32">
        <f t="shared" si="109"/>
        <v>1240536.5684296319</v>
      </c>
      <c r="CD47" s="32">
        <f t="shared" si="109"/>
        <v>1272518.2021288844</v>
      </c>
      <c r="CE47" s="32">
        <f t="shared" si="109"/>
        <v>1234629.2852334899</v>
      </c>
      <c r="CF47" s="32">
        <f t="shared" si="109"/>
        <v>1044168.3862976785</v>
      </c>
      <c r="CG47" s="32">
        <f t="shared" si="109"/>
        <v>1130264.4834945814</v>
      </c>
      <c r="CH47" s="32">
        <f t="shared" si="109"/>
        <v>1019195.3828589929</v>
      </c>
      <c r="CI47" s="32">
        <f t="shared" si="109"/>
        <v>1044563.705285805</v>
      </c>
      <c r="CJ47" s="32">
        <f t="shared" si="109"/>
        <v>1338698.0543427614</v>
      </c>
      <c r="CK47" s="32">
        <f t="shared" si="109"/>
        <v>1120178.5063484523</v>
      </c>
      <c r="CL47" s="32">
        <f t="shared" si="109"/>
        <v>1247424.3916266325</v>
      </c>
      <c r="CM47" s="32">
        <f t="shared" si="109"/>
        <v>1122050.5255493415</v>
      </c>
      <c r="CN47" s="32">
        <f t="shared" si="109"/>
        <v>1031115.968052689</v>
      </c>
      <c r="CO47" s="32">
        <f t="shared" si="109"/>
        <v>1048561.257652764</v>
      </c>
      <c r="CP47" s="32">
        <f t="shared" si="109"/>
        <v>1078310.6450032527</v>
      </c>
      <c r="CQ47" s="32">
        <f t="shared" si="109"/>
        <v>1048803.2594106942</v>
      </c>
      <c r="CR47" s="32">
        <f t="shared" si="109"/>
        <v>881020.95248424145</v>
      </c>
      <c r="CS47" s="32">
        <f t="shared" si="109"/>
        <v>961798.40522306541</v>
      </c>
      <c r="CT47" s="32">
        <f t="shared" si="109"/>
        <v>865076.41456284025</v>
      </c>
      <c r="CU47" s="32">
        <f t="shared" si="109"/>
        <v>884750.31997118948</v>
      </c>
      <c r="CV47" s="32">
        <f t="shared" si="109"/>
        <v>1145383.3954334529</v>
      </c>
      <c r="CW47" s="32">
        <f t="shared" si="109"/>
        <v>957045.13937921496</v>
      </c>
      <c r="CX47" s="32">
        <f t="shared" si="109"/>
        <v>1073530.3602435612</v>
      </c>
      <c r="CY47" s="32">
        <f t="shared" si="109"/>
        <v>957851.44900547795</v>
      </c>
      <c r="CZ47" s="32">
        <f t="shared" si="109"/>
        <v>877014.77239526447</v>
      </c>
      <c r="DA47" s="32">
        <f t="shared" si="109"/>
        <v>896645.54375180439</v>
      </c>
      <c r="DB47" s="32">
        <f t="shared" ref="DB47:EG47" si="110">DQ22</f>
        <v>928416.53922274057</v>
      </c>
      <c r="DC47" s="32">
        <f t="shared" si="110"/>
        <v>903278.63228685944</v>
      </c>
      <c r="DD47" s="32">
        <f t="shared" si="110"/>
        <v>749077.22571960755</v>
      </c>
      <c r="DE47" s="32">
        <f t="shared" si="110"/>
        <v>819905.20585622091</v>
      </c>
      <c r="DF47" s="32">
        <f t="shared" si="110"/>
        <v>739520.89964256878</v>
      </c>
      <c r="DG47" s="32">
        <f t="shared" si="110"/>
        <v>736213.58205772843</v>
      </c>
      <c r="DH47" s="32">
        <f t="shared" si="110"/>
        <v>969800.47463901341</v>
      </c>
      <c r="DI47" s="32">
        <f t="shared" si="110"/>
        <v>797048.22151720058</v>
      </c>
      <c r="DJ47" s="32">
        <f t="shared" si="110"/>
        <v>902046.13924846693</v>
      </c>
      <c r="DK47" s="32">
        <f t="shared" si="110"/>
        <v>800039.4320300112</v>
      </c>
      <c r="DL47" s="32">
        <f t="shared" si="110"/>
        <v>732075.85202154494</v>
      </c>
      <c r="DM47" s="32">
        <f t="shared" si="110"/>
        <v>752221.83115674905</v>
      </c>
      <c r="DN47" s="32">
        <f t="shared" si="110"/>
        <v>780689.70186972676</v>
      </c>
      <c r="DO47" s="32">
        <f t="shared" si="110"/>
        <v>759978.87381562917</v>
      </c>
      <c r="DP47" s="32">
        <f t="shared" si="110"/>
        <v>632293.3795818811</v>
      </c>
      <c r="DQ47" s="32">
        <f t="shared" si="110"/>
        <v>694787.99495725217</v>
      </c>
      <c r="DR47" s="32">
        <f t="shared" si="110"/>
        <v>613709.64157187007</v>
      </c>
      <c r="DS47" s="32">
        <f t="shared" si="110"/>
        <v>561917.28787807852</v>
      </c>
      <c r="DT47" s="32">
        <f t="shared" si="110"/>
        <v>758194.78329628205</v>
      </c>
      <c r="DU47" s="32">
        <f t="shared" si="110"/>
        <v>606596.29113245697</v>
      </c>
      <c r="DV47" s="32">
        <f t="shared" si="110"/>
        <v>703691.48308491253</v>
      </c>
      <c r="DW47" s="32">
        <f t="shared" si="110"/>
        <v>615800.09237000928</v>
      </c>
      <c r="DX47" s="32">
        <f t="shared" si="110"/>
        <v>556125.35003187717</v>
      </c>
      <c r="DY47" s="32">
        <f t="shared" si="110"/>
        <v>576117.73039400857</v>
      </c>
      <c r="DZ47" s="32">
        <f t="shared" si="110"/>
        <v>602144.18994150555</v>
      </c>
      <c r="EA47" s="32">
        <f t="shared" si="110"/>
        <v>584583.18423070223</v>
      </c>
      <c r="EB47" s="32">
        <f t="shared" si="110"/>
        <v>468493.31701972638</v>
      </c>
      <c r="EC47" s="32">
        <f t="shared" si="110"/>
        <v>527704.05742008646</v>
      </c>
      <c r="ED47" s="32">
        <f t="shared" si="110"/>
        <v>460028.53401221451</v>
      </c>
      <c r="EE47" s="32">
        <f t="shared" si="110"/>
        <v>481057.43813799525</v>
      </c>
      <c r="EF47" s="32">
        <f t="shared" si="110"/>
        <v>673305.30490579573</v>
      </c>
      <c r="EG47" s="32">
        <f t="shared" si="110"/>
        <v>538758.56271783717</v>
      </c>
      <c r="EH47" s="32">
        <f t="shared" ref="EH47:FM47" si="111">EW22</f>
        <v>625301.34077181411</v>
      </c>
      <c r="EI47" s="32">
        <f t="shared" si="111"/>
        <v>547153.9075538615</v>
      </c>
      <c r="EJ47" s="32">
        <f t="shared" si="111"/>
        <v>493817.36169521289</v>
      </c>
      <c r="EK47" s="32">
        <f t="shared" si="111"/>
        <v>511760.15168878902</v>
      </c>
      <c r="EL47" s="32">
        <f t="shared" si="111"/>
        <v>534978.64318755467</v>
      </c>
      <c r="EM47" s="32">
        <f t="shared" si="111"/>
        <v>519392.39145727112</v>
      </c>
      <c r="EN47" s="32">
        <f t="shared" si="111"/>
        <v>415679.16870317364</v>
      </c>
      <c r="EO47" s="32">
        <f t="shared" si="111"/>
        <v>468623.75030830794</v>
      </c>
      <c r="EP47" s="32">
        <f t="shared" si="111"/>
        <v>408181.96530736116</v>
      </c>
      <c r="EQ47" s="32">
        <f t="shared" si="111"/>
        <v>426999.91225922224</v>
      </c>
      <c r="ER47" s="32">
        <f t="shared" si="111"/>
        <v>598821.98482407839</v>
      </c>
      <c r="ES47" s="32">
        <f t="shared" si="111"/>
        <v>478617.69825635536</v>
      </c>
      <c r="ET47" s="32">
        <f t="shared" si="111"/>
        <v>555946.94837939413</v>
      </c>
      <c r="EU47" s="32">
        <f t="shared" si="111"/>
        <v>486134.90775670251</v>
      </c>
      <c r="EV47" s="32">
        <f t="shared" si="111"/>
        <v>438478.97210528934</v>
      </c>
      <c r="EW47" s="32">
        <f t="shared" si="111"/>
        <v>454529.37956957688</v>
      </c>
      <c r="EX47" s="32">
        <f t="shared" si="111"/>
        <v>475239.95966990432</v>
      </c>
      <c r="EY47" s="32">
        <f t="shared" si="111"/>
        <v>461391.85986255691</v>
      </c>
      <c r="EZ47" s="32">
        <f t="shared" si="111"/>
        <v>368691.29969038186</v>
      </c>
      <c r="FA47" s="32">
        <f t="shared" si="111"/>
        <v>415950.13641608501</v>
      </c>
      <c r="FB47" s="32">
        <f t="shared" si="111"/>
        <v>361960.20315165177</v>
      </c>
      <c r="FC47" s="32">
        <f t="shared" si="111"/>
        <v>378804.07829606405</v>
      </c>
      <c r="FD47" s="32">
        <f t="shared" si="111"/>
        <v>532286.57675618562</v>
      </c>
      <c r="FE47" s="32">
        <f t="shared" si="111"/>
        <v>424937.15614125063</v>
      </c>
      <c r="FF47" s="32">
        <f t="shared" si="111"/>
        <v>494049.63517137128</v>
      </c>
      <c r="FG47" s="32">
        <f t="shared" si="111"/>
        <v>431723.94130419521</v>
      </c>
      <c r="FH47" s="32">
        <f t="shared" si="111"/>
        <v>389201.08486443572</v>
      </c>
      <c r="FI47" s="32">
        <f t="shared" si="111"/>
        <v>403565.20171915955</v>
      </c>
      <c r="FJ47" s="32">
        <f t="shared" si="111"/>
        <v>422029.68182087038</v>
      </c>
      <c r="FK47" s="32">
        <f t="shared" si="111"/>
        <v>409727.25396414287</v>
      </c>
      <c r="FL47" s="32">
        <f t="shared" si="111"/>
        <v>326990.10803810117</v>
      </c>
      <c r="FM47" s="32">
        <f t="shared" si="111"/>
        <v>369261.6701089858</v>
      </c>
      <c r="FN47" s="32">
        <f t="shared" ref="FN47:GN47" si="112">GC22</f>
        <v>321089.81562757166</v>
      </c>
      <c r="FO47" s="32">
        <f t="shared" si="112"/>
        <v>336124.78843563399</v>
      </c>
      <c r="FP47" s="32">
        <f t="shared" si="112"/>
        <v>473206.16065810237</v>
      </c>
      <c r="FQ47" s="32">
        <f t="shared" si="112"/>
        <v>377367.37090963451</v>
      </c>
      <c r="FR47" s="32">
        <f t="shared" si="112"/>
        <v>439057.24831736425</v>
      </c>
      <c r="FS47" s="32">
        <f t="shared" si="112"/>
        <v>383419.85420341219</v>
      </c>
      <c r="FT47" s="32">
        <f t="shared" si="112"/>
        <v>345476.97644674842</v>
      </c>
      <c r="FU47" s="32">
        <f t="shared" si="112"/>
        <v>358289.39275568433</v>
      </c>
      <c r="FV47" s="32">
        <f t="shared" si="112"/>
        <v>374691.13394554419</v>
      </c>
      <c r="FW47" s="32">
        <f t="shared" si="112"/>
        <v>363811.83618527866</v>
      </c>
      <c r="FX47" s="32">
        <f t="shared" si="112"/>
        <v>348488.07558712299</v>
      </c>
      <c r="FY47" s="32">
        <f t="shared" si="112"/>
        <v>330112.70355754846</v>
      </c>
      <c r="FZ47" s="32">
        <f t="shared" si="112"/>
        <v>271394.0423477107</v>
      </c>
      <c r="GA47" s="32">
        <f t="shared" si="112"/>
        <v>0</v>
      </c>
      <c r="GB47" s="32">
        <f t="shared" si="112"/>
        <v>0</v>
      </c>
      <c r="GC47" s="32">
        <f t="shared" si="112"/>
        <v>0</v>
      </c>
      <c r="GD47" s="32">
        <f t="shared" si="112"/>
        <v>0</v>
      </c>
      <c r="GE47" s="32">
        <f t="shared" si="112"/>
        <v>0</v>
      </c>
      <c r="GF47" s="32">
        <f t="shared" si="112"/>
        <v>0</v>
      </c>
      <c r="GG47" s="32">
        <f t="shared" si="112"/>
        <v>0</v>
      </c>
      <c r="GH47" s="32">
        <f t="shared" si="112"/>
        <v>0</v>
      </c>
      <c r="GI47" s="32">
        <f t="shared" si="112"/>
        <v>0</v>
      </c>
      <c r="GJ47" s="32">
        <f t="shared" si="112"/>
        <v>0</v>
      </c>
      <c r="GK47" s="32">
        <f t="shared" si="112"/>
        <v>0</v>
      </c>
      <c r="GL47" s="32">
        <f t="shared" si="112"/>
        <v>0</v>
      </c>
      <c r="GM47" s="32">
        <f t="shared" si="112"/>
        <v>0</v>
      </c>
      <c r="GN47" s="32">
        <f t="shared" si="112"/>
        <v>0</v>
      </c>
    </row>
    <row r="48" spans="2:196" s="32" customFormat="1" x14ac:dyDescent="0.25">
      <c r="B48" s="32">
        <f>Blad4!B22</f>
        <v>411552429.35417211</v>
      </c>
      <c r="C48" s="32">
        <f>S23</f>
        <v>11174449.404543437</v>
      </c>
      <c r="D48" s="32">
        <f t="shared" ref="D48:I48" si="113">T23</f>
        <v>19853046.297924556</v>
      </c>
      <c r="E48" s="32">
        <f t="shared" si="113"/>
        <v>16526660.505048497</v>
      </c>
      <c r="F48" s="32">
        <f t="shared" si="113"/>
        <v>12870437.308983462</v>
      </c>
      <c r="G48" s="32">
        <f t="shared" si="113"/>
        <v>10558479.475068897</v>
      </c>
      <c r="H48" s="32">
        <f t="shared" si="113"/>
        <v>10558704.379632194</v>
      </c>
      <c r="I48" s="32">
        <f t="shared" si="113"/>
        <v>11370133.263912089</v>
      </c>
      <c r="J48" s="32">
        <f t="shared" ref="J48:AO48" si="114">Z23</f>
        <v>11503921.690643651</v>
      </c>
      <c r="K48" s="32">
        <f t="shared" si="114"/>
        <v>11334243.371475235</v>
      </c>
      <c r="L48" s="32">
        <f t="shared" si="114"/>
        <v>11225733.661818506</v>
      </c>
      <c r="M48" s="32">
        <f t="shared" si="114"/>
        <v>11378621.352663454</v>
      </c>
      <c r="N48" s="32">
        <f t="shared" si="114"/>
        <v>11604060.381811069</v>
      </c>
      <c r="O48" s="32">
        <f t="shared" si="114"/>
        <v>12061521.441805376</v>
      </c>
      <c r="P48" s="32">
        <f t="shared" si="114"/>
        <v>12401193.293108741</v>
      </c>
      <c r="Q48" s="32">
        <f t="shared" si="114"/>
        <v>12568584.957327707</v>
      </c>
      <c r="R48" s="32">
        <f t="shared" si="114"/>
        <v>12477641.309985077</v>
      </c>
      <c r="S48" s="32">
        <f t="shared" si="114"/>
        <v>12270884.361248903</v>
      </c>
      <c r="T48" s="32">
        <f t="shared" si="114"/>
        <v>12260375.048178283</v>
      </c>
      <c r="U48" s="32">
        <f t="shared" si="114"/>
        <v>12710426.216415934</v>
      </c>
      <c r="V48" s="32">
        <f t="shared" si="114"/>
        <v>12580350.264749849</v>
      </c>
      <c r="W48" s="32">
        <f t="shared" si="114"/>
        <v>12435898.006977618</v>
      </c>
      <c r="X48" s="32">
        <f t="shared" si="114"/>
        <v>12144481.826122463</v>
      </c>
      <c r="Y48" s="32">
        <f t="shared" si="114"/>
        <v>11886024.273915436</v>
      </c>
      <c r="Z48" s="32">
        <f t="shared" si="114"/>
        <v>11789137.46805509</v>
      </c>
      <c r="AA48" s="32">
        <f t="shared" si="114"/>
        <v>11801172.086831991</v>
      </c>
      <c r="AB48" s="32">
        <f t="shared" si="114"/>
        <v>11826380.365728181</v>
      </c>
      <c r="AC48" s="32">
        <f t="shared" si="114"/>
        <v>11792840.304372614</v>
      </c>
      <c r="AD48" s="32">
        <f t="shared" si="114"/>
        <v>11441264.072144821</v>
      </c>
      <c r="AE48" s="32">
        <f t="shared" si="114"/>
        <v>11287618.223261654</v>
      </c>
      <c r="AF48" s="32">
        <f t="shared" si="114"/>
        <v>11355882.824287761</v>
      </c>
      <c r="AG48" s="32">
        <f t="shared" si="114"/>
        <v>11744225.49654513</v>
      </c>
      <c r="AH48" s="32">
        <f t="shared" si="114"/>
        <v>11600010.317871857</v>
      </c>
      <c r="AI48" s="32">
        <f t="shared" si="114"/>
        <v>11495714.218377037</v>
      </c>
      <c r="AJ48" s="32">
        <f t="shared" si="114"/>
        <v>11355605.423459686</v>
      </c>
      <c r="AK48" s="32">
        <f t="shared" si="114"/>
        <v>11218871.190827016</v>
      </c>
      <c r="AL48" s="32">
        <f t="shared" si="114"/>
        <v>11162296.817727828</v>
      </c>
      <c r="AM48" s="32">
        <f t="shared" si="114"/>
        <v>11217774.615537697</v>
      </c>
      <c r="AN48" s="32">
        <f t="shared" si="114"/>
        <v>11265541.761222579</v>
      </c>
      <c r="AO48" s="32">
        <f t="shared" si="114"/>
        <v>11248737.295396222</v>
      </c>
      <c r="AP48" s="32">
        <f t="shared" ref="AP48:BU48" si="115">BF23</f>
        <v>11136292.52539454</v>
      </c>
      <c r="AQ48" s="32">
        <f t="shared" si="115"/>
        <v>11017583.53220191</v>
      </c>
      <c r="AR48" s="32">
        <f t="shared" si="115"/>
        <v>11017574.260888062</v>
      </c>
      <c r="AS48" s="32">
        <f t="shared" si="115"/>
        <v>11280717.448331719</v>
      </c>
      <c r="AT48" s="32">
        <f t="shared" si="115"/>
        <v>11102181.359711153</v>
      </c>
      <c r="AU48" s="32">
        <f t="shared" si="115"/>
        <v>10994368.65971682</v>
      </c>
      <c r="AV48" s="32">
        <f t="shared" si="115"/>
        <v>10871763.16588868</v>
      </c>
      <c r="AW48" s="32">
        <f t="shared" si="115"/>
        <v>10764671.424352925</v>
      </c>
      <c r="AX48" s="32">
        <f t="shared" si="115"/>
        <v>10712164.699038344</v>
      </c>
      <c r="AY48" s="32">
        <f t="shared" si="115"/>
        <v>10737992.343378033</v>
      </c>
      <c r="AZ48" s="32">
        <f t="shared" si="115"/>
        <v>10727522.284547342</v>
      </c>
      <c r="BA48" s="32">
        <f t="shared" si="115"/>
        <v>10656305.092629792</v>
      </c>
      <c r="BB48" s="32">
        <f t="shared" si="115"/>
        <v>10535009.4088965</v>
      </c>
      <c r="BC48" s="32">
        <f t="shared" si="115"/>
        <v>10392231.245103544</v>
      </c>
      <c r="BD48" s="32">
        <f t="shared" si="115"/>
        <v>10259473.846528266</v>
      </c>
      <c r="BE48" s="32">
        <f t="shared" si="115"/>
        <v>10289584.170633134</v>
      </c>
      <c r="BF48" s="32">
        <f t="shared" si="115"/>
        <v>9920340.5695325285</v>
      </c>
      <c r="BG48" s="32">
        <f t="shared" si="115"/>
        <v>9625018.4758278392</v>
      </c>
      <c r="BH48" s="32">
        <f t="shared" si="115"/>
        <v>9310011.516239943</v>
      </c>
      <c r="BI48" s="32">
        <f t="shared" si="115"/>
        <v>9026887.5063712616</v>
      </c>
      <c r="BJ48" s="32">
        <f t="shared" si="115"/>
        <v>8803962.5926503967</v>
      </c>
      <c r="BK48" s="32">
        <f t="shared" si="115"/>
        <v>8614815.3102552891</v>
      </c>
      <c r="BL48" s="32">
        <f t="shared" si="115"/>
        <v>8482089.9506283291</v>
      </c>
      <c r="BM48" s="32">
        <f t="shared" si="115"/>
        <v>8307900.4303350914</v>
      </c>
      <c r="BN48" s="32">
        <f t="shared" si="115"/>
        <v>8093415.3672950268</v>
      </c>
      <c r="BO48" s="32">
        <f t="shared" si="115"/>
        <v>7886529.1405506143</v>
      </c>
      <c r="BP48" s="32">
        <f t="shared" si="115"/>
        <v>7713285.5967653412</v>
      </c>
      <c r="BQ48" s="32">
        <f t="shared" si="115"/>
        <v>7680479.8407321535</v>
      </c>
      <c r="BR48" s="32">
        <f t="shared" si="115"/>
        <v>7323341.5048356084</v>
      </c>
      <c r="BS48" s="32">
        <f t="shared" si="115"/>
        <v>7050346.1325568231</v>
      </c>
      <c r="BT48" s="32">
        <f t="shared" si="115"/>
        <v>6777593.6334486604</v>
      </c>
      <c r="BU48" s="32">
        <f t="shared" si="115"/>
        <v>6541440.580648574</v>
      </c>
      <c r="BV48" s="32">
        <f t="shared" ref="BV48:DA48" si="116">CL23</f>
        <v>6357894.3815098507</v>
      </c>
      <c r="BW48" s="32">
        <f t="shared" si="116"/>
        <v>6215286.009596183</v>
      </c>
      <c r="BX48" s="32">
        <f t="shared" si="116"/>
        <v>6086565.8541967943</v>
      </c>
      <c r="BY48" s="32">
        <f t="shared" si="116"/>
        <v>5958254.8111896813</v>
      </c>
      <c r="BZ48" s="32">
        <f t="shared" si="116"/>
        <v>5787188.495375759</v>
      </c>
      <c r="CA48" s="32">
        <f t="shared" si="116"/>
        <v>5606550.2517127227</v>
      </c>
      <c r="CB48" s="32">
        <f t="shared" si="116"/>
        <v>5468461.6796710659</v>
      </c>
      <c r="CC48" s="32">
        <f t="shared" si="116"/>
        <v>5474255.6409621499</v>
      </c>
      <c r="CD48" s="32">
        <f t="shared" si="116"/>
        <v>5191418.4266203595</v>
      </c>
      <c r="CE48" s="32">
        <f t="shared" si="116"/>
        <v>4997370.9012043355</v>
      </c>
      <c r="CF48" s="32">
        <f t="shared" si="116"/>
        <v>4804966.9235675093</v>
      </c>
      <c r="CG48" s="32">
        <f t="shared" si="116"/>
        <v>4637316.8158278968</v>
      </c>
      <c r="CH48" s="32">
        <f t="shared" si="116"/>
        <v>4498120.9210170144</v>
      </c>
      <c r="CI48" s="32">
        <f t="shared" si="116"/>
        <v>4402083.0289010834</v>
      </c>
      <c r="CJ48" s="32">
        <f t="shared" si="116"/>
        <v>4314535.243956578</v>
      </c>
      <c r="CK48" s="32">
        <f t="shared" si="116"/>
        <v>4219664.719845512</v>
      </c>
      <c r="CL48" s="32">
        <f t="shared" si="116"/>
        <v>4099667.7470378224</v>
      </c>
      <c r="CM48" s="32">
        <f t="shared" si="116"/>
        <v>3963595.5200796355</v>
      </c>
      <c r="CN48" s="32">
        <f t="shared" si="116"/>
        <v>3793469.154750024</v>
      </c>
      <c r="CO48" s="32">
        <f t="shared" si="116"/>
        <v>3710373.0028039515</v>
      </c>
      <c r="CP48" s="32">
        <f t="shared" si="116"/>
        <v>3532183.1092753857</v>
      </c>
      <c r="CQ48" s="32">
        <f t="shared" si="116"/>
        <v>3463263.9230403635</v>
      </c>
      <c r="CR48" s="32">
        <f t="shared" si="116"/>
        <v>3397988.1858609007</v>
      </c>
      <c r="CS48" s="32">
        <f t="shared" si="116"/>
        <v>3334151.3655442121</v>
      </c>
      <c r="CT48" s="32">
        <f t="shared" si="116"/>
        <v>3272665.1709413645</v>
      </c>
      <c r="CU48" s="32">
        <f t="shared" si="116"/>
        <v>3205502.1079894751</v>
      </c>
      <c r="CV48" s="32">
        <f t="shared" si="116"/>
        <v>3134735.8439648361</v>
      </c>
      <c r="CW48" s="32">
        <f t="shared" si="116"/>
        <v>3082731.7108857022</v>
      </c>
      <c r="CX48" s="32">
        <f t="shared" si="116"/>
        <v>3019462.052220847</v>
      </c>
      <c r="CY48" s="32">
        <f t="shared" si="116"/>
        <v>2958725.2994333277</v>
      </c>
      <c r="CZ48" s="32">
        <f t="shared" si="116"/>
        <v>2897576.2360720746</v>
      </c>
      <c r="DA48" s="32">
        <f t="shared" si="116"/>
        <v>2923965.2502129488</v>
      </c>
      <c r="DB48" s="32">
        <f t="shared" ref="DB48:EG48" si="117">DR23</f>
        <v>2783813.1436171411</v>
      </c>
      <c r="DC48" s="32">
        <f t="shared" si="117"/>
        <v>2730332.6347399009</v>
      </c>
      <c r="DD48" s="32">
        <f t="shared" si="117"/>
        <v>2672086.4645585446</v>
      </c>
      <c r="DE48" s="32">
        <f t="shared" si="117"/>
        <v>2619240.890904434</v>
      </c>
      <c r="DF48" s="32">
        <f t="shared" si="117"/>
        <v>2578227.9432794396</v>
      </c>
      <c r="DG48" s="32">
        <f t="shared" si="117"/>
        <v>2521990.4945935123</v>
      </c>
      <c r="DH48" s="32">
        <f t="shared" si="117"/>
        <v>2464750.675750182</v>
      </c>
      <c r="DI48" s="32">
        <f t="shared" si="117"/>
        <v>2415171.0391822644</v>
      </c>
      <c r="DJ48" s="32">
        <f t="shared" si="117"/>
        <v>2365564.4123391374</v>
      </c>
      <c r="DK48" s="32">
        <f t="shared" si="117"/>
        <v>2317111.7875866103</v>
      </c>
      <c r="DL48" s="32">
        <f t="shared" si="117"/>
        <v>2273315.8334256029</v>
      </c>
      <c r="DM48" s="32">
        <f t="shared" si="117"/>
        <v>2297453.0191709017</v>
      </c>
      <c r="DN48" s="32">
        <f t="shared" si="117"/>
        <v>2187455.2693055389</v>
      </c>
      <c r="DO48" s="32">
        <f t="shared" si="117"/>
        <v>2146588.6446116325</v>
      </c>
      <c r="DP48" s="32">
        <f t="shared" si="117"/>
        <v>2111252.3668634682</v>
      </c>
      <c r="DQ48" s="32">
        <f t="shared" si="117"/>
        <v>2067753.988009013</v>
      </c>
      <c r="DR48" s="32">
        <f t="shared" si="117"/>
        <v>2023977.6243865371</v>
      </c>
      <c r="DS48" s="32">
        <f t="shared" si="117"/>
        <v>1855461.8677835066</v>
      </c>
      <c r="DT48" s="32">
        <f t="shared" si="117"/>
        <v>1788595.0110171046</v>
      </c>
      <c r="DU48" s="32">
        <f t="shared" si="117"/>
        <v>1752854.5332670682</v>
      </c>
      <c r="DV48" s="32">
        <f t="shared" si="117"/>
        <v>1719443.8762515995</v>
      </c>
      <c r="DW48" s="32">
        <f t="shared" si="117"/>
        <v>1685780.1370874688</v>
      </c>
      <c r="DX48" s="32">
        <f t="shared" si="117"/>
        <v>1653215.7782784749</v>
      </c>
      <c r="DY48" s="32">
        <f t="shared" si="117"/>
        <v>1675068.8927561471</v>
      </c>
      <c r="DZ48" s="32">
        <f t="shared" si="117"/>
        <v>1590189.1798691226</v>
      </c>
      <c r="EA48" s="32">
        <f t="shared" si="117"/>
        <v>1559659.2597640464</v>
      </c>
      <c r="EB48" s="32">
        <f t="shared" si="117"/>
        <v>1529654.9123814725</v>
      </c>
      <c r="EC48" s="32">
        <f t="shared" si="117"/>
        <v>1499033.1931536859</v>
      </c>
      <c r="ED48" s="32">
        <f t="shared" si="117"/>
        <v>1469995.3872523792</v>
      </c>
      <c r="EE48" s="32">
        <f t="shared" si="117"/>
        <v>1441476.9383411517</v>
      </c>
      <c r="EF48" s="32">
        <f t="shared" si="117"/>
        <v>1413553.7159517172</v>
      </c>
      <c r="EG48" s="32">
        <f t="shared" si="117"/>
        <v>1386079.9091622552</v>
      </c>
      <c r="EH48" s="32">
        <f t="shared" ref="EH48:FM48" si="118">EX23</f>
        <v>1359211.4351433448</v>
      </c>
      <c r="EI48" s="32">
        <f t="shared" si="118"/>
        <v>1333357.5070766108</v>
      </c>
      <c r="EJ48" s="32">
        <f t="shared" si="118"/>
        <v>1306825.7235733494</v>
      </c>
      <c r="EK48" s="32">
        <f t="shared" si="118"/>
        <v>1322169.967107866</v>
      </c>
      <c r="EL48" s="32">
        <f t="shared" si="118"/>
        <v>1256802.4970407821</v>
      </c>
      <c r="EM48" s="32">
        <f t="shared" si="118"/>
        <v>1232516.1925845498</v>
      </c>
      <c r="EN48" s="32">
        <f t="shared" si="118"/>
        <v>1208939.066551548</v>
      </c>
      <c r="EO48" s="32">
        <f t="shared" si="118"/>
        <v>1185187.9613179518</v>
      </c>
      <c r="EP48" s="32">
        <f t="shared" si="118"/>
        <v>1162440.9473730717</v>
      </c>
      <c r="EQ48" s="32">
        <f t="shared" si="118"/>
        <v>1140334.68700304</v>
      </c>
      <c r="ER48" s="32">
        <f t="shared" si="118"/>
        <v>1118056.5869980745</v>
      </c>
      <c r="ES48" s="32">
        <f t="shared" si="118"/>
        <v>1096197.6273686751</v>
      </c>
      <c r="ET48" s="32">
        <f t="shared" si="118"/>
        <v>1075389.9101859119</v>
      </c>
      <c r="EU48" s="32">
        <f t="shared" si="118"/>
        <v>1054982.996059268</v>
      </c>
      <c r="EV48" s="32">
        <f t="shared" si="118"/>
        <v>1033564.755770609</v>
      </c>
      <c r="EW48" s="32">
        <f t="shared" si="118"/>
        <v>1044019.8335792088</v>
      </c>
      <c r="EX48" s="32">
        <f t="shared" si="118"/>
        <v>994629.35236798751</v>
      </c>
      <c r="EY48" s="32">
        <f t="shared" si="118"/>
        <v>974793.73067658045</v>
      </c>
      <c r="EZ48" s="32">
        <f t="shared" si="118"/>
        <v>956340.48380816833</v>
      </c>
      <c r="FA48" s="32">
        <f t="shared" si="118"/>
        <v>938156.30510290386</v>
      </c>
      <c r="FB48" s="32">
        <f t="shared" si="118"/>
        <v>918781.081500286</v>
      </c>
      <c r="FC48" s="32">
        <f t="shared" si="118"/>
        <v>901344.1184636422</v>
      </c>
      <c r="FD48" s="32">
        <f t="shared" si="118"/>
        <v>884275.42077513842</v>
      </c>
      <c r="FE48" s="32">
        <f t="shared" si="118"/>
        <v>865562.35068989778</v>
      </c>
      <c r="FF48" s="32">
        <f t="shared" si="118"/>
        <v>849145.64524829725</v>
      </c>
      <c r="FG48" s="32">
        <f t="shared" si="118"/>
        <v>833006.54024770646</v>
      </c>
      <c r="FH48" s="32">
        <f t="shared" si="118"/>
        <v>816467.8732537597</v>
      </c>
      <c r="FI48" s="32">
        <f t="shared" si="118"/>
        <v>821623.7121268179</v>
      </c>
      <c r="FJ48" s="32">
        <f t="shared" si="118"/>
        <v>785775.82985601248</v>
      </c>
      <c r="FK48" s="32">
        <f t="shared" si="118"/>
        <v>770241.57801924646</v>
      </c>
      <c r="FL48" s="32">
        <f t="shared" si="118"/>
        <v>755709.38921945239</v>
      </c>
      <c r="FM48" s="32">
        <f t="shared" si="118"/>
        <v>741370.09968654334</v>
      </c>
      <c r="FN48" s="32">
        <f t="shared" ref="FN48:GN48" si="119">GD23</f>
        <v>725399.83340340271</v>
      </c>
      <c r="FO48" s="32">
        <f t="shared" si="119"/>
        <v>711450.03981783299</v>
      </c>
      <c r="FP48" s="32">
        <f t="shared" si="119"/>
        <v>698029.83723603969</v>
      </c>
      <c r="FQ48" s="32">
        <f t="shared" si="119"/>
        <v>684009.33510336827</v>
      </c>
      <c r="FR48" s="32">
        <f t="shared" si="119"/>
        <v>670881.3961785587</v>
      </c>
      <c r="FS48" s="32">
        <f t="shared" si="119"/>
        <v>658266.1513846023</v>
      </c>
      <c r="FT48" s="32">
        <f t="shared" si="119"/>
        <v>643565.94317902368</v>
      </c>
      <c r="FU48" s="32">
        <f t="shared" si="119"/>
        <v>643635.28020394989</v>
      </c>
      <c r="FV48" s="32">
        <f t="shared" si="119"/>
        <v>619460.18728384771</v>
      </c>
      <c r="FW48" s="32">
        <f t="shared" si="119"/>
        <v>606691.44112519315</v>
      </c>
      <c r="FX48" s="32">
        <f t="shared" si="119"/>
        <v>595206.85909875343</v>
      </c>
      <c r="FY48" s="32">
        <f t="shared" si="119"/>
        <v>583928.41487536673</v>
      </c>
      <c r="FZ48" s="32">
        <f t="shared" si="119"/>
        <v>571182.74454846012</v>
      </c>
      <c r="GA48" s="32">
        <f t="shared" si="119"/>
        <v>480970.61425871059</v>
      </c>
      <c r="GB48" s="32">
        <f t="shared" si="119"/>
        <v>0</v>
      </c>
      <c r="GC48" s="32">
        <f t="shared" si="119"/>
        <v>0</v>
      </c>
      <c r="GD48" s="32">
        <f t="shared" si="119"/>
        <v>0</v>
      </c>
      <c r="GE48" s="32">
        <f t="shared" si="119"/>
        <v>0</v>
      </c>
      <c r="GF48" s="32">
        <f t="shared" si="119"/>
        <v>0</v>
      </c>
      <c r="GG48" s="32">
        <f t="shared" si="119"/>
        <v>0</v>
      </c>
      <c r="GH48" s="32">
        <f t="shared" si="119"/>
        <v>0</v>
      </c>
      <c r="GI48" s="32">
        <f t="shared" si="119"/>
        <v>0</v>
      </c>
      <c r="GJ48" s="32">
        <f t="shared" si="119"/>
        <v>0</v>
      </c>
      <c r="GK48" s="32">
        <f t="shared" si="119"/>
        <v>0</v>
      </c>
      <c r="GL48" s="32">
        <f t="shared" si="119"/>
        <v>0</v>
      </c>
      <c r="GM48" s="32">
        <f t="shared" si="119"/>
        <v>0</v>
      </c>
      <c r="GN48" s="32">
        <f t="shared" si="119"/>
        <v>0</v>
      </c>
    </row>
    <row r="49" spans="1:196" s="32" customFormat="1" x14ac:dyDescent="0.25">
      <c r="B49" s="32">
        <f>Blad4!B23</f>
        <v>125074442.16576743</v>
      </c>
      <c r="C49" s="32">
        <f>T24</f>
        <v>9122454.6171605121</v>
      </c>
      <c r="D49" s="32">
        <f t="shared" ref="D49:I49" si="120">U24</f>
        <v>10016487.709873557</v>
      </c>
      <c r="E49" s="32">
        <f t="shared" si="120"/>
        <v>8638484.7428208068</v>
      </c>
      <c r="F49" s="32">
        <f t="shared" si="120"/>
        <v>7154597.4029525295</v>
      </c>
      <c r="G49" s="32">
        <f t="shared" si="120"/>
        <v>6209911.5651024152</v>
      </c>
      <c r="H49" s="32">
        <f t="shared" si="120"/>
        <v>5539893.6382129937</v>
      </c>
      <c r="I49" s="32">
        <f t="shared" si="120"/>
        <v>5389888.902756324</v>
      </c>
      <c r="J49" s="32">
        <f t="shared" ref="J49:AO49" si="121">AA24</f>
        <v>5217345.697337972</v>
      </c>
      <c r="K49" s="32">
        <f t="shared" si="121"/>
        <v>5100188.6651155781</v>
      </c>
      <c r="L49" s="32">
        <f t="shared" si="121"/>
        <v>5233541.4793120762</v>
      </c>
      <c r="M49" s="32">
        <f t="shared" si="121"/>
        <v>5378477.9565451518</v>
      </c>
      <c r="N49" s="32">
        <f t="shared" si="121"/>
        <v>5426959.7200106066</v>
      </c>
      <c r="O49" s="32">
        <f t="shared" si="121"/>
        <v>5468320.2871552408</v>
      </c>
      <c r="P49" s="32">
        <f t="shared" si="121"/>
        <v>5461918.2250042809</v>
      </c>
      <c r="Q49" s="32">
        <f t="shared" si="121"/>
        <v>5336108.385899581</v>
      </c>
      <c r="R49" s="32">
        <f t="shared" si="121"/>
        <v>5212983.0409300476</v>
      </c>
      <c r="S49" s="32">
        <f t="shared" si="121"/>
        <v>5048231.7673379686</v>
      </c>
      <c r="T49" s="32">
        <f t="shared" si="121"/>
        <v>4817679.163609473</v>
      </c>
      <c r="U49" s="32">
        <f t="shared" si="121"/>
        <v>4577207.4889133014</v>
      </c>
      <c r="V49" s="32">
        <f t="shared" si="121"/>
        <v>4361544.7323947288</v>
      </c>
      <c r="W49" s="32">
        <f t="shared" si="121"/>
        <v>4172163.5694415844</v>
      </c>
      <c r="X49" s="32">
        <f t="shared" si="121"/>
        <v>3893159.2253715689</v>
      </c>
      <c r="Y49" s="32">
        <f t="shared" si="121"/>
        <v>3598376.9343533511</v>
      </c>
      <c r="Z49" s="32">
        <f t="shared" si="121"/>
        <v>3407922.6556618544</v>
      </c>
      <c r="AA49" s="32">
        <f t="shared" si="121"/>
        <v>3259461.7740236451</v>
      </c>
      <c r="AB49" s="32">
        <f t="shared" si="121"/>
        <v>3075036.6608846681</v>
      </c>
      <c r="AC49" s="32">
        <f t="shared" si="121"/>
        <v>2877812.6961720949</v>
      </c>
      <c r="AD49" s="32">
        <f t="shared" si="121"/>
        <v>2683187.2718438162</v>
      </c>
      <c r="AE49" s="32">
        <f t="shared" si="121"/>
        <v>2550460.1604395709</v>
      </c>
      <c r="AF49" s="32">
        <f t="shared" si="121"/>
        <v>2516547.5949070426</v>
      </c>
      <c r="AG49" s="32">
        <f t="shared" si="121"/>
        <v>2499913.9205953022</v>
      </c>
      <c r="AH49" s="32">
        <f t="shared" si="121"/>
        <v>2470252.7001627297</v>
      </c>
      <c r="AI49" s="32">
        <f t="shared" si="121"/>
        <v>2416139.761394171</v>
      </c>
      <c r="AJ49" s="32">
        <f t="shared" si="121"/>
        <v>2356135.8346628742</v>
      </c>
      <c r="AK49" s="32">
        <f t="shared" si="121"/>
        <v>2293197.877824991</v>
      </c>
      <c r="AL49" s="32">
        <f t="shared" si="121"/>
        <v>2239276.4191862368</v>
      </c>
      <c r="AM49" s="32">
        <f t="shared" si="121"/>
        <v>2175384.7918574703</v>
      </c>
      <c r="AN49" s="32">
        <f t="shared" si="121"/>
        <v>2133530.3421045421</v>
      </c>
      <c r="AO49" s="32">
        <f t="shared" si="121"/>
        <v>2074621.2004205997</v>
      </c>
      <c r="AP49" s="32">
        <f t="shared" ref="AP49:BU49" si="122">BG24</f>
        <v>2021224.6952662566</v>
      </c>
      <c r="AQ49" s="32">
        <f t="shared" si="122"/>
        <v>1973023.1438956759</v>
      </c>
      <c r="AR49" s="32">
        <f t="shared" si="122"/>
        <v>1928636.604253914</v>
      </c>
      <c r="AS49" s="32">
        <f t="shared" si="122"/>
        <v>1879831.7714334934</v>
      </c>
      <c r="AT49" s="32">
        <f t="shared" si="122"/>
        <v>1835390.7810132164</v>
      </c>
      <c r="AU49" s="32">
        <f t="shared" si="122"/>
        <v>1793096.7394173266</v>
      </c>
      <c r="AV49" s="32">
        <f t="shared" si="122"/>
        <v>1750447.2737201094</v>
      </c>
      <c r="AW49" s="32">
        <f t="shared" si="122"/>
        <v>1716304.0494461455</v>
      </c>
      <c r="AX49" s="32">
        <f t="shared" si="122"/>
        <v>1677117.4393685374</v>
      </c>
      <c r="AY49" s="32">
        <f t="shared" si="122"/>
        <v>1639407.2605748323</v>
      </c>
      <c r="AZ49" s="32">
        <f t="shared" si="122"/>
        <v>1599392.7239314395</v>
      </c>
      <c r="BA49" s="32">
        <f t="shared" si="122"/>
        <v>1549838.4986078434</v>
      </c>
      <c r="BB49" s="32">
        <f t="shared" si="122"/>
        <v>1509145.3713510307</v>
      </c>
      <c r="BC49" s="32">
        <f t="shared" si="122"/>
        <v>1469607.1264505568</v>
      </c>
      <c r="BD49" s="32">
        <f t="shared" si="122"/>
        <v>1433040.104372181</v>
      </c>
      <c r="BE49" s="32">
        <f t="shared" si="122"/>
        <v>1397433.790726485</v>
      </c>
      <c r="BF49" s="32">
        <f t="shared" si="122"/>
        <v>1366912.0018932549</v>
      </c>
      <c r="BG49" s="32">
        <f t="shared" si="122"/>
        <v>1342750.5832245972</v>
      </c>
      <c r="BH49" s="32">
        <f t="shared" si="122"/>
        <v>1309790.7517576681</v>
      </c>
      <c r="BI49" s="32">
        <f t="shared" si="122"/>
        <v>1275585.0322475471</v>
      </c>
      <c r="BJ49" s="32">
        <f t="shared" si="122"/>
        <v>1252969.8706566412</v>
      </c>
      <c r="BK49" s="32">
        <f t="shared" si="122"/>
        <v>1215562.4179379907</v>
      </c>
      <c r="BL49" s="32">
        <f t="shared" si="122"/>
        <v>1191911.4600213496</v>
      </c>
      <c r="BM49" s="32">
        <f t="shared" si="122"/>
        <v>1163780.193074103</v>
      </c>
      <c r="BN49" s="32">
        <f t="shared" si="122"/>
        <v>1132256.1170404512</v>
      </c>
      <c r="BO49" s="32">
        <f t="shared" si="122"/>
        <v>1112805.3376306219</v>
      </c>
      <c r="BP49" s="32">
        <f t="shared" si="122"/>
        <v>1097859.5384145144</v>
      </c>
      <c r="BQ49" s="32">
        <f t="shared" si="122"/>
        <v>1069169.8319624863</v>
      </c>
      <c r="BR49" s="32">
        <f t="shared" si="122"/>
        <v>1045170.8722049681</v>
      </c>
      <c r="BS49" s="32">
        <f t="shared" si="122"/>
        <v>1022976.6856041632</v>
      </c>
      <c r="BT49" s="32">
        <f t="shared" si="122"/>
        <v>992773.72238457389</v>
      </c>
      <c r="BU49" s="32">
        <f t="shared" si="122"/>
        <v>969737.88721970061</v>
      </c>
      <c r="BV49" s="32">
        <f t="shared" ref="BV49:DA49" si="123">CM24</f>
        <v>956818.48311308201</v>
      </c>
      <c r="BW49" s="32">
        <f t="shared" si="123"/>
        <v>932986.2440320733</v>
      </c>
      <c r="BX49" s="32">
        <f t="shared" si="123"/>
        <v>915153.88381312054</v>
      </c>
      <c r="BY49" s="32">
        <f t="shared" si="123"/>
        <v>898960.98421308468</v>
      </c>
      <c r="BZ49" s="32">
        <f t="shared" si="123"/>
        <v>885133.89403291955</v>
      </c>
      <c r="CA49" s="32">
        <f t="shared" si="123"/>
        <v>861537.96951684915</v>
      </c>
      <c r="CB49" s="32">
        <f t="shared" si="123"/>
        <v>839526.49327631528</v>
      </c>
      <c r="CC49" s="32">
        <f t="shared" si="123"/>
        <v>821831.54434933374</v>
      </c>
      <c r="CD49" s="32">
        <f t="shared" si="123"/>
        <v>805597.06689499749</v>
      </c>
      <c r="CE49" s="32">
        <f t="shared" si="123"/>
        <v>792096.17447600083</v>
      </c>
      <c r="CF49" s="32">
        <f t="shared" si="123"/>
        <v>774601.95271049859</v>
      </c>
      <c r="CG49" s="32">
        <f t="shared" si="123"/>
        <v>760895.71863864909</v>
      </c>
      <c r="CH49" s="32">
        <f t="shared" si="123"/>
        <v>752031.34865871142</v>
      </c>
      <c r="CI49" s="32">
        <f t="shared" si="123"/>
        <v>736701.2217296497</v>
      </c>
      <c r="CJ49" s="32">
        <f t="shared" si="123"/>
        <v>726139.8155015274</v>
      </c>
      <c r="CK49" s="32">
        <f t="shared" si="123"/>
        <v>710243.52769158629</v>
      </c>
      <c r="CL49" s="32">
        <f t="shared" si="123"/>
        <v>696582.43224378419</v>
      </c>
      <c r="CM49" s="32">
        <f t="shared" si="123"/>
        <v>687288.38399422495</v>
      </c>
      <c r="CN49" s="32">
        <f t="shared" si="123"/>
        <v>673968.52410993178</v>
      </c>
      <c r="CO49" s="32">
        <f t="shared" si="123"/>
        <v>655266.86013251962</v>
      </c>
      <c r="CP49" s="32">
        <f t="shared" si="123"/>
        <v>642166.12063356722</v>
      </c>
      <c r="CQ49" s="32">
        <f t="shared" si="123"/>
        <v>632060.92087711114</v>
      </c>
      <c r="CR49" s="32">
        <f t="shared" si="123"/>
        <v>619414.19092909887</v>
      </c>
      <c r="CS49" s="32">
        <f t="shared" si="123"/>
        <v>611197.52537705074</v>
      </c>
      <c r="CT49" s="32">
        <f t="shared" si="123"/>
        <v>604559.60742183519</v>
      </c>
      <c r="CU49" s="32">
        <f t="shared" si="123"/>
        <v>584857.41349008447</v>
      </c>
      <c r="CV49" s="32">
        <f t="shared" si="123"/>
        <v>570090.36873114575</v>
      </c>
      <c r="CW49" s="32">
        <f t="shared" si="123"/>
        <v>561115.73051214474</v>
      </c>
      <c r="CX49" s="32">
        <f t="shared" si="123"/>
        <v>549330.74606015091</v>
      </c>
      <c r="CY49" s="32">
        <f t="shared" si="123"/>
        <v>535343.97207053145</v>
      </c>
      <c r="CZ49" s="32">
        <f t="shared" si="123"/>
        <v>521932.26942921517</v>
      </c>
      <c r="DA49" s="32">
        <f t="shared" si="123"/>
        <v>507550.67209953314</v>
      </c>
      <c r="DB49" s="32">
        <f t="shared" ref="DB49:EG49" si="124">DS24</f>
        <v>499889.36286782642</v>
      </c>
      <c r="DC49" s="32">
        <f t="shared" si="124"/>
        <v>490780.09276824509</v>
      </c>
      <c r="DD49" s="32">
        <f t="shared" si="124"/>
        <v>474649.31501731602</v>
      </c>
      <c r="DE49" s="32">
        <f t="shared" si="124"/>
        <v>465422.89358320681</v>
      </c>
      <c r="DF49" s="32">
        <f t="shared" si="124"/>
        <v>464962.27472319116</v>
      </c>
      <c r="DG49" s="32">
        <f t="shared" si="124"/>
        <v>419595.34693565295</v>
      </c>
      <c r="DH49" s="32">
        <f t="shared" si="124"/>
        <v>408009.8952516889</v>
      </c>
      <c r="DI49" s="32">
        <f t="shared" si="124"/>
        <v>397151.85135834274</v>
      </c>
      <c r="DJ49" s="32">
        <f t="shared" si="124"/>
        <v>388727.54042891035</v>
      </c>
      <c r="DK49" s="32">
        <f t="shared" si="124"/>
        <v>379220.68114839646</v>
      </c>
      <c r="DL49" s="32">
        <f t="shared" si="124"/>
        <v>373067.12801465159</v>
      </c>
      <c r="DM49" s="32">
        <f t="shared" si="124"/>
        <v>365688.49649805133</v>
      </c>
      <c r="DN49" s="32">
        <f t="shared" si="124"/>
        <v>358704.70114713185</v>
      </c>
      <c r="DO49" s="32">
        <f t="shared" si="124"/>
        <v>353146.16261835233</v>
      </c>
      <c r="DP49" s="32">
        <f t="shared" si="124"/>
        <v>350467.98437295813</v>
      </c>
      <c r="DQ49" s="32">
        <f t="shared" si="124"/>
        <v>342247.58069693064</v>
      </c>
      <c r="DR49" s="32">
        <f t="shared" si="124"/>
        <v>328903.29680684075</v>
      </c>
      <c r="DS49" s="32">
        <f t="shared" si="124"/>
        <v>226153.02077977566</v>
      </c>
      <c r="DT49" s="32">
        <f t="shared" si="124"/>
        <v>160232.71487947763</v>
      </c>
      <c r="DU49" s="32">
        <f t="shared" si="124"/>
        <v>155838.40458913363</v>
      </c>
      <c r="DV49" s="32">
        <f t="shared" si="124"/>
        <v>153794.22218802408</v>
      </c>
      <c r="DW49" s="32">
        <f t="shared" si="124"/>
        <v>115265.08557955772</v>
      </c>
      <c r="DX49" s="32">
        <f t="shared" si="124"/>
        <v>113907.98571903724</v>
      </c>
      <c r="DY49" s="32">
        <f t="shared" si="124"/>
        <v>112490.15799441002</v>
      </c>
      <c r="DZ49" s="32">
        <f t="shared" si="124"/>
        <v>111134.6864030194</v>
      </c>
      <c r="EA49" s="32">
        <f t="shared" si="124"/>
        <v>109797.07591010741</v>
      </c>
      <c r="EB49" s="32">
        <f t="shared" si="124"/>
        <v>108477.05392627431</v>
      </c>
      <c r="EC49" s="32">
        <f t="shared" si="124"/>
        <v>107174.34902357278</v>
      </c>
      <c r="ED49" s="32">
        <f t="shared" si="124"/>
        <v>105888.70389584434</v>
      </c>
      <c r="EE49" s="32">
        <f t="shared" si="124"/>
        <v>104619.847030784</v>
      </c>
      <c r="EF49" s="32">
        <f t="shared" si="124"/>
        <v>103367.53057530646</v>
      </c>
      <c r="EG49" s="32">
        <f t="shared" si="124"/>
        <v>102131.50463051609</v>
      </c>
      <c r="EH49" s="32">
        <f t="shared" ref="EH49:FM49" si="125">EY24</f>
        <v>100911.51863606472</v>
      </c>
      <c r="EI49" s="32">
        <f t="shared" si="125"/>
        <v>99707.333469035075</v>
      </c>
      <c r="EJ49" s="32">
        <f t="shared" si="125"/>
        <v>98518.708822152257</v>
      </c>
      <c r="EK49" s="32">
        <f t="shared" si="125"/>
        <v>97345.409356856733</v>
      </c>
      <c r="EL49" s="32">
        <f t="shared" si="125"/>
        <v>96187.205941851949</v>
      </c>
      <c r="EM49" s="32">
        <f t="shared" si="125"/>
        <v>95043.87471455682</v>
      </c>
      <c r="EN49" s="32">
        <f t="shared" si="125"/>
        <v>93915.192350937694</v>
      </c>
      <c r="EO49" s="32">
        <f t="shared" si="125"/>
        <v>92800.934104055719</v>
      </c>
      <c r="EP49" s="32">
        <f t="shared" si="125"/>
        <v>91700.894217476292</v>
      </c>
      <c r="EQ49" s="32">
        <f t="shared" si="125"/>
        <v>90614.858297333805</v>
      </c>
      <c r="ER49" s="32">
        <f t="shared" si="125"/>
        <v>89542.615818478153</v>
      </c>
      <c r="ES49" s="32">
        <f t="shared" si="125"/>
        <v>88483.963463022141</v>
      </c>
      <c r="ET49" s="32">
        <f t="shared" si="125"/>
        <v>87438.699535983731</v>
      </c>
      <c r="EU49" s="32">
        <f t="shared" si="125"/>
        <v>86406.631656906698</v>
      </c>
      <c r="EV49" s="32">
        <f t="shared" si="125"/>
        <v>85387.558207903814</v>
      </c>
      <c r="EW49" s="32">
        <f t="shared" si="125"/>
        <v>84381.295361592143</v>
      </c>
      <c r="EX49" s="32">
        <f t="shared" si="125"/>
        <v>83387.646584442162</v>
      </c>
      <c r="EY49" s="32">
        <f t="shared" si="125"/>
        <v>82406.434717786411</v>
      </c>
      <c r="EZ49" s="32">
        <f t="shared" si="125"/>
        <v>81437.474726978966</v>
      </c>
      <c r="FA49" s="32">
        <f t="shared" si="125"/>
        <v>80480.590991899749</v>
      </c>
      <c r="FB49" s="32">
        <f t="shared" si="125"/>
        <v>79535.598916450297</v>
      </c>
      <c r="FC49" s="32">
        <f t="shared" si="125"/>
        <v>78602.335840846645</v>
      </c>
      <c r="FD49" s="32">
        <f t="shared" si="125"/>
        <v>77680.627783516102</v>
      </c>
      <c r="FE49" s="32">
        <f t="shared" si="125"/>
        <v>76770.309377411861</v>
      </c>
      <c r="FF49" s="32">
        <f t="shared" si="125"/>
        <v>75871.210686771534</v>
      </c>
      <c r="FG49" s="32">
        <f t="shared" si="125"/>
        <v>74983.173013263775</v>
      </c>
      <c r="FH49" s="32">
        <f t="shared" si="125"/>
        <v>74106.040081462401</v>
      </c>
      <c r="FI49" s="32">
        <f t="shared" si="125"/>
        <v>73239.650385773115</v>
      </c>
      <c r="FJ49" s="32">
        <f t="shared" si="125"/>
        <v>72383.852758032619</v>
      </c>
      <c r="FK49" s="32">
        <f t="shared" si="125"/>
        <v>71538.49428426729</v>
      </c>
      <c r="FL49" s="32">
        <f t="shared" si="125"/>
        <v>70703.425196313838</v>
      </c>
      <c r="FM49" s="32">
        <f t="shared" si="125"/>
        <v>69878.501594724468</v>
      </c>
      <c r="FN49" s="32">
        <f t="shared" ref="FN49:GN49" si="126">GE24</f>
        <v>69063.576211335851</v>
      </c>
      <c r="FO49" s="32">
        <f t="shared" si="126"/>
        <v>68258.509953963105</v>
      </c>
      <c r="FP49" s="32">
        <f t="shared" si="126"/>
        <v>67463.157215895524</v>
      </c>
      <c r="FQ49" s="32">
        <f t="shared" si="126"/>
        <v>66677.38677366366</v>
      </c>
      <c r="FR49" s="32">
        <f t="shared" si="126"/>
        <v>65901.064119440387</v>
      </c>
      <c r="FS49" s="32">
        <f t="shared" si="126"/>
        <v>65134.049453777901</v>
      </c>
      <c r="FT49" s="32">
        <f t="shared" si="126"/>
        <v>64376.214114659342</v>
      </c>
      <c r="FU49" s="32">
        <f t="shared" si="126"/>
        <v>63627.428678615295</v>
      </c>
      <c r="FV49" s="32">
        <f t="shared" si="126"/>
        <v>62887.574098154771</v>
      </c>
      <c r="FW49" s="32">
        <f t="shared" si="126"/>
        <v>62156.513035282514</v>
      </c>
      <c r="FX49" s="32">
        <f t="shared" si="126"/>
        <v>61434.128703960101</v>
      </c>
      <c r="FY49" s="32">
        <f t="shared" si="126"/>
        <v>60720.300872338761</v>
      </c>
      <c r="FZ49" s="32">
        <f t="shared" si="126"/>
        <v>60014.909408569729</v>
      </c>
      <c r="GA49" s="32">
        <f t="shared" si="126"/>
        <v>1277.6375524409259</v>
      </c>
      <c r="GB49" s="32">
        <f t="shared" si="126"/>
        <v>0</v>
      </c>
      <c r="GC49" s="32">
        <f t="shared" si="126"/>
        <v>0</v>
      </c>
      <c r="GD49" s="32">
        <f t="shared" si="126"/>
        <v>0</v>
      </c>
      <c r="GE49" s="32">
        <f t="shared" si="126"/>
        <v>0</v>
      </c>
      <c r="GF49" s="32">
        <f t="shared" si="126"/>
        <v>0</v>
      </c>
      <c r="GG49" s="32">
        <f t="shared" si="126"/>
        <v>0</v>
      </c>
      <c r="GH49" s="32">
        <f t="shared" si="126"/>
        <v>0</v>
      </c>
      <c r="GI49" s="32">
        <f t="shared" si="126"/>
        <v>0</v>
      </c>
      <c r="GJ49" s="32">
        <f t="shared" si="126"/>
        <v>0</v>
      </c>
      <c r="GK49" s="32">
        <f t="shared" si="126"/>
        <v>0</v>
      </c>
      <c r="GL49" s="32">
        <f t="shared" si="126"/>
        <v>0</v>
      </c>
      <c r="GM49" s="32">
        <f t="shared" si="126"/>
        <v>0</v>
      </c>
      <c r="GN49" s="32">
        <f t="shared" si="126"/>
        <v>0</v>
      </c>
    </row>
    <row r="50" spans="1:196" s="32" customFormat="1" x14ac:dyDescent="0.25">
      <c r="B50" s="32">
        <f>Blad4!B24</f>
        <v>101906465.54271303</v>
      </c>
      <c r="C50" s="32">
        <f>U25</f>
        <v>7488186.5075096376</v>
      </c>
      <c r="D50" s="32">
        <f t="shared" ref="D50:I50" si="127">V25</f>
        <v>10671977.155539544</v>
      </c>
      <c r="E50" s="32">
        <f t="shared" si="127"/>
        <v>10244013.712651271</v>
      </c>
      <c r="F50" s="32">
        <f t="shared" si="127"/>
        <v>7963061.9715395914</v>
      </c>
      <c r="G50" s="32">
        <f t="shared" si="127"/>
        <v>6699428.4830545085</v>
      </c>
      <c r="H50" s="32">
        <f t="shared" si="127"/>
        <v>5864108.8760917522</v>
      </c>
      <c r="I50" s="32">
        <f t="shared" si="127"/>
        <v>5356652.0065924041</v>
      </c>
      <c r="J50" s="32">
        <f t="shared" ref="J50:AO50" si="128">AB25</f>
        <v>4966968.6344356602</v>
      </c>
      <c r="K50" s="32">
        <f t="shared" si="128"/>
        <v>4709712.4497275334</v>
      </c>
      <c r="L50" s="32">
        <f t="shared" si="128"/>
        <v>4628950.21805673</v>
      </c>
      <c r="M50" s="32">
        <f t="shared" si="128"/>
        <v>4621773.0618233029</v>
      </c>
      <c r="N50" s="32">
        <f t="shared" si="128"/>
        <v>4566501.9685076317</v>
      </c>
      <c r="O50" s="32">
        <f t="shared" si="128"/>
        <v>4506812.410377413</v>
      </c>
      <c r="P50" s="32">
        <f t="shared" si="128"/>
        <v>4424100.5268029869</v>
      </c>
      <c r="Q50" s="32">
        <f t="shared" si="128"/>
        <v>4321947.4126296705</v>
      </c>
      <c r="R50" s="32">
        <f t="shared" si="128"/>
        <v>4210342.0117190909</v>
      </c>
      <c r="S50" s="32">
        <f t="shared" si="128"/>
        <v>4088263.4202347393</v>
      </c>
      <c r="T50" s="32">
        <f t="shared" si="128"/>
        <v>3947434.9841422359</v>
      </c>
      <c r="U50" s="32">
        <f t="shared" si="128"/>
        <v>3707400.1071460736</v>
      </c>
      <c r="V50" s="32">
        <f t="shared" si="128"/>
        <v>3513721.6562015438</v>
      </c>
      <c r="W50" s="32">
        <f t="shared" si="128"/>
        <v>3295641.0902907364</v>
      </c>
      <c r="X50" s="32">
        <f t="shared" si="128"/>
        <v>3082863.6199749489</v>
      </c>
      <c r="Y50" s="32">
        <f t="shared" si="128"/>
        <v>2870967.0408111727</v>
      </c>
      <c r="Z50" s="32">
        <f t="shared" si="128"/>
        <v>2670556.7206952181</v>
      </c>
      <c r="AA50" s="32">
        <f t="shared" si="128"/>
        <v>2480470.2795349811</v>
      </c>
      <c r="AB50" s="32">
        <f t="shared" si="128"/>
        <v>2305161.7833722732</v>
      </c>
      <c r="AC50" s="32">
        <f t="shared" si="128"/>
        <v>2140999.951534153</v>
      </c>
      <c r="AD50" s="32">
        <f t="shared" si="128"/>
        <v>2001924.9607863803</v>
      </c>
      <c r="AE50" s="32">
        <f t="shared" si="128"/>
        <v>1888988.1087381376</v>
      </c>
      <c r="AF50" s="32">
        <f t="shared" si="128"/>
        <v>1800529.5391136578</v>
      </c>
      <c r="AG50" s="32">
        <f t="shared" si="128"/>
        <v>1709781.9020959847</v>
      </c>
      <c r="AH50" s="32">
        <f t="shared" si="128"/>
        <v>1631983.6086019031</v>
      </c>
      <c r="AI50" s="32">
        <f t="shared" si="128"/>
        <v>1571198.0078675998</v>
      </c>
      <c r="AJ50" s="32">
        <f t="shared" si="128"/>
        <v>1524381.8043531929</v>
      </c>
      <c r="AK50" s="32">
        <f t="shared" si="128"/>
        <v>1478020.7396263664</v>
      </c>
      <c r="AL50" s="32">
        <f t="shared" si="128"/>
        <v>1425836.626635062</v>
      </c>
      <c r="AM50" s="32">
        <f t="shared" si="128"/>
        <v>1393606.5423236529</v>
      </c>
      <c r="AN50" s="32">
        <f t="shared" si="128"/>
        <v>1363330.6278263803</v>
      </c>
      <c r="AO50" s="32">
        <f t="shared" si="128"/>
        <v>1324041.6934326112</v>
      </c>
      <c r="AP50" s="32">
        <f t="shared" ref="AP50:BU50" si="129">BH25</f>
        <v>1282921.2980322829</v>
      </c>
      <c r="AQ50" s="32">
        <f t="shared" si="129"/>
        <v>1247019.279374351</v>
      </c>
      <c r="AR50" s="32">
        <f t="shared" si="129"/>
        <v>1211064.0195630118</v>
      </c>
      <c r="AS50" s="32">
        <f t="shared" si="129"/>
        <v>1173944.0132914621</v>
      </c>
      <c r="AT50" s="32">
        <f t="shared" si="129"/>
        <v>1146616.5535852571</v>
      </c>
      <c r="AU50" s="32">
        <f t="shared" si="129"/>
        <v>1116717.5263115598</v>
      </c>
      <c r="AV50" s="32">
        <f t="shared" si="129"/>
        <v>1084751.440912236</v>
      </c>
      <c r="AW50" s="32">
        <f t="shared" si="129"/>
        <v>1062418.750261537</v>
      </c>
      <c r="AX50" s="32">
        <f t="shared" si="129"/>
        <v>1033883.401293141</v>
      </c>
      <c r="AY50" s="32">
        <f t="shared" si="129"/>
        <v>1002112.5347721898</v>
      </c>
      <c r="AZ50" s="32">
        <f t="shared" si="129"/>
        <v>982044.14348711609</v>
      </c>
      <c r="BA50" s="32">
        <f t="shared" si="129"/>
        <v>948603.95051663555</v>
      </c>
      <c r="BB50" s="32">
        <f t="shared" si="129"/>
        <v>920604.30487076472</v>
      </c>
      <c r="BC50" s="32">
        <f t="shared" si="129"/>
        <v>893260.73243958119</v>
      </c>
      <c r="BD50" s="32">
        <f t="shared" si="129"/>
        <v>871354.39876550133</v>
      </c>
      <c r="BE50" s="32">
        <f t="shared" si="129"/>
        <v>847852.75452134595</v>
      </c>
      <c r="BF50" s="32">
        <f t="shared" si="129"/>
        <v>828969.52896345453</v>
      </c>
      <c r="BG50" s="32">
        <f t="shared" si="129"/>
        <v>811561.20312568068</v>
      </c>
      <c r="BH50" s="32">
        <f t="shared" si="129"/>
        <v>794911.17998685758</v>
      </c>
      <c r="BI50" s="32">
        <f t="shared" si="129"/>
        <v>771429.29907944659</v>
      </c>
      <c r="BJ50" s="32">
        <f t="shared" si="129"/>
        <v>751674.02406007168</v>
      </c>
      <c r="BK50" s="32">
        <f t="shared" si="129"/>
        <v>725628.26599733462</v>
      </c>
      <c r="BL50" s="32">
        <f t="shared" si="129"/>
        <v>709148.60958908638</v>
      </c>
      <c r="BM50" s="32">
        <f t="shared" si="129"/>
        <v>693686.39198977279</v>
      </c>
      <c r="BN50" s="32">
        <f t="shared" si="129"/>
        <v>674399.13964776497</v>
      </c>
      <c r="BO50" s="32">
        <f t="shared" si="129"/>
        <v>663709.28707321826</v>
      </c>
      <c r="BP50" s="32">
        <f t="shared" si="129"/>
        <v>658840.69173023605</v>
      </c>
      <c r="BQ50" s="32">
        <f t="shared" si="129"/>
        <v>643591.48547527799</v>
      </c>
      <c r="BR50" s="32">
        <f t="shared" si="129"/>
        <v>627440.31242373213</v>
      </c>
      <c r="BS50" s="32">
        <f t="shared" si="129"/>
        <v>614198.1955244944</v>
      </c>
      <c r="BT50" s="32">
        <f t="shared" si="129"/>
        <v>595256.11327276775</v>
      </c>
      <c r="BU50" s="32">
        <f t="shared" si="129"/>
        <v>581906.53571811027</v>
      </c>
      <c r="BV50" s="32">
        <f t="shared" ref="BV50:DA50" si="130">CN25</f>
        <v>575365.86347221478</v>
      </c>
      <c r="BW50" s="32">
        <f t="shared" si="130"/>
        <v>567076.42750208382</v>
      </c>
      <c r="BX50" s="32">
        <f t="shared" si="130"/>
        <v>557322.8503499392</v>
      </c>
      <c r="BY50" s="32">
        <f t="shared" si="130"/>
        <v>549224.86510429264</v>
      </c>
      <c r="BZ50" s="32">
        <f t="shared" si="130"/>
        <v>543147.48766098567</v>
      </c>
      <c r="CA50" s="32">
        <f t="shared" si="130"/>
        <v>531973.32490132574</v>
      </c>
      <c r="CB50" s="32">
        <f t="shared" si="130"/>
        <v>521096.39236453222</v>
      </c>
      <c r="CC50" s="32">
        <f t="shared" si="130"/>
        <v>512060.47009994142</v>
      </c>
      <c r="CD50" s="32">
        <f t="shared" si="130"/>
        <v>503134.35190194589</v>
      </c>
      <c r="CE50" s="32">
        <f t="shared" si="130"/>
        <v>496404.44231355586</v>
      </c>
      <c r="CF50" s="32">
        <f t="shared" si="130"/>
        <v>489072.88494596706</v>
      </c>
      <c r="CG50" s="32">
        <f t="shared" si="130"/>
        <v>480867.04737274273</v>
      </c>
      <c r="CH50" s="32">
        <f t="shared" si="130"/>
        <v>477597.02605782158</v>
      </c>
      <c r="CI50" s="32">
        <f t="shared" si="130"/>
        <v>471112.09752963227</v>
      </c>
      <c r="CJ50" s="32">
        <f t="shared" si="130"/>
        <v>465490.42630330188</v>
      </c>
      <c r="CK50" s="32">
        <f t="shared" si="130"/>
        <v>457311.48398318951</v>
      </c>
      <c r="CL50" s="32">
        <f t="shared" si="130"/>
        <v>449708.63500143599</v>
      </c>
      <c r="CM50" s="32">
        <f t="shared" si="130"/>
        <v>447212.05176527909</v>
      </c>
      <c r="CN50" s="32">
        <f t="shared" si="130"/>
        <v>439976.02468097222</v>
      </c>
      <c r="CO50" s="32">
        <f t="shared" si="130"/>
        <v>429134.16968112555</v>
      </c>
      <c r="CP50" s="32">
        <f t="shared" si="130"/>
        <v>422215.25236363627</v>
      </c>
      <c r="CQ50" s="32">
        <f t="shared" si="130"/>
        <v>417918.4041331737</v>
      </c>
      <c r="CR50" s="32">
        <f t="shared" si="130"/>
        <v>412583.15389311442</v>
      </c>
      <c r="CS50" s="32">
        <f t="shared" si="130"/>
        <v>410971.28887259972</v>
      </c>
      <c r="CT50" s="32">
        <f t="shared" si="130"/>
        <v>409369.39140070637</v>
      </c>
      <c r="CU50" s="32">
        <f t="shared" si="130"/>
        <v>399051.72706431174</v>
      </c>
      <c r="CV50" s="32">
        <f t="shared" si="130"/>
        <v>390425.29215596343</v>
      </c>
      <c r="CW50" s="32">
        <f t="shared" si="130"/>
        <v>390440.22900533839</v>
      </c>
      <c r="CX50" s="32">
        <f t="shared" si="130"/>
        <v>385702.28081025905</v>
      </c>
      <c r="CY50" s="32">
        <f t="shared" si="130"/>
        <v>378800.39654762368</v>
      </c>
      <c r="CZ50" s="32">
        <f t="shared" si="130"/>
        <v>372079.94736417395</v>
      </c>
      <c r="DA50" s="32">
        <f t="shared" si="130"/>
        <v>366071.23733876622</v>
      </c>
      <c r="DB50" s="32">
        <f t="shared" ref="DB50:EG50" si="131">DT25</f>
        <v>364952.97240906418</v>
      </c>
      <c r="DC50" s="32">
        <f t="shared" si="131"/>
        <v>361596.5933698836</v>
      </c>
      <c r="DD50" s="32">
        <f t="shared" si="131"/>
        <v>351442.56738485221</v>
      </c>
      <c r="DE50" s="32">
        <f t="shared" si="131"/>
        <v>347593.17419417488</v>
      </c>
      <c r="DF50" s="32">
        <f t="shared" si="131"/>
        <v>352056.97865476424</v>
      </c>
      <c r="DG50" s="32">
        <f t="shared" si="131"/>
        <v>329265.51530303579</v>
      </c>
      <c r="DH50" s="32">
        <f t="shared" si="131"/>
        <v>320915.92176285334</v>
      </c>
      <c r="DI50" s="32">
        <f t="shared" si="131"/>
        <v>315283.44093586999</v>
      </c>
      <c r="DJ50" s="32">
        <f t="shared" si="131"/>
        <v>310957.91332678776</v>
      </c>
      <c r="DK50" s="32">
        <f t="shared" si="131"/>
        <v>305534.2302576846</v>
      </c>
      <c r="DL50" s="32">
        <f t="shared" si="131"/>
        <v>303312.92504901154</v>
      </c>
      <c r="DM50" s="32">
        <f t="shared" si="131"/>
        <v>300122.08441373933</v>
      </c>
      <c r="DN50" s="32">
        <f t="shared" si="131"/>
        <v>298667.5699545627</v>
      </c>
      <c r="DO50" s="32">
        <f t="shared" si="131"/>
        <v>296807.76455345226</v>
      </c>
      <c r="DP50" s="32">
        <f t="shared" si="131"/>
        <v>298686.07893555472</v>
      </c>
      <c r="DQ50" s="32">
        <f t="shared" si="131"/>
        <v>295826.22703761619</v>
      </c>
      <c r="DR50" s="32">
        <f t="shared" si="131"/>
        <v>286525.47703271103</v>
      </c>
      <c r="DS50" s="32">
        <f t="shared" si="131"/>
        <v>246294.79855090752</v>
      </c>
      <c r="DT50" s="32">
        <f t="shared" si="131"/>
        <v>118116.75618382105</v>
      </c>
      <c r="DU50" s="32">
        <f t="shared" si="131"/>
        <v>115633.29573912029</v>
      </c>
      <c r="DV50" s="32">
        <f t="shared" si="131"/>
        <v>114679.30241901311</v>
      </c>
      <c r="DW50" s="32">
        <f t="shared" si="131"/>
        <v>112918.8424056115</v>
      </c>
      <c r="DX50" s="32">
        <f t="shared" si="131"/>
        <v>111683.35244160384</v>
      </c>
      <c r="DY50" s="32">
        <f t="shared" si="131"/>
        <v>110378.74963695632</v>
      </c>
      <c r="DZ50" s="32">
        <f t="shared" si="131"/>
        <v>109139.74853852416</v>
      </c>
      <c r="EA50" s="32">
        <f t="shared" si="131"/>
        <v>107917.69898105579</v>
      </c>
      <c r="EB50" s="32">
        <f t="shared" si="131"/>
        <v>106712.33229917301</v>
      </c>
      <c r="EC50" s="32">
        <f t="shared" si="131"/>
        <v>105523.38611911821</v>
      </c>
      <c r="ED50" s="32">
        <f t="shared" si="131"/>
        <v>104350.60401294418</v>
      </c>
      <c r="EE50" s="32">
        <f t="shared" si="131"/>
        <v>103193.7278297985</v>
      </c>
      <c r="EF50" s="32">
        <f t="shared" si="131"/>
        <v>102052.51840933299</v>
      </c>
      <c r="EG50" s="32">
        <f t="shared" si="131"/>
        <v>100926.72533086326</v>
      </c>
      <c r="EH50" s="32">
        <f t="shared" ref="EH50:FM50" si="132">EZ25</f>
        <v>99816.110834041145</v>
      </c>
      <c r="EI50" s="32">
        <f t="shared" si="132"/>
        <v>98720.435074160734</v>
      </c>
      <c r="EJ50" s="32">
        <f t="shared" si="132"/>
        <v>97639.473689757331</v>
      </c>
      <c r="EK50" s="32">
        <f t="shared" si="132"/>
        <v>96572.991481935343</v>
      </c>
      <c r="EL50" s="32">
        <f t="shared" si="132"/>
        <v>95520.771780850773</v>
      </c>
      <c r="EM50" s="32">
        <f t="shared" si="132"/>
        <v>94482.589540681234</v>
      </c>
      <c r="EN50" s="32">
        <f t="shared" si="132"/>
        <v>93458.235683203398</v>
      </c>
      <c r="EO50" s="32">
        <f t="shared" si="132"/>
        <v>92447.489446952604</v>
      </c>
      <c r="EP50" s="32">
        <f t="shared" si="132"/>
        <v>91450.151768231357</v>
      </c>
      <c r="EQ50" s="32">
        <f t="shared" si="132"/>
        <v>90466.00699283788</v>
      </c>
      <c r="ER50" s="32">
        <f t="shared" si="132"/>
        <v>89494.863725790172</v>
      </c>
      <c r="ES50" s="32">
        <f t="shared" si="132"/>
        <v>88536.517711770037</v>
      </c>
      <c r="ET50" s="32">
        <f t="shared" si="132"/>
        <v>87590.777932890254</v>
      </c>
      <c r="EU50" s="32">
        <f t="shared" si="132"/>
        <v>86657.453394168828</v>
      </c>
      <c r="EV50" s="32">
        <f t="shared" si="132"/>
        <v>85736.35221626595</v>
      </c>
      <c r="EW50" s="32">
        <f t="shared" si="132"/>
        <v>84827.293857272802</v>
      </c>
      <c r="EX50" s="32">
        <f t="shared" si="132"/>
        <v>83930.095490922875</v>
      </c>
      <c r="EY50" s="32">
        <f t="shared" si="132"/>
        <v>83044.579198212479</v>
      </c>
      <c r="EZ50" s="32">
        <f t="shared" si="132"/>
        <v>82170.564875780256</v>
      </c>
      <c r="FA50" s="32">
        <f t="shared" si="132"/>
        <v>81307.885280600953</v>
      </c>
      <c r="FB50" s="32">
        <f t="shared" si="132"/>
        <v>80456.370523838981</v>
      </c>
      <c r="FC50" s="32">
        <f t="shared" si="132"/>
        <v>79615.851016658766</v>
      </c>
      <c r="FD50" s="32">
        <f t="shared" si="132"/>
        <v>78786.165823297983</v>
      </c>
      <c r="FE50" s="32">
        <f t="shared" si="132"/>
        <v>77967.151523636538</v>
      </c>
      <c r="FF50" s="32">
        <f t="shared" si="132"/>
        <v>77158.652289174992</v>
      </c>
      <c r="FG50" s="32">
        <f t="shared" si="132"/>
        <v>76360.507861245831</v>
      </c>
      <c r="FH50" s="32">
        <f t="shared" si="132"/>
        <v>75572.570564422873</v>
      </c>
      <c r="FI50" s="32">
        <f t="shared" si="132"/>
        <v>74794.683585848921</v>
      </c>
      <c r="FJ50" s="32">
        <f t="shared" si="132"/>
        <v>74026.700927192607</v>
      </c>
      <c r="FK50" s="32">
        <f t="shared" si="132"/>
        <v>73268.477835932921</v>
      </c>
      <c r="FL50" s="32">
        <f t="shared" si="132"/>
        <v>72519.87342100135</v>
      </c>
      <c r="FM50" s="32">
        <f t="shared" si="132"/>
        <v>71780.745091329474</v>
      </c>
      <c r="FN50" s="32">
        <f t="shared" ref="FN50:GN50" si="133">GF25</f>
        <v>71050.948848585918</v>
      </c>
      <c r="FO50" s="32">
        <f t="shared" si="133"/>
        <v>70330.355162038366</v>
      </c>
      <c r="FP50" s="32">
        <f t="shared" si="133"/>
        <v>69618.828586428674</v>
      </c>
      <c r="FQ50" s="32">
        <f t="shared" si="133"/>
        <v>68916.235260856454</v>
      </c>
      <c r="FR50" s="32">
        <f t="shared" si="133"/>
        <v>68222.444908779056</v>
      </c>
      <c r="FS50" s="32">
        <f t="shared" si="133"/>
        <v>67537.332360916756</v>
      </c>
      <c r="FT50" s="32">
        <f t="shared" si="133"/>
        <v>66860.771025084628</v>
      </c>
      <c r="FU50" s="32">
        <f t="shared" si="133"/>
        <v>66192.636432002968</v>
      </c>
      <c r="FV50" s="32">
        <f t="shared" si="133"/>
        <v>65532.811704012645</v>
      </c>
      <c r="FW50" s="32">
        <f t="shared" si="133"/>
        <v>64881.171048928787</v>
      </c>
      <c r="FX50" s="32">
        <f t="shared" si="133"/>
        <v>64237.599450544862</v>
      </c>
      <c r="FY50" s="32">
        <f t="shared" si="133"/>
        <v>63601.983654106982</v>
      </c>
      <c r="FZ50" s="32">
        <f t="shared" si="133"/>
        <v>62974.208943408601</v>
      </c>
      <c r="GA50" s="32">
        <f t="shared" si="133"/>
        <v>774.24256781785448</v>
      </c>
      <c r="GB50" s="32">
        <f t="shared" si="133"/>
        <v>0</v>
      </c>
      <c r="GC50" s="32">
        <f t="shared" si="133"/>
        <v>0</v>
      </c>
      <c r="GD50" s="32">
        <f t="shared" si="133"/>
        <v>0</v>
      </c>
      <c r="GE50" s="32">
        <f t="shared" si="133"/>
        <v>0</v>
      </c>
      <c r="GF50" s="32">
        <f t="shared" si="133"/>
        <v>0</v>
      </c>
      <c r="GG50" s="32">
        <f t="shared" si="133"/>
        <v>0</v>
      </c>
      <c r="GH50" s="32">
        <f t="shared" si="133"/>
        <v>0</v>
      </c>
      <c r="GI50" s="32">
        <f t="shared" si="133"/>
        <v>0</v>
      </c>
      <c r="GJ50" s="32">
        <f t="shared" si="133"/>
        <v>0</v>
      </c>
      <c r="GK50" s="32">
        <f t="shared" si="133"/>
        <v>0</v>
      </c>
      <c r="GL50" s="32">
        <f t="shared" si="133"/>
        <v>0</v>
      </c>
      <c r="GM50" s="32">
        <f t="shared" si="133"/>
        <v>0</v>
      </c>
      <c r="GN50" s="32">
        <f t="shared" si="133"/>
        <v>0</v>
      </c>
    </row>
    <row r="51" spans="1:196" s="32" customFormat="1" x14ac:dyDescent="0.25">
      <c r="B51" s="32">
        <f>Blad4!B25</f>
        <v>75131455.947686866</v>
      </c>
      <c r="C51" s="32">
        <f>V26</f>
        <v>8769818.5655511767</v>
      </c>
      <c r="D51" s="32">
        <f t="shared" ref="D51:I51" si="134">W26</f>
        <v>10430660.830003556</v>
      </c>
      <c r="E51" s="32">
        <f t="shared" si="134"/>
        <v>8093359.4690086907</v>
      </c>
      <c r="F51" s="32">
        <f t="shared" si="134"/>
        <v>6261596.1193796387</v>
      </c>
      <c r="G51" s="32">
        <f t="shared" si="134"/>
        <v>5287332.3480874822</v>
      </c>
      <c r="H51" s="32">
        <f t="shared" si="134"/>
        <v>4793979.692810352</v>
      </c>
      <c r="I51" s="32">
        <f t="shared" si="134"/>
        <v>4448297.712473602</v>
      </c>
      <c r="J51" s="32">
        <f t="shared" ref="J51:AO51" si="135">AC26</f>
        <v>4129543.7806553687</v>
      </c>
      <c r="K51" s="32">
        <f t="shared" si="135"/>
        <v>3745013.1932793539</v>
      </c>
      <c r="L51" s="32">
        <f t="shared" si="135"/>
        <v>3647402.2513716454</v>
      </c>
      <c r="M51" s="32">
        <f t="shared" si="135"/>
        <v>3528577.1740132496</v>
      </c>
      <c r="N51" s="32">
        <f t="shared" si="135"/>
        <v>3347780.0081251906</v>
      </c>
      <c r="O51" s="32">
        <f t="shared" si="135"/>
        <v>3318804.4262623759</v>
      </c>
      <c r="P51" s="32">
        <f t="shared" si="135"/>
        <v>3170563.1267396961</v>
      </c>
      <c r="Q51" s="32">
        <f t="shared" si="135"/>
        <v>3089575.2772344113</v>
      </c>
      <c r="R51" s="32">
        <f t="shared" si="135"/>
        <v>2903441.9203038025</v>
      </c>
      <c r="S51" s="32">
        <f t="shared" si="135"/>
        <v>2731271.5882964795</v>
      </c>
      <c r="T51" s="32">
        <f t="shared" si="135"/>
        <v>2619737.0693961382</v>
      </c>
      <c r="U51" s="32">
        <f t="shared" si="135"/>
        <v>2478096.5104653412</v>
      </c>
      <c r="V51" s="32">
        <f t="shared" si="135"/>
        <v>2342613.3434884683</v>
      </c>
      <c r="W51" s="32">
        <f t="shared" si="135"/>
        <v>2211794.9861875405</v>
      </c>
      <c r="X51" s="32">
        <f t="shared" si="135"/>
        <v>2119306.5908438801</v>
      </c>
      <c r="Y51" s="32">
        <f t="shared" si="135"/>
        <v>1991887.9276800554</v>
      </c>
      <c r="Z51" s="32">
        <f t="shared" si="135"/>
        <v>1913693.4205172139</v>
      </c>
      <c r="AA51" s="32">
        <f t="shared" si="135"/>
        <v>1808709.2162264325</v>
      </c>
      <c r="AB51" s="32">
        <f t="shared" si="135"/>
        <v>1703038.0696659281</v>
      </c>
      <c r="AC51" s="32">
        <f t="shared" si="135"/>
        <v>1633362.208432531</v>
      </c>
      <c r="AD51" s="32">
        <f t="shared" si="135"/>
        <v>1547832.3107410404</v>
      </c>
      <c r="AE51" s="32">
        <f t="shared" si="135"/>
        <v>1475499.2625290318</v>
      </c>
      <c r="AF51" s="32">
        <f t="shared" si="135"/>
        <v>1435558.7825360878</v>
      </c>
      <c r="AG51" s="32">
        <f t="shared" si="135"/>
        <v>1393092.1456219109</v>
      </c>
      <c r="AH51" s="32">
        <f t="shared" si="135"/>
        <v>1349372.3908224916</v>
      </c>
      <c r="AI51" s="32">
        <f t="shared" si="135"/>
        <v>1297298.1360544264</v>
      </c>
      <c r="AJ51" s="32">
        <f t="shared" si="135"/>
        <v>1281979.6821418761</v>
      </c>
      <c r="AK51" s="32">
        <f t="shared" si="135"/>
        <v>1218526.4325650146</v>
      </c>
      <c r="AL51" s="32">
        <f t="shared" si="135"/>
        <v>1198716.5524320572</v>
      </c>
      <c r="AM51" s="32">
        <f t="shared" si="135"/>
        <v>1151991.1745258709</v>
      </c>
      <c r="AN51" s="32">
        <f t="shared" si="135"/>
        <v>1114409.7458854956</v>
      </c>
      <c r="AO51" s="32">
        <f t="shared" si="135"/>
        <v>1087024.6924226992</v>
      </c>
      <c r="AP51" s="32">
        <f t="shared" ref="AP51:BU51" si="136">BI26</f>
        <v>1055831.1262767408</v>
      </c>
      <c r="AQ51" s="32">
        <f t="shared" si="136"/>
        <v>1025842.3027069579</v>
      </c>
      <c r="AR51" s="32">
        <f t="shared" si="136"/>
        <v>998752.25542815565</v>
      </c>
      <c r="AS51" s="32">
        <f t="shared" si="136"/>
        <v>970051.98089336511</v>
      </c>
      <c r="AT51" s="32">
        <f t="shared" si="136"/>
        <v>947369.14582967362</v>
      </c>
      <c r="AU51" s="32">
        <f t="shared" si="136"/>
        <v>923409.86862627766</v>
      </c>
      <c r="AV51" s="32">
        <f t="shared" si="136"/>
        <v>902140.37880801759</v>
      </c>
      <c r="AW51" s="32">
        <f t="shared" si="136"/>
        <v>878936.00253338716</v>
      </c>
      <c r="AX51" s="32">
        <f t="shared" si="136"/>
        <v>855546.99056923832</v>
      </c>
      <c r="AY51" s="32">
        <f t="shared" si="136"/>
        <v>829964.33466332697</v>
      </c>
      <c r="AZ51" s="32">
        <f t="shared" si="136"/>
        <v>806453.20236094855</v>
      </c>
      <c r="BA51" s="32">
        <f t="shared" si="136"/>
        <v>783756.18716337788</v>
      </c>
      <c r="BB51" s="32">
        <f t="shared" si="136"/>
        <v>760823.92242061789</v>
      </c>
      <c r="BC51" s="32">
        <f t="shared" si="136"/>
        <v>738768.71877055895</v>
      </c>
      <c r="BD51" s="32">
        <f t="shared" si="136"/>
        <v>718396.11569679959</v>
      </c>
      <c r="BE51" s="32">
        <f t="shared" si="136"/>
        <v>698914.56510531949</v>
      </c>
      <c r="BF51" s="32">
        <f t="shared" si="136"/>
        <v>679734.36328246328</v>
      </c>
      <c r="BG51" s="32">
        <f t="shared" si="136"/>
        <v>661132.44886096404</v>
      </c>
      <c r="BH51" s="32">
        <f t="shared" si="136"/>
        <v>645570.27822742448</v>
      </c>
      <c r="BI51" s="32">
        <f t="shared" si="136"/>
        <v>627403.46470048756</v>
      </c>
      <c r="BJ51" s="32">
        <f t="shared" si="136"/>
        <v>612812.77042456507</v>
      </c>
      <c r="BK51" s="32">
        <f t="shared" si="136"/>
        <v>586093.38858763315</v>
      </c>
      <c r="BL51" s="32">
        <f t="shared" si="136"/>
        <v>560747.99410073052</v>
      </c>
      <c r="BM51" s="32">
        <f t="shared" si="136"/>
        <v>546983.22452788777</v>
      </c>
      <c r="BN51" s="32">
        <f t="shared" si="136"/>
        <v>533664.24917414784</v>
      </c>
      <c r="BO51" s="32">
        <f t="shared" si="136"/>
        <v>520430.37261119031</v>
      </c>
      <c r="BP51" s="32">
        <f t="shared" si="136"/>
        <v>508553.04236966657</v>
      </c>
      <c r="BQ51" s="32">
        <f t="shared" si="136"/>
        <v>497225.12793286779</v>
      </c>
      <c r="BR51" s="32">
        <f t="shared" si="136"/>
        <v>485417.74196463817</v>
      </c>
      <c r="BS51" s="32">
        <f t="shared" si="136"/>
        <v>474576.65754432435</v>
      </c>
      <c r="BT51" s="32">
        <f t="shared" si="136"/>
        <v>465066.74269149132</v>
      </c>
      <c r="BU51" s="32">
        <f t="shared" si="136"/>
        <v>454044.44055988215</v>
      </c>
      <c r="BV51" s="32">
        <f t="shared" ref="BV51:DA51" si="137">CO26</f>
        <v>446152.84450296679</v>
      </c>
      <c r="BW51" s="32">
        <f t="shared" si="137"/>
        <v>436779.00317781157</v>
      </c>
      <c r="BX51" s="32">
        <f t="shared" si="137"/>
        <v>428966.07067321049</v>
      </c>
      <c r="BY51" s="32">
        <f t="shared" si="137"/>
        <v>421083.24222053529</v>
      </c>
      <c r="BZ51" s="32">
        <f t="shared" si="137"/>
        <v>412950.58576557634</v>
      </c>
      <c r="CA51" s="32">
        <f t="shared" si="137"/>
        <v>404798.57607704052</v>
      </c>
      <c r="CB51" s="32">
        <f t="shared" si="137"/>
        <v>397625.82050330972</v>
      </c>
      <c r="CC51" s="32">
        <f t="shared" si="137"/>
        <v>391044.78091414674</v>
      </c>
      <c r="CD51" s="32">
        <f t="shared" si="137"/>
        <v>383666.61185291479</v>
      </c>
      <c r="CE51" s="32">
        <f t="shared" si="137"/>
        <v>376973.76895075332</v>
      </c>
      <c r="CF51" s="32">
        <f t="shared" si="137"/>
        <v>371282.63893161097</v>
      </c>
      <c r="CG51" s="32">
        <f t="shared" si="137"/>
        <v>364117.04467683809</v>
      </c>
      <c r="CH51" s="32">
        <f t="shared" si="137"/>
        <v>358373.29881888989</v>
      </c>
      <c r="CI51" s="32">
        <f t="shared" si="137"/>
        <v>351898.26871845749</v>
      </c>
      <c r="CJ51" s="32">
        <f t="shared" si="137"/>
        <v>346005.51152695832</v>
      </c>
      <c r="CK51" s="32">
        <f t="shared" si="137"/>
        <v>340139.65709119337</v>
      </c>
      <c r="CL51" s="32">
        <f t="shared" si="137"/>
        <v>334406.38084512111</v>
      </c>
      <c r="CM51" s="32">
        <f t="shared" si="137"/>
        <v>328222.54151669145</v>
      </c>
      <c r="CN51" s="32">
        <f t="shared" si="137"/>
        <v>322742.44237318897</v>
      </c>
      <c r="CO51" s="32">
        <f t="shared" si="137"/>
        <v>317526.09695464105</v>
      </c>
      <c r="CP51" s="32">
        <f t="shared" si="137"/>
        <v>311985.3049667367</v>
      </c>
      <c r="CQ51" s="32">
        <f t="shared" si="137"/>
        <v>306971.26371344557</v>
      </c>
      <c r="CR51" s="32">
        <f t="shared" si="137"/>
        <v>302612.08449235896</v>
      </c>
      <c r="CS51" s="32">
        <f t="shared" si="137"/>
        <v>297321.8991278637</v>
      </c>
      <c r="CT51" s="32">
        <f t="shared" si="137"/>
        <v>293021.42914931901</v>
      </c>
      <c r="CU51" s="32">
        <f t="shared" si="137"/>
        <v>287846.95696107007</v>
      </c>
      <c r="CV51" s="32">
        <f t="shared" si="137"/>
        <v>283134.86893721984</v>
      </c>
      <c r="CW51" s="32">
        <f t="shared" si="137"/>
        <v>278897.34618102654</v>
      </c>
      <c r="CX51" s="32">
        <f t="shared" si="137"/>
        <v>274532.67682156473</v>
      </c>
      <c r="CY51" s="32">
        <f t="shared" si="137"/>
        <v>269363.74385400792</v>
      </c>
      <c r="CZ51" s="32">
        <f t="shared" si="137"/>
        <v>265080.51273739734</v>
      </c>
      <c r="DA51" s="32">
        <f t="shared" si="137"/>
        <v>261112.16642664731</v>
      </c>
      <c r="DB51" s="32">
        <f t="shared" ref="DB51:EG51" si="138">DU26</f>
        <v>257032.41295782675</v>
      </c>
      <c r="DC51" s="32">
        <f t="shared" si="138"/>
        <v>253131.8394933099</v>
      </c>
      <c r="DD51" s="32">
        <f t="shared" si="138"/>
        <v>249407.29022528022</v>
      </c>
      <c r="DE51" s="32">
        <f t="shared" si="138"/>
        <v>245234.10786158693</v>
      </c>
      <c r="DF51" s="32">
        <f t="shared" si="138"/>
        <v>242088.50922902234</v>
      </c>
      <c r="DG51" s="32">
        <f t="shared" si="138"/>
        <v>216261.39212400524</v>
      </c>
      <c r="DH51" s="32">
        <f t="shared" si="138"/>
        <v>213138.249357856</v>
      </c>
      <c r="DI51" s="32">
        <f t="shared" si="138"/>
        <v>210173.75342363137</v>
      </c>
      <c r="DJ51" s="32">
        <f t="shared" si="138"/>
        <v>207303.36671734101</v>
      </c>
      <c r="DK51" s="32">
        <f t="shared" si="138"/>
        <v>204381.59264391428</v>
      </c>
      <c r="DL51" s="32">
        <f t="shared" si="138"/>
        <v>201555.7225106734</v>
      </c>
      <c r="DM51" s="32">
        <f t="shared" si="138"/>
        <v>198812.70677145146</v>
      </c>
      <c r="DN51" s="32">
        <f t="shared" si="138"/>
        <v>196178.64900284103</v>
      </c>
      <c r="DO51" s="32">
        <f t="shared" si="138"/>
        <v>193964.70684632205</v>
      </c>
      <c r="DP51" s="32">
        <f t="shared" si="138"/>
        <v>191510.32901141251</v>
      </c>
      <c r="DQ51" s="32">
        <f t="shared" si="138"/>
        <v>189041.06720525655</v>
      </c>
      <c r="DR51" s="32">
        <f t="shared" si="138"/>
        <v>186425.28451739013</v>
      </c>
      <c r="DS51" s="32">
        <f t="shared" si="138"/>
        <v>129572.21251401238</v>
      </c>
      <c r="DT51" s="32">
        <f t="shared" si="138"/>
        <v>106938.9255728272</v>
      </c>
      <c r="DU51" s="32">
        <f t="shared" si="138"/>
        <v>105674.97978414495</v>
      </c>
      <c r="DV51" s="32">
        <f t="shared" si="138"/>
        <v>104491.02816535668</v>
      </c>
      <c r="DW51" s="32">
        <f t="shared" si="138"/>
        <v>103285.10974257212</v>
      </c>
      <c r="DX51" s="32">
        <f t="shared" si="138"/>
        <v>102115.0647571927</v>
      </c>
      <c r="DY51" s="32">
        <f t="shared" si="138"/>
        <v>100954.84185243835</v>
      </c>
      <c r="DZ51" s="32">
        <f t="shared" si="138"/>
        <v>99810.14046786695</v>
      </c>
      <c r="EA51" s="32">
        <f t="shared" si="138"/>
        <v>98678.677800512567</v>
      </c>
      <c r="EB51" s="32">
        <f t="shared" si="138"/>
        <v>97560.276337517978</v>
      </c>
      <c r="EC51" s="32">
        <f t="shared" si="138"/>
        <v>96454.767780551832</v>
      </c>
      <c r="ED51" s="32">
        <f t="shared" si="138"/>
        <v>95361.983308377618</v>
      </c>
      <c r="EE51" s="32">
        <f t="shared" si="138"/>
        <v>94281.751353948464</v>
      </c>
      <c r="EF51" s="32">
        <f t="shared" si="138"/>
        <v>93213.912249101064</v>
      </c>
      <c r="EG51" s="32">
        <f t="shared" si="138"/>
        <v>92158.300034051499</v>
      </c>
      <c r="EH51" s="32">
        <f t="shared" ref="EH51:FM51" si="139">FA26</f>
        <v>91114.761109351937</v>
      </c>
      <c r="EI51" s="32">
        <f t="shared" si="139"/>
        <v>90083.133076671002</v>
      </c>
      <c r="EJ51" s="32">
        <f t="shared" si="139"/>
        <v>89063.263136560912</v>
      </c>
      <c r="EK51" s="32">
        <f t="shared" si="139"/>
        <v>88054.997243763501</v>
      </c>
      <c r="EL51" s="32">
        <f t="shared" si="139"/>
        <v>87058.183575925839</v>
      </c>
      <c r="EM51" s="32">
        <f t="shared" si="139"/>
        <v>86072.678563768161</v>
      </c>
      <c r="EN51" s="32">
        <f t="shared" si="139"/>
        <v>85098.334069295233</v>
      </c>
      <c r="EO51" s="32">
        <f t="shared" si="139"/>
        <v>84135.000070154114</v>
      </c>
      <c r="EP51" s="32">
        <f t="shared" si="139"/>
        <v>83182.539504327928</v>
      </c>
      <c r="EQ51" s="32">
        <f t="shared" si="139"/>
        <v>82240.817432705051</v>
      </c>
      <c r="ER51" s="32">
        <f t="shared" si="139"/>
        <v>81309.683648574719</v>
      </c>
      <c r="ES51" s="32">
        <f t="shared" si="139"/>
        <v>80389.009742993367</v>
      </c>
      <c r="ET51" s="32">
        <f t="shared" si="139"/>
        <v>79478.66195394416</v>
      </c>
      <c r="EU51" s="32">
        <f t="shared" si="139"/>
        <v>78578.499789242182</v>
      </c>
      <c r="EV51" s="32">
        <f t="shared" si="139"/>
        <v>77688.404170111899</v>
      </c>
      <c r="EW51" s="32">
        <f t="shared" si="139"/>
        <v>76808.239911631332</v>
      </c>
      <c r="EX51" s="32">
        <f t="shared" si="139"/>
        <v>75937.878997593958</v>
      </c>
      <c r="EY51" s="32">
        <f t="shared" si="139"/>
        <v>75077.200964866526</v>
      </c>
      <c r="EZ51" s="32">
        <f t="shared" si="139"/>
        <v>74226.079620147648</v>
      </c>
      <c r="FA51" s="32">
        <f t="shared" si="139"/>
        <v>73384.392193041189</v>
      </c>
      <c r="FB51" s="32">
        <f t="shared" si="139"/>
        <v>72552.015874603516</v>
      </c>
      <c r="FC51" s="32">
        <f t="shared" si="139"/>
        <v>71728.842977679757</v>
      </c>
      <c r="FD51" s="32">
        <f t="shared" si="139"/>
        <v>70914.745963158261</v>
      </c>
      <c r="FE51" s="32">
        <f t="shared" si="139"/>
        <v>70109.616620978952</v>
      </c>
      <c r="FF51" s="32">
        <f t="shared" si="139"/>
        <v>69313.33931091374</v>
      </c>
      <c r="FG51" s="32">
        <f t="shared" si="139"/>
        <v>68525.799569829338</v>
      </c>
      <c r="FH51" s="32">
        <f t="shared" si="139"/>
        <v>67746.890710570879</v>
      </c>
      <c r="FI51" s="32">
        <f t="shared" si="139"/>
        <v>66976.504038720581</v>
      </c>
      <c r="FJ51" s="32">
        <f t="shared" si="139"/>
        <v>66214.530159860617</v>
      </c>
      <c r="FK51" s="32">
        <f t="shared" si="139"/>
        <v>65460.863202478402</v>
      </c>
      <c r="FL51" s="32">
        <f t="shared" si="139"/>
        <v>64715.400702324201</v>
      </c>
      <c r="FM51" s="32">
        <f t="shared" si="139"/>
        <v>63978.036726432809</v>
      </c>
      <c r="FN51" s="32">
        <f t="shared" ref="FN51:GN51" si="140">GG26</f>
        <v>63248.668649101935</v>
      </c>
      <c r="FO51" s="32">
        <f t="shared" si="140"/>
        <v>62527.205559155089</v>
      </c>
      <c r="FP51" s="32">
        <f t="shared" si="140"/>
        <v>61813.540100721897</v>
      </c>
      <c r="FQ51" s="32">
        <f t="shared" si="140"/>
        <v>61107.574993910384</v>
      </c>
      <c r="FR51" s="32">
        <f t="shared" si="140"/>
        <v>60409.216881733766</v>
      </c>
      <c r="FS51" s="32">
        <f t="shared" si="140"/>
        <v>59718.37246865777</v>
      </c>
      <c r="FT51" s="32">
        <f t="shared" si="140"/>
        <v>59034.943990432701</v>
      </c>
      <c r="FU51" s="32">
        <f t="shared" si="140"/>
        <v>58358.841835882085</v>
      </c>
      <c r="FV51" s="32">
        <f t="shared" si="140"/>
        <v>57689.977293829412</v>
      </c>
      <c r="FW51" s="32">
        <f t="shared" si="140"/>
        <v>57028.254661477564</v>
      </c>
      <c r="FX51" s="32">
        <f t="shared" si="140"/>
        <v>56373.585927650041</v>
      </c>
      <c r="FY51" s="32">
        <f t="shared" si="140"/>
        <v>55725.892295696183</v>
      </c>
      <c r="FZ51" s="32">
        <f t="shared" si="140"/>
        <v>55085.076117008517</v>
      </c>
      <c r="GA51" s="32">
        <f t="shared" si="140"/>
        <v>697.45613052729516</v>
      </c>
      <c r="GB51" s="32">
        <f t="shared" si="140"/>
        <v>0</v>
      </c>
      <c r="GC51" s="32">
        <f t="shared" si="140"/>
        <v>0</v>
      </c>
      <c r="GD51" s="32">
        <f t="shared" si="140"/>
        <v>0</v>
      </c>
      <c r="GE51" s="32">
        <f t="shared" si="140"/>
        <v>0</v>
      </c>
      <c r="GF51" s="32">
        <f t="shared" si="140"/>
        <v>0</v>
      </c>
      <c r="GG51" s="32">
        <f t="shared" si="140"/>
        <v>0</v>
      </c>
      <c r="GH51" s="32">
        <f t="shared" si="140"/>
        <v>0</v>
      </c>
      <c r="GI51" s="32">
        <f t="shared" si="140"/>
        <v>0</v>
      </c>
      <c r="GJ51" s="32">
        <f t="shared" si="140"/>
        <v>0</v>
      </c>
      <c r="GK51" s="32">
        <f t="shared" si="140"/>
        <v>0</v>
      </c>
      <c r="GL51" s="32">
        <f t="shared" si="140"/>
        <v>0</v>
      </c>
      <c r="GM51" s="32">
        <f t="shared" si="140"/>
        <v>0</v>
      </c>
      <c r="GN51" s="32">
        <f t="shared" si="140"/>
        <v>0</v>
      </c>
    </row>
    <row r="52" spans="1:196" s="32" customFormat="1" x14ac:dyDescent="0.25">
      <c r="B52" s="32">
        <f>Blad4!B26</f>
        <v>158078497.38320124</v>
      </c>
      <c r="C52" s="32">
        <f>W27</f>
        <v>10747716.801193289</v>
      </c>
      <c r="D52" s="32">
        <f t="shared" ref="D52:I52" si="141">X27</f>
        <v>14297704.41668807</v>
      </c>
      <c r="E52" s="32">
        <f t="shared" si="141"/>
        <v>12160337.714065241</v>
      </c>
      <c r="F52" s="32">
        <f t="shared" si="141"/>
        <v>9962518.602705121</v>
      </c>
      <c r="G52" s="32">
        <f t="shared" si="141"/>
        <v>8483399.086987244</v>
      </c>
      <c r="H52" s="32">
        <f t="shared" si="141"/>
        <v>7773878.724873025</v>
      </c>
      <c r="I52" s="32">
        <f t="shared" si="141"/>
        <v>7319542.6489387276</v>
      </c>
      <c r="J52" s="32">
        <f t="shared" ref="J52:AO52" si="142">AD27</f>
        <v>6942236.02364753</v>
      </c>
      <c r="K52" s="32">
        <f t="shared" si="142"/>
        <v>6868147.0441830177</v>
      </c>
      <c r="L52" s="32">
        <f t="shared" si="142"/>
        <v>6914679.4423421128</v>
      </c>
      <c r="M52" s="32">
        <f t="shared" si="142"/>
        <v>6994313.2347741649</v>
      </c>
      <c r="N52" s="32">
        <f t="shared" si="142"/>
        <v>7000191.8069889518</v>
      </c>
      <c r="O52" s="32">
        <f t="shared" si="142"/>
        <v>6964187.9392502354</v>
      </c>
      <c r="P52" s="32">
        <f t="shared" si="142"/>
        <v>6829156.4500836777</v>
      </c>
      <c r="Q52" s="32">
        <f t="shared" si="142"/>
        <v>6634538.3588787923</v>
      </c>
      <c r="R52" s="32">
        <f t="shared" si="142"/>
        <v>6425101.1171301715</v>
      </c>
      <c r="S52" s="32">
        <f t="shared" si="142"/>
        <v>6136502.5637807678</v>
      </c>
      <c r="T52" s="32">
        <f t="shared" si="142"/>
        <v>5847207.1775014643</v>
      </c>
      <c r="U52" s="32">
        <f t="shared" si="142"/>
        <v>5446690.1048615742</v>
      </c>
      <c r="V52" s="32">
        <f t="shared" si="142"/>
        <v>5120842.8767813789</v>
      </c>
      <c r="W52" s="32">
        <f t="shared" si="142"/>
        <v>4837876.4877695283</v>
      </c>
      <c r="X52" s="32">
        <f t="shared" si="142"/>
        <v>4618098.528261696</v>
      </c>
      <c r="Y52" s="32">
        <f t="shared" si="142"/>
        <v>4392364.4103033775</v>
      </c>
      <c r="Z52" s="32">
        <f t="shared" si="142"/>
        <v>4163393.1967929439</v>
      </c>
      <c r="AA52" s="32">
        <f t="shared" si="142"/>
        <v>3911981.8150168806</v>
      </c>
      <c r="AB52" s="32">
        <f t="shared" si="142"/>
        <v>3679769.3506904515</v>
      </c>
      <c r="AC52" s="32">
        <f t="shared" si="142"/>
        <v>3494258.3899549302</v>
      </c>
      <c r="AD52" s="32">
        <f t="shared" si="142"/>
        <v>3337369.6891288161</v>
      </c>
      <c r="AE52" s="32">
        <f t="shared" si="142"/>
        <v>3220598.9665579149</v>
      </c>
      <c r="AF52" s="32">
        <f t="shared" si="142"/>
        <v>3091981.6438024426</v>
      </c>
      <c r="AG52" s="32">
        <f t="shared" si="142"/>
        <v>2938760.8832045095</v>
      </c>
      <c r="AH52" s="32">
        <f t="shared" si="142"/>
        <v>2846768.649558452</v>
      </c>
      <c r="AI52" s="32">
        <f t="shared" si="142"/>
        <v>2767921.1696595247</v>
      </c>
      <c r="AJ52" s="32">
        <f t="shared" si="142"/>
        <v>2697653.6627552682</v>
      </c>
      <c r="AK52" s="32">
        <f t="shared" si="142"/>
        <v>2614789.0766021991</v>
      </c>
      <c r="AL52" s="32">
        <f t="shared" si="142"/>
        <v>2550999.4552172138</v>
      </c>
      <c r="AM52" s="32">
        <f t="shared" si="142"/>
        <v>2498250.7261749725</v>
      </c>
      <c r="AN52" s="32">
        <f t="shared" si="142"/>
        <v>2436630.4837317416</v>
      </c>
      <c r="AO52" s="32">
        <f t="shared" si="142"/>
        <v>2389555.0003987844</v>
      </c>
      <c r="AP52" s="32">
        <f t="shared" ref="AP52:BU52" si="143">BJ27</f>
        <v>2332479.2604518994</v>
      </c>
      <c r="AQ52" s="32">
        <f t="shared" si="143"/>
        <v>2273195.2952189478</v>
      </c>
      <c r="AR52" s="32">
        <f t="shared" si="143"/>
        <v>2228024.2860103562</v>
      </c>
      <c r="AS52" s="32">
        <f t="shared" si="143"/>
        <v>2169406.8334041745</v>
      </c>
      <c r="AT52" s="32">
        <f t="shared" si="143"/>
        <v>2115568.3668107833</v>
      </c>
      <c r="AU52" s="32">
        <f t="shared" si="143"/>
        <v>2067983.304738557</v>
      </c>
      <c r="AV52" s="32">
        <f t="shared" si="143"/>
        <v>2026894.397538004</v>
      </c>
      <c r="AW52" s="32">
        <f t="shared" si="143"/>
        <v>1983329.6681870532</v>
      </c>
      <c r="AX52" s="32">
        <f t="shared" si="143"/>
        <v>1945096.8618662704</v>
      </c>
      <c r="AY52" s="32">
        <f t="shared" si="143"/>
        <v>1897557.8661756713</v>
      </c>
      <c r="AZ52" s="32">
        <f t="shared" si="143"/>
        <v>1854480.77935183</v>
      </c>
      <c r="BA52" s="32">
        <f t="shared" si="143"/>
        <v>1811229.348883888</v>
      </c>
      <c r="BB52" s="32">
        <f t="shared" si="143"/>
        <v>1766095.6179487165</v>
      </c>
      <c r="BC52" s="32">
        <f t="shared" si="143"/>
        <v>1724360.586643449</v>
      </c>
      <c r="BD52" s="32">
        <f t="shared" si="143"/>
        <v>1689964.3534376088</v>
      </c>
      <c r="BE52" s="32">
        <f t="shared" si="143"/>
        <v>1640900.068113422</v>
      </c>
      <c r="BF52" s="32">
        <f t="shared" si="143"/>
        <v>1600788.3902814642</v>
      </c>
      <c r="BG52" s="32">
        <f t="shared" si="143"/>
        <v>1561046.7278527077</v>
      </c>
      <c r="BH52" s="32">
        <f t="shared" si="143"/>
        <v>1513237.1789242551</v>
      </c>
      <c r="BI52" s="32">
        <f t="shared" si="143"/>
        <v>1476465.5936467389</v>
      </c>
      <c r="BJ52" s="32">
        <f t="shared" si="143"/>
        <v>1436942.1868283271</v>
      </c>
      <c r="BK52" s="32">
        <f t="shared" si="143"/>
        <v>1389681.1553045502</v>
      </c>
      <c r="BL52" s="32">
        <f t="shared" si="143"/>
        <v>1353144.4783256324</v>
      </c>
      <c r="BM52" s="32">
        <f t="shared" si="143"/>
        <v>1318214.8941453598</v>
      </c>
      <c r="BN52" s="32">
        <f t="shared" si="143"/>
        <v>1283127.5286691841</v>
      </c>
      <c r="BO52" s="32">
        <f t="shared" si="143"/>
        <v>1248665.2757808387</v>
      </c>
      <c r="BP52" s="32">
        <f t="shared" si="143"/>
        <v>1219216.6183718632</v>
      </c>
      <c r="BQ52" s="32">
        <f t="shared" si="143"/>
        <v>1185595.1147170714</v>
      </c>
      <c r="BR52" s="32">
        <f t="shared" si="143"/>
        <v>1156095.5493342066</v>
      </c>
      <c r="BS52" s="32">
        <f t="shared" si="143"/>
        <v>1127977.6021337484</v>
      </c>
      <c r="BT52" s="32">
        <f t="shared" si="143"/>
        <v>1101153.5210940216</v>
      </c>
      <c r="BU52" s="32">
        <f t="shared" si="143"/>
        <v>1075799.6019536704</v>
      </c>
      <c r="BV52" s="32">
        <f t="shared" ref="BV52:DA52" si="144">CP27</f>
        <v>1052343.6696731979</v>
      </c>
      <c r="BW52" s="32">
        <f t="shared" si="144"/>
        <v>1034606.0246001466</v>
      </c>
      <c r="BX52" s="32">
        <f t="shared" si="144"/>
        <v>1016759.8143310745</v>
      </c>
      <c r="BY52" s="32">
        <f t="shared" si="144"/>
        <v>1001109.347200293</v>
      </c>
      <c r="BZ52" s="32">
        <f t="shared" si="144"/>
        <v>985464.46109159547</v>
      </c>
      <c r="CA52" s="32">
        <f t="shared" si="144"/>
        <v>971610.2373524158</v>
      </c>
      <c r="CB52" s="32">
        <f t="shared" si="144"/>
        <v>950010.01898493839</v>
      </c>
      <c r="CC52" s="32">
        <f t="shared" si="144"/>
        <v>920989.43788821262</v>
      </c>
      <c r="CD52" s="32">
        <f t="shared" si="144"/>
        <v>902532.14449148893</v>
      </c>
      <c r="CE52" s="32">
        <f t="shared" si="144"/>
        <v>884660.55913601653</v>
      </c>
      <c r="CF52" s="32">
        <f t="shared" si="144"/>
        <v>867051.47725946177</v>
      </c>
      <c r="CG52" s="32">
        <f t="shared" si="144"/>
        <v>849954.34645211603</v>
      </c>
      <c r="CH52" s="32">
        <f t="shared" si="144"/>
        <v>833284.73268422764</v>
      </c>
      <c r="CI52" s="32">
        <f t="shared" si="144"/>
        <v>816986.94226262579</v>
      </c>
      <c r="CJ52" s="32">
        <f t="shared" si="144"/>
        <v>801055.00551690254</v>
      </c>
      <c r="CK52" s="32">
        <f t="shared" si="144"/>
        <v>785933.05141759594</v>
      </c>
      <c r="CL52" s="32">
        <f t="shared" si="144"/>
        <v>770302.58082086267</v>
      </c>
      <c r="CM52" s="32">
        <f t="shared" si="144"/>
        <v>755032.28059043351</v>
      </c>
      <c r="CN52" s="32">
        <f t="shared" si="144"/>
        <v>742392.39773248276</v>
      </c>
      <c r="CO52" s="32">
        <f t="shared" si="144"/>
        <v>726278.62282684364</v>
      </c>
      <c r="CP52" s="32">
        <f t="shared" si="144"/>
        <v>712431.8198062859</v>
      </c>
      <c r="CQ52" s="32">
        <f t="shared" si="144"/>
        <v>698971.32620311494</v>
      </c>
      <c r="CR52" s="32">
        <f t="shared" si="144"/>
        <v>685647.05170380324</v>
      </c>
      <c r="CS52" s="32">
        <f t="shared" si="144"/>
        <v>672842.74654302257</v>
      </c>
      <c r="CT52" s="32">
        <f t="shared" si="144"/>
        <v>660314.12999042415</v>
      </c>
      <c r="CU52" s="32">
        <f t="shared" si="144"/>
        <v>647829.21171650197</v>
      </c>
      <c r="CV52" s="32">
        <f t="shared" si="144"/>
        <v>635634.38534756773</v>
      </c>
      <c r="CW52" s="32">
        <f t="shared" si="144"/>
        <v>624567.83611340157</v>
      </c>
      <c r="CX52" s="32">
        <f t="shared" si="144"/>
        <v>612718.90335260029</v>
      </c>
      <c r="CY52" s="32">
        <f t="shared" si="144"/>
        <v>601009.96730339411</v>
      </c>
      <c r="CZ52" s="32">
        <f t="shared" si="144"/>
        <v>588423.36722551449</v>
      </c>
      <c r="DA52" s="32">
        <f t="shared" si="144"/>
        <v>579041.94764320098</v>
      </c>
      <c r="DB52" s="32">
        <f t="shared" ref="DB52:EG52" si="145">DV27</f>
        <v>568579.18865147</v>
      </c>
      <c r="DC52" s="32">
        <f t="shared" si="145"/>
        <v>558220.60416335298</v>
      </c>
      <c r="DD52" s="32">
        <f t="shared" si="145"/>
        <v>547861.71135111863</v>
      </c>
      <c r="DE52" s="32">
        <f t="shared" si="145"/>
        <v>537916.54259431013</v>
      </c>
      <c r="DF52" s="32">
        <f t="shared" si="145"/>
        <v>528401.8251880568</v>
      </c>
      <c r="DG52" s="32">
        <f t="shared" si="145"/>
        <v>391189.77935590566</v>
      </c>
      <c r="DH52" s="32">
        <f t="shared" si="145"/>
        <v>384718.28058208956</v>
      </c>
      <c r="DI52" s="32">
        <f t="shared" si="145"/>
        <v>378916.41582462983</v>
      </c>
      <c r="DJ52" s="32">
        <f t="shared" si="145"/>
        <v>372483.48707972659</v>
      </c>
      <c r="DK52" s="32">
        <f t="shared" si="145"/>
        <v>366205.07189422823</v>
      </c>
      <c r="DL52" s="32">
        <f t="shared" si="145"/>
        <v>361493.95993268525</v>
      </c>
      <c r="DM52" s="32">
        <f t="shared" si="145"/>
        <v>354504.42482597963</v>
      </c>
      <c r="DN52" s="32">
        <f t="shared" si="145"/>
        <v>348880.882236287</v>
      </c>
      <c r="DO52" s="32">
        <f t="shared" si="145"/>
        <v>343310.53098185518</v>
      </c>
      <c r="DP52" s="32">
        <f t="shared" si="145"/>
        <v>337958.55184961623</v>
      </c>
      <c r="DQ52" s="32">
        <f t="shared" si="145"/>
        <v>332548.55579233309</v>
      </c>
      <c r="DR52" s="32">
        <f t="shared" si="145"/>
        <v>327185.4922430244</v>
      </c>
      <c r="DS52" s="32">
        <f t="shared" si="145"/>
        <v>220129.55690746967</v>
      </c>
      <c r="DT52" s="32">
        <f t="shared" si="145"/>
        <v>123317.15851117045</v>
      </c>
      <c r="DU52" s="32">
        <f t="shared" si="145"/>
        <v>122346.08530201839</v>
      </c>
      <c r="DV52" s="32">
        <f t="shared" si="145"/>
        <v>120638.53748771225</v>
      </c>
      <c r="DW52" s="32">
        <f t="shared" si="145"/>
        <v>118992.03979152846</v>
      </c>
      <c r="DX52" s="32">
        <f t="shared" si="145"/>
        <v>118573.68567849728</v>
      </c>
      <c r="DY52" s="32">
        <f t="shared" si="145"/>
        <v>116285.74681416572</v>
      </c>
      <c r="DZ52" s="32">
        <f t="shared" si="145"/>
        <v>114932.47692066021</v>
      </c>
      <c r="EA52" s="32">
        <f t="shared" si="145"/>
        <v>113605.90825378825</v>
      </c>
      <c r="EB52" s="32">
        <f t="shared" si="145"/>
        <v>112311.54261901398</v>
      </c>
      <c r="EC52" s="32">
        <f t="shared" si="145"/>
        <v>111054.60234971272</v>
      </c>
      <c r="ED52" s="32">
        <f t="shared" si="145"/>
        <v>109770.91931237993</v>
      </c>
      <c r="EE52" s="32">
        <f t="shared" si="145"/>
        <v>108451.30113144216</v>
      </c>
      <c r="EF52" s="32">
        <f t="shared" si="145"/>
        <v>107186.23891677594</v>
      </c>
      <c r="EG52" s="32">
        <f t="shared" si="145"/>
        <v>106363.65688811282</v>
      </c>
      <c r="EH52" s="32">
        <f t="shared" ref="EH52:FM52" si="146">FB27</f>
        <v>104867.9005297089</v>
      </c>
      <c r="EI52" s="32">
        <f t="shared" si="146"/>
        <v>103542.83288466529</v>
      </c>
      <c r="EJ52" s="32">
        <f t="shared" si="146"/>
        <v>103079.7873176727</v>
      </c>
      <c r="EK52" s="32">
        <f t="shared" si="146"/>
        <v>101044.88920653414</v>
      </c>
      <c r="EL52" s="32">
        <f t="shared" si="146"/>
        <v>99885.440828697567</v>
      </c>
      <c r="EM52" s="32">
        <f t="shared" si="146"/>
        <v>98762.121397294177</v>
      </c>
      <c r="EN52" s="32">
        <f t="shared" si="146"/>
        <v>97586.795230575532</v>
      </c>
      <c r="EO52" s="32">
        <f t="shared" si="146"/>
        <v>96468.743873406958</v>
      </c>
      <c r="EP52" s="32">
        <f t="shared" si="146"/>
        <v>95357.03771957563</v>
      </c>
      <c r="EQ52" s="32">
        <f t="shared" si="146"/>
        <v>94242.301351035043</v>
      </c>
      <c r="ER52" s="32">
        <f t="shared" si="146"/>
        <v>93162.510752324626</v>
      </c>
      <c r="ES52" s="32">
        <f t="shared" si="146"/>
        <v>92442.908815926537</v>
      </c>
      <c r="ET52" s="32">
        <f t="shared" si="146"/>
        <v>91076.89808546385</v>
      </c>
      <c r="EU52" s="32">
        <f t="shared" si="146"/>
        <v>89879.530146476231</v>
      </c>
      <c r="EV52" s="32">
        <f t="shared" si="146"/>
        <v>89316.752064461631</v>
      </c>
      <c r="EW52" s="32">
        <f t="shared" si="146"/>
        <v>87746.170459572895</v>
      </c>
      <c r="EX52" s="32">
        <f t="shared" si="146"/>
        <v>86726.133201182776</v>
      </c>
      <c r="EY52" s="32">
        <f t="shared" si="146"/>
        <v>85673.688137556746</v>
      </c>
      <c r="EZ52" s="32">
        <f t="shared" si="146"/>
        <v>84662.381523055054</v>
      </c>
      <c r="FA52" s="32">
        <f t="shared" si="146"/>
        <v>83637.966667406086</v>
      </c>
      <c r="FB52" s="32">
        <f t="shared" si="146"/>
        <v>82675.730397731793</v>
      </c>
      <c r="FC52" s="32">
        <f t="shared" si="146"/>
        <v>81636.374387499469</v>
      </c>
      <c r="FD52" s="32">
        <f t="shared" si="146"/>
        <v>80637.470002333677</v>
      </c>
      <c r="FE52" s="32">
        <f t="shared" si="146"/>
        <v>80008.556107119046</v>
      </c>
      <c r="FF52" s="32">
        <f t="shared" si="146"/>
        <v>78838.698478658363</v>
      </c>
      <c r="FG52" s="32">
        <f t="shared" si="146"/>
        <v>77834.516013004497</v>
      </c>
      <c r="FH52" s="32">
        <f t="shared" si="146"/>
        <v>77206.010107591981</v>
      </c>
      <c r="FI52" s="32">
        <f t="shared" si="146"/>
        <v>75965.706254466204</v>
      </c>
      <c r="FJ52" s="32">
        <f t="shared" si="146"/>
        <v>75074.46174274871</v>
      </c>
      <c r="FK52" s="32">
        <f t="shared" si="146"/>
        <v>74187.638594092161</v>
      </c>
      <c r="FL52" s="32">
        <f t="shared" si="146"/>
        <v>73319.68864706115</v>
      </c>
      <c r="FM52" s="32">
        <f t="shared" si="146"/>
        <v>72433.308569133282</v>
      </c>
      <c r="FN52" s="32">
        <f t="shared" ref="FN52:GN52" si="147">GH27</f>
        <v>71574.522013074267</v>
      </c>
      <c r="FO52" s="32">
        <f t="shared" si="147"/>
        <v>70702.398408089037</v>
      </c>
      <c r="FP52" s="32">
        <f t="shared" si="147"/>
        <v>69856.308708657598</v>
      </c>
      <c r="FQ52" s="32">
        <f t="shared" si="147"/>
        <v>69273.472337806568</v>
      </c>
      <c r="FR52" s="32">
        <f t="shared" si="147"/>
        <v>68191.334480591468</v>
      </c>
      <c r="FS52" s="32">
        <f t="shared" si="147"/>
        <v>67276.848457336557</v>
      </c>
      <c r="FT52" s="32">
        <f t="shared" si="147"/>
        <v>66730.144188726175</v>
      </c>
      <c r="FU52" s="32">
        <f t="shared" si="147"/>
        <v>65311.735375586446</v>
      </c>
      <c r="FV52" s="32">
        <f t="shared" si="147"/>
        <v>64510.514228225489</v>
      </c>
      <c r="FW52" s="32">
        <f t="shared" si="147"/>
        <v>63718.743059449705</v>
      </c>
      <c r="FX52" s="32">
        <f t="shared" si="147"/>
        <v>62901.644346989648</v>
      </c>
      <c r="FY52" s="32">
        <f t="shared" si="147"/>
        <v>62094.791132178696</v>
      </c>
      <c r="FZ52" s="32">
        <f t="shared" si="147"/>
        <v>61259.444310873252</v>
      </c>
      <c r="GA52" s="32">
        <f t="shared" si="147"/>
        <v>906.7727401945159</v>
      </c>
      <c r="GB52" s="32">
        <f t="shared" si="147"/>
        <v>0</v>
      </c>
      <c r="GC52" s="32">
        <f t="shared" si="147"/>
        <v>0</v>
      </c>
      <c r="GD52" s="32">
        <f t="shared" si="147"/>
        <v>0</v>
      </c>
      <c r="GE52" s="32">
        <f t="shared" si="147"/>
        <v>0</v>
      </c>
      <c r="GF52" s="32">
        <f t="shared" si="147"/>
        <v>0</v>
      </c>
      <c r="GG52" s="32">
        <f t="shared" si="147"/>
        <v>0</v>
      </c>
      <c r="GH52" s="32">
        <f t="shared" si="147"/>
        <v>0</v>
      </c>
      <c r="GI52" s="32">
        <f t="shared" si="147"/>
        <v>0</v>
      </c>
      <c r="GJ52" s="32">
        <f t="shared" si="147"/>
        <v>0</v>
      </c>
      <c r="GK52" s="32">
        <f t="shared" si="147"/>
        <v>0</v>
      </c>
      <c r="GL52" s="32">
        <f t="shared" si="147"/>
        <v>0</v>
      </c>
      <c r="GM52" s="32">
        <f t="shared" si="147"/>
        <v>0</v>
      </c>
      <c r="GN52" s="32">
        <f t="shared" si="147"/>
        <v>0</v>
      </c>
    </row>
    <row r="53" spans="1:196" x14ac:dyDescent="0.25">
      <c r="A53" s="32">
        <f>SUM(C53:GN53)</f>
        <v>6714924494.8145485</v>
      </c>
      <c r="B53" s="32">
        <f>SUM(B31:B52)</f>
        <v>3267731022.1333094</v>
      </c>
      <c r="C53" s="32">
        <f>SUM(C31:C52)</f>
        <v>207557888.17349696</v>
      </c>
      <c r="D53" s="32">
        <f t="shared" ref="D53:BO53" si="148">SUM(D31:D52)</f>
        <v>278219983.94558001</v>
      </c>
      <c r="E53" s="32">
        <f t="shared" si="148"/>
        <v>224547036.32387239</v>
      </c>
      <c r="F53" s="32">
        <f t="shared" si="148"/>
        <v>181834677.12880561</v>
      </c>
      <c r="G53" s="32">
        <f t="shared" si="148"/>
        <v>158190108.73985633</v>
      </c>
      <c r="H53" s="32">
        <f t="shared" si="148"/>
        <v>145830592.34750667</v>
      </c>
      <c r="I53" s="32">
        <f t="shared" si="148"/>
        <v>137151259.35604495</v>
      </c>
      <c r="J53" s="32">
        <f t="shared" si="148"/>
        <v>131667540.57047184</v>
      </c>
      <c r="K53" s="32">
        <f t="shared" si="148"/>
        <v>126030741.90130121</v>
      </c>
      <c r="L53" s="32">
        <f t="shared" si="148"/>
        <v>123423150.17625429</v>
      </c>
      <c r="M53" s="32">
        <f t="shared" si="148"/>
        <v>121474633.87580842</v>
      </c>
      <c r="N53" s="32">
        <f t="shared" si="148"/>
        <v>119155698.61786918</v>
      </c>
      <c r="O53" s="32">
        <f t="shared" si="148"/>
        <v>119711479.24277544</v>
      </c>
      <c r="P53" s="32">
        <f t="shared" si="148"/>
        <v>118517568.17600362</v>
      </c>
      <c r="Q53" s="32">
        <f t="shared" si="148"/>
        <v>114932595.12181798</v>
      </c>
      <c r="R53" s="32">
        <f t="shared" si="148"/>
        <v>112367398.30613938</v>
      </c>
      <c r="S53" s="32">
        <f t="shared" si="148"/>
        <v>109213721.62445474</v>
      </c>
      <c r="T53" s="32">
        <f t="shared" si="148"/>
        <v>105092616.74474715</v>
      </c>
      <c r="U53" s="32">
        <f t="shared" si="148"/>
        <v>101554630.42427288</v>
      </c>
      <c r="V53" s="32">
        <f t="shared" si="148"/>
        <v>97334723.606334969</v>
      </c>
      <c r="W53" s="32">
        <f t="shared" si="148"/>
        <v>93163443.251738116</v>
      </c>
      <c r="X53" s="32">
        <f t="shared" si="148"/>
        <v>89333554.734689116</v>
      </c>
      <c r="Y53" s="32">
        <f t="shared" si="148"/>
        <v>86309839.509502411</v>
      </c>
      <c r="Z53" s="32">
        <f t="shared" si="148"/>
        <v>82423068.901569277</v>
      </c>
      <c r="AA53" s="32">
        <f t="shared" si="148"/>
        <v>79700107.283753321</v>
      </c>
      <c r="AB53" s="32">
        <f t="shared" si="148"/>
        <v>77153025.082319349</v>
      </c>
      <c r="AC53" s="32">
        <f t="shared" si="148"/>
        <v>73360214.850673437</v>
      </c>
      <c r="AD53" s="32">
        <f t="shared" si="148"/>
        <v>71125450.161789224</v>
      </c>
      <c r="AE53" s="32">
        <f t="shared" si="148"/>
        <v>68810320.841945276</v>
      </c>
      <c r="AF53" s="32">
        <f t="shared" si="148"/>
        <v>67126044.155369982</v>
      </c>
      <c r="AG53" s="32">
        <f t="shared" si="148"/>
        <v>66027693.536805309</v>
      </c>
      <c r="AH53" s="32">
        <f t="shared" si="148"/>
        <v>64526377.664096527</v>
      </c>
      <c r="AI53" s="32">
        <f t="shared" si="148"/>
        <v>63000594.016043022</v>
      </c>
      <c r="AJ53" s="32">
        <f t="shared" si="148"/>
        <v>61369121.328845315</v>
      </c>
      <c r="AK53" s="32">
        <f t="shared" si="148"/>
        <v>60179011.889053568</v>
      </c>
      <c r="AL53" s="32">
        <f t="shared" si="148"/>
        <v>58067468.306346603</v>
      </c>
      <c r="AM53" s="32">
        <f t="shared" si="148"/>
        <v>57985179.20524618</v>
      </c>
      <c r="AN53" s="32">
        <f t="shared" si="148"/>
        <v>57293509.113500714</v>
      </c>
      <c r="AO53" s="32">
        <f t="shared" si="148"/>
        <v>54924871.542050168</v>
      </c>
      <c r="AP53" s="32">
        <f t="shared" si="148"/>
        <v>54231722.610394925</v>
      </c>
      <c r="AQ53" s="32">
        <f t="shared" si="148"/>
        <v>53126924.923649348</v>
      </c>
      <c r="AR53" s="32">
        <f t="shared" si="148"/>
        <v>52158363.045020819</v>
      </c>
      <c r="AS53" s="32">
        <f t="shared" si="148"/>
        <v>51584514.866676122</v>
      </c>
      <c r="AT53" s="32">
        <f t="shared" si="148"/>
        <v>50665372.281918734</v>
      </c>
      <c r="AU53" s="32">
        <f t="shared" si="148"/>
        <v>49793256.125825733</v>
      </c>
      <c r="AV53" s="32">
        <f t="shared" si="148"/>
        <v>48717795.490944706</v>
      </c>
      <c r="AW53" s="32">
        <f t="shared" si="148"/>
        <v>48262217.822364368</v>
      </c>
      <c r="AX53" s="32">
        <f t="shared" si="148"/>
        <v>47264105.88942688</v>
      </c>
      <c r="AY53" s="32">
        <f t="shared" si="148"/>
        <v>47277222.409317032</v>
      </c>
      <c r="AZ53" s="32">
        <f t="shared" si="148"/>
        <v>46912610.271768078</v>
      </c>
      <c r="BA53" s="32">
        <f t="shared" si="148"/>
        <v>44971623.541036427</v>
      </c>
      <c r="BB53" s="32">
        <f t="shared" si="148"/>
        <v>44340662.964566909</v>
      </c>
      <c r="BC53" s="32">
        <f t="shared" si="148"/>
        <v>43312367.538860001</v>
      </c>
      <c r="BD53" s="32">
        <f t="shared" si="148"/>
        <v>42422408.135382362</v>
      </c>
      <c r="BE53" s="32">
        <f t="shared" si="148"/>
        <v>41810545.214251101</v>
      </c>
      <c r="BF53" s="32">
        <f t="shared" si="148"/>
        <v>40910490.025289819</v>
      </c>
      <c r="BG53" s="32">
        <f t="shared" si="148"/>
        <v>40043560.768855788</v>
      </c>
      <c r="BH53" s="32">
        <f t="shared" si="148"/>
        <v>38959798.496228926</v>
      </c>
      <c r="BI53" s="32">
        <f t="shared" si="148"/>
        <v>38235868.365102865</v>
      </c>
      <c r="BJ53" s="32">
        <f t="shared" si="148"/>
        <v>37263311.164653011</v>
      </c>
      <c r="BK53" s="32">
        <f t="shared" si="148"/>
        <v>37002536.600023478</v>
      </c>
      <c r="BL53" s="32">
        <f t="shared" si="148"/>
        <v>36791086.933990657</v>
      </c>
      <c r="BM53" s="32">
        <f t="shared" si="148"/>
        <v>35178401.385721147</v>
      </c>
      <c r="BN53" s="32">
        <f t="shared" si="148"/>
        <v>34599375.004265137</v>
      </c>
      <c r="BO53" s="32">
        <f t="shared" si="148"/>
        <v>33838491.334489435</v>
      </c>
      <c r="BP53" s="32">
        <f t="shared" ref="BP53:EA53" si="149">SUM(BP31:BP52)</f>
        <v>33263669.062988792</v>
      </c>
      <c r="BQ53" s="32">
        <f t="shared" si="149"/>
        <v>32731362.156898201</v>
      </c>
      <c r="BR53" s="32">
        <f t="shared" si="149"/>
        <v>31957107.088197723</v>
      </c>
      <c r="BS53" s="32">
        <f t="shared" si="149"/>
        <v>31232577.681520451</v>
      </c>
      <c r="BT53" s="32">
        <f t="shared" si="149"/>
        <v>30265590.599312011</v>
      </c>
      <c r="BU53" s="32">
        <f t="shared" si="149"/>
        <v>29779078.374582194</v>
      </c>
      <c r="BV53" s="32">
        <f t="shared" si="149"/>
        <v>29103906.006207641</v>
      </c>
      <c r="BW53" s="32">
        <f t="shared" si="149"/>
        <v>29054359.395290289</v>
      </c>
      <c r="BX53" s="32">
        <f t="shared" si="149"/>
        <v>28995047.121899053</v>
      </c>
      <c r="BY53" s="32">
        <f t="shared" si="149"/>
        <v>27736067.065138809</v>
      </c>
      <c r="BZ53" s="32">
        <f t="shared" si="149"/>
        <v>27398893.950814195</v>
      </c>
      <c r="CA53" s="32">
        <f t="shared" si="149"/>
        <v>26678736.995742861</v>
      </c>
      <c r="CB53" s="32">
        <f t="shared" si="149"/>
        <v>26118632.972956732</v>
      </c>
      <c r="CC53" s="32">
        <f t="shared" si="149"/>
        <v>25808329.318120364</v>
      </c>
      <c r="CD53" s="32">
        <f t="shared" si="149"/>
        <v>25209038.999028809</v>
      </c>
      <c r="CE53" s="32">
        <f t="shared" si="149"/>
        <v>24694891.536244739</v>
      </c>
      <c r="CF53" s="32">
        <f t="shared" si="149"/>
        <v>24044435.884502627</v>
      </c>
      <c r="CG53" s="32">
        <f t="shared" si="149"/>
        <v>23723219.506149594</v>
      </c>
      <c r="CH53" s="32">
        <f t="shared" si="149"/>
        <v>23203325.830877297</v>
      </c>
      <c r="CI53" s="32">
        <f t="shared" si="149"/>
        <v>23199100.752321247</v>
      </c>
      <c r="CJ53" s="32">
        <f t="shared" si="149"/>
        <v>23282156.119475458</v>
      </c>
      <c r="CK53" s="32">
        <f t="shared" si="149"/>
        <v>22097252.455990445</v>
      </c>
      <c r="CL53" s="32">
        <f t="shared" si="149"/>
        <v>21845370.317777231</v>
      </c>
      <c r="CM53" s="32">
        <f t="shared" si="149"/>
        <v>21389551.91264357</v>
      </c>
      <c r="CN53" s="32">
        <f t="shared" si="149"/>
        <v>20882372.9993953</v>
      </c>
      <c r="CO53" s="32">
        <f t="shared" si="149"/>
        <v>20487758.452287912</v>
      </c>
      <c r="CP53" s="32">
        <f t="shared" si="149"/>
        <v>20089027.130203631</v>
      </c>
      <c r="CQ53" s="32">
        <f t="shared" si="149"/>
        <v>19796657.230421189</v>
      </c>
      <c r="CR53" s="32">
        <f t="shared" si="149"/>
        <v>19360788.518967804</v>
      </c>
      <c r="CS53" s="32">
        <f t="shared" si="149"/>
        <v>19233682.007428847</v>
      </c>
      <c r="CT53" s="32">
        <f t="shared" si="149"/>
        <v>18898162.004529782</v>
      </c>
      <c r="CU53" s="32">
        <f t="shared" si="149"/>
        <v>18816434.977283183</v>
      </c>
      <c r="CV53" s="32">
        <f t="shared" si="149"/>
        <v>18913183.706606578</v>
      </c>
      <c r="CW53" s="32">
        <f t="shared" si="149"/>
        <v>18061373.474130083</v>
      </c>
      <c r="CX53" s="32">
        <f t="shared" si="149"/>
        <v>17917890.134652074</v>
      </c>
      <c r="CY53" s="32">
        <f t="shared" si="149"/>
        <v>17522062.458722055</v>
      </c>
      <c r="CZ53" s="32">
        <f t="shared" si="149"/>
        <v>17169514.577661283</v>
      </c>
      <c r="DA53" s="32">
        <f t="shared" si="149"/>
        <v>16979968.274188228</v>
      </c>
      <c r="DB53" s="32">
        <f t="shared" si="149"/>
        <v>16711223.088803854</v>
      </c>
      <c r="DC53" s="32">
        <f t="shared" si="149"/>
        <v>16470567.935794976</v>
      </c>
      <c r="DD53" s="32">
        <f t="shared" si="149"/>
        <v>16010743.358875159</v>
      </c>
      <c r="DE53" s="32">
        <f t="shared" si="149"/>
        <v>15877787.596787488</v>
      </c>
      <c r="DF53" s="32">
        <f t="shared" si="149"/>
        <v>15692973.301875627</v>
      </c>
      <c r="DG53" s="32">
        <f t="shared" si="149"/>
        <v>15297078.529714702</v>
      </c>
      <c r="DH53" s="32">
        <f t="shared" si="149"/>
        <v>15401161.062596774</v>
      </c>
      <c r="DI53" s="32">
        <f t="shared" si="149"/>
        <v>14538644.659203863</v>
      </c>
      <c r="DJ53" s="32">
        <f t="shared" si="149"/>
        <v>14428825.711900692</v>
      </c>
      <c r="DK53" s="32">
        <f t="shared" si="149"/>
        <v>11170690.294814151</v>
      </c>
      <c r="DL53" s="32">
        <f t="shared" si="149"/>
        <v>10938206.618076032</v>
      </c>
      <c r="DM53" s="32">
        <f t="shared" si="149"/>
        <v>10835430.089768622</v>
      </c>
      <c r="DN53" s="32">
        <f t="shared" si="149"/>
        <v>10636720.87769475</v>
      </c>
      <c r="DO53" s="32">
        <f t="shared" si="149"/>
        <v>10472606.278109586</v>
      </c>
      <c r="DP53" s="32">
        <f t="shared" si="149"/>
        <v>10252270.124232905</v>
      </c>
      <c r="DQ53" s="32">
        <f t="shared" si="149"/>
        <v>10099220.92735816</v>
      </c>
      <c r="DR53" s="32">
        <f t="shared" si="149"/>
        <v>9728783.1161475349</v>
      </c>
      <c r="DS53" s="32">
        <f t="shared" si="149"/>
        <v>7859793.9033584362</v>
      </c>
      <c r="DT53" s="32">
        <f t="shared" si="149"/>
        <v>7085965.7914565643</v>
      </c>
      <c r="DU53" s="32">
        <f t="shared" si="149"/>
        <v>6486019.5087770615</v>
      </c>
      <c r="DV53" s="32">
        <f t="shared" si="149"/>
        <v>6507886.8045778815</v>
      </c>
      <c r="DW53" s="32">
        <f t="shared" si="149"/>
        <v>6294177.0925551606</v>
      </c>
      <c r="DX53" s="32">
        <f t="shared" si="149"/>
        <v>6156853.0173370186</v>
      </c>
      <c r="DY53" s="32">
        <f t="shared" si="149"/>
        <v>6151982.6737272795</v>
      </c>
      <c r="DZ53" s="32">
        <f t="shared" si="149"/>
        <v>6045777.3347413484</v>
      </c>
      <c r="EA53" s="32">
        <f t="shared" si="149"/>
        <v>5954216.3507103194</v>
      </c>
      <c r="EB53" s="32">
        <f t="shared" ref="EB53:GM53" si="150">SUM(EB31:EB52)</f>
        <v>5765805.1361143319</v>
      </c>
      <c r="EC53" s="32">
        <f t="shared" si="150"/>
        <v>5758842.4969469635</v>
      </c>
      <c r="ED53" s="32">
        <f t="shared" si="150"/>
        <v>5617381.3067671359</v>
      </c>
      <c r="EE53" s="32">
        <f t="shared" si="150"/>
        <v>5675369.9607524741</v>
      </c>
      <c r="EF53" s="32">
        <f t="shared" si="150"/>
        <v>5957627.1899218699</v>
      </c>
      <c r="EG53" s="32">
        <f t="shared" si="150"/>
        <v>5457699.2553543616</v>
      </c>
      <c r="EH53" s="32">
        <f t="shared" si="150"/>
        <v>5477311.4347479641</v>
      </c>
      <c r="EI53" s="32">
        <f t="shared" si="150"/>
        <v>5331376.0726547707</v>
      </c>
      <c r="EJ53" s="32">
        <f t="shared" si="150"/>
        <v>5211996.5802019211</v>
      </c>
      <c r="EK53" s="32">
        <f t="shared" si="150"/>
        <v>5205833.2354569528</v>
      </c>
      <c r="EL53" s="32">
        <f t="shared" si="150"/>
        <v>5124823.9580542082</v>
      </c>
      <c r="EM53" s="32">
        <f t="shared" si="150"/>
        <v>5047713.909699752</v>
      </c>
      <c r="EN53" s="32">
        <f t="shared" si="150"/>
        <v>4883988.3065709146</v>
      </c>
      <c r="EO53" s="32">
        <f t="shared" si="150"/>
        <v>4881858.4537193691</v>
      </c>
      <c r="EP53" s="32">
        <f t="shared" si="150"/>
        <v>4759723.7922888761</v>
      </c>
      <c r="EQ53" s="32">
        <f t="shared" si="150"/>
        <v>4820882.7527802624</v>
      </c>
      <c r="ER53" s="32">
        <f t="shared" si="150"/>
        <v>5073393.189836747</v>
      </c>
      <c r="ES53" s="32">
        <f t="shared" si="150"/>
        <v>4644378.0706416937</v>
      </c>
      <c r="ET53" s="32">
        <f t="shared" si="150"/>
        <v>4663861.8118449738</v>
      </c>
      <c r="EU53" s="32">
        <f t="shared" si="150"/>
        <v>4537115.0609016065</v>
      </c>
      <c r="EV53" s="32">
        <f t="shared" si="150"/>
        <v>4433305.6914980141</v>
      </c>
      <c r="EW53" s="32">
        <f t="shared" si="150"/>
        <v>4424899.4724453725</v>
      </c>
      <c r="EX53" s="32">
        <f t="shared" si="150"/>
        <v>4361644.2220996553</v>
      </c>
      <c r="EY53" s="32">
        <f t="shared" si="150"/>
        <v>4294978.3352126377</v>
      </c>
      <c r="EZ53" s="32">
        <f t="shared" si="150"/>
        <v>4151361.7917911937</v>
      </c>
      <c r="FA53" s="32">
        <f t="shared" si="150"/>
        <v>4151122.4355509947</v>
      </c>
      <c r="FB53" s="32">
        <f t="shared" si="150"/>
        <v>4042891.4543002462</v>
      </c>
      <c r="FC53" s="32">
        <f t="shared" si="150"/>
        <v>4089013.5343903028</v>
      </c>
      <c r="FD53" s="32">
        <f t="shared" si="150"/>
        <v>4302438.1244126828</v>
      </c>
      <c r="FE53" s="32">
        <f t="shared" si="150"/>
        <v>3951130.1141170012</v>
      </c>
      <c r="FF53" s="32">
        <f t="shared" si="150"/>
        <v>3972653.1549880006</v>
      </c>
      <c r="FG53" s="32">
        <f t="shared" si="150"/>
        <v>3862737.1580778616</v>
      </c>
      <c r="FH53" s="32">
        <f t="shared" si="150"/>
        <v>3773440.4899731455</v>
      </c>
      <c r="FI53" s="32">
        <f t="shared" si="150"/>
        <v>3763114.4075778769</v>
      </c>
      <c r="FJ53" s="32">
        <f t="shared" si="150"/>
        <v>3716211.3065279368</v>
      </c>
      <c r="FK53" s="32">
        <f t="shared" si="150"/>
        <v>3661085.7752606855</v>
      </c>
      <c r="FL53" s="32">
        <f t="shared" si="150"/>
        <v>3535933.686289215</v>
      </c>
      <c r="FM53" s="32">
        <f t="shared" si="150"/>
        <v>3537734.4760761028</v>
      </c>
      <c r="FN53" s="32">
        <f t="shared" si="150"/>
        <v>3441590.0586417937</v>
      </c>
      <c r="FO53" s="32">
        <f t="shared" si="150"/>
        <v>3477122.6842362452</v>
      </c>
      <c r="FP53" s="32">
        <f t="shared" si="150"/>
        <v>3664983.1160931047</v>
      </c>
      <c r="FQ53" s="32">
        <f t="shared" si="150"/>
        <v>3375175.0288465768</v>
      </c>
      <c r="FR53" s="32">
        <f t="shared" si="150"/>
        <v>3395282.5438012844</v>
      </c>
      <c r="FS53" s="32">
        <f t="shared" si="150"/>
        <v>3298816.2508381577</v>
      </c>
      <c r="FT53" s="32">
        <f t="shared" si="150"/>
        <v>3218736.1992812925</v>
      </c>
      <c r="FU53" s="32">
        <f t="shared" si="150"/>
        <v>3204700.3917189296</v>
      </c>
      <c r="FV53" s="32">
        <f t="shared" si="150"/>
        <v>3167732.6290163621</v>
      </c>
      <c r="FW53" s="32">
        <f t="shared" si="150"/>
        <v>3117134.5888695628</v>
      </c>
      <c r="FX53" s="32">
        <f t="shared" si="150"/>
        <v>3062641.8648340851</v>
      </c>
      <c r="FY53" s="32">
        <f t="shared" si="150"/>
        <v>2992665.5691337353</v>
      </c>
      <c r="FZ53" s="32">
        <f t="shared" si="150"/>
        <v>2881037.9254152891</v>
      </c>
      <c r="GA53" s="32">
        <f t="shared" si="150"/>
        <v>1172650.0195362414</v>
      </c>
      <c r="GB53" s="32">
        <f t="shared" si="150"/>
        <v>41360.647123179107</v>
      </c>
      <c r="GC53" s="32">
        <f t="shared" si="150"/>
        <v>41183.683226656787</v>
      </c>
      <c r="GD53" s="32">
        <f t="shared" si="150"/>
        <v>41007.742735801105</v>
      </c>
      <c r="GE53" s="32">
        <f t="shared" si="150"/>
        <v>22.605377187012738</v>
      </c>
      <c r="GF53" s="32">
        <f t="shared" si="150"/>
        <v>21.636243033002248</v>
      </c>
      <c r="GG53" s="32">
        <f t="shared" si="150"/>
        <v>20.716211676128289</v>
      </c>
      <c r="GH53" s="32">
        <f t="shared" si="150"/>
        <v>24.353264474556997</v>
      </c>
      <c r="GI53" s="32">
        <f t="shared" si="150"/>
        <v>27.818888209298514</v>
      </c>
      <c r="GJ53" s="32">
        <f t="shared" si="150"/>
        <v>26.68866242257695</v>
      </c>
      <c r="GK53" s="32">
        <f t="shared" si="150"/>
        <v>25.604955075247883</v>
      </c>
      <c r="GL53" s="32">
        <f t="shared" si="150"/>
        <v>24.567766167311319</v>
      </c>
      <c r="GM53" s="32">
        <f t="shared" si="150"/>
        <v>23.571065530697858</v>
      </c>
      <c r="GN53" s="32">
        <f>SUM(GN31:GN52)</f>
        <v>22.61399171282617</v>
      </c>
    </row>
    <row r="56" spans="1:196" x14ac:dyDescent="0.25">
      <c r="A56">
        <f>A53/B53</f>
        <v>2.0549195907901776</v>
      </c>
      <c r="B56" s="5" t="s">
        <v>1</v>
      </c>
      <c r="C56">
        <f>C30</f>
        <v>0</v>
      </c>
      <c r="D56">
        <f t="shared" ref="D56:BO56" si="151">D30</f>
        <v>1</v>
      </c>
      <c r="E56">
        <f t="shared" si="151"/>
        <v>2</v>
      </c>
      <c r="F56">
        <f t="shared" si="151"/>
        <v>3</v>
      </c>
      <c r="G56">
        <f t="shared" si="151"/>
        <v>4</v>
      </c>
      <c r="H56">
        <f t="shared" si="151"/>
        <v>5</v>
      </c>
      <c r="I56">
        <f t="shared" si="151"/>
        <v>6</v>
      </c>
      <c r="J56">
        <f t="shared" si="151"/>
        <v>7</v>
      </c>
      <c r="K56">
        <f t="shared" si="151"/>
        <v>8</v>
      </c>
      <c r="L56">
        <f t="shared" si="151"/>
        <v>9</v>
      </c>
      <c r="M56">
        <f t="shared" si="151"/>
        <v>10</v>
      </c>
      <c r="N56">
        <f t="shared" si="151"/>
        <v>11</v>
      </c>
      <c r="O56">
        <f t="shared" si="151"/>
        <v>12</v>
      </c>
      <c r="P56">
        <f t="shared" si="151"/>
        <v>13</v>
      </c>
      <c r="Q56">
        <f t="shared" si="151"/>
        <v>14</v>
      </c>
      <c r="R56">
        <f t="shared" si="151"/>
        <v>15</v>
      </c>
      <c r="S56">
        <f t="shared" si="151"/>
        <v>16</v>
      </c>
      <c r="T56">
        <f t="shared" si="151"/>
        <v>17</v>
      </c>
      <c r="U56">
        <f t="shared" si="151"/>
        <v>18</v>
      </c>
      <c r="V56">
        <f t="shared" si="151"/>
        <v>19</v>
      </c>
      <c r="W56">
        <f t="shared" si="151"/>
        <v>20</v>
      </c>
      <c r="X56">
        <f t="shared" si="151"/>
        <v>21</v>
      </c>
      <c r="Y56">
        <f t="shared" si="151"/>
        <v>22</v>
      </c>
      <c r="Z56">
        <f t="shared" si="151"/>
        <v>23</v>
      </c>
      <c r="AA56">
        <f t="shared" si="151"/>
        <v>24</v>
      </c>
      <c r="AB56">
        <f t="shared" si="151"/>
        <v>25</v>
      </c>
      <c r="AC56">
        <f t="shared" si="151"/>
        <v>26</v>
      </c>
      <c r="AD56">
        <f t="shared" si="151"/>
        <v>27</v>
      </c>
      <c r="AE56">
        <f t="shared" si="151"/>
        <v>28</v>
      </c>
      <c r="AF56">
        <f t="shared" si="151"/>
        <v>29</v>
      </c>
      <c r="AG56">
        <f t="shared" si="151"/>
        <v>30</v>
      </c>
      <c r="AH56">
        <f t="shared" si="151"/>
        <v>31</v>
      </c>
      <c r="AI56">
        <f t="shared" si="151"/>
        <v>32</v>
      </c>
      <c r="AJ56">
        <f t="shared" si="151"/>
        <v>33</v>
      </c>
      <c r="AK56">
        <f t="shared" si="151"/>
        <v>34</v>
      </c>
      <c r="AL56">
        <f t="shared" si="151"/>
        <v>35</v>
      </c>
      <c r="AM56">
        <f t="shared" si="151"/>
        <v>36</v>
      </c>
      <c r="AN56">
        <f t="shared" si="151"/>
        <v>37</v>
      </c>
      <c r="AO56">
        <f t="shared" si="151"/>
        <v>38</v>
      </c>
      <c r="AP56">
        <f t="shared" si="151"/>
        <v>39</v>
      </c>
      <c r="AQ56">
        <f t="shared" si="151"/>
        <v>40</v>
      </c>
      <c r="AR56">
        <f t="shared" si="151"/>
        <v>41</v>
      </c>
      <c r="AS56">
        <f t="shared" si="151"/>
        <v>42</v>
      </c>
      <c r="AT56">
        <f t="shared" si="151"/>
        <v>43</v>
      </c>
      <c r="AU56">
        <f t="shared" si="151"/>
        <v>44</v>
      </c>
      <c r="AV56">
        <f t="shared" si="151"/>
        <v>45</v>
      </c>
      <c r="AW56">
        <f t="shared" si="151"/>
        <v>46</v>
      </c>
      <c r="AX56">
        <f t="shared" si="151"/>
        <v>47</v>
      </c>
      <c r="AY56">
        <f t="shared" si="151"/>
        <v>48</v>
      </c>
      <c r="AZ56">
        <f t="shared" si="151"/>
        <v>49</v>
      </c>
      <c r="BA56">
        <f t="shared" si="151"/>
        <v>50</v>
      </c>
      <c r="BB56">
        <f t="shared" si="151"/>
        <v>51</v>
      </c>
      <c r="BC56">
        <f t="shared" si="151"/>
        <v>52</v>
      </c>
      <c r="BD56">
        <f t="shared" si="151"/>
        <v>53</v>
      </c>
      <c r="BE56">
        <f t="shared" si="151"/>
        <v>54</v>
      </c>
      <c r="BF56">
        <f t="shared" si="151"/>
        <v>55</v>
      </c>
      <c r="BG56">
        <f t="shared" si="151"/>
        <v>56</v>
      </c>
      <c r="BH56">
        <f t="shared" si="151"/>
        <v>57</v>
      </c>
      <c r="BI56">
        <f t="shared" si="151"/>
        <v>58</v>
      </c>
      <c r="BJ56">
        <f t="shared" si="151"/>
        <v>59</v>
      </c>
      <c r="BK56">
        <f t="shared" si="151"/>
        <v>60</v>
      </c>
      <c r="BL56">
        <f t="shared" si="151"/>
        <v>61</v>
      </c>
      <c r="BM56">
        <f t="shared" si="151"/>
        <v>62</v>
      </c>
      <c r="BN56">
        <f t="shared" si="151"/>
        <v>63</v>
      </c>
      <c r="BO56">
        <f t="shared" si="151"/>
        <v>64</v>
      </c>
      <c r="BP56">
        <f t="shared" ref="BP56:EA56" si="152">BP30</f>
        <v>65</v>
      </c>
      <c r="BQ56">
        <f t="shared" si="152"/>
        <v>66</v>
      </c>
      <c r="BR56">
        <f t="shared" si="152"/>
        <v>67</v>
      </c>
      <c r="BS56">
        <f t="shared" si="152"/>
        <v>68</v>
      </c>
      <c r="BT56">
        <f t="shared" si="152"/>
        <v>69</v>
      </c>
      <c r="BU56">
        <f t="shared" si="152"/>
        <v>70</v>
      </c>
      <c r="BV56">
        <f t="shared" si="152"/>
        <v>71</v>
      </c>
      <c r="BW56">
        <f t="shared" si="152"/>
        <v>72</v>
      </c>
      <c r="BX56">
        <f t="shared" si="152"/>
        <v>73</v>
      </c>
      <c r="BY56">
        <f t="shared" si="152"/>
        <v>74</v>
      </c>
      <c r="BZ56">
        <f t="shared" si="152"/>
        <v>75</v>
      </c>
      <c r="CA56">
        <f t="shared" si="152"/>
        <v>76</v>
      </c>
      <c r="CB56">
        <f t="shared" si="152"/>
        <v>77</v>
      </c>
      <c r="CC56">
        <f t="shared" si="152"/>
        <v>78</v>
      </c>
      <c r="CD56">
        <f t="shared" si="152"/>
        <v>79</v>
      </c>
      <c r="CE56">
        <f t="shared" si="152"/>
        <v>80</v>
      </c>
      <c r="CF56">
        <f t="shared" si="152"/>
        <v>81</v>
      </c>
      <c r="CG56">
        <f t="shared" si="152"/>
        <v>82</v>
      </c>
      <c r="CH56">
        <f t="shared" si="152"/>
        <v>83</v>
      </c>
      <c r="CI56">
        <f t="shared" si="152"/>
        <v>84</v>
      </c>
      <c r="CJ56">
        <f t="shared" si="152"/>
        <v>85</v>
      </c>
      <c r="CK56">
        <f t="shared" si="152"/>
        <v>86</v>
      </c>
      <c r="CL56">
        <f t="shared" si="152"/>
        <v>87</v>
      </c>
      <c r="CM56">
        <f t="shared" si="152"/>
        <v>88</v>
      </c>
      <c r="CN56">
        <f t="shared" si="152"/>
        <v>89</v>
      </c>
      <c r="CO56">
        <f t="shared" si="152"/>
        <v>90</v>
      </c>
      <c r="CP56">
        <f t="shared" si="152"/>
        <v>91</v>
      </c>
      <c r="CQ56">
        <f t="shared" si="152"/>
        <v>92</v>
      </c>
      <c r="CR56">
        <f t="shared" si="152"/>
        <v>93</v>
      </c>
      <c r="CS56">
        <f t="shared" si="152"/>
        <v>94</v>
      </c>
      <c r="CT56">
        <f t="shared" si="152"/>
        <v>95</v>
      </c>
      <c r="CU56">
        <f t="shared" si="152"/>
        <v>96</v>
      </c>
      <c r="CV56">
        <f t="shared" si="152"/>
        <v>97</v>
      </c>
      <c r="CW56">
        <f t="shared" si="152"/>
        <v>98</v>
      </c>
      <c r="CX56">
        <f t="shared" si="152"/>
        <v>99</v>
      </c>
      <c r="CY56">
        <f t="shared" si="152"/>
        <v>100</v>
      </c>
      <c r="CZ56">
        <f t="shared" si="152"/>
        <v>101</v>
      </c>
      <c r="DA56">
        <f t="shared" si="152"/>
        <v>102</v>
      </c>
      <c r="DB56">
        <f t="shared" si="152"/>
        <v>103</v>
      </c>
      <c r="DC56">
        <f t="shared" si="152"/>
        <v>104</v>
      </c>
      <c r="DD56">
        <f t="shared" si="152"/>
        <v>105</v>
      </c>
      <c r="DE56">
        <f t="shared" si="152"/>
        <v>106</v>
      </c>
      <c r="DF56">
        <f t="shared" si="152"/>
        <v>107</v>
      </c>
      <c r="DG56">
        <f t="shared" si="152"/>
        <v>108</v>
      </c>
      <c r="DH56">
        <f t="shared" si="152"/>
        <v>109</v>
      </c>
      <c r="DI56">
        <f t="shared" si="152"/>
        <v>110</v>
      </c>
      <c r="DJ56">
        <f t="shared" si="152"/>
        <v>111</v>
      </c>
      <c r="DK56">
        <f t="shared" si="152"/>
        <v>112</v>
      </c>
      <c r="DL56">
        <f t="shared" si="152"/>
        <v>113</v>
      </c>
      <c r="DM56">
        <f t="shared" si="152"/>
        <v>114</v>
      </c>
      <c r="DN56">
        <f t="shared" si="152"/>
        <v>115</v>
      </c>
      <c r="DO56">
        <f t="shared" si="152"/>
        <v>116</v>
      </c>
      <c r="DP56">
        <f t="shared" si="152"/>
        <v>117</v>
      </c>
      <c r="DQ56">
        <f t="shared" si="152"/>
        <v>118</v>
      </c>
      <c r="DR56">
        <f t="shared" si="152"/>
        <v>119</v>
      </c>
      <c r="DS56">
        <f t="shared" si="152"/>
        <v>120</v>
      </c>
      <c r="DT56">
        <f t="shared" si="152"/>
        <v>121</v>
      </c>
      <c r="DU56">
        <f t="shared" si="152"/>
        <v>122</v>
      </c>
      <c r="DV56">
        <f t="shared" si="152"/>
        <v>123</v>
      </c>
      <c r="DW56">
        <f t="shared" si="152"/>
        <v>124</v>
      </c>
      <c r="DX56">
        <f t="shared" si="152"/>
        <v>125</v>
      </c>
      <c r="DY56">
        <f t="shared" si="152"/>
        <v>126</v>
      </c>
      <c r="DZ56">
        <f t="shared" si="152"/>
        <v>127</v>
      </c>
      <c r="EA56">
        <f t="shared" si="152"/>
        <v>128</v>
      </c>
      <c r="EB56">
        <f t="shared" ref="EB56:FZ56" si="153">EB30</f>
        <v>129</v>
      </c>
      <c r="EC56">
        <f t="shared" si="153"/>
        <v>130</v>
      </c>
      <c r="ED56">
        <f t="shared" si="153"/>
        <v>131</v>
      </c>
      <c r="EE56">
        <f t="shared" si="153"/>
        <v>132</v>
      </c>
      <c r="EF56">
        <f t="shared" si="153"/>
        <v>133</v>
      </c>
      <c r="EG56">
        <f t="shared" si="153"/>
        <v>134</v>
      </c>
      <c r="EH56">
        <f t="shared" si="153"/>
        <v>135</v>
      </c>
      <c r="EI56">
        <f t="shared" si="153"/>
        <v>136</v>
      </c>
      <c r="EJ56">
        <f t="shared" si="153"/>
        <v>137</v>
      </c>
      <c r="EK56">
        <f t="shared" si="153"/>
        <v>138</v>
      </c>
      <c r="EL56">
        <f t="shared" si="153"/>
        <v>139</v>
      </c>
      <c r="EM56">
        <f t="shared" si="153"/>
        <v>140</v>
      </c>
      <c r="EN56">
        <f t="shared" si="153"/>
        <v>141</v>
      </c>
      <c r="EO56">
        <f t="shared" si="153"/>
        <v>142</v>
      </c>
      <c r="EP56">
        <f t="shared" si="153"/>
        <v>143</v>
      </c>
      <c r="EQ56">
        <f t="shared" si="153"/>
        <v>144</v>
      </c>
      <c r="ER56">
        <f t="shared" si="153"/>
        <v>145</v>
      </c>
      <c r="ES56">
        <f t="shared" si="153"/>
        <v>146</v>
      </c>
      <c r="ET56">
        <f t="shared" si="153"/>
        <v>147</v>
      </c>
      <c r="EU56">
        <f t="shared" si="153"/>
        <v>148</v>
      </c>
      <c r="EV56">
        <f t="shared" si="153"/>
        <v>149</v>
      </c>
      <c r="EW56">
        <f t="shared" si="153"/>
        <v>150</v>
      </c>
      <c r="EX56">
        <f t="shared" si="153"/>
        <v>151</v>
      </c>
      <c r="EY56">
        <f t="shared" si="153"/>
        <v>152</v>
      </c>
      <c r="EZ56">
        <f t="shared" si="153"/>
        <v>153</v>
      </c>
      <c r="FA56">
        <f t="shared" si="153"/>
        <v>154</v>
      </c>
      <c r="FB56">
        <f t="shared" si="153"/>
        <v>155</v>
      </c>
      <c r="FC56">
        <f t="shared" si="153"/>
        <v>156</v>
      </c>
      <c r="FD56">
        <f t="shared" si="153"/>
        <v>157</v>
      </c>
      <c r="FE56">
        <f t="shared" si="153"/>
        <v>158</v>
      </c>
      <c r="FF56">
        <f t="shared" si="153"/>
        <v>159</v>
      </c>
      <c r="FG56">
        <f t="shared" si="153"/>
        <v>160</v>
      </c>
      <c r="FH56">
        <f t="shared" si="153"/>
        <v>161</v>
      </c>
      <c r="FI56">
        <f t="shared" si="153"/>
        <v>162</v>
      </c>
      <c r="FJ56">
        <f t="shared" si="153"/>
        <v>163</v>
      </c>
      <c r="FK56">
        <f t="shared" si="153"/>
        <v>164</v>
      </c>
      <c r="FL56">
        <f t="shared" si="153"/>
        <v>165</v>
      </c>
      <c r="FM56">
        <f t="shared" si="153"/>
        <v>166</v>
      </c>
      <c r="FN56">
        <f t="shared" si="153"/>
        <v>167</v>
      </c>
      <c r="FO56">
        <f t="shared" si="153"/>
        <v>168</v>
      </c>
      <c r="FP56">
        <f t="shared" si="153"/>
        <v>169</v>
      </c>
      <c r="FQ56">
        <f t="shared" si="153"/>
        <v>170</v>
      </c>
      <c r="FR56">
        <f t="shared" si="153"/>
        <v>171</v>
      </c>
      <c r="FS56">
        <f t="shared" si="153"/>
        <v>172</v>
      </c>
      <c r="FT56">
        <f t="shared" si="153"/>
        <v>173</v>
      </c>
      <c r="FU56">
        <f t="shared" si="153"/>
        <v>174</v>
      </c>
      <c r="FV56">
        <f t="shared" si="153"/>
        <v>175</v>
      </c>
      <c r="FW56">
        <f t="shared" si="153"/>
        <v>176</v>
      </c>
      <c r="FX56">
        <f t="shared" si="153"/>
        <v>177</v>
      </c>
      <c r="FY56">
        <f t="shared" si="153"/>
        <v>178</v>
      </c>
      <c r="FZ56">
        <f t="shared" si="153"/>
        <v>179</v>
      </c>
    </row>
    <row r="57" spans="1:196" x14ac:dyDescent="0.25">
      <c r="B57" s="5" t="s">
        <v>310</v>
      </c>
      <c r="C57">
        <f>C53/$B$53</f>
        <v>6.3517433585459138E-2</v>
      </c>
      <c r="D57">
        <f t="shared" ref="D57:BO57" si="154">D53/$B$53</f>
        <v>8.5141641726664066E-2</v>
      </c>
      <c r="E57">
        <f t="shared" si="154"/>
        <v>6.8716499247627433E-2</v>
      </c>
      <c r="F57">
        <f t="shared" si="154"/>
        <v>5.5645546067649237E-2</v>
      </c>
      <c r="G57">
        <f t="shared" si="154"/>
        <v>4.8409770470209425E-2</v>
      </c>
      <c r="H57">
        <f t="shared" si="154"/>
        <v>4.4627477402440073E-2</v>
      </c>
      <c r="I57">
        <f t="shared" si="154"/>
        <v>4.1971404141613516E-2</v>
      </c>
      <c r="J57">
        <f t="shared" si="154"/>
        <v>4.0293261495101221E-2</v>
      </c>
      <c r="K57">
        <f t="shared" si="154"/>
        <v>3.8568272923217267E-2</v>
      </c>
      <c r="L57">
        <f t="shared" si="154"/>
        <v>3.77702905594961E-2</v>
      </c>
      <c r="M57">
        <f t="shared" si="154"/>
        <v>3.7174000262881118E-2</v>
      </c>
      <c r="N57">
        <f t="shared" si="154"/>
        <v>3.6464353342056728E-2</v>
      </c>
      <c r="O57">
        <f t="shared" si="154"/>
        <v>3.6634434851563411E-2</v>
      </c>
      <c r="P57">
        <f t="shared" si="154"/>
        <v>3.6269070915950261E-2</v>
      </c>
      <c r="Q57">
        <f t="shared" si="154"/>
        <v>3.517198764015321E-2</v>
      </c>
      <c r="R57">
        <f t="shared" si="154"/>
        <v>3.4386979082746329E-2</v>
      </c>
      <c r="S57">
        <f t="shared" si="154"/>
        <v>3.3421882304485243E-2</v>
      </c>
      <c r="T57">
        <f t="shared" si="154"/>
        <v>3.2160730498600944E-2</v>
      </c>
      <c r="U57">
        <f t="shared" si="154"/>
        <v>3.1078026231783861E-2</v>
      </c>
      <c r="V57">
        <f t="shared" si="154"/>
        <v>2.9786638786074519E-2</v>
      </c>
      <c r="W57">
        <f t="shared" si="154"/>
        <v>2.8510132143898793E-2</v>
      </c>
      <c r="X57">
        <f t="shared" si="154"/>
        <v>2.7338099167161102E-2</v>
      </c>
      <c r="Y57">
        <f t="shared" si="154"/>
        <v>2.6412773549873085E-2</v>
      </c>
      <c r="Z57">
        <f t="shared" si="154"/>
        <v>2.5223333359843093E-2</v>
      </c>
      <c r="AA57">
        <f t="shared" si="154"/>
        <v>2.4390045185457711E-2</v>
      </c>
      <c r="AB57">
        <f t="shared" si="154"/>
        <v>2.3610580111930596E-2</v>
      </c>
      <c r="AC57">
        <f t="shared" si="154"/>
        <v>2.2449893933675382E-2</v>
      </c>
      <c r="AD57">
        <f t="shared" si="154"/>
        <v>2.1766005120995423E-2</v>
      </c>
      <c r="AE57">
        <f t="shared" si="154"/>
        <v>2.1057522903774089E-2</v>
      </c>
      <c r="AF57">
        <f t="shared" si="154"/>
        <v>2.0542095937733373E-2</v>
      </c>
      <c r="AG57">
        <f t="shared" si="154"/>
        <v>2.020597567228765E-2</v>
      </c>
      <c r="AH57">
        <f t="shared" si="154"/>
        <v>1.9746538875764337E-2</v>
      </c>
      <c r="AI57">
        <f t="shared" si="154"/>
        <v>1.9279614383595635E-2</v>
      </c>
      <c r="AJ57">
        <f t="shared" si="154"/>
        <v>1.8780346642111635E-2</v>
      </c>
      <c r="AK57">
        <f t="shared" si="154"/>
        <v>1.8416146090802245E-2</v>
      </c>
      <c r="AL57">
        <f t="shared" si="154"/>
        <v>1.7769965738623668E-2</v>
      </c>
      <c r="AM57">
        <f t="shared" si="154"/>
        <v>1.7744783402457363E-2</v>
      </c>
      <c r="AN57">
        <f t="shared" si="154"/>
        <v>1.7533116626012001E-2</v>
      </c>
      <c r="AO57">
        <f t="shared" si="154"/>
        <v>1.680825966703739E-2</v>
      </c>
      <c r="AP57">
        <f t="shared" si="154"/>
        <v>1.6596140331951257E-2</v>
      </c>
      <c r="AQ57">
        <f t="shared" si="154"/>
        <v>1.6258047117037773E-2</v>
      </c>
      <c r="AR57">
        <f t="shared" si="154"/>
        <v>1.5961645157369683E-2</v>
      </c>
      <c r="AS57">
        <f t="shared" si="154"/>
        <v>1.5786034565660068E-2</v>
      </c>
      <c r="AT57">
        <f t="shared" si="154"/>
        <v>1.5504756033696523E-2</v>
      </c>
      <c r="AU57">
        <f t="shared" si="154"/>
        <v>1.523786865827122E-2</v>
      </c>
      <c r="AV57">
        <f t="shared" si="154"/>
        <v>1.4908753248344083E-2</v>
      </c>
      <c r="AW57">
        <f t="shared" si="154"/>
        <v>1.476933612205842E-2</v>
      </c>
      <c r="AX57">
        <f t="shared" si="154"/>
        <v>1.4463891173812379E-2</v>
      </c>
      <c r="AY57">
        <f t="shared" si="154"/>
        <v>1.4467905127164509E-2</v>
      </c>
      <c r="AZ57">
        <f t="shared" si="154"/>
        <v>1.4356325521903451E-2</v>
      </c>
      <c r="BA57">
        <f t="shared" si="154"/>
        <v>1.376233944484118E-2</v>
      </c>
      <c r="BB57">
        <f t="shared" si="154"/>
        <v>1.3569251160586496E-2</v>
      </c>
      <c r="BC57">
        <f t="shared" si="154"/>
        <v>1.3254569377189407E-2</v>
      </c>
      <c r="BD57">
        <f t="shared" si="154"/>
        <v>1.2982221562314289E-2</v>
      </c>
      <c r="BE57">
        <f t="shared" si="154"/>
        <v>1.2794977594868091E-2</v>
      </c>
      <c r="BF57">
        <f t="shared" si="154"/>
        <v>1.2519540240059834E-2</v>
      </c>
      <c r="BG57">
        <f t="shared" si="154"/>
        <v>1.2254240173878725E-2</v>
      </c>
      <c r="BH57">
        <f t="shared" si="154"/>
        <v>1.19225842740246E-2</v>
      </c>
      <c r="BI57">
        <f t="shared" si="154"/>
        <v>1.1701045191945118E-2</v>
      </c>
      <c r="BJ57">
        <f t="shared" si="154"/>
        <v>1.1403420572947276E-2</v>
      </c>
      <c r="BK57">
        <f t="shared" si="154"/>
        <v>1.1323617626234945E-2</v>
      </c>
      <c r="BL57">
        <f t="shared" si="154"/>
        <v>1.1258909220126668E-2</v>
      </c>
      <c r="BM57">
        <f t="shared" si="154"/>
        <v>1.0765390770368621E-2</v>
      </c>
      <c r="BN57">
        <f t="shared" si="154"/>
        <v>1.0588195530756151E-2</v>
      </c>
      <c r="BO57">
        <f t="shared" si="154"/>
        <v>1.035534782553745E-2</v>
      </c>
      <c r="BP57">
        <f t="shared" ref="BP57:EA57" si="155">BP53/$B$53</f>
        <v>1.0179439139171529E-2</v>
      </c>
      <c r="BQ57">
        <f t="shared" si="155"/>
        <v>1.0016541121407789E-2</v>
      </c>
      <c r="BR57">
        <f t="shared" si="155"/>
        <v>9.77960146405649E-3</v>
      </c>
      <c r="BS57">
        <f t="shared" si="155"/>
        <v>9.55787899003099E-3</v>
      </c>
      <c r="BT57">
        <f t="shared" si="155"/>
        <v>9.2619589538778455E-3</v>
      </c>
      <c r="BU57">
        <f t="shared" si="155"/>
        <v>9.1130751499678767E-3</v>
      </c>
      <c r="BV57">
        <f t="shared" si="155"/>
        <v>8.9064570520273161E-3</v>
      </c>
      <c r="BW57">
        <f t="shared" si="155"/>
        <v>8.8912946624114756E-3</v>
      </c>
      <c r="BX57">
        <f t="shared" si="155"/>
        <v>8.8731437580103802E-3</v>
      </c>
      <c r="BY57">
        <f t="shared" si="155"/>
        <v>8.4878672318113753E-3</v>
      </c>
      <c r="BZ57">
        <f t="shared" si="155"/>
        <v>8.384684591612155E-3</v>
      </c>
      <c r="CA57">
        <f t="shared" si="155"/>
        <v>8.1643001872063158E-3</v>
      </c>
      <c r="CB57">
        <f t="shared" si="155"/>
        <v>7.9928956196356135E-3</v>
      </c>
      <c r="CC57">
        <f t="shared" si="155"/>
        <v>7.8979356450432758E-3</v>
      </c>
      <c r="CD57">
        <f t="shared" si="155"/>
        <v>7.7145391797184427E-3</v>
      </c>
      <c r="CE57">
        <f t="shared" si="155"/>
        <v>7.5571983645468157E-3</v>
      </c>
      <c r="CF57">
        <f t="shared" si="155"/>
        <v>7.3581441439465323E-3</v>
      </c>
      <c r="CG57">
        <f t="shared" si="155"/>
        <v>7.2598446278060239E-3</v>
      </c>
      <c r="CH57">
        <f t="shared" si="155"/>
        <v>7.1007453409458439E-3</v>
      </c>
      <c r="CI57">
        <f t="shared" si="155"/>
        <v>7.0994523708306683E-3</v>
      </c>
      <c r="CJ57">
        <f t="shared" si="155"/>
        <v>7.1248692018340935E-3</v>
      </c>
      <c r="CK57">
        <f t="shared" si="155"/>
        <v>6.7622617364523621E-3</v>
      </c>
      <c r="CL57">
        <f t="shared" si="155"/>
        <v>6.685180074434546E-3</v>
      </c>
      <c r="CM57">
        <f t="shared" si="155"/>
        <v>6.5456892772892891E-3</v>
      </c>
      <c r="CN57">
        <f t="shared" si="155"/>
        <v>6.3904809967383503E-3</v>
      </c>
      <c r="CO57">
        <f t="shared" si="155"/>
        <v>6.2697199719065804E-3</v>
      </c>
      <c r="CP57">
        <f t="shared" si="155"/>
        <v>6.1476991203176469E-3</v>
      </c>
      <c r="CQ57">
        <f t="shared" si="155"/>
        <v>6.0582272825800447E-3</v>
      </c>
      <c r="CR57">
        <f t="shared" si="155"/>
        <v>5.9248415453510258E-3</v>
      </c>
      <c r="CS57">
        <f t="shared" si="155"/>
        <v>5.8859440624560062E-3</v>
      </c>
      <c r="CT57">
        <f t="shared" si="155"/>
        <v>5.7832673119442629E-3</v>
      </c>
      <c r="CU57">
        <f t="shared" si="155"/>
        <v>5.7582569831586203E-3</v>
      </c>
      <c r="CV57">
        <f t="shared" si="155"/>
        <v>5.7878642943687796E-3</v>
      </c>
      <c r="CW57">
        <f t="shared" si="155"/>
        <v>5.5271909933207646E-3</v>
      </c>
      <c r="CX57">
        <f t="shared" si="155"/>
        <v>5.4832818286722198E-3</v>
      </c>
      <c r="CY57">
        <f t="shared" si="155"/>
        <v>5.3621495588345369E-3</v>
      </c>
      <c r="CZ57">
        <f t="shared" si="155"/>
        <v>5.2542618903964489E-3</v>
      </c>
      <c r="DA57">
        <f t="shared" si="155"/>
        <v>5.1962564113073803E-3</v>
      </c>
      <c r="DB57">
        <f t="shared" si="155"/>
        <v>5.1140142733945336E-3</v>
      </c>
      <c r="DC57">
        <f t="shared" si="155"/>
        <v>5.0403683241475334E-3</v>
      </c>
      <c r="DD57">
        <f t="shared" si="155"/>
        <v>4.8996515473365638E-3</v>
      </c>
      <c r="DE57">
        <f t="shared" si="155"/>
        <v>4.8589640607634267E-3</v>
      </c>
      <c r="DF57">
        <f t="shared" si="155"/>
        <v>4.8024066838985441E-3</v>
      </c>
      <c r="DG57">
        <f t="shared" si="155"/>
        <v>4.6812538810884563E-3</v>
      </c>
      <c r="DH57">
        <f t="shared" si="155"/>
        <v>4.713105502956073E-3</v>
      </c>
      <c r="DI57">
        <f t="shared" si="155"/>
        <v>4.4491558701525062E-3</v>
      </c>
      <c r="DJ57">
        <f t="shared" si="155"/>
        <v>4.4155487750276827E-3</v>
      </c>
      <c r="DK57">
        <f t="shared" si="155"/>
        <v>3.4184852483731859E-3</v>
      </c>
      <c r="DL57">
        <f t="shared" si="155"/>
        <v>3.3473399566819671E-3</v>
      </c>
      <c r="DM57">
        <f t="shared" si="155"/>
        <v>3.3158880019123504E-3</v>
      </c>
      <c r="DN57">
        <f t="shared" si="155"/>
        <v>3.2550784644296278E-3</v>
      </c>
      <c r="DO57">
        <f t="shared" si="155"/>
        <v>3.2048556650396019E-3</v>
      </c>
      <c r="DP57">
        <f t="shared" si="155"/>
        <v>3.1374277915750242E-3</v>
      </c>
      <c r="DQ57">
        <f t="shared" si="155"/>
        <v>3.0905912570383387E-3</v>
      </c>
      <c r="DR57">
        <f t="shared" si="155"/>
        <v>2.977228863162729E-3</v>
      </c>
      <c r="DS57">
        <f t="shared" si="155"/>
        <v>2.405275663792927E-3</v>
      </c>
      <c r="DT57">
        <f t="shared" si="155"/>
        <v>2.1684666649308712E-3</v>
      </c>
      <c r="DU57">
        <f t="shared" si="155"/>
        <v>1.9848694598317094E-3</v>
      </c>
      <c r="DV57">
        <f t="shared" si="155"/>
        <v>1.9915613496025342E-3</v>
      </c>
      <c r="DW57">
        <f t="shared" si="155"/>
        <v>1.9261613180285759E-3</v>
      </c>
      <c r="DX57">
        <f t="shared" si="155"/>
        <v>1.8841370283033795E-3</v>
      </c>
      <c r="DY57">
        <f t="shared" si="155"/>
        <v>1.8826465924086408E-3</v>
      </c>
      <c r="DZ57">
        <f t="shared" si="155"/>
        <v>1.8501453436012662E-3</v>
      </c>
      <c r="EA57">
        <f t="shared" si="155"/>
        <v>1.8221256004183482E-3</v>
      </c>
      <c r="EB57">
        <f t="shared" ref="EB57:FZ57" si="156">EB53/$B$53</f>
        <v>1.7644674843372442E-3</v>
      </c>
      <c r="EC57">
        <f t="shared" si="156"/>
        <v>1.7623367584236949E-3</v>
      </c>
      <c r="ED57">
        <f t="shared" si="156"/>
        <v>1.7190464174434645E-3</v>
      </c>
      <c r="EE57">
        <f t="shared" si="156"/>
        <v>1.7367922642076456E-3</v>
      </c>
      <c r="EF57">
        <f t="shared" si="156"/>
        <v>1.8231693947785474E-3</v>
      </c>
      <c r="EG57">
        <f t="shared" si="156"/>
        <v>1.6701800785890114E-3</v>
      </c>
      <c r="EH57">
        <f t="shared" si="156"/>
        <v>1.6761818514585542E-3</v>
      </c>
      <c r="EI57">
        <f t="shared" si="156"/>
        <v>1.6315223121315013E-3</v>
      </c>
      <c r="EJ57">
        <f t="shared" si="156"/>
        <v>1.5949894727869355E-3</v>
      </c>
      <c r="EK57">
        <f t="shared" si="156"/>
        <v>1.593103349142357E-3</v>
      </c>
      <c r="EL57">
        <f t="shared" si="156"/>
        <v>1.5683126681303506E-3</v>
      </c>
      <c r="EM57">
        <f t="shared" si="156"/>
        <v>1.544715239874424E-3</v>
      </c>
      <c r="EN57">
        <f t="shared" si="156"/>
        <v>1.4946114822456979E-3</v>
      </c>
      <c r="EO57">
        <f t="shared" si="156"/>
        <v>1.4939596988409072E-3</v>
      </c>
      <c r="EP57">
        <f t="shared" si="156"/>
        <v>1.4565837151374634E-3</v>
      </c>
      <c r="EQ57">
        <f t="shared" si="156"/>
        <v>1.4752997477843178E-3</v>
      </c>
      <c r="ER57">
        <f t="shared" si="156"/>
        <v>1.5525736835355032E-3</v>
      </c>
      <c r="ES57">
        <f t="shared" si="156"/>
        <v>1.4212853013861749E-3</v>
      </c>
      <c r="ET57">
        <f t="shared" si="156"/>
        <v>1.4272477692488328E-3</v>
      </c>
      <c r="EU57">
        <f t="shared" si="156"/>
        <v>1.3884603812769115E-3</v>
      </c>
      <c r="EV57">
        <f t="shared" si="156"/>
        <v>1.356692353645365E-3</v>
      </c>
      <c r="EW57">
        <f t="shared" si="156"/>
        <v>1.3541198594603468E-3</v>
      </c>
      <c r="EX57">
        <f t="shared" si="156"/>
        <v>1.334762314449062E-3</v>
      </c>
      <c r="EY57">
        <f t="shared" si="156"/>
        <v>1.3143610370992833E-3</v>
      </c>
      <c r="EZ57">
        <f t="shared" si="156"/>
        <v>1.2704111090150296E-3</v>
      </c>
      <c r="FA57">
        <f t="shared" si="156"/>
        <v>1.2703378605626392E-3</v>
      </c>
      <c r="FB57">
        <f t="shared" si="156"/>
        <v>1.2372167191597306E-3</v>
      </c>
      <c r="FC57">
        <f t="shared" si="156"/>
        <v>1.2513311244696102E-3</v>
      </c>
      <c r="FD57">
        <f t="shared" si="156"/>
        <v>1.316643902227875E-3</v>
      </c>
      <c r="FE57">
        <f t="shared" si="156"/>
        <v>1.2091356624381957E-3</v>
      </c>
      <c r="FF57">
        <f t="shared" si="156"/>
        <v>1.215722202372241E-3</v>
      </c>
      <c r="FG57">
        <f t="shared" si="156"/>
        <v>1.1820854078608061E-3</v>
      </c>
      <c r="FH57">
        <f t="shared" si="156"/>
        <v>1.1547585968412076E-3</v>
      </c>
      <c r="FI57">
        <f t="shared" si="156"/>
        <v>1.1515985808162267E-3</v>
      </c>
      <c r="FJ57">
        <f t="shared" si="156"/>
        <v>1.1372451653324394E-3</v>
      </c>
      <c r="FK57">
        <f t="shared" si="156"/>
        <v>1.1203754992265484E-3</v>
      </c>
      <c r="FL57">
        <f t="shared" si="156"/>
        <v>1.0820761140801643E-3</v>
      </c>
      <c r="FM57">
        <f t="shared" si="156"/>
        <v>1.0826271967043738E-3</v>
      </c>
      <c r="FN57">
        <f t="shared" si="156"/>
        <v>1.0532048186741459E-3</v>
      </c>
      <c r="FO57">
        <f t="shared" si="156"/>
        <v>1.0640786101073388E-3</v>
      </c>
      <c r="FP57">
        <f t="shared" si="156"/>
        <v>1.1215681741456348E-3</v>
      </c>
      <c r="FQ57">
        <f t="shared" si="156"/>
        <v>1.0328803092988735E-3</v>
      </c>
      <c r="FR57">
        <f t="shared" si="156"/>
        <v>1.0390336661138971E-3</v>
      </c>
      <c r="FS57">
        <f t="shared" si="156"/>
        <v>1.0095127868524976E-3</v>
      </c>
      <c r="FT57">
        <f t="shared" si="156"/>
        <v>9.8500647007964846E-4</v>
      </c>
      <c r="FU57">
        <f t="shared" si="156"/>
        <v>9.8071119379549462E-4</v>
      </c>
      <c r="FV57">
        <f t="shared" si="156"/>
        <v>9.6939821777262925E-4</v>
      </c>
      <c r="FW57">
        <f t="shared" si="156"/>
        <v>9.5391406690339194E-4</v>
      </c>
      <c r="FX57">
        <f t="shared" si="156"/>
        <v>9.3723805420027086E-4</v>
      </c>
      <c r="FY57">
        <f t="shared" si="156"/>
        <v>9.1582371647590504E-4</v>
      </c>
      <c r="FZ57">
        <f t="shared" si="156"/>
        <v>8.816631191187912E-4</v>
      </c>
    </row>
    <row r="58" spans="1:196" x14ac:dyDescent="0.25">
      <c r="B58" s="5" t="s">
        <v>311</v>
      </c>
      <c r="C58">
        <f>C57</f>
        <v>6.3517433585459138E-2</v>
      </c>
      <c r="D58">
        <f>D57+C58</f>
        <v>0.14865907531212319</v>
      </c>
      <c r="E58">
        <f t="shared" ref="E58:BP58" si="157">E57+D58</f>
        <v>0.21737557455975062</v>
      </c>
      <c r="F58">
        <f t="shared" si="157"/>
        <v>0.27302112062739986</v>
      </c>
      <c r="G58">
        <f t="shared" si="157"/>
        <v>0.32143089109760931</v>
      </c>
      <c r="H58">
        <f t="shared" si="157"/>
        <v>0.36605836850004936</v>
      </c>
      <c r="I58">
        <f t="shared" si="157"/>
        <v>0.40802977264166285</v>
      </c>
      <c r="J58">
        <f t="shared" si="157"/>
        <v>0.44832303413676405</v>
      </c>
      <c r="K58">
        <f t="shared" si="157"/>
        <v>0.48689130705998129</v>
      </c>
      <c r="L58">
        <f t="shared" si="157"/>
        <v>0.52466159761947739</v>
      </c>
      <c r="M58">
        <f t="shared" si="157"/>
        <v>0.56183559788235848</v>
      </c>
      <c r="N58">
        <f t="shared" si="157"/>
        <v>0.59829995122441526</v>
      </c>
      <c r="O58">
        <f t="shared" si="157"/>
        <v>0.63493438607597863</v>
      </c>
      <c r="P58">
        <f t="shared" si="157"/>
        <v>0.67120345699192885</v>
      </c>
      <c r="Q58">
        <f t="shared" si="157"/>
        <v>0.70637544463208202</v>
      </c>
      <c r="R58">
        <f t="shared" si="157"/>
        <v>0.74076242371482837</v>
      </c>
      <c r="S58">
        <f t="shared" si="157"/>
        <v>0.77418430601931365</v>
      </c>
      <c r="T58">
        <f t="shared" si="157"/>
        <v>0.80634503651791456</v>
      </c>
      <c r="U58">
        <f t="shared" si="157"/>
        <v>0.83742306274969847</v>
      </c>
      <c r="V58">
        <f t="shared" si="157"/>
        <v>0.86720970153577304</v>
      </c>
      <c r="W58">
        <f t="shared" si="157"/>
        <v>0.89571983367967178</v>
      </c>
      <c r="X58">
        <f t="shared" si="157"/>
        <v>0.92305793284683291</v>
      </c>
      <c r="Y58">
        <f t="shared" si="157"/>
        <v>0.94947070639670594</v>
      </c>
      <c r="Z58">
        <f t="shared" si="157"/>
        <v>0.974694039756549</v>
      </c>
      <c r="AA58">
        <f t="shared" si="157"/>
        <v>0.99908408494200673</v>
      </c>
      <c r="AB58">
        <f t="shared" si="157"/>
        <v>1.0226946650539372</v>
      </c>
      <c r="AC58">
        <f t="shared" si="157"/>
        <v>1.0451445589876127</v>
      </c>
      <c r="AD58">
        <f t="shared" si="157"/>
        <v>1.0669105641086081</v>
      </c>
      <c r="AE58">
        <f t="shared" si="157"/>
        <v>1.0879680870123822</v>
      </c>
      <c r="AF58">
        <f t="shared" si="157"/>
        <v>1.1085101829501156</v>
      </c>
      <c r="AG58">
        <f t="shared" si="157"/>
        <v>1.1287161586224033</v>
      </c>
      <c r="AH58">
        <f t="shared" si="157"/>
        <v>1.1484626974981675</v>
      </c>
      <c r="AI58">
        <f t="shared" si="157"/>
        <v>1.1677423118817631</v>
      </c>
      <c r="AJ58">
        <f t="shared" si="157"/>
        <v>1.1865226585238748</v>
      </c>
      <c r="AK58">
        <f t="shared" si="157"/>
        <v>1.2049388046146772</v>
      </c>
      <c r="AL58">
        <f t="shared" si="157"/>
        <v>1.2227087703533008</v>
      </c>
      <c r="AM58">
        <f t="shared" si="157"/>
        <v>1.2404535537557582</v>
      </c>
      <c r="AN58">
        <f t="shared" si="157"/>
        <v>1.2579866703817701</v>
      </c>
      <c r="AO58">
        <f t="shared" si="157"/>
        <v>1.2747949300488075</v>
      </c>
      <c r="AP58">
        <f t="shared" si="157"/>
        <v>1.2913910703807587</v>
      </c>
      <c r="AQ58">
        <f t="shared" si="157"/>
        <v>1.3076491174977964</v>
      </c>
      <c r="AR58">
        <f t="shared" si="157"/>
        <v>1.3236107626551661</v>
      </c>
      <c r="AS58">
        <f t="shared" si="157"/>
        <v>1.3393967972208261</v>
      </c>
      <c r="AT58">
        <f t="shared" si="157"/>
        <v>1.3549015532545226</v>
      </c>
      <c r="AU58">
        <f t="shared" si="157"/>
        <v>1.3701394219127938</v>
      </c>
      <c r="AV58">
        <f t="shared" si="157"/>
        <v>1.3850481751611379</v>
      </c>
      <c r="AW58">
        <f t="shared" si="157"/>
        <v>1.3998175112831963</v>
      </c>
      <c r="AX58">
        <f t="shared" si="157"/>
        <v>1.4142814024570087</v>
      </c>
      <c r="AY58">
        <f t="shared" si="157"/>
        <v>1.4287493075841733</v>
      </c>
      <c r="AZ58">
        <f t="shared" si="157"/>
        <v>1.4431056331060768</v>
      </c>
      <c r="BA58">
        <f t="shared" si="157"/>
        <v>1.4568679725509179</v>
      </c>
      <c r="BB58">
        <f t="shared" si="157"/>
        <v>1.4704372237115044</v>
      </c>
      <c r="BC58">
        <f t="shared" si="157"/>
        <v>1.4836917930886939</v>
      </c>
      <c r="BD58">
        <f t="shared" si="157"/>
        <v>1.4966740146510082</v>
      </c>
      <c r="BE58">
        <f t="shared" si="157"/>
        <v>1.5094689922458764</v>
      </c>
      <c r="BF58">
        <f t="shared" si="157"/>
        <v>1.5219885324859361</v>
      </c>
      <c r="BG58">
        <f t="shared" si="157"/>
        <v>1.5342427726598149</v>
      </c>
      <c r="BH58">
        <f t="shared" si="157"/>
        <v>1.5461653569338396</v>
      </c>
      <c r="BI58">
        <f t="shared" si="157"/>
        <v>1.5578664021257846</v>
      </c>
      <c r="BJ58">
        <f t="shared" si="157"/>
        <v>1.5692698226987318</v>
      </c>
      <c r="BK58">
        <f t="shared" si="157"/>
        <v>1.5805934403249668</v>
      </c>
      <c r="BL58">
        <f t="shared" si="157"/>
        <v>1.5918523495450936</v>
      </c>
      <c r="BM58">
        <f t="shared" si="157"/>
        <v>1.6026177403154622</v>
      </c>
      <c r="BN58">
        <f t="shared" si="157"/>
        <v>1.6132059358462183</v>
      </c>
      <c r="BO58">
        <f t="shared" si="157"/>
        <v>1.6235612836717557</v>
      </c>
      <c r="BP58">
        <f t="shared" si="157"/>
        <v>1.6337407228109273</v>
      </c>
      <c r="BQ58">
        <f t="shared" ref="BQ58:EB58" si="158">BQ57+BP58</f>
        <v>1.643757263932335</v>
      </c>
      <c r="BR58">
        <f t="shared" si="158"/>
        <v>1.6535368653963916</v>
      </c>
      <c r="BS58">
        <f t="shared" si="158"/>
        <v>1.6630947443864226</v>
      </c>
      <c r="BT58">
        <f t="shared" si="158"/>
        <v>1.6723567033403004</v>
      </c>
      <c r="BU58">
        <f t="shared" si="158"/>
        <v>1.6814697784902684</v>
      </c>
      <c r="BV58">
        <f t="shared" si="158"/>
        <v>1.6903762355422958</v>
      </c>
      <c r="BW58">
        <f t="shared" si="158"/>
        <v>1.6992675302047073</v>
      </c>
      <c r="BX58">
        <f t="shared" si="158"/>
        <v>1.7081406739627176</v>
      </c>
      <c r="BY58">
        <f t="shared" si="158"/>
        <v>1.716628541194529</v>
      </c>
      <c r="BZ58">
        <f t="shared" si="158"/>
        <v>1.7250132257861412</v>
      </c>
      <c r="CA58">
        <f t="shared" si="158"/>
        <v>1.7331775259733475</v>
      </c>
      <c r="CB58">
        <f t="shared" si="158"/>
        <v>1.7411704215929831</v>
      </c>
      <c r="CC58">
        <f t="shared" si="158"/>
        <v>1.7490683572380263</v>
      </c>
      <c r="CD58">
        <f t="shared" si="158"/>
        <v>1.7567828964177448</v>
      </c>
      <c r="CE58">
        <f t="shared" si="158"/>
        <v>1.7643400947822916</v>
      </c>
      <c r="CF58">
        <f t="shared" si="158"/>
        <v>1.7716982389262381</v>
      </c>
      <c r="CG58">
        <f t="shared" si="158"/>
        <v>1.7789580835540442</v>
      </c>
      <c r="CH58">
        <f t="shared" si="158"/>
        <v>1.7860588288949899</v>
      </c>
      <c r="CI58">
        <f t="shared" si="158"/>
        <v>1.7931582812658207</v>
      </c>
      <c r="CJ58">
        <f t="shared" si="158"/>
        <v>1.8002831504676549</v>
      </c>
      <c r="CK58">
        <f t="shared" si="158"/>
        <v>1.8070454122041073</v>
      </c>
      <c r="CL58">
        <f t="shared" si="158"/>
        <v>1.8137305922785418</v>
      </c>
      <c r="CM58">
        <f t="shared" si="158"/>
        <v>1.8202762815558311</v>
      </c>
      <c r="CN58">
        <f t="shared" si="158"/>
        <v>1.8266667625525694</v>
      </c>
      <c r="CO58">
        <f t="shared" si="158"/>
        <v>1.8329364825244761</v>
      </c>
      <c r="CP58">
        <f t="shared" si="158"/>
        <v>1.8390841816447936</v>
      </c>
      <c r="CQ58">
        <f t="shared" si="158"/>
        <v>1.8451424089273736</v>
      </c>
      <c r="CR58">
        <f t="shared" si="158"/>
        <v>1.8510672504727246</v>
      </c>
      <c r="CS58">
        <f t="shared" si="158"/>
        <v>1.8569531945351805</v>
      </c>
      <c r="CT58">
        <f t="shared" si="158"/>
        <v>1.8627364618471247</v>
      </c>
      <c r="CU58">
        <f t="shared" si="158"/>
        <v>1.8684947188302834</v>
      </c>
      <c r="CV58">
        <f t="shared" si="158"/>
        <v>1.8742825831246521</v>
      </c>
      <c r="CW58">
        <f t="shared" si="158"/>
        <v>1.8798097741179729</v>
      </c>
      <c r="CX58">
        <f t="shared" si="158"/>
        <v>1.8852930559466452</v>
      </c>
      <c r="CY58">
        <f t="shared" si="158"/>
        <v>1.8906552055054797</v>
      </c>
      <c r="CZ58">
        <f t="shared" si="158"/>
        <v>1.8959094673958761</v>
      </c>
      <c r="DA58">
        <f t="shared" si="158"/>
        <v>1.9011057238071833</v>
      </c>
      <c r="DB58">
        <f t="shared" si="158"/>
        <v>1.9062197380805779</v>
      </c>
      <c r="DC58">
        <f t="shared" si="158"/>
        <v>1.9112601064047254</v>
      </c>
      <c r="DD58">
        <f t="shared" si="158"/>
        <v>1.9161597579520619</v>
      </c>
      <c r="DE58">
        <f t="shared" si="158"/>
        <v>1.9210187220128254</v>
      </c>
      <c r="DF58">
        <f t="shared" si="158"/>
        <v>1.9258211286967239</v>
      </c>
      <c r="DG58">
        <f t="shared" si="158"/>
        <v>1.9305023825778125</v>
      </c>
      <c r="DH58">
        <f t="shared" si="158"/>
        <v>1.9352154880807686</v>
      </c>
      <c r="DI58">
        <f t="shared" si="158"/>
        <v>1.9396646439509211</v>
      </c>
      <c r="DJ58">
        <f t="shared" si="158"/>
        <v>1.9440801927259488</v>
      </c>
      <c r="DK58">
        <f t="shared" si="158"/>
        <v>1.947498677974322</v>
      </c>
      <c r="DL58">
        <f t="shared" si="158"/>
        <v>1.9508460179310039</v>
      </c>
      <c r="DM58">
        <f t="shared" si="158"/>
        <v>1.9541619059329163</v>
      </c>
      <c r="DN58">
        <f t="shared" si="158"/>
        <v>1.9574169843973459</v>
      </c>
      <c r="DO58">
        <f t="shared" si="158"/>
        <v>1.9606218400623856</v>
      </c>
      <c r="DP58">
        <f t="shared" si="158"/>
        <v>1.9637592678539606</v>
      </c>
      <c r="DQ58">
        <f t="shared" si="158"/>
        <v>1.9668498591109989</v>
      </c>
      <c r="DR58">
        <f t="shared" si="158"/>
        <v>1.9698270879741615</v>
      </c>
      <c r="DS58">
        <f t="shared" si="158"/>
        <v>1.9722323636379544</v>
      </c>
      <c r="DT58">
        <f t="shared" si="158"/>
        <v>1.9744008303028853</v>
      </c>
      <c r="DU58">
        <f t="shared" si="158"/>
        <v>1.9763856997627169</v>
      </c>
      <c r="DV58">
        <f t="shared" si="158"/>
        <v>1.9783772611123194</v>
      </c>
      <c r="DW58">
        <f t="shared" si="158"/>
        <v>1.980303422430348</v>
      </c>
      <c r="DX58">
        <f t="shared" si="158"/>
        <v>1.9821875594586513</v>
      </c>
      <c r="DY58">
        <f t="shared" si="158"/>
        <v>1.98407020605106</v>
      </c>
      <c r="DZ58">
        <f t="shared" si="158"/>
        <v>1.9859203513946613</v>
      </c>
      <c r="EA58">
        <f t="shared" si="158"/>
        <v>1.9877424769950796</v>
      </c>
      <c r="EB58">
        <f t="shared" si="158"/>
        <v>1.9895069444794169</v>
      </c>
      <c r="EC58">
        <f t="shared" ref="EC58:FZ58" si="159">EC57+EB58</f>
        <v>1.9912692812378405</v>
      </c>
      <c r="ED58">
        <f t="shared" si="159"/>
        <v>1.992988327655284</v>
      </c>
      <c r="EE58">
        <f t="shared" si="159"/>
        <v>1.9947251199194918</v>
      </c>
      <c r="EF58">
        <f t="shared" si="159"/>
        <v>1.9965482893142703</v>
      </c>
      <c r="EG58">
        <f t="shared" si="159"/>
        <v>1.9982184693928593</v>
      </c>
      <c r="EH58">
        <f t="shared" si="159"/>
        <v>1.9998946512443179</v>
      </c>
      <c r="EI58">
        <f t="shared" si="159"/>
        <v>2.0015261735564494</v>
      </c>
      <c r="EJ58">
        <f t="shared" si="159"/>
        <v>2.0031211630292365</v>
      </c>
      <c r="EK58">
        <f t="shared" si="159"/>
        <v>2.0047142663783788</v>
      </c>
      <c r="EL58">
        <f t="shared" si="159"/>
        <v>2.0062825790465091</v>
      </c>
      <c r="EM58">
        <f t="shared" si="159"/>
        <v>2.0078272942863835</v>
      </c>
      <c r="EN58">
        <f t="shared" si="159"/>
        <v>2.0093219057686293</v>
      </c>
      <c r="EO58">
        <f t="shared" si="159"/>
        <v>2.0108158654674702</v>
      </c>
      <c r="EP58">
        <f t="shared" si="159"/>
        <v>2.0122724491826078</v>
      </c>
      <c r="EQ58">
        <f t="shared" si="159"/>
        <v>2.0137477489303923</v>
      </c>
      <c r="ER58">
        <f t="shared" si="159"/>
        <v>2.0153003226139279</v>
      </c>
      <c r="ES58">
        <f t="shared" si="159"/>
        <v>2.0167216079153141</v>
      </c>
      <c r="ET58">
        <f t="shared" si="159"/>
        <v>2.0181488556845628</v>
      </c>
      <c r="EU58">
        <f t="shared" si="159"/>
        <v>2.0195373160658399</v>
      </c>
      <c r="EV58">
        <f t="shared" si="159"/>
        <v>2.0208940084194853</v>
      </c>
      <c r="EW58">
        <f t="shared" si="159"/>
        <v>2.0222481282789455</v>
      </c>
      <c r="EX58">
        <f t="shared" si="159"/>
        <v>2.0235828905933944</v>
      </c>
      <c r="EY58">
        <f t="shared" si="159"/>
        <v>2.0248972516304935</v>
      </c>
      <c r="EZ58">
        <f t="shared" si="159"/>
        <v>2.0261676627395087</v>
      </c>
      <c r="FA58">
        <f t="shared" si="159"/>
        <v>2.0274380006000712</v>
      </c>
      <c r="FB58">
        <f t="shared" si="159"/>
        <v>2.0286752173192308</v>
      </c>
      <c r="FC58">
        <f t="shared" si="159"/>
        <v>2.0299265484437004</v>
      </c>
      <c r="FD58">
        <f t="shared" si="159"/>
        <v>2.0312431923459284</v>
      </c>
      <c r="FE58">
        <f t="shared" si="159"/>
        <v>2.0324523280083668</v>
      </c>
      <c r="FF58">
        <f t="shared" si="159"/>
        <v>2.0336680502107392</v>
      </c>
      <c r="FG58">
        <f t="shared" si="159"/>
        <v>2.0348501356186</v>
      </c>
      <c r="FH58">
        <f t="shared" si="159"/>
        <v>2.036004894215441</v>
      </c>
      <c r="FI58">
        <f t="shared" si="159"/>
        <v>2.0371564927962571</v>
      </c>
      <c r="FJ58">
        <f t="shared" si="159"/>
        <v>2.0382937379615895</v>
      </c>
      <c r="FK58">
        <f t="shared" si="159"/>
        <v>2.0394141134608161</v>
      </c>
      <c r="FL58">
        <f t="shared" si="159"/>
        <v>2.0404961895748963</v>
      </c>
      <c r="FM58">
        <f t="shared" si="159"/>
        <v>2.0415788167716005</v>
      </c>
      <c r="FN58">
        <f t="shared" si="159"/>
        <v>2.0426320215902747</v>
      </c>
      <c r="FO58">
        <f t="shared" si="159"/>
        <v>2.0436961002003819</v>
      </c>
      <c r="FP58">
        <f t="shared" si="159"/>
        <v>2.0448176683745274</v>
      </c>
      <c r="FQ58">
        <f t="shared" si="159"/>
        <v>2.0458505486838261</v>
      </c>
      <c r="FR58">
        <f t="shared" si="159"/>
        <v>2.04688958234994</v>
      </c>
      <c r="FS58">
        <f t="shared" si="159"/>
        <v>2.0478990951367924</v>
      </c>
      <c r="FT58">
        <f t="shared" si="159"/>
        <v>2.048884101606872</v>
      </c>
      <c r="FU58">
        <f t="shared" si="159"/>
        <v>2.0498648128006676</v>
      </c>
      <c r="FV58">
        <f t="shared" si="159"/>
        <v>2.0508342110184401</v>
      </c>
      <c r="FW58">
        <f t="shared" si="159"/>
        <v>2.0517881250853436</v>
      </c>
      <c r="FX58">
        <f t="shared" si="159"/>
        <v>2.0527253631395439</v>
      </c>
      <c r="FY58">
        <f t="shared" si="159"/>
        <v>2.0536411868560198</v>
      </c>
      <c r="FZ58">
        <f t="shared" si="159"/>
        <v>2.0545228499751387</v>
      </c>
    </row>
    <row r="60" spans="1:196" x14ac:dyDescent="0.25">
      <c r="C60">
        <v>1</v>
      </c>
      <c r="D60">
        <v>2</v>
      </c>
      <c r="E60">
        <v>3</v>
      </c>
      <c r="F60">
        <v>4</v>
      </c>
      <c r="G60">
        <v>5</v>
      </c>
      <c r="H60">
        <v>6</v>
      </c>
      <c r="I60">
        <v>7</v>
      </c>
      <c r="J60">
        <v>8</v>
      </c>
      <c r="K60">
        <v>9</v>
      </c>
      <c r="L60">
        <v>10</v>
      </c>
      <c r="M60">
        <v>11</v>
      </c>
      <c r="N60">
        <v>12</v>
      </c>
      <c r="O60">
        <v>13</v>
      </c>
      <c r="P60">
        <v>14</v>
      </c>
      <c r="Q60">
        <v>15</v>
      </c>
    </row>
    <row r="61" spans="1:196" x14ac:dyDescent="0.25">
      <c r="B61" s="5" t="s">
        <v>252</v>
      </c>
      <c r="C61" s="32">
        <f>SUMIF(C29:FZ29,C60,C53:FZ53)</f>
        <v>1955083311.1568677</v>
      </c>
      <c r="D61" s="32">
        <f t="shared" ref="D61:Q61" si="160">SUMIF(D29:GA29,D60,D53:GA53)</f>
        <v>1229954639.6440451</v>
      </c>
      <c r="E61" s="32">
        <f t="shared" si="160"/>
        <v>810445429.11704099</v>
      </c>
      <c r="F61" s="32">
        <f t="shared" si="160"/>
        <v>626007832.91701865</v>
      </c>
      <c r="G61" s="32">
        <f t="shared" si="160"/>
        <v>506460468.89531237</v>
      </c>
      <c r="H61" s="32">
        <f t="shared" si="160"/>
        <v>395743182.22819686</v>
      </c>
      <c r="I61" s="32">
        <f t="shared" si="160"/>
        <v>312664978.57676536</v>
      </c>
      <c r="J61" s="32">
        <f t="shared" si="160"/>
        <v>250561879.90144241</v>
      </c>
      <c r="K61" s="32">
        <f t="shared" si="160"/>
        <v>206143722.88538057</v>
      </c>
      <c r="L61" s="32">
        <f t="shared" si="160"/>
        <v>143799638.28961778</v>
      </c>
      <c r="M61" s="32">
        <f t="shared" si="160"/>
        <v>75684701.417069495</v>
      </c>
      <c r="N61" s="32">
        <f t="shared" si="160"/>
        <v>63015322.149423435</v>
      </c>
      <c r="O61" s="32">
        <f t="shared" si="160"/>
        <v>53599834.2889034</v>
      </c>
      <c r="P61" s="32">
        <f t="shared" si="160"/>
        <v>45607082.2863326</v>
      </c>
      <c r="Q61" s="32">
        <f t="shared" si="160"/>
        <v>38856028.792084634</v>
      </c>
    </row>
    <row r="63" spans="1:196" x14ac:dyDescent="0.25">
      <c r="B63" s="5" t="s">
        <v>252</v>
      </c>
      <c r="C63" s="37">
        <f>C61/$B$53</f>
        <v>0.59829995122441526</v>
      </c>
      <c r="D63" s="37">
        <f t="shared" ref="D63:Q63" si="161">D61/$B$53</f>
        <v>0.37639408853213385</v>
      </c>
      <c r="E63" s="37">
        <f t="shared" si="161"/>
        <v>0.24801473059675178</v>
      </c>
      <c r="F63" s="37">
        <f t="shared" si="161"/>
        <v>0.19157263210370815</v>
      </c>
      <c r="G63" s="37">
        <f t="shared" si="161"/>
        <v>0.15498842024172299</v>
      </c>
      <c r="H63" s="37">
        <f t="shared" si="161"/>
        <v>0.12110641284356367</v>
      </c>
      <c r="I63" s="37">
        <f t="shared" si="161"/>
        <v>9.5682593352694245E-2</v>
      </c>
      <c r="J63" s="37">
        <f t="shared" si="161"/>
        <v>7.6677632952134867E-2</v>
      </c>
      <c r="K63" s="37">
        <f t="shared" si="161"/>
        <v>6.3084666849599347E-2</v>
      </c>
      <c r="L63" s="37">
        <f t="shared" si="161"/>
        <v>4.4005959277437542E-2</v>
      </c>
      <c r="M63" s="37">
        <f t="shared" si="161"/>
        <v>2.3161239681122655E-2</v>
      </c>
      <c r="N63" s="37">
        <f t="shared" si="161"/>
        <v>1.9284121527323395E-2</v>
      </c>
      <c r="O63" s="37">
        <f t="shared" si="161"/>
        <v>1.6402768136623197E-2</v>
      </c>
      <c r="P63" s="37">
        <f t="shared" si="161"/>
        <v>1.3956804271043833E-2</v>
      </c>
      <c r="Q63" s="37">
        <f t="shared" si="161"/>
        <v>1.1890828384864376E-2</v>
      </c>
    </row>
    <row r="64" spans="1:196" x14ac:dyDescent="0.25">
      <c r="B64" s="5" t="s">
        <v>309</v>
      </c>
      <c r="C64" s="38">
        <f>C63</f>
        <v>0.59829995122441526</v>
      </c>
      <c r="D64" s="38">
        <f>D63+C64</f>
        <v>0.97469403975654911</v>
      </c>
      <c r="E64" s="38">
        <f>E63+D64</f>
        <v>1.2227087703533008</v>
      </c>
      <c r="F64" s="38">
        <f t="shared" ref="F64:Q64" si="162">F63+E64</f>
        <v>1.414281402457009</v>
      </c>
      <c r="G64" s="38">
        <f t="shared" si="162"/>
        <v>1.5692698226987321</v>
      </c>
      <c r="H64" s="38">
        <f t="shared" si="162"/>
        <v>1.6903762355422958</v>
      </c>
      <c r="I64" s="38">
        <f t="shared" si="162"/>
        <v>1.7860588288949901</v>
      </c>
      <c r="J64" s="38">
        <f t="shared" si="162"/>
        <v>1.8627364618471249</v>
      </c>
      <c r="K64" s="38">
        <f t="shared" si="162"/>
        <v>1.9258211286967244</v>
      </c>
      <c r="L64" s="38">
        <f t="shared" si="162"/>
        <v>1.9698270879741619</v>
      </c>
      <c r="M64" s="38">
        <f t="shared" si="162"/>
        <v>1.9929883276552847</v>
      </c>
      <c r="N64" s="38">
        <f t="shared" si="162"/>
        <v>2.0122724491826078</v>
      </c>
      <c r="O64" s="38">
        <f t="shared" si="162"/>
        <v>2.0286752173192308</v>
      </c>
      <c r="P64" s="38">
        <f t="shared" si="162"/>
        <v>2.0426320215902747</v>
      </c>
      <c r="Q64" s="38">
        <f t="shared" si="162"/>
        <v>2.0545228499751391</v>
      </c>
    </row>
    <row r="67" spans="3:17" x14ac:dyDescent="0.25">
      <c r="C67" s="37">
        <f>C63/$A$56</f>
        <v>0.29115492105185059</v>
      </c>
      <c r="D67" s="37">
        <f>D63/$A$56</f>
        <v>0.18316730747960758</v>
      </c>
      <c r="E67" s="37">
        <f t="shared" ref="E67:Q67" si="163">E63/$A$56</f>
        <v>0.12069315593092514</v>
      </c>
      <c r="F67" s="37">
        <f t="shared" si="163"/>
        <v>9.3226339834563937E-2</v>
      </c>
      <c r="G67" s="37">
        <f t="shared" si="163"/>
        <v>7.5423107033655429E-2</v>
      </c>
      <c r="H67" s="37">
        <f t="shared" si="163"/>
        <v>5.8934867031461148E-2</v>
      </c>
      <c r="I67" s="37">
        <f t="shared" si="163"/>
        <v>4.6562694609330893E-2</v>
      </c>
      <c r="J67" s="37">
        <f t="shared" si="163"/>
        <v>3.7314176815380906E-2</v>
      </c>
      <c r="K67" s="37">
        <f t="shared" si="163"/>
        <v>3.0699335941092185E-2</v>
      </c>
      <c r="L67" s="37">
        <f t="shared" si="163"/>
        <v>2.1414930041382275E-2</v>
      </c>
      <c r="M67" s="37">
        <f t="shared" si="163"/>
        <v>1.1271117266547871E-2</v>
      </c>
      <c r="N67" s="37">
        <f t="shared" si="163"/>
        <v>9.3843679401139374E-3</v>
      </c>
      <c r="O67" s="37">
        <f t="shared" si="163"/>
        <v>7.9821946367817954E-3</v>
      </c>
      <c r="P67" s="37">
        <f t="shared" si="163"/>
        <v>6.7918980059346393E-3</v>
      </c>
      <c r="Q67" s="37">
        <f t="shared" si="163"/>
        <v>5.7865176030036285E-3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67"/>
  <sheetViews>
    <sheetView workbookViewId="0">
      <selection activeCell="H38" sqref="H38"/>
    </sheetView>
  </sheetViews>
  <sheetFormatPr defaultRowHeight="13.2" x14ac:dyDescent="0.25"/>
  <cols>
    <col min="1" max="1" width="25.6640625" bestFit="1" customWidth="1"/>
    <col min="2" max="223" width="16.88671875" customWidth="1"/>
    <col min="224" max="243" width="12" bestFit="1" customWidth="1"/>
  </cols>
  <sheetData>
    <row r="1" spans="1:223" x14ac:dyDescent="0.25">
      <c r="A1" s="20" t="s">
        <v>247</v>
      </c>
      <c r="B1" s="21" t="s">
        <v>249</v>
      </c>
    </row>
    <row r="3" spans="1:223" x14ac:dyDescent="0.25">
      <c r="A3" s="10" t="s">
        <v>285</v>
      </c>
      <c r="B3" s="10" t="s">
        <v>252</v>
      </c>
      <c r="C3" s="15" t="s">
        <v>272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8"/>
    </row>
    <row r="4" spans="1:223" x14ac:dyDescent="0.25">
      <c r="A4" s="9"/>
      <c r="B4" s="6" t="s">
        <v>253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6" t="s">
        <v>254</v>
      </c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6" t="s">
        <v>255</v>
      </c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6" t="s">
        <v>256</v>
      </c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6" t="s">
        <v>257</v>
      </c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6" t="s">
        <v>258</v>
      </c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6" t="s">
        <v>259</v>
      </c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6" t="s">
        <v>260</v>
      </c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6" t="s">
        <v>261</v>
      </c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6" t="s">
        <v>262</v>
      </c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6" t="s">
        <v>263</v>
      </c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6" t="s">
        <v>264</v>
      </c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6" t="s">
        <v>265</v>
      </c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6" t="s">
        <v>266</v>
      </c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6" t="s">
        <v>267</v>
      </c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6" t="s">
        <v>268</v>
      </c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6" t="s">
        <v>269</v>
      </c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6" t="s">
        <v>270</v>
      </c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6" t="s">
        <v>271</v>
      </c>
      <c r="HK4" s="7"/>
      <c r="HL4" s="7"/>
      <c r="HM4" s="7"/>
      <c r="HN4" s="7"/>
      <c r="HO4" s="8"/>
    </row>
    <row r="5" spans="1:223" x14ac:dyDescent="0.25">
      <c r="A5" s="10" t="s">
        <v>0</v>
      </c>
      <c r="B5" s="6" t="s">
        <v>273</v>
      </c>
      <c r="C5" s="13" t="s">
        <v>274</v>
      </c>
      <c r="D5" s="13" t="s">
        <v>275</v>
      </c>
      <c r="E5" s="13" t="s">
        <v>276</v>
      </c>
      <c r="F5" s="13" t="s">
        <v>283</v>
      </c>
      <c r="G5" s="13" t="s">
        <v>277</v>
      </c>
      <c r="H5" s="13" t="s">
        <v>278</v>
      </c>
      <c r="I5" s="13" t="s">
        <v>279</v>
      </c>
      <c r="J5" s="13" t="s">
        <v>280</v>
      </c>
      <c r="K5" s="13" t="s">
        <v>284</v>
      </c>
      <c r="L5" s="13" t="s">
        <v>281</v>
      </c>
      <c r="M5" s="13" t="s">
        <v>282</v>
      </c>
      <c r="N5" s="6" t="s">
        <v>273</v>
      </c>
      <c r="O5" s="13" t="s">
        <v>274</v>
      </c>
      <c r="P5" s="13" t="s">
        <v>275</v>
      </c>
      <c r="Q5" s="13" t="s">
        <v>276</v>
      </c>
      <c r="R5" s="13" t="s">
        <v>283</v>
      </c>
      <c r="S5" s="13" t="s">
        <v>277</v>
      </c>
      <c r="T5" s="13" t="s">
        <v>278</v>
      </c>
      <c r="U5" s="13" t="s">
        <v>279</v>
      </c>
      <c r="V5" s="13" t="s">
        <v>280</v>
      </c>
      <c r="W5" s="13" t="s">
        <v>284</v>
      </c>
      <c r="X5" s="13" t="s">
        <v>281</v>
      </c>
      <c r="Y5" s="13" t="s">
        <v>282</v>
      </c>
      <c r="Z5" s="6" t="s">
        <v>273</v>
      </c>
      <c r="AA5" s="13" t="s">
        <v>274</v>
      </c>
      <c r="AB5" s="13" t="s">
        <v>275</v>
      </c>
      <c r="AC5" s="13" t="s">
        <v>276</v>
      </c>
      <c r="AD5" s="13" t="s">
        <v>283</v>
      </c>
      <c r="AE5" s="13" t="s">
        <v>277</v>
      </c>
      <c r="AF5" s="13" t="s">
        <v>278</v>
      </c>
      <c r="AG5" s="13" t="s">
        <v>279</v>
      </c>
      <c r="AH5" s="13" t="s">
        <v>280</v>
      </c>
      <c r="AI5" s="13" t="s">
        <v>284</v>
      </c>
      <c r="AJ5" s="13" t="s">
        <v>281</v>
      </c>
      <c r="AK5" s="13" t="s">
        <v>282</v>
      </c>
      <c r="AL5" s="6" t="s">
        <v>273</v>
      </c>
      <c r="AM5" s="13" t="s">
        <v>274</v>
      </c>
      <c r="AN5" s="13" t="s">
        <v>275</v>
      </c>
      <c r="AO5" s="13" t="s">
        <v>276</v>
      </c>
      <c r="AP5" s="13" t="s">
        <v>283</v>
      </c>
      <c r="AQ5" s="13" t="s">
        <v>277</v>
      </c>
      <c r="AR5" s="13" t="s">
        <v>278</v>
      </c>
      <c r="AS5" s="13" t="s">
        <v>279</v>
      </c>
      <c r="AT5" s="13" t="s">
        <v>280</v>
      </c>
      <c r="AU5" s="13" t="s">
        <v>284</v>
      </c>
      <c r="AV5" s="13" t="s">
        <v>281</v>
      </c>
      <c r="AW5" s="13" t="s">
        <v>282</v>
      </c>
      <c r="AX5" s="6" t="s">
        <v>273</v>
      </c>
      <c r="AY5" s="13" t="s">
        <v>274</v>
      </c>
      <c r="AZ5" s="13" t="s">
        <v>275</v>
      </c>
      <c r="BA5" s="13" t="s">
        <v>276</v>
      </c>
      <c r="BB5" s="13" t="s">
        <v>283</v>
      </c>
      <c r="BC5" s="13" t="s">
        <v>277</v>
      </c>
      <c r="BD5" s="13" t="s">
        <v>278</v>
      </c>
      <c r="BE5" s="13" t="s">
        <v>279</v>
      </c>
      <c r="BF5" s="13" t="s">
        <v>280</v>
      </c>
      <c r="BG5" s="13" t="s">
        <v>284</v>
      </c>
      <c r="BH5" s="13" t="s">
        <v>281</v>
      </c>
      <c r="BI5" s="13" t="s">
        <v>282</v>
      </c>
      <c r="BJ5" s="6" t="s">
        <v>273</v>
      </c>
      <c r="BK5" s="13" t="s">
        <v>274</v>
      </c>
      <c r="BL5" s="13" t="s">
        <v>275</v>
      </c>
      <c r="BM5" s="13" t="s">
        <v>276</v>
      </c>
      <c r="BN5" s="13" t="s">
        <v>283</v>
      </c>
      <c r="BO5" s="13" t="s">
        <v>277</v>
      </c>
      <c r="BP5" s="13" t="s">
        <v>278</v>
      </c>
      <c r="BQ5" s="13" t="s">
        <v>279</v>
      </c>
      <c r="BR5" s="13" t="s">
        <v>280</v>
      </c>
      <c r="BS5" s="13" t="s">
        <v>284</v>
      </c>
      <c r="BT5" s="13" t="s">
        <v>281</v>
      </c>
      <c r="BU5" s="13" t="s">
        <v>282</v>
      </c>
      <c r="BV5" s="6" t="s">
        <v>273</v>
      </c>
      <c r="BW5" s="13" t="s">
        <v>274</v>
      </c>
      <c r="BX5" s="13" t="s">
        <v>275</v>
      </c>
      <c r="BY5" s="13" t="s">
        <v>276</v>
      </c>
      <c r="BZ5" s="13" t="s">
        <v>283</v>
      </c>
      <c r="CA5" s="13" t="s">
        <v>277</v>
      </c>
      <c r="CB5" s="13" t="s">
        <v>278</v>
      </c>
      <c r="CC5" s="13" t="s">
        <v>279</v>
      </c>
      <c r="CD5" s="13" t="s">
        <v>280</v>
      </c>
      <c r="CE5" s="13" t="s">
        <v>284</v>
      </c>
      <c r="CF5" s="13" t="s">
        <v>281</v>
      </c>
      <c r="CG5" s="13" t="s">
        <v>282</v>
      </c>
      <c r="CH5" s="6" t="s">
        <v>273</v>
      </c>
      <c r="CI5" s="13" t="s">
        <v>274</v>
      </c>
      <c r="CJ5" s="13" t="s">
        <v>275</v>
      </c>
      <c r="CK5" s="13" t="s">
        <v>276</v>
      </c>
      <c r="CL5" s="13" t="s">
        <v>283</v>
      </c>
      <c r="CM5" s="13" t="s">
        <v>277</v>
      </c>
      <c r="CN5" s="13" t="s">
        <v>278</v>
      </c>
      <c r="CO5" s="13" t="s">
        <v>279</v>
      </c>
      <c r="CP5" s="13" t="s">
        <v>280</v>
      </c>
      <c r="CQ5" s="13" t="s">
        <v>284</v>
      </c>
      <c r="CR5" s="13" t="s">
        <v>281</v>
      </c>
      <c r="CS5" s="13" t="s">
        <v>282</v>
      </c>
      <c r="CT5" s="6" t="s">
        <v>273</v>
      </c>
      <c r="CU5" s="13" t="s">
        <v>274</v>
      </c>
      <c r="CV5" s="13" t="s">
        <v>275</v>
      </c>
      <c r="CW5" s="13" t="s">
        <v>276</v>
      </c>
      <c r="CX5" s="13" t="s">
        <v>283</v>
      </c>
      <c r="CY5" s="13" t="s">
        <v>277</v>
      </c>
      <c r="CZ5" s="13" t="s">
        <v>278</v>
      </c>
      <c r="DA5" s="13" t="s">
        <v>279</v>
      </c>
      <c r="DB5" s="13" t="s">
        <v>280</v>
      </c>
      <c r="DC5" s="13" t="s">
        <v>284</v>
      </c>
      <c r="DD5" s="13" t="s">
        <v>281</v>
      </c>
      <c r="DE5" s="13" t="s">
        <v>282</v>
      </c>
      <c r="DF5" s="6" t="s">
        <v>273</v>
      </c>
      <c r="DG5" s="13" t="s">
        <v>274</v>
      </c>
      <c r="DH5" s="13" t="s">
        <v>275</v>
      </c>
      <c r="DI5" s="13" t="s">
        <v>276</v>
      </c>
      <c r="DJ5" s="13" t="s">
        <v>283</v>
      </c>
      <c r="DK5" s="13" t="s">
        <v>277</v>
      </c>
      <c r="DL5" s="13" t="s">
        <v>278</v>
      </c>
      <c r="DM5" s="13" t="s">
        <v>279</v>
      </c>
      <c r="DN5" s="13" t="s">
        <v>280</v>
      </c>
      <c r="DO5" s="13" t="s">
        <v>284</v>
      </c>
      <c r="DP5" s="13" t="s">
        <v>281</v>
      </c>
      <c r="DQ5" s="13" t="s">
        <v>282</v>
      </c>
      <c r="DR5" s="6" t="s">
        <v>273</v>
      </c>
      <c r="DS5" s="13" t="s">
        <v>274</v>
      </c>
      <c r="DT5" s="13" t="s">
        <v>275</v>
      </c>
      <c r="DU5" s="13" t="s">
        <v>276</v>
      </c>
      <c r="DV5" s="13" t="s">
        <v>283</v>
      </c>
      <c r="DW5" s="13" t="s">
        <v>277</v>
      </c>
      <c r="DX5" s="13" t="s">
        <v>278</v>
      </c>
      <c r="DY5" s="13" t="s">
        <v>279</v>
      </c>
      <c r="DZ5" s="13" t="s">
        <v>280</v>
      </c>
      <c r="EA5" s="13" t="s">
        <v>284</v>
      </c>
      <c r="EB5" s="13" t="s">
        <v>281</v>
      </c>
      <c r="EC5" s="13" t="s">
        <v>282</v>
      </c>
      <c r="ED5" s="6" t="s">
        <v>273</v>
      </c>
      <c r="EE5" s="13" t="s">
        <v>274</v>
      </c>
      <c r="EF5" s="13" t="s">
        <v>275</v>
      </c>
      <c r="EG5" s="13" t="s">
        <v>276</v>
      </c>
      <c r="EH5" s="13" t="s">
        <v>283</v>
      </c>
      <c r="EI5" s="13" t="s">
        <v>277</v>
      </c>
      <c r="EJ5" s="13" t="s">
        <v>278</v>
      </c>
      <c r="EK5" s="13" t="s">
        <v>279</v>
      </c>
      <c r="EL5" s="13" t="s">
        <v>280</v>
      </c>
      <c r="EM5" s="13" t="s">
        <v>284</v>
      </c>
      <c r="EN5" s="13" t="s">
        <v>281</v>
      </c>
      <c r="EO5" s="13" t="s">
        <v>282</v>
      </c>
      <c r="EP5" s="6" t="s">
        <v>273</v>
      </c>
      <c r="EQ5" s="13" t="s">
        <v>274</v>
      </c>
      <c r="ER5" s="13" t="s">
        <v>275</v>
      </c>
      <c r="ES5" s="13" t="s">
        <v>276</v>
      </c>
      <c r="ET5" s="13" t="s">
        <v>283</v>
      </c>
      <c r="EU5" s="13" t="s">
        <v>277</v>
      </c>
      <c r="EV5" s="13" t="s">
        <v>278</v>
      </c>
      <c r="EW5" s="13" t="s">
        <v>279</v>
      </c>
      <c r="EX5" s="13" t="s">
        <v>280</v>
      </c>
      <c r="EY5" s="13" t="s">
        <v>284</v>
      </c>
      <c r="EZ5" s="13" t="s">
        <v>281</v>
      </c>
      <c r="FA5" s="13" t="s">
        <v>282</v>
      </c>
      <c r="FB5" s="6" t="s">
        <v>273</v>
      </c>
      <c r="FC5" s="13" t="s">
        <v>274</v>
      </c>
      <c r="FD5" s="13" t="s">
        <v>275</v>
      </c>
      <c r="FE5" s="13" t="s">
        <v>276</v>
      </c>
      <c r="FF5" s="13" t="s">
        <v>283</v>
      </c>
      <c r="FG5" s="13" t="s">
        <v>277</v>
      </c>
      <c r="FH5" s="13" t="s">
        <v>278</v>
      </c>
      <c r="FI5" s="13" t="s">
        <v>279</v>
      </c>
      <c r="FJ5" s="13" t="s">
        <v>280</v>
      </c>
      <c r="FK5" s="13" t="s">
        <v>284</v>
      </c>
      <c r="FL5" s="13" t="s">
        <v>281</v>
      </c>
      <c r="FM5" s="13" t="s">
        <v>282</v>
      </c>
      <c r="FN5" s="6" t="s">
        <v>273</v>
      </c>
      <c r="FO5" s="13" t="s">
        <v>274</v>
      </c>
      <c r="FP5" s="13" t="s">
        <v>275</v>
      </c>
      <c r="FQ5" s="13" t="s">
        <v>276</v>
      </c>
      <c r="FR5" s="13" t="s">
        <v>283</v>
      </c>
      <c r="FS5" s="13" t="s">
        <v>277</v>
      </c>
      <c r="FT5" s="13" t="s">
        <v>278</v>
      </c>
      <c r="FU5" s="13" t="s">
        <v>279</v>
      </c>
      <c r="FV5" s="13" t="s">
        <v>280</v>
      </c>
      <c r="FW5" s="13" t="s">
        <v>284</v>
      </c>
      <c r="FX5" s="13" t="s">
        <v>281</v>
      </c>
      <c r="FY5" s="13" t="s">
        <v>282</v>
      </c>
      <c r="FZ5" s="6" t="s">
        <v>273</v>
      </c>
      <c r="GA5" s="13" t="s">
        <v>274</v>
      </c>
      <c r="GB5" s="13" t="s">
        <v>275</v>
      </c>
      <c r="GC5" s="13" t="s">
        <v>276</v>
      </c>
      <c r="GD5" s="13" t="s">
        <v>283</v>
      </c>
      <c r="GE5" s="13" t="s">
        <v>277</v>
      </c>
      <c r="GF5" s="13" t="s">
        <v>278</v>
      </c>
      <c r="GG5" s="13" t="s">
        <v>279</v>
      </c>
      <c r="GH5" s="13" t="s">
        <v>280</v>
      </c>
      <c r="GI5" s="13" t="s">
        <v>284</v>
      </c>
      <c r="GJ5" s="13" t="s">
        <v>281</v>
      </c>
      <c r="GK5" s="13" t="s">
        <v>282</v>
      </c>
      <c r="GL5" s="6" t="s">
        <v>273</v>
      </c>
      <c r="GM5" s="13" t="s">
        <v>274</v>
      </c>
      <c r="GN5" s="13" t="s">
        <v>275</v>
      </c>
      <c r="GO5" s="13" t="s">
        <v>276</v>
      </c>
      <c r="GP5" s="13" t="s">
        <v>283</v>
      </c>
      <c r="GQ5" s="13" t="s">
        <v>277</v>
      </c>
      <c r="GR5" s="13" t="s">
        <v>278</v>
      </c>
      <c r="GS5" s="13" t="s">
        <v>279</v>
      </c>
      <c r="GT5" s="13" t="s">
        <v>280</v>
      </c>
      <c r="GU5" s="13" t="s">
        <v>284</v>
      </c>
      <c r="GV5" s="13" t="s">
        <v>281</v>
      </c>
      <c r="GW5" s="13" t="s">
        <v>282</v>
      </c>
      <c r="GX5" s="6" t="s">
        <v>273</v>
      </c>
      <c r="GY5" s="13" t="s">
        <v>274</v>
      </c>
      <c r="GZ5" s="13" t="s">
        <v>275</v>
      </c>
      <c r="HA5" s="13" t="s">
        <v>276</v>
      </c>
      <c r="HB5" s="13" t="s">
        <v>283</v>
      </c>
      <c r="HC5" s="13" t="s">
        <v>277</v>
      </c>
      <c r="HD5" s="13" t="s">
        <v>278</v>
      </c>
      <c r="HE5" s="13" t="s">
        <v>279</v>
      </c>
      <c r="HF5" s="13" t="s">
        <v>280</v>
      </c>
      <c r="HG5" s="13" t="s">
        <v>284</v>
      </c>
      <c r="HH5" s="13" t="s">
        <v>281</v>
      </c>
      <c r="HI5" s="13" t="s">
        <v>282</v>
      </c>
      <c r="HJ5" s="6" t="s">
        <v>273</v>
      </c>
      <c r="HK5" s="13" t="s">
        <v>274</v>
      </c>
      <c r="HL5" s="13" t="s">
        <v>275</v>
      </c>
      <c r="HM5" s="13" t="s">
        <v>276</v>
      </c>
      <c r="HN5" s="13" t="s">
        <v>283</v>
      </c>
      <c r="HO5" s="25" t="s">
        <v>277</v>
      </c>
    </row>
    <row r="6" spans="1:223" x14ac:dyDescent="0.25">
      <c r="A6" s="6" t="s">
        <v>3</v>
      </c>
      <c r="B6" s="16">
        <v>4223952.6689191004</v>
      </c>
      <c r="C6" s="17">
        <v>11257286.857042458</v>
      </c>
      <c r="D6" s="17">
        <v>8633844.590444304</v>
      </c>
      <c r="E6" s="17">
        <v>6890716.638263816</v>
      </c>
      <c r="F6" s="17">
        <v>6215409.4043558473</v>
      </c>
      <c r="G6" s="17">
        <v>6293313.5685087666</v>
      </c>
      <c r="H6" s="17">
        <v>6093363.1675158273</v>
      </c>
      <c r="I6" s="17">
        <v>5659380.2320516314</v>
      </c>
      <c r="J6" s="17">
        <v>5356823.9553621849</v>
      </c>
      <c r="K6" s="17">
        <v>5243058.4064470716</v>
      </c>
      <c r="L6" s="17">
        <v>5214800.4783172254</v>
      </c>
      <c r="M6" s="17">
        <v>4930899.1617742963</v>
      </c>
      <c r="N6" s="16">
        <v>4915679.7522064857</v>
      </c>
      <c r="O6" s="17">
        <v>4771789.7728826944</v>
      </c>
      <c r="P6" s="17">
        <v>4732249.9315332621</v>
      </c>
      <c r="Q6" s="17">
        <v>4671431.6914008725</v>
      </c>
      <c r="R6" s="17">
        <v>4302823.5315026473</v>
      </c>
      <c r="S6" s="17">
        <v>4036661.1427075332</v>
      </c>
      <c r="T6" s="17">
        <v>3631730.3925114716</v>
      </c>
      <c r="U6" s="17">
        <v>3430894.4143183315</v>
      </c>
      <c r="V6" s="17">
        <v>3251526.3148449352</v>
      </c>
      <c r="W6" s="17">
        <v>3167423.3125006459</v>
      </c>
      <c r="X6" s="17">
        <v>3984215.5202249186</v>
      </c>
      <c r="Y6" s="17">
        <v>3782164.627959779</v>
      </c>
      <c r="Z6" s="16">
        <v>3557733.5374586172</v>
      </c>
      <c r="AA6" s="17">
        <v>3335983.3528901874</v>
      </c>
      <c r="AB6" s="17">
        <v>3198729.3563187057</v>
      </c>
      <c r="AC6" s="17">
        <v>3104260.4071997665</v>
      </c>
      <c r="AD6" s="17">
        <v>2976243.2678487869</v>
      </c>
      <c r="AE6" s="17">
        <v>2846985.0603775131</v>
      </c>
      <c r="AF6" s="17">
        <v>2729233.7411544751</v>
      </c>
      <c r="AG6" s="17">
        <v>2623388.6150809964</v>
      </c>
      <c r="AH6" s="17">
        <v>2520981.9498180365</v>
      </c>
      <c r="AI6" s="17">
        <v>2423069.3395451251</v>
      </c>
      <c r="AJ6" s="17">
        <v>2333654.8027574066</v>
      </c>
      <c r="AK6" s="17">
        <v>2261739.7149497448</v>
      </c>
      <c r="AL6" s="16">
        <v>2172302.0272798971</v>
      </c>
      <c r="AM6" s="17">
        <v>2088946.9749813462</v>
      </c>
      <c r="AN6" s="17">
        <v>2015158.90087512</v>
      </c>
      <c r="AO6" s="17">
        <v>1972565.1549229282</v>
      </c>
      <c r="AP6" s="17">
        <v>1916440.7492250889</v>
      </c>
      <c r="AQ6" s="17">
        <v>1851713.2286835732</v>
      </c>
      <c r="AR6" s="17">
        <v>1792830.1449811189</v>
      </c>
      <c r="AS6" s="17">
        <v>1739706.8722444926</v>
      </c>
      <c r="AT6" s="17">
        <v>1695720.9685876649</v>
      </c>
      <c r="AU6" s="17">
        <v>1648884.0960076968</v>
      </c>
      <c r="AV6" s="17">
        <v>1605726.2369584832</v>
      </c>
      <c r="AW6" s="17">
        <v>1577099.4154582103</v>
      </c>
      <c r="AX6" s="16">
        <v>1514423.5313771628</v>
      </c>
      <c r="AY6" s="17">
        <v>1460807.9933207547</v>
      </c>
      <c r="AZ6" s="17">
        <v>1412300.2896649204</v>
      </c>
      <c r="BA6" s="17">
        <v>1365270.2979245693</v>
      </c>
      <c r="BB6" s="17">
        <v>1321497.5192584486</v>
      </c>
      <c r="BC6" s="17">
        <v>1278347.8723477926</v>
      </c>
      <c r="BD6" s="17">
        <v>1234116.0308613498</v>
      </c>
      <c r="BE6" s="17">
        <v>1195990.2668883144</v>
      </c>
      <c r="BF6" s="17">
        <v>1156208.4538465806</v>
      </c>
      <c r="BG6" s="17">
        <v>1118227.177882452</v>
      </c>
      <c r="BH6" s="17">
        <v>1084748.0040297331</v>
      </c>
      <c r="BI6" s="17">
        <v>1065269.7373074482</v>
      </c>
      <c r="BJ6" s="16">
        <v>1012401.8023279549</v>
      </c>
      <c r="BK6" s="17">
        <v>978062.80332929967</v>
      </c>
      <c r="BL6" s="17">
        <v>947924.83258918766</v>
      </c>
      <c r="BM6" s="17">
        <v>920442.97984453873</v>
      </c>
      <c r="BN6" s="17">
        <v>892927.17847891932</v>
      </c>
      <c r="BO6" s="17">
        <v>864375.53715407685</v>
      </c>
      <c r="BP6" s="17">
        <v>837148.26871130918</v>
      </c>
      <c r="BQ6" s="17">
        <v>812967.53734666586</v>
      </c>
      <c r="BR6" s="17">
        <v>787197.27165990893</v>
      </c>
      <c r="BS6" s="17">
        <v>762739.21506984229</v>
      </c>
      <c r="BT6" s="17">
        <v>740260.24460863532</v>
      </c>
      <c r="BU6" s="17">
        <v>733907.31263769115</v>
      </c>
      <c r="BV6" s="16">
        <v>696588.60706776869</v>
      </c>
      <c r="BW6" s="17">
        <v>676868.10979619226</v>
      </c>
      <c r="BX6" s="17">
        <v>655582.14773922029</v>
      </c>
      <c r="BY6" s="17">
        <v>636201.31551153387</v>
      </c>
      <c r="BZ6" s="17">
        <v>618332.42095505027</v>
      </c>
      <c r="CA6" s="17">
        <v>600143.15289560729</v>
      </c>
      <c r="CB6" s="17">
        <v>582500.53931504767</v>
      </c>
      <c r="CC6" s="17">
        <v>568384.9902284306</v>
      </c>
      <c r="CD6" s="17">
        <v>552648.1380543292</v>
      </c>
      <c r="CE6" s="17">
        <v>534457.20450919948</v>
      </c>
      <c r="CF6" s="17">
        <v>523211.37110831722</v>
      </c>
      <c r="CG6" s="17">
        <v>523663.73089254403</v>
      </c>
      <c r="CH6" s="16">
        <v>493059.13322497788</v>
      </c>
      <c r="CI6" s="17">
        <v>475539.30749482528</v>
      </c>
      <c r="CJ6" s="17">
        <v>403349.36539270263</v>
      </c>
      <c r="CK6" s="17">
        <v>393863.38635695924</v>
      </c>
      <c r="CL6" s="17">
        <v>385832.90379365883</v>
      </c>
      <c r="CM6" s="17">
        <v>377568.39692118386</v>
      </c>
      <c r="CN6" s="17">
        <v>368016.56375531218</v>
      </c>
      <c r="CO6" s="17">
        <v>360565.34527712839</v>
      </c>
      <c r="CP6" s="17">
        <v>351739.80900418235</v>
      </c>
      <c r="CQ6" s="17">
        <v>343571.38581985899</v>
      </c>
      <c r="CR6" s="17">
        <v>336552.54719907051</v>
      </c>
      <c r="CS6" s="17">
        <v>342749.48869934183</v>
      </c>
      <c r="CT6" s="16">
        <v>321920.80594652874</v>
      </c>
      <c r="CU6" s="17">
        <v>314213.15623683913</v>
      </c>
      <c r="CV6" s="17">
        <v>307783.55026998528</v>
      </c>
      <c r="CW6" s="17">
        <v>300887.12239082553</v>
      </c>
      <c r="CX6" s="17">
        <v>295081.81462094194</v>
      </c>
      <c r="CY6" s="17">
        <v>289065.40536224679</v>
      </c>
      <c r="CZ6" s="17">
        <v>281985.69594207074</v>
      </c>
      <c r="DA6" s="17">
        <v>276506.05815956427</v>
      </c>
      <c r="DB6" s="17">
        <v>269966.1682715927</v>
      </c>
      <c r="DC6" s="17">
        <v>263923.12831103522</v>
      </c>
      <c r="DD6" s="17">
        <v>258789.48222135025</v>
      </c>
      <c r="DE6" s="17">
        <v>264604.56596320303</v>
      </c>
      <c r="DF6" s="16">
        <v>217964.62565714534</v>
      </c>
      <c r="DG6" s="17">
        <v>213139.21630731807</v>
      </c>
      <c r="DH6" s="17">
        <v>209035.39892585221</v>
      </c>
      <c r="DI6" s="17">
        <v>204697.95240571228</v>
      </c>
      <c r="DJ6" s="17">
        <v>200924.68932288451</v>
      </c>
      <c r="DK6" s="17">
        <v>197067.71938240313</v>
      </c>
      <c r="DL6" s="17">
        <v>192705.37322225305</v>
      </c>
      <c r="DM6" s="17">
        <v>188914.4942082561</v>
      </c>
      <c r="DN6" s="17">
        <v>184844.88487666583</v>
      </c>
      <c r="DO6" s="17">
        <v>181063.78082897668</v>
      </c>
      <c r="DP6" s="17">
        <v>177756.30117796661</v>
      </c>
      <c r="DQ6" s="17">
        <v>182940.40962759405</v>
      </c>
      <c r="DR6" s="16">
        <v>156033.41097637292</v>
      </c>
      <c r="DS6" s="17">
        <v>77741.156049962519</v>
      </c>
      <c r="DT6" s="17">
        <v>76821.991385605128</v>
      </c>
      <c r="DU6" s="17">
        <v>75935.975998748312</v>
      </c>
      <c r="DV6" s="17">
        <v>75059.778078075164</v>
      </c>
      <c r="DW6" s="17">
        <v>74193.403001244806</v>
      </c>
      <c r="DX6" s="17">
        <v>73336.811750382054</v>
      </c>
      <c r="DY6" s="17">
        <v>72134.43809712361</v>
      </c>
      <c r="DZ6" s="17">
        <v>71297.88437087342</v>
      </c>
      <c r="EA6" s="17">
        <v>70471.350666713464</v>
      </c>
      <c r="EB6" s="17">
        <v>69654.522117584827</v>
      </c>
      <c r="EC6" s="17">
        <v>74944.720930545387</v>
      </c>
      <c r="ED6" s="16">
        <v>68116.08523933134</v>
      </c>
      <c r="EE6" s="17">
        <v>67261.873256269217</v>
      </c>
      <c r="EF6" s="17">
        <v>66483.495419462808</v>
      </c>
      <c r="EG6" s="17">
        <v>65714.649148311975</v>
      </c>
      <c r="EH6" s="17">
        <v>64955.30593220453</v>
      </c>
      <c r="EI6" s="17">
        <v>63852.545533486387</v>
      </c>
      <c r="EJ6" s="17">
        <v>63112.264450947172</v>
      </c>
      <c r="EK6" s="17">
        <v>62381.336698313273</v>
      </c>
      <c r="EL6" s="17">
        <v>61659.678347649533</v>
      </c>
      <c r="EM6" s="17">
        <v>60947.25305091271</v>
      </c>
      <c r="EN6" s="17">
        <v>60243.997132124423</v>
      </c>
      <c r="EO6" s="17">
        <v>63667.410971987294</v>
      </c>
      <c r="EP6" s="16">
        <v>58906.947055155368</v>
      </c>
      <c r="EQ6" s="17">
        <v>58165.186903622409</v>
      </c>
      <c r="ER6" s="17">
        <v>57497.871616724238</v>
      </c>
      <c r="ES6" s="17">
        <v>56839.26804239639</v>
      </c>
      <c r="ET6" s="17">
        <v>56189.510654396421</v>
      </c>
      <c r="EU6" s="17">
        <v>55548.402405785513</v>
      </c>
      <c r="EV6" s="17">
        <v>54915.616670285053</v>
      </c>
      <c r="EW6" s="17">
        <v>54291.228819971919</v>
      </c>
      <c r="EX6" s="17">
        <v>53675.129753165398</v>
      </c>
      <c r="EY6" s="17">
        <v>53067.283391654244</v>
      </c>
      <c r="EZ6" s="17">
        <v>52467.633482365207</v>
      </c>
      <c r="FA6" s="17">
        <v>54471.389267385399</v>
      </c>
      <c r="FB6" s="16">
        <v>51319.059672791875</v>
      </c>
      <c r="FC6" s="17">
        <v>50716.220399583057</v>
      </c>
      <c r="FD6" s="17">
        <v>50148.604949998713</v>
      </c>
      <c r="FE6" s="17">
        <v>49588.312354821115</v>
      </c>
      <c r="FF6" s="17">
        <v>49030.203444936815</v>
      </c>
      <c r="FG6" s="17">
        <v>48484.6489435068</v>
      </c>
      <c r="FH6" s="17">
        <v>47945.289603109843</v>
      </c>
      <c r="FI6" s="17">
        <v>47383.848476845014</v>
      </c>
      <c r="FJ6" s="17">
        <v>46897.032727028069</v>
      </c>
      <c r="FK6" s="17">
        <v>46361.990112210224</v>
      </c>
      <c r="FL6" s="17">
        <v>45851.136693365959</v>
      </c>
      <c r="FM6" s="17">
        <v>46808.048099046377</v>
      </c>
      <c r="FN6" s="16">
        <v>44873.518827417451</v>
      </c>
      <c r="FO6" s="17">
        <v>44370.709542305078</v>
      </c>
      <c r="FP6" s="17">
        <v>43891.624290573127</v>
      </c>
      <c r="FQ6" s="17">
        <v>43419.018402719608</v>
      </c>
      <c r="FR6" s="17">
        <v>42952.831865335145</v>
      </c>
      <c r="FS6" s="17">
        <v>42492.052859907999</v>
      </c>
      <c r="FT6" s="17">
        <v>42034.335677877898</v>
      </c>
      <c r="FU6" s="17">
        <v>41567.676704342586</v>
      </c>
      <c r="FV6" s="17">
        <v>41125.527531306907</v>
      </c>
      <c r="FW6" s="17">
        <v>40688.395975126412</v>
      </c>
      <c r="FX6" s="17">
        <v>40252.0795740229</v>
      </c>
      <c r="FY6" s="17">
        <v>40597.47602091865</v>
      </c>
      <c r="FZ6" s="16">
        <v>2820.0313568739607</v>
      </c>
      <c r="GA6" s="17">
        <v>2329.1920436239584</v>
      </c>
      <c r="GB6" s="17">
        <v>2319.5230998509687</v>
      </c>
      <c r="GC6" s="17">
        <v>2309.8955058018828</v>
      </c>
      <c r="GD6" s="17"/>
      <c r="GE6" s="17"/>
      <c r="GF6" s="17"/>
      <c r="GG6" s="17"/>
      <c r="GH6" s="17"/>
      <c r="GI6" s="17"/>
      <c r="GJ6" s="17"/>
      <c r="GK6" s="17"/>
      <c r="GL6" s="16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6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6"/>
      <c r="HK6" s="17"/>
      <c r="HL6" s="17"/>
      <c r="HM6" s="17"/>
      <c r="HN6" s="17"/>
      <c r="HO6" s="26"/>
    </row>
    <row r="7" spans="1:223" x14ac:dyDescent="0.25">
      <c r="A7" s="11" t="s">
        <v>188</v>
      </c>
      <c r="B7" s="18"/>
      <c r="C7" s="19">
        <v>9015477.3559018821</v>
      </c>
      <c r="D7" s="19">
        <v>9687773.0330543015</v>
      </c>
      <c r="E7" s="19">
        <v>6820772.8576924764</v>
      </c>
      <c r="F7" s="19">
        <v>5392825.6841412913</v>
      </c>
      <c r="G7" s="19">
        <v>5321537.191028662</v>
      </c>
      <c r="H7" s="19">
        <v>4894680.6647844911</v>
      </c>
      <c r="I7" s="19">
        <v>4784260.1489368305</v>
      </c>
      <c r="J7" s="19">
        <v>4518721.833384404</v>
      </c>
      <c r="K7" s="19">
        <v>4103921.089817184</v>
      </c>
      <c r="L7" s="19">
        <v>3908087.077812253</v>
      </c>
      <c r="M7" s="19">
        <v>3772162.2036177199</v>
      </c>
      <c r="N7" s="18">
        <v>3583808.2231042921</v>
      </c>
      <c r="O7" s="19">
        <v>3513608.7210441083</v>
      </c>
      <c r="P7" s="19">
        <v>3620311.0105692772</v>
      </c>
      <c r="Q7" s="19">
        <v>3357321.975715016</v>
      </c>
      <c r="R7" s="19">
        <v>3256361.8213433782</v>
      </c>
      <c r="S7" s="19">
        <v>3571994.6796980961</v>
      </c>
      <c r="T7" s="19">
        <v>3099367.9174884059</v>
      </c>
      <c r="U7" s="19">
        <v>3121347.3056199527</v>
      </c>
      <c r="V7" s="19">
        <v>2974111.0242687627</v>
      </c>
      <c r="W7" s="19">
        <v>2887605.857737958</v>
      </c>
      <c r="X7" s="19">
        <v>2839929.2611476933</v>
      </c>
      <c r="Y7" s="19">
        <v>2843872.9916982125</v>
      </c>
      <c r="Z7" s="18">
        <v>2749372.7422418511</v>
      </c>
      <c r="AA7" s="19">
        <v>2629248.5430812882</v>
      </c>
      <c r="AB7" s="19">
        <v>2649405.8564703641</v>
      </c>
      <c r="AC7" s="19">
        <v>2520335.7694982509</v>
      </c>
      <c r="AD7" s="19">
        <v>2514431.0006955601</v>
      </c>
      <c r="AE7" s="19">
        <v>2477446.005402429</v>
      </c>
      <c r="AF7" s="19">
        <v>2446238.8734298563</v>
      </c>
      <c r="AG7" s="19">
        <v>2417983.4315438322</v>
      </c>
      <c r="AH7" s="19">
        <v>2392162.7619601027</v>
      </c>
      <c r="AI7" s="19">
        <v>2349015.6410573805</v>
      </c>
      <c r="AJ7" s="19">
        <v>2325721.890576737</v>
      </c>
      <c r="AK7" s="19">
        <v>2304007.8076727497</v>
      </c>
      <c r="AL7" s="18">
        <v>2300999.041660409</v>
      </c>
      <c r="AM7" s="19">
        <v>2280636.609445536</v>
      </c>
      <c r="AN7" s="19">
        <v>2260456.5000395686</v>
      </c>
      <c r="AO7" s="19">
        <v>2197725.4692025557</v>
      </c>
      <c r="AP7" s="19">
        <v>2203728.5041114641</v>
      </c>
      <c r="AQ7" s="19">
        <v>2207204.6990659861</v>
      </c>
      <c r="AR7" s="19">
        <v>2193454.1986224111</v>
      </c>
      <c r="AS7" s="19">
        <v>2194160.985189016</v>
      </c>
      <c r="AT7" s="19">
        <v>2185380.8576082513</v>
      </c>
      <c r="AU7" s="19">
        <v>2251836.8038825626</v>
      </c>
      <c r="AV7" s="19">
        <v>2247920.2928472962</v>
      </c>
      <c r="AW7" s="19">
        <v>2242711.7787493253</v>
      </c>
      <c r="AX7" s="18">
        <v>2236634.1201519505</v>
      </c>
      <c r="AY7" s="19">
        <v>2221751.1828890061</v>
      </c>
      <c r="AZ7" s="19">
        <v>2203574.9925302677</v>
      </c>
      <c r="BA7" s="19">
        <v>2139423.0822609197</v>
      </c>
      <c r="BB7" s="19">
        <v>2121598.6808531345</v>
      </c>
      <c r="BC7" s="19">
        <v>2104917.7122059846</v>
      </c>
      <c r="BD7" s="19">
        <v>2088704.1278755581</v>
      </c>
      <c r="BE7" s="19">
        <v>2073011.2347090079</v>
      </c>
      <c r="BF7" s="19">
        <v>2057767.322910059</v>
      </c>
      <c r="BG7" s="19">
        <v>2042330.0363942867</v>
      </c>
      <c r="BH7" s="19">
        <v>2028746.3848839935</v>
      </c>
      <c r="BI7" s="19">
        <v>2009021.4638969926</v>
      </c>
      <c r="BJ7" s="18">
        <v>1995565.9930749091</v>
      </c>
      <c r="BK7" s="19">
        <v>1977737.4324510139</v>
      </c>
      <c r="BL7" s="19">
        <v>1965245.649517715</v>
      </c>
      <c r="BM7" s="19">
        <v>1906565.6438966561</v>
      </c>
      <c r="BN7" s="19">
        <v>1894729.3341920765</v>
      </c>
      <c r="BO7" s="19">
        <v>1883193.5437258992</v>
      </c>
      <c r="BP7" s="19">
        <v>1871616.9838887413</v>
      </c>
      <c r="BQ7" s="19">
        <v>1860785.7860235672</v>
      </c>
      <c r="BR7" s="19">
        <v>1849576.6440081215</v>
      </c>
      <c r="BS7" s="19">
        <v>1838828.9736961217</v>
      </c>
      <c r="BT7" s="19">
        <v>1828589.2307454608</v>
      </c>
      <c r="BU7" s="19">
        <v>1818546.159362352</v>
      </c>
      <c r="BV7" s="18">
        <v>1808515.8738205303</v>
      </c>
      <c r="BW7" s="19">
        <v>1798514.9516484039</v>
      </c>
      <c r="BX7" s="19">
        <v>1788877.2395807067</v>
      </c>
      <c r="BY7" s="19">
        <v>1732925.6806494044</v>
      </c>
      <c r="BZ7" s="19">
        <v>1723684.1399228792</v>
      </c>
      <c r="CA7" s="19">
        <v>1714463.305258479</v>
      </c>
      <c r="CB7" s="19">
        <v>1705088.3019370153</v>
      </c>
      <c r="CC7" s="19">
        <v>1696141.9717715234</v>
      </c>
      <c r="CD7" s="19">
        <v>1686407.2527053789</v>
      </c>
      <c r="CE7" s="19">
        <v>1677300.9611391807</v>
      </c>
      <c r="CF7" s="19">
        <v>1668366.7925569999</v>
      </c>
      <c r="CG7" s="19">
        <v>1659423.1515525067</v>
      </c>
      <c r="CH7" s="18">
        <v>1650337.078348381</v>
      </c>
      <c r="CI7" s="19">
        <v>1641096.1686083283</v>
      </c>
      <c r="CJ7" s="19">
        <v>1632066.2053049733</v>
      </c>
      <c r="CK7" s="19">
        <v>1576472.7014273086</v>
      </c>
      <c r="CL7" s="19">
        <v>1567268.6831629048</v>
      </c>
      <c r="CM7" s="19">
        <v>1558021.4050218475</v>
      </c>
      <c r="CN7" s="19">
        <v>1548523.7254664297</v>
      </c>
      <c r="CO7" s="19">
        <v>1539184.4609156204</v>
      </c>
      <c r="CP7" s="19">
        <v>1529140.813618863</v>
      </c>
      <c r="CQ7" s="19">
        <v>1519451.7117017882</v>
      </c>
      <c r="CR7" s="19">
        <v>1503666.8221720499</v>
      </c>
      <c r="CS7" s="19">
        <v>1488100.4900945476</v>
      </c>
      <c r="CT7" s="18">
        <v>1472664.068216647</v>
      </c>
      <c r="CU7" s="19">
        <v>1457333.8641143569</v>
      </c>
      <c r="CV7" s="19">
        <v>1442395.2394678707</v>
      </c>
      <c r="CW7" s="19">
        <v>1381116.091780659</v>
      </c>
      <c r="CX7" s="19">
        <v>1366593.6700752797</v>
      </c>
      <c r="CY7" s="19">
        <v>1352255.0038534007</v>
      </c>
      <c r="CZ7" s="19">
        <v>1338021.8897977595</v>
      </c>
      <c r="DA7" s="19">
        <v>1324098.7058293903</v>
      </c>
      <c r="DB7" s="19">
        <v>1309873.6236554603</v>
      </c>
      <c r="DC7" s="19">
        <v>1296243.8430645876</v>
      </c>
      <c r="DD7" s="19">
        <v>1282836.2379258496</v>
      </c>
      <c r="DE7" s="19">
        <v>1269618.0831340847</v>
      </c>
      <c r="DF7" s="18">
        <v>1256523.8877206137</v>
      </c>
      <c r="DG7" s="19">
        <v>1224975.5324701895</v>
      </c>
      <c r="DH7" s="19">
        <v>1212620.5832160702</v>
      </c>
      <c r="DI7" s="19">
        <v>1130760.1741455502</v>
      </c>
      <c r="DJ7" s="19">
        <v>1118727.4533659674</v>
      </c>
      <c r="DK7" s="19">
        <v>1106833.6498179543</v>
      </c>
      <c r="DL7" s="19">
        <v>1095055.4467632084</v>
      </c>
      <c r="DM7" s="19">
        <v>1083489.8434098721</v>
      </c>
      <c r="DN7" s="19">
        <v>1071555.8952490916</v>
      </c>
      <c r="DO7" s="19">
        <v>1060231.1630403623</v>
      </c>
      <c r="DP7" s="19">
        <v>1049085.7568794382</v>
      </c>
      <c r="DQ7" s="19">
        <v>1038086.0105208637</v>
      </c>
      <c r="DR7" s="18">
        <v>1027198.9799484366</v>
      </c>
      <c r="DS7" s="19">
        <v>994110.04727550468</v>
      </c>
      <c r="DT7" s="19">
        <v>982260.69545530865</v>
      </c>
      <c r="DU7" s="19">
        <v>972448.10061536566</v>
      </c>
      <c r="DV7" s="19">
        <v>962750.91282932903</v>
      </c>
      <c r="DW7" s="19">
        <v>953150.62788054929</v>
      </c>
      <c r="DX7" s="19">
        <v>943646.27352116606</v>
      </c>
      <c r="DY7" s="19">
        <v>934236.89489516045</v>
      </c>
      <c r="DZ7" s="19">
        <v>924547.14111001964</v>
      </c>
      <c r="EA7" s="19">
        <v>915325.72866726911</v>
      </c>
      <c r="EB7" s="19">
        <v>906196.46796773956</v>
      </c>
      <c r="EC7" s="19">
        <v>897158.43041739613</v>
      </c>
      <c r="ED7" s="18">
        <v>888210.70541356097</v>
      </c>
      <c r="EE7" s="19">
        <v>879352.39092247956</v>
      </c>
      <c r="EF7" s="19">
        <v>870582.59082544735</v>
      </c>
      <c r="EG7" s="19">
        <v>861900.41987252573</v>
      </c>
      <c r="EH7" s="19">
        <v>853305.00040576304</v>
      </c>
      <c r="EI7" s="19">
        <v>844423.65620927431</v>
      </c>
      <c r="EJ7" s="19">
        <v>835999.43342360377</v>
      </c>
      <c r="EK7" s="19">
        <v>827659.38415264408</v>
      </c>
      <c r="EL7" s="19">
        <v>819402.66808897594</v>
      </c>
      <c r="EM7" s="19">
        <v>811228.45093183685</v>
      </c>
      <c r="EN7" s="19">
        <v>803135.90684890212</v>
      </c>
      <c r="EO7" s="19">
        <v>795124.21966822178</v>
      </c>
      <c r="EP7" s="18">
        <v>787192.57922450313</v>
      </c>
      <c r="EQ7" s="19">
        <v>779340.18696621549</v>
      </c>
      <c r="ER7" s="19">
        <v>771548.74663993949</v>
      </c>
      <c r="ES7" s="19">
        <v>763852.47815600736</v>
      </c>
      <c r="ET7" s="19">
        <v>756233.10180399625</v>
      </c>
      <c r="EU7" s="19">
        <v>748689.85224240413</v>
      </c>
      <c r="EV7" s="19">
        <v>741221.96039089095</v>
      </c>
      <c r="EW7" s="19">
        <v>733828.68075030798</v>
      </c>
      <c r="EX7" s="19">
        <v>726509.26222927985</v>
      </c>
      <c r="EY7" s="19">
        <v>719262.96890261117</v>
      </c>
      <c r="EZ7" s="19">
        <v>712089.06798288994</v>
      </c>
      <c r="FA7" s="19">
        <v>704986.83505726326</v>
      </c>
      <c r="FB7" s="18">
        <v>697955.5557108284</v>
      </c>
      <c r="FC7" s="19">
        <v>690994.51701210602</v>
      </c>
      <c r="FD7" s="19">
        <v>684103.01882692298</v>
      </c>
      <c r="FE7" s="19">
        <v>677280.36606533942</v>
      </c>
      <c r="FF7" s="19">
        <v>670525.87025858555</v>
      </c>
      <c r="FG7" s="19">
        <v>663838.84861260816</v>
      </c>
      <c r="FH7" s="19">
        <v>657218.62682339712</v>
      </c>
      <c r="FI7" s="19">
        <v>650664.53943053156</v>
      </c>
      <c r="FJ7" s="19">
        <v>644175.9211260461</v>
      </c>
      <c r="FK7" s="19">
        <v>637813.91080761096</v>
      </c>
      <c r="FL7" s="19">
        <v>631453.77037897019</v>
      </c>
      <c r="FM7" s="19">
        <v>625157.15946715535</v>
      </c>
      <c r="FN7" s="18">
        <v>618923.44374580856</v>
      </c>
      <c r="FO7" s="19">
        <v>612751.99474022561</v>
      </c>
      <c r="FP7" s="19">
        <v>606642.18859605794</v>
      </c>
      <c r="FQ7" s="19">
        <v>600593.40947157808</v>
      </c>
      <c r="FR7" s="19">
        <v>594605.04758380377</v>
      </c>
      <c r="FS7" s="19">
        <v>588676.49836253119</v>
      </c>
      <c r="FT7" s="19">
        <v>582807.16538823768</v>
      </c>
      <c r="FU7" s="19">
        <v>576996.45428530627</v>
      </c>
      <c r="FV7" s="19">
        <v>571243.78288960992</v>
      </c>
      <c r="FW7" s="19">
        <v>565548.56695817993</v>
      </c>
      <c r="FX7" s="19">
        <v>559910.23243663239</v>
      </c>
      <c r="FY7" s="19">
        <v>554328.21391368762</v>
      </c>
      <c r="FZ7" s="18">
        <v>548801.94599067303</v>
      </c>
      <c r="GA7" s="19">
        <v>505151.92484805017</v>
      </c>
      <c r="GB7" s="19">
        <v>2878.6497592240034</v>
      </c>
      <c r="GC7" s="19">
        <v>2866.6996890156179</v>
      </c>
      <c r="GD7" s="19">
        <v>2854.8004445095316</v>
      </c>
      <c r="GE7" s="19"/>
      <c r="GF7" s="19"/>
      <c r="GG7" s="19"/>
      <c r="GH7" s="19"/>
      <c r="GI7" s="19"/>
      <c r="GJ7" s="19"/>
      <c r="GK7" s="19"/>
      <c r="GL7" s="18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8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8"/>
      <c r="HK7" s="19"/>
      <c r="HL7" s="19"/>
      <c r="HM7" s="19"/>
      <c r="HN7" s="19"/>
      <c r="HO7" s="27"/>
    </row>
    <row r="8" spans="1:223" x14ac:dyDescent="0.25">
      <c r="A8" s="11" t="s">
        <v>190</v>
      </c>
      <c r="B8" s="18"/>
      <c r="C8" s="19"/>
      <c r="D8" s="19">
        <v>4059047.8867453933</v>
      </c>
      <c r="E8" s="19">
        <v>8829717.6995599736</v>
      </c>
      <c r="F8" s="19">
        <v>6424428.1481179819</v>
      </c>
      <c r="G8" s="19">
        <v>5343802.337768049</v>
      </c>
      <c r="H8" s="19">
        <v>4743350.2146695955</v>
      </c>
      <c r="I8" s="19">
        <v>4200194.9961072011</v>
      </c>
      <c r="J8" s="19">
        <v>3648220.5321722548</v>
      </c>
      <c r="K8" s="19">
        <v>3389395.8432999006</v>
      </c>
      <c r="L8" s="19">
        <v>2929513.3660616479</v>
      </c>
      <c r="M8" s="19">
        <v>2736464.3859771267</v>
      </c>
      <c r="N8" s="18">
        <v>2646089.2399449646</v>
      </c>
      <c r="O8" s="19">
        <v>2403050.528116609</v>
      </c>
      <c r="P8" s="19">
        <v>2281121.3927956419</v>
      </c>
      <c r="Q8" s="19">
        <v>2235260.8618517513</v>
      </c>
      <c r="R8" s="19">
        <v>2183800.9480523043</v>
      </c>
      <c r="S8" s="19">
        <v>2062729.2790004103</v>
      </c>
      <c r="T8" s="19">
        <v>1855523.2006041652</v>
      </c>
      <c r="U8" s="19">
        <v>1815436.0372939128</v>
      </c>
      <c r="V8" s="19">
        <v>1765600.9067434135</v>
      </c>
      <c r="W8" s="19">
        <v>1783025.9210112309</v>
      </c>
      <c r="X8" s="19">
        <v>1669994.9912466905</v>
      </c>
      <c r="Y8" s="19">
        <v>1590263.4571170877</v>
      </c>
      <c r="Z8" s="18">
        <v>1569585.7375254361</v>
      </c>
      <c r="AA8" s="19">
        <v>1409621.3415164831</v>
      </c>
      <c r="AB8" s="19">
        <v>1333085.3332664194</v>
      </c>
      <c r="AC8" s="19">
        <v>1258642.1993277385</v>
      </c>
      <c r="AD8" s="19">
        <v>1223809.4946143234</v>
      </c>
      <c r="AE8" s="19">
        <v>1143554.5148586917</v>
      </c>
      <c r="AF8" s="19">
        <v>1082187.6393356866</v>
      </c>
      <c r="AG8" s="19">
        <v>1036439.7093421931</v>
      </c>
      <c r="AH8" s="19">
        <v>1000307.489560971</v>
      </c>
      <c r="AI8" s="19">
        <v>973710.73276281706</v>
      </c>
      <c r="AJ8" s="19">
        <v>920323.46936356137</v>
      </c>
      <c r="AK8" s="19">
        <v>890782.60248849378</v>
      </c>
      <c r="AL8" s="18">
        <v>934034.07562380342</v>
      </c>
      <c r="AM8" s="19">
        <v>848797.87068112148</v>
      </c>
      <c r="AN8" s="19">
        <v>821403.16123896884</v>
      </c>
      <c r="AO8" s="19">
        <v>813377.24676518084</v>
      </c>
      <c r="AP8" s="19">
        <v>790432.88236777659</v>
      </c>
      <c r="AQ8" s="19">
        <v>780838.39263284463</v>
      </c>
      <c r="AR8" s="19">
        <v>778264.88951107045</v>
      </c>
      <c r="AS8" s="19">
        <v>765641.8128186909</v>
      </c>
      <c r="AT8" s="19">
        <v>746330.55343158939</v>
      </c>
      <c r="AU8" s="19">
        <v>733347.88955227635</v>
      </c>
      <c r="AV8" s="19">
        <v>781408.51758820144</v>
      </c>
      <c r="AW8" s="19">
        <v>774968.92329806602</v>
      </c>
      <c r="AX8" s="18">
        <v>829610.01821850915</v>
      </c>
      <c r="AY8" s="19">
        <v>758347.97835937387</v>
      </c>
      <c r="AZ8" s="19">
        <v>739182.07382975449</v>
      </c>
      <c r="BA8" s="19">
        <v>713125.01419844513</v>
      </c>
      <c r="BB8" s="19">
        <v>693777.18884551409</v>
      </c>
      <c r="BC8" s="19">
        <v>674262.23410409002</v>
      </c>
      <c r="BD8" s="19">
        <v>654177.58795983554</v>
      </c>
      <c r="BE8" s="19">
        <v>634433.37800228293</v>
      </c>
      <c r="BF8" s="19">
        <v>616366.02555123577</v>
      </c>
      <c r="BG8" s="19">
        <v>600559.65133736981</v>
      </c>
      <c r="BH8" s="19">
        <v>585575.68304139702</v>
      </c>
      <c r="BI8" s="19">
        <v>570718.37166963203</v>
      </c>
      <c r="BJ8" s="18">
        <v>600271.88180965255</v>
      </c>
      <c r="BK8" s="19">
        <v>537747.86983258964</v>
      </c>
      <c r="BL8" s="19">
        <v>521425.89658730477</v>
      </c>
      <c r="BM8" s="19">
        <v>508819.23457444075</v>
      </c>
      <c r="BN8" s="19">
        <v>495587.25560736022</v>
      </c>
      <c r="BO8" s="19">
        <v>481271.19005660084</v>
      </c>
      <c r="BP8" s="19">
        <v>473248.29790055903</v>
      </c>
      <c r="BQ8" s="19">
        <v>465456.13123831223</v>
      </c>
      <c r="BR8" s="19">
        <v>451759.43410014559</v>
      </c>
      <c r="BS8" s="19">
        <v>438949.6898149522</v>
      </c>
      <c r="BT8" s="19">
        <v>426462.11403811758</v>
      </c>
      <c r="BU8" s="19">
        <v>410792.32029679627</v>
      </c>
      <c r="BV8" s="18">
        <v>436216.84366948216</v>
      </c>
      <c r="BW8" s="19">
        <v>394755.81795822643</v>
      </c>
      <c r="BX8" s="19">
        <v>384987.64266192896</v>
      </c>
      <c r="BY8" s="19">
        <v>377352.96622064727</v>
      </c>
      <c r="BZ8" s="19">
        <v>370167.41490177542</v>
      </c>
      <c r="CA8" s="19">
        <v>360997.05724085006</v>
      </c>
      <c r="CB8" s="19">
        <v>347181.94121918536</v>
      </c>
      <c r="CC8" s="19">
        <v>341161.35242804111</v>
      </c>
      <c r="CD8" s="19">
        <v>332071.37953270588</v>
      </c>
      <c r="CE8" s="19">
        <v>322704.88030343031</v>
      </c>
      <c r="CF8" s="19">
        <v>316640.33068030456</v>
      </c>
      <c r="CG8" s="19">
        <v>310934.76561637188</v>
      </c>
      <c r="CH8" s="18">
        <v>327501.35579370614</v>
      </c>
      <c r="CI8" s="19">
        <v>299757.72304581373</v>
      </c>
      <c r="CJ8" s="19">
        <v>293734.4959982452</v>
      </c>
      <c r="CK8" s="19">
        <v>287658.5961035724</v>
      </c>
      <c r="CL8" s="19">
        <v>278236.40661514516</v>
      </c>
      <c r="CM8" s="19">
        <v>273992.80050033942</v>
      </c>
      <c r="CN8" s="19">
        <v>268860.84128262103</v>
      </c>
      <c r="CO8" s="19">
        <v>262316.33857039013</v>
      </c>
      <c r="CP8" s="19">
        <v>253991.73586016041</v>
      </c>
      <c r="CQ8" s="19">
        <v>248546.83039851833</v>
      </c>
      <c r="CR8" s="19">
        <v>245027.24922800926</v>
      </c>
      <c r="CS8" s="19">
        <v>242445.54118753824</v>
      </c>
      <c r="CT8" s="18">
        <v>255054.2691437187</v>
      </c>
      <c r="CU8" s="19">
        <v>235735.16859838134</v>
      </c>
      <c r="CV8" s="19">
        <v>227970.43374372646</v>
      </c>
      <c r="CW8" s="19">
        <v>224122.17434829561</v>
      </c>
      <c r="CX8" s="19">
        <v>222972.39953673666</v>
      </c>
      <c r="CY8" s="19">
        <v>215151.21505359875</v>
      </c>
      <c r="CZ8" s="19">
        <v>208894.33874583704</v>
      </c>
      <c r="DA8" s="19">
        <v>204616.33279376823</v>
      </c>
      <c r="DB8" s="19">
        <v>201169.2877150125</v>
      </c>
      <c r="DC8" s="19">
        <v>198992.23003864044</v>
      </c>
      <c r="DD8" s="19">
        <v>194240.91360557449</v>
      </c>
      <c r="DE8" s="19">
        <v>188971.95519620273</v>
      </c>
      <c r="DF8" s="18">
        <v>198381.236795834</v>
      </c>
      <c r="DG8" s="19">
        <v>189016.90397189598</v>
      </c>
      <c r="DH8" s="19">
        <v>176563.54570527037</v>
      </c>
      <c r="DI8" s="19">
        <v>170699.32296588476</v>
      </c>
      <c r="DJ8" s="19">
        <v>167145.37431333185</v>
      </c>
      <c r="DK8" s="19">
        <v>163532.54721219817</v>
      </c>
      <c r="DL8" s="19">
        <v>160006.49465837461</v>
      </c>
      <c r="DM8" s="19">
        <v>158709.31856537217</v>
      </c>
      <c r="DN8" s="19">
        <v>156603.55598279161</v>
      </c>
      <c r="DO8" s="19">
        <v>155087.67549642152</v>
      </c>
      <c r="DP8" s="19">
        <v>155767.15973234581</v>
      </c>
      <c r="DQ8" s="19">
        <v>156186.89550382138</v>
      </c>
      <c r="DR8" s="18">
        <v>158584.28557685192</v>
      </c>
      <c r="DS8" s="19">
        <v>148213.42668076634</v>
      </c>
      <c r="DT8" s="19">
        <v>130179.14452951337</v>
      </c>
      <c r="DU8" s="19">
        <v>112943.21214983416</v>
      </c>
      <c r="DV8" s="19">
        <v>111082.43935645443</v>
      </c>
      <c r="DW8" s="19">
        <v>109602.39511456543</v>
      </c>
      <c r="DX8" s="19">
        <v>107982.43929686086</v>
      </c>
      <c r="DY8" s="19">
        <v>106571.97161670787</v>
      </c>
      <c r="DZ8" s="19">
        <v>105183.00508399076</v>
      </c>
      <c r="EA8" s="19">
        <v>103484.93552648967</v>
      </c>
      <c r="EB8" s="19">
        <v>102104.0431088359</v>
      </c>
      <c r="EC8" s="19">
        <v>100799.15052837365</v>
      </c>
      <c r="ED8" s="18">
        <v>104394.20034452331</v>
      </c>
      <c r="EE8" s="19">
        <v>98285.206424018135</v>
      </c>
      <c r="EF8" s="19">
        <v>81984.960161160547</v>
      </c>
      <c r="EG8" s="19">
        <v>81085.716120713623</v>
      </c>
      <c r="EH8" s="19">
        <v>80181.246985436301</v>
      </c>
      <c r="EI8" s="19">
        <v>78909.897694646075</v>
      </c>
      <c r="EJ8" s="19">
        <v>78029.482415998908</v>
      </c>
      <c r="EK8" s="19">
        <v>77172.946281127297</v>
      </c>
      <c r="EL8" s="19">
        <v>76313.054705783798</v>
      </c>
      <c r="EM8" s="19">
        <v>75456.444498314129</v>
      </c>
      <c r="EN8" s="19">
        <v>74625.60293310821</v>
      </c>
      <c r="EO8" s="19">
        <v>73748.407431904765</v>
      </c>
      <c r="EP8" s="18">
        <v>76355.232106023279</v>
      </c>
      <c r="EQ8" s="19">
        <v>72167.071248172433</v>
      </c>
      <c r="ER8" s="19">
        <v>71348.119475110056</v>
      </c>
      <c r="ES8" s="19">
        <v>70542.709191425965</v>
      </c>
      <c r="ET8" s="19">
        <v>69778.754354057019</v>
      </c>
      <c r="EU8" s="19">
        <v>68948.482946757926</v>
      </c>
      <c r="EV8" s="19">
        <v>68187.176768941179</v>
      </c>
      <c r="EW8" s="19">
        <v>67447.684099605453</v>
      </c>
      <c r="EX8" s="19">
        <v>66710.948670784695</v>
      </c>
      <c r="EY8" s="19">
        <v>65959.250327466551</v>
      </c>
      <c r="EZ8" s="19">
        <v>65133.28262982177</v>
      </c>
      <c r="FA8" s="19">
        <v>64404.737186255523</v>
      </c>
      <c r="FB8" s="18">
        <v>66051.620652594269</v>
      </c>
      <c r="FC8" s="19">
        <v>62991.880672145795</v>
      </c>
      <c r="FD8" s="19">
        <v>62304.514048299927</v>
      </c>
      <c r="FE8" s="19">
        <v>61638.77481117045</v>
      </c>
      <c r="FF8" s="19">
        <v>60819.289323023178</v>
      </c>
      <c r="FG8" s="19">
        <v>60135.921027203811</v>
      </c>
      <c r="FH8" s="19">
        <v>59490.513888106791</v>
      </c>
      <c r="FI8" s="19">
        <v>58823.961815638817</v>
      </c>
      <c r="FJ8" s="19">
        <v>58198.320440914693</v>
      </c>
      <c r="FK8" s="19">
        <v>57586.012615413107</v>
      </c>
      <c r="FL8" s="19">
        <v>57006.648217208371</v>
      </c>
      <c r="FM8" s="19">
        <v>56412.976020821305</v>
      </c>
      <c r="FN8" s="18">
        <v>57412.518901704811</v>
      </c>
      <c r="FO8" s="19">
        <v>55254.909698940421</v>
      </c>
      <c r="FP8" s="19">
        <v>54680.815453143019</v>
      </c>
      <c r="FQ8" s="19">
        <v>54089.075974840416</v>
      </c>
      <c r="FR8" s="19">
        <v>53536.78223665824</v>
      </c>
      <c r="FS8" s="19">
        <v>52990.838979028806</v>
      </c>
      <c r="FT8" s="19">
        <v>52450.282700763244</v>
      </c>
      <c r="FU8" s="19">
        <v>51913.583626326857</v>
      </c>
      <c r="FV8" s="19">
        <v>51385.647730967503</v>
      </c>
      <c r="FW8" s="19">
        <v>50863.513382055084</v>
      </c>
      <c r="FX8" s="19">
        <v>50346.92390806492</v>
      </c>
      <c r="FY8" s="19">
        <v>49836.234207352507</v>
      </c>
      <c r="FZ8" s="18">
        <v>50559.749107274969</v>
      </c>
      <c r="GA8" s="19">
        <v>50079.416742848654</v>
      </c>
      <c r="GB8" s="19">
        <v>2135.1860306849408</v>
      </c>
      <c r="GC8" s="19">
        <v>2118.4169947365244</v>
      </c>
      <c r="GD8" s="19">
        <v>2104.3529198935244</v>
      </c>
      <c r="GE8" s="19">
        <v>2090.6334260830613</v>
      </c>
      <c r="GF8" s="19">
        <v>22.579533609572458</v>
      </c>
      <c r="GG8" s="19">
        <v>21.612122360724655</v>
      </c>
      <c r="GH8" s="19">
        <v>20.692952456432035</v>
      </c>
      <c r="GI8" s="19">
        <v>24.3291438022794</v>
      </c>
      <c r="GJ8" s="19">
        <v>27.793044631858237</v>
      </c>
      <c r="GK8" s="19">
        <v>26.664541750299357</v>
      </c>
      <c r="GL8" s="18">
        <v>25.582557308132969</v>
      </c>
      <c r="GM8" s="19">
        <v>24.545368400196409</v>
      </c>
      <c r="GN8" s="19">
        <v>23.550390668745639</v>
      </c>
      <c r="GO8" s="19">
        <v>22.595039756036627</v>
      </c>
      <c r="GP8" s="19">
        <v>21.681038567232065</v>
      </c>
      <c r="GQ8" s="19">
        <v>20.803218386843891</v>
      </c>
      <c r="GR8" s="19">
        <v>19.959856309709433</v>
      </c>
      <c r="GS8" s="19">
        <v>19.151813788410017</v>
      </c>
      <c r="GT8" s="19">
        <v>18.376506465201619</v>
      </c>
      <c r="GU8" s="19">
        <v>17.633072887502909</v>
      </c>
      <c r="GV8" s="19">
        <v>16.919790150151186</v>
      </c>
      <c r="GW8" s="19">
        <v>16.235796800565115</v>
      </c>
      <c r="GX8" s="18">
        <v>15.579369933582004</v>
      </c>
      <c r="GY8" s="19">
        <v>14.949648096620521</v>
      </c>
      <c r="GZ8" s="19">
        <v>14.345769837099317</v>
      </c>
      <c r="HA8" s="19">
        <v>13.766012249855706</v>
      </c>
      <c r="HB8" s="19">
        <v>13.21037533488969</v>
      </c>
      <c r="HC8" s="19">
        <v>12.677136187038585</v>
      </c>
      <c r="HD8" s="19">
        <v>12.164571901139702</v>
      </c>
      <c r="HE8" s="19">
        <v>11.672682477193041</v>
      </c>
      <c r="HF8" s="19">
        <v>11.202329367779951</v>
      </c>
      <c r="HG8" s="19">
        <v>10.750066762575052</v>
      </c>
      <c r="HH8" s="19">
        <v>10.317617566741038</v>
      </c>
      <c r="HI8" s="19">
        <v>0.10078995201709122</v>
      </c>
      <c r="HJ8" s="18">
        <v>9.4759783947692591E-2</v>
      </c>
      <c r="HK8" s="19">
        <v>8.8729615878293977E-2</v>
      </c>
      <c r="HL8" s="19">
        <v>8.1837995227552696E-2</v>
      </c>
      <c r="HM8" s="19">
        <v>7.7530732320839388E-2</v>
      </c>
      <c r="HN8" s="19">
        <v>7.1500564251440774E-2</v>
      </c>
      <c r="HO8" s="27">
        <v>6.719330134472748E-2</v>
      </c>
    </row>
    <row r="9" spans="1:223" x14ac:dyDescent="0.25">
      <c r="A9" s="11" t="s">
        <v>228</v>
      </c>
      <c r="B9" s="18"/>
      <c r="C9" s="19"/>
      <c r="D9" s="19"/>
      <c r="E9" s="19">
        <v>5164066.4469763394</v>
      </c>
      <c r="F9" s="19">
        <v>9378845.9111386016</v>
      </c>
      <c r="G9" s="19">
        <v>6838241.594979031</v>
      </c>
      <c r="H9" s="19">
        <v>5540650.1559262173</v>
      </c>
      <c r="I9" s="19">
        <v>4739767.3917988958</v>
      </c>
      <c r="J9" s="19">
        <v>4139134.536582204</v>
      </c>
      <c r="K9" s="19">
        <v>3593841.9882539045</v>
      </c>
      <c r="L9" s="19">
        <v>3350850.0794954225</v>
      </c>
      <c r="M9" s="19">
        <v>2774784.3202031543</v>
      </c>
      <c r="N9" s="18">
        <v>2605857.8421868961</v>
      </c>
      <c r="O9" s="19">
        <v>2389223.7279827138</v>
      </c>
      <c r="P9" s="19">
        <v>2188242.1668971493</v>
      </c>
      <c r="Q9" s="19">
        <v>2076889.4993065142</v>
      </c>
      <c r="R9" s="19">
        <v>1980477.1605813624</v>
      </c>
      <c r="S9" s="19">
        <v>1860799.0832988799</v>
      </c>
      <c r="T9" s="19">
        <v>1700558.1215430284</v>
      </c>
      <c r="U9" s="19">
        <v>1618678.4141252856</v>
      </c>
      <c r="V9" s="19">
        <v>1547100.8984940471</v>
      </c>
      <c r="W9" s="19">
        <v>1513642.0671747876</v>
      </c>
      <c r="X9" s="19">
        <v>1452361.660268686</v>
      </c>
      <c r="Y9" s="19">
        <v>1360405.6553323683</v>
      </c>
      <c r="Z9" s="18">
        <v>1278079.1784068428</v>
      </c>
      <c r="AA9" s="19">
        <v>1208714.3399806567</v>
      </c>
      <c r="AB9" s="19">
        <v>1118860.7424944583</v>
      </c>
      <c r="AC9" s="19">
        <v>1053547.2309851211</v>
      </c>
      <c r="AD9" s="19">
        <v>996654.6065155922</v>
      </c>
      <c r="AE9" s="19">
        <v>939344.48175272939</v>
      </c>
      <c r="AF9" s="19">
        <v>902877.38136365265</v>
      </c>
      <c r="AG9" s="19">
        <v>860776.26797068713</v>
      </c>
      <c r="AH9" s="19">
        <v>813290.25690928986</v>
      </c>
      <c r="AI9" s="19">
        <v>781967.1287035062</v>
      </c>
      <c r="AJ9" s="19">
        <v>759175.92100931308</v>
      </c>
      <c r="AK9" s="19">
        <v>706273.50102869398</v>
      </c>
      <c r="AL9" s="18">
        <v>681488.0910677067</v>
      </c>
      <c r="AM9" s="19">
        <v>669559.01260890905</v>
      </c>
      <c r="AN9" s="19">
        <v>648560.18843312538</v>
      </c>
      <c r="AO9" s="19">
        <v>632701.88323141891</v>
      </c>
      <c r="AP9" s="19">
        <v>617916.25316664274</v>
      </c>
      <c r="AQ9" s="19">
        <v>594823.28428079211</v>
      </c>
      <c r="AR9" s="19">
        <v>593903.45588373672</v>
      </c>
      <c r="AS9" s="19">
        <v>589994.04690429172</v>
      </c>
      <c r="AT9" s="19">
        <v>577564.6734209127</v>
      </c>
      <c r="AU9" s="19">
        <v>564633.88448570075</v>
      </c>
      <c r="AV9" s="19">
        <v>557619.96494560526</v>
      </c>
      <c r="AW9" s="19">
        <v>594156.70444536407</v>
      </c>
      <c r="AX9" s="18">
        <v>587618.58174973086</v>
      </c>
      <c r="AY9" s="19">
        <v>594243.78353445034</v>
      </c>
      <c r="AZ9" s="19">
        <v>575997.19709150796</v>
      </c>
      <c r="BA9" s="19">
        <v>566089.02795127872</v>
      </c>
      <c r="BB9" s="19">
        <v>552572.49009037239</v>
      </c>
      <c r="BC9" s="19">
        <v>532419.58863183565</v>
      </c>
      <c r="BD9" s="19">
        <v>517814.0841391969</v>
      </c>
      <c r="BE9" s="19">
        <v>502706.02212626644</v>
      </c>
      <c r="BF9" s="19">
        <v>487007.09779605456</v>
      </c>
      <c r="BG9" s="19">
        <v>473214.45162772929</v>
      </c>
      <c r="BH9" s="19">
        <v>463587.0377421499</v>
      </c>
      <c r="BI9" s="19">
        <v>444004.63010363781</v>
      </c>
      <c r="BJ9" s="18">
        <v>432496.58783813642</v>
      </c>
      <c r="BK9" s="19">
        <v>428884.19895617105</v>
      </c>
      <c r="BL9" s="19">
        <v>406376.85546639469</v>
      </c>
      <c r="BM9" s="19">
        <v>397695.78508536046</v>
      </c>
      <c r="BN9" s="19">
        <v>393797.40057802602</v>
      </c>
      <c r="BO9" s="19">
        <v>379886.00987181324</v>
      </c>
      <c r="BP9" s="19">
        <v>371011.68213899015</v>
      </c>
      <c r="BQ9" s="19">
        <v>364306.32606778864</v>
      </c>
      <c r="BR9" s="19">
        <v>358412.78243720182</v>
      </c>
      <c r="BS9" s="19">
        <v>348864.14382860361</v>
      </c>
      <c r="BT9" s="19">
        <v>342782.91545488569</v>
      </c>
      <c r="BU9" s="19">
        <v>327005.27203739563</v>
      </c>
      <c r="BV9" s="18">
        <v>317529.24126925733</v>
      </c>
      <c r="BW9" s="19">
        <v>316770.39573703898</v>
      </c>
      <c r="BX9" s="19">
        <v>303160.74236934865</v>
      </c>
      <c r="BY9" s="19">
        <v>300607.57230483013</v>
      </c>
      <c r="BZ9" s="19">
        <v>299522.89349388971</v>
      </c>
      <c r="CA9" s="19">
        <v>290620.44777931308</v>
      </c>
      <c r="CB9" s="19">
        <v>286408.62228718417</v>
      </c>
      <c r="CC9" s="19">
        <v>278449.43068808696</v>
      </c>
      <c r="CD9" s="19">
        <v>272188.85474129714</v>
      </c>
      <c r="CE9" s="19">
        <v>267308.46276944689</v>
      </c>
      <c r="CF9" s="19">
        <v>262984.6537297201</v>
      </c>
      <c r="CG9" s="19">
        <v>251357.7252216638</v>
      </c>
      <c r="CH9" s="18">
        <v>247514.51901300965</v>
      </c>
      <c r="CI9" s="19">
        <v>248363.75660987571</v>
      </c>
      <c r="CJ9" s="19">
        <v>237852.70613569085</v>
      </c>
      <c r="CK9" s="19">
        <v>237435.58753086324</v>
      </c>
      <c r="CL9" s="19">
        <v>237970.43069846919</v>
      </c>
      <c r="CM9" s="19">
        <v>229755.37707756</v>
      </c>
      <c r="CN9" s="19">
        <v>227294.38685421291</v>
      </c>
      <c r="CO9" s="19">
        <v>224469.35997678642</v>
      </c>
      <c r="CP9" s="19">
        <v>219244.46249619927</v>
      </c>
      <c r="CQ9" s="19">
        <v>213318.97922948751</v>
      </c>
      <c r="CR9" s="19">
        <v>211490.79877120076</v>
      </c>
      <c r="CS9" s="19">
        <v>202599.36006892828</v>
      </c>
      <c r="CT9" s="18">
        <v>199867.80556704858</v>
      </c>
      <c r="CU9" s="19">
        <v>203113.95870910125</v>
      </c>
      <c r="CV9" s="19">
        <v>194863.16019857599</v>
      </c>
      <c r="CW9" s="19">
        <v>192878.70325711864</v>
      </c>
      <c r="CX9" s="19">
        <v>192064.06916269567</v>
      </c>
      <c r="CY9" s="19">
        <v>187597.48967965681</v>
      </c>
      <c r="CZ9" s="19">
        <v>187259.44654587063</v>
      </c>
      <c r="DA9" s="19">
        <v>182459.55865545088</v>
      </c>
      <c r="DB9" s="19">
        <v>177926.68604627895</v>
      </c>
      <c r="DC9" s="19">
        <v>174899.55116185488</v>
      </c>
      <c r="DD9" s="19">
        <v>175317.66331245744</v>
      </c>
      <c r="DE9" s="19">
        <v>167632.03711819474</v>
      </c>
      <c r="DF9" s="18">
        <v>163052.51047164958</v>
      </c>
      <c r="DG9" s="19">
        <v>164909.978877193</v>
      </c>
      <c r="DH9" s="19">
        <v>161363.33911292092</v>
      </c>
      <c r="DI9" s="19">
        <v>162121.89340976195</v>
      </c>
      <c r="DJ9" s="19">
        <v>153910.85602958314</v>
      </c>
      <c r="DK9" s="19">
        <v>147442.7441086421</v>
      </c>
      <c r="DL9" s="19">
        <v>147538.50021251087</v>
      </c>
      <c r="DM9" s="19">
        <v>143519.57362162502</v>
      </c>
      <c r="DN9" s="19">
        <v>141466.6445337336</v>
      </c>
      <c r="DO9" s="19">
        <v>139987.8693053005</v>
      </c>
      <c r="DP9" s="19">
        <v>140788.9483457552</v>
      </c>
      <c r="DQ9" s="19">
        <v>137651.37526047137</v>
      </c>
      <c r="DR9" s="18">
        <v>140724.22487168317</v>
      </c>
      <c r="DS9" s="19">
        <v>118969.77544823704</v>
      </c>
      <c r="DT9" s="19">
        <v>116397.37245937217</v>
      </c>
      <c r="DU9" s="19">
        <v>81380.033917786408</v>
      </c>
      <c r="DV9" s="19">
        <v>79773.186565454031</v>
      </c>
      <c r="DW9" s="19">
        <v>78273.23272378213</v>
      </c>
      <c r="DX9" s="19">
        <v>77580.653630802102</v>
      </c>
      <c r="DY9" s="19">
        <v>76483.784081695849</v>
      </c>
      <c r="DZ9" s="19">
        <v>75653.392730606545</v>
      </c>
      <c r="EA9" s="19">
        <v>74790.23569603388</v>
      </c>
      <c r="EB9" s="19">
        <v>73962.078846969845</v>
      </c>
      <c r="EC9" s="19">
        <v>73144.36717926398</v>
      </c>
      <c r="ED9" s="18">
        <v>72336.943548774594</v>
      </c>
      <c r="EE9" s="19">
        <v>71547.752449982334</v>
      </c>
      <c r="EF9" s="19">
        <v>70752.347660309431</v>
      </c>
      <c r="EG9" s="19">
        <v>69974.578511793297</v>
      </c>
      <c r="EH9" s="19">
        <v>69206.843902726483</v>
      </c>
      <c r="EI9" s="19">
        <v>68448.618302904812</v>
      </c>
      <c r="EJ9" s="19">
        <v>67699.832990539537</v>
      </c>
      <c r="EK9" s="19">
        <v>66960.323261152793</v>
      </c>
      <c r="EL9" s="19">
        <v>66229.939654960675</v>
      </c>
      <c r="EM9" s="19">
        <v>65508.561440114398</v>
      </c>
      <c r="EN9" s="19">
        <v>64796.061793144559</v>
      </c>
      <c r="EO9" s="19">
        <v>64092.305676055927</v>
      </c>
      <c r="EP9" s="18">
        <v>63397.179225715219</v>
      </c>
      <c r="EQ9" s="19">
        <v>62711.711765112035</v>
      </c>
      <c r="ER9" s="19">
        <v>62032.314369947366</v>
      </c>
      <c r="ES9" s="19">
        <v>61362.344608085587</v>
      </c>
      <c r="ET9" s="19">
        <v>60665.3739984692</v>
      </c>
      <c r="EU9" s="19">
        <v>60011.595946033434</v>
      </c>
      <c r="EV9" s="19">
        <v>59365.7506994211</v>
      </c>
      <c r="EW9" s="19">
        <v>58727.723126783421</v>
      </c>
      <c r="EX9" s="19">
        <v>58097.416186775838</v>
      </c>
      <c r="EY9" s="19">
        <v>57474.711540286698</v>
      </c>
      <c r="EZ9" s="19">
        <v>56859.523283402392</v>
      </c>
      <c r="FA9" s="19">
        <v>56251.738845726766</v>
      </c>
      <c r="FB9" s="18">
        <v>55651.265408820407</v>
      </c>
      <c r="FC9" s="19">
        <v>55058.116012911451</v>
      </c>
      <c r="FD9" s="19">
        <v>54471.850212717625</v>
      </c>
      <c r="FE9" s="19">
        <v>53892.721932284665</v>
      </c>
      <c r="FF9" s="19">
        <v>53320.525179979843</v>
      </c>
      <c r="FG9" s="19">
        <v>52755.160622837968</v>
      </c>
      <c r="FH9" s="19">
        <v>52196.549702755787</v>
      </c>
      <c r="FI9" s="19">
        <v>51644.603262746481</v>
      </c>
      <c r="FJ9" s="19">
        <v>51099.234368728408</v>
      </c>
      <c r="FK9" s="19">
        <v>50560.362716787982</v>
      </c>
      <c r="FL9" s="19">
        <v>50027.90014993841</v>
      </c>
      <c r="FM9" s="19">
        <v>49581.745383370515</v>
      </c>
      <c r="FN9" s="18">
        <v>49061.220031336197</v>
      </c>
      <c r="FO9" s="19">
        <v>48546.88252025102</v>
      </c>
      <c r="FP9" s="19">
        <v>48038.639040054964</v>
      </c>
      <c r="FQ9" s="19">
        <v>47536.446606390258</v>
      </c>
      <c r="FR9" s="19">
        <v>47040.217377912355</v>
      </c>
      <c r="FS9" s="19">
        <v>46549.894064117056</v>
      </c>
      <c r="FT9" s="19">
        <v>46065.409337069163</v>
      </c>
      <c r="FU9" s="19">
        <v>45586.703721906742</v>
      </c>
      <c r="FV9" s="19">
        <v>45113.71854376782</v>
      </c>
      <c r="FW9" s="19">
        <v>44646.404142316271</v>
      </c>
      <c r="FX9" s="19">
        <v>44184.707311405633</v>
      </c>
      <c r="FY9" s="19">
        <v>43728.594596846218</v>
      </c>
      <c r="FZ9" s="18">
        <v>43073.362048552321</v>
      </c>
      <c r="GA9" s="19">
        <v>42632.363785448339</v>
      </c>
      <c r="GB9" s="19">
        <v>42196.796904613941</v>
      </c>
      <c r="GC9" s="19">
        <v>3741.2075842285258</v>
      </c>
      <c r="GD9" s="19">
        <v>3725.6773170920806</v>
      </c>
      <c r="GE9" s="19">
        <v>3710.2125203518171</v>
      </c>
      <c r="GF9" s="19">
        <v>3694.8114711025733</v>
      </c>
      <c r="GG9" s="19"/>
      <c r="GH9" s="19"/>
      <c r="GI9" s="19"/>
      <c r="GJ9" s="19"/>
      <c r="GK9" s="19"/>
      <c r="GL9" s="18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8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8"/>
      <c r="HK9" s="19"/>
      <c r="HL9" s="19"/>
      <c r="HM9" s="19"/>
      <c r="HN9" s="19"/>
      <c r="HO9" s="27"/>
    </row>
    <row r="10" spans="1:223" x14ac:dyDescent="0.25">
      <c r="A10" s="11" t="s">
        <v>229</v>
      </c>
      <c r="B10" s="18"/>
      <c r="C10" s="19"/>
      <c r="D10" s="19"/>
      <c r="E10" s="19"/>
      <c r="F10" s="19">
        <v>5818292.1042457493</v>
      </c>
      <c r="G10" s="19">
        <v>11172851.988468276</v>
      </c>
      <c r="H10" s="19">
        <v>7606114.4256725069</v>
      </c>
      <c r="I10" s="19">
        <v>5817404.395542115</v>
      </c>
      <c r="J10" s="19">
        <v>4971308.2903506961</v>
      </c>
      <c r="K10" s="19">
        <v>4370114.7160947444</v>
      </c>
      <c r="L10" s="19">
        <v>3985550.4178446988</v>
      </c>
      <c r="M10" s="19">
        <v>3741206.0322796181</v>
      </c>
      <c r="N10" s="18">
        <v>3290940.1599606043</v>
      </c>
      <c r="O10" s="19">
        <v>3150220.7080217907</v>
      </c>
      <c r="P10" s="19">
        <v>3008663.5970515823</v>
      </c>
      <c r="Q10" s="19">
        <v>2851805.6126117948</v>
      </c>
      <c r="R10" s="19">
        <v>2745219.5555374697</v>
      </c>
      <c r="S10" s="19">
        <v>2658397.6129971822</v>
      </c>
      <c r="T10" s="19">
        <v>2514732.3987471992</v>
      </c>
      <c r="U10" s="19">
        <v>2445031.47475019</v>
      </c>
      <c r="V10" s="19">
        <v>2381148.6367466124</v>
      </c>
      <c r="W10" s="19">
        <v>2332271.5232206825</v>
      </c>
      <c r="X10" s="19">
        <v>2272829.4526614686</v>
      </c>
      <c r="Y10" s="19">
        <v>2213858.3057300672</v>
      </c>
      <c r="Z10" s="18">
        <v>2097526.6568625895</v>
      </c>
      <c r="AA10" s="19">
        <v>1993260.0823591757</v>
      </c>
      <c r="AB10" s="19">
        <v>1901431.4823187373</v>
      </c>
      <c r="AC10" s="19">
        <v>1773301.483532486</v>
      </c>
      <c r="AD10" s="19">
        <v>1676506.5477047223</v>
      </c>
      <c r="AE10" s="19">
        <v>1618718.3274263644</v>
      </c>
      <c r="AF10" s="19">
        <v>1533853.3364343117</v>
      </c>
      <c r="AG10" s="19">
        <v>1481162.8696793958</v>
      </c>
      <c r="AH10" s="19">
        <v>1411002.4236725378</v>
      </c>
      <c r="AI10" s="19">
        <v>1333936.7611657486</v>
      </c>
      <c r="AJ10" s="19">
        <v>1293770.1586449377</v>
      </c>
      <c r="AK10" s="19">
        <v>1244901.8994271848</v>
      </c>
      <c r="AL10" s="18">
        <v>1191463.2266272623</v>
      </c>
      <c r="AM10" s="19">
        <v>1169574.5531147118</v>
      </c>
      <c r="AN10" s="19">
        <v>1112221.4412211324</v>
      </c>
      <c r="AO10" s="19">
        <v>1096727.8443440865</v>
      </c>
      <c r="AP10" s="19">
        <v>1087042.5703769242</v>
      </c>
      <c r="AQ10" s="19">
        <v>1016461.7063685922</v>
      </c>
      <c r="AR10" s="19">
        <v>989412.50619612099</v>
      </c>
      <c r="AS10" s="19">
        <v>978532.48701295455</v>
      </c>
      <c r="AT10" s="19">
        <v>969741.1142959994</v>
      </c>
      <c r="AU10" s="19">
        <v>954048.05994267366</v>
      </c>
      <c r="AV10" s="19">
        <v>942230.41954677342</v>
      </c>
      <c r="AW10" s="19">
        <v>901832.62185342051</v>
      </c>
      <c r="AX10" s="18">
        <v>943512.49473566073</v>
      </c>
      <c r="AY10" s="19">
        <v>946865.78010174003</v>
      </c>
      <c r="AZ10" s="19">
        <v>922530.58516783337</v>
      </c>
      <c r="BA10" s="19">
        <v>916929.99289054656</v>
      </c>
      <c r="BB10" s="19">
        <v>918777.36517852999</v>
      </c>
      <c r="BC10" s="19">
        <v>880232.01412218157</v>
      </c>
      <c r="BD10" s="19">
        <v>858793.70529378112</v>
      </c>
      <c r="BE10" s="19">
        <v>837586.56250379561</v>
      </c>
      <c r="BF10" s="19">
        <v>811794.9382103245</v>
      </c>
      <c r="BG10" s="19">
        <v>793316.52309306443</v>
      </c>
      <c r="BH10" s="19">
        <v>779664.47901825421</v>
      </c>
      <c r="BI10" s="19">
        <v>746089.65825158381</v>
      </c>
      <c r="BJ10" s="18">
        <v>730668.0400298863</v>
      </c>
      <c r="BK10" s="19">
        <v>726300.77444358426</v>
      </c>
      <c r="BL10" s="19">
        <v>692070.2242808697</v>
      </c>
      <c r="BM10" s="19">
        <v>676761.17305925244</v>
      </c>
      <c r="BN10" s="19">
        <v>674575.94825129083</v>
      </c>
      <c r="BO10" s="19">
        <v>646469.62159941846</v>
      </c>
      <c r="BP10" s="19">
        <v>631580.15000205452</v>
      </c>
      <c r="BQ10" s="19">
        <v>616911.81168682664</v>
      </c>
      <c r="BR10" s="19">
        <v>600868.48890802357</v>
      </c>
      <c r="BS10" s="19">
        <v>592106.00967927079</v>
      </c>
      <c r="BT10" s="19">
        <v>583748.76517022564</v>
      </c>
      <c r="BU10" s="19">
        <v>555283.88104933035</v>
      </c>
      <c r="BV10" s="18">
        <v>544506.0781195946</v>
      </c>
      <c r="BW10" s="19">
        <v>542887.48447437433</v>
      </c>
      <c r="BX10" s="19">
        <v>516208.97414688283</v>
      </c>
      <c r="BY10" s="19">
        <v>509816.14606884122</v>
      </c>
      <c r="BZ10" s="19">
        <v>516671.87243705022</v>
      </c>
      <c r="CA10" s="19">
        <v>494971.33701722207</v>
      </c>
      <c r="CB10" s="19">
        <v>486641.4337173971</v>
      </c>
      <c r="CC10" s="19">
        <v>478153.26720111299</v>
      </c>
      <c r="CD10" s="19">
        <v>463345.79159515951</v>
      </c>
      <c r="CE10" s="19">
        <v>456474.01842102461</v>
      </c>
      <c r="CF10" s="19">
        <v>453777.20804141264</v>
      </c>
      <c r="CG10" s="19">
        <v>429572.61161093786</v>
      </c>
      <c r="CH10" s="18">
        <v>423711.09564598009</v>
      </c>
      <c r="CI10" s="19">
        <v>428214.68776408344</v>
      </c>
      <c r="CJ10" s="19">
        <v>406725.75408289331</v>
      </c>
      <c r="CK10" s="19">
        <v>403075.69488867023</v>
      </c>
      <c r="CL10" s="19">
        <v>412401.10854763398</v>
      </c>
      <c r="CM10" s="19">
        <v>394596.114456743</v>
      </c>
      <c r="CN10" s="19">
        <v>388050.00396472699</v>
      </c>
      <c r="CO10" s="19">
        <v>381930.56565787841</v>
      </c>
      <c r="CP10" s="19">
        <v>373589.6619707502</v>
      </c>
      <c r="CQ10" s="19">
        <v>368307.87076620688</v>
      </c>
      <c r="CR10" s="19">
        <v>365809.93939762661</v>
      </c>
      <c r="CS10" s="19">
        <v>345555.2808567395</v>
      </c>
      <c r="CT10" s="18">
        <v>342321.51641341019</v>
      </c>
      <c r="CU10" s="19">
        <v>348789.58448389603</v>
      </c>
      <c r="CV10" s="19">
        <v>332783.93096016644</v>
      </c>
      <c r="CW10" s="19">
        <v>331541.58277361892</v>
      </c>
      <c r="CX10" s="19">
        <v>339178.34450445458</v>
      </c>
      <c r="CY10" s="19">
        <v>321569.9869249718</v>
      </c>
      <c r="CZ10" s="19">
        <v>319873.78087706037</v>
      </c>
      <c r="DA10" s="19">
        <v>316540.41599382256</v>
      </c>
      <c r="DB10" s="19">
        <v>307407.25981642446</v>
      </c>
      <c r="DC10" s="19">
        <v>303105.13418539235</v>
      </c>
      <c r="DD10" s="19">
        <v>302698.36963827955</v>
      </c>
      <c r="DE10" s="19">
        <v>285093.24172718398</v>
      </c>
      <c r="DF10" s="18">
        <v>282843.68252510449</v>
      </c>
      <c r="DG10" s="19">
        <v>286426.21323335287</v>
      </c>
      <c r="DH10" s="19">
        <v>271203.327984014</v>
      </c>
      <c r="DI10" s="19">
        <v>273503.6931117106</v>
      </c>
      <c r="DJ10" s="19">
        <v>272503.26209587022</v>
      </c>
      <c r="DK10" s="19">
        <v>257408.55864234813</v>
      </c>
      <c r="DL10" s="19">
        <v>253729.36362534307</v>
      </c>
      <c r="DM10" s="19">
        <v>251327.28152875183</v>
      </c>
      <c r="DN10" s="19">
        <v>243702.48336670056</v>
      </c>
      <c r="DO10" s="19">
        <v>242367.89770251114</v>
      </c>
      <c r="DP10" s="19">
        <v>243937.33157069856</v>
      </c>
      <c r="DQ10" s="19">
        <v>228491.79821009192</v>
      </c>
      <c r="DR10" s="18">
        <v>226393.20592846067</v>
      </c>
      <c r="DS10" s="19">
        <v>234177.62528614094</v>
      </c>
      <c r="DT10" s="19">
        <v>222345.21902192308</v>
      </c>
      <c r="DU10" s="19">
        <v>219957.62736615265</v>
      </c>
      <c r="DV10" s="19">
        <v>140093.2035032158</v>
      </c>
      <c r="DW10" s="19">
        <v>138311.86314860918</v>
      </c>
      <c r="DX10" s="19">
        <v>136018.16604630824</v>
      </c>
      <c r="DY10" s="19">
        <v>134463.02470366631</v>
      </c>
      <c r="DZ10" s="19">
        <v>132560.32280447005</v>
      </c>
      <c r="EA10" s="19">
        <v>130909.30866879129</v>
      </c>
      <c r="EB10" s="19">
        <v>129241.44439017081</v>
      </c>
      <c r="EC10" s="19">
        <v>127617.8604432406</v>
      </c>
      <c r="ED10" s="18">
        <v>126037.385744687</v>
      </c>
      <c r="EE10" s="19">
        <v>124363.5537302232</v>
      </c>
      <c r="EF10" s="19">
        <v>122809.20951986595</v>
      </c>
      <c r="EG10" s="19">
        <v>121275.90404448024</v>
      </c>
      <c r="EH10" s="19">
        <v>119763.26274260139</v>
      </c>
      <c r="EI10" s="19">
        <v>118270.96984718263</v>
      </c>
      <c r="EJ10" s="19">
        <v>116798.74542637508</v>
      </c>
      <c r="EK10" s="19">
        <v>115346.46604834215</v>
      </c>
      <c r="EL10" s="19">
        <v>113913.41164879783</v>
      </c>
      <c r="EM10" s="19">
        <v>112499.82746744226</v>
      </c>
      <c r="EN10" s="19">
        <v>111105.24653833291</v>
      </c>
      <c r="EO10" s="19">
        <v>109729.47645309046</v>
      </c>
      <c r="EP10" s="18">
        <v>108434.17276850788</v>
      </c>
      <c r="EQ10" s="19">
        <v>107032.66765156483</v>
      </c>
      <c r="ER10" s="19">
        <v>105711.51373139219</v>
      </c>
      <c r="ES10" s="19">
        <v>104408.07855617878</v>
      </c>
      <c r="ET10" s="19">
        <v>103122.03216334349</v>
      </c>
      <c r="EU10" s="19">
        <v>101819.6195457914</v>
      </c>
      <c r="EV10" s="19">
        <v>100567.9173138108</v>
      </c>
      <c r="EW10" s="19">
        <v>99332.867421735311</v>
      </c>
      <c r="EX10" s="19">
        <v>98114.402412590134</v>
      </c>
      <c r="EY10" s="19">
        <v>96912.207169604517</v>
      </c>
      <c r="EZ10" s="19">
        <v>95726.03332349869</v>
      </c>
      <c r="FA10" s="19">
        <v>94555.669624548813</v>
      </c>
      <c r="FB10" s="18">
        <v>93439.517066274129</v>
      </c>
      <c r="FC10" s="19">
        <v>92261.689139065144</v>
      </c>
      <c r="FD10" s="19">
        <v>91137.585445256394</v>
      </c>
      <c r="FE10" s="19">
        <v>90028.485444401842</v>
      </c>
      <c r="FF10" s="19">
        <v>88933.802294568537</v>
      </c>
      <c r="FG10" s="19">
        <v>87853.640715888643</v>
      </c>
      <c r="FH10" s="19">
        <v>86788.244199454697</v>
      </c>
      <c r="FI10" s="19">
        <v>85736.563873129577</v>
      </c>
      <c r="FJ10" s="19">
        <v>84699.199862111578</v>
      </c>
      <c r="FK10" s="19">
        <v>83675.607698213338</v>
      </c>
      <c r="FL10" s="19">
        <v>82663.807148889144</v>
      </c>
      <c r="FM10" s="19">
        <v>81667.061059098225</v>
      </c>
      <c r="FN10" s="18">
        <v>80791.232314785113</v>
      </c>
      <c r="FO10" s="19">
        <v>79796.002467555969</v>
      </c>
      <c r="FP10" s="19">
        <v>78837.709548643645</v>
      </c>
      <c r="FQ10" s="19">
        <v>77892.067096382772</v>
      </c>
      <c r="FR10" s="19">
        <v>76957.28363745939</v>
      </c>
      <c r="FS10" s="19">
        <v>76036.222303951494</v>
      </c>
      <c r="FT10" s="19">
        <v>75055.671227573373</v>
      </c>
      <c r="FU10" s="19">
        <v>71811.868123551249</v>
      </c>
      <c r="FV10" s="19">
        <v>68950.149959458315</v>
      </c>
      <c r="FW10" s="19">
        <v>65654.676282100743</v>
      </c>
      <c r="FX10" s="19">
        <v>62755.65744662784</v>
      </c>
      <c r="FY10" s="19">
        <v>59091.138988551291</v>
      </c>
      <c r="FZ10" s="18">
        <v>55558.874154417099</v>
      </c>
      <c r="GA10" s="19">
        <v>52805.935849772141</v>
      </c>
      <c r="GB10" s="19">
        <v>50142.469323462523</v>
      </c>
      <c r="GC10" s="19">
        <v>48234.667990010603</v>
      </c>
      <c r="GD10" s="19">
        <v>3989.1543120008955</v>
      </c>
      <c r="GE10" s="19">
        <v>3972.5954704823271</v>
      </c>
      <c r="GF10" s="19">
        <v>3956.1055451702659</v>
      </c>
      <c r="GG10" s="19">
        <v>3939.6828131595494</v>
      </c>
      <c r="GH10" s="19"/>
      <c r="GI10" s="19"/>
      <c r="GJ10" s="19"/>
      <c r="GK10" s="19"/>
      <c r="GL10" s="18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8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8"/>
      <c r="HK10" s="19"/>
      <c r="HL10" s="19"/>
      <c r="HM10" s="19"/>
      <c r="HN10" s="19"/>
      <c r="HO10" s="27"/>
    </row>
    <row r="11" spans="1:223" x14ac:dyDescent="0.25">
      <c r="A11" s="11" t="s">
        <v>230</v>
      </c>
      <c r="B11" s="18"/>
      <c r="C11" s="19"/>
      <c r="D11" s="19"/>
      <c r="E11" s="19"/>
      <c r="F11" s="19"/>
      <c r="G11" s="19">
        <v>16501517.969664128</v>
      </c>
      <c r="H11" s="19">
        <v>12540771.957518142</v>
      </c>
      <c r="I11" s="19">
        <v>10514922.732181016</v>
      </c>
      <c r="J11" s="19">
        <v>8388920.7119426243</v>
      </c>
      <c r="K11" s="19">
        <v>7379549.9033891</v>
      </c>
      <c r="L11" s="19">
        <v>7010915.5145919863</v>
      </c>
      <c r="M11" s="19">
        <v>6605664.08443477</v>
      </c>
      <c r="N11" s="18">
        <v>6021427.2170120496</v>
      </c>
      <c r="O11" s="19">
        <v>5380527.704521196</v>
      </c>
      <c r="P11" s="19">
        <v>5556443.7692731153</v>
      </c>
      <c r="Q11" s="19">
        <v>5202678.4842725135</v>
      </c>
      <c r="R11" s="19">
        <v>5083566.817139769</v>
      </c>
      <c r="S11" s="19">
        <v>5323986.3536698455</v>
      </c>
      <c r="T11" s="19">
        <v>5011018.5475560455</v>
      </c>
      <c r="U11" s="19">
        <v>5048625.1791329514</v>
      </c>
      <c r="V11" s="19">
        <v>5088664.9270550534</v>
      </c>
      <c r="W11" s="19">
        <v>5088237.987705878</v>
      </c>
      <c r="X11" s="19">
        <v>5059223.1588684469</v>
      </c>
      <c r="Y11" s="19">
        <v>5099585.5925733503</v>
      </c>
      <c r="Z11" s="18">
        <v>4877050.200391571</v>
      </c>
      <c r="AA11" s="19">
        <v>4808554.7439270746</v>
      </c>
      <c r="AB11" s="19">
        <v>4954664.9111041632</v>
      </c>
      <c r="AC11" s="19">
        <v>4548325.2226708923</v>
      </c>
      <c r="AD11" s="19">
        <v>4465017.7239025664</v>
      </c>
      <c r="AE11" s="19">
        <v>4227600.1681467853</v>
      </c>
      <c r="AF11" s="19">
        <v>4089399.7564881602</v>
      </c>
      <c r="AG11" s="19">
        <v>3974347.6807226753</v>
      </c>
      <c r="AH11" s="19">
        <v>3868552.0557035115</v>
      </c>
      <c r="AI11" s="19">
        <v>3780829.8728578025</v>
      </c>
      <c r="AJ11" s="19">
        <v>3658261.9256911739</v>
      </c>
      <c r="AK11" s="19">
        <v>3578425.42542717</v>
      </c>
      <c r="AL11" s="18">
        <v>3504406.6418891437</v>
      </c>
      <c r="AM11" s="19">
        <v>3391257.5737515646</v>
      </c>
      <c r="AN11" s="19">
        <v>3349657.3071056036</v>
      </c>
      <c r="AO11" s="19">
        <v>3246202.617090683</v>
      </c>
      <c r="AP11" s="19">
        <v>3205932.4402596955</v>
      </c>
      <c r="AQ11" s="19">
        <v>3122510.417096477</v>
      </c>
      <c r="AR11" s="19">
        <v>3036030.1545141637</v>
      </c>
      <c r="AS11" s="19">
        <v>2979801.6088702027</v>
      </c>
      <c r="AT11" s="19">
        <v>2914911.8493120573</v>
      </c>
      <c r="AU11" s="19">
        <v>2882810.830633061</v>
      </c>
      <c r="AV11" s="19">
        <v>2821021.1551047554</v>
      </c>
      <c r="AW11" s="19">
        <v>2766307.634769157</v>
      </c>
      <c r="AX11" s="18">
        <v>2715424.3242864162</v>
      </c>
      <c r="AY11" s="19">
        <v>2773948.8186469954</v>
      </c>
      <c r="AZ11" s="19">
        <v>2733605.2079329537</v>
      </c>
      <c r="BA11" s="19">
        <v>2671311.7102302932</v>
      </c>
      <c r="BB11" s="19">
        <v>2620079.0779714352</v>
      </c>
      <c r="BC11" s="19">
        <v>2536077.7240017331</v>
      </c>
      <c r="BD11" s="19">
        <v>2480419.5443293238</v>
      </c>
      <c r="BE11" s="19">
        <v>2431814.3006932209</v>
      </c>
      <c r="BF11" s="19">
        <v>2372426.4393956959</v>
      </c>
      <c r="BG11" s="19">
        <v>2330181.8851809241</v>
      </c>
      <c r="BH11" s="19">
        <v>2274374.8893373641</v>
      </c>
      <c r="BI11" s="19">
        <v>2227557.1306677284</v>
      </c>
      <c r="BJ11" s="18">
        <v>2182524.2599246679</v>
      </c>
      <c r="BK11" s="19">
        <v>2138841.1251591863</v>
      </c>
      <c r="BL11" s="19">
        <v>2104239.1354266219</v>
      </c>
      <c r="BM11" s="19">
        <v>2051275.5274180458</v>
      </c>
      <c r="BN11" s="19">
        <v>2006683.8965527797</v>
      </c>
      <c r="BO11" s="19">
        <v>1930668.2216981528</v>
      </c>
      <c r="BP11" s="19">
        <v>1895619.601333023</v>
      </c>
      <c r="BQ11" s="19">
        <v>1862855.6621154286</v>
      </c>
      <c r="BR11" s="19">
        <v>1818578.4785657017</v>
      </c>
      <c r="BS11" s="19">
        <v>1794006.2375028529</v>
      </c>
      <c r="BT11" s="19">
        <v>1759104.9778820083</v>
      </c>
      <c r="BU11" s="19">
        <v>1725376.5900780561</v>
      </c>
      <c r="BV11" s="18">
        <v>1693128.1049900984</v>
      </c>
      <c r="BW11" s="19">
        <v>1661082.3117322077</v>
      </c>
      <c r="BX11" s="19">
        <v>1633410.7340960312</v>
      </c>
      <c r="BY11" s="19">
        <v>1598935.4911513329</v>
      </c>
      <c r="BZ11" s="19">
        <v>1571297.1646214284</v>
      </c>
      <c r="CA11" s="19">
        <v>1494278.3034995799</v>
      </c>
      <c r="CB11" s="19">
        <v>1471773.9277292376</v>
      </c>
      <c r="CC11" s="19">
        <v>1452860.6757997626</v>
      </c>
      <c r="CD11" s="19">
        <v>1422286.3373885462</v>
      </c>
      <c r="CE11" s="19">
        <v>1403804.3896755618</v>
      </c>
      <c r="CF11" s="19">
        <v>1377486.2030621641</v>
      </c>
      <c r="CG11" s="19">
        <v>1357296.8795693072</v>
      </c>
      <c r="CH11" s="18">
        <v>1334685.8524186367</v>
      </c>
      <c r="CI11" s="19">
        <v>1314376.0384347432</v>
      </c>
      <c r="CJ11" s="19">
        <v>1297578.7517027007</v>
      </c>
      <c r="CK11" s="19">
        <v>1275278.1034458696</v>
      </c>
      <c r="CL11" s="19">
        <v>1254914.6715088815</v>
      </c>
      <c r="CM11" s="19">
        <v>1205832.0418608142</v>
      </c>
      <c r="CN11" s="19">
        <v>1190899.4021917915</v>
      </c>
      <c r="CO11" s="19">
        <v>1177780.4031078962</v>
      </c>
      <c r="CP11" s="19">
        <v>1154484.3954554191</v>
      </c>
      <c r="CQ11" s="19">
        <v>1145701.2361199511</v>
      </c>
      <c r="CR11" s="19">
        <v>1125467.1543584513</v>
      </c>
      <c r="CS11" s="19">
        <v>1108844.8436785876</v>
      </c>
      <c r="CT11" s="18">
        <v>1093638.8989961699</v>
      </c>
      <c r="CU11" s="19">
        <v>1079461.3554577106</v>
      </c>
      <c r="CV11" s="19">
        <v>1067868.4413553327</v>
      </c>
      <c r="CW11" s="19">
        <v>1055889.2710636482</v>
      </c>
      <c r="CX11" s="19">
        <v>1043069.7373194784</v>
      </c>
      <c r="CY11" s="19">
        <v>994467.81606594601</v>
      </c>
      <c r="CZ11" s="19">
        <v>979808.49773271277</v>
      </c>
      <c r="DA11" s="19">
        <v>973840.31037614739</v>
      </c>
      <c r="DB11" s="19">
        <v>956817.34255405364</v>
      </c>
      <c r="DC11" s="19">
        <v>948751.88461439486</v>
      </c>
      <c r="DD11" s="19">
        <v>932245.37577884435</v>
      </c>
      <c r="DE11" s="19">
        <v>910513.59019221249</v>
      </c>
      <c r="DF11" s="18">
        <v>886239.03227839654</v>
      </c>
      <c r="DG11" s="19">
        <v>870231.37976625864</v>
      </c>
      <c r="DH11" s="19">
        <v>846898.58544009598</v>
      </c>
      <c r="DI11" s="19">
        <v>829142.91426210979</v>
      </c>
      <c r="DJ11" s="19">
        <v>809657.91459654307</v>
      </c>
      <c r="DK11" s="19">
        <v>779112.43134595687</v>
      </c>
      <c r="DL11" s="19">
        <v>755524.21176439349</v>
      </c>
      <c r="DM11" s="19">
        <v>738662.76145345916</v>
      </c>
      <c r="DN11" s="19">
        <v>719456.96878058719</v>
      </c>
      <c r="DO11" s="19">
        <v>708035.00863592862</v>
      </c>
      <c r="DP11" s="19">
        <v>675713.57767973165</v>
      </c>
      <c r="DQ11" s="19">
        <v>659979.49705727119</v>
      </c>
      <c r="DR11" s="18">
        <v>647480.92234238866</v>
      </c>
      <c r="DS11" s="19">
        <v>632869.89858731593</v>
      </c>
      <c r="DT11" s="19">
        <v>623124.46928173455</v>
      </c>
      <c r="DU11" s="19">
        <v>615396.93653256458</v>
      </c>
      <c r="DV11" s="19">
        <v>606847.80838723946</v>
      </c>
      <c r="DW11" s="19">
        <v>368249.7972561873</v>
      </c>
      <c r="DX11" s="19">
        <v>346431.60412676877</v>
      </c>
      <c r="DY11" s="19">
        <v>340975.19784587837</v>
      </c>
      <c r="DZ11" s="19">
        <v>336416.11605133821</v>
      </c>
      <c r="EA11" s="19">
        <v>331492.53272888879</v>
      </c>
      <c r="EB11" s="19">
        <v>326903.07345447224</v>
      </c>
      <c r="EC11" s="19">
        <v>322334.74855563528</v>
      </c>
      <c r="ED11" s="18">
        <v>317857.47894182696</v>
      </c>
      <c r="EE11" s="19">
        <v>313444.8585730624</v>
      </c>
      <c r="EF11" s="19">
        <v>309100.75176982331</v>
      </c>
      <c r="EG11" s="19">
        <v>304809.72052426537</v>
      </c>
      <c r="EH11" s="19">
        <v>300585.31057885481</v>
      </c>
      <c r="EI11" s="19">
        <v>296418.28706366051</v>
      </c>
      <c r="EJ11" s="19">
        <v>292315.1748619384</v>
      </c>
      <c r="EK11" s="19">
        <v>288271.07815828506</v>
      </c>
      <c r="EL11" s="19">
        <v>284285.12524487305</v>
      </c>
      <c r="EM11" s="19">
        <v>280356.45989823318</v>
      </c>
      <c r="EN11" s="19">
        <v>276484.23477199074</v>
      </c>
      <c r="EO11" s="19">
        <v>272667.62111139181</v>
      </c>
      <c r="EP11" s="18">
        <v>268905.79453151446</v>
      </c>
      <c r="EQ11" s="19">
        <v>265197.95040050993</v>
      </c>
      <c r="ER11" s="19">
        <v>261543.29064071918</v>
      </c>
      <c r="ES11" s="19">
        <v>257941.03486610361</v>
      </c>
      <c r="ET11" s="19">
        <v>254390.40822190934</v>
      </c>
      <c r="EU11" s="19">
        <v>250890.65436790828</v>
      </c>
      <c r="EV11" s="19">
        <v>247407.38094895036</v>
      </c>
      <c r="EW11" s="19">
        <v>244007.13319431525</v>
      </c>
      <c r="EX11" s="19">
        <v>240655.54504047363</v>
      </c>
      <c r="EY11" s="19">
        <v>237351.90227010244</v>
      </c>
      <c r="EZ11" s="19">
        <v>234095.49505861584</v>
      </c>
      <c r="FA11" s="19">
        <v>230885.63239595373</v>
      </c>
      <c r="FB11" s="18">
        <v>227721.63197205614</v>
      </c>
      <c r="FC11" s="19">
        <v>224602.81696960019</v>
      </c>
      <c r="FD11" s="19">
        <v>221528.52864724121</v>
      </c>
      <c r="FE11" s="19">
        <v>218498.10911056143</v>
      </c>
      <c r="FF11" s="19">
        <v>215510.91837966887</v>
      </c>
      <c r="FG11" s="19">
        <v>212566.32269031383</v>
      </c>
      <c r="FH11" s="19">
        <v>209663.69167098371</v>
      </c>
      <c r="FI11" s="19">
        <v>206802.41667195456</v>
      </c>
      <c r="FJ11" s="19">
        <v>203981.89075188185</v>
      </c>
      <c r="FK11" s="19">
        <v>201201.51553087361</v>
      </c>
      <c r="FL11" s="19">
        <v>198460.70341339559</v>
      </c>
      <c r="FM11" s="19">
        <v>195758.87516536616</v>
      </c>
      <c r="FN11" s="18">
        <v>193095.4626370614</v>
      </c>
      <c r="FO11" s="19">
        <v>190586.56431022799</v>
      </c>
      <c r="FP11" s="19">
        <v>187997.3439067624</v>
      </c>
      <c r="FQ11" s="19">
        <v>185444.8798353023</v>
      </c>
      <c r="FR11" s="19">
        <v>182928.64226064968</v>
      </c>
      <c r="FS11" s="19">
        <v>180448.09648727029</v>
      </c>
      <c r="FT11" s="19">
        <v>178002.72151125062</v>
      </c>
      <c r="FU11" s="19">
        <v>175592.0072744872</v>
      </c>
      <c r="FV11" s="19">
        <v>173215.44428870894</v>
      </c>
      <c r="FW11" s="19">
        <v>170872.53888017024</v>
      </c>
      <c r="FX11" s="19">
        <v>168562.79542205232</v>
      </c>
      <c r="FY11" s="19">
        <v>166285.73201770461</v>
      </c>
      <c r="FZ11" s="18">
        <v>164040.87535483405</v>
      </c>
      <c r="GA11" s="19">
        <v>161827.75249097971</v>
      </c>
      <c r="GB11" s="19">
        <v>159645.90271384871</v>
      </c>
      <c r="GC11" s="19">
        <v>159141.7364882429</v>
      </c>
      <c r="GD11" s="19">
        <v>158643.23620186935</v>
      </c>
      <c r="GE11" s="19">
        <v>5457.5071285201111</v>
      </c>
      <c r="GF11" s="19">
        <v>5434.8535099885421</v>
      </c>
      <c r="GG11" s="19">
        <v>5412.2929283357598</v>
      </c>
      <c r="GH11" s="19">
        <v>5389.8271064669243</v>
      </c>
      <c r="GI11" s="19"/>
      <c r="GJ11" s="19"/>
      <c r="GK11" s="19"/>
      <c r="GL11" s="18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8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8"/>
      <c r="HK11" s="19"/>
      <c r="HL11" s="19"/>
      <c r="HM11" s="19"/>
      <c r="HN11" s="19"/>
      <c r="HO11" s="27"/>
    </row>
    <row r="12" spans="1:223" x14ac:dyDescent="0.25">
      <c r="A12" s="11" t="s">
        <v>231</v>
      </c>
      <c r="B12" s="18"/>
      <c r="C12" s="19"/>
      <c r="D12" s="19"/>
      <c r="E12" s="19"/>
      <c r="F12" s="19"/>
      <c r="G12" s="19"/>
      <c r="H12" s="19">
        <v>4905305.5947445352</v>
      </c>
      <c r="I12" s="19">
        <v>13651288.948845999</v>
      </c>
      <c r="J12" s="19">
        <v>9090042.3075370044</v>
      </c>
      <c r="K12" s="19">
        <v>6651354.6041559409</v>
      </c>
      <c r="L12" s="19">
        <v>5617286.0603106404</v>
      </c>
      <c r="M12" s="19">
        <v>4900814.7865007222</v>
      </c>
      <c r="N12" s="18">
        <v>4449516.240851678</v>
      </c>
      <c r="O12" s="19">
        <v>4317441.4738840144</v>
      </c>
      <c r="P12" s="19">
        <v>4057835.9630550207</v>
      </c>
      <c r="Q12" s="19">
        <v>4134285.8082193993</v>
      </c>
      <c r="R12" s="19">
        <v>4150194.8470373303</v>
      </c>
      <c r="S12" s="19">
        <v>4151754.8396302648</v>
      </c>
      <c r="T12" s="19">
        <v>4090706.5418982389</v>
      </c>
      <c r="U12" s="19">
        <v>4061251.2282855711</v>
      </c>
      <c r="V12" s="19">
        <v>4249415.8503454262</v>
      </c>
      <c r="W12" s="19">
        <v>4174162.6748633459</v>
      </c>
      <c r="X12" s="19">
        <v>4008676.166536388</v>
      </c>
      <c r="Y12" s="19">
        <v>3735409.3948137881</v>
      </c>
      <c r="Z12" s="18">
        <v>3540031.955551343</v>
      </c>
      <c r="AA12" s="19">
        <v>3403691.7389878789</v>
      </c>
      <c r="AB12" s="19">
        <v>3192388.3965170369</v>
      </c>
      <c r="AC12" s="19">
        <v>3052402.1727163782</v>
      </c>
      <c r="AD12" s="19">
        <v>2860742.3588634967</v>
      </c>
      <c r="AE12" s="19">
        <v>2666867.0893936926</v>
      </c>
      <c r="AF12" s="19">
        <v>2453757.6431152257</v>
      </c>
      <c r="AG12" s="19">
        <v>2224288.7973915124</v>
      </c>
      <c r="AH12" s="19">
        <v>2095183.5559041682</v>
      </c>
      <c r="AI12" s="19">
        <v>2018741.6411168566</v>
      </c>
      <c r="AJ12" s="19">
        <v>1939100.7596823024</v>
      </c>
      <c r="AK12" s="19">
        <v>1842975.1348977846</v>
      </c>
      <c r="AL12" s="18">
        <v>1761289.9016727307</v>
      </c>
      <c r="AM12" s="19">
        <v>1695788.5683527335</v>
      </c>
      <c r="AN12" s="19">
        <v>1626407.0986058586</v>
      </c>
      <c r="AO12" s="19">
        <v>1573251.8203795096</v>
      </c>
      <c r="AP12" s="19">
        <v>1528645.803107392</v>
      </c>
      <c r="AQ12" s="19">
        <v>1497852.1887264948</v>
      </c>
      <c r="AR12" s="19">
        <v>1448863.2365864292</v>
      </c>
      <c r="AS12" s="19">
        <v>1384186.5827480373</v>
      </c>
      <c r="AT12" s="19">
        <v>1343570.3822014877</v>
      </c>
      <c r="AU12" s="19">
        <v>1316571.7232362111</v>
      </c>
      <c r="AV12" s="19">
        <v>1302244.201656675</v>
      </c>
      <c r="AW12" s="19">
        <v>1273753.3159074206</v>
      </c>
      <c r="AX12" s="18">
        <v>1243698.2091839518</v>
      </c>
      <c r="AY12" s="19">
        <v>1217581.5057485714</v>
      </c>
      <c r="AZ12" s="19">
        <v>1244010.0049214899</v>
      </c>
      <c r="BA12" s="19">
        <v>1222393.6637072947</v>
      </c>
      <c r="BB12" s="19">
        <v>1204166.9168914733</v>
      </c>
      <c r="BC12" s="19">
        <v>1184555.692887912</v>
      </c>
      <c r="BD12" s="19">
        <v>1159421.9272864442</v>
      </c>
      <c r="BE12" s="19">
        <v>1127455.7422304205</v>
      </c>
      <c r="BF12" s="19">
        <v>1098085.2932688929</v>
      </c>
      <c r="BG12" s="19">
        <v>1068327.5095080512</v>
      </c>
      <c r="BH12" s="19">
        <v>1041614.567522259</v>
      </c>
      <c r="BI12" s="19">
        <v>1015059.8748901458</v>
      </c>
      <c r="BJ12" s="18">
        <v>989908.88136999798</v>
      </c>
      <c r="BK12" s="19">
        <v>965702.41472271911</v>
      </c>
      <c r="BL12" s="19">
        <v>941665.87875222543</v>
      </c>
      <c r="BM12" s="19">
        <v>919262.67928035033</v>
      </c>
      <c r="BN12" s="19">
        <v>895397.79909411888</v>
      </c>
      <c r="BO12" s="19">
        <v>872872.63049466582</v>
      </c>
      <c r="BP12" s="19">
        <v>844424.01699657133</v>
      </c>
      <c r="BQ12" s="19">
        <v>825791.02049822104</v>
      </c>
      <c r="BR12" s="19">
        <v>805364.04733160743</v>
      </c>
      <c r="BS12" s="19">
        <v>784456.88178091636</v>
      </c>
      <c r="BT12" s="19">
        <v>769307.67836070736</v>
      </c>
      <c r="BU12" s="19">
        <v>755595.03095955215</v>
      </c>
      <c r="BV12" s="18">
        <v>736824.01379768783</v>
      </c>
      <c r="BW12" s="19">
        <v>719150.30051969271</v>
      </c>
      <c r="BX12" s="19">
        <v>701463.38295574184</v>
      </c>
      <c r="BY12" s="19">
        <v>682858.33943211241</v>
      </c>
      <c r="BZ12" s="19">
        <v>666906.98462370445</v>
      </c>
      <c r="CA12" s="19">
        <v>653869.79762774578</v>
      </c>
      <c r="CB12" s="19">
        <v>639503.74156492343</v>
      </c>
      <c r="CC12" s="19">
        <v>626713.10926521104</v>
      </c>
      <c r="CD12" s="19">
        <v>614101.98785529751</v>
      </c>
      <c r="CE12" s="19">
        <v>600569.68123498955</v>
      </c>
      <c r="CF12" s="19">
        <v>586222.2493169189</v>
      </c>
      <c r="CG12" s="19">
        <v>573947.17696240963</v>
      </c>
      <c r="CH12" s="18">
        <v>562243.28574465099</v>
      </c>
      <c r="CI12" s="19">
        <v>548404.66223347944</v>
      </c>
      <c r="CJ12" s="19">
        <v>536975.7006203949</v>
      </c>
      <c r="CK12" s="19">
        <v>526458.87006677373</v>
      </c>
      <c r="CL12" s="19">
        <v>515870.79432216083</v>
      </c>
      <c r="CM12" s="19">
        <v>506510.54995607882</v>
      </c>
      <c r="CN12" s="19">
        <v>496388.26381071913</v>
      </c>
      <c r="CO12" s="19">
        <v>487162.75204589998</v>
      </c>
      <c r="CP12" s="19">
        <v>476567.38691707223</v>
      </c>
      <c r="CQ12" s="19">
        <v>466359.01529247523</v>
      </c>
      <c r="CR12" s="19">
        <v>459437.09715503221</v>
      </c>
      <c r="CS12" s="19">
        <v>449842.81222292839</v>
      </c>
      <c r="CT12" s="18">
        <v>438400.67661383498</v>
      </c>
      <c r="CU12" s="19">
        <v>429265.35217032809</v>
      </c>
      <c r="CV12" s="19">
        <v>421658.82435557747</v>
      </c>
      <c r="CW12" s="19">
        <v>413678.79778222821</v>
      </c>
      <c r="CX12" s="19">
        <v>407914.26906889724</v>
      </c>
      <c r="CY12" s="19">
        <v>402213.59518486162</v>
      </c>
      <c r="CZ12" s="19">
        <v>391848.63369852345</v>
      </c>
      <c r="DA12" s="19">
        <v>382517.0913778409</v>
      </c>
      <c r="DB12" s="19">
        <v>378267.75137371192</v>
      </c>
      <c r="DC12" s="19">
        <v>371395.1027462919</v>
      </c>
      <c r="DD12" s="19">
        <v>363431.02772029664</v>
      </c>
      <c r="DE12" s="19">
        <v>355629.63512321527</v>
      </c>
      <c r="DF12" s="18">
        <v>348374.32942857442</v>
      </c>
      <c r="DG12" s="19">
        <v>343754.83118793019</v>
      </c>
      <c r="DH12" s="19">
        <v>338178.54619333753</v>
      </c>
      <c r="DI12" s="19">
        <v>328810.18842567905</v>
      </c>
      <c r="DJ12" s="19">
        <v>323206.08244243602</v>
      </c>
      <c r="DK12" s="19">
        <v>322450.64182287845</v>
      </c>
      <c r="DL12" s="19">
        <v>303652.63508292771</v>
      </c>
      <c r="DM12" s="19">
        <v>295536.72050723271</v>
      </c>
      <c r="DN12" s="19">
        <v>289101.27602459188</v>
      </c>
      <c r="DO12" s="19">
        <v>283486.44754402974</v>
      </c>
      <c r="DP12" s="19">
        <v>277041.91597796144</v>
      </c>
      <c r="DQ12" s="19">
        <v>272805.75040641008</v>
      </c>
      <c r="DR12" s="18">
        <v>267966.27867058921</v>
      </c>
      <c r="DS12" s="19">
        <v>263880.1195098774</v>
      </c>
      <c r="DT12" s="19">
        <v>259900.5671772749</v>
      </c>
      <c r="DU12" s="19">
        <v>250237.3222817475</v>
      </c>
      <c r="DV12" s="19">
        <v>245899.72188309662</v>
      </c>
      <c r="DW12" s="19">
        <v>184423.42609302138</v>
      </c>
      <c r="DX12" s="19">
        <v>96129.196586650069</v>
      </c>
      <c r="DY12" s="19">
        <v>92185.576320039982</v>
      </c>
      <c r="DZ12" s="19">
        <v>90350.990862252889</v>
      </c>
      <c r="EA12" s="19">
        <v>89448.338762576765</v>
      </c>
      <c r="EB12" s="19">
        <v>88086.353921146918</v>
      </c>
      <c r="EC12" s="19">
        <v>87031.50649010019</v>
      </c>
      <c r="ED12" s="18">
        <v>85941.694184031236</v>
      </c>
      <c r="EE12" s="19">
        <v>84894.408472139752</v>
      </c>
      <c r="EF12" s="19">
        <v>83861.566141066301</v>
      </c>
      <c r="EG12" s="19">
        <v>82842.942308121768</v>
      </c>
      <c r="EH12" s="19">
        <v>81838.31912078512</v>
      </c>
      <c r="EI12" s="19">
        <v>80847.481226535325</v>
      </c>
      <c r="EJ12" s="19">
        <v>79870.217957209068</v>
      </c>
      <c r="EK12" s="19">
        <v>78906.320406095634</v>
      </c>
      <c r="EL12" s="19">
        <v>77955.583027936897</v>
      </c>
      <c r="EM12" s="19">
        <v>77017.805984737643</v>
      </c>
      <c r="EN12" s="19">
        <v>76092.788154144888</v>
      </c>
      <c r="EO12" s="19">
        <v>75180.341451236614</v>
      </c>
      <c r="EP12" s="18">
        <v>74280.269115112475</v>
      </c>
      <c r="EQ12" s="19">
        <v>73392.384237945269</v>
      </c>
      <c r="ER12" s="19">
        <v>72516.503596265611</v>
      </c>
      <c r="ES12" s="19">
        <v>71652.44434369891</v>
      </c>
      <c r="ET12" s="19">
        <v>70800.027618228356</v>
      </c>
      <c r="EU12" s="19">
        <v>69959.079965099983</v>
      </c>
      <c r="EV12" s="19">
        <v>69129.422276486643</v>
      </c>
      <c r="EW12" s="19">
        <v>68264.621809658609</v>
      </c>
      <c r="EX12" s="19">
        <v>67457.04886905491</v>
      </c>
      <c r="EY12" s="19">
        <v>66660.269404682855</v>
      </c>
      <c r="EZ12" s="19">
        <v>65874.12176905146</v>
      </c>
      <c r="FA12" s="19">
        <v>65098.445053217096</v>
      </c>
      <c r="FB12" s="18">
        <v>64333.084716951664</v>
      </c>
      <c r="FC12" s="19">
        <v>63577.885997121884</v>
      </c>
      <c r="FD12" s="19">
        <v>62832.69791495223</v>
      </c>
      <c r="FE12" s="19">
        <v>62097.371191667175</v>
      </c>
      <c r="FF12" s="19">
        <v>61371.760494301489</v>
      </c>
      <c r="FG12" s="19">
        <v>60655.721428437406</v>
      </c>
      <c r="FH12" s="19">
        <v>59949.112061109721</v>
      </c>
      <c r="FI12" s="19">
        <v>59251.795066616134</v>
      </c>
      <c r="FJ12" s="19">
        <v>58563.630911991422</v>
      </c>
      <c r="FK12" s="19">
        <v>57884.48765589104</v>
      </c>
      <c r="FL12" s="19">
        <v>57214.227665349783</v>
      </c>
      <c r="FM12" s="19">
        <v>56552.726467738597</v>
      </c>
      <c r="FN12" s="18">
        <v>55899.85171445</v>
      </c>
      <c r="FO12" s="19">
        <v>55255.47758704461</v>
      </c>
      <c r="FP12" s="19">
        <v>54700.999986308074</v>
      </c>
      <c r="FQ12" s="19">
        <v>54072.590013958121</v>
      </c>
      <c r="FR12" s="19">
        <v>53452.320488151585</v>
      </c>
      <c r="FS12" s="19">
        <v>52840.070451901651</v>
      </c>
      <c r="FT12" s="19">
        <v>52235.727378389602</v>
      </c>
      <c r="FU12" s="19">
        <v>51639.173172081188</v>
      </c>
      <c r="FV12" s="19">
        <v>51050.295183252507</v>
      </c>
      <c r="FW12" s="19">
        <v>50468.98556944255</v>
      </c>
      <c r="FX12" s="19">
        <v>49895.134242380016</v>
      </c>
      <c r="FY12" s="19">
        <v>49328.631913793572</v>
      </c>
      <c r="FZ12" s="18">
        <v>48769.375664127394</v>
      </c>
      <c r="GA12" s="19">
        <v>48217.258966562709</v>
      </c>
      <c r="GB12" s="19">
        <v>47672.182324448877</v>
      </c>
      <c r="GC12" s="19">
        <v>47134.04177241974</v>
      </c>
      <c r="GD12" s="19">
        <v>46602.741836729751</v>
      </c>
      <c r="GE12" s="19">
        <v>46078.184059275693</v>
      </c>
      <c r="GF12" s="19">
        <v>3813.3774971356697</v>
      </c>
      <c r="GG12" s="19">
        <v>3797.5483059534986</v>
      </c>
      <c r="GH12" s="19">
        <v>3781.7837237149283</v>
      </c>
      <c r="GI12" s="19">
        <v>3766.0863347777022</v>
      </c>
      <c r="GJ12" s="19"/>
      <c r="GK12" s="19"/>
      <c r="GL12" s="18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8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8"/>
      <c r="HK12" s="19"/>
      <c r="HL12" s="19"/>
      <c r="HM12" s="19"/>
      <c r="HN12" s="19"/>
      <c r="HO12" s="27"/>
    </row>
    <row r="13" spans="1:223" x14ac:dyDescent="0.25">
      <c r="A13" s="11" t="s">
        <v>232</v>
      </c>
      <c r="B13" s="18"/>
      <c r="C13" s="19"/>
      <c r="D13" s="19"/>
      <c r="E13" s="19"/>
      <c r="F13" s="19"/>
      <c r="G13" s="19"/>
      <c r="H13" s="19"/>
      <c r="I13" s="19">
        <v>4221693.7702253452</v>
      </c>
      <c r="J13" s="19">
        <v>9532980.5565748792</v>
      </c>
      <c r="K13" s="19">
        <v>7387825.2798040817</v>
      </c>
      <c r="L13" s="19">
        <v>5809972.5381108802</v>
      </c>
      <c r="M13" s="19">
        <v>4924467.3125044964</v>
      </c>
      <c r="N13" s="18">
        <v>4513443.4063777905</v>
      </c>
      <c r="O13" s="19">
        <v>4078332.3100322937</v>
      </c>
      <c r="P13" s="19">
        <v>3862278.4077713322</v>
      </c>
      <c r="Q13" s="19">
        <v>3739030.8982692682</v>
      </c>
      <c r="R13" s="19">
        <v>3679548.7214868376</v>
      </c>
      <c r="S13" s="19">
        <v>3528619.4125527903</v>
      </c>
      <c r="T13" s="19">
        <v>3458215.5595873343</v>
      </c>
      <c r="U13" s="19">
        <v>3574139.081232368</v>
      </c>
      <c r="V13" s="19">
        <v>3706046.9057011921</v>
      </c>
      <c r="W13" s="19">
        <v>3856721.701285609</v>
      </c>
      <c r="X13" s="19">
        <v>3941888.2276046518</v>
      </c>
      <c r="Y13" s="19">
        <v>3868241.447706453</v>
      </c>
      <c r="Z13" s="18">
        <v>3685854.0545224766</v>
      </c>
      <c r="AA13" s="19">
        <v>3587589.9367272039</v>
      </c>
      <c r="AB13" s="19">
        <v>3457408.2733472362</v>
      </c>
      <c r="AC13" s="19">
        <v>3190117.9057041788</v>
      </c>
      <c r="AD13" s="19">
        <v>2967537.3764860751</v>
      </c>
      <c r="AE13" s="19">
        <v>2785858.0993349035</v>
      </c>
      <c r="AF13" s="19">
        <v>2647412.2425974831</v>
      </c>
      <c r="AG13" s="19">
        <v>2504065.5704546105</v>
      </c>
      <c r="AH13" s="19">
        <v>2386263.8610878037</v>
      </c>
      <c r="AI13" s="19">
        <v>2310054.7384861927</v>
      </c>
      <c r="AJ13" s="19">
        <v>2239831.6777206436</v>
      </c>
      <c r="AK13" s="19">
        <v>2148957.9096014947</v>
      </c>
      <c r="AL13" s="18">
        <v>2053835.4202881639</v>
      </c>
      <c r="AM13" s="19">
        <v>1995587.2413299817</v>
      </c>
      <c r="AN13" s="19">
        <v>1928172.9730426231</v>
      </c>
      <c r="AO13" s="19">
        <v>1845510.377687277</v>
      </c>
      <c r="AP13" s="19">
        <v>1782690.6085901861</v>
      </c>
      <c r="AQ13" s="19">
        <v>1721774.0178430381</v>
      </c>
      <c r="AR13" s="19">
        <v>1664427.3882333979</v>
      </c>
      <c r="AS13" s="19">
        <v>1610746.4906209814</v>
      </c>
      <c r="AT13" s="19">
        <v>1560129.8757214404</v>
      </c>
      <c r="AU13" s="19">
        <v>1510620.2402050414</v>
      </c>
      <c r="AV13" s="19">
        <v>1476715.5590734258</v>
      </c>
      <c r="AW13" s="19">
        <v>1453260.9892296679</v>
      </c>
      <c r="AX13" s="18">
        <v>1417440.0989873642</v>
      </c>
      <c r="AY13" s="19">
        <v>1382726.266819773</v>
      </c>
      <c r="AZ13" s="19">
        <v>1350448.177888267</v>
      </c>
      <c r="BA13" s="19">
        <v>1323075.5827232059</v>
      </c>
      <c r="BB13" s="19">
        <v>1298983.6272147386</v>
      </c>
      <c r="BC13" s="19">
        <v>1278605.5347104941</v>
      </c>
      <c r="BD13" s="19">
        <v>1257090.8157344409</v>
      </c>
      <c r="BE13" s="19">
        <v>1228287.9805962904</v>
      </c>
      <c r="BF13" s="19">
        <v>1193290.6095548987</v>
      </c>
      <c r="BG13" s="19">
        <v>1160867.5280694631</v>
      </c>
      <c r="BH13" s="19">
        <v>1128882.2524524557</v>
      </c>
      <c r="BI13" s="19">
        <v>1099867.8024031539</v>
      </c>
      <c r="BJ13" s="18">
        <v>1070968.9110498289</v>
      </c>
      <c r="BK13" s="19">
        <v>1044589.6293759403</v>
      </c>
      <c r="BL13" s="19">
        <v>1018575.4124911122</v>
      </c>
      <c r="BM13" s="19">
        <v>994160.71668491582</v>
      </c>
      <c r="BN13" s="19">
        <v>970404.89438531129</v>
      </c>
      <c r="BO13" s="19">
        <v>946271.89923796337</v>
      </c>
      <c r="BP13" s="19">
        <v>922510.84773412475</v>
      </c>
      <c r="BQ13" s="19">
        <v>882971.86804579734</v>
      </c>
      <c r="BR13" s="19">
        <v>864624.663132724</v>
      </c>
      <c r="BS13" s="19">
        <v>844210.36681726959</v>
      </c>
      <c r="BT13" s="19">
        <v>823307.92041990301</v>
      </c>
      <c r="BU13" s="19">
        <v>808348.01611891505</v>
      </c>
      <c r="BV13" s="18">
        <v>794812.04223786097</v>
      </c>
      <c r="BW13" s="19">
        <v>776494.88941411837</v>
      </c>
      <c r="BX13" s="19">
        <v>758045.77310159709</v>
      </c>
      <c r="BY13" s="19">
        <v>740190.78798449901</v>
      </c>
      <c r="BZ13" s="19">
        <v>721118.24707807251</v>
      </c>
      <c r="CA13" s="19">
        <v>704728.77161103871</v>
      </c>
      <c r="CB13" s="19">
        <v>691417.18423197442</v>
      </c>
      <c r="CC13" s="19">
        <v>676499.02668224368</v>
      </c>
      <c r="CD13" s="19">
        <v>663078.82552588929</v>
      </c>
      <c r="CE13" s="19">
        <v>649801.4085214209</v>
      </c>
      <c r="CF13" s="19">
        <v>635539.0679806018</v>
      </c>
      <c r="CG13" s="19">
        <v>620270.26749768353</v>
      </c>
      <c r="CH13" s="18">
        <v>607244.04637818632</v>
      </c>
      <c r="CI13" s="19">
        <v>595318.04854275985</v>
      </c>
      <c r="CJ13" s="19">
        <v>580228.66785675334</v>
      </c>
      <c r="CK13" s="19">
        <v>567798.80989928497</v>
      </c>
      <c r="CL13" s="19">
        <v>556283.02750517731</v>
      </c>
      <c r="CM13" s="19">
        <v>544662.59544413653</v>
      </c>
      <c r="CN13" s="19">
        <v>534354.83846640843</v>
      </c>
      <c r="CO13" s="19">
        <v>523287.76998128754</v>
      </c>
      <c r="CP13" s="19">
        <v>513104.91491388407</v>
      </c>
      <c r="CQ13" s="19">
        <v>501697.97997342591</v>
      </c>
      <c r="CR13" s="19">
        <v>490468.19909170078</v>
      </c>
      <c r="CS13" s="19">
        <v>482688.47226026462</v>
      </c>
      <c r="CT13" s="18">
        <v>472147.3250720494</v>
      </c>
      <c r="CU13" s="19">
        <v>460184.92057598953</v>
      </c>
      <c r="CV13" s="19">
        <v>449784.63478659501</v>
      </c>
      <c r="CW13" s="19">
        <v>441679.07870950957</v>
      </c>
      <c r="CX13" s="19">
        <v>433095.36547236715</v>
      </c>
      <c r="CY13" s="19">
        <v>427019.01534187957</v>
      </c>
      <c r="CZ13" s="19">
        <v>421094.73563085118</v>
      </c>
      <c r="DA13" s="19">
        <v>410183.93531177775</v>
      </c>
      <c r="DB13" s="19">
        <v>400435.82789431699</v>
      </c>
      <c r="DC13" s="19">
        <v>396087.74551735655</v>
      </c>
      <c r="DD13" s="19">
        <v>389075.589871292</v>
      </c>
      <c r="DE13" s="19">
        <v>381002.12466591748</v>
      </c>
      <c r="DF13" s="18">
        <v>373169.69454319496</v>
      </c>
      <c r="DG13" s="19">
        <v>366389.36441389349</v>
      </c>
      <c r="DH13" s="19">
        <v>361872.45741862716</v>
      </c>
      <c r="DI13" s="19">
        <v>356578.18431606784</v>
      </c>
      <c r="DJ13" s="19">
        <v>347317.67157155485</v>
      </c>
      <c r="DK13" s="19">
        <v>342019.71312967443</v>
      </c>
      <c r="DL13" s="19">
        <v>341775.37895659998</v>
      </c>
      <c r="DM13" s="19">
        <v>323647.00459070835</v>
      </c>
      <c r="DN13" s="19">
        <v>315781.05046507926</v>
      </c>
      <c r="DO13" s="19">
        <v>309527.33791679918</v>
      </c>
      <c r="DP13" s="19">
        <v>304009.91825154412</v>
      </c>
      <c r="DQ13" s="19">
        <v>297756.29590448132</v>
      </c>
      <c r="DR13" s="18">
        <v>293372.73686710722</v>
      </c>
      <c r="DS13" s="19">
        <v>288433.85565713065</v>
      </c>
      <c r="DT13" s="19">
        <v>283444.71011311037</v>
      </c>
      <c r="DU13" s="19">
        <v>278454.44247996266</v>
      </c>
      <c r="DV13" s="19">
        <v>275210.48272054479</v>
      </c>
      <c r="DW13" s="19">
        <v>268642.11274384276</v>
      </c>
      <c r="DX13" s="19">
        <v>259731.46017080967</v>
      </c>
      <c r="DY13" s="19">
        <v>168720.9582017746</v>
      </c>
      <c r="DZ13" s="19">
        <v>79380.202880158147</v>
      </c>
      <c r="EA13" s="19">
        <v>74979.901036093128</v>
      </c>
      <c r="EB13" s="19">
        <v>74327.284711490924</v>
      </c>
      <c r="EC13" s="19">
        <v>73190.564207780641</v>
      </c>
      <c r="ED13" s="18">
        <v>72371.230723966466</v>
      </c>
      <c r="EE13" s="19">
        <v>71815.798255311282</v>
      </c>
      <c r="EF13" s="19">
        <v>70691.073874084061</v>
      </c>
      <c r="EG13" s="19">
        <v>69881.065114792858</v>
      </c>
      <c r="EH13" s="19">
        <v>69080.686863078139</v>
      </c>
      <c r="EI13" s="19">
        <v>68278.77629516639</v>
      </c>
      <c r="EJ13" s="19">
        <v>67485.853087303913</v>
      </c>
      <c r="EK13" s="19">
        <v>66682.094471464385</v>
      </c>
      <c r="EL13" s="19">
        <v>65888.238451508834</v>
      </c>
      <c r="EM13" s="19">
        <v>65118.42354307264</v>
      </c>
      <c r="EN13" s="19">
        <v>64368.912597823117</v>
      </c>
      <c r="EO13" s="19">
        <v>63624.117464266092</v>
      </c>
      <c r="EP13" s="18">
        <v>62891.965862020283</v>
      </c>
      <c r="EQ13" s="19">
        <v>62337.202554254291</v>
      </c>
      <c r="ER13" s="19">
        <v>61466.043492855119</v>
      </c>
      <c r="ES13" s="19">
        <v>60757.884603589671</v>
      </c>
      <c r="ET13" s="19">
        <v>60037.902086755174</v>
      </c>
      <c r="EU13" s="19">
        <v>59345.793587359905</v>
      </c>
      <c r="EV13" s="19">
        <v>58662.371297761951</v>
      </c>
      <c r="EW13" s="19">
        <v>57991.583119391289</v>
      </c>
      <c r="EX13" s="19">
        <v>57276.051005864763</v>
      </c>
      <c r="EY13" s="19">
        <v>56626.445173104585</v>
      </c>
      <c r="EZ13" s="19">
        <v>55983.074051641495</v>
      </c>
      <c r="FA13" s="19">
        <v>55354.493529857944</v>
      </c>
      <c r="FB13" s="18">
        <v>54738.813922135021</v>
      </c>
      <c r="FC13" s="19">
        <v>54156.699532885948</v>
      </c>
      <c r="FD13" s="19">
        <v>53511.665568534576</v>
      </c>
      <c r="FE13" s="19">
        <v>52913.805225963326</v>
      </c>
      <c r="FF13" s="19">
        <v>52324.041311616689</v>
      </c>
      <c r="FG13" s="19">
        <v>51747.806141006869</v>
      </c>
      <c r="FH13" s="19">
        <v>51175.198435150705</v>
      </c>
      <c r="FI13" s="19">
        <v>50607.053237133776</v>
      </c>
      <c r="FJ13" s="19">
        <v>50029.737532485371</v>
      </c>
      <c r="FK13" s="19">
        <v>49482.338704713002</v>
      </c>
      <c r="FL13" s="19">
        <v>48940.921005020544</v>
      </c>
      <c r="FM13" s="19">
        <v>48407.046319567031</v>
      </c>
      <c r="FN13" s="18">
        <v>47879.878189072471</v>
      </c>
      <c r="FO13" s="19">
        <v>47359.207130283503</v>
      </c>
      <c r="FP13" s="19">
        <v>46844.9508549288</v>
      </c>
      <c r="FQ13" s="19">
        <v>46421.94454003773</v>
      </c>
      <c r="FR13" s="19">
        <v>45919.537663327959</v>
      </c>
      <c r="FS13" s="19">
        <v>45423.28090747138</v>
      </c>
      <c r="FT13" s="19">
        <v>44933.087954028582</v>
      </c>
      <c r="FU13" s="19">
        <v>44448.874146012764</v>
      </c>
      <c r="FV13" s="19">
        <v>43970.560195152604</v>
      </c>
      <c r="FW13" s="19">
        <v>43498.061844461292</v>
      </c>
      <c r="FX13" s="19">
        <v>43031.299482762333</v>
      </c>
      <c r="FY13" s="19">
        <v>42570.196344689568</v>
      </c>
      <c r="FZ13" s="18">
        <v>42114.672257613944</v>
      </c>
      <c r="GA13" s="19">
        <v>41664.652917621868</v>
      </c>
      <c r="GB13" s="19">
        <v>41220.061997894605</v>
      </c>
      <c r="GC13" s="19">
        <v>40780.825694518571</v>
      </c>
      <c r="GD13" s="19">
        <v>40346.872426485359</v>
      </c>
      <c r="GE13" s="19">
        <v>39918.127928428788</v>
      </c>
      <c r="GF13" s="19">
        <v>39494.522180793057</v>
      </c>
      <c r="GG13" s="19">
        <v>3973.3725007106982</v>
      </c>
      <c r="GH13" s="19">
        <v>3956.8799910408929</v>
      </c>
      <c r="GI13" s="19">
        <v>3940.4546746724327</v>
      </c>
      <c r="GJ13" s="19">
        <v>3924.0974130578984</v>
      </c>
      <c r="GK13" s="19"/>
      <c r="GL13" s="18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8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8"/>
      <c r="HK13" s="19"/>
      <c r="HL13" s="19"/>
      <c r="HM13" s="19"/>
      <c r="HN13" s="19"/>
      <c r="HO13" s="27"/>
    </row>
    <row r="14" spans="1:223" x14ac:dyDescent="0.25">
      <c r="A14" s="11" t="s">
        <v>233</v>
      </c>
      <c r="B14" s="18"/>
      <c r="C14" s="19"/>
      <c r="D14" s="19"/>
      <c r="E14" s="19"/>
      <c r="F14" s="19"/>
      <c r="G14" s="19"/>
      <c r="H14" s="19"/>
      <c r="I14" s="19"/>
      <c r="J14" s="19">
        <v>45747300.320261389</v>
      </c>
      <c r="K14" s="19">
        <v>24346500.920702569</v>
      </c>
      <c r="L14" s="19">
        <v>22768732.724765215</v>
      </c>
      <c r="M14" s="19">
        <v>20420715.041091274</v>
      </c>
      <c r="N14" s="18">
        <v>19487812.748254206</v>
      </c>
      <c r="O14" s="19">
        <v>19251553.91768188</v>
      </c>
      <c r="P14" s="19">
        <v>19059331.515847813</v>
      </c>
      <c r="Q14" s="19">
        <v>19550179.67483357</v>
      </c>
      <c r="R14" s="19">
        <v>19172372.074627891</v>
      </c>
      <c r="S14" s="19">
        <v>18255596.207579289</v>
      </c>
      <c r="T14" s="19">
        <v>16955448.543145653</v>
      </c>
      <c r="U14" s="19">
        <v>16373132.451754093</v>
      </c>
      <c r="V14" s="19">
        <v>15460901.448736265</v>
      </c>
      <c r="W14" s="19">
        <v>15217588.259908652</v>
      </c>
      <c r="X14" s="19">
        <v>14826772.312771039</v>
      </c>
      <c r="Y14" s="19">
        <v>14468191.337622255</v>
      </c>
      <c r="Z14" s="18">
        <v>13926429.821967902</v>
      </c>
      <c r="AA14" s="19">
        <v>13549652.105946362</v>
      </c>
      <c r="AB14" s="19">
        <v>13162162.215483217</v>
      </c>
      <c r="AC14" s="19">
        <v>12785502.493742963</v>
      </c>
      <c r="AD14" s="19">
        <v>12477344.829953445</v>
      </c>
      <c r="AE14" s="19">
        <v>12170579.373366395</v>
      </c>
      <c r="AF14" s="19">
        <v>11848805.520413488</v>
      </c>
      <c r="AG14" s="19">
        <v>11479304.720812358</v>
      </c>
      <c r="AH14" s="19">
        <v>10733704.849082787</v>
      </c>
      <c r="AI14" s="19">
        <v>10455870.982375834</v>
      </c>
      <c r="AJ14" s="19">
        <v>10219744.694920782</v>
      </c>
      <c r="AK14" s="19">
        <v>10045877.531142846</v>
      </c>
      <c r="AL14" s="18">
        <v>9793063.9210413396</v>
      </c>
      <c r="AM14" s="19">
        <v>9639032.6520335283</v>
      </c>
      <c r="AN14" s="19">
        <v>9487012.1486744024</v>
      </c>
      <c r="AO14" s="19">
        <v>9346737.7118305434</v>
      </c>
      <c r="AP14" s="19">
        <v>9205507.2446730565</v>
      </c>
      <c r="AQ14" s="19">
        <v>9055771.7180501111</v>
      </c>
      <c r="AR14" s="19">
        <v>8875802.0230908282</v>
      </c>
      <c r="AS14" s="19">
        <v>8190831.656981037</v>
      </c>
      <c r="AT14" s="19">
        <v>8022642.3206904959</v>
      </c>
      <c r="AU14" s="19">
        <v>7910751.914951859</v>
      </c>
      <c r="AV14" s="19">
        <v>7668814.5167369321</v>
      </c>
      <c r="AW14" s="19">
        <v>7637511.4352750191</v>
      </c>
      <c r="AX14" s="18">
        <v>7475845.425298119</v>
      </c>
      <c r="AY14" s="19">
        <v>7382175.0857954305</v>
      </c>
      <c r="AZ14" s="19">
        <v>7286850.4509393405</v>
      </c>
      <c r="BA14" s="19">
        <v>7195560.4757128935</v>
      </c>
      <c r="BB14" s="19">
        <v>7104898.4749381794</v>
      </c>
      <c r="BC14" s="19">
        <v>7013843.0279927487</v>
      </c>
      <c r="BD14" s="19">
        <v>6925452.4161502337</v>
      </c>
      <c r="BE14" s="19">
        <v>6831472.5038402835</v>
      </c>
      <c r="BF14" s="19">
        <v>6709325.3482324285</v>
      </c>
      <c r="BG14" s="19">
        <v>6621492.0151688727</v>
      </c>
      <c r="BH14" s="19">
        <v>6538521.3007968217</v>
      </c>
      <c r="BI14" s="19">
        <v>6484677.0685844114</v>
      </c>
      <c r="BJ14" s="18">
        <v>6361840.7605759446</v>
      </c>
      <c r="BK14" s="19">
        <v>6283812.0788086839</v>
      </c>
      <c r="BL14" s="19">
        <v>6207253.7985172346</v>
      </c>
      <c r="BM14" s="19">
        <v>6132736.3987683421</v>
      </c>
      <c r="BN14" s="19">
        <v>6057399.5403607758</v>
      </c>
      <c r="BO14" s="19">
        <v>5975692.3196511697</v>
      </c>
      <c r="BP14" s="19">
        <v>5902733.3087422373</v>
      </c>
      <c r="BQ14" s="19">
        <v>5831711.3595229853</v>
      </c>
      <c r="BR14" s="19">
        <v>5754140.909111646</v>
      </c>
      <c r="BS14" s="19">
        <v>5700769.2760298355</v>
      </c>
      <c r="BT14" s="19">
        <v>5624880.7209689384</v>
      </c>
      <c r="BU14" s="19">
        <v>5583221.9118924206</v>
      </c>
      <c r="BV14" s="18">
        <v>5494602.1555914823</v>
      </c>
      <c r="BW14" s="19">
        <v>5433085.2090704534</v>
      </c>
      <c r="BX14" s="19">
        <v>5369437.4471671982</v>
      </c>
      <c r="BY14" s="19">
        <v>5307291.9520748863</v>
      </c>
      <c r="BZ14" s="19">
        <v>5245622.4775969693</v>
      </c>
      <c r="CA14" s="19">
        <v>5183148.6730799386</v>
      </c>
      <c r="CB14" s="19">
        <v>5123840.7101304345</v>
      </c>
      <c r="CC14" s="19">
        <v>5067990.8606988378</v>
      </c>
      <c r="CD14" s="19">
        <v>5011078.2964105001</v>
      </c>
      <c r="CE14" s="19">
        <v>4956066.5833977917</v>
      </c>
      <c r="CF14" s="19">
        <v>4903518.0801124694</v>
      </c>
      <c r="CG14" s="19">
        <v>4863199.3305061338</v>
      </c>
      <c r="CH14" s="18">
        <v>4790824.5516014816</v>
      </c>
      <c r="CI14" s="19">
        <v>4737887.1818504836</v>
      </c>
      <c r="CJ14" s="19">
        <v>4685930.0704738069</v>
      </c>
      <c r="CK14" s="19">
        <v>4632317.1967662191</v>
      </c>
      <c r="CL14" s="19">
        <v>4581158.0455507142</v>
      </c>
      <c r="CM14" s="19">
        <v>4531216.911112451</v>
      </c>
      <c r="CN14" s="19">
        <v>4481541.6094037741</v>
      </c>
      <c r="CO14" s="19">
        <v>4433606.1385501437</v>
      </c>
      <c r="CP14" s="19">
        <v>4385307.7850186462</v>
      </c>
      <c r="CQ14" s="19">
        <v>4338196.8474772582</v>
      </c>
      <c r="CR14" s="19">
        <v>4291595.1609940119</v>
      </c>
      <c r="CS14" s="19">
        <v>4252352.5271987272</v>
      </c>
      <c r="CT14" s="18">
        <v>4198800.3162025874</v>
      </c>
      <c r="CU14" s="19">
        <v>4152629.7175800917</v>
      </c>
      <c r="CV14" s="19">
        <v>4104932.5792795438</v>
      </c>
      <c r="CW14" s="19">
        <v>4059938.0886246748</v>
      </c>
      <c r="CX14" s="19">
        <v>4017069.3832806661</v>
      </c>
      <c r="CY14" s="19">
        <v>3973955.2949146586</v>
      </c>
      <c r="CZ14" s="19">
        <v>3933629.8338246411</v>
      </c>
      <c r="DA14" s="19">
        <v>3893687.3993548802</v>
      </c>
      <c r="DB14" s="19">
        <v>3848975.8539647767</v>
      </c>
      <c r="DC14" s="19">
        <v>3805705.5142425667</v>
      </c>
      <c r="DD14" s="19">
        <v>3768639.2520155129</v>
      </c>
      <c r="DE14" s="19">
        <v>3733544.8027128507</v>
      </c>
      <c r="DF14" s="18">
        <v>3686586.1941576195</v>
      </c>
      <c r="DG14" s="19">
        <v>3646180.5556808822</v>
      </c>
      <c r="DH14" s="19">
        <v>3606704.7363170199</v>
      </c>
      <c r="DI14" s="19">
        <v>3570460.3122182856</v>
      </c>
      <c r="DJ14" s="19">
        <v>3533084.5516239642</v>
      </c>
      <c r="DK14" s="19">
        <v>3492232.3731332365</v>
      </c>
      <c r="DL14" s="19">
        <v>3455508.0210631383</v>
      </c>
      <c r="DM14" s="19">
        <v>3424257.5001140744</v>
      </c>
      <c r="DN14" s="19">
        <v>3387403.6020154939</v>
      </c>
      <c r="DO14" s="19">
        <v>3348881.398032276</v>
      </c>
      <c r="DP14" s="19">
        <v>3312580.0024111765</v>
      </c>
      <c r="DQ14" s="19">
        <v>3280540.5359803285</v>
      </c>
      <c r="DR14" s="18">
        <v>316212.3805837892</v>
      </c>
      <c r="DS14" s="19">
        <v>312229.31204759178</v>
      </c>
      <c r="DT14" s="19">
        <v>307581.06024285982</v>
      </c>
      <c r="DU14" s="19">
        <v>304013.17877766257</v>
      </c>
      <c r="DV14" s="19">
        <v>300466.92156360194</v>
      </c>
      <c r="DW14" s="19">
        <v>298792.03216093912</v>
      </c>
      <c r="DX14" s="19">
        <v>294676.08506461064</v>
      </c>
      <c r="DY14" s="19">
        <v>288969.79869947192</v>
      </c>
      <c r="DZ14" s="19">
        <v>161144.78767963525</v>
      </c>
      <c r="EA14" s="19">
        <v>159818.38141095941</v>
      </c>
      <c r="EB14" s="19">
        <v>157911.70675383648</v>
      </c>
      <c r="EC14" s="19">
        <v>158802.3627718839</v>
      </c>
      <c r="ED14" s="18">
        <v>155232.16741139529</v>
      </c>
      <c r="EE14" s="19">
        <v>154026.42036541697</v>
      </c>
      <c r="EF14" s="19">
        <v>152769.25142377522</v>
      </c>
      <c r="EG14" s="19">
        <v>151561.65324912348</v>
      </c>
      <c r="EH14" s="19">
        <v>150379.47817198129</v>
      </c>
      <c r="EI14" s="19">
        <v>149214.87399844421</v>
      </c>
      <c r="EJ14" s="19">
        <v>148070.40439631644</v>
      </c>
      <c r="EK14" s="19">
        <v>146940.16479307477</v>
      </c>
      <c r="EL14" s="19">
        <v>145825.96824696724</v>
      </c>
      <c r="EM14" s="19">
        <v>144727.89990381623</v>
      </c>
      <c r="EN14" s="19">
        <v>143684.56828452402</v>
      </c>
      <c r="EO14" s="19">
        <v>143662.21476299199</v>
      </c>
      <c r="EP14" s="18">
        <v>141506.51449419465</v>
      </c>
      <c r="EQ14" s="19">
        <v>140461.63649108913</v>
      </c>
      <c r="ER14" s="19">
        <v>139431.83542272856</v>
      </c>
      <c r="ES14" s="19">
        <v>138415.01308392617</v>
      </c>
      <c r="ET14" s="19">
        <v>137409.37221644598</v>
      </c>
      <c r="EU14" s="19">
        <v>136417.88059482697</v>
      </c>
      <c r="EV14" s="19">
        <v>135438.55877143337</v>
      </c>
      <c r="EW14" s="19">
        <v>134470.53874955419</v>
      </c>
      <c r="EX14" s="19">
        <v>133515.3009136678</v>
      </c>
      <c r="EY14" s="19">
        <v>132529.84624421492</v>
      </c>
      <c r="EZ14" s="19">
        <v>131617.70718281745</v>
      </c>
      <c r="FA14" s="19">
        <v>131269.58010473024</v>
      </c>
      <c r="FB14" s="18">
        <v>129766.31335929807</v>
      </c>
      <c r="FC14" s="19">
        <v>128867.14072769483</v>
      </c>
      <c r="FD14" s="19">
        <v>127977.7504215432</v>
      </c>
      <c r="FE14" s="19">
        <v>127099.53336553759</v>
      </c>
      <c r="FF14" s="19">
        <v>126231.42614451557</v>
      </c>
      <c r="FG14" s="19">
        <v>125374.84606529638</v>
      </c>
      <c r="FH14" s="19">
        <v>124528.78508423026</v>
      </c>
      <c r="FI14" s="19">
        <v>123691.94067943197</v>
      </c>
      <c r="FJ14" s="19">
        <v>122863.25908881231</v>
      </c>
      <c r="FK14" s="19">
        <v>122046.19030147223</v>
      </c>
      <c r="FL14" s="19">
        <v>121246.47420892636</v>
      </c>
      <c r="FM14" s="19">
        <v>120734.83703961564</v>
      </c>
      <c r="FN14" s="18">
        <v>119648.05726010786</v>
      </c>
      <c r="FO14" s="19">
        <v>118867.77594159696</v>
      </c>
      <c r="FP14" s="19">
        <v>118096.66515859772</v>
      </c>
      <c r="FQ14" s="19">
        <v>117334.00486245444</v>
      </c>
      <c r="FR14" s="19">
        <v>116639.31249916698</v>
      </c>
      <c r="FS14" s="19">
        <v>115891.90111069666</v>
      </c>
      <c r="FT14" s="19">
        <v>115154.16931757019</v>
      </c>
      <c r="FU14" s="19">
        <v>114425.26043871885</v>
      </c>
      <c r="FV14" s="19">
        <v>113703.71603771957</v>
      </c>
      <c r="FW14" s="19">
        <v>112990.27644368426</v>
      </c>
      <c r="FX14" s="19">
        <v>112288.64031388919</v>
      </c>
      <c r="FY14" s="19">
        <v>111652.13843463211</v>
      </c>
      <c r="FZ14" s="18">
        <v>110534.27534417959</v>
      </c>
      <c r="GA14" s="19">
        <v>109870.54817603785</v>
      </c>
      <c r="GB14" s="19">
        <v>109213.88914105424</v>
      </c>
      <c r="GC14" s="19">
        <v>108563.07178773978</v>
      </c>
      <c r="GD14" s="19">
        <v>107918.58952395784</v>
      </c>
      <c r="GE14" s="19">
        <v>107028.60589998448</v>
      </c>
      <c r="GF14" s="19">
        <v>106397.17481916904</v>
      </c>
      <c r="GG14" s="19">
        <v>105771.83165469277</v>
      </c>
      <c r="GH14" s="19">
        <v>2749.8875804381346</v>
      </c>
      <c r="GI14" s="19">
        <v>2738.4733337353446</v>
      </c>
      <c r="GJ14" s="19">
        <v>2727.105605471947</v>
      </c>
      <c r="GK14" s="19">
        <v>2715.7852571005228</v>
      </c>
      <c r="GL14" s="18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8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8"/>
      <c r="HK14" s="19"/>
      <c r="HL14" s="19"/>
      <c r="HM14" s="19"/>
      <c r="HN14" s="19"/>
      <c r="HO14" s="27"/>
    </row>
    <row r="15" spans="1:223" x14ac:dyDescent="0.25">
      <c r="A15" s="11" t="s">
        <v>234</v>
      </c>
      <c r="B15" s="18"/>
      <c r="C15" s="19"/>
      <c r="D15" s="19"/>
      <c r="E15" s="19"/>
      <c r="F15" s="19"/>
      <c r="G15" s="19"/>
      <c r="H15" s="19"/>
      <c r="I15" s="19"/>
      <c r="J15" s="19"/>
      <c r="K15" s="19">
        <v>4049606.7604349344</v>
      </c>
      <c r="L15" s="19">
        <v>10332146.832746938</v>
      </c>
      <c r="M15" s="19">
        <v>7663522.6362976478</v>
      </c>
      <c r="N15" s="18">
        <v>6416224.1155604189</v>
      </c>
      <c r="O15" s="19">
        <v>5592781.1284518363</v>
      </c>
      <c r="P15" s="19">
        <v>5025377.2829682808</v>
      </c>
      <c r="Q15" s="19">
        <v>4425816.1746718567</v>
      </c>
      <c r="R15" s="19">
        <v>3991665.4532037722</v>
      </c>
      <c r="S15" s="19">
        <v>3623079.3340896526</v>
      </c>
      <c r="T15" s="19">
        <v>3330915.0310491985</v>
      </c>
      <c r="U15" s="19">
        <v>3295318.1435225774</v>
      </c>
      <c r="V15" s="19">
        <v>3300375.8907751506</v>
      </c>
      <c r="W15" s="19">
        <v>3359952.8966896841</v>
      </c>
      <c r="X15" s="19">
        <v>3332683.8148754467</v>
      </c>
      <c r="Y15" s="19">
        <v>3231093.1717039105</v>
      </c>
      <c r="Z15" s="18">
        <v>3154278.4240890723</v>
      </c>
      <c r="AA15" s="19">
        <v>3185923.5489948895</v>
      </c>
      <c r="AB15" s="19">
        <v>3083638.1944255787</v>
      </c>
      <c r="AC15" s="19">
        <v>2826782.1696361876</v>
      </c>
      <c r="AD15" s="19">
        <v>2625939.5121193072</v>
      </c>
      <c r="AE15" s="19">
        <v>2485824.7395331888</v>
      </c>
      <c r="AF15" s="19">
        <v>2364239.3703803038</v>
      </c>
      <c r="AG15" s="19">
        <v>2241053.3754914557</v>
      </c>
      <c r="AH15" s="19">
        <v>2120031.0789317247</v>
      </c>
      <c r="AI15" s="19">
        <v>2035551.399946657</v>
      </c>
      <c r="AJ15" s="19">
        <v>2028139.0548708295</v>
      </c>
      <c r="AK15" s="19">
        <v>2001964.482881035</v>
      </c>
      <c r="AL15" s="18">
        <v>1952681.2178678443</v>
      </c>
      <c r="AM15" s="19">
        <v>1928381.1609983393</v>
      </c>
      <c r="AN15" s="19">
        <v>1910508.4076935279</v>
      </c>
      <c r="AO15" s="19">
        <v>1826413.6188726048</v>
      </c>
      <c r="AP15" s="19">
        <v>1776470.2395814639</v>
      </c>
      <c r="AQ15" s="19">
        <v>1754528.4115727954</v>
      </c>
      <c r="AR15" s="19">
        <v>1715152.1478900774</v>
      </c>
      <c r="AS15" s="19">
        <v>1692674.8556729937</v>
      </c>
      <c r="AT15" s="19">
        <v>1647838.1747662381</v>
      </c>
      <c r="AU15" s="19">
        <v>1637202.8103173058</v>
      </c>
      <c r="AV15" s="19">
        <v>1645651.9840663008</v>
      </c>
      <c r="AW15" s="19">
        <v>1623757.0167313684</v>
      </c>
      <c r="AX15" s="18">
        <v>1589150.0836711437</v>
      </c>
      <c r="AY15" s="19">
        <v>1568179.3814599987</v>
      </c>
      <c r="AZ15" s="19">
        <v>1545617.3911108931</v>
      </c>
      <c r="BA15" s="19">
        <v>1478642.0026050885</v>
      </c>
      <c r="BB15" s="19">
        <v>1451493.6675689809</v>
      </c>
      <c r="BC15" s="19">
        <v>1440806.3759198762</v>
      </c>
      <c r="BD15" s="19">
        <v>1401102.0355141829</v>
      </c>
      <c r="BE15" s="19">
        <v>1397159.9581708435</v>
      </c>
      <c r="BF15" s="19">
        <v>1365595.5366156721</v>
      </c>
      <c r="BG15" s="19">
        <v>1343398.9227170725</v>
      </c>
      <c r="BH15" s="19">
        <v>1335479.0544866284</v>
      </c>
      <c r="BI15" s="19">
        <v>1293388.2968536098</v>
      </c>
      <c r="BJ15" s="18">
        <v>1272017.8687075614</v>
      </c>
      <c r="BK15" s="19">
        <v>1245165.277409439</v>
      </c>
      <c r="BL15" s="19">
        <v>1232718.7989401375</v>
      </c>
      <c r="BM15" s="19">
        <v>1164993.4815165512</v>
      </c>
      <c r="BN15" s="19">
        <v>1150044.5144309194</v>
      </c>
      <c r="BO15" s="19">
        <v>1146998.553192012</v>
      </c>
      <c r="BP15" s="19">
        <v>1128695.6414548056</v>
      </c>
      <c r="BQ15" s="19">
        <v>1108484.3854735559</v>
      </c>
      <c r="BR15" s="19">
        <v>1088898.7497111259</v>
      </c>
      <c r="BS15" s="19">
        <v>1076252.3730440729</v>
      </c>
      <c r="BT15" s="19">
        <v>1053771.3900930316</v>
      </c>
      <c r="BU15" s="19">
        <v>1046737.0462265215</v>
      </c>
      <c r="BV15" s="18">
        <v>1019699.5258769423</v>
      </c>
      <c r="BW15" s="19">
        <v>1009696.2109629489</v>
      </c>
      <c r="BX15" s="19">
        <v>1014321.6428697301</v>
      </c>
      <c r="BY15" s="19">
        <v>954697.72479210747</v>
      </c>
      <c r="BZ15" s="19">
        <v>937995.75373209594</v>
      </c>
      <c r="CA15" s="19">
        <v>938256.83534440538</v>
      </c>
      <c r="CB15" s="19">
        <v>909579.64849092974</v>
      </c>
      <c r="CC15" s="19">
        <v>903305.13419225533</v>
      </c>
      <c r="CD15" s="19">
        <v>890444.86716844584</v>
      </c>
      <c r="CE15" s="19">
        <v>883877.40840077086</v>
      </c>
      <c r="CF15" s="19">
        <v>868747.83545515779</v>
      </c>
      <c r="CG15" s="19">
        <v>862476.20947809401</v>
      </c>
      <c r="CH15" s="18">
        <v>851762.71833851468</v>
      </c>
      <c r="CI15" s="19">
        <v>838567.71965784393</v>
      </c>
      <c r="CJ15" s="19">
        <v>831864.04766200902</v>
      </c>
      <c r="CK15" s="19">
        <v>783685.48938067397</v>
      </c>
      <c r="CL15" s="19">
        <v>772831.72658303357</v>
      </c>
      <c r="CM15" s="19">
        <v>770021.42940535559</v>
      </c>
      <c r="CN15" s="19">
        <v>756716.76468078606</v>
      </c>
      <c r="CO15" s="19">
        <v>751743.11338191992</v>
      </c>
      <c r="CP15" s="19">
        <v>742426.40452425159</v>
      </c>
      <c r="CQ15" s="19">
        <v>734976.54214508075</v>
      </c>
      <c r="CR15" s="19">
        <v>728414.60616955021</v>
      </c>
      <c r="CS15" s="19">
        <v>720314.5609298544</v>
      </c>
      <c r="CT15" s="18">
        <v>709431.78903050139</v>
      </c>
      <c r="CU15" s="19">
        <v>705247.33626164892</v>
      </c>
      <c r="CV15" s="19">
        <v>699979.5994290791</v>
      </c>
      <c r="CW15" s="19">
        <v>653617.58778504701</v>
      </c>
      <c r="CX15" s="19">
        <v>646444.84451553295</v>
      </c>
      <c r="CY15" s="19">
        <v>646238.96679365204</v>
      </c>
      <c r="CZ15" s="19">
        <v>635312.80030990671</v>
      </c>
      <c r="DA15" s="19">
        <v>634591.70327934076</v>
      </c>
      <c r="DB15" s="19">
        <v>628848.93667886104</v>
      </c>
      <c r="DC15" s="19">
        <v>619718.37774219573</v>
      </c>
      <c r="DD15" s="19">
        <v>611772.73977158684</v>
      </c>
      <c r="DE15" s="19">
        <v>609884.66903634905</v>
      </c>
      <c r="DF15" s="18">
        <v>601917.13338698365</v>
      </c>
      <c r="DG15" s="19">
        <v>595386.32766324526</v>
      </c>
      <c r="DH15" s="19">
        <v>591118.34872708493</v>
      </c>
      <c r="DI15" s="19">
        <v>552180.35653517046</v>
      </c>
      <c r="DJ15" s="19">
        <v>549763.90274958184</v>
      </c>
      <c r="DK15" s="19">
        <v>550154.75900093385</v>
      </c>
      <c r="DL15" s="19">
        <v>537344.10890992393</v>
      </c>
      <c r="DM15" s="19">
        <v>535412.99807386356</v>
      </c>
      <c r="DN15" s="19">
        <v>534946.05023966904</v>
      </c>
      <c r="DO15" s="19">
        <v>508417.65536149318</v>
      </c>
      <c r="DP15" s="19">
        <v>501320.66875965911</v>
      </c>
      <c r="DQ15" s="19">
        <v>496138.9095738437</v>
      </c>
      <c r="DR15" s="18">
        <v>491542.18738957215</v>
      </c>
      <c r="DS15" s="19">
        <v>486238.85229914641</v>
      </c>
      <c r="DT15" s="19">
        <v>483283.72067702946</v>
      </c>
      <c r="DU15" s="19">
        <v>451831.56604697066</v>
      </c>
      <c r="DV15" s="19">
        <v>449188.39290882304</v>
      </c>
      <c r="DW15" s="19">
        <v>447809.47486147331</v>
      </c>
      <c r="DX15" s="19">
        <v>447452.29376479419</v>
      </c>
      <c r="DY15" s="19">
        <v>443923.08643229248</v>
      </c>
      <c r="DZ15" s="19">
        <v>434480.71857807948</v>
      </c>
      <c r="EA15" s="19">
        <v>170381.41366501039</v>
      </c>
      <c r="EB15" s="19">
        <v>100653.08983971211</v>
      </c>
      <c r="EC15" s="19">
        <v>98750.142653102521</v>
      </c>
      <c r="ED15" s="18">
        <v>97961.998116243543</v>
      </c>
      <c r="EE15" s="19">
        <v>96615.162855795425</v>
      </c>
      <c r="EF15" s="19">
        <v>95633.406740662278</v>
      </c>
      <c r="EG15" s="19">
        <v>94604.54767771851</v>
      </c>
      <c r="EH15" s="19">
        <v>93622.050934056664</v>
      </c>
      <c r="EI15" s="19">
        <v>92652.162759556522</v>
      </c>
      <c r="EJ15" s="19">
        <v>91694.689389404128</v>
      </c>
      <c r="EK15" s="19">
        <v>90749.452126384567</v>
      </c>
      <c r="EL15" s="19">
        <v>89816.268943114832</v>
      </c>
      <c r="EM15" s="19">
        <v>88894.962119474862</v>
      </c>
      <c r="EN15" s="19">
        <v>87985.357881154865</v>
      </c>
      <c r="EO15" s="19">
        <v>87087.284515297666</v>
      </c>
      <c r="EP15" s="18">
        <v>86200.572931951261</v>
      </c>
      <c r="EQ15" s="19">
        <v>85325.055402616228</v>
      </c>
      <c r="ER15" s="19">
        <v>84460.573113318911</v>
      </c>
      <c r="ES15" s="19">
        <v>83606.960235559905</v>
      </c>
      <c r="ET15" s="19">
        <v>82764.060216818136</v>
      </c>
      <c r="EU15" s="19">
        <v>81931.721750382916</v>
      </c>
      <c r="EV15" s="19">
        <v>81109.786637922865</v>
      </c>
      <c r="EW15" s="19">
        <v>80298.106857085018</v>
      </c>
      <c r="EX15" s="19">
        <v>79496.533562611236</v>
      </c>
      <c r="EY15" s="19">
        <v>78704.924239411455</v>
      </c>
      <c r="EZ15" s="19">
        <v>77870.412767154528</v>
      </c>
      <c r="FA15" s="19">
        <v>77098.299426706741</v>
      </c>
      <c r="FB15" s="18">
        <v>76335.726189357607</v>
      </c>
      <c r="FC15" s="19">
        <v>75582.555062922213</v>
      </c>
      <c r="FD15" s="19">
        <v>74838.651339573407</v>
      </c>
      <c r="FE15" s="19">
        <v>74103.884757294349</v>
      </c>
      <c r="FF15" s="19">
        <v>73378.124292615626</v>
      </c>
      <c r="FG15" s="19">
        <v>72661.24280642558</v>
      </c>
      <c r="FH15" s="19">
        <v>71953.113821065082</v>
      </c>
      <c r="FI15" s="19">
        <v>71253.613120327689</v>
      </c>
      <c r="FJ15" s="19">
        <v>70562.620133817181</v>
      </c>
      <c r="FK15" s="19">
        <v>69880.015552589961</v>
      </c>
      <c r="FL15" s="19">
        <v>69205.678683344682</v>
      </c>
      <c r="FM15" s="19">
        <v>68539.493140042905</v>
      </c>
      <c r="FN15" s="18">
        <v>67881.349266814272</v>
      </c>
      <c r="FO15" s="19">
        <v>67231.131616167753</v>
      </c>
      <c r="FP15" s="19">
        <v>66588.727986422644</v>
      </c>
      <c r="FQ15" s="19">
        <v>65954.032044613763</v>
      </c>
      <c r="FR15" s="19">
        <v>65326.933589060412</v>
      </c>
      <c r="FS15" s="19">
        <v>64794.246129349689</v>
      </c>
      <c r="FT15" s="19">
        <v>64181.317610484744</v>
      </c>
      <c r="FU15" s="19">
        <v>63575.681693505503</v>
      </c>
      <c r="FV15" s="19">
        <v>62977.236268351946</v>
      </c>
      <c r="FW15" s="19">
        <v>62385.882809321774</v>
      </c>
      <c r="FX15" s="19">
        <v>61801.524452165249</v>
      </c>
      <c r="FY15" s="19">
        <v>61224.062409727521</v>
      </c>
      <c r="FZ15" s="18">
        <v>60653.403963569173</v>
      </c>
      <c r="GA15" s="19">
        <v>60089.45785670339</v>
      </c>
      <c r="GB15" s="19">
        <v>59532.128624880475</v>
      </c>
      <c r="GC15" s="19">
        <v>58981.328034018763</v>
      </c>
      <c r="GD15" s="19">
        <v>58436.966388584027</v>
      </c>
      <c r="GE15" s="19">
        <v>57898.957315947213</v>
      </c>
      <c r="GF15" s="19">
        <v>57367.213482026651</v>
      </c>
      <c r="GG15" s="19">
        <v>56841.650537098452</v>
      </c>
      <c r="GH15" s="19">
        <v>56322.185792891294</v>
      </c>
      <c r="GI15" s="19">
        <v>10698.343713541173</v>
      </c>
      <c r="GJ15" s="19">
        <v>4049.1131345675076</v>
      </c>
      <c r="GK15" s="19">
        <v>4032.3053332529312</v>
      </c>
      <c r="GL15" s="18">
        <v>4015.567309597443</v>
      </c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8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8"/>
      <c r="HK15" s="19"/>
      <c r="HL15" s="19"/>
      <c r="HM15" s="19"/>
      <c r="HN15" s="19"/>
      <c r="HO15" s="27"/>
    </row>
    <row r="16" spans="1:223" x14ac:dyDescent="0.25">
      <c r="A16" s="11" t="s">
        <v>235</v>
      </c>
      <c r="B16" s="18"/>
      <c r="C16" s="19"/>
      <c r="D16" s="19"/>
      <c r="E16" s="19"/>
      <c r="F16" s="19"/>
      <c r="G16" s="19"/>
      <c r="H16" s="19"/>
      <c r="I16" s="19"/>
      <c r="J16" s="19"/>
      <c r="K16" s="19"/>
      <c r="L16" s="19">
        <v>7714368.2574268971</v>
      </c>
      <c r="M16" s="19">
        <v>12960468.316126531</v>
      </c>
      <c r="N16" s="18">
        <v>10839192.657244138</v>
      </c>
      <c r="O16" s="19">
        <v>8706077.5743042007</v>
      </c>
      <c r="P16" s="19">
        <v>7652611.8847011495</v>
      </c>
      <c r="Q16" s="19">
        <v>7019672.4896399714</v>
      </c>
      <c r="R16" s="19">
        <v>6181427.3625244573</v>
      </c>
      <c r="S16" s="19">
        <v>5666397.4675332764</v>
      </c>
      <c r="T16" s="19">
        <v>5159274.6808567643</v>
      </c>
      <c r="U16" s="19">
        <v>5053228.9329200778</v>
      </c>
      <c r="V16" s="19">
        <v>5121855.9817505758</v>
      </c>
      <c r="W16" s="19">
        <v>5236874.7054415438</v>
      </c>
      <c r="X16" s="19">
        <v>5112579.5124595873</v>
      </c>
      <c r="Y16" s="19">
        <v>5607785.9388458561</v>
      </c>
      <c r="Z16" s="18">
        <v>4838434.2416368648</v>
      </c>
      <c r="AA16" s="19">
        <v>4737309.2401554333</v>
      </c>
      <c r="AB16" s="19">
        <v>4722389.6324776635</v>
      </c>
      <c r="AC16" s="19">
        <v>4624284.632529214</v>
      </c>
      <c r="AD16" s="19">
        <v>4394812.4422437865</v>
      </c>
      <c r="AE16" s="19">
        <v>4152729.0811029673</v>
      </c>
      <c r="AF16" s="19">
        <v>3888910.462020698</v>
      </c>
      <c r="AG16" s="19">
        <v>3742526.5578751322</v>
      </c>
      <c r="AH16" s="19">
        <v>3500734.8971257736</v>
      </c>
      <c r="AI16" s="19">
        <v>3361172.729127829</v>
      </c>
      <c r="AJ16" s="19">
        <v>3245102.5123357936</v>
      </c>
      <c r="AK16" s="19">
        <v>3693381.9370865794</v>
      </c>
      <c r="AL16" s="18">
        <v>3035593.1443133354</v>
      </c>
      <c r="AM16" s="19">
        <v>2947349.3317970131</v>
      </c>
      <c r="AN16" s="19">
        <v>2893823.2568519963</v>
      </c>
      <c r="AO16" s="19">
        <v>2836014.7816540091</v>
      </c>
      <c r="AP16" s="19">
        <v>2757347.9780903347</v>
      </c>
      <c r="AQ16" s="19">
        <v>2683610.5187328514</v>
      </c>
      <c r="AR16" s="19">
        <v>2612420.7851140536</v>
      </c>
      <c r="AS16" s="19">
        <v>2544326.7634502393</v>
      </c>
      <c r="AT16" s="19">
        <v>2481191.6728180517</v>
      </c>
      <c r="AU16" s="19">
        <v>2413655.0782782249</v>
      </c>
      <c r="AV16" s="19">
        <v>2358547.2574023344</v>
      </c>
      <c r="AW16" s="19">
        <v>2862960.1815345623</v>
      </c>
      <c r="AX16" s="18">
        <v>2267785.5123504577</v>
      </c>
      <c r="AY16" s="19">
        <v>2212077.7394561013</v>
      </c>
      <c r="AZ16" s="19">
        <v>2164451.3429677621</v>
      </c>
      <c r="BA16" s="19">
        <v>2114218.9869520729</v>
      </c>
      <c r="BB16" s="19">
        <v>2067273.8005512287</v>
      </c>
      <c r="BC16" s="19">
        <v>2019371.5414598063</v>
      </c>
      <c r="BD16" s="19">
        <v>1975827.5806221724</v>
      </c>
      <c r="BE16" s="19">
        <v>1927464.7232047259</v>
      </c>
      <c r="BF16" s="19">
        <v>1893602.6439306468</v>
      </c>
      <c r="BG16" s="19">
        <v>1850247.806316064</v>
      </c>
      <c r="BH16" s="19">
        <v>1858699.6415090063</v>
      </c>
      <c r="BI16" s="19">
        <v>2306271.3872139826</v>
      </c>
      <c r="BJ16" s="18">
        <v>1771199.6472886677</v>
      </c>
      <c r="BK16" s="19">
        <v>1733640.6916154665</v>
      </c>
      <c r="BL16" s="19">
        <v>1693109.2539714258</v>
      </c>
      <c r="BM16" s="19">
        <v>1658091.6201437153</v>
      </c>
      <c r="BN16" s="19">
        <v>1621066.9939542068</v>
      </c>
      <c r="BO16" s="19">
        <v>1588931.157591695</v>
      </c>
      <c r="BP16" s="19">
        <v>1558997.3408984127</v>
      </c>
      <c r="BQ16" s="19">
        <v>1530389.1460509945</v>
      </c>
      <c r="BR16" s="19">
        <v>1492691.6937227708</v>
      </c>
      <c r="BS16" s="19">
        <v>1461744.8896853398</v>
      </c>
      <c r="BT16" s="19">
        <v>1429754.0952898944</v>
      </c>
      <c r="BU16" s="19">
        <v>1812021.189556103</v>
      </c>
      <c r="BV16" s="18">
        <v>1372992.5264551518</v>
      </c>
      <c r="BW16" s="19">
        <v>1340475.7769827675</v>
      </c>
      <c r="BX16" s="19">
        <v>1318290.8899084653</v>
      </c>
      <c r="BY16" s="19">
        <v>1303513.1532061517</v>
      </c>
      <c r="BZ16" s="19">
        <v>1275684.9846015272</v>
      </c>
      <c r="CA16" s="19">
        <v>1248515.4248488229</v>
      </c>
      <c r="CB16" s="19">
        <v>1227324.5016694209</v>
      </c>
      <c r="CC16" s="19">
        <v>1197064.2780584425</v>
      </c>
      <c r="CD16" s="19">
        <v>1175356.1483860393</v>
      </c>
      <c r="CE16" s="19">
        <v>1156121.8506101402</v>
      </c>
      <c r="CF16" s="19">
        <v>1137624.1155222701</v>
      </c>
      <c r="CG16" s="19">
        <v>1475686.4964066874</v>
      </c>
      <c r="CH16" s="18">
        <v>1098544.0679485369</v>
      </c>
      <c r="CI16" s="19">
        <v>1081830.1707727076</v>
      </c>
      <c r="CJ16" s="19">
        <v>1059988.9788235959</v>
      </c>
      <c r="CK16" s="19">
        <v>1041779.1786028439</v>
      </c>
      <c r="CL16" s="19">
        <v>1024758.4264044072</v>
      </c>
      <c r="CM16" s="19">
        <v>1005188.4465631659</v>
      </c>
      <c r="CN16" s="19">
        <v>988295.11843627924</v>
      </c>
      <c r="CO16" s="19">
        <v>972596.30288020545</v>
      </c>
      <c r="CP16" s="19">
        <v>956780.55052826332</v>
      </c>
      <c r="CQ16" s="19">
        <v>942655.23235853831</v>
      </c>
      <c r="CR16" s="19">
        <v>927539.54471219657</v>
      </c>
      <c r="CS16" s="19">
        <v>1232258.166738766</v>
      </c>
      <c r="CT16" s="18">
        <v>896987.25517078466</v>
      </c>
      <c r="CU16" s="19">
        <v>881656.68912196613</v>
      </c>
      <c r="CV16" s="19">
        <v>870541.95209795772</v>
      </c>
      <c r="CW16" s="19">
        <v>855824.77923758083</v>
      </c>
      <c r="CX16" s="19">
        <v>838573.79102042411</v>
      </c>
      <c r="CY16" s="19">
        <v>824464.36536201066</v>
      </c>
      <c r="CZ16" s="19">
        <v>812633.29768452572</v>
      </c>
      <c r="DA16" s="19">
        <v>800087.80622757238</v>
      </c>
      <c r="DB16" s="19">
        <v>790669.7630984952</v>
      </c>
      <c r="DC16" s="19">
        <v>781356.82594968157</v>
      </c>
      <c r="DD16" s="19">
        <v>765511.69857433368</v>
      </c>
      <c r="DE16" s="19">
        <v>1033295.9186641986</v>
      </c>
      <c r="DF16" s="18">
        <v>743388.20389684627</v>
      </c>
      <c r="DG16" s="19">
        <v>732213.79076386197</v>
      </c>
      <c r="DH16" s="19">
        <v>719559.633910103</v>
      </c>
      <c r="DI16" s="19">
        <v>707078.68315092707</v>
      </c>
      <c r="DJ16" s="19">
        <v>695327.07017657207</v>
      </c>
      <c r="DK16" s="19">
        <v>687543.82612319558</v>
      </c>
      <c r="DL16" s="19">
        <v>678181.73689291719</v>
      </c>
      <c r="DM16" s="19">
        <v>663634.13638244686</v>
      </c>
      <c r="DN16" s="19">
        <v>654167.77509014844</v>
      </c>
      <c r="DO16" s="19">
        <v>651256.07478419575</v>
      </c>
      <c r="DP16" s="19">
        <v>639947.53389420756</v>
      </c>
      <c r="DQ16" s="19">
        <v>875844.37599361141</v>
      </c>
      <c r="DR16" s="18">
        <v>616098.05299092201</v>
      </c>
      <c r="DS16" s="19">
        <v>606428.42988922924</v>
      </c>
      <c r="DT16" s="19">
        <v>596059.35769562388</v>
      </c>
      <c r="DU16" s="19">
        <v>588327.10875576688</v>
      </c>
      <c r="DV16" s="19">
        <v>579886.32262780936</v>
      </c>
      <c r="DW16" s="19">
        <v>572887.96694177703</v>
      </c>
      <c r="DX16" s="19">
        <v>565865.21519326081</v>
      </c>
      <c r="DY16" s="19">
        <v>561693.60006579419</v>
      </c>
      <c r="DZ16" s="19">
        <v>553914.29706932371</v>
      </c>
      <c r="EA16" s="19">
        <v>542643.96025233844</v>
      </c>
      <c r="EB16" s="19">
        <v>485819.46229645162</v>
      </c>
      <c r="EC16" s="19">
        <v>505202.16965022183</v>
      </c>
      <c r="ED16" s="18">
        <v>282089.15666646708</v>
      </c>
      <c r="EE16" s="19">
        <v>279277.57721071731</v>
      </c>
      <c r="EF16" s="19">
        <v>275773.2639549434</v>
      </c>
      <c r="EG16" s="19">
        <v>272480.47172853473</v>
      </c>
      <c r="EH16" s="19">
        <v>269157.20533324085</v>
      </c>
      <c r="EI16" s="19">
        <v>265823.9617025145</v>
      </c>
      <c r="EJ16" s="19">
        <v>262721.78924404178</v>
      </c>
      <c r="EK16" s="19">
        <v>259766.93101552338</v>
      </c>
      <c r="EL16" s="19">
        <v>256651.44357053403</v>
      </c>
      <c r="EM16" s="19">
        <v>253622.27658258402</v>
      </c>
      <c r="EN16" s="19">
        <v>250406.27452193518</v>
      </c>
      <c r="EO16" s="19">
        <v>436657.18602296471</v>
      </c>
      <c r="EP16" s="18">
        <v>244194.37139445479</v>
      </c>
      <c r="EQ16" s="19">
        <v>241232.75053422639</v>
      </c>
      <c r="ER16" s="19">
        <v>238126.98737784513</v>
      </c>
      <c r="ES16" s="19">
        <v>234961.12014809059</v>
      </c>
      <c r="ET16" s="19">
        <v>232060.17670446751</v>
      </c>
      <c r="EU16" s="19">
        <v>229253.5400492794</v>
      </c>
      <c r="EV16" s="19">
        <v>226262.22759590729</v>
      </c>
      <c r="EW16" s="19">
        <v>223502.01127296418</v>
      </c>
      <c r="EX16" s="19">
        <v>220763.60405347211</v>
      </c>
      <c r="EY16" s="19">
        <v>217590.94728109625</v>
      </c>
      <c r="EZ16" s="19">
        <v>214398.04526084781</v>
      </c>
      <c r="FA16" s="19">
        <v>369239.84423166612</v>
      </c>
      <c r="FB16" s="18">
        <v>205986.16679566517</v>
      </c>
      <c r="FC16" s="19">
        <v>202139.29128096104</v>
      </c>
      <c r="FD16" s="19">
        <v>198752.56773195471</v>
      </c>
      <c r="FE16" s="19">
        <v>195480.07896628877</v>
      </c>
      <c r="FF16" s="19">
        <v>192498.98293190217</v>
      </c>
      <c r="FG16" s="19">
        <v>189334.28445310163</v>
      </c>
      <c r="FH16" s="19">
        <v>186503.93508045794</v>
      </c>
      <c r="FI16" s="19">
        <v>183624.60578455331</v>
      </c>
      <c r="FJ16" s="19">
        <v>180744.23217305203</v>
      </c>
      <c r="FK16" s="19">
        <v>177545.16664569575</v>
      </c>
      <c r="FL16" s="19">
        <v>174644.35094627205</v>
      </c>
      <c r="FM16" s="19">
        <v>294718.42502100306</v>
      </c>
      <c r="FN16" s="18">
        <v>168278.8819031943</v>
      </c>
      <c r="FO16" s="19">
        <v>165622.95834738246</v>
      </c>
      <c r="FP16" s="19">
        <v>162865.80879889129</v>
      </c>
      <c r="FQ16" s="19">
        <v>160243.67347787789</v>
      </c>
      <c r="FR16" s="19">
        <v>157944.42608786729</v>
      </c>
      <c r="FS16" s="19">
        <v>155412.48337256099</v>
      </c>
      <c r="FT16" s="19">
        <v>153232.26368772774</v>
      </c>
      <c r="FU16" s="19">
        <v>151094.6331388024</v>
      </c>
      <c r="FV16" s="19">
        <v>148484.66187825258</v>
      </c>
      <c r="FW16" s="19">
        <v>144555.05217780208</v>
      </c>
      <c r="FX16" s="19">
        <v>142898.3278161996</v>
      </c>
      <c r="FY16" s="19">
        <v>239472.81228180957</v>
      </c>
      <c r="FZ16" s="18">
        <v>139834.99473045059</v>
      </c>
      <c r="GA16" s="19">
        <v>138317.36717193044</v>
      </c>
      <c r="GB16" s="19">
        <v>136793.33528350233</v>
      </c>
      <c r="GC16" s="19">
        <v>135281.02426882231</v>
      </c>
      <c r="GD16" s="19">
        <v>134222.05558924991</v>
      </c>
      <c r="GE16" s="19">
        <v>131742.02251941629</v>
      </c>
      <c r="GF16" s="19">
        <v>130213.63774434155</v>
      </c>
      <c r="GG16" s="19">
        <v>128349.48684322595</v>
      </c>
      <c r="GH16" s="19">
        <v>126563.1237065186</v>
      </c>
      <c r="GI16" s="19">
        <v>124332.61037831721</v>
      </c>
      <c r="GJ16" s="19">
        <v>93808.908281143653</v>
      </c>
      <c r="GK16" s="19"/>
      <c r="GL16" s="18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8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8"/>
      <c r="HK16" s="19"/>
      <c r="HL16" s="19"/>
      <c r="HM16" s="19"/>
      <c r="HN16" s="19"/>
      <c r="HO16" s="27"/>
    </row>
    <row r="17" spans="1:223" x14ac:dyDescent="0.25">
      <c r="A17" s="11" t="s">
        <v>236</v>
      </c>
      <c r="B17" s="18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>
        <v>7279006.2053135484</v>
      </c>
      <c r="N17" s="18">
        <v>13376083.137304811</v>
      </c>
      <c r="O17" s="19">
        <v>12265890.653041277</v>
      </c>
      <c r="P17" s="19">
        <v>10361064.790193312</v>
      </c>
      <c r="Q17" s="19">
        <v>9419117.1211641729</v>
      </c>
      <c r="R17" s="19">
        <v>8590438.5217020921</v>
      </c>
      <c r="S17" s="19">
        <v>7661922.0006209295</v>
      </c>
      <c r="T17" s="19">
        <v>6704369.9942517411</v>
      </c>
      <c r="U17" s="19">
        <v>6303468.9526993148</v>
      </c>
      <c r="V17" s="19">
        <v>6186178.6941681225</v>
      </c>
      <c r="W17" s="19">
        <v>6214155.8912154958</v>
      </c>
      <c r="X17" s="19">
        <v>6180457.0808427241</v>
      </c>
      <c r="Y17" s="19">
        <v>7112220.5356941428</v>
      </c>
      <c r="Z17" s="18">
        <v>6027291.6779451799</v>
      </c>
      <c r="AA17" s="19">
        <v>5870385.9487845935</v>
      </c>
      <c r="AB17" s="19">
        <v>5720769.1332845204</v>
      </c>
      <c r="AC17" s="19">
        <v>5685989.256761441</v>
      </c>
      <c r="AD17" s="19">
        <v>5527137.1927778451</v>
      </c>
      <c r="AE17" s="19">
        <v>5242174.8253712859</v>
      </c>
      <c r="AF17" s="19">
        <v>4942964.049463165</v>
      </c>
      <c r="AG17" s="19">
        <v>4714595.1586164758</v>
      </c>
      <c r="AH17" s="19">
        <v>4553597.283630209</v>
      </c>
      <c r="AI17" s="19">
        <v>4344413.6188741792</v>
      </c>
      <c r="AJ17" s="19">
        <v>4159070.7234910922</v>
      </c>
      <c r="AK17" s="19">
        <v>4820524.3665922154</v>
      </c>
      <c r="AL17" s="18">
        <v>3922109.6971345199</v>
      </c>
      <c r="AM17" s="19">
        <v>3832892.7695648381</v>
      </c>
      <c r="AN17" s="19">
        <v>3721793.8389511262</v>
      </c>
      <c r="AO17" s="19">
        <v>3645258.2624036409</v>
      </c>
      <c r="AP17" s="19">
        <v>3577542.2228580704</v>
      </c>
      <c r="AQ17" s="19">
        <v>3463114.7472191174</v>
      </c>
      <c r="AR17" s="19">
        <v>3359814.2147673238</v>
      </c>
      <c r="AS17" s="19">
        <v>3269616.2147163511</v>
      </c>
      <c r="AT17" s="19">
        <v>3181793.632921766</v>
      </c>
      <c r="AU17" s="19">
        <v>3108991.1630033311</v>
      </c>
      <c r="AV17" s="19">
        <v>3027349.8575769821</v>
      </c>
      <c r="AW17" s="19">
        <v>3633889.4287016704</v>
      </c>
      <c r="AX17" s="18">
        <v>2947622.5594490054</v>
      </c>
      <c r="AY17" s="19">
        <v>2877956.6888381811</v>
      </c>
      <c r="AZ17" s="19">
        <v>2814321.7451814311</v>
      </c>
      <c r="BA17" s="19">
        <v>2758673.7430282077</v>
      </c>
      <c r="BB17" s="19">
        <v>2689206.767533388</v>
      </c>
      <c r="BC17" s="19">
        <v>2636071.033630942</v>
      </c>
      <c r="BD17" s="19">
        <v>2582813.6998703452</v>
      </c>
      <c r="BE17" s="19">
        <v>2526895.4387876699</v>
      </c>
      <c r="BF17" s="19">
        <v>2463147.779565251</v>
      </c>
      <c r="BG17" s="19">
        <v>2422520.5866094558</v>
      </c>
      <c r="BH17" s="19">
        <v>2366222.16255476</v>
      </c>
      <c r="BI17" s="19">
        <v>2887514.7492043022</v>
      </c>
      <c r="BJ17" s="18">
        <v>2299002.4246394597</v>
      </c>
      <c r="BK17" s="19">
        <v>2233516.033332645</v>
      </c>
      <c r="BL17" s="19">
        <v>2186979.0653306898</v>
      </c>
      <c r="BM17" s="19">
        <v>2133931.9747250578</v>
      </c>
      <c r="BN17" s="19">
        <v>2092035.4825304809</v>
      </c>
      <c r="BO17" s="19">
        <v>2047963.3191462853</v>
      </c>
      <c r="BP17" s="19">
        <v>2003687.0888808439</v>
      </c>
      <c r="BQ17" s="19">
        <v>1968025.7543068537</v>
      </c>
      <c r="BR17" s="19">
        <v>1931256.7048108475</v>
      </c>
      <c r="BS17" s="19">
        <v>1881062.4954702898</v>
      </c>
      <c r="BT17" s="19">
        <v>1840722.5228888965</v>
      </c>
      <c r="BU17" s="19">
        <v>2227325.4496085532</v>
      </c>
      <c r="BV17" s="18">
        <v>1753104.9170313277</v>
      </c>
      <c r="BW17" s="19">
        <v>1723636.5157360621</v>
      </c>
      <c r="BX17" s="19">
        <v>1676433.6134450478</v>
      </c>
      <c r="BY17" s="19">
        <v>1643071.9272338953</v>
      </c>
      <c r="BZ17" s="19">
        <v>1623279.0507035293</v>
      </c>
      <c r="CA17" s="19">
        <v>1581684.715511912</v>
      </c>
      <c r="CB17" s="19">
        <v>1541905.2199738445</v>
      </c>
      <c r="CC17" s="19">
        <v>1512682.0921759969</v>
      </c>
      <c r="CD17" s="19">
        <v>1467226.52549145</v>
      </c>
      <c r="CE17" s="19">
        <v>1435135.5611673002</v>
      </c>
      <c r="CF17" s="19">
        <v>1403346.5042364832</v>
      </c>
      <c r="CG17" s="19">
        <v>1707200.7902029096</v>
      </c>
      <c r="CH17" s="18">
        <v>1334481.5003359909</v>
      </c>
      <c r="CI17" s="19">
        <v>1307699.1973754673</v>
      </c>
      <c r="CJ17" s="19">
        <v>1278650.0516409907</v>
      </c>
      <c r="CK17" s="19">
        <v>1243865.6423266239</v>
      </c>
      <c r="CL17" s="19">
        <v>1214845.7259036396</v>
      </c>
      <c r="CM17" s="19">
        <v>1183788.9918597823</v>
      </c>
      <c r="CN17" s="19">
        <v>1152448.2918530619</v>
      </c>
      <c r="CO17" s="19">
        <v>1123610.6216919532</v>
      </c>
      <c r="CP17" s="19">
        <v>1095202.1718360928</v>
      </c>
      <c r="CQ17" s="19">
        <v>1067500.3032190381</v>
      </c>
      <c r="CR17" s="19">
        <v>1042219.3207184128</v>
      </c>
      <c r="CS17" s="19">
        <v>1277035.808185061</v>
      </c>
      <c r="CT17" s="18">
        <v>989790.35815804871</v>
      </c>
      <c r="CU17" s="19">
        <v>965703.70813081716</v>
      </c>
      <c r="CV17" s="19">
        <v>939389.78478886816</v>
      </c>
      <c r="CW17" s="19">
        <v>919463.85192834144</v>
      </c>
      <c r="CX17" s="19">
        <v>898665.66672809282</v>
      </c>
      <c r="CY17" s="19">
        <v>873260.45005171874</v>
      </c>
      <c r="CZ17" s="19">
        <v>852789.72115758294</v>
      </c>
      <c r="DA17" s="19">
        <v>835062.44552352792</v>
      </c>
      <c r="DB17" s="19">
        <v>816910.49462663615</v>
      </c>
      <c r="DC17" s="19">
        <v>802853.89929938829</v>
      </c>
      <c r="DD17" s="19">
        <v>790096.32548008743</v>
      </c>
      <c r="DE17" s="19">
        <v>970555.78686717595</v>
      </c>
      <c r="DF17" s="18">
        <v>754105.78669804882</v>
      </c>
      <c r="DG17" s="19">
        <v>743540.61069881567</v>
      </c>
      <c r="DH17" s="19">
        <v>730347.59395733825</v>
      </c>
      <c r="DI17" s="19">
        <v>718357.04232553672</v>
      </c>
      <c r="DJ17" s="19">
        <v>708443.86560238968</v>
      </c>
      <c r="DK17" s="19">
        <v>696951.49480963533</v>
      </c>
      <c r="DL17" s="19">
        <v>690385.04828179919</v>
      </c>
      <c r="DM17" s="19">
        <v>682832.42647341127</v>
      </c>
      <c r="DN17" s="19">
        <v>670581.46496924618</v>
      </c>
      <c r="DO17" s="19">
        <v>663185.95310497319</v>
      </c>
      <c r="DP17" s="19">
        <v>661505.65491028596</v>
      </c>
      <c r="DQ17" s="19">
        <v>796009.02396739484</v>
      </c>
      <c r="DR17" s="18">
        <v>627189.86637513235</v>
      </c>
      <c r="DS17" s="19">
        <v>616379.54305015726</v>
      </c>
      <c r="DT17" s="19">
        <v>605410.11470200028</v>
      </c>
      <c r="DU17" s="19">
        <v>592449.5669433733</v>
      </c>
      <c r="DV17" s="19">
        <v>580179.0016679262</v>
      </c>
      <c r="DW17" s="19">
        <v>565089.05852604692</v>
      </c>
      <c r="DX17" s="19">
        <v>548702.48742356675</v>
      </c>
      <c r="DY17" s="19">
        <v>529274.39384250576</v>
      </c>
      <c r="DZ17" s="19">
        <v>508800.51179617504</v>
      </c>
      <c r="EA17" s="19">
        <v>479919.59458884504</v>
      </c>
      <c r="EB17" s="19">
        <v>441881.99217046425</v>
      </c>
      <c r="EC17" s="19">
        <v>453908.60318329383</v>
      </c>
      <c r="ED17" s="18">
        <v>204312.81712563938</v>
      </c>
      <c r="EE17" s="19">
        <v>200341.53440686752</v>
      </c>
      <c r="EF17" s="19">
        <v>197427.51580205112</v>
      </c>
      <c r="EG17" s="19">
        <v>193990.89823455887</v>
      </c>
      <c r="EH17" s="19">
        <v>190917.45319993194</v>
      </c>
      <c r="EI17" s="19">
        <v>187862.24383209168</v>
      </c>
      <c r="EJ17" s="19">
        <v>184924.50256171016</v>
      </c>
      <c r="EK17" s="19">
        <v>182031.94406470368</v>
      </c>
      <c r="EL17" s="19">
        <v>179175.29811186137</v>
      </c>
      <c r="EM17" s="19">
        <v>176358.59590182797</v>
      </c>
      <c r="EN17" s="19">
        <v>173591.77316778857</v>
      </c>
      <c r="EO17" s="19">
        <v>267506.48422395618</v>
      </c>
      <c r="EP17" s="18">
        <v>168195.20283678663</v>
      </c>
      <c r="EQ17" s="19">
        <v>165567.45161932064</v>
      </c>
      <c r="ER17" s="19">
        <v>163008.70739724336</v>
      </c>
      <c r="ES17" s="19">
        <v>160479.80766805561</v>
      </c>
      <c r="ET17" s="19">
        <v>157988.23404072775</v>
      </c>
      <c r="EU17" s="19">
        <v>155531.37025416642</v>
      </c>
      <c r="EV17" s="19">
        <v>153130.71508938776</v>
      </c>
      <c r="EW17" s="19">
        <v>150782.19252317309</v>
      </c>
      <c r="EX17" s="19">
        <v>148488.87742727617</v>
      </c>
      <c r="EY17" s="19">
        <v>146238.8894566388</v>
      </c>
      <c r="EZ17" s="19">
        <v>144018.4729610279</v>
      </c>
      <c r="FA17" s="19">
        <v>217531.05260049275</v>
      </c>
      <c r="FB17" s="18">
        <v>139666.5747250898</v>
      </c>
      <c r="FC17" s="19">
        <v>137509.30602800666</v>
      </c>
      <c r="FD17" s="19">
        <v>135361.85396643524</v>
      </c>
      <c r="FE17" s="19">
        <v>133280.42882298873</v>
      </c>
      <c r="FF17" s="19">
        <v>131236.78430775306</v>
      </c>
      <c r="FG17" s="19">
        <v>129220.05433664274</v>
      </c>
      <c r="FH17" s="19">
        <v>127240.07310819674</v>
      </c>
      <c r="FI17" s="19">
        <v>125246.71473693478</v>
      </c>
      <c r="FJ17" s="19">
        <v>123268.93674579654</v>
      </c>
      <c r="FK17" s="19">
        <v>121254.30367202606</v>
      </c>
      <c r="FL17" s="19">
        <v>119380.65037367056</v>
      </c>
      <c r="FM17" s="19">
        <v>176189.06244165727</v>
      </c>
      <c r="FN17" s="18">
        <v>115594.53823693993</v>
      </c>
      <c r="FO17" s="19">
        <v>113686.21216817018</v>
      </c>
      <c r="FP17" s="19">
        <v>111925.84045805932</v>
      </c>
      <c r="FQ17" s="19">
        <v>110134.16637192093</v>
      </c>
      <c r="FR17" s="19">
        <v>108370.23872555069</v>
      </c>
      <c r="FS17" s="19">
        <v>106632.7737803046</v>
      </c>
      <c r="FT17" s="19">
        <v>104993.70619823746</v>
      </c>
      <c r="FU17" s="19">
        <v>103294.32450437016</v>
      </c>
      <c r="FV17" s="19">
        <v>101681.42180571833</v>
      </c>
      <c r="FW17" s="19">
        <v>100069.91531797765</v>
      </c>
      <c r="FX17" s="19">
        <v>98487.91808748481</v>
      </c>
      <c r="FY17" s="19">
        <v>141469.42950461223</v>
      </c>
      <c r="FZ17" s="18">
        <v>95412.740188783006</v>
      </c>
      <c r="GA17" s="19">
        <v>93905.687509440657</v>
      </c>
      <c r="GB17" s="19">
        <v>92415.402261783383</v>
      </c>
      <c r="GC17" s="19">
        <v>90833.301350730093</v>
      </c>
      <c r="GD17" s="19">
        <v>89312.551863682864</v>
      </c>
      <c r="GE17" s="19">
        <v>87775.799261634354</v>
      </c>
      <c r="GF17" s="19">
        <v>86356.126865052589</v>
      </c>
      <c r="GG17" s="19">
        <v>84745.168742001828</v>
      </c>
      <c r="GH17" s="19">
        <v>83346.733508425852</v>
      </c>
      <c r="GI17" s="19">
        <v>68765.921397687867</v>
      </c>
      <c r="GJ17" s="19">
        <v>55767.305645009175</v>
      </c>
      <c r="GK17" s="19"/>
      <c r="GL17" s="18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8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8"/>
      <c r="HK17" s="19"/>
      <c r="HL17" s="19"/>
      <c r="HM17" s="19"/>
      <c r="HN17" s="19"/>
      <c r="HO17" s="27"/>
    </row>
    <row r="18" spans="1:223" x14ac:dyDescent="0.25">
      <c r="A18" s="11" t="s">
        <v>237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8">
        <v>3979229.9291828754</v>
      </c>
      <c r="O18" s="19">
        <v>7767141.1851973534</v>
      </c>
      <c r="P18" s="19">
        <v>5846467.2866534563</v>
      </c>
      <c r="Q18" s="19">
        <v>4614872.6197707299</v>
      </c>
      <c r="R18" s="19">
        <v>3876300.3134942339</v>
      </c>
      <c r="S18" s="19">
        <v>3427701.7782995855</v>
      </c>
      <c r="T18" s="19">
        <v>2852686.9753593425</v>
      </c>
      <c r="U18" s="19">
        <v>2694123.0529305041</v>
      </c>
      <c r="V18" s="19">
        <v>2508653.8839694187</v>
      </c>
      <c r="W18" s="19">
        <v>2481721.920565689</v>
      </c>
      <c r="X18" s="19">
        <v>2365092.0377190243</v>
      </c>
      <c r="Y18" s="19">
        <v>2221485.4609189937</v>
      </c>
      <c r="Z18" s="18">
        <v>2042272.9330522679</v>
      </c>
      <c r="AA18" s="19">
        <v>1923776.0491331595</v>
      </c>
      <c r="AB18" s="19">
        <v>1816295.8522431906</v>
      </c>
      <c r="AC18" s="19">
        <v>1735256.3609154224</v>
      </c>
      <c r="AD18" s="19">
        <v>1633481.548017181</v>
      </c>
      <c r="AE18" s="19">
        <v>1561368.3959940029</v>
      </c>
      <c r="AF18" s="19">
        <v>1501831.424638456</v>
      </c>
      <c r="AG18" s="19">
        <v>1413419.5880921453</v>
      </c>
      <c r="AH18" s="19">
        <v>1341581.8786208208</v>
      </c>
      <c r="AI18" s="19">
        <v>1271988.648687362</v>
      </c>
      <c r="AJ18" s="19">
        <v>1211361.5972243713</v>
      </c>
      <c r="AK18" s="19">
        <v>1150513.9560363931</v>
      </c>
      <c r="AL18" s="18">
        <v>1078229.3964894274</v>
      </c>
      <c r="AM18" s="19">
        <v>1056593.831817426</v>
      </c>
      <c r="AN18" s="19">
        <v>1013806.3315240931</v>
      </c>
      <c r="AO18" s="19">
        <v>976941.29365093168</v>
      </c>
      <c r="AP18" s="19">
        <v>959631.43804715946</v>
      </c>
      <c r="AQ18" s="19">
        <v>946852.46838860284</v>
      </c>
      <c r="AR18" s="19">
        <v>906607.91444761248</v>
      </c>
      <c r="AS18" s="19">
        <v>882596.94290510216</v>
      </c>
      <c r="AT18" s="19">
        <v>844958.42581271427</v>
      </c>
      <c r="AU18" s="19">
        <v>827256.65295719961</v>
      </c>
      <c r="AV18" s="19">
        <v>809224.9956145715</v>
      </c>
      <c r="AW18" s="19">
        <v>790984.01960640308</v>
      </c>
      <c r="AX18" s="18">
        <v>765727.42550719902</v>
      </c>
      <c r="AY18" s="19">
        <v>785039.39923308836</v>
      </c>
      <c r="AZ18" s="19">
        <v>765517.21367831028</v>
      </c>
      <c r="BA18" s="19">
        <v>744213.28226428409</v>
      </c>
      <c r="BB18" s="19">
        <v>734748.41542171896</v>
      </c>
      <c r="BC18" s="19">
        <v>723879.95078530791</v>
      </c>
      <c r="BD18" s="19">
        <v>701500.03934074589</v>
      </c>
      <c r="BE18" s="19">
        <v>691799.98071548552</v>
      </c>
      <c r="BF18" s="19">
        <v>674438.24819402141</v>
      </c>
      <c r="BG18" s="19">
        <v>660668.67045634589</v>
      </c>
      <c r="BH18" s="19">
        <v>652064.92739736731</v>
      </c>
      <c r="BI18" s="19">
        <v>641444.11100683478</v>
      </c>
      <c r="BJ18" s="18">
        <v>617943.8495978273</v>
      </c>
      <c r="BK18" s="19">
        <v>605313.00461275282</v>
      </c>
      <c r="BL18" s="19">
        <v>589952.2668779433</v>
      </c>
      <c r="BM18" s="19">
        <v>574060.96884340257</v>
      </c>
      <c r="BN18" s="19">
        <v>566619.60678505036</v>
      </c>
      <c r="BO18" s="19">
        <v>556454.10537798307</v>
      </c>
      <c r="BP18" s="19">
        <v>539811.56448025291</v>
      </c>
      <c r="BQ18" s="19">
        <v>532439.96872274578</v>
      </c>
      <c r="BR18" s="19">
        <v>519042.34732702724</v>
      </c>
      <c r="BS18" s="19">
        <v>509397.27432586078</v>
      </c>
      <c r="BT18" s="19">
        <v>499465.5978332021</v>
      </c>
      <c r="BU18" s="19">
        <v>490630.92295709107</v>
      </c>
      <c r="BV18" s="18">
        <v>464753.2239290034</v>
      </c>
      <c r="BW18" s="19">
        <v>461017.72359419207</v>
      </c>
      <c r="BX18" s="19">
        <v>450554.1261473574</v>
      </c>
      <c r="BY18" s="19">
        <v>438639.90234042192</v>
      </c>
      <c r="BZ18" s="19">
        <v>438177.28664837999</v>
      </c>
      <c r="CA18" s="19">
        <v>437042.59576303768</v>
      </c>
      <c r="CB18" s="19">
        <v>423577.25861080945</v>
      </c>
      <c r="CC18" s="19">
        <v>417322.94157242228</v>
      </c>
      <c r="CD18" s="19">
        <v>405493.12249273877</v>
      </c>
      <c r="CE18" s="19">
        <v>395096.66256163875</v>
      </c>
      <c r="CF18" s="19">
        <v>388351.66023530229</v>
      </c>
      <c r="CG18" s="19">
        <v>385669.05380645394</v>
      </c>
      <c r="CH18" s="18">
        <v>369144.90372776892</v>
      </c>
      <c r="CI18" s="19">
        <v>366485.88035814289</v>
      </c>
      <c r="CJ18" s="19">
        <v>360204.06019772834</v>
      </c>
      <c r="CK18" s="19">
        <v>352564.89042141137</v>
      </c>
      <c r="CL18" s="19">
        <v>347561.53551074234</v>
      </c>
      <c r="CM18" s="19">
        <v>342738.81027268077</v>
      </c>
      <c r="CN18" s="19">
        <v>334707.22793399118</v>
      </c>
      <c r="CO18" s="19">
        <v>328719.87407397642</v>
      </c>
      <c r="CP18" s="19">
        <v>320880.12111187936</v>
      </c>
      <c r="CQ18" s="19">
        <v>316476.37255643716</v>
      </c>
      <c r="CR18" s="19">
        <v>312478.36675433873</v>
      </c>
      <c r="CS18" s="19">
        <v>310469.31803284201</v>
      </c>
      <c r="CT18" s="18">
        <v>296772.47334193636</v>
      </c>
      <c r="CU18" s="19">
        <v>294936.07214434154</v>
      </c>
      <c r="CV18" s="19">
        <v>287989.2449086447</v>
      </c>
      <c r="CW18" s="19">
        <v>282131.45521126949</v>
      </c>
      <c r="CX18" s="19">
        <v>283187.78835922311</v>
      </c>
      <c r="CY18" s="19">
        <v>277937.06194705766</v>
      </c>
      <c r="CZ18" s="19">
        <v>268709.56222622603</v>
      </c>
      <c r="DA18" s="19">
        <v>264862.8149491105</v>
      </c>
      <c r="DB18" s="19">
        <v>260347.39481850914</v>
      </c>
      <c r="DC18" s="19">
        <v>256875.43358901993</v>
      </c>
      <c r="DD18" s="19">
        <v>256732.4152265267</v>
      </c>
      <c r="DE18" s="19">
        <v>256756.68708239536</v>
      </c>
      <c r="DF18" s="18">
        <v>243693.32308686199</v>
      </c>
      <c r="DG18" s="19">
        <v>239370.1659524616</v>
      </c>
      <c r="DH18" s="19">
        <v>238102.56722783268</v>
      </c>
      <c r="DI18" s="19">
        <v>234581.39255173539</v>
      </c>
      <c r="DJ18" s="19">
        <v>232132.85177409009</v>
      </c>
      <c r="DK18" s="19">
        <v>226794.21392569371</v>
      </c>
      <c r="DL18" s="19">
        <v>221576.37558951438</v>
      </c>
      <c r="DM18" s="19">
        <v>221449.1969647347</v>
      </c>
      <c r="DN18" s="19">
        <v>217496.6735407433</v>
      </c>
      <c r="DO18" s="19">
        <v>210377.78823251638</v>
      </c>
      <c r="DP18" s="19">
        <v>207882.54258153908</v>
      </c>
      <c r="DQ18" s="19">
        <v>213672.2210288432</v>
      </c>
      <c r="DR18" s="18">
        <v>193484.19468299061</v>
      </c>
      <c r="DS18" s="19">
        <v>186659.14389599941</v>
      </c>
      <c r="DT18" s="19">
        <v>181984.91518690245</v>
      </c>
      <c r="DU18" s="19">
        <v>178204.47428570851</v>
      </c>
      <c r="DV18" s="19">
        <v>174044.6704186151</v>
      </c>
      <c r="DW18" s="19">
        <v>172814.49874081992</v>
      </c>
      <c r="DX18" s="19">
        <v>170241.2735236219</v>
      </c>
      <c r="DY18" s="19">
        <v>168760.09140894964</v>
      </c>
      <c r="DZ18" s="19">
        <v>167070.8956245936</v>
      </c>
      <c r="EA18" s="19">
        <v>167916.78661471448</v>
      </c>
      <c r="EB18" s="19">
        <v>165405.27221000488</v>
      </c>
      <c r="EC18" s="19">
        <v>162804.26256475021</v>
      </c>
      <c r="ED18" s="18">
        <v>128616.65403753091</v>
      </c>
      <c r="EE18" s="19">
        <v>112124.94218950062</v>
      </c>
      <c r="EF18" s="19">
        <v>109034.68711415712</v>
      </c>
      <c r="EG18" s="19">
        <v>107987.2408577578</v>
      </c>
      <c r="EH18" s="19">
        <v>106353.10633755501</v>
      </c>
      <c r="EI18" s="19">
        <v>105113.69372193345</v>
      </c>
      <c r="EJ18" s="19">
        <v>103800.99406759128</v>
      </c>
      <c r="EK18" s="19">
        <v>102562.44405310509</v>
      </c>
      <c r="EL18" s="19">
        <v>101332.16478450161</v>
      </c>
      <c r="EM18" s="19">
        <v>100120.01453294882</v>
      </c>
      <c r="EN18" s="19">
        <v>98895.709802229438</v>
      </c>
      <c r="EO18" s="19">
        <v>99494.008627470015</v>
      </c>
      <c r="EP18" s="18">
        <v>96580.002450638771</v>
      </c>
      <c r="EQ18" s="19">
        <v>95438.536821394169</v>
      </c>
      <c r="ER18" s="19">
        <v>94305.048115139158</v>
      </c>
      <c r="ES18" s="19">
        <v>93196.419080127147</v>
      </c>
      <c r="ET18" s="19">
        <v>92094.289716603642</v>
      </c>
      <c r="EU18" s="19">
        <v>91010.683818810678</v>
      </c>
      <c r="EV18" s="19">
        <v>89933.044408676549</v>
      </c>
      <c r="EW18" s="19">
        <v>88877.958271861513</v>
      </c>
      <c r="EX18" s="19">
        <v>87841.189800777036</v>
      </c>
      <c r="EY18" s="19">
        <v>86814.329988625366</v>
      </c>
      <c r="EZ18" s="19">
        <v>85786.956613926246</v>
      </c>
      <c r="FA18" s="19">
        <v>86163.211972539473</v>
      </c>
      <c r="FB18" s="18">
        <v>83784.706017445278</v>
      </c>
      <c r="FC18" s="19">
        <v>82800.886174303727</v>
      </c>
      <c r="FD18" s="19">
        <v>81832.916719076864</v>
      </c>
      <c r="FE18" s="19">
        <v>80602.402507090621</v>
      </c>
      <c r="FF18" s="19">
        <v>79670.297424681485</v>
      </c>
      <c r="FG18" s="19">
        <v>78751.484151230587</v>
      </c>
      <c r="FH18" s="19">
        <v>77839.567725907313</v>
      </c>
      <c r="FI18" s="19">
        <v>76942.357479494851</v>
      </c>
      <c r="FJ18" s="19">
        <v>76056.752222928422</v>
      </c>
      <c r="FK18" s="19">
        <v>75179.618893397826</v>
      </c>
      <c r="FL18" s="19">
        <v>74298.121726216588</v>
      </c>
      <c r="FM18" s="19">
        <v>74451.923077005253</v>
      </c>
      <c r="FN18" s="18">
        <v>72588.533234400384</v>
      </c>
      <c r="FO18" s="19">
        <v>71748.118242330063</v>
      </c>
      <c r="FP18" s="19">
        <v>70914.212952024842</v>
      </c>
      <c r="FQ18" s="19">
        <v>69815.475139473478</v>
      </c>
      <c r="FR18" s="19">
        <v>68929.847444295883</v>
      </c>
      <c r="FS18" s="19">
        <v>68049.64882678946</v>
      </c>
      <c r="FT18" s="19">
        <v>67152.205203620688</v>
      </c>
      <c r="FU18" s="19">
        <v>66266.007867524953</v>
      </c>
      <c r="FV18" s="19">
        <v>65388.246147336817</v>
      </c>
      <c r="FW18" s="19">
        <v>64535.327417527966</v>
      </c>
      <c r="FX18" s="19">
        <v>63675.884853861455</v>
      </c>
      <c r="FY18" s="19">
        <v>63198.523548746161</v>
      </c>
      <c r="FZ18" s="18">
        <v>61989.058688227393</v>
      </c>
      <c r="GA18" s="19">
        <v>61134.837021040119</v>
      </c>
      <c r="GB18" s="19">
        <v>60317.466337369813</v>
      </c>
      <c r="GC18" s="19">
        <v>59596.44564690179</v>
      </c>
      <c r="GD18" s="19">
        <v>58890.997805333245</v>
      </c>
      <c r="GE18" s="19">
        <v>58213.578635429825</v>
      </c>
      <c r="GF18" s="19">
        <v>57609.333862513886</v>
      </c>
      <c r="GG18" s="19">
        <v>56951.576926960013</v>
      </c>
      <c r="GH18" s="19">
        <v>56299.201552931096</v>
      </c>
      <c r="GI18" s="19">
        <v>55648.974265876132</v>
      </c>
      <c r="GJ18" s="19">
        <v>55046.388733602682</v>
      </c>
      <c r="GK18" s="19">
        <v>54419.868279566341</v>
      </c>
      <c r="GL18" s="18">
        <v>429.51767269970617</v>
      </c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8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8"/>
      <c r="HK18" s="19"/>
      <c r="HL18" s="19"/>
      <c r="HM18" s="19"/>
      <c r="HN18" s="19"/>
      <c r="HO18" s="27"/>
    </row>
    <row r="19" spans="1:223" x14ac:dyDescent="0.25">
      <c r="A19" s="11" t="s">
        <v>238</v>
      </c>
      <c r="B19" s="18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8"/>
      <c r="O19" s="19">
        <v>4435108.5954422336</v>
      </c>
      <c r="P19" s="19">
        <v>11344379.927640026</v>
      </c>
      <c r="Q19" s="19">
        <v>10218990.495307805</v>
      </c>
      <c r="R19" s="19">
        <v>7995079.3142841514</v>
      </c>
      <c r="S19" s="19">
        <v>6642413.377785882</v>
      </c>
      <c r="T19" s="19">
        <v>5609622.6615735739</v>
      </c>
      <c r="U19" s="19">
        <v>4547469.3423428433</v>
      </c>
      <c r="V19" s="19">
        <v>4102200.0373926349</v>
      </c>
      <c r="W19" s="19">
        <v>3810582.377353007</v>
      </c>
      <c r="X19" s="19">
        <v>3723682.1492422367</v>
      </c>
      <c r="Y19" s="19">
        <v>3783059.9800991118</v>
      </c>
      <c r="Z19" s="18">
        <v>3840037.7366526634</v>
      </c>
      <c r="AA19" s="19">
        <v>3838384.7460340364</v>
      </c>
      <c r="AB19" s="19">
        <v>3834172.0074509745</v>
      </c>
      <c r="AC19" s="19">
        <v>3710826.6650034133</v>
      </c>
      <c r="AD19" s="19">
        <v>3619943.7711099652</v>
      </c>
      <c r="AE19" s="19">
        <v>3659671.8223724896</v>
      </c>
      <c r="AF19" s="19">
        <v>3502729.0067689773</v>
      </c>
      <c r="AG19" s="19">
        <v>3195919.8186367466</v>
      </c>
      <c r="AH19" s="19">
        <v>2917769.6586998869</v>
      </c>
      <c r="AI19" s="19">
        <v>2703066.7981300829</v>
      </c>
      <c r="AJ19" s="19">
        <v>2548546.6294472017</v>
      </c>
      <c r="AK19" s="19">
        <v>2375110.4213289395</v>
      </c>
      <c r="AL19" s="18">
        <v>2201695.8035030914</v>
      </c>
      <c r="AM19" s="19">
        <v>2061002.6587218724</v>
      </c>
      <c r="AN19" s="19">
        <v>2015777.5847296417</v>
      </c>
      <c r="AO19" s="19">
        <v>1971260.358048717</v>
      </c>
      <c r="AP19" s="19">
        <v>1902590.0756742831</v>
      </c>
      <c r="AQ19" s="19">
        <v>1857148.5609222199</v>
      </c>
      <c r="AR19" s="19">
        <v>1812840.4331724076</v>
      </c>
      <c r="AS19" s="19">
        <v>1749042.1379949972</v>
      </c>
      <c r="AT19" s="19">
        <v>1669631.4067076799</v>
      </c>
      <c r="AU19" s="19">
        <v>1615037.2531402176</v>
      </c>
      <c r="AV19" s="19">
        <v>1570426.7695132871</v>
      </c>
      <c r="AW19" s="19">
        <v>1532065.9470730596</v>
      </c>
      <c r="AX19" s="18">
        <v>1462165.0621717658</v>
      </c>
      <c r="AY19" s="19">
        <v>1429210.4295107345</v>
      </c>
      <c r="AZ19" s="19">
        <v>1415094.172304871</v>
      </c>
      <c r="BA19" s="19">
        <v>1382469.2314963234</v>
      </c>
      <c r="BB19" s="19">
        <v>1345787.7506079476</v>
      </c>
      <c r="BC19" s="19">
        <v>1313626.4808291369</v>
      </c>
      <c r="BD19" s="19">
        <v>1274672.7082234428</v>
      </c>
      <c r="BE19" s="19">
        <v>1246518.1785765244</v>
      </c>
      <c r="BF19" s="19">
        <v>1209069.1058362748</v>
      </c>
      <c r="BG19" s="19">
        <v>1181047.0392636913</v>
      </c>
      <c r="BH19" s="19">
        <v>1144039.2950334467</v>
      </c>
      <c r="BI19" s="19">
        <v>1137558.9351133346</v>
      </c>
      <c r="BJ19" s="18">
        <v>1095613.1129723638</v>
      </c>
      <c r="BK19" s="19">
        <v>1129810.9562333021</v>
      </c>
      <c r="BL19" s="19">
        <v>1117388.7900767461</v>
      </c>
      <c r="BM19" s="19">
        <v>1061460.1227561934</v>
      </c>
      <c r="BN19" s="19">
        <v>1044190.7933182894</v>
      </c>
      <c r="BO19" s="19">
        <v>1006888.0198590009</v>
      </c>
      <c r="BP19" s="19">
        <v>983521.12912960211</v>
      </c>
      <c r="BQ19" s="19">
        <v>954511.84180168761</v>
      </c>
      <c r="BR19" s="19">
        <v>932334.25973945879</v>
      </c>
      <c r="BS19" s="19">
        <v>915245.38839362003</v>
      </c>
      <c r="BT19" s="19">
        <v>901713.70085136313</v>
      </c>
      <c r="BU19" s="19">
        <v>871241.251428677</v>
      </c>
      <c r="BV19" s="18">
        <v>843127.50118280551</v>
      </c>
      <c r="BW19" s="19">
        <v>831741.83815499349</v>
      </c>
      <c r="BX19" s="19">
        <v>798414.06282201619</v>
      </c>
      <c r="BY19" s="19">
        <v>787829.38090791483</v>
      </c>
      <c r="BZ19" s="19">
        <v>762246.08144869539</v>
      </c>
      <c r="CA19" s="19">
        <v>745501.55354328547</v>
      </c>
      <c r="CB19" s="19">
        <v>743615.25944303465</v>
      </c>
      <c r="CC19" s="19">
        <v>721851.24539854238</v>
      </c>
      <c r="CD19" s="19">
        <v>697816.06080522726</v>
      </c>
      <c r="CE19" s="19">
        <v>688005.09022514836</v>
      </c>
      <c r="CF19" s="19">
        <v>660450.10997781064</v>
      </c>
      <c r="CG19" s="19">
        <v>649838.75344638748</v>
      </c>
      <c r="CH19" s="18">
        <v>629522.6590140356</v>
      </c>
      <c r="CI19" s="19">
        <v>621393.01987225353</v>
      </c>
      <c r="CJ19" s="19">
        <v>598714.88198972458</v>
      </c>
      <c r="CK19" s="19">
        <v>589043.33359599696</v>
      </c>
      <c r="CL19" s="19">
        <v>584294.57754770806</v>
      </c>
      <c r="CM19" s="19">
        <v>565283.63213594665</v>
      </c>
      <c r="CN19" s="19">
        <v>551021.06673694425</v>
      </c>
      <c r="CO19" s="19">
        <v>539594.16027662787</v>
      </c>
      <c r="CP19" s="19">
        <v>524174.51630592754</v>
      </c>
      <c r="CQ19" s="19">
        <v>512064.65212054562</v>
      </c>
      <c r="CR19" s="19">
        <v>502099.07028286916</v>
      </c>
      <c r="CS19" s="19">
        <v>493989.36192526296</v>
      </c>
      <c r="CT19" s="18">
        <v>478983.06609185925</v>
      </c>
      <c r="CU19" s="19">
        <v>469977.50515965815</v>
      </c>
      <c r="CV19" s="19">
        <v>459257.71542785765</v>
      </c>
      <c r="CW19" s="19">
        <v>448330.92698895186</v>
      </c>
      <c r="CX19" s="19">
        <v>440175.45366967423</v>
      </c>
      <c r="CY19" s="19">
        <v>432699.16685863829</v>
      </c>
      <c r="CZ19" s="19">
        <v>422317.28739907045</v>
      </c>
      <c r="DA19" s="19">
        <v>410580.96934687591</v>
      </c>
      <c r="DB19" s="19">
        <v>400591.73399164568</v>
      </c>
      <c r="DC19" s="19">
        <v>393577.36137782707</v>
      </c>
      <c r="DD19" s="19">
        <v>386825.44416337879</v>
      </c>
      <c r="DE19" s="19">
        <v>384382.57781190181</v>
      </c>
      <c r="DF19" s="18">
        <v>375292.60617091041</v>
      </c>
      <c r="DG19" s="19">
        <v>365786.64388828771</v>
      </c>
      <c r="DH19" s="19">
        <v>355442.73464835592</v>
      </c>
      <c r="DI19" s="19">
        <v>352909.22529046371</v>
      </c>
      <c r="DJ19" s="19">
        <v>348799.6005736654</v>
      </c>
      <c r="DK19" s="19">
        <v>340563.45201295114</v>
      </c>
      <c r="DL19" s="19">
        <v>332973.60403916595</v>
      </c>
      <c r="DM19" s="19">
        <v>326918.04303096409</v>
      </c>
      <c r="DN19" s="19">
        <v>323539.00594275392</v>
      </c>
      <c r="DO19" s="19">
        <v>319218.56576574343</v>
      </c>
      <c r="DP19" s="19">
        <v>310605.08993871196</v>
      </c>
      <c r="DQ19" s="19">
        <v>309810.01028890535</v>
      </c>
      <c r="DR19" s="18">
        <v>307562.30220036441</v>
      </c>
      <c r="DS19" s="19">
        <v>301609.71368698683</v>
      </c>
      <c r="DT19" s="19">
        <v>293258.98122815654</v>
      </c>
      <c r="DU19" s="19">
        <v>286673.51540065644</v>
      </c>
      <c r="DV19" s="19">
        <v>281144.06555211876</v>
      </c>
      <c r="DW19" s="19">
        <v>274549.44378809992</v>
      </c>
      <c r="DX19" s="19">
        <v>269932.10079611919</v>
      </c>
      <c r="DY19" s="19">
        <v>264598.52903363714</v>
      </c>
      <c r="DZ19" s="19">
        <v>259815.82237019113</v>
      </c>
      <c r="EA19" s="19">
        <v>254643.46940823976</v>
      </c>
      <c r="EB19" s="19">
        <v>251728.81366437633</v>
      </c>
      <c r="EC19" s="19">
        <v>247863.24656724243</v>
      </c>
      <c r="ED19" s="18">
        <v>229675.57721094647</v>
      </c>
      <c r="EE19" s="19">
        <v>205182.67760755151</v>
      </c>
      <c r="EF19" s="19">
        <v>114218.93951427515</v>
      </c>
      <c r="EG19" s="19">
        <v>112047.67196422475</v>
      </c>
      <c r="EH19" s="19">
        <v>111017.60974134112</v>
      </c>
      <c r="EI19" s="19">
        <v>109392.40563776004</v>
      </c>
      <c r="EJ19" s="19">
        <v>108158.07813898676</v>
      </c>
      <c r="EK19" s="19">
        <v>106875.0746491967</v>
      </c>
      <c r="EL19" s="19">
        <v>105639.29276919273</v>
      </c>
      <c r="EM19" s="19">
        <v>104420.02613680298</v>
      </c>
      <c r="EN19" s="19">
        <v>103217.00370955437</v>
      </c>
      <c r="EO19" s="19">
        <v>104686.97651423808</v>
      </c>
      <c r="EP19" s="18">
        <v>100860.18537445448</v>
      </c>
      <c r="EQ19" s="19">
        <v>99688.239583631541</v>
      </c>
      <c r="ER19" s="19">
        <v>98530.69046654462</v>
      </c>
      <c r="ES19" s="19">
        <v>97392.221387253085</v>
      </c>
      <c r="ET19" s="19">
        <v>96254.874451620824</v>
      </c>
      <c r="EU19" s="19">
        <v>95146.574391446629</v>
      </c>
      <c r="EV19" s="19">
        <v>94065.762201027712</v>
      </c>
      <c r="EW19" s="19">
        <v>92993.323632506057</v>
      </c>
      <c r="EX19" s="19">
        <v>91923.237132902315</v>
      </c>
      <c r="EY19" s="19">
        <v>90851.102602995263</v>
      </c>
      <c r="EZ19" s="19">
        <v>89816.105375464103</v>
      </c>
      <c r="FA19" s="19">
        <v>91039.957317375491</v>
      </c>
      <c r="FB19" s="18">
        <v>87777.610966552384</v>
      </c>
      <c r="FC19" s="19">
        <v>86765.653130330888</v>
      </c>
      <c r="FD19" s="19">
        <v>85773.198142613473</v>
      </c>
      <c r="FE19" s="19">
        <v>84790.996680335622</v>
      </c>
      <c r="FF19" s="19">
        <v>83799.487810128951</v>
      </c>
      <c r="FG19" s="19">
        <v>82803.706692727617</v>
      </c>
      <c r="FH19" s="19">
        <v>81808.359152527075</v>
      </c>
      <c r="FI19" s="19">
        <v>80808.008609777477</v>
      </c>
      <c r="FJ19" s="19">
        <v>79769.515331165632</v>
      </c>
      <c r="FK19" s="19">
        <v>78700.519164221289</v>
      </c>
      <c r="FL19" s="19">
        <v>77677.547835046484</v>
      </c>
      <c r="FM19" s="19">
        <v>78372.914420810121</v>
      </c>
      <c r="FN19" s="18">
        <v>75510.814041845064</v>
      </c>
      <c r="FO19" s="19">
        <v>74439.648274567342</v>
      </c>
      <c r="FP19" s="19">
        <v>73463.195890226823</v>
      </c>
      <c r="FQ19" s="19">
        <v>72516.486275366769</v>
      </c>
      <c r="FR19" s="19">
        <v>71607.758379798077</v>
      </c>
      <c r="FS19" s="19">
        <v>70704.92539654643</v>
      </c>
      <c r="FT19" s="19">
        <v>69760.422177203378</v>
      </c>
      <c r="FU19" s="19">
        <v>68905.452813040669</v>
      </c>
      <c r="FV19" s="19">
        <v>68034.939135509077</v>
      </c>
      <c r="FW19" s="19">
        <v>67166.302133126301</v>
      </c>
      <c r="FX19" s="19">
        <v>66352.159762525946</v>
      </c>
      <c r="FY19" s="19">
        <v>66566.837762486321</v>
      </c>
      <c r="FZ19" s="18">
        <v>64615.420697655121</v>
      </c>
      <c r="GA19" s="19">
        <v>63798.021266927972</v>
      </c>
      <c r="GB19" s="19">
        <v>62966.679869351239</v>
      </c>
      <c r="GC19" s="19">
        <v>61906.52245181035</v>
      </c>
      <c r="GD19" s="19">
        <v>61122.951270597761</v>
      </c>
      <c r="GE19" s="19">
        <v>60353.906946003292</v>
      </c>
      <c r="GF19" s="19">
        <v>59598.851095865881</v>
      </c>
      <c r="GG19" s="19">
        <v>58831.019914185541</v>
      </c>
      <c r="GH19" s="19">
        <v>58120.510723208397</v>
      </c>
      <c r="GI19" s="19">
        <v>57410.87439952878</v>
      </c>
      <c r="GJ19" s="19">
        <v>56760.956410322789</v>
      </c>
      <c r="GK19" s="19">
        <v>56662.052980053071</v>
      </c>
      <c r="GL19" s="18">
        <v>55499.34253549701</v>
      </c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8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8"/>
      <c r="HK19" s="19"/>
      <c r="HL19" s="19"/>
      <c r="HM19" s="19"/>
      <c r="HN19" s="19"/>
      <c r="HO19" s="27"/>
    </row>
    <row r="20" spans="1:223" x14ac:dyDescent="0.25">
      <c r="A20" s="11" t="s">
        <v>239</v>
      </c>
      <c r="B20" s="18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8"/>
      <c r="O20" s="19"/>
      <c r="P20" s="19">
        <v>7320033.2061761022</v>
      </c>
      <c r="Q20" s="19">
        <v>10109776.241684554</v>
      </c>
      <c r="R20" s="19">
        <v>9662983.8129572961</v>
      </c>
      <c r="S20" s="19">
        <v>7813268.4796812981</v>
      </c>
      <c r="T20" s="19">
        <v>6250162.4870074838</v>
      </c>
      <c r="U20" s="19">
        <v>5658233.2987301759</v>
      </c>
      <c r="V20" s="19">
        <v>4871874.2854257682</v>
      </c>
      <c r="W20" s="19">
        <v>4784093.606405789</v>
      </c>
      <c r="X20" s="19">
        <v>4505945.2197351996</v>
      </c>
      <c r="Y20" s="19">
        <v>4659501.4888605196</v>
      </c>
      <c r="Z20" s="18">
        <v>4796809.7417192366</v>
      </c>
      <c r="AA20" s="19">
        <v>4973183.1960523743</v>
      </c>
      <c r="AB20" s="19">
        <v>5045665.9449372487</v>
      </c>
      <c r="AC20" s="19">
        <v>5080200.7642661538</v>
      </c>
      <c r="AD20" s="19">
        <v>4965463.956387952</v>
      </c>
      <c r="AE20" s="19">
        <v>4877147.7457227837</v>
      </c>
      <c r="AF20" s="19">
        <v>4717372.3125364333</v>
      </c>
      <c r="AG20" s="19">
        <v>4454508.3277902408</v>
      </c>
      <c r="AH20" s="19">
        <v>4225101.5210086303</v>
      </c>
      <c r="AI20" s="19">
        <v>3933318.7389873653</v>
      </c>
      <c r="AJ20" s="19">
        <v>3683673.860465948</v>
      </c>
      <c r="AK20" s="19">
        <v>3411108.980886261</v>
      </c>
      <c r="AL20" s="18">
        <v>3163392.639037759</v>
      </c>
      <c r="AM20" s="19">
        <v>2898476.5876893266</v>
      </c>
      <c r="AN20" s="19">
        <v>2670692.2655615797</v>
      </c>
      <c r="AO20" s="19">
        <v>2415076.7256700657</v>
      </c>
      <c r="AP20" s="19">
        <v>2213802.791199713</v>
      </c>
      <c r="AQ20" s="19">
        <v>2011815.2073761434</v>
      </c>
      <c r="AR20" s="19">
        <v>1894977.7463745254</v>
      </c>
      <c r="AS20" s="19">
        <v>1818928.9527374357</v>
      </c>
      <c r="AT20" s="19">
        <v>1769318.3624841436</v>
      </c>
      <c r="AU20" s="19">
        <v>1711916.5577586638</v>
      </c>
      <c r="AV20" s="19">
        <v>1657515.8269329225</v>
      </c>
      <c r="AW20" s="19">
        <v>1608034.2304978885</v>
      </c>
      <c r="AX20" s="18">
        <v>1553633.0476155174</v>
      </c>
      <c r="AY20" s="19">
        <v>1520398.6556087213</v>
      </c>
      <c r="AZ20" s="19">
        <v>1484725.8688713626</v>
      </c>
      <c r="BA20" s="19">
        <v>1468537.9393135498</v>
      </c>
      <c r="BB20" s="19">
        <v>1431694.0981719382</v>
      </c>
      <c r="BC20" s="19">
        <v>1388143.878830154</v>
      </c>
      <c r="BD20" s="19">
        <v>1360257.5652331403</v>
      </c>
      <c r="BE20" s="19">
        <v>1341017.1646942608</v>
      </c>
      <c r="BF20" s="19">
        <v>1296470.6001370675</v>
      </c>
      <c r="BG20" s="19">
        <v>1269242.5437291379</v>
      </c>
      <c r="BH20" s="19">
        <v>1244198.6519043616</v>
      </c>
      <c r="BI20" s="19">
        <v>1215978.4257070473</v>
      </c>
      <c r="BJ20" s="18">
        <v>1186303.5532675707</v>
      </c>
      <c r="BK20" s="19">
        <v>1166938.8394145602</v>
      </c>
      <c r="BL20" s="19">
        <v>1161974.3169873902</v>
      </c>
      <c r="BM20" s="19">
        <v>1136271.8874243472</v>
      </c>
      <c r="BN20" s="19">
        <v>1118969.1567023552</v>
      </c>
      <c r="BO20" s="19">
        <v>1088356.0754553345</v>
      </c>
      <c r="BP20" s="19">
        <v>1066333.6380254044</v>
      </c>
      <c r="BQ20" s="19">
        <v>1044003.1073476762</v>
      </c>
      <c r="BR20" s="19">
        <v>1020412.1908698251</v>
      </c>
      <c r="BS20" s="19">
        <v>1000586.7287495135</v>
      </c>
      <c r="BT20" s="19">
        <v>982736.68802203692</v>
      </c>
      <c r="BU20" s="19">
        <v>961295.88148851949</v>
      </c>
      <c r="BV20" s="18">
        <v>935385.4987663473</v>
      </c>
      <c r="BW20" s="19">
        <v>920151.92274316726</v>
      </c>
      <c r="BX20" s="19">
        <v>888799.01308099809</v>
      </c>
      <c r="BY20" s="19">
        <v>874389.56758088269</v>
      </c>
      <c r="BZ20" s="19">
        <v>862787.35850565974</v>
      </c>
      <c r="CA20" s="19">
        <v>839637.67923850007</v>
      </c>
      <c r="CB20" s="19">
        <v>827391.80460412218</v>
      </c>
      <c r="CC20" s="19">
        <v>816618.81545379083</v>
      </c>
      <c r="CD20" s="19">
        <v>797978.61176550563</v>
      </c>
      <c r="CE20" s="19">
        <v>782510.43252326094</v>
      </c>
      <c r="CF20" s="19">
        <v>768517.41195450129</v>
      </c>
      <c r="CG20" s="19">
        <v>750050.76150134567</v>
      </c>
      <c r="CH20" s="18">
        <v>731304.23486397672</v>
      </c>
      <c r="CI20" s="19">
        <v>724262.23222898692</v>
      </c>
      <c r="CJ20" s="19">
        <v>705879.09843213216</v>
      </c>
      <c r="CK20" s="19">
        <v>695254.95992102637</v>
      </c>
      <c r="CL20" s="19">
        <v>689489.30373748078</v>
      </c>
      <c r="CM20" s="19">
        <v>672488.62760156859</v>
      </c>
      <c r="CN20" s="19">
        <v>658934.92778000829</v>
      </c>
      <c r="CO20" s="19">
        <v>647818.00009204017</v>
      </c>
      <c r="CP20" s="19">
        <v>635357.36639699433</v>
      </c>
      <c r="CQ20" s="19">
        <v>622787.04619561764</v>
      </c>
      <c r="CR20" s="19">
        <v>613618.08281058387</v>
      </c>
      <c r="CS20" s="19">
        <v>602099.14899519214</v>
      </c>
      <c r="CT20" s="18">
        <v>588552.04896003637</v>
      </c>
      <c r="CU20" s="19">
        <v>583753.72787772445</v>
      </c>
      <c r="CV20" s="19">
        <v>569291.82589019055</v>
      </c>
      <c r="CW20" s="19">
        <v>561291.48775582737</v>
      </c>
      <c r="CX20" s="19">
        <v>556417.50432863471</v>
      </c>
      <c r="CY20" s="19">
        <v>542467.13646166539</v>
      </c>
      <c r="CZ20" s="19">
        <v>536126.82473434438</v>
      </c>
      <c r="DA20" s="19">
        <v>526893.43775189295</v>
      </c>
      <c r="DB20" s="19">
        <v>513804.44394313724</v>
      </c>
      <c r="DC20" s="19">
        <v>505044.30441972299</v>
      </c>
      <c r="DD20" s="19">
        <v>499373.87357699487</v>
      </c>
      <c r="DE20" s="19">
        <v>489665.42337954219</v>
      </c>
      <c r="DF20" s="18">
        <v>481512.45352871565</v>
      </c>
      <c r="DG20" s="19">
        <v>479827.04039925395</v>
      </c>
      <c r="DH20" s="19">
        <v>464760.05364282196</v>
      </c>
      <c r="DI20" s="19">
        <v>455878.861768918</v>
      </c>
      <c r="DJ20" s="19">
        <v>456764.46933410573</v>
      </c>
      <c r="DK20" s="19">
        <v>446136.46838784229</v>
      </c>
      <c r="DL20" s="19">
        <v>438062.11605142266</v>
      </c>
      <c r="DM20" s="19">
        <v>430237.42458361085</v>
      </c>
      <c r="DN20" s="19">
        <v>421335.96360790904</v>
      </c>
      <c r="DO20" s="19">
        <v>417321.52549306012</v>
      </c>
      <c r="DP20" s="19">
        <v>413097.73663164466</v>
      </c>
      <c r="DQ20" s="19">
        <v>401162.3687013404</v>
      </c>
      <c r="DR20" s="18">
        <v>393017.67860183492</v>
      </c>
      <c r="DS20" s="19">
        <v>395837.56015743566</v>
      </c>
      <c r="DT20" s="19">
        <v>374347.96469953482</v>
      </c>
      <c r="DU20" s="19">
        <v>366324.43945669557</v>
      </c>
      <c r="DV20" s="19">
        <v>363805.81612754759</v>
      </c>
      <c r="DW20" s="19">
        <v>354565.48822808673</v>
      </c>
      <c r="DX20" s="19">
        <v>348154.72464931727</v>
      </c>
      <c r="DY20" s="19">
        <v>344024.73493946227</v>
      </c>
      <c r="DZ20" s="19">
        <v>337778.33843295655</v>
      </c>
      <c r="EA20" s="19">
        <v>334229.53458051302</v>
      </c>
      <c r="EB20" s="19">
        <v>331629.20528800081</v>
      </c>
      <c r="EC20" s="19">
        <v>331837.44602114777</v>
      </c>
      <c r="ED20" s="18">
        <v>314346.95038005046</v>
      </c>
      <c r="EE20" s="19">
        <v>307736.90837240854</v>
      </c>
      <c r="EF20" s="19">
        <v>163694.1636727445</v>
      </c>
      <c r="EG20" s="19">
        <v>146850.05431340938</v>
      </c>
      <c r="EH20" s="19">
        <v>144503.81930646003</v>
      </c>
      <c r="EI20" s="19">
        <v>143138.85593900745</v>
      </c>
      <c r="EJ20" s="19">
        <v>141267.61054276078</v>
      </c>
      <c r="EK20" s="19">
        <v>139737.83870638077</v>
      </c>
      <c r="EL20" s="19">
        <v>138171.16601592567</v>
      </c>
      <c r="EM20" s="19">
        <v>136653.29764626431</v>
      </c>
      <c r="EN20" s="19">
        <v>135153.18760391616</v>
      </c>
      <c r="EO20" s="19">
        <v>135423.84070085714</v>
      </c>
      <c r="EP20" s="18">
        <v>132205.30700223977</v>
      </c>
      <c r="EQ20" s="19">
        <v>130757.01280322355</v>
      </c>
      <c r="ER20" s="19">
        <v>129325.52208902338</v>
      </c>
      <c r="ES20" s="19">
        <v>127910.61283225623</v>
      </c>
      <c r="ET20" s="19">
        <v>126512.04869939268</v>
      </c>
      <c r="EU20" s="19">
        <v>125129.62182338585</v>
      </c>
      <c r="EV20" s="19">
        <v>123763.10632377953</v>
      </c>
      <c r="EW20" s="19">
        <v>122412.29384916913</v>
      </c>
      <c r="EX20" s="19">
        <v>121076.96691071906</v>
      </c>
      <c r="EY20" s="19">
        <v>119756.92157992988</v>
      </c>
      <c r="EZ20" s="19">
        <v>118451.95158249182</v>
      </c>
      <c r="FA20" s="19">
        <v>118615.43339465467</v>
      </c>
      <c r="FB20" s="18">
        <v>115886.48278373148</v>
      </c>
      <c r="FC20" s="19">
        <v>114625.54770585443</v>
      </c>
      <c r="FD20" s="19">
        <v>113378.9047992876</v>
      </c>
      <c r="FE20" s="19">
        <v>112146.36358860471</v>
      </c>
      <c r="FF20" s="19">
        <v>110927.73347547445</v>
      </c>
      <c r="FG20" s="19">
        <v>109722.83277609125</v>
      </c>
      <c r="FH20" s="19">
        <v>108531.48246810213</v>
      </c>
      <c r="FI20" s="19">
        <v>107353.50114479639</v>
      </c>
      <c r="FJ20" s="19">
        <v>106188.71589108396</v>
      </c>
      <c r="FK20" s="19">
        <v>105036.95226896962</v>
      </c>
      <c r="FL20" s="19">
        <v>103895.67984474299</v>
      </c>
      <c r="FM20" s="19">
        <v>103949.63180827856</v>
      </c>
      <c r="FN20" s="18">
        <v>101635.69002000982</v>
      </c>
      <c r="FO20" s="19">
        <v>100525.83586434447</v>
      </c>
      <c r="FP20" s="19">
        <v>99416.922823166184</v>
      </c>
      <c r="FQ20" s="19">
        <v>98317.451917258339</v>
      </c>
      <c r="FR20" s="19">
        <v>97222.274589800392</v>
      </c>
      <c r="FS20" s="19">
        <v>96139.920766605792</v>
      </c>
      <c r="FT20" s="19">
        <v>95070.362903544883</v>
      </c>
      <c r="FU20" s="19">
        <v>94018.226800427277</v>
      </c>
      <c r="FV20" s="19">
        <v>92976.392751116015</v>
      </c>
      <c r="FW20" s="19">
        <v>91951.957739971403</v>
      </c>
      <c r="FX20" s="19">
        <v>90934.265975104892</v>
      </c>
      <c r="FY20" s="19">
        <v>90556.952226192458</v>
      </c>
      <c r="FZ20" s="18">
        <v>88910.786382462538</v>
      </c>
      <c r="GA20" s="19">
        <v>87913.143934665713</v>
      </c>
      <c r="GB20" s="19">
        <v>86894.910772933159</v>
      </c>
      <c r="GC20" s="19">
        <v>85879.386574512202</v>
      </c>
      <c r="GD20" s="19">
        <v>84886.046105736415</v>
      </c>
      <c r="GE20" s="19">
        <v>83884.1550692358</v>
      </c>
      <c r="GF20" s="19">
        <v>82929.625068271838</v>
      </c>
      <c r="GG20" s="19">
        <v>82035.296738491437</v>
      </c>
      <c r="GH20" s="19">
        <v>81150.488463645845</v>
      </c>
      <c r="GI20" s="19">
        <v>80275.080563843105</v>
      </c>
      <c r="GJ20" s="19">
        <v>79408.954859191275</v>
      </c>
      <c r="GK20" s="19">
        <v>78555.667926510345</v>
      </c>
      <c r="GL20" s="18">
        <v>77707.670734489104</v>
      </c>
      <c r="GM20" s="19">
        <v>76868.612312468671</v>
      </c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8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8"/>
      <c r="HK20" s="19"/>
      <c r="HL20" s="19"/>
      <c r="HM20" s="19"/>
      <c r="HN20" s="19"/>
      <c r="HO20" s="27"/>
    </row>
    <row r="21" spans="1:223" x14ac:dyDescent="0.25">
      <c r="A21" s="11" t="s">
        <v>240</v>
      </c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8"/>
      <c r="O21" s="19"/>
      <c r="P21" s="19"/>
      <c r="Q21" s="19">
        <v>6319559.4418060202</v>
      </c>
      <c r="R21" s="19">
        <v>8904067.1108605489</v>
      </c>
      <c r="S21" s="19">
        <v>6562942.5782455523</v>
      </c>
      <c r="T21" s="19">
        <v>5013948.5271646027</v>
      </c>
      <c r="U21" s="19">
        <v>4156693.6159764654</v>
      </c>
      <c r="V21" s="19">
        <v>3736298.0788341914</v>
      </c>
      <c r="W21" s="19">
        <v>3279090.4295727904</v>
      </c>
      <c r="X21" s="19">
        <v>3052021.5748334713</v>
      </c>
      <c r="Y21" s="19">
        <v>2848887.0054102628</v>
      </c>
      <c r="Z21" s="18">
        <v>2779675.7689303849</v>
      </c>
      <c r="AA21" s="19">
        <v>2710361.3758631912</v>
      </c>
      <c r="AB21" s="19">
        <v>2629839.901208621</v>
      </c>
      <c r="AC21" s="19">
        <v>2550561.9750988348</v>
      </c>
      <c r="AD21" s="19">
        <v>2463509.4474387318</v>
      </c>
      <c r="AE21" s="19">
        <v>2364851.5568880071</v>
      </c>
      <c r="AF21" s="19">
        <v>2258073.5731580886</v>
      </c>
      <c r="AG21" s="19">
        <v>2136534.5481762365</v>
      </c>
      <c r="AH21" s="19">
        <v>2015873.4098071505</v>
      </c>
      <c r="AI21" s="19">
        <v>1885235.5294919272</v>
      </c>
      <c r="AJ21" s="19">
        <v>1756088.7002371242</v>
      </c>
      <c r="AK21" s="19">
        <v>1636283.8006147281</v>
      </c>
      <c r="AL21" s="18">
        <v>1521889.9330107439</v>
      </c>
      <c r="AM21" s="19">
        <v>1423742.9515856255</v>
      </c>
      <c r="AN21" s="19">
        <v>1338488.6476244624</v>
      </c>
      <c r="AO21" s="19">
        <v>1265163.1703880923</v>
      </c>
      <c r="AP21" s="19">
        <v>1206016.1816397784</v>
      </c>
      <c r="AQ21" s="19">
        <v>1156473.9651193996</v>
      </c>
      <c r="AR21" s="19">
        <v>1120323.592981254</v>
      </c>
      <c r="AS21" s="19">
        <v>1093916.8907899815</v>
      </c>
      <c r="AT21" s="19">
        <v>1073509.3869069314</v>
      </c>
      <c r="AU21" s="19">
        <v>1045144.9309365933</v>
      </c>
      <c r="AV21" s="19">
        <v>1017980.0335424324</v>
      </c>
      <c r="AW21" s="19">
        <v>991664.87708702392</v>
      </c>
      <c r="AX21" s="18">
        <v>962332.03570427559</v>
      </c>
      <c r="AY21" s="19">
        <v>945839.93285215681</v>
      </c>
      <c r="AZ21" s="19">
        <v>924525.76121636759</v>
      </c>
      <c r="BA21" s="19">
        <v>922136.05965494353</v>
      </c>
      <c r="BB21" s="19">
        <v>932710.79704006191</v>
      </c>
      <c r="BC21" s="19">
        <v>910642.81786543853</v>
      </c>
      <c r="BD21" s="19">
        <v>887212.58811020385</v>
      </c>
      <c r="BE21" s="19">
        <v>867016.24157896067</v>
      </c>
      <c r="BF21" s="19">
        <v>846175.55331599549</v>
      </c>
      <c r="BG21" s="19">
        <v>821055.38346584758</v>
      </c>
      <c r="BH21" s="19">
        <v>799844.94227874198</v>
      </c>
      <c r="BI21" s="19">
        <v>781764.70124086994</v>
      </c>
      <c r="BJ21" s="18">
        <v>765074.64107311401</v>
      </c>
      <c r="BK21" s="19">
        <v>760342.06208965904</v>
      </c>
      <c r="BL21" s="19">
        <v>737343.8480370295</v>
      </c>
      <c r="BM21" s="19">
        <v>752465.96906108642</v>
      </c>
      <c r="BN21" s="19">
        <v>701865.59550881176</v>
      </c>
      <c r="BO21" s="19">
        <v>704731.01807363774</v>
      </c>
      <c r="BP21" s="19">
        <v>669443.43562781799</v>
      </c>
      <c r="BQ21" s="19">
        <v>664014.84350339661</v>
      </c>
      <c r="BR21" s="19">
        <v>641023.07669791277</v>
      </c>
      <c r="BS21" s="19">
        <v>629655.13194332155</v>
      </c>
      <c r="BT21" s="19">
        <v>624014.82826105028</v>
      </c>
      <c r="BU21" s="19">
        <v>612197.62238831865</v>
      </c>
      <c r="BV21" s="18">
        <v>595591.66328631924</v>
      </c>
      <c r="BW21" s="19">
        <v>582288.55538653885</v>
      </c>
      <c r="BX21" s="19">
        <v>580267.09484033415</v>
      </c>
      <c r="BY21" s="19">
        <v>543596.70961421833</v>
      </c>
      <c r="BZ21" s="19">
        <v>546327.54432015191</v>
      </c>
      <c r="CA21" s="19">
        <v>528446.23161495302</v>
      </c>
      <c r="CB21" s="19">
        <v>515828.99563790992</v>
      </c>
      <c r="CC21" s="19">
        <v>508786.00099208317</v>
      </c>
      <c r="CD21" s="19">
        <v>507167.56692107534</v>
      </c>
      <c r="CE21" s="19">
        <v>491968.01218069397</v>
      </c>
      <c r="CF21" s="19">
        <v>491825.29745507002</v>
      </c>
      <c r="CG21" s="19">
        <v>474887.98544914322</v>
      </c>
      <c r="CH21" s="18">
        <v>463408.22977623763</v>
      </c>
      <c r="CI21" s="19">
        <v>450259.20170425304</v>
      </c>
      <c r="CJ21" s="19">
        <v>447203.1183750222</v>
      </c>
      <c r="CK21" s="19">
        <v>433890.63431334734</v>
      </c>
      <c r="CL21" s="19">
        <v>428326.06299347884</v>
      </c>
      <c r="CM21" s="19">
        <v>429417.75391168566</v>
      </c>
      <c r="CN21" s="19">
        <v>417191.04721308552</v>
      </c>
      <c r="CO21" s="19">
        <v>401327.21015249949</v>
      </c>
      <c r="CP21" s="19">
        <v>393606.2836439177</v>
      </c>
      <c r="CQ21" s="19">
        <v>393375.15802114434</v>
      </c>
      <c r="CR21" s="19">
        <v>383177.70428627788</v>
      </c>
      <c r="CS21" s="19">
        <v>377861.17377784435</v>
      </c>
      <c r="CT21" s="18">
        <v>368177.28367775038</v>
      </c>
      <c r="CU21" s="19">
        <v>366249.55755743739</v>
      </c>
      <c r="CV21" s="19">
        <v>361118.45525991573</v>
      </c>
      <c r="CW21" s="19">
        <v>355071.17704895634</v>
      </c>
      <c r="CX21" s="19">
        <v>349789.33008357557</v>
      </c>
      <c r="CY21" s="19">
        <v>343067.8135284977</v>
      </c>
      <c r="CZ21" s="19">
        <v>336494.64345701691</v>
      </c>
      <c r="DA21" s="19">
        <v>333258.68918754772</v>
      </c>
      <c r="DB21" s="19">
        <v>326974.5826018771</v>
      </c>
      <c r="DC21" s="19">
        <v>318531.71878918528</v>
      </c>
      <c r="DD21" s="19">
        <v>312511.29679106671</v>
      </c>
      <c r="DE21" s="19">
        <v>309298.06124875479</v>
      </c>
      <c r="DF21" s="18">
        <v>303286.61968962639</v>
      </c>
      <c r="DG21" s="19">
        <v>300768.66833840444</v>
      </c>
      <c r="DH21" s="19">
        <v>298219.96115301549</v>
      </c>
      <c r="DI21" s="19">
        <v>290261.91806268616</v>
      </c>
      <c r="DJ21" s="19">
        <v>283338.67035249172</v>
      </c>
      <c r="DK21" s="19">
        <v>282004.21583979134</v>
      </c>
      <c r="DL21" s="19">
        <v>277593.27665874327</v>
      </c>
      <c r="DM21" s="19">
        <v>271889.72789022076</v>
      </c>
      <c r="DN21" s="19">
        <v>266274.39344806125</v>
      </c>
      <c r="DO21" s="19">
        <v>261188.0762209867</v>
      </c>
      <c r="DP21" s="19">
        <v>259163.10482970893</v>
      </c>
      <c r="DQ21" s="19">
        <v>256812.76969422225</v>
      </c>
      <c r="DR21" s="18">
        <v>248162.92501933704</v>
      </c>
      <c r="DS21" s="19">
        <v>244591.32267169011</v>
      </c>
      <c r="DT21" s="19">
        <v>246259.82192647329</v>
      </c>
      <c r="DU21" s="19">
        <v>230957.92973809084</v>
      </c>
      <c r="DV21" s="19">
        <v>224572.29896822016</v>
      </c>
      <c r="DW21" s="19">
        <v>219924.9364299734</v>
      </c>
      <c r="DX21" s="19">
        <v>216107.27011767009</v>
      </c>
      <c r="DY21" s="19">
        <v>211636.19173700889</v>
      </c>
      <c r="DZ21" s="19">
        <v>209313.5427395803</v>
      </c>
      <c r="EA21" s="19">
        <v>206278.89812074896</v>
      </c>
      <c r="EB21" s="19">
        <v>204353.0916988267</v>
      </c>
      <c r="EC21" s="19">
        <v>203284.89205986925</v>
      </c>
      <c r="ED21" s="18">
        <v>202530.87181601353</v>
      </c>
      <c r="EE21" s="19">
        <v>199768.93951035381</v>
      </c>
      <c r="EF21" s="19">
        <v>194588.48167945349</v>
      </c>
      <c r="EG21" s="19">
        <v>116093.91179464005</v>
      </c>
      <c r="EH21" s="19">
        <v>114789.30516713473</v>
      </c>
      <c r="EI21" s="19">
        <v>112797.22596394045</v>
      </c>
      <c r="EJ21" s="19">
        <v>111774.56751186048</v>
      </c>
      <c r="EK21" s="19">
        <v>110230.74110996185</v>
      </c>
      <c r="EL21" s="19">
        <v>109037.80252757423</v>
      </c>
      <c r="EM21" s="19">
        <v>107796.28441055624</v>
      </c>
      <c r="EN21" s="19">
        <v>106608.41259763618</v>
      </c>
      <c r="EO21" s="19">
        <v>106321.53737520566</v>
      </c>
      <c r="EP21" s="18">
        <v>104256.74748626156</v>
      </c>
      <c r="EQ21" s="19">
        <v>103097.62082114606</v>
      </c>
      <c r="ER21" s="19">
        <v>101915.37472565923</v>
      </c>
      <c r="ES21" s="19">
        <v>100782.61653006729</v>
      </c>
      <c r="ET21" s="19">
        <v>99642.886147279103</v>
      </c>
      <c r="EU21" s="19">
        <v>98525.406248301646</v>
      </c>
      <c r="EV21" s="19">
        <v>97417.628929925137</v>
      </c>
      <c r="EW21" s="19">
        <v>96346.710615508739</v>
      </c>
      <c r="EX21" s="19">
        <v>95271.918673381122</v>
      </c>
      <c r="EY21" s="19">
        <v>94230.790469054045</v>
      </c>
      <c r="EZ21" s="19">
        <v>93168.952246325469</v>
      </c>
      <c r="FA21" s="19">
        <v>92949.952808495655</v>
      </c>
      <c r="FB21" s="18">
        <v>91130.889279030525</v>
      </c>
      <c r="FC21" s="19">
        <v>90099.890826281189</v>
      </c>
      <c r="FD21" s="19">
        <v>89110.346658898372</v>
      </c>
      <c r="FE21" s="19">
        <v>88140.08431090771</v>
      </c>
      <c r="FF21" s="19">
        <v>87181.028387828555</v>
      </c>
      <c r="FG21" s="19">
        <v>86201.740416816407</v>
      </c>
      <c r="FH21" s="19">
        <v>85264.707022875868</v>
      </c>
      <c r="FI21" s="19">
        <v>84338.423478408557</v>
      </c>
      <c r="FJ21" s="19">
        <v>83391.995887148849</v>
      </c>
      <c r="FK21" s="19">
        <v>82452.88300488099</v>
      </c>
      <c r="FL21" s="19">
        <v>81532.359216290934</v>
      </c>
      <c r="FM21" s="19">
        <v>81366.603838738651</v>
      </c>
      <c r="FN21" s="18">
        <v>79764.809064568457</v>
      </c>
      <c r="FO21" s="19">
        <v>78900.197010685457</v>
      </c>
      <c r="FP21" s="19">
        <v>78045.345827463956</v>
      </c>
      <c r="FQ21" s="19">
        <v>77131.605606187819</v>
      </c>
      <c r="FR21" s="19">
        <v>76251.727409423431</v>
      </c>
      <c r="FS21" s="19">
        <v>75373.886180496716</v>
      </c>
      <c r="FT21" s="19">
        <v>74529.285679394918</v>
      </c>
      <c r="FU21" s="19">
        <v>73565.746624946813</v>
      </c>
      <c r="FV21" s="19">
        <v>72697.193399810465</v>
      </c>
      <c r="FW21" s="19">
        <v>71891.899207095776</v>
      </c>
      <c r="FX21" s="19">
        <v>71096.547625318955</v>
      </c>
      <c r="FY21" s="19">
        <v>70835.916955305263</v>
      </c>
      <c r="FZ21" s="18">
        <v>69534.897625262965</v>
      </c>
      <c r="GA21" s="19">
        <v>68775.859925437835</v>
      </c>
      <c r="GB21" s="19">
        <v>67986.211848480831</v>
      </c>
      <c r="GC21" s="19">
        <v>67160.025533597509</v>
      </c>
      <c r="GD21" s="19">
        <v>66412.636754058738</v>
      </c>
      <c r="GE21" s="19">
        <v>65675.508336910658</v>
      </c>
      <c r="GF21" s="19">
        <v>64961.336441809748</v>
      </c>
      <c r="GG21" s="19">
        <v>64254.920670923391</v>
      </c>
      <c r="GH21" s="19">
        <v>63556.15481419157</v>
      </c>
      <c r="GI21" s="19">
        <v>62864.944483342959</v>
      </c>
      <c r="GJ21" s="19">
        <v>62171.850791051227</v>
      </c>
      <c r="GK21" s="19">
        <v>61949.242432924715</v>
      </c>
      <c r="GL21" s="18">
        <v>60826.33920622486</v>
      </c>
      <c r="GM21" s="19">
        <v>60164.379577756437</v>
      </c>
      <c r="GN21" s="19">
        <v>59509.488328784573</v>
      </c>
      <c r="GO21" s="19"/>
      <c r="GP21" s="19"/>
      <c r="GQ21" s="19"/>
      <c r="GR21" s="19"/>
      <c r="GS21" s="19"/>
      <c r="GT21" s="19"/>
      <c r="GU21" s="19"/>
      <c r="GV21" s="19"/>
      <c r="GW21" s="19"/>
      <c r="GX21" s="18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8"/>
      <c r="HK21" s="19"/>
      <c r="HL21" s="19"/>
      <c r="HM21" s="19"/>
      <c r="HN21" s="19"/>
      <c r="HO21" s="27"/>
    </row>
    <row r="22" spans="1:223" x14ac:dyDescent="0.25">
      <c r="A22" s="11" t="s">
        <v>241</v>
      </c>
      <c r="B22" s="18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8"/>
      <c r="O22" s="19"/>
      <c r="P22" s="19"/>
      <c r="Q22" s="19"/>
      <c r="R22" s="19">
        <v>7193648.3510345155</v>
      </c>
      <c r="S22" s="19">
        <v>12954838.091569327</v>
      </c>
      <c r="T22" s="19">
        <v>9640078.0481640976</v>
      </c>
      <c r="U22" s="19">
        <v>8322265.870354848</v>
      </c>
      <c r="V22" s="19">
        <v>7063507.7840362722</v>
      </c>
      <c r="W22" s="19">
        <v>6381561.9100763854</v>
      </c>
      <c r="X22" s="19">
        <v>5680994.2448314894</v>
      </c>
      <c r="Y22" s="19">
        <v>5516431.5227035042</v>
      </c>
      <c r="Z22" s="18">
        <v>5240201.6176341763</v>
      </c>
      <c r="AA22" s="19">
        <v>4813922.6466709636</v>
      </c>
      <c r="AB22" s="19">
        <v>4973832.4611234982</v>
      </c>
      <c r="AC22" s="19">
        <v>4662626.1764855916</v>
      </c>
      <c r="AD22" s="19">
        <v>4711416.2622247068</v>
      </c>
      <c r="AE22" s="19">
        <v>5273919.4639621889</v>
      </c>
      <c r="AF22" s="19">
        <v>4696384.6374300756</v>
      </c>
      <c r="AG22" s="19">
        <v>4903469.8108191667</v>
      </c>
      <c r="AH22" s="19">
        <v>4480223.603363812</v>
      </c>
      <c r="AI22" s="19">
        <v>4122108.6539657405</v>
      </c>
      <c r="AJ22" s="19">
        <v>4016537.5498952819</v>
      </c>
      <c r="AK22" s="19">
        <v>3956932.3429668602</v>
      </c>
      <c r="AL22" s="18">
        <v>3813478.9584632358</v>
      </c>
      <c r="AM22" s="19">
        <v>3283316.5327855656</v>
      </c>
      <c r="AN22" s="19">
        <v>3316820.6900906358</v>
      </c>
      <c r="AO22" s="19">
        <v>3048187.7303181626</v>
      </c>
      <c r="AP22" s="19">
        <v>2970688.8897613212</v>
      </c>
      <c r="AQ22" s="19">
        <v>3401868.2011417057</v>
      </c>
      <c r="AR22" s="19">
        <v>2906909.9128885441</v>
      </c>
      <c r="AS22" s="19">
        <v>3023043.3002098035</v>
      </c>
      <c r="AT22" s="19">
        <v>2758462.492453217</v>
      </c>
      <c r="AU22" s="19">
        <v>2636162.6438904861</v>
      </c>
      <c r="AV22" s="19">
        <v>2656624.1540250303</v>
      </c>
      <c r="AW22" s="19">
        <v>2678701.2105412632</v>
      </c>
      <c r="AX22" s="18">
        <v>2590596.2218475249</v>
      </c>
      <c r="AY22" s="19">
        <v>2266764.4264043556</v>
      </c>
      <c r="AZ22" s="19">
        <v>2364897.3829559991</v>
      </c>
      <c r="BA22" s="19">
        <v>2162433.1389756715</v>
      </c>
      <c r="BB22" s="19">
        <v>2200294.1082961331</v>
      </c>
      <c r="BC22" s="19">
        <v>2652170.313135637</v>
      </c>
      <c r="BD22" s="19">
        <v>2292497.6513602734</v>
      </c>
      <c r="BE22" s="19">
        <v>2461780.0457292451</v>
      </c>
      <c r="BF22" s="19">
        <v>2245749.8364218888</v>
      </c>
      <c r="BG22" s="19">
        <v>2093652.9302871048</v>
      </c>
      <c r="BH22" s="19">
        <v>2103512.5013944535</v>
      </c>
      <c r="BI22" s="19">
        <v>2129322.7247153791</v>
      </c>
      <c r="BJ22" s="18">
        <v>2063269.5733156111</v>
      </c>
      <c r="BK22" s="19">
        <v>1796989.8356267205</v>
      </c>
      <c r="BL22" s="19">
        <v>1899097.9201283469</v>
      </c>
      <c r="BM22" s="19">
        <v>1734534.182649276</v>
      </c>
      <c r="BN22" s="19">
        <v>1786418.9172548824</v>
      </c>
      <c r="BO22" s="19">
        <v>2152969.6894597625</v>
      </c>
      <c r="BP22" s="19">
        <v>1848104.6428537988</v>
      </c>
      <c r="BQ22" s="19">
        <v>2000951.2986539113</v>
      </c>
      <c r="BR22" s="19">
        <v>1817730.4403775609</v>
      </c>
      <c r="BS22" s="19">
        <v>1685153.0516996251</v>
      </c>
      <c r="BT22" s="19">
        <v>1702199.3638608381</v>
      </c>
      <c r="BU22" s="19">
        <v>1734859.0898010768</v>
      </c>
      <c r="BV22" s="18">
        <v>1687011.2711593322</v>
      </c>
      <c r="BW22" s="19">
        <v>1453092.3318438772</v>
      </c>
      <c r="BX22" s="19">
        <v>1542626.0844213888</v>
      </c>
      <c r="BY22" s="19">
        <v>1405930.7814429752</v>
      </c>
      <c r="BZ22" s="19">
        <v>1417384.1145979231</v>
      </c>
      <c r="CA22" s="19">
        <v>1761040.6411871293</v>
      </c>
      <c r="CB22" s="19">
        <v>1496371.6792939671</v>
      </c>
      <c r="CC22" s="19">
        <v>1637412.9987020665</v>
      </c>
      <c r="CD22" s="19">
        <v>1487099.6936578129</v>
      </c>
      <c r="CE22" s="19">
        <v>1382150.5244059216</v>
      </c>
      <c r="CF22" s="19">
        <v>1398676.593817852</v>
      </c>
      <c r="CG22" s="19">
        <v>1429782.5837638078</v>
      </c>
      <c r="CH22" s="18">
        <v>1385727.2025224417</v>
      </c>
      <c r="CI22" s="19">
        <v>1178784.9300259631</v>
      </c>
      <c r="CJ22" s="19">
        <v>1265897.3423027135</v>
      </c>
      <c r="CK22" s="19">
        <v>1147691.9279728686</v>
      </c>
      <c r="CL22" s="19">
        <v>1169074.0406709658</v>
      </c>
      <c r="CM22" s="19">
        <v>1476950.8134994898</v>
      </c>
      <c r="CN22" s="19">
        <v>1250579.8186568522</v>
      </c>
      <c r="CO22" s="19">
        <v>1384807.6472352843</v>
      </c>
      <c r="CP22" s="19">
        <v>1241047.6130265887</v>
      </c>
      <c r="CQ22" s="19">
        <v>1141796.2781343348</v>
      </c>
      <c r="CR22" s="19">
        <v>1164741.2605608669</v>
      </c>
      <c r="CS22" s="19">
        <v>1195181.8729931023</v>
      </c>
      <c r="CT22" s="18">
        <v>1160029.563549804</v>
      </c>
      <c r="CU22" s="19">
        <v>979789.230100933</v>
      </c>
      <c r="CV22" s="19">
        <v>1061325.3384177194</v>
      </c>
      <c r="CW22" s="19">
        <v>956068.22254807781</v>
      </c>
      <c r="CX22" s="19">
        <v>980073.49188736943</v>
      </c>
      <c r="CY22" s="19">
        <v>1258044.6245775411</v>
      </c>
      <c r="CZ22" s="19">
        <v>1051680.6380356597</v>
      </c>
      <c r="DA22" s="19">
        <v>1172259.35085019</v>
      </c>
      <c r="DB22" s="19">
        <v>1053052.138478063</v>
      </c>
      <c r="DC22" s="19">
        <v>967294.48032030615</v>
      </c>
      <c r="DD22" s="19">
        <v>984655.3421956168</v>
      </c>
      <c r="DE22" s="19">
        <v>1012524.4636475075</v>
      </c>
      <c r="DF22" s="18">
        <v>984843.58414465492</v>
      </c>
      <c r="DG22" s="19">
        <v>826157.79222661024</v>
      </c>
      <c r="DH22" s="19">
        <v>901852.65111103933</v>
      </c>
      <c r="DI22" s="19">
        <v>809744.63980695442</v>
      </c>
      <c r="DJ22" s="19">
        <v>829242.47070201149</v>
      </c>
      <c r="DK22" s="19">
        <v>1076324.2713689576</v>
      </c>
      <c r="DL22" s="19">
        <v>897314.57150648406</v>
      </c>
      <c r="DM22" s="19">
        <v>1007435.967544133</v>
      </c>
      <c r="DN22" s="19">
        <v>898410.49509293097</v>
      </c>
      <c r="DO22" s="19">
        <v>822329.69633536437</v>
      </c>
      <c r="DP22" s="19">
        <v>841129.12955466704</v>
      </c>
      <c r="DQ22" s="19">
        <v>870197.66635205667</v>
      </c>
      <c r="DR22" s="18">
        <v>846599.27948018746</v>
      </c>
      <c r="DS22" s="19">
        <v>701804.87597937335</v>
      </c>
      <c r="DT22" s="19">
        <v>768683.34390892473</v>
      </c>
      <c r="DU22" s="19">
        <v>691124.60387408838</v>
      </c>
      <c r="DV22" s="19">
        <v>687404.64211198268</v>
      </c>
      <c r="DW22" s="19">
        <v>909120.71521377203</v>
      </c>
      <c r="DX22" s="19">
        <v>746134.90928701544</v>
      </c>
      <c r="DY22" s="19">
        <v>845572.14936850441</v>
      </c>
      <c r="DZ22" s="19">
        <v>749464.23280698375</v>
      </c>
      <c r="EA22" s="19">
        <v>684966.0842004359</v>
      </c>
      <c r="EB22" s="19">
        <v>704001.39369898511</v>
      </c>
      <c r="EC22" s="19">
        <v>730319.03858672665</v>
      </c>
      <c r="ED22" s="18">
        <v>710761.71922514844</v>
      </c>
      <c r="EE22" s="19">
        <v>589138.50275092048</v>
      </c>
      <c r="EF22" s="19">
        <v>648122.63750356471</v>
      </c>
      <c r="EG22" s="19">
        <v>571902.14431952825</v>
      </c>
      <c r="EH22" s="19">
        <v>519565.42398515373</v>
      </c>
      <c r="EI22" s="19">
        <v>704337.23410746269</v>
      </c>
      <c r="EJ22" s="19">
        <v>561363.67845395359</v>
      </c>
      <c r="EK22" s="19">
        <v>653284.31951657694</v>
      </c>
      <c r="EL22" s="19">
        <v>570424.97182005888</v>
      </c>
      <c r="EM22" s="19">
        <v>514154.71003413503</v>
      </c>
      <c r="EN22" s="19">
        <v>533230.36303191422</v>
      </c>
      <c r="EO22" s="19">
        <v>557771.8647296651</v>
      </c>
      <c r="EP22" s="18">
        <v>541552.11197387811</v>
      </c>
      <c r="EQ22" s="19">
        <v>431932.12021327321</v>
      </c>
      <c r="ER22" s="19">
        <v>488073.91113307897</v>
      </c>
      <c r="ES22" s="19">
        <v>424229.62490088213</v>
      </c>
      <c r="ET22" s="19">
        <v>444261.86494572245</v>
      </c>
      <c r="EU22" s="19">
        <v>626196.41769440658</v>
      </c>
      <c r="EV22" s="19">
        <v>499111.69172904734</v>
      </c>
      <c r="EW22" s="19">
        <v>581087.04982221336</v>
      </c>
      <c r="EX22" s="19">
        <v>507329.04809577798</v>
      </c>
      <c r="EY22" s="19">
        <v>457031.51783420477</v>
      </c>
      <c r="EZ22" s="19">
        <v>474133.60976936936</v>
      </c>
      <c r="FA22" s="19">
        <v>496042.85218556633</v>
      </c>
      <c r="FB22" s="18">
        <v>481612.64774993237</v>
      </c>
      <c r="FC22" s="19">
        <v>383669.40297928121</v>
      </c>
      <c r="FD22" s="19">
        <v>433862.29900983092</v>
      </c>
      <c r="FE22" s="19">
        <v>376832.24506517407</v>
      </c>
      <c r="FF22" s="19">
        <v>394748.94496544963</v>
      </c>
      <c r="FG22" s="19">
        <v>557344.21029639046</v>
      </c>
      <c r="FH22" s="19">
        <v>443797.71562479949</v>
      </c>
      <c r="FI22" s="19">
        <v>517042.48460189521</v>
      </c>
      <c r="FJ22" s="19">
        <v>451145.72210600768</v>
      </c>
      <c r="FK22" s="19">
        <v>406200.0032066573</v>
      </c>
      <c r="FL22" s="19">
        <v>421490.61650748347</v>
      </c>
      <c r="FM22" s="19">
        <v>441047.10679533525</v>
      </c>
      <c r="FN22" s="18">
        <v>428200.86585685163</v>
      </c>
      <c r="FO22" s="19">
        <v>340653.91333245178</v>
      </c>
      <c r="FP22" s="19">
        <v>385451.34416392492</v>
      </c>
      <c r="FQ22" s="19">
        <v>334503.99049301445</v>
      </c>
      <c r="FR22" s="19">
        <v>350532.81937968696</v>
      </c>
      <c r="FS22" s="19">
        <v>495767.41440228542</v>
      </c>
      <c r="FT22" s="19">
        <v>394355.94248299499</v>
      </c>
      <c r="FU22" s="19">
        <v>459805.90031148487</v>
      </c>
      <c r="FV22" s="19">
        <v>400966.14995873981</v>
      </c>
      <c r="FW22" s="19">
        <v>360851.09594512807</v>
      </c>
      <c r="FX22" s="19">
        <v>374526.49668670702</v>
      </c>
      <c r="FY22" s="19">
        <v>391973.21014226379</v>
      </c>
      <c r="FZ22" s="18">
        <v>380536.47879913339</v>
      </c>
      <c r="GA22" s="19">
        <v>302403.34796876286</v>
      </c>
      <c r="GB22" s="19">
        <v>342466.36649236066</v>
      </c>
      <c r="GC22" s="19">
        <v>297001.09920120862</v>
      </c>
      <c r="GD22" s="19">
        <v>311312.05890863604</v>
      </c>
      <c r="GE22" s="19">
        <v>441018.99117864034</v>
      </c>
      <c r="GF22" s="19">
        <v>350476.59620621969</v>
      </c>
      <c r="GG22" s="19">
        <v>408900.5117040936</v>
      </c>
      <c r="GH22" s="19">
        <v>356370.59487443551</v>
      </c>
      <c r="GI22" s="19">
        <v>320572.16150985676</v>
      </c>
      <c r="GJ22" s="19">
        <v>332773.96429022</v>
      </c>
      <c r="GK22" s="19">
        <v>348296.79283882392</v>
      </c>
      <c r="GL22" s="18">
        <v>338149.37680681492</v>
      </c>
      <c r="GM22" s="19">
        <v>323740.62932385446</v>
      </c>
      <c r="GN22" s="19">
        <v>306438.8145652223</v>
      </c>
      <c r="GO22" s="19">
        <v>250987.00027427357</v>
      </c>
      <c r="GP22" s="19"/>
      <c r="GQ22" s="19"/>
      <c r="GR22" s="19"/>
      <c r="GS22" s="19"/>
      <c r="GT22" s="19"/>
      <c r="GU22" s="19"/>
      <c r="GV22" s="19"/>
      <c r="GW22" s="19"/>
      <c r="GX22" s="18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8"/>
      <c r="HK22" s="19"/>
      <c r="HL22" s="19"/>
      <c r="HM22" s="19"/>
      <c r="HN22" s="19"/>
      <c r="HO22" s="27"/>
    </row>
    <row r="23" spans="1:223" x14ac:dyDescent="0.25">
      <c r="A23" s="11" t="s">
        <v>242</v>
      </c>
      <c r="B23" s="18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8"/>
      <c r="O23" s="19"/>
      <c r="P23" s="19"/>
      <c r="Q23" s="19"/>
      <c r="R23" s="19"/>
      <c r="S23" s="19">
        <v>10299526.512758523</v>
      </c>
      <c r="T23" s="19">
        <v>18709855.63038215</v>
      </c>
      <c r="U23" s="19">
        <v>15693025.642810859</v>
      </c>
      <c r="V23" s="19">
        <v>12219061.264914893</v>
      </c>
      <c r="W23" s="19">
        <v>9991489.0113450289</v>
      </c>
      <c r="X23" s="19">
        <v>10038664.537825178</v>
      </c>
      <c r="Y23" s="19">
        <v>10431406.009740764</v>
      </c>
      <c r="Z23" s="18">
        <v>10652246.168349072</v>
      </c>
      <c r="AA23" s="19">
        <v>10517412.14573019</v>
      </c>
      <c r="AB23" s="19">
        <v>10417001.331338644</v>
      </c>
      <c r="AC23" s="19">
        <v>10574482.389173802</v>
      </c>
      <c r="AD23" s="19">
        <v>10812439.150799902</v>
      </c>
      <c r="AE23" s="19">
        <v>11261237.592064381</v>
      </c>
      <c r="AF23" s="19">
        <v>11607046.028117586</v>
      </c>
      <c r="AG23" s="19">
        <v>11770863.148764933</v>
      </c>
      <c r="AH23" s="19">
        <v>11704054.662540881</v>
      </c>
      <c r="AI23" s="19">
        <v>11517004.846556779</v>
      </c>
      <c r="AJ23" s="19">
        <v>11529525.913111359</v>
      </c>
      <c r="AK23" s="19">
        <v>11932623.671744844</v>
      </c>
      <c r="AL23" s="18">
        <v>11894242.867635883</v>
      </c>
      <c r="AM23" s="19">
        <v>11776283.202481166</v>
      </c>
      <c r="AN23" s="19">
        <v>11507981.36408839</v>
      </c>
      <c r="AO23" s="19">
        <v>11277980.832261514</v>
      </c>
      <c r="AP23" s="19">
        <v>11206245.754966231</v>
      </c>
      <c r="AQ23" s="19">
        <v>11254526.735345986</v>
      </c>
      <c r="AR23" s="19">
        <v>11306275.222506888</v>
      </c>
      <c r="AS23" s="19">
        <v>11293657.598155553</v>
      </c>
      <c r="AT23" s="19">
        <v>10963755.075311232</v>
      </c>
      <c r="AU23" s="19">
        <v>10832988.029785097</v>
      </c>
      <c r="AV23" s="19">
        <v>10924836.634241616</v>
      </c>
      <c r="AW23" s="19">
        <v>11263867.367756482</v>
      </c>
      <c r="AX23" s="18">
        <v>11200657.432541972</v>
      </c>
      <c r="AY23" s="19">
        <v>11111222.351042286</v>
      </c>
      <c r="AZ23" s="19">
        <v>10983999.976845793</v>
      </c>
      <c r="BA23" s="19">
        <v>10861615.771188023</v>
      </c>
      <c r="BB23" s="19">
        <v>10817453.579845434</v>
      </c>
      <c r="BC23" s="19">
        <v>10882310.142002361</v>
      </c>
      <c r="BD23" s="19">
        <v>10973620.110566109</v>
      </c>
      <c r="BE23" s="19">
        <v>10965261.405948101</v>
      </c>
      <c r="BF23" s="19">
        <v>10862848.186360195</v>
      </c>
      <c r="BG23" s="19">
        <v>10751312.948513877</v>
      </c>
      <c r="BH23" s="19">
        <v>10758689.361782636</v>
      </c>
      <c r="BI23" s="19">
        <v>10970094.45382322</v>
      </c>
      <c r="BJ23" s="18">
        <v>10859328.533085264</v>
      </c>
      <c r="BK23" s="19">
        <v>10758192.673040977</v>
      </c>
      <c r="BL23" s="19">
        <v>10642052.191217478</v>
      </c>
      <c r="BM23" s="19">
        <v>10542161.985143129</v>
      </c>
      <c r="BN23" s="19">
        <v>10558314.534007037</v>
      </c>
      <c r="BO23" s="19">
        <v>10586258.552375445</v>
      </c>
      <c r="BP23" s="19">
        <v>10580434.627881333</v>
      </c>
      <c r="BQ23" s="19">
        <v>10511051.745185487</v>
      </c>
      <c r="BR23" s="19">
        <v>10393314.02786281</v>
      </c>
      <c r="BS23" s="19">
        <v>10252432.528691553</v>
      </c>
      <c r="BT23" s="19">
        <v>10122159.433782654</v>
      </c>
      <c r="BU23" s="19">
        <v>10099280.945473908</v>
      </c>
      <c r="BV23" s="18">
        <v>9787981.5412912536</v>
      </c>
      <c r="BW23" s="19">
        <v>9494280.8060846236</v>
      </c>
      <c r="BX23" s="19">
        <v>9180732.1064572837</v>
      </c>
      <c r="BY23" s="19">
        <v>8900485.0671357401</v>
      </c>
      <c r="BZ23" s="19">
        <v>8679964.0273505878</v>
      </c>
      <c r="CA23" s="19">
        <v>8491936.6977530047</v>
      </c>
      <c r="CB23" s="19">
        <v>8361004.8748505972</v>
      </c>
      <c r="CC23" s="19">
        <v>8188279.5852954611</v>
      </c>
      <c r="CD23" s="19">
        <v>7976741.6190384729</v>
      </c>
      <c r="CE23" s="19">
        <v>7769631.042430222</v>
      </c>
      <c r="CF23" s="19">
        <v>7595681.1274226485</v>
      </c>
      <c r="CG23" s="19">
        <v>7514794.6397989178</v>
      </c>
      <c r="CH23" s="18">
        <v>7210517.6132508758</v>
      </c>
      <c r="CI23" s="19">
        <v>6939465.3745402703</v>
      </c>
      <c r="CJ23" s="19">
        <v>6669046.2810389288</v>
      </c>
      <c r="CK23" s="19">
        <v>6435013.1257623108</v>
      </c>
      <c r="CL23" s="19">
        <v>6251741.9442287432</v>
      </c>
      <c r="CM23" s="19">
        <v>6109535.016744595</v>
      </c>
      <c r="CN23" s="19">
        <v>5982307.9276471511</v>
      </c>
      <c r="CO23" s="19">
        <v>5854289.5592863727</v>
      </c>
      <c r="CP23" s="19">
        <v>5685133.9790966855</v>
      </c>
      <c r="CQ23" s="19">
        <v>5506541.1650916329</v>
      </c>
      <c r="CR23" s="19">
        <v>5369613.1598794078</v>
      </c>
      <c r="CS23" s="19">
        <v>5331677.5654753409</v>
      </c>
      <c r="CT23" s="18">
        <v>5095875.3827027725</v>
      </c>
      <c r="CU23" s="19">
        <v>4902947.3983373111</v>
      </c>
      <c r="CV23" s="19">
        <v>4710961.0125712128</v>
      </c>
      <c r="CW23" s="19">
        <v>4544715.9900551066</v>
      </c>
      <c r="CX23" s="19">
        <v>4405984.247032945</v>
      </c>
      <c r="CY23" s="19">
        <v>4310249.7126002992</v>
      </c>
      <c r="CZ23" s="19">
        <v>4224223.4770872574</v>
      </c>
      <c r="DA23" s="19">
        <v>4130405.5053913374</v>
      </c>
      <c r="DB23" s="19">
        <v>4012230.6954997857</v>
      </c>
      <c r="DC23" s="19">
        <v>3875986.1478781276</v>
      </c>
      <c r="DD23" s="19">
        <v>3707169.2482917733</v>
      </c>
      <c r="DE23" s="19">
        <v>3588036.9880952062</v>
      </c>
      <c r="DF23" s="18">
        <v>3450190.7266054167</v>
      </c>
      <c r="DG23" s="19">
        <v>3381762.0713788844</v>
      </c>
      <c r="DH23" s="19">
        <v>3317050.8014684031</v>
      </c>
      <c r="DI23" s="19">
        <v>3253282.7467038026</v>
      </c>
      <c r="DJ23" s="19">
        <v>3191628.3331341376</v>
      </c>
      <c r="DK23" s="19">
        <v>3126360.7474031965</v>
      </c>
      <c r="DL23" s="19">
        <v>3058170.4855500199</v>
      </c>
      <c r="DM23" s="19">
        <v>3005161.4705850668</v>
      </c>
      <c r="DN23" s="19">
        <v>2942986.619922149</v>
      </c>
      <c r="DO23" s="19">
        <v>2883750.2759705004</v>
      </c>
      <c r="DP23" s="19">
        <v>2824231.0590355215</v>
      </c>
      <c r="DQ23" s="19">
        <v>2819394.7924380437</v>
      </c>
      <c r="DR23" s="18">
        <v>2712173.0646803793</v>
      </c>
      <c r="DS23" s="19">
        <v>2659212.0985167651</v>
      </c>
      <c r="DT23" s="19">
        <v>2603337.640847797</v>
      </c>
      <c r="DU23" s="19">
        <v>2551341.2772652083</v>
      </c>
      <c r="DV23" s="19">
        <v>2508610.9607052258</v>
      </c>
      <c r="DW23" s="19">
        <v>2453273.0446352172</v>
      </c>
      <c r="DX23" s="19">
        <v>2398735.2127118483</v>
      </c>
      <c r="DY23" s="19">
        <v>2350532.3962202659</v>
      </c>
      <c r="DZ23" s="19">
        <v>2302314.4272220237</v>
      </c>
      <c r="EA23" s="19">
        <v>2255257.8906228212</v>
      </c>
      <c r="EB23" s="19">
        <v>2211917.1802062895</v>
      </c>
      <c r="EC23" s="19">
        <v>2210126.3453977746</v>
      </c>
      <c r="ED23" s="18">
        <v>2127145.114852177</v>
      </c>
      <c r="EE23" s="19">
        <v>2086591.415663033</v>
      </c>
      <c r="EF23" s="19">
        <v>2050449.5815958802</v>
      </c>
      <c r="EG23" s="19">
        <v>2007745.6612385069</v>
      </c>
      <c r="EH23" s="19">
        <v>1965715.6244974269</v>
      </c>
      <c r="EI23" s="19">
        <v>1800650.7863503571</v>
      </c>
      <c r="EJ23" s="19">
        <v>1734835.5838650274</v>
      </c>
      <c r="EK23" s="19">
        <v>1700254.1482542658</v>
      </c>
      <c r="EL23" s="19">
        <v>1667593.0261293643</v>
      </c>
      <c r="EM23" s="19">
        <v>1634896.3109706582</v>
      </c>
      <c r="EN23" s="19">
        <v>1603174.4429261442</v>
      </c>
      <c r="EO23" s="19">
        <v>1604598.2017297947</v>
      </c>
      <c r="EP23" s="18">
        <v>1541689.0174649085</v>
      </c>
      <c r="EQ23" s="19">
        <v>1511899.0435087061</v>
      </c>
      <c r="ER23" s="19">
        <v>1482662.2982660723</v>
      </c>
      <c r="ES23" s="19">
        <v>1453345.380303558</v>
      </c>
      <c r="ET23" s="19">
        <v>1425136.665188493</v>
      </c>
      <c r="EU23" s="19">
        <v>1397457.4203833672</v>
      </c>
      <c r="EV23" s="19">
        <v>1370341.3937584984</v>
      </c>
      <c r="EW23" s="19">
        <v>1343703.153827515</v>
      </c>
      <c r="EX23" s="19">
        <v>1317619.7552470043</v>
      </c>
      <c r="EY23" s="19">
        <v>1292316.1428696546</v>
      </c>
      <c r="EZ23" s="19">
        <v>1266842.9011531402</v>
      </c>
      <c r="FA23" s="19">
        <v>1266795.7552320196</v>
      </c>
      <c r="FB23" s="18">
        <v>1218231.0398508108</v>
      </c>
      <c r="FC23" s="19">
        <v>1194637.6562194182</v>
      </c>
      <c r="FD23" s="19">
        <v>1171640.173148274</v>
      </c>
      <c r="FE23" s="19">
        <v>1148748.3924856277</v>
      </c>
      <c r="FF23" s="19">
        <v>1126598.2074878819</v>
      </c>
      <c r="FG23" s="19">
        <v>1104986.4839017426</v>
      </c>
      <c r="FH23" s="19">
        <v>1083470.6970715111</v>
      </c>
      <c r="FI23" s="19">
        <v>1062365.36031623</v>
      </c>
      <c r="FJ23" s="19">
        <v>1042014.3154682228</v>
      </c>
      <c r="FK23" s="19">
        <v>1022061.7071700681</v>
      </c>
      <c r="FL23" s="19">
        <v>1001730.2592990937</v>
      </c>
      <c r="FM23" s="19">
        <v>1000636.1505946934</v>
      </c>
      <c r="FN23" s="18">
        <v>963697.45791809552</v>
      </c>
      <c r="FO23" s="19">
        <v>944729.56885591615</v>
      </c>
      <c r="FP23" s="19">
        <v>926679.5141050393</v>
      </c>
      <c r="FQ23" s="19">
        <v>908922.53404047701</v>
      </c>
      <c r="FR23" s="19">
        <v>890670.8320085</v>
      </c>
      <c r="FS23" s="19">
        <v>873632.76193113206</v>
      </c>
      <c r="FT23" s="19">
        <v>856945.20186761208</v>
      </c>
      <c r="FU23" s="19">
        <v>839503.57635469874</v>
      </c>
      <c r="FV23" s="19">
        <v>823455.06113774201</v>
      </c>
      <c r="FW23" s="19">
        <v>807691.2541741383</v>
      </c>
      <c r="FX23" s="19">
        <v>791858.47212800675</v>
      </c>
      <c r="FY23" s="19">
        <v>789109.36751233344</v>
      </c>
      <c r="FZ23" s="18">
        <v>761878.96250991197</v>
      </c>
      <c r="GA23" s="19">
        <v>746984.67153161007</v>
      </c>
      <c r="GB23" s="19">
        <v>732766.61105926288</v>
      </c>
      <c r="GC23" s="19">
        <v>718767.19127430185</v>
      </c>
      <c r="GD23" s="19">
        <v>704012.78784287104</v>
      </c>
      <c r="GE23" s="19">
        <v>690445.85695620207</v>
      </c>
      <c r="GF23" s="19">
        <v>677310.65706403076</v>
      </c>
      <c r="GG23" s="19">
        <v>663963.85505255044</v>
      </c>
      <c r="GH23" s="19">
        <v>651188.43060486636</v>
      </c>
      <c r="GI23" s="19">
        <v>638831.57734664588</v>
      </c>
      <c r="GJ23" s="19">
        <v>625429.97792804195</v>
      </c>
      <c r="GK23" s="19">
        <v>620873.01494586456</v>
      </c>
      <c r="GL23" s="18">
        <v>601848.39180404099</v>
      </c>
      <c r="GM23" s="19">
        <v>589827.76526654547</v>
      </c>
      <c r="GN23" s="19">
        <v>578598.17041659751</v>
      </c>
      <c r="GO23" s="19">
        <v>567577.34330961981</v>
      </c>
      <c r="GP23" s="19">
        <v>555844.54290125507</v>
      </c>
      <c r="GQ23" s="19">
        <v>478512.47654690093</v>
      </c>
      <c r="GR23" s="19"/>
      <c r="GS23" s="19"/>
      <c r="GT23" s="19"/>
      <c r="GU23" s="19"/>
      <c r="GV23" s="19"/>
      <c r="GW23" s="19"/>
      <c r="GX23" s="18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8"/>
      <c r="HK23" s="19"/>
      <c r="HL23" s="19"/>
      <c r="HM23" s="19"/>
      <c r="HN23" s="19"/>
      <c r="HO23" s="27"/>
    </row>
    <row r="24" spans="1:223" x14ac:dyDescent="0.25">
      <c r="A24" s="11" t="s">
        <v>243</v>
      </c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8"/>
      <c r="O24" s="19"/>
      <c r="P24" s="19"/>
      <c r="Q24" s="19"/>
      <c r="R24" s="19"/>
      <c r="S24" s="19"/>
      <c r="T24" s="19">
        <v>8453069.8018075917</v>
      </c>
      <c r="U24" s="19">
        <v>9057376.4011999946</v>
      </c>
      <c r="V24" s="19">
        <v>7934720.6865585418</v>
      </c>
      <c r="W24" s="19">
        <v>6624921.4315654673</v>
      </c>
      <c r="X24" s="19">
        <v>5761981.8346929383</v>
      </c>
      <c r="Y24" s="19">
        <v>5095836.1823385637</v>
      </c>
      <c r="Z24" s="18">
        <v>4845466.5321151502</v>
      </c>
      <c r="AA24" s="19">
        <v>4618444.4886242915</v>
      </c>
      <c r="AB24" s="19">
        <v>4469410.783173183</v>
      </c>
      <c r="AC24" s="19">
        <v>4590228.0176163055</v>
      </c>
      <c r="AD24" s="19">
        <v>4726501.351520218</v>
      </c>
      <c r="AE24" s="19">
        <v>4766162.724597076</v>
      </c>
      <c r="AF24" s="19">
        <v>4789799.6014845446</v>
      </c>
      <c r="AG24" s="19">
        <v>4771823.5901470659</v>
      </c>
      <c r="AH24" s="19">
        <v>4630460.3301113285</v>
      </c>
      <c r="AI24" s="19">
        <v>4513126.0417826455</v>
      </c>
      <c r="AJ24" s="19">
        <v>4356861.5377780255</v>
      </c>
      <c r="AK24" s="19">
        <v>4143761.5223924518</v>
      </c>
      <c r="AL24" s="18">
        <v>3924393.1483875774</v>
      </c>
      <c r="AM24" s="19">
        <v>3735061.0122935427</v>
      </c>
      <c r="AN24" s="19">
        <v>3578318.5424103234</v>
      </c>
      <c r="AO24" s="19">
        <v>3330758.6454016482</v>
      </c>
      <c r="AP24" s="19">
        <v>3071068.4500913667</v>
      </c>
      <c r="AQ24" s="19">
        <v>2913019.1837450787</v>
      </c>
      <c r="AR24" s="19">
        <v>2797225.961901275</v>
      </c>
      <c r="AS24" s="19">
        <v>2641279.7320509786</v>
      </c>
      <c r="AT24" s="19">
        <v>2468822.9632381378</v>
      </c>
      <c r="AU24" s="19">
        <v>2297641.430269442</v>
      </c>
      <c r="AV24" s="19">
        <v>2192538.1247445382</v>
      </c>
      <c r="AW24" s="19">
        <v>2180560.2377713718</v>
      </c>
      <c r="AX24" s="18">
        <v>2177400.4364937642</v>
      </c>
      <c r="AY24" s="19">
        <v>2163010.3367001414</v>
      </c>
      <c r="AZ24" s="19">
        <v>2123084.0065688756</v>
      </c>
      <c r="BA24" s="19">
        <v>2076616.0366014354</v>
      </c>
      <c r="BB24" s="19">
        <v>2026697.2852295912</v>
      </c>
      <c r="BC24" s="19">
        <v>1984698.6111261556</v>
      </c>
      <c r="BD24" s="19">
        <v>1948499.8611402847</v>
      </c>
      <c r="BE24" s="19">
        <v>1966836.3306283499</v>
      </c>
      <c r="BF24" s="19">
        <v>1916508.5885427804</v>
      </c>
      <c r="BG24" s="19">
        <v>1871128.9878534358</v>
      </c>
      <c r="BH24" s="19">
        <v>1829375.381728916</v>
      </c>
      <c r="BI24" s="19">
        <v>1791425.4985807277</v>
      </c>
      <c r="BJ24" s="18">
        <v>1749434.5279270876</v>
      </c>
      <c r="BK24" s="19">
        <v>1710819.7734765941</v>
      </c>
      <c r="BL24" s="19">
        <v>1673956.4992032393</v>
      </c>
      <c r="BM24" s="19">
        <v>1637337.5460106838</v>
      </c>
      <c r="BN24" s="19">
        <v>1607474.0880401332</v>
      </c>
      <c r="BO24" s="19">
        <v>1572629.319663608</v>
      </c>
      <c r="BP24" s="19">
        <v>1540249.1816866982</v>
      </c>
      <c r="BQ24" s="19">
        <v>1504597.6063719811</v>
      </c>
      <c r="BR24" s="19">
        <v>1459244.9743506801</v>
      </c>
      <c r="BS24" s="19">
        <v>1422550.3052432276</v>
      </c>
      <c r="BT24" s="19">
        <v>1386233.6325929607</v>
      </c>
      <c r="BU24" s="19">
        <v>1353157.2788024945</v>
      </c>
      <c r="BV24" s="18">
        <v>1320690.6542827622</v>
      </c>
      <c r="BW24" s="19">
        <v>1292925.7569110463</v>
      </c>
      <c r="BX24" s="19">
        <v>1271112.5139973692</v>
      </c>
      <c r="BY24" s="19">
        <v>1240977.0333662326</v>
      </c>
      <c r="BZ24" s="19">
        <v>1209561.074551719</v>
      </c>
      <c r="CA24" s="19">
        <v>1189494.736243641</v>
      </c>
      <c r="CB24" s="19">
        <v>1155640.1000470766</v>
      </c>
      <c r="CC24" s="19">
        <v>1133088.2231320976</v>
      </c>
      <c r="CD24" s="19">
        <v>1107484.00715556</v>
      </c>
      <c r="CE24" s="19">
        <v>1078439.0389223434</v>
      </c>
      <c r="CF24" s="19">
        <v>1059465.4017773634</v>
      </c>
      <c r="CG24" s="19">
        <v>1044514.7005346022</v>
      </c>
      <c r="CH24" s="18">
        <v>1018141.7650986391</v>
      </c>
      <c r="CI24" s="19">
        <v>995998.3411980368</v>
      </c>
      <c r="CJ24" s="19">
        <v>975617.48980875069</v>
      </c>
      <c r="CK24" s="19">
        <v>948028.7332529386</v>
      </c>
      <c r="CL24" s="19">
        <v>926501.57461934141</v>
      </c>
      <c r="CM24" s="19">
        <v>913815.4660623821</v>
      </c>
      <c r="CN24" s="19">
        <v>891388.61015444482</v>
      </c>
      <c r="CO24" s="19">
        <v>873942.31643335801</v>
      </c>
      <c r="CP24" s="19">
        <v>858640.90658059926</v>
      </c>
      <c r="CQ24" s="19">
        <v>845893.73949717951</v>
      </c>
      <c r="CR24" s="19">
        <v>823915.7723599663</v>
      </c>
      <c r="CS24" s="19">
        <v>802702.93982303166</v>
      </c>
      <c r="CT24" s="18">
        <v>785838.85100858076</v>
      </c>
      <c r="CU24" s="19">
        <v>771079.41033160849</v>
      </c>
      <c r="CV24" s="19">
        <v>758306.69998352299</v>
      </c>
      <c r="CW24" s="19">
        <v>741442.66211848939</v>
      </c>
      <c r="CX24" s="19">
        <v>728321.47467323276</v>
      </c>
      <c r="CY24" s="19">
        <v>719473.62638092553</v>
      </c>
      <c r="CZ24" s="19">
        <v>704921.81096799439</v>
      </c>
      <c r="DA24" s="19">
        <v>694488.17239303933</v>
      </c>
      <c r="DB24" s="19">
        <v>679618.07155250222</v>
      </c>
      <c r="DC24" s="19">
        <v>666743.71818059485</v>
      </c>
      <c r="DD24" s="19">
        <v>657125.71335959609</v>
      </c>
      <c r="DE24" s="19">
        <v>644568.65062513459</v>
      </c>
      <c r="DF24" s="18">
        <v>627620.47514721181</v>
      </c>
      <c r="DG24" s="19">
        <v>615234.13597455528</v>
      </c>
      <c r="DH24" s="19">
        <v>605201.70296665141</v>
      </c>
      <c r="DI24" s="19">
        <v>593018.78990407637</v>
      </c>
      <c r="DJ24" s="19">
        <v>584284.99078437313</v>
      </c>
      <c r="DK24" s="19">
        <v>577046.92301322496</v>
      </c>
      <c r="DL24" s="19">
        <v>559049.8796037283</v>
      </c>
      <c r="DM24" s="19">
        <v>545320.57745683088</v>
      </c>
      <c r="DN24" s="19">
        <v>535657.09852669551</v>
      </c>
      <c r="DO24" s="19">
        <v>524156.70554667263</v>
      </c>
      <c r="DP24" s="19">
        <v>511016.62967985845</v>
      </c>
      <c r="DQ24" s="19">
        <v>498408.50723345194</v>
      </c>
      <c r="DR24" s="18">
        <v>484825.87202186196</v>
      </c>
      <c r="DS24" s="19">
        <v>476693.22673971299</v>
      </c>
      <c r="DT24" s="19">
        <v>467618.94715158106</v>
      </c>
      <c r="DU24" s="19">
        <v>453163.2727289258</v>
      </c>
      <c r="DV24" s="19">
        <v>444073.96928051912</v>
      </c>
      <c r="DW24" s="19">
        <v>441782.35134572501</v>
      </c>
      <c r="DX24" s="19">
        <v>397752.60799827625</v>
      </c>
      <c r="DY24" s="19">
        <v>387354.1915908996</v>
      </c>
      <c r="DZ24" s="19">
        <v>377287.70128841599</v>
      </c>
      <c r="EA24" s="19">
        <v>369240.22340639291</v>
      </c>
      <c r="EB24" s="19">
        <v>360406.43107748078</v>
      </c>
      <c r="EC24" s="19">
        <v>354148.48541098431</v>
      </c>
      <c r="ED24" s="18">
        <v>346965.77658914652</v>
      </c>
      <c r="EE24" s="19">
        <v>339857.00681112224</v>
      </c>
      <c r="EF24" s="19">
        <v>334158.00684368255</v>
      </c>
      <c r="EG24" s="19">
        <v>330554.45495937741</v>
      </c>
      <c r="EH24" s="19">
        <v>322487.04751696973</v>
      </c>
      <c r="EI24" s="19">
        <v>310206.80890749808</v>
      </c>
      <c r="EJ24" s="19">
        <v>208765.18682419474</v>
      </c>
      <c r="EK24" s="19">
        <v>143094.45999162237</v>
      </c>
      <c r="EL24" s="19">
        <v>139201.3923697673</v>
      </c>
      <c r="EM24" s="19">
        <v>137308.11713049025</v>
      </c>
      <c r="EN24" s="19">
        <v>99115.386444247648</v>
      </c>
      <c r="EO24" s="19">
        <v>97974.777922342633</v>
      </c>
      <c r="EP24" s="18">
        <v>96789.797876229088</v>
      </c>
      <c r="EQ24" s="19">
        <v>95652.627038821374</v>
      </c>
      <c r="ER24" s="19">
        <v>94529.930417574491</v>
      </c>
      <c r="ES24" s="19">
        <v>93421.494487338379</v>
      </c>
      <c r="ET24" s="19">
        <v>92327.108045868052</v>
      </c>
      <c r="EU24" s="19">
        <v>91246.565959634056</v>
      </c>
      <c r="EV24" s="19">
        <v>90179.662272201778</v>
      </c>
      <c r="EW24" s="19">
        <v>89126.196795852098</v>
      </c>
      <c r="EX24" s="19">
        <v>88085.975811581375</v>
      </c>
      <c r="EY24" s="19">
        <v>87058.803877480779</v>
      </c>
      <c r="EZ24" s="19">
        <v>86044.490958904411</v>
      </c>
      <c r="FA24" s="19">
        <v>85042.851005564124</v>
      </c>
      <c r="FB24" s="18">
        <v>84053.697467171762</v>
      </c>
      <c r="FC24" s="19">
        <v>83076.850100702082</v>
      </c>
      <c r="FD24" s="19">
        <v>82112.135254750494</v>
      </c>
      <c r="FE24" s="19">
        <v>81159.373424839112</v>
      </c>
      <c r="FF24" s="19">
        <v>80218.390536658248</v>
      </c>
      <c r="FG24" s="19">
        <v>79289.023791876505</v>
      </c>
      <c r="FH24" s="19">
        <v>78371.101977636688</v>
      </c>
      <c r="FI24" s="19">
        <v>77464.463957060041</v>
      </c>
      <c r="FJ24" s="19">
        <v>76568.946347457415</v>
      </c>
      <c r="FK24" s="19">
        <v>75684.389511950081</v>
      </c>
      <c r="FL24" s="19">
        <v>74810.641305279845</v>
      </c>
      <c r="FM24" s="19">
        <v>73947.543029115375</v>
      </c>
      <c r="FN24" s="18">
        <v>73094.951291271762</v>
      </c>
      <c r="FO24" s="19">
        <v>72252.708131965046</v>
      </c>
      <c r="FP24" s="19">
        <v>71420.674143368116</v>
      </c>
      <c r="FQ24" s="19">
        <v>70598.702603127924</v>
      </c>
      <c r="FR24" s="19">
        <v>69786.65408051222</v>
      </c>
      <c r="FS24" s="19">
        <v>68984.384676073154</v>
      </c>
      <c r="FT24" s="19">
        <v>68191.7611277939</v>
      </c>
      <c r="FU24" s="19">
        <v>67408.648027847317</v>
      </c>
      <c r="FV24" s="19">
        <v>66634.914575669129</v>
      </c>
      <c r="FW24" s="19">
        <v>65870.424040527025</v>
      </c>
      <c r="FX24" s="19">
        <v>65115.049706214522</v>
      </c>
      <c r="FY24" s="19">
        <v>64368.670225240567</v>
      </c>
      <c r="FZ24" s="18">
        <v>63631.155474135747</v>
      </c>
      <c r="GA24" s="19">
        <v>62902.383182503894</v>
      </c>
      <c r="GB24" s="19">
        <v>62182.234402853996</v>
      </c>
      <c r="GC24" s="19">
        <v>61470.589787695011</v>
      </c>
      <c r="GD24" s="19">
        <v>60767.331850988521</v>
      </c>
      <c r="GE24" s="19">
        <v>60072.345629601237</v>
      </c>
      <c r="GF24" s="19">
        <v>59385.520267662789</v>
      </c>
      <c r="GG24" s="19">
        <v>58706.734810419272</v>
      </c>
      <c r="GH24" s="19">
        <v>58035.89073943127</v>
      </c>
      <c r="GI24" s="19">
        <v>57372.877075923258</v>
      </c>
      <c r="GJ24" s="19">
        <v>56717.582118214545</v>
      </c>
      <c r="GK24" s="19">
        <v>56069.902717697682</v>
      </c>
      <c r="GL24" s="18">
        <v>55429.736887217769</v>
      </c>
      <c r="GM24" s="19">
        <v>54796.987446882835</v>
      </c>
      <c r="GN24" s="19">
        <v>54171.545156464774</v>
      </c>
      <c r="GO24" s="19">
        <v>53553.316458976769</v>
      </c>
      <c r="GP24" s="19">
        <v>52942.203913074271</v>
      </c>
      <c r="GQ24" s="19">
        <v>52338.111115960128</v>
      </c>
      <c r="GR24" s="19">
        <v>786.38560340446054</v>
      </c>
      <c r="GS24" s="19"/>
      <c r="GT24" s="19"/>
      <c r="GU24" s="19"/>
      <c r="GV24" s="19"/>
      <c r="GW24" s="19"/>
      <c r="GX24" s="18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8"/>
      <c r="HK24" s="19"/>
      <c r="HL24" s="19"/>
      <c r="HM24" s="19"/>
      <c r="HN24" s="19"/>
      <c r="HO24" s="27"/>
    </row>
    <row r="25" spans="1:223" x14ac:dyDescent="0.25">
      <c r="A25" s="11" t="s">
        <v>244</v>
      </c>
      <c r="B25" s="18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8"/>
      <c r="O25" s="19"/>
      <c r="P25" s="19"/>
      <c r="Q25" s="19"/>
      <c r="R25" s="19"/>
      <c r="S25" s="19"/>
      <c r="T25" s="19"/>
      <c r="U25" s="19">
        <v>6525130.7974509932</v>
      </c>
      <c r="V25" s="19">
        <v>9505929.5645874701</v>
      </c>
      <c r="W25" s="19">
        <v>9396380.8116032816</v>
      </c>
      <c r="X25" s="19">
        <v>7314569.9388744216</v>
      </c>
      <c r="Y25" s="19">
        <v>6153391.3280370571</v>
      </c>
      <c r="Z25" s="18">
        <v>5357281.1293913387</v>
      </c>
      <c r="AA25" s="19">
        <v>4676009.1517453631</v>
      </c>
      <c r="AB25" s="19">
        <v>4319429.9556873664</v>
      </c>
      <c r="AC25" s="19">
        <v>4086393.2911396027</v>
      </c>
      <c r="AD25" s="19">
        <v>4019938.3138032677</v>
      </c>
      <c r="AE25" s="19">
        <v>4025186.4934898028</v>
      </c>
      <c r="AF25" s="19">
        <v>3985006.4020283679</v>
      </c>
      <c r="AG25" s="19">
        <v>3929956.4089618274</v>
      </c>
      <c r="AH25" s="19">
        <v>3855281.7438953691</v>
      </c>
      <c r="AI25" s="19">
        <v>3759810.2167814681</v>
      </c>
      <c r="AJ25" s="19">
        <v>3660920.3641322879</v>
      </c>
      <c r="AK25" s="19">
        <v>3554030.4148208015</v>
      </c>
      <c r="AL25" s="18">
        <v>3430854.5095141432</v>
      </c>
      <c r="AM25" s="19">
        <v>3211026.4056529664</v>
      </c>
      <c r="AN25" s="19">
        <v>3038882.0765221156</v>
      </c>
      <c r="AO25" s="19">
        <v>2844603.7546038101</v>
      </c>
      <c r="AP25" s="19">
        <v>2655105.3383756448</v>
      </c>
      <c r="AQ25" s="19">
        <v>2465721.1192113934</v>
      </c>
      <c r="AR25" s="19">
        <v>2285589.7182248691</v>
      </c>
      <c r="AS25" s="19">
        <v>2116373.3088681623</v>
      </c>
      <c r="AT25" s="19">
        <v>1959180.5467825574</v>
      </c>
      <c r="AU25" s="19">
        <v>1811781.1446026361</v>
      </c>
      <c r="AV25" s="19">
        <v>1687180.5683369311</v>
      </c>
      <c r="AW25" s="19">
        <v>1588114.3964283303</v>
      </c>
      <c r="AX25" s="18">
        <v>1513603.4538153596</v>
      </c>
      <c r="AY25" s="19">
        <v>1434276.9993132062</v>
      </c>
      <c r="AZ25" s="19">
        <v>1367401.4691083354</v>
      </c>
      <c r="BA25" s="19">
        <v>1317010.8074066802</v>
      </c>
      <c r="BB25" s="19">
        <v>1279718.0960969306</v>
      </c>
      <c r="BC25" s="19">
        <v>1242963.2539926465</v>
      </c>
      <c r="BD25" s="19">
        <v>1199859.6734631427</v>
      </c>
      <c r="BE25" s="19">
        <v>1175816.3644833998</v>
      </c>
      <c r="BF25" s="19">
        <v>1238653.5053163779</v>
      </c>
      <c r="BG25" s="19">
        <v>1205215.1506219576</v>
      </c>
      <c r="BH25" s="19">
        <v>1169826.7567836307</v>
      </c>
      <c r="BI25" s="19">
        <v>1138063.3449182566</v>
      </c>
      <c r="BJ25" s="18">
        <v>1106391.5237324724</v>
      </c>
      <c r="BK25" s="19">
        <v>1074079.4459539931</v>
      </c>
      <c r="BL25" s="19">
        <v>1050681.6212493044</v>
      </c>
      <c r="BM25" s="19">
        <v>1024636.3967027981</v>
      </c>
      <c r="BN25" s="19">
        <v>996910.4553374938</v>
      </c>
      <c r="BO25" s="19">
        <v>977474.94955568947</v>
      </c>
      <c r="BP25" s="19">
        <v>952062.59414570953</v>
      </c>
      <c r="BQ25" s="19">
        <v>923983.42152429395</v>
      </c>
      <c r="BR25" s="19">
        <v>907288.6875462255</v>
      </c>
      <c r="BS25" s="19">
        <v>876577.2910461463</v>
      </c>
      <c r="BT25" s="19">
        <v>851504.77859314624</v>
      </c>
      <c r="BU25" s="19">
        <v>826243.039113865</v>
      </c>
      <c r="BV25" s="18">
        <v>806815.21461261599</v>
      </c>
      <c r="BW25" s="19">
        <v>785343.80786996637</v>
      </c>
      <c r="BX25" s="19">
        <v>768258.16322671797</v>
      </c>
      <c r="BY25" s="19">
        <v>752467.65757301485</v>
      </c>
      <c r="BZ25" s="19">
        <v>737678.93603025505</v>
      </c>
      <c r="CA25" s="19">
        <v>716338.38512081513</v>
      </c>
      <c r="CB25" s="19">
        <v>698715.10702853987</v>
      </c>
      <c r="CC25" s="19">
        <v>675149.49124951963</v>
      </c>
      <c r="CD25" s="19">
        <v>659333.31890833448</v>
      </c>
      <c r="CE25" s="19">
        <v>645613.53966989391</v>
      </c>
      <c r="CF25" s="19">
        <v>628371.56605713139</v>
      </c>
      <c r="CG25" s="19">
        <v>617492.87387411424</v>
      </c>
      <c r="CH25" s="18">
        <v>611980.74778746581</v>
      </c>
      <c r="CI25" s="19">
        <v>598491.76800432953</v>
      </c>
      <c r="CJ25" s="19">
        <v>583792.03916669625</v>
      </c>
      <c r="CK25" s="19">
        <v>572090.7346210574</v>
      </c>
      <c r="CL25" s="19">
        <v>555351.22652765608</v>
      </c>
      <c r="CM25" s="19">
        <v>543227.42605945305</v>
      </c>
      <c r="CN25" s="19">
        <v>536730.26925975189</v>
      </c>
      <c r="CO25" s="19">
        <v>529280.66677721892</v>
      </c>
      <c r="CP25" s="19">
        <v>519784.250505478</v>
      </c>
      <c r="CQ25" s="19">
        <v>512054.48273505329</v>
      </c>
      <c r="CR25" s="19">
        <v>506849.0703868483</v>
      </c>
      <c r="CS25" s="19">
        <v>497075.05561858835</v>
      </c>
      <c r="CT25" s="18">
        <v>486750.19075903873</v>
      </c>
      <c r="CU25" s="19">
        <v>478136.93746176531</v>
      </c>
      <c r="CV25" s="19">
        <v>470544.12158805953</v>
      </c>
      <c r="CW25" s="19">
        <v>464412.76383273606</v>
      </c>
      <c r="CX25" s="19">
        <v>457388.57595901465</v>
      </c>
      <c r="CY25" s="19">
        <v>449635.19655621058</v>
      </c>
      <c r="CZ25" s="19">
        <v>446359.62988990895</v>
      </c>
      <c r="DA25" s="19">
        <v>440288.36758197495</v>
      </c>
      <c r="DB25" s="19">
        <v>434804.83231429226</v>
      </c>
      <c r="DC25" s="19">
        <v>427374.14928036142</v>
      </c>
      <c r="DD25" s="19">
        <v>420495.05900779011</v>
      </c>
      <c r="DE25" s="19">
        <v>417436.72093003197</v>
      </c>
      <c r="DF25" s="18">
        <v>410878.43468240567</v>
      </c>
      <c r="DG25" s="19">
        <v>401613.76155068871</v>
      </c>
      <c r="DH25" s="19">
        <v>395335.59170168242</v>
      </c>
      <c r="DI25" s="19">
        <v>391021.52926330041</v>
      </c>
      <c r="DJ25" s="19">
        <v>385971.02928648295</v>
      </c>
      <c r="DK25" s="19">
        <v>383710.8292862107</v>
      </c>
      <c r="DL25" s="19">
        <v>381496.38099182479</v>
      </c>
      <c r="DM25" s="19">
        <v>372755.84427560354</v>
      </c>
      <c r="DN25" s="19">
        <v>365319.90945863217</v>
      </c>
      <c r="DO25" s="19">
        <v>364334.78061180102</v>
      </c>
      <c r="DP25" s="19">
        <v>359848.86044120416</v>
      </c>
      <c r="DQ25" s="19">
        <v>353745.03707455099</v>
      </c>
      <c r="DR25" s="18">
        <v>347809.75702000642</v>
      </c>
      <c r="DS25" s="19">
        <v>342410.45254702069</v>
      </c>
      <c r="DT25" s="19">
        <v>340703.3659779976</v>
      </c>
      <c r="DU25" s="19">
        <v>337325.96559793595</v>
      </c>
      <c r="DV25" s="19">
        <v>328867.51336753793</v>
      </c>
      <c r="DW25" s="19">
        <v>325131.11778002809</v>
      </c>
      <c r="DX25" s="19">
        <v>327644.54658774321</v>
      </c>
      <c r="DY25" s="19">
        <v>305682.0173647037</v>
      </c>
      <c r="DZ25" s="19">
        <v>298731.44884510391</v>
      </c>
      <c r="EA25" s="19">
        <v>293832.30262811272</v>
      </c>
      <c r="EB25" s="19">
        <v>289924.90385863039</v>
      </c>
      <c r="EC25" s="19">
        <v>285198.94504655636</v>
      </c>
      <c r="ED25" s="18">
        <v>282856.38992578839</v>
      </c>
      <c r="EE25" s="19">
        <v>279839.10596001137</v>
      </c>
      <c r="EF25" s="19">
        <v>278137.92120114749</v>
      </c>
      <c r="EG25" s="19">
        <v>276102.93164966191</v>
      </c>
      <c r="EH25" s="19">
        <v>276920.12666076946</v>
      </c>
      <c r="EI25" s="19">
        <v>274198.11804290116</v>
      </c>
      <c r="EJ25" s="19">
        <v>266247.10362362186</v>
      </c>
      <c r="EK25" s="19">
        <v>226976.75276454171</v>
      </c>
      <c r="EL25" s="19">
        <v>99136.215386836993</v>
      </c>
      <c r="EM25" s="19">
        <v>97169.156645016075</v>
      </c>
      <c r="EN25" s="19">
        <v>96348.688685058107</v>
      </c>
      <c r="EO25" s="19">
        <v>94925.189254484285</v>
      </c>
      <c r="EP25" s="18">
        <v>93895.894452525361</v>
      </c>
      <c r="EQ25" s="19">
        <v>92815.828079021041</v>
      </c>
      <c r="ER25" s="19">
        <v>91785.882876504736</v>
      </c>
      <c r="ES25" s="19">
        <v>90769.611563918923</v>
      </c>
      <c r="ET25" s="19">
        <v>89766.801155777328</v>
      </c>
      <c r="EU25" s="19">
        <v>88777.251349835016</v>
      </c>
      <c r="EV25" s="19">
        <v>87800.756690773851</v>
      </c>
      <c r="EW25" s="19">
        <v>86837.118776348827</v>
      </c>
      <c r="EX25" s="19">
        <v>85886.148557388253</v>
      </c>
      <c r="EY25" s="19">
        <v>84947.652116004931</v>
      </c>
      <c r="EZ25" s="19">
        <v>84021.440241574557</v>
      </c>
      <c r="FA25" s="19">
        <v>83107.32578492543</v>
      </c>
      <c r="FB25" s="18">
        <v>82205.135018674569</v>
      </c>
      <c r="FC25" s="19">
        <v>81314.680432197652</v>
      </c>
      <c r="FD25" s="19">
        <v>80435.794305374598</v>
      </c>
      <c r="FE25" s="19">
        <v>79568.298380654363</v>
      </c>
      <c r="FF25" s="19">
        <v>78712.028422274569</v>
      </c>
      <c r="FG25" s="19">
        <v>77866.811679947103</v>
      </c>
      <c r="FH25" s="19">
        <v>77032.490686625097</v>
      </c>
      <c r="FI25" s="19">
        <v>76208.898199283271</v>
      </c>
      <c r="FJ25" s="19">
        <v>75395.879373779957</v>
      </c>
      <c r="FK25" s="19">
        <v>74593.276681615738</v>
      </c>
      <c r="FL25" s="19">
        <v>73800.937840101469</v>
      </c>
      <c r="FM25" s="19">
        <v>73018.713112358397</v>
      </c>
      <c r="FN25" s="18">
        <v>72246.452538602549</v>
      </c>
      <c r="FO25" s="19">
        <v>71484.011066312902</v>
      </c>
      <c r="FP25" s="19">
        <v>70731.245465873566</v>
      </c>
      <c r="FQ25" s="19">
        <v>69988.015992026398</v>
      </c>
      <c r="FR25" s="19">
        <v>69254.179092250371</v>
      </c>
      <c r="FS25" s="19">
        <v>68529.60357436059</v>
      </c>
      <c r="FT25" s="19">
        <v>67814.154638909225</v>
      </c>
      <c r="FU25" s="19">
        <v>67107.698486448498</v>
      </c>
      <c r="FV25" s="19">
        <v>66410.105324793461</v>
      </c>
      <c r="FW25" s="19">
        <v>65721.249807569577</v>
      </c>
      <c r="FX25" s="19">
        <v>65041.00582694968</v>
      </c>
      <c r="FY25" s="19">
        <v>64369.245429296279</v>
      </c>
      <c r="FZ25" s="18">
        <v>63705.853744213193</v>
      </c>
      <c r="GA25" s="19">
        <v>63050.706825325848</v>
      </c>
      <c r="GB25" s="19">
        <v>62403.685510617404</v>
      </c>
      <c r="GC25" s="19">
        <v>61764.676891144278</v>
      </c>
      <c r="GD25" s="19">
        <v>61133.570719415409</v>
      </c>
      <c r="GE25" s="19">
        <v>60510.251079224356</v>
      </c>
      <c r="GF25" s="19">
        <v>59894.603754364551</v>
      </c>
      <c r="GG25" s="19">
        <v>59286.52548896565</v>
      </c>
      <c r="GH25" s="19">
        <v>58685.908996989223</v>
      </c>
      <c r="GI25" s="19">
        <v>58092.648115301985</v>
      </c>
      <c r="GJ25" s="19">
        <v>57506.63758077065</v>
      </c>
      <c r="GK25" s="19">
        <v>56927.779621882619</v>
      </c>
      <c r="GL25" s="18">
        <v>56355.971498409766</v>
      </c>
      <c r="GM25" s="19">
        <v>55791.115177386862</v>
      </c>
      <c r="GN25" s="19">
        <v>55233.116671659067</v>
      </c>
      <c r="GO25" s="19">
        <v>54681.874240998251</v>
      </c>
      <c r="GP25" s="19">
        <v>54137.299205512434</v>
      </c>
      <c r="GQ25" s="19">
        <v>53599.29755514158</v>
      </c>
      <c r="GR25" s="19">
        <v>53067.778025635969</v>
      </c>
      <c r="GS25" s="19">
        <v>476.54609202036471</v>
      </c>
      <c r="GT25" s="19"/>
      <c r="GU25" s="19"/>
      <c r="GV25" s="19"/>
      <c r="GW25" s="19"/>
      <c r="GX25" s="18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8"/>
      <c r="HK25" s="19"/>
      <c r="HL25" s="19"/>
      <c r="HM25" s="19"/>
      <c r="HN25" s="19"/>
      <c r="HO25" s="27"/>
    </row>
    <row r="26" spans="1:223" x14ac:dyDescent="0.25">
      <c r="A26" s="11" t="s">
        <v>245</v>
      </c>
      <c r="B26" s="18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8"/>
      <c r="O26" s="19"/>
      <c r="P26" s="19"/>
      <c r="Q26" s="19"/>
      <c r="R26" s="19"/>
      <c r="S26" s="19"/>
      <c r="T26" s="19"/>
      <c r="U26" s="19"/>
      <c r="V26" s="19">
        <v>7372461.7488740813</v>
      </c>
      <c r="W26" s="19">
        <v>8976759.2756966725</v>
      </c>
      <c r="X26" s="19">
        <v>7107099.3055145415</v>
      </c>
      <c r="Y26" s="19">
        <v>5526844.1067656558</v>
      </c>
      <c r="Z26" s="18">
        <v>4696203.6837956421</v>
      </c>
      <c r="AA26" s="19">
        <v>4263937.7639072416</v>
      </c>
      <c r="AB26" s="19">
        <v>3786298.5921442425</v>
      </c>
      <c r="AC26" s="19">
        <v>3509567.5124562858</v>
      </c>
      <c r="AD26" s="19">
        <v>3138011.3117004558</v>
      </c>
      <c r="AE26" s="19">
        <v>3052422.3811014732</v>
      </c>
      <c r="AF26" s="19">
        <v>2943723.2155576628</v>
      </c>
      <c r="AG26" s="19">
        <v>2772589.2299685725</v>
      </c>
      <c r="AH26" s="19">
        <v>2742443.1468220609</v>
      </c>
      <c r="AI26" s="19">
        <v>2595210.1098596128</v>
      </c>
      <c r="AJ26" s="19">
        <v>2516259.6681367429</v>
      </c>
      <c r="AK26" s="19">
        <v>2335374.7194406586</v>
      </c>
      <c r="AL26" s="18">
        <v>2173270.9032240151</v>
      </c>
      <c r="AM26" s="19">
        <v>2075528.7971387017</v>
      </c>
      <c r="AN26" s="19">
        <v>1952381.973429258</v>
      </c>
      <c r="AO26" s="19">
        <v>1839235.2017149935</v>
      </c>
      <c r="AP26" s="19">
        <v>1732282.944628878</v>
      </c>
      <c r="AQ26" s="19">
        <v>1663260.1121981668</v>
      </c>
      <c r="AR26" s="19">
        <v>1558974.5155415779</v>
      </c>
      <c r="AS26" s="19">
        <v>1502412.4396904006</v>
      </c>
      <c r="AT26" s="19">
        <v>1420958.4577481239</v>
      </c>
      <c r="AU26" s="19">
        <v>1334780.1251790631</v>
      </c>
      <c r="AV26" s="19">
        <v>1283309.1825711662</v>
      </c>
      <c r="AW26" s="19">
        <v>1214798.6690260775</v>
      </c>
      <c r="AX26" s="18">
        <v>1159150.042432993</v>
      </c>
      <c r="AY26" s="19">
        <v>1132699.6430485426</v>
      </c>
      <c r="AZ26" s="19">
        <v>1102746.2327955926</v>
      </c>
      <c r="BA26" s="19">
        <v>1071141.1385711448</v>
      </c>
      <c r="BB26" s="19">
        <v>1030320.3399953394</v>
      </c>
      <c r="BC26" s="19">
        <v>1025246.572435639</v>
      </c>
      <c r="BD26" s="19">
        <v>972221.37247848685</v>
      </c>
      <c r="BE26" s="19">
        <v>962014.5807718453</v>
      </c>
      <c r="BF26" s="19">
        <v>930164.10448590841</v>
      </c>
      <c r="BG26" s="19">
        <v>970356.26950458903</v>
      </c>
      <c r="BH26" s="19">
        <v>949678.21670525405</v>
      </c>
      <c r="BI26" s="19">
        <v>924820.48067118111</v>
      </c>
      <c r="BJ26" s="18">
        <v>900934.33504767204</v>
      </c>
      <c r="BK26" s="19">
        <v>879447.06325361074</v>
      </c>
      <c r="BL26" s="19">
        <v>855903.91928648553</v>
      </c>
      <c r="BM26" s="19">
        <v>838381.28732001921</v>
      </c>
      <c r="BN26" s="19">
        <v>819146.93992524152</v>
      </c>
      <c r="BO26" s="19">
        <v>802046.56225474016</v>
      </c>
      <c r="BP26" s="19">
        <v>783354.40641235071</v>
      </c>
      <c r="BQ26" s="19">
        <v>763789.833797339</v>
      </c>
      <c r="BR26" s="19">
        <v>742173.02601068374</v>
      </c>
      <c r="BS26" s="19">
        <v>722254.12485217478</v>
      </c>
      <c r="BT26" s="19">
        <v>702919.26732131932</v>
      </c>
      <c r="BU26" s="19">
        <v>683296.30310885236</v>
      </c>
      <c r="BV26" s="18">
        <v>664358.67835889151</v>
      </c>
      <c r="BW26" s="19">
        <v>646768.34212980536</v>
      </c>
      <c r="BX26" s="19">
        <v>629767.9112036638</v>
      </c>
      <c r="BY26" s="19">
        <v>613201.38913224416</v>
      </c>
      <c r="BZ26" s="19">
        <v>596943.11980170221</v>
      </c>
      <c r="CA26" s="19">
        <v>583344.32597496198</v>
      </c>
      <c r="CB26" s="19">
        <v>567599.28800025932</v>
      </c>
      <c r="CC26" s="19">
        <v>554915.97362168704</v>
      </c>
      <c r="CD26" s="19">
        <v>531129.94919121661</v>
      </c>
      <c r="CE26" s="19">
        <v>507558.19761684391</v>
      </c>
      <c r="CF26" s="19">
        <v>495536.38912058366</v>
      </c>
      <c r="CG26" s="19">
        <v>483895.93166915828</v>
      </c>
      <c r="CH26" s="18">
        <v>472352.98449072125</v>
      </c>
      <c r="CI26" s="19">
        <v>461892.46457782877</v>
      </c>
      <c r="CJ26" s="19">
        <v>451903.23415637168</v>
      </c>
      <c r="CK26" s="19">
        <v>441582.95497001201</v>
      </c>
      <c r="CL26" s="19">
        <v>432038.74126012344</v>
      </c>
      <c r="CM26" s="19">
        <v>423555.12728662329</v>
      </c>
      <c r="CN26" s="19">
        <v>413922.85088687664</v>
      </c>
      <c r="CO26" s="19">
        <v>406972.23086873785</v>
      </c>
      <c r="CP26" s="19">
        <v>398757.16177865578</v>
      </c>
      <c r="CQ26" s="19">
        <v>391915.9183325147</v>
      </c>
      <c r="CR26" s="19">
        <v>384966.33949142339</v>
      </c>
      <c r="CS26" s="19">
        <v>377749.07116168004</v>
      </c>
      <c r="CT26" s="18">
        <v>370681.76321388915</v>
      </c>
      <c r="CU26" s="19">
        <v>364336.09380531346</v>
      </c>
      <c r="CV26" s="19">
        <v>358449.30315037165</v>
      </c>
      <c r="CW26" s="19">
        <v>351958.17717613775</v>
      </c>
      <c r="CX26" s="19">
        <v>345996.75914875476</v>
      </c>
      <c r="CY26" s="19">
        <v>340810.7233741323</v>
      </c>
      <c r="CZ26" s="19">
        <v>334498.71576577961</v>
      </c>
      <c r="DA26" s="19">
        <v>329285.38100525911</v>
      </c>
      <c r="DB26" s="19">
        <v>323518.99224294425</v>
      </c>
      <c r="DC26" s="19">
        <v>318205.41521086893</v>
      </c>
      <c r="DD26" s="19">
        <v>312918.95824938366</v>
      </c>
      <c r="DE26" s="19">
        <v>307740.07093525317</v>
      </c>
      <c r="DF26" s="18">
        <v>302217.49354068725</v>
      </c>
      <c r="DG26" s="19">
        <v>297248.80276708043</v>
      </c>
      <c r="DH26" s="19">
        <v>292496.02562971233</v>
      </c>
      <c r="DI26" s="19">
        <v>287500.68705706688</v>
      </c>
      <c r="DJ26" s="19">
        <v>282918.32204798888</v>
      </c>
      <c r="DK26" s="19">
        <v>278850.77472036041</v>
      </c>
      <c r="DL26" s="19">
        <v>274074.99203052989</v>
      </c>
      <c r="DM26" s="19">
        <v>270069.34291896055</v>
      </c>
      <c r="DN26" s="19">
        <v>265411.14801146853</v>
      </c>
      <c r="DO26" s="19">
        <v>261117.34698019689</v>
      </c>
      <c r="DP26" s="19">
        <v>257191.11101651748</v>
      </c>
      <c r="DQ26" s="19">
        <v>253181.61984330436</v>
      </c>
      <c r="DR26" s="18">
        <v>248566.20295420519</v>
      </c>
      <c r="DS26" s="19">
        <v>244641.20047194674</v>
      </c>
      <c r="DT26" s="19">
        <v>240967.63026977162</v>
      </c>
      <c r="DU26" s="19">
        <v>237214.11876168434</v>
      </c>
      <c r="DV26" s="19">
        <v>233609.58670003357</v>
      </c>
      <c r="DW26" s="19">
        <v>230155.59296519819</v>
      </c>
      <c r="DX26" s="19">
        <v>226360.80808640024</v>
      </c>
      <c r="DY26" s="19">
        <v>223357.5619418149</v>
      </c>
      <c r="DZ26" s="19">
        <v>198443.77126174205</v>
      </c>
      <c r="EA26" s="19">
        <v>195589.62364508066</v>
      </c>
      <c r="EB26" s="19">
        <v>192862.06925786636</v>
      </c>
      <c r="EC26" s="19">
        <v>190212.07760009216</v>
      </c>
      <c r="ED26" s="18">
        <v>187527.65482639149</v>
      </c>
      <c r="EE26" s="19">
        <v>184915.44574903045</v>
      </c>
      <c r="EF26" s="19">
        <v>182380.50465937387</v>
      </c>
      <c r="EG26" s="19">
        <v>179933.35078421561</v>
      </c>
      <c r="EH26" s="19">
        <v>177858.08933586313</v>
      </c>
      <c r="EI26" s="19">
        <v>175554.87717295298</v>
      </c>
      <c r="EJ26" s="19">
        <v>173255.09894027031</v>
      </c>
      <c r="EK26" s="19">
        <v>170865.62943228119</v>
      </c>
      <c r="EL26" s="19">
        <v>115134.34335333426</v>
      </c>
      <c r="EM26" s="19">
        <v>93420.189361014098</v>
      </c>
      <c r="EN26" s="19">
        <v>92334.424007515307</v>
      </c>
      <c r="EO26" s="19">
        <v>91309.966746533071</v>
      </c>
      <c r="EP26" s="18">
        <v>90270.434439696604</v>
      </c>
      <c r="EQ26" s="19">
        <v>89259.13715464453</v>
      </c>
      <c r="ER26" s="19">
        <v>88256.545177564331</v>
      </c>
      <c r="ES26" s="19">
        <v>87266.917746224673</v>
      </c>
      <c r="ET26" s="19">
        <v>86288.527341501336</v>
      </c>
      <c r="EU26" s="19">
        <v>85321.228932661965</v>
      </c>
      <c r="EV26" s="19">
        <v>84364.883957689744</v>
      </c>
      <c r="EW26" s="19">
        <v>83419.350008757523</v>
      </c>
      <c r="EX26" s="19">
        <v>82484.487839490714</v>
      </c>
      <c r="EY26" s="19">
        <v>81560.162672230217</v>
      </c>
      <c r="EZ26" s="19">
        <v>80646.238444959206</v>
      </c>
      <c r="FA26" s="19">
        <v>79742.586848734092</v>
      </c>
      <c r="FB26" s="18">
        <v>78849.073821538041</v>
      </c>
      <c r="FC26" s="19">
        <v>77965.57119297485</v>
      </c>
      <c r="FD26" s="19">
        <v>77091.953454100949</v>
      </c>
      <c r="FE26" s="19">
        <v>76228.092311614964</v>
      </c>
      <c r="FF26" s="19">
        <v>75373.867963836223</v>
      </c>
      <c r="FG26" s="19">
        <v>74529.157824726266</v>
      </c>
      <c r="FH26" s="19">
        <v>73693.839046794106</v>
      </c>
      <c r="FI26" s="19">
        <v>72867.794189811597</v>
      </c>
      <c r="FJ26" s="19">
        <v>72050.912343718708</v>
      </c>
      <c r="FK26" s="19">
        <v>71243.069015214103</v>
      </c>
      <c r="FL26" s="19">
        <v>70444.156678595493</v>
      </c>
      <c r="FM26" s="19">
        <v>69654.064600897633</v>
      </c>
      <c r="FN26" s="18">
        <v>68872.673434629542</v>
      </c>
      <c r="FO26" s="19">
        <v>68099.88484570953</v>
      </c>
      <c r="FP26" s="19">
        <v>67335.585655362112</v>
      </c>
      <c r="FQ26" s="19">
        <v>66579.669614979794</v>
      </c>
      <c r="FR26" s="19">
        <v>65832.036744670622</v>
      </c>
      <c r="FS26" s="19">
        <v>65092.579372921959</v>
      </c>
      <c r="FT26" s="19">
        <v>64361.195374031515</v>
      </c>
      <c r="FU26" s="19">
        <v>63637.784206654716</v>
      </c>
      <c r="FV26" s="19">
        <v>62922.25239816252</v>
      </c>
      <c r="FW26" s="19">
        <v>62214.496599947452</v>
      </c>
      <c r="FX26" s="19">
        <v>61514.423277927861</v>
      </c>
      <c r="FY26" s="19">
        <v>60821.936475116949</v>
      </c>
      <c r="FZ26" s="18">
        <v>60136.941773075298</v>
      </c>
      <c r="GA26" s="19">
        <v>59459.34746062645</v>
      </c>
      <c r="GB26" s="19">
        <v>58789.062403688746</v>
      </c>
      <c r="GC26" s="19">
        <v>58125.997352538267</v>
      </c>
      <c r="GD26" s="19">
        <v>57470.059188735642</v>
      </c>
      <c r="GE26" s="19">
        <v>56821.165492725035</v>
      </c>
      <c r="GF26" s="19">
        <v>56179.226830424777</v>
      </c>
      <c r="GG26" s="19">
        <v>55544.156213563576</v>
      </c>
      <c r="GH26" s="19">
        <v>54915.875284038142</v>
      </c>
      <c r="GI26" s="19">
        <v>54294.29546921944</v>
      </c>
      <c r="GJ26" s="19">
        <v>53679.337149551618</v>
      </c>
      <c r="GK26" s="19">
        <v>53070.917298215936</v>
      </c>
      <c r="GL26" s="18">
        <v>52468.959880014299</v>
      </c>
      <c r="GM26" s="19">
        <v>51873.38389103314</v>
      </c>
      <c r="GN26" s="19">
        <v>51284.109988811455</v>
      </c>
      <c r="GO26" s="19">
        <v>50701.066022508894</v>
      </c>
      <c r="GP26" s="19">
        <v>50124.170465306714</v>
      </c>
      <c r="GQ26" s="19">
        <v>49553.350543459419</v>
      </c>
      <c r="GR26" s="19">
        <v>48988.537790484392</v>
      </c>
      <c r="GS26" s="19">
        <v>48429.650456657735</v>
      </c>
      <c r="GT26" s="19">
        <v>429.28421905016233</v>
      </c>
      <c r="GU26" s="19"/>
      <c r="GV26" s="19"/>
      <c r="GW26" s="19"/>
      <c r="GX26" s="18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8"/>
      <c r="HK26" s="19"/>
      <c r="HL26" s="19"/>
      <c r="HM26" s="19"/>
      <c r="HN26" s="19"/>
      <c r="HO26" s="27"/>
    </row>
    <row r="27" spans="1:223" x14ac:dyDescent="0.25">
      <c r="A27" s="22" t="s">
        <v>246</v>
      </c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3"/>
      <c r="O27" s="24"/>
      <c r="P27" s="24"/>
      <c r="Q27" s="24"/>
      <c r="R27" s="24"/>
      <c r="S27" s="24"/>
      <c r="T27" s="24"/>
      <c r="U27" s="24"/>
      <c r="V27" s="24"/>
      <c r="W27" s="24">
        <v>10024995.775932794</v>
      </c>
      <c r="X27" s="24">
        <v>13367054.175995532</v>
      </c>
      <c r="Y27" s="24">
        <v>11491053.210422825</v>
      </c>
      <c r="Z27" s="23">
        <v>9461985.3249094635</v>
      </c>
      <c r="AA27" s="24">
        <v>8048664.760478992</v>
      </c>
      <c r="AB27" s="24">
        <v>7310546.774021605</v>
      </c>
      <c r="AC27" s="24">
        <v>6681521.6171420664</v>
      </c>
      <c r="AD27" s="24">
        <v>6217696.4135458712</v>
      </c>
      <c r="AE27" s="24">
        <v>6116107.0771137411</v>
      </c>
      <c r="AF27" s="24">
        <v>6128671.3688699715</v>
      </c>
      <c r="AG27" s="24">
        <v>6181491.1135901595</v>
      </c>
      <c r="AH27" s="24">
        <v>6161508.9721264336</v>
      </c>
      <c r="AI27" s="24">
        <v>6094723.8532451587</v>
      </c>
      <c r="AJ27" s="24">
        <v>5933917.4459104575</v>
      </c>
      <c r="AK27" s="24">
        <v>5709290.5214558188</v>
      </c>
      <c r="AL27" s="23">
        <v>5500230.618436357</v>
      </c>
      <c r="AM27" s="24">
        <v>5217797.0394145874</v>
      </c>
      <c r="AN27" s="24">
        <v>4947368.8578921352</v>
      </c>
      <c r="AO27" s="24">
        <v>4575837.00813781</v>
      </c>
      <c r="AP27" s="24">
        <v>4287644.7695494834</v>
      </c>
      <c r="AQ27" s="24">
        <v>4051435.6583762406</v>
      </c>
      <c r="AR27" s="24">
        <v>3875817.5991947642</v>
      </c>
      <c r="AS27" s="24">
        <v>3698985.6745316493</v>
      </c>
      <c r="AT27" s="24">
        <v>3515136.3017635033</v>
      </c>
      <c r="AU27" s="24">
        <v>3306938.5600924138</v>
      </c>
      <c r="AV27" s="24">
        <v>3114201.7253966155</v>
      </c>
      <c r="AW27" s="24">
        <v>2959473.6592450039</v>
      </c>
      <c r="AX27" s="23">
        <v>2830430.8682749788</v>
      </c>
      <c r="AY27" s="24">
        <v>2743136.1723910687</v>
      </c>
      <c r="AZ27" s="24">
        <v>2642931.0513347331</v>
      </c>
      <c r="BA27" s="24">
        <v>2509093.5077344165</v>
      </c>
      <c r="BB27" s="24">
        <v>2445280.7685176311</v>
      </c>
      <c r="BC27" s="24">
        <v>2398396.0336367115</v>
      </c>
      <c r="BD27" s="24">
        <v>2345866.0585237038</v>
      </c>
      <c r="BE27" s="24">
        <v>2279706.2217569994</v>
      </c>
      <c r="BF27" s="24">
        <v>2231778.0382198961</v>
      </c>
      <c r="BG27" s="24">
        <v>2193946.0291544255</v>
      </c>
      <c r="BH27" s="24">
        <v>2196729.2547251796</v>
      </c>
      <c r="BI27" s="24">
        <v>2161763.89948624</v>
      </c>
      <c r="BJ27" s="23">
        <v>2116300.6306564054</v>
      </c>
      <c r="BK27" s="24">
        <v>2067996.0468691601</v>
      </c>
      <c r="BL27" s="24">
        <v>2032233.1651398535</v>
      </c>
      <c r="BM27" s="24">
        <v>1984112.2191811972</v>
      </c>
      <c r="BN27" s="24">
        <v>1939367.7847925979</v>
      </c>
      <c r="BO27" s="24">
        <v>1900353.6819250286</v>
      </c>
      <c r="BP27" s="24">
        <v>1867364.2180909934</v>
      </c>
      <c r="BQ27" s="24">
        <v>1831436.5656838808</v>
      </c>
      <c r="BR27" s="24">
        <v>1800391.6524322557</v>
      </c>
      <c r="BS27" s="24">
        <v>1759650.2187839011</v>
      </c>
      <c r="BT27" s="24">
        <v>1722979.4602382728</v>
      </c>
      <c r="BU27" s="24">
        <v>1685606.2770333269</v>
      </c>
      <c r="BV27" s="23">
        <v>1646209.9092543181</v>
      </c>
      <c r="BW27" s="24">
        <v>1609938.5587593089</v>
      </c>
      <c r="BX27" s="24">
        <v>1579923.9793944373</v>
      </c>
      <c r="BY27" s="24">
        <v>1536339.0293001162</v>
      </c>
      <c r="BZ27" s="24">
        <v>1500739.385609726</v>
      </c>
      <c r="CA27" s="24">
        <v>1465254.1062824596</v>
      </c>
      <c r="CB27" s="24">
        <v>1421478.7280232585</v>
      </c>
      <c r="CC27" s="24">
        <v>1388529.2362879913</v>
      </c>
      <c r="CD27" s="24">
        <v>1352624.5785251141</v>
      </c>
      <c r="CE27" s="24">
        <v>1309557.1928073326</v>
      </c>
      <c r="CF27" s="24">
        <v>1276192.0440450632</v>
      </c>
      <c r="CG27" s="24">
        <v>1244167.394059608</v>
      </c>
      <c r="CH27" s="23">
        <v>1212003.5987375258</v>
      </c>
      <c r="CI27" s="24">
        <v>1180296.7727135031</v>
      </c>
      <c r="CJ27" s="24">
        <v>1152791.8895674464</v>
      </c>
      <c r="CK27" s="24">
        <v>1122199.9688207058</v>
      </c>
      <c r="CL27" s="24">
        <v>1095012.0149702139</v>
      </c>
      <c r="CM27" s="24">
        <v>1069089.6177930047</v>
      </c>
      <c r="CN27" s="24">
        <v>1044372.3854004497</v>
      </c>
      <c r="CO27" s="24">
        <v>1020988.0879661087</v>
      </c>
      <c r="CP27" s="24">
        <v>999364.4191694418</v>
      </c>
      <c r="CQ27" s="24">
        <v>983386.00667459494</v>
      </c>
      <c r="CR27" s="24">
        <v>967191.56065970566</v>
      </c>
      <c r="CS27" s="24">
        <v>952998.28749901894</v>
      </c>
      <c r="CT27" s="23">
        <v>938915.14778108755</v>
      </c>
      <c r="CU27" s="24">
        <v>926591.08871200425</v>
      </c>
      <c r="CV27" s="24">
        <v>905867.91251154011</v>
      </c>
      <c r="CW27" s="24">
        <v>878619.55635330325</v>
      </c>
      <c r="CX27" s="24">
        <v>861419.26107627724</v>
      </c>
      <c r="CY27" s="24">
        <v>844722.62291127315</v>
      </c>
      <c r="CZ27" s="24">
        <v>828300.0000476134</v>
      </c>
      <c r="DA27" s="24">
        <v>812266.56429140689</v>
      </c>
      <c r="DB27" s="24">
        <v>796591.32204677863</v>
      </c>
      <c r="DC27" s="24">
        <v>781257.09853344329</v>
      </c>
      <c r="DD27" s="24">
        <v>766235.04372759839</v>
      </c>
      <c r="DE27" s="24">
        <v>751898.55201897607</v>
      </c>
      <c r="DF27" s="23">
        <v>737169.94477753411</v>
      </c>
      <c r="DG27" s="24">
        <v>722728.95291149442</v>
      </c>
      <c r="DH27" s="24">
        <v>710466.31470428989</v>
      </c>
      <c r="DI27" s="24">
        <v>695517.21581225155</v>
      </c>
      <c r="DJ27" s="24">
        <v>682381.03613371123</v>
      </c>
      <c r="DK27" s="24">
        <v>669582.37775974162</v>
      </c>
      <c r="DL27" s="24">
        <v>656898.52765817801</v>
      </c>
      <c r="DM27" s="24">
        <v>644684.10882732249</v>
      </c>
      <c r="DN27" s="24">
        <v>632722.32901188894</v>
      </c>
      <c r="DO27" s="24">
        <v>620844.43174309074</v>
      </c>
      <c r="DP27" s="24">
        <v>609227.53759881202</v>
      </c>
      <c r="DQ27" s="24">
        <v>598556.54002030275</v>
      </c>
      <c r="DR27" s="23">
        <v>587266.82814534847</v>
      </c>
      <c r="DS27" s="24">
        <v>576108.36266918585</v>
      </c>
      <c r="DT27" s="24">
        <v>564436.22349191271</v>
      </c>
      <c r="DU27" s="24">
        <v>555088.74536604842</v>
      </c>
      <c r="DV27" s="24">
        <v>545034.08762979158</v>
      </c>
      <c r="DW27" s="24">
        <v>535093.37101417349</v>
      </c>
      <c r="DX27" s="24">
        <v>525193.21361523995</v>
      </c>
      <c r="DY27" s="24">
        <v>515639.06551471265</v>
      </c>
      <c r="DZ27" s="24">
        <v>506440.68835399585</v>
      </c>
      <c r="EA27" s="24">
        <v>370927.97586346319</v>
      </c>
      <c r="EB27" s="24">
        <v>364746.02150914515</v>
      </c>
      <c r="EC27" s="24">
        <v>359124.87136689783</v>
      </c>
      <c r="ED27" s="23">
        <v>352995.80211642018</v>
      </c>
      <c r="EE27" s="24">
        <v>346997.33355905605</v>
      </c>
      <c r="EF27" s="24">
        <v>342248.23032285518</v>
      </c>
      <c r="EG27" s="24">
        <v>335749.07383464935</v>
      </c>
      <c r="EH27" s="24">
        <v>330338.70885152346</v>
      </c>
      <c r="EI27" s="24">
        <v>324984.73851186817</v>
      </c>
      <c r="EJ27" s="24">
        <v>319814.50136432814</v>
      </c>
      <c r="EK27" s="24">
        <v>314621.41509515519</v>
      </c>
      <c r="EL27" s="24">
        <v>309497.24867086223</v>
      </c>
      <c r="EM27" s="24">
        <v>202783.18042667146</v>
      </c>
      <c r="EN27" s="24">
        <v>106185.65229134326</v>
      </c>
      <c r="EO27" s="24">
        <v>105358.877720388</v>
      </c>
      <c r="EP27" s="23">
        <v>103886.18335924555</v>
      </c>
      <c r="EQ27" s="24">
        <v>102492.07653441935</v>
      </c>
      <c r="ER27" s="24">
        <v>102073.70507697682</v>
      </c>
      <c r="ES27" s="24">
        <v>100185.48764704565</v>
      </c>
      <c r="ET27" s="24">
        <v>99023.454648790095</v>
      </c>
      <c r="EU27" s="24">
        <v>97885.044199892305</v>
      </c>
      <c r="EV27" s="24">
        <v>96778.982569755259</v>
      </c>
      <c r="EW27" s="24">
        <v>95705.067171776231</v>
      </c>
      <c r="EX27" s="24">
        <v>94603.023885045171</v>
      </c>
      <c r="EY27" s="24">
        <v>93471.746236296443</v>
      </c>
      <c r="EZ27" s="24">
        <v>92383.676989301617</v>
      </c>
      <c r="FA27" s="24">
        <v>91681.009300438483</v>
      </c>
      <c r="FB27" s="23">
        <v>90392.508141794242</v>
      </c>
      <c r="FC27" s="24">
        <v>89279.205253342865</v>
      </c>
      <c r="FD27" s="24">
        <v>88826.738845139262</v>
      </c>
      <c r="FE27" s="24">
        <v>87123.82006714333</v>
      </c>
      <c r="FF27" s="24">
        <v>86130.554774898992</v>
      </c>
      <c r="FG27" s="24">
        <v>85171.004263588984</v>
      </c>
      <c r="FH27" s="24">
        <v>84171.872964915616</v>
      </c>
      <c r="FI27" s="24">
        <v>83217.782329077483</v>
      </c>
      <c r="FJ27" s="24">
        <v>82270.185439097884</v>
      </c>
      <c r="FK27" s="24">
        <v>81321.239509451843</v>
      </c>
      <c r="FL27" s="24">
        <v>80400.004660293926</v>
      </c>
      <c r="FM27" s="24">
        <v>79784.568639635429</v>
      </c>
      <c r="FN27" s="23">
        <v>78612.046949266485</v>
      </c>
      <c r="FO27" s="24">
        <v>77601.865039314114</v>
      </c>
      <c r="FP27" s="24">
        <v>77078.004782608128</v>
      </c>
      <c r="FQ27" s="24">
        <v>75775.269357852565</v>
      </c>
      <c r="FR27" s="24">
        <v>74905.704589457542</v>
      </c>
      <c r="FS27" s="24">
        <v>74012.816188651224</v>
      </c>
      <c r="FT27" s="24">
        <v>73151.450828442583</v>
      </c>
      <c r="FU27" s="24">
        <v>72280.980030797786</v>
      </c>
      <c r="FV27" s="24">
        <v>71459.223180131463</v>
      </c>
      <c r="FW27" s="24">
        <v>70562.292544970405</v>
      </c>
      <c r="FX27" s="24">
        <v>69700.312864658044</v>
      </c>
      <c r="FY27" s="24">
        <v>69159.413316884456</v>
      </c>
      <c r="FZ27" s="23">
        <v>68153.56288095846</v>
      </c>
      <c r="GA27" s="24">
        <v>67308.346924248166</v>
      </c>
      <c r="GB27" s="24">
        <v>66755.322641963081</v>
      </c>
      <c r="GC27" s="24">
        <v>65720.410283620338</v>
      </c>
      <c r="GD27" s="24">
        <v>64958.739571412705</v>
      </c>
      <c r="GE27" s="24">
        <v>64203.548371630648</v>
      </c>
      <c r="GF27" s="24">
        <v>63463.096632968649</v>
      </c>
      <c r="GG27" s="24">
        <v>62708.920419125963</v>
      </c>
      <c r="GH27" s="24">
        <v>61976.228538446623</v>
      </c>
      <c r="GI27" s="24">
        <v>61234.442827090097</v>
      </c>
      <c r="GJ27" s="24">
        <v>60511.304560972756</v>
      </c>
      <c r="GK27" s="24">
        <v>60015.418985463853</v>
      </c>
      <c r="GL27" s="23">
        <v>59092.814830423922</v>
      </c>
      <c r="GM27" s="24">
        <v>58321.67514331211</v>
      </c>
      <c r="GN27" s="24">
        <v>57838.204525846159</v>
      </c>
      <c r="GO27" s="24">
        <v>56686.741876469423</v>
      </c>
      <c r="GP27" s="24">
        <v>56005.714183106917</v>
      </c>
      <c r="GQ27" s="24">
        <v>55331.972475459806</v>
      </c>
      <c r="GR27" s="24">
        <v>54639.646743686841</v>
      </c>
      <c r="GS27" s="24">
        <v>53952.862678505029</v>
      </c>
      <c r="GT27" s="24">
        <v>53237.840089566089</v>
      </c>
      <c r="GU27" s="24">
        <v>562.2235814029616</v>
      </c>
      <c r="GV27" s="24"/>
      <c r="GW27" s="24"/>
      <c r="GX27" s="23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3"/>
      <c r="HK27" s="24"/>
      <c r="HL27" s="24"/>
      <c r="HM27" s="24"/>
      <c r="HN27" s="24"/>
      <c r="HO27" s="28"/>
    </row>
    <row r="29" spans="1:223" x14ac:dyDescent="0.25">
      <c r="C29">
        <v>1</v>
      </c>
      <c r="D29">
        <v>1</v>
      </c>
      <c r="E29">
        <v>1</v>
      </c>
      <c r="F29">
        <v>1</v>
      </c>
      <c r="G29">
        <v>1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2</v>
      </c>
      <c r="P29">
        <v>2</v>
      </c>
      <c r="Q29">
        <v>2</v>
      </c>
      <c r="R29">
        <v>2</v>
      </c>
      <c r="S29">
        <v>2</v>
      </c>
      <c r="T29">
        <v>2</v>
      </c>
      <c r="U29">
        <v>2</v>
      </c>
      <c r="V29">
        <v>2</v>
      </c>
      <c r="W29">
        <v>2</v>
      </c>
      <c r="X29">
        <v>2</v>
      </c>
      <c r="Y29">
        <v>2</v>
      </c>
      <c r="Z29">
        <v>2</v>
      </c>
      <c r="AA29">
        <v>3</v>
      </c>
      <c r="AB29">
        <v>3</v>
      </c>
      <c r="AC29">
        <v>3</v>
      </c>
      <c r="AD29">
        <v>3</v>
      </c>
      <c r="AE29">
        <v>3</v>
      </c>
      <c r="AF29">
        <v>3</v>
      </c>
      <c r="AG29">
        <v>3</v>
      </c>
      <c r="AH29">
        <v>3</v>
      </c>
      <c r="AI29">
        <v>3</v>
      </c>
      <c r="AJ29">
        <v>3</v>
      </c>
      <c r="AK29">
        <v>3</v>
      </c>
      <c r="AL29">
        <v>3</v>
      </c>
      <c r="AM29">
        <v>4</v>
      </c>
      <c r="AN29">
        <v>4</v>
      </c>
      <c r="AO29">
        <v>4</v>
      </c>
      <c r="AP29">
        <v>4</v>
      </c>
      <c r="AQ29">
        <v>4</v>
      </c>
      <c r="AR29">
        <v>4</v>
      </c>
      <c r="AS29">
        <v>4</v>
      </c>
      <c r="AT29">
        <v>4</v>
      </c>
      <c r="AU29">
        <v>4</v>
      </c>
      <c r="AV29">
        <v>4</v>
      </c>
      <c r="AW29">
        <v>4</v>
      </c>
      <c r="AX29">
        <v>4</v>
      </c>
      <c r="AY29">
        <v>5</v>
      </c>
      <c r="AZ29">
        <v>5</v>
      </c>
      <c r="BA29">
        <v>5</v>
      </c>
      <c r="BB29">
        <v>5</v>
      </c>
      <c r="BC29">
        <v>5</v>
      </c>
      <c r="BD29">
        <v>5</v>
      </c>
      <c r="BE29">
        <v>5</v>
      </c>
      <c r="BF29">
        <v>5</v>
      </c>
      <c r="BG29">
        <v>5</v>
      </c>
      <c r="BH29">
        <v>5</v>
      </c>
      <c r="BI29">
        <v>5</v>
      </c>
      <c r="BJ29">
        <v>5</v>
      </c>
      <c r="BK29">
        <v>6</v>
      </c>
      <c r="BL29">
        <v>6</v>
      </c>
      <c r="BM29">
        <v>6</v>
      </c>
      <c r="BN29">
        <v>6</v>
      </c>
      <c r="BO29">
        <v>6</v>
      </c>
      <c r="BP29">
        <v>6</v>
      </c>
      <c r="BQ29">
        <v>6</v>
      </c>
      <c r="BR29">
        <v>6</v>
      </c>
      <c r="BS29">
        <v>6</v>
      </c>
      <c r="BT29">
        <v>6</v>
      </c>
      <c r="BU29">
        <v>6</v>
      </c>
      <c r="BV29">
        <v>6</v>
      </c>
      <c r="BW29">
        <v>7</v>
      </c>
      <c r="BX29">
        <v>7</v>
      </c>
      <c r="BY29">
        <v>7</v>
      </c>
      <c r="BZ29">
        <v>7</v>
      </c>
      <c r="CA29">
        <v>7</v>
      </c>
      <c r="CB29">
        <v>7</v>
      </c>
      <c r="CC29">
        <v>7</v>
      </c>
      <c r="CD29">
        <v>7</v>
      </c>
      <c r="CE29">
        <v>7</v>
      </c>
      <c r="CF29">
        <v>7</v>
      </c>
      <c r="CG29">
        <v>7</v>
      </c>
      <c r="CH29">
        <v>7</v>
      </c>
      <c r="CI29">
        <v>8</v>
      </c>
      <c r="CJ29">
        <v>8</v>
      </c>
      <c r="CK29">
        <v>8</v>
      </c>
      <c r="CL29">
        <v>8</v>
      </c>
      <c r="CM29">
        <v>8</v>
      </c>
      <c r="CN29">
        <v>8</v>
      </c>
      <c r="CO29">
        <v>8</v>
      </c>
      <c r="CP29">
        <v>8</v>
      </c>
      <c r="CQ29">
        <v>8</v>
      </c>
      <c r="CR29">
        <v>8</v>
      </c>
      <c r="CS29">
        <v>8</v>
      </c>
      <c r="CT29">
        <v>8</v>
      </c>
      <c r="CU29">
        <v>9</v>
      </c>
      <c r="CV29">
        <v>9</v>
      </c>
      <c r="CW29">
        <v>9</v>
      </c>
      <c r="CX29">
        <v>9</v>
      </c>
      <c r="CY29">
        <v>9</v>
      </c>
      <c r="CZ29">
        <v>9</v>
      </c>
      <c r="DA29">
        <v>9</v>
      </c>
      <c r="DB29">
        <v>9</v>
      </c>
      <c r="DC29">
        <v>9</v>
      </c>
      <c r="DD29">
        <v>9</v>
      </c>
      <c r="DE29">
        <v>9</v>
      </c>
      <c r="DF29">
        <v>9</v>
      </c>
      <c r="DG29">
        <v>10</v>
      </c>
      <c r="DH29">
        <v>10</v>
      </c>
      <c r="DI29">
        <v>10</v>
      </c>
      <c r="DJ29">
        <v>10</v>
      </c>
      <c r="DK29">
        <v>10</v>
      </c>
      <c r="DL29">
        <v>10</v>
      </c>
      <c r="DM29">
        <v>10</v>
      </c>
      <c r="DN29">
        <v>10</v>
      </c>
      <c r="DO29">
        <v>10</v>
      </c>
      <c r="DP29">
        <v>10</v>
      </c>
      <c r="DQ29">
        <v>10</v>
      </c>
      <c r="DR29">
        <v>10</v>
      </c>
      <c r="DS29">
        <v>11</v>
      </c>
      <c r="DT29">
        <v>11</v>
      </c>
      <c r="DU29">
        <v>11</v>
      </c>
      <c r="DV29">
        <v>11</v>
      </c>
      <c r="DW29">
        <v>11</v>
      </c>
      <c r="DX29">
        <v>11</v>
      </c>
      <c r="DY29">
        <v>11</v>
      </c>
      <c r="DZ29">
        <v>11</v>
      </c>
      <c r="EA29">
        <v>11</v>
      </c>
      <c r="EB29">
        <v>11</v>
      </c>
      <c r="EC29">
        <v>11</v>
      </c>
      <c r="ED29">
        <v>11</v>
      </c>
      <c r="EE29">
        <v>12</v>
      </c>
      <c r="EF29">
        <v>12</v>
      </c>
      <c r="EG29">
        <v>12</v>
      </c>
      <c r="EH29">
        <v>12</v>
      </c>
      <c r="EI29">
        <v>12</v>
      </c>
      <c r="EJ29">
        <v>12</v>
      </c>
      <c r="EK29">
        <v>12</v>
      </c>
      <c r="EL29">
        <v>12</v>
      </c>
      <c r="EM29">
        <v>12</v>
      </c>
      <c r="EN29">
        <v>12</v>
      </c>
      <c r="EO29">
        <v>12</v>
      </c>
      <c r="EP29">
        <v>12</v>
      </c>
      <c r="EQ29">
        <v>13</v>
      </c>
      <c r="ER29">
        <v>13</v>
      </c>
      <c r="ES29">
        <v>13</v>
      </c>
      <c r="ET29">
        <v>13</v>
      </c>
      <c r="EU29">
        <v>13</v>
      </c>
      <c r="EV29">
        <v>13</v>
      </c>
      <c r="EW29">
        <v>13</v>
      </c>
      <c r="EX29">
        <v>13</v>
      </c>
      <c r="EY29">
        <v>13</v>
      </c>
      <c r="EZ29">
        <v>13</v>
      </c>
      <c r="FA29">
        <v>13</v>
      </c>
      <c r="FB29">
        <v>13</v>
      </c>
      <c r="FC29">
        <v>14</v>
      </c>
      <c r="FD29">
        <v>14</v>
      </c>
      <c r="FE29">
        <v>14</v>
      </c>
      <c r="FF29">
        <v>14</v>
      </c>
      <c r="FG29">
        <v>14</v>
      </c>
      <c r="FH29">
        <v>14</v>
      </c>
      <c r="FI29">
        <v>14</v>
      </c>
      <c r="FJ29">
        <v>14</v>
      </c>
      <c r="FK29">
        <v>14</v>
      </c>
      <c r="FL29">
        <v>14</v>
      </c>
      <c r="FM29">
        <v>14</v>
      </c>
      <c r="FN29">
        <v>14</v>
      </c>
      <c r="FO29">
        <v>15</v>
      </c>
      <c r="FP29">
        <v>15</v>
      </c>
      <c r="FQ29">
        <v>15</v>
      </c>
      <c r="FR29">
        <v>15</v>
      </c>
      <c r="FS29">
        <v>15</v>
      </c>
      <c r="FT29">
        <v>15</v>
      </c>
      <c r="FU29">
        <v>15</v>
      </c>
      <c r="FV29">
        <v>15</v>
      </c>
      <c r="FW29">
        <v>15</v>
      </c>
      <c r="FX29">
        <v>15</v>
      </c>
      <c r="FY29">
        <v>15</v>
      </c>
      <c r="FZ29">
        <v>15</v>
      </c>
    </row>
    <row r="30" spans="1:223" x14ac:dyDescent="0.25">
      <c r="B30" s="5" t="s">
        <v>308</v>
      </c>
      <c r="C30">
        <v>0</v>
      </c>
      <c r="D30">
        <v>1</v>
      </c>
      <c r="E30">
        <v>2</v>
      </c>
      <c r="F30">
        <v>3</v>
      </c>
      <c r="G30">
        <v>4</v>
      </c>
      <c r="H30">
        <v>5</v>
      </c>
      <c r="I30">
        <v>6</v>
      </c>
      <c r="J30">
        <v>7</v>
      </c>
      <c r="K30">
        <v>8</v>
      </c>
      <c r="L30">
        <v>9</v>
      </c>
      <c r="M30">
        <v>10</v>
      </c>
      <c r="N30">
        <v>11</v>
      </c>
      <c r="O30">
        <v>12</v>
      </c>
      <c r="P30">
        <v>13</v>
      </c>
      <c r="Q30">
        <v>14</v>
      </c>
      <c r="R30">
        <v>15</v>
      </c>
      <c r="S30">
        <v>16</v>
      </c>
      <c r="T30">
        <v>17</v>
      </c>
      <c r="U30">
        <v>18</v>
      </c>
      <c r="V30">
        <v>19</v>
      </c>
      <c r="W30">
        <v>20</v>
      </c>
      <c r="X30">
        <v>21</v>
      </c>
      <c r="Y30">
        <v>22</v>
      </c>
      <c r="Z30">
        <v>23</v>
      </c>
      <c r="AA30">
        <v>24</v>
      </c>
      <c r="AB30">
        <v>25</v>
      </c>
      <c r="AC30">
        <v>26</v>
      </c>
      <c r="AD30">
        <v>27</v>
      </c>
      <c r="AE30">
        <v>28</v>
      </c>
      <c r="AF30">
        <v>29</v>
      </c>
      <c r="AG30">
        <v>30</v>
      </c>
      <c r="AH30">
        <v>31</v>
      </c>
      <c r="AI30">
        <v>32</v>
      </c>
      <c r="AJ30">
        <v>33</v>
      </c>
      <c r="AK30">
        <v>34</v>
      </c>
      <c r="AL30">
        <v>35</v>
      </c>
      <c r="AM30">
        <v>36</v>
      </c>
      <c r="AN30">
        <v>37</v>
      </c>
      <c r="AO30">
        <v>38</v>
      </c>
      <c r="AP30">
        <v>39</v>
      </c>
      <c r="AQ30">
        <v>40</v>
      </c>
      <c r="AR30">
        <v>41</v>
      </c>
      <c r="AS30">
        <v>42</v>
      </c>
      <c r="AT30">
        <v>43</v>
      </c>
      <c r="AU30">
        <v>44</v>
      </c>
      <c r="AV30">
        <v>45</v>
      </c>
      <c r="AW30">
        <v>46</v>
      </c>
      <c r="AX30">
        <v>47</v>
      </c>
      <c r="AY30">
        <v>48</v>
      </c>
      <c r="AZ30">
        <v>49</v>
      </c>
      <c r="BA30">
        <v>50</v>
      </c>
      <c r="BB30">
        <v>51</v>
      </c>
      <c r="BC30">
        <v>52</v>
      </c>
      <c r="BD30">
        <v>53</v>
      </c>
      <c r="BE30">
        <v>54</v>
      </c>
      <c r="BF30">
        <v>55</v>
      </c>
      <c r="BG30">
        <v>56</v>
      </c>
      <c r="BH30">
        <v>57</v>
      </c>
      <c r="BI30">
        <v>58</v>
      </c>
      <c r="BJ30">
        <v>59</v>
      </c>
      <c r="BK30">
        <v>60</v>
      </c>
      <c r="BL30">
        <v>61</v>
      </c>
      <c r="BM30">
        <v>62</v>
      </c>
      <c r="BN30">
        <v>63</v>
      </c>
      <c r="BO30">
        <v>64</v>
      </c>
      <c r="BP30">
        <v>65</v>
      </c>
      <c r="BQ30">
        <v>66</v>
      </c>
      <c r="BR30">
        <v>67</v>
      </c>
      <c r="BS30">
        <v>68</v>
      </c>
      <c r="BT30">
        <v>69</v>
      </c>
      <c r="BU30">
        <v>70</v>
      </c>
      <c r="BV30">
        <v>71</v>
      </c>
      <c r="BW30">
        <v>72</v>
      </c>
      <c r="BX30">
        <v>73</v>
      </c>
      <c r="BY30">
        <v>74</v>
      </c>
      <c r="BZ30">
        <v>75</v>
      </c>
      <c r="CA30">
        <v>76</v>
      </c>
      <c r="CB30">
        <v>77</v>
      </c>
      <c r="CC30">
        <v>78</v>
      </c>
      <c r="CD30">
        <v>79</v>
      </c>
      <c r="CE30">
        <v>80</v>
      </c>
      <c r="CF30">
        <v>81</v>
      </c>
      <c r="CG30">
        <v>82</v>
      </c>
      <c r="CH30">
        <v>83</v>
      </c>
      <c r="CI30">
        <v>84</v>
      </c>
      <c r="CJ30">
        <v>85</v>
      </c>
      <c r="CK30">
        <v>86</v>
      </c>
      <c r="CL30">
        <v>87</v>
      </c>
      <c r="CM30">
        <v>88</v>
      </c>
      <c r="CN30">
        <v>89</v>
      </c>
      <c r="CO30">
        <v>90</v>
      </c>
      <c r="CP30">
        <v>91</v>
      </c>
      <c r="CQ30">
        <v>92</v>
      </c>
      <c r="CR30">
        <v>93</v>
      </c>
      <c r="CS30">
        <v>94</v>
      </c>
      <c r="CT30">
        <v>95</v>
      </c>
      <c r="CU30">
        <v>96</v>
      </c>
      <c r="CV30">
        <v>97</v>
      </c>
      <c r="CW30">
        <v>98</v>
      </c>
      <c r="CX30">
        <v>99</v>
      </c>
      <c r="CY30">
        <v>100</v>
      </c>
      <c r="CZ30">
        <v>101</v>
      </c>
      <c r="DA30">
        <v>102</v>
      </c>
      <c r="DB30">
        <v>103</v>
      </c>
      <c r="DC30">
        <v>104</v>
      </c>
      <c r="DD30">
        <v>105</v>
      </c>
      <c r="DE30">
        <v>106</v>
      </c>
      <c r="DF30">
        <v>107</v>
      </c>
      <c r="DG30">
        <v>108</v>
      </c>
      <c r="DH30">
        <v>109</v>
      </c>
      <c r="DI30">
        <v>110</v>
      </c>
      <c r="DJ30">
        <v>111</v>
      </c>
      <c r="DK30">
        <v>112</v>
      </c>
      <c r="DL30">
        <v>113</v>
      </c>
      <c r="DM30">
        <v>114</v>
      </c>
      <c r="DN30">
        <v>115</v>
      </c>
      <c r="DO30">
        <v>116</v>
      </c>
      <c r="DP30">
        <v>117</v>
      </c>
      <c r="DQ30">
        <v>118</v>
      </c>
      <c r="DR30">
        <v>119</v>
      </c>
      <c r="DS30">
        <v>120</v>
      </c>
      <c r="DT30">
        <v>121</v>
      </c>
      <c r="DU30">
        <v>122</v>
      </c>
      <c r="DV30">
        <v>123</v>
      </c>
      <c r="DW30">
        <v>124</v>
      </c>
      <c r="DX30">
        <v>125</v>
      </c>
      <c r="DY30">
        <v>126</v>
      </c>
      <c r="DZ30">
        <v>127</v>
      </c>
      <c r="EA30">
        <v>128</v>
      </c>
      <c r="EB30">
        <v>129</v>
      </c>
      <c r="EC30">
        <v>130</v>
      </c>
      <c r="ED30">
        <v>131</v>
      </c>
      <c r="EE30">
        <v>132</v>
      </c>
      <c r="EF30">
        <v>133</v>
      </c>
      <c r="EG30">
        <v>134</v>
      </c>
      <c r="EH30">
        <v>135</v>
      </c>
      <c r="EI30">
        <v>136</v>
      </c>
      <c r="EJ30">
        <v>137</v>
      </c>
      <c r="EK30">
        <v>138</v>
      </c>
      <c r="EL30">
        <v>139</v>
      </c>
      <c r="EM30">
        <v>140</v>
      </c>
      <c r="EN30">
        <v>141</v>
      </c>
      <c r="EO30">
        <v>142</v>
      </c>
      <c r="EP30">
        <v>143</v>
      </c>
      <c r="EQ30">
        <v>144</v>
      </c>
      <c r="ER30">
        <v>145</v>
      </c>
      <c r="ES30">
        <v>146</v>
      </c>
      <c r="ET30">
        <v>147</v>
      </c>
      <c r="EU30">
        <v>148</v>
      </c>
      <c r="EV30">
        <v>149</v>
      </c>
      <c r="EW30">
        <v>150</v>
      </c>
      <c r="EX30">
        <v>151</v>
      </c>
      <c r="EY30">
        <v>152</v>
      </c>
      <c r="EZ30">
        <v>153</v>
      </c>
      <c r="FA30">
        <v>154</v>
      </c>
      <c r="FB30">
        <v>155</v>
      </c>
      <c r="FC30">
        <v>156</v>
      </c>
      <c r="FD30">
        <v>157</v>
      </c>
      <c r="FE30">
        <v>158</v>
      </c>
      <c r="FF30">
        <v>159</v>
      </c>
      <c r="FG30">
        <v>160</v>
      </c>
      <c r="FH30">
        <v>161</v>
      </c>
      <c r="FI30">
        <v>162</v>
      </c>
      <c r="FJ30">
        <v>163</v>
      </c>
      <c r="FK30">
        <v>164</v>
      </c>
      <c r="FL30">
        <v>165</v>
      </c>
      <c r="FM30">
        <v>166</v>
      </c>
      <c r="FN30">
        <v>167</v>
      </c>
      <c r="FO30">
        <v>168</v>
      </c>
      <c r="FP30">
        <v>169</v>
      </c>
      <c r="FQ30">
        <v>170</v>
      </c>
      <c r="FR30">
        <v>171</v>
      </c>
      <c r="FS30">
        <v>172</v>
      </c>
      <c r="FT30">
        <v>173</v>
      </c>
      <c r="FU30">
        <v>174</v>
      </c>
      <c r="FV30">
        <v>175</v>
      </c>
      <c r="FW30">
        <v>176</v>
      </c>
      <c r="FX30">
        <v>177</v>
      </c>
      <c r="FY30">
        <v>178</v>
      </c>
      <c r="FZ30">
        <v>179</v>
      </c>
      <c r="GA30">
        <v>180</v>
      </c>
      <c r="GB30">
        <v>181</v>
      </c>
      <c r="GC30">
        <v>182</v>
      </c>
      <c r="GD30">
        <v>183</v>
      </c>
      <c r="GE30">
        <v>184</v>
      </c>
      <c r="GF30">
        <v>185</v>
      </c>
      <c r="GG30">
        <v>186</v>
      </c>
      <c r="GH30">
        <v>187</v>
      </c>
      <c r="GI30">
        <v>188</v>
      </c>
      <c r="GJ30">
        <v>189</v>
      </c>
      <c r="GK30">
        <v>190</v>
      </c>
      <c r="GL30">
        <v>191</v>
      </c>
      <c r="GM30">
        <v>192</v>
      </c>
      <c r="GN30">
        <v>193</v>
      </c>
    </row>
    <row r="31" spans="1:223" s="32" customFormat="1" x14ac:dyDescent="0.25">
      <c r="A31" s="36" t="s">
        <v>273</v>
      </c>
      <c r="B31" s="32">
        <f>Blad4!B5</f>
        <v>112165082.10013613</v>
      </c>
      <c r="C31" s="32">
        <f>B6</f>
        <v>4223952.6689191004</v>
      </c>
      <c r="D31" s="32">
        <f t="shared" ref="D31:BO31" si="0">C6</f>
        <v>11257286.857042458</v>
      </c>
      <c r="E31" s="32">
        <f t="shared" si="0"/>
        <v>8633844.590444304</v>
      </c>
      <c r="F31" s="32">
        <f t="shared" si="0"/>
        <v>6890716.638263816</v>
      </c>
      <c r="G31" s="32">
        <f t="shared" si="0"/>
        <v>6215409.4043558473</v>
      </c>
      <c r="H31" s="32">
        <f t="shared" si="0"/>
        <v>6293313.5685087666</v>
      </c>
      <c r="I31" s="32">
        <f t="shared" si="0"/>
        <v>6093363.1675158273</v>
      </c>
      <c r="J31" s="32">
        <f t="shared" si="0"/>
        <v>5659380.2320516314</v>
      </c>
      <c r="K31" s="32">
        <f t="shared" si="0"/>
        <v>5356823.9553621849</v>
      </c>
      <c r="L31" s="32">
        <f t="shared" si="0"/>
        <v>5243058.4064470716</v>
      </c>
      <c r="M31" s="32">
        <f t="shared" si="0"/>
        <v>5214800.4783172254</v>
      </c>
      <c r="N31" s="32">
        <f t="shared" si="0"/>
        <v>4930899.1617742963</v>
      </c>
      <c r="O31" s="32">
        <f t="shared" si="0"/>
        <v>4915679.7522064857</v>
      </c>
      <c r="P31" s="32">
        <f t="shared" si="0"/>
        <v>4771789.7728826944</v>
      </c>
      <c r="Q31" s="32">
        <f t="shared" si="0"/>
        <v>4732249.9315332621</v>
      </c>
      <c r="R31" s="32">
        <f t="shared" si="0"/>
        <v>4671431.6914008725</v>
      </c>
      <c r="S31" s="32">
        <f t="shared" si="0"/>
        <v>4302823.5315026473</v>
      </c>
      <c r="T31" s="32">
        <f t="shared" si="0"/>
        <v>4036661.1427075332</v>
      </c>
      <c r="U31" s="32">
        <f t="shared" si="0"/>
        <v>3631730.3925114716</v>
      </c>
      <c r="V31" s="32">
        <f t="shared" si="0"/>
        <v>3430894.4143183315</v>
      </c>
      <c r="W31" s="32">
        <f t="shared" si="0"/>
        <v>3251526.3148449352</v>
      </c>
      <c r="X31" s="32">
        <f t="shared" si="0"/>
        <v>3167423.3125006459</v>
      </c>
      <c r="Y31" s="32">
        <f t="shared" si="0"/>
        <v>3984215.5202249186</v>
      </c>
      <c r="Z31" s="32">
        <f t="shared" si="0"/>
        <v>3782164.627959779</v>
      </c>
      <c r="AA31" s="32">
        <f t="shared" si="0"/>
        <v>3557733.5374586172</v>
      </c>
      <c r="AB31" s="32">
        <f t="shared" si="0"/>
        <v>3335983.3528901874</v>
      </c>
      <c r="AC31" s="32">
        <f t="shared" si="0"/>
        <v>3198729.3563187057</v>
      </c>
      <c r="AD31" s="32">
        <f t="shared" si="0"/>
        <v>3104260.4071997665</v>
      </c>
      <c r="AE31" s="32">
        <f t="shared" si="0"/>
        <v>2976243.2678487869</v>
      </c>
      <c r="AF31" s="32">
        <f t="shared" si="0"/>
        <v>2846985.0603775131</v>
      </c>
      <c r="AG31" s="32">
        <f t="shared" si="0"/>
        <v>2729233.7411544751</v>
      </c>
      <c r="AH31" s="32">
        <f t="shared" si="0"/>
        <v>2623388.6150809964</v>
      </c>
      <c r="AI31" s="32">
        <f t="shared" si="0"/>
        <v>2520981.9498180365</v>
      </c>
      <c r="AJ31" s="32">
        <f t="shared" si="0"/>
        <v>2423069.3395451251</v>
      </c>
      <c r="AK31" s="32">
        <f t="shared" si="0"/>
        <v>2333654.8027574066</v>
      </c>
      <c r="AL31" s="32">
        <f t="shared" si="0"/>
        <v>2261739.7149497448</v>
      </c>
      <c r="AM31" s="32">
        <f t="shared" si="0"/>
        <v>2172302.0272798971</v>
      </c>
      <c r="AN31" s="32">
        <f t="shared" si="0"/>
        <v>2088946.9749813462</v>
      </c>
      <c r="AO31" s="32">
        <f t="shared" si="0"/>
        <v>2015158.90087512</v>
      </c>
      <c r="AP31" s="32">
        <f t="shared" si="0"/>
        <v>1972565.1549229282</v>
      </c>
      <c r="AQ31" s="32">
        <f t="shared" si="0"/>
        <v>1916440.7492250889</v>
      </c>
      <c r="AR31" s="32">
        <f t="shared" si="0"/>
        <v>1851713.2286835732</v>
      </c>
      <c r="AS31" s="32">
        <f t="shared" si="0"/>
        <v>1792830.1449811189</v>
      </c>
      <c r="AT31" s="32">
        <f t="shared" si="0"/>
        <v>1739706.8722444926</v>
      </c>
      <c r="AU31" s="32">
        <f t="shared" si="0"/>
        <v>1695720.9685876649</v>
      </c>
      <c r="AV31" s="32">
        <f t="shared" si="0"/>
        <v>1648884.0960076968</v>
      </c>
      <c r="AW31" s="32">
        <f t="shared" si="0"/>
        <v>1605726.2369584832</v>
      </c>
      <c r="AX31" s="32">
        <f t="shared" si="0"/>
        <v>1577099.4154582103</v>
      </c>
      <c r="AY31" s="32">
        <f t="shared" si="0"/>
        <v>1514423.5313771628</v>
      </c>
      <c r="AZ31" s="32">
        <f t="shared" si="0"/>
        <v>1460807.9933207547</v>
      </c>
      <c r="BA31" s="32">
        <f t="shared" si="0"/>
        <v>1412300.2896649204</v>
      </c>
      <c r="BB31" s="32">
        <f t="shared" si="0"/>
        <v>1365270.2979245693</v>
      </c>
      <c r="BC31" s="32">
        <f t="shared" si="0"/>
        <v>1321497.5192584486</v>
      </c>
      <c r="BD31" s="32">
        <f t="shared" si="0"/>
        <v>1278347.8723477926</v>
      </c>
      <c r="BE31" s="32">
        <f t="shared" si="0"/>
        <v>1234116.0308613498</v>
      </c>
      <c r="BF31" s="32">
        <f t="shared" si="0"/>
        <v>1195990.2668883144</v>
      </c>
      <c r="BG31" s="32">
        <f t="shared" si="0"/>
        <v>1156208.4538465806</v>
      </c>
      <c r="BH31" s="32">
        <f t="shared" si="0"/>
        <v>1118227.177882452</v>
      </c>
      <c r="BI31" s="32">
        <f t="shared" si="0"/>
        <v>1084748.0040297331</v>
      </c>
      <c r="BJ31" s="32">
        <f t="shared" si="0"/>
        <v>1065269.7373074482</v>
      </c>
      <c r="BK31" s="32">
        <f t="shared" si="0"/>
        <v>1012401.8023279549</v>
      </c>
      <c r="BL31" s="32">
        <f t="shared" si="0"/>
        <v>978062.80332929967</v>
      </c>
      <c r="BM31" s="32">
        <f t="shared" si="0"/>
        <v>947924.83258918766</v>
      </c>
      <c r="BN31" s="32">
        <f t="shared" si="0"/>
        <v>920442.97984453873</v>
      </c>
      <c r="BO31" s="32">
        <f t="shared" si="0"/>
        <v>892927.17847891932</v>
      </c>
      <c r="BP31" s="32">
        <f t="shared" ref="BP31:EA31" si="1">BO6</f>
        <v>864375.53715407685</v>
      </c>
      <c r="BQ31" s="32">
        <f t="shared" si="1"/>
        <v>837148.26871130918</v>
      </c>
      <c r="BR31" s="32">
        <f t="shared" si="1"/>
        <v>812967.53734666586</v>
      </c>
      <c r="BS31" s="32">
        <f t="shared" si="1"/>
        <v>787197.27165990893</v>
      </c>
      <c r="BT31" s="32">
        <f t="shared" si="1"/>
        <v>762739.21506984229</v>
      </c>
      <c r="BU31" s="32">
        <f t="shared" si="1"/>
        <v>740260.24460863532</v>
      </c>
      <c r="BV31" s="32">
        <f t="shared" si="1"/>
        <v>733907.31263769115</v>
      </c>
      <c r="BW31" s="32">
        <f t="shared" si="1"/>
        <v>696588.60706776869</v>
      </c>
      <c r="BX31" s="32">
        <f t="shared" si="1"/>
        <v>676868.10979619226</v>
      </c>
      <c r="BY31" s="32">
        <f t="shared" si="1"/>
        <v>655582.14773922029</v>
      </c>
      <c r="BZ31" s="32">
        <f t="shared" si="1"/>
        <v>636201.31551153387</v>
      </c>
      <c r="CA31" s="32">
        <f t="shared" si="1"/>
        <v>618332.42095505027</v>
      </c>
      <c r="CB31" s="32">
        <f t="shared" si="1"/>
        <v>600143.15289560729</v>
      </c>
      <c r="CC31" s="32">
        <f t="shared" si="1"/>
        <v>582500.53931504767</v>
      </c>
      <c r="CD31" s="32">
        <f t="shared" si="1"/>
        <v>568384.9902284306</v>
      </c>
      <c r="CE31" s="32">
        <f t="shared" si="1"/>
        <v>552648.1380543292</v>
      </c>
      <c r="CF31" s="32">
        <f t="shared" si="1"/>
        <v>534457.20450919948</v>
      </c>
      <c r="CG31" s="32">
        <f t="shared" si="1"/>
        <v>523211.37110831722</v>
      </c>
      <c r="CH31" s="32">
        <f t="shared" si="1"/>
        <v>523663.73089254403</v>
      </c>
      <c r="CI31" s="32">
        <f t="shared" si="1"/>
        <v>493059.13322497788</v>
      </c>
      <c r="CJ31" s="32">
        <f t="shared" si="1"/>
        <v>475539.30749482528</v>
      </c>
      <c r="CK31" s="32">
        <f t="shared" si="1"/>
        <v>403349.36539270263</v>
      </c>
      <c r="CL31" s="32">
        <f t="shared" si="1"/>
        <v>393863.38635695924</v>
      </c>
      <c r="CM31" s="32">
        <f t="shared" si="1"/>
        <v>385832.90379365883</v>
      </c>
      <c r="CN31" s="32">
        <f t="shared" si="1"/>
        <v>377568.39692118386</v>
      </c>
      <c r="CO31" s="32">
        <f t="shared" si="1"/>
        <v>368016.56375531218</v>
      </c>
      <c r="CP31" s="32">
        <f t="shared" si="1"/>
        <v>360565.34527712839</v>
      </c>
      <c r="CQ31" s="32">
        <f t="shared" si="1"/>
        <v>351739.80900418235</v>
      </c>
      <c r="CR31" s="32">
        <f t="shared" si="1"/>
        <v>343571.38581985899</v>
      </c>
      <c r="CS31" s="32">
        <f t="shared" si="1"/>
        <v>336552.54719907051</v>
      </c>
      <c r="CT31" s="32">
        <f t="shared" si="1"/>
        <v>342749.48869934183</v>
      </c>
      <c r="CU31" s="32">
        <f t="shared" si="1"/>
        <v>321920.80594652874</v>
      </c>
      <c r="CV31" s="32">
        <f t="shared" si="1"/>
        <v>314213.15623683913</v>
      </c>
      <c r="CW31" s="32">
        <f t="shared" si="1"/>
        <v>307783.55026998528</v>
      </c>
      <c r="CX31" s="32">
        <f t="shared" si="1"/>
        <v>300887.12239082553</v>
      </c>
      <c r="CY31" s="32">
        <f t="shared" si="1"/>
        <v>295081.81462094194</v>
      </c>
      <c r="CZ31" s="32">
        <f t="shared" si="1"/>
        <v>289065.40536224679</v>
      </c>
      <c r="DA31" s="32">
        <f t="shared" si="1"/>
        <v>281985.69594207074</v>
      </c>
      <c r="DB31" s="32">
        <f t="shared" si="1"/>
        <v>276506.05815956427</v>
      </c>
      <c r="DC31" s="32">
        <f t="shared" si="1"/>
        <v>269966.1682715927</v>
      </c>
      <c r="DD31" s="32">
        <f t="shared" si="1"/>
        <v>263923.12831103522</v>
      </c>
      <c r="DE31" s="32">
        <f t="shared" si="1"/>
        <v>258789.48222135025</v>
      </c>
      <c r="DF31" s="32">
        <f t="shared" si="1"/>
        <v>264604.56596320303</v>
      </c>
      <c r="DG31" s="32">
        <f t="shared" si="1"/>
        <v>217964.62565714534</v>
      </c>
      <c r="DH31" s="32">
        <f t="shared" si="1"/>
        <v>213139.21630731807</v>
      </c>
      <c r="DI31" s="32">
        <f t="shared" si="1"/>
        <v>209035.39892585221</v>
      </c>
      <c r="DJ31" s="32">
        <f t="shared" si="1"/>
        <v>204697.95240571228</v>
      </c>
      <c r="DK31" s="32">
        <f t="shared" si="1"/>
        <v>200924.68932288451</v>
      </c>
      <c r="DL31" s="32">
        <f t="shared" si="1"/>
        <v>197067.71938240313</v>
      </c>
      <c r="DM31" s="32">
        <f t="shared" si="1"/>
        <v>192705.37322225305</v>
      </c>
      <c r="DN31" s="32">
        <f t="shared" si="1"/>
        <v>188914.4942082561</v>
      </c>
      <c r="DO31" s="32">
        <f t="shared" si="1"/>
        <v>184844.88487666583</v>
      </c>
      <c r="DP31" s="32">
        <f t="shared" si="1"/>
        <v>181063.78082897668</v>
      </c>
      <c r="DQ31" s="32">
        <f t="shared" si="1"/>
        <v>177756.30117796661</v>
      </c>
      <c r="DR31" s="32">
        <f t="shared" si="1"/>
        <v>182940.40962759405</v>
      </c>
      <c r="DS31" s="32">
        <f t="shared" si="1"/>
        <v>156033.41097637292</v>
      </c>
      <c r="DT31" s="32">
        <f t="shared" si="1"/>
        <v>77741.156049962519</v>
      </c>
      <c r="DU31" s="32">
        <f t="shared" si="1"/>
        <v>76821.991385605128</v>
      </c>
      <c r="DV31" s="32">
        <f t="shared" si="1"/>
        <v>75935.975998748312</v>
      </c>
      <c r="DW31" s="32">
        <f t="shared" si="1"/>
        <v>75059.778078075164</v>
      </c>
      <c r="DX31" s="32">
        <f t="shared" si="1"/>
        <v>74193.403001244806</v>
      </c>
      <c r="DY31" s="32">
        <f t="shared" si="1"/>
        <v>73336.811750382054</v>
      </c>
      <c r="DZ31" s="32">
        <f t="shared" si="1"/>
        <v>72134.43809712361</v>
      </c>
      <c r="EA31" s="32">
        <f t="shared" si="1"/>
        <v>71297.88437087342</v>
      </c>
      <c r="EB31" s="32">
        <f t="shared" ref="EB31:GM31" si="2">EA6</f>
        <v>70471.350666713464</v>
      </c>
      <c r="EC31" s="32">
        <f t="shared" si="2"/>
        <v>69654.522117584827</v>
      </c>
      <c r="ED31" s="32">
        <f t="shared" si="2"/>
        <v>74944.720930545387</v>
      </c>
      <c r="EE31" s="32">
        <f t="shared" si="2"/>
        <v>68116.08523933134</v>
      </c>
      <c r="EF31" s="32">
        <f t="shared" si="2"/>
        <v>67261.873256269217</v>
      </c>
      <c r="EG31" s="32">
        <f t="shared" si="2"/>
        <v>66483.495419462808</v>
      </c>
      <c r="EH31" s="32">
        <f t="shared" si="2"/>
        <v>65714.649148311975</v>
      </c>
      <c r="EI31" s="32">
        <f t="shared" si="2"/>
        <v>64955.30593220453</v>
      </c>
      <c r="EJ31" s="32">
        <f t="shared" si="2"/>
        <v>63852.545533486387</v>
      </c>
      <c r="EK31" s="32">
        <f t="shared" si="2"/>
        <v>63112.264450947172</v>
      </c>
      <c r="EL31" s="32">
        <f t="shared" si="2"/>
        <v>62381.336698313273</v>
      </c>
      <c r="EM31" s="32">
        <f t="shared" si="2"/>
        <v>61659.678347649533</v>
      </c>
      <c r="EN31" s="32">
        <f t="shared" si="2"/>
        <v>60947.25305091271</v>
      </c>
      <c r="EO31" s="32">
        <f t="shared" si="2"/>
        <v>60243.997132124423</v>
      </c>
      <c r="EP31" s="32">
        <f t="shared" si="2"/>
        <v>63667.410971987294</v>
      </c>
      <c r="EQ31" s="32">
        <f t="shared" si="2"/>
        <v>58906.947055155368</v>
      </c>
      <c r="ER31" s="32">
        <f t="shared" si="2"/>
        <v>58165.186903622409</v>
      </c>
      <c r="ES31" s="32">
        <f t="shared" si="2"/>
        <v>57497.871616724238</v>
      </c>
      <c r="ET31" s="32">
        <f t="shared" si="2"/>
        <v>56839.26804239639</v>
      </c>
      <c r="EU31" s="32">
        <f t="shared" si="2"/>
        <v>56189.510654396421</v>
      </c>
      <c r="EV31" s="32">
        <f t="shared" si="2"/>
        <v>55548.402405785513</v>
      </c>
      <c r="EW31" s="32">
        <f t="shared" si="2"/>
        <v>54915.616670285053</v>
      </c>
      <c r="EX31" s="32">
        <f t="shared" si="2"/>
        <v>54291.228819971919</v>
      </c>
      <c r="EY31" s="32">
        <f t="shared" si="2"/>
        <v>53675.129753165398</v>
      </c>
      <c r="EZ31" s="32">
        <f t="shared" si="2"/>
        <v>53067.283391654244</v>
      </c>
      <c r="FA31" s="32">
        <f t="shared" si="2"/>
        <v>52467.633482365207</v>
      </c>
      <c r="FB31" s="32">
        <f t="shared" si="2"/>
        <v>54471.389267385399</v>
      </c>
      <c r="FC31" s="32">
        <f t="shared" si="2"/>
        <v>51319.059672791875</v>
      </c>
      <c r="FD31" s="32">
        <f t="shared" si="2"/>
        <v>50716.220399583057</v>
      </c>
      <c r="FE31" s="32">
        <f t="shared" si="2"/>
        <v>50148.604949998713</v>
      </c>
      <c r="FF31" s="32">
        <f t="shared" si="2"/>
        <v>49588.312354821115</v>
      </c>
      <c r="FG31" s="32">
        <f t="shared" si="2"/>
        <v>49030.203444936815</v>
      </c>
      <c r="FH31" s="32">
        <f t="shared" si="2"/>
        <v>48484.6489435068</v>
      </c>
      <c r="FI31" s="32">
        <f t="shared" si="2"/>
        <v>47945.289603109843</v>
      </c>
      <c r="FJ31" s="32">
        <f t="shared" si="2"/>
        <v>47383.848476845014</v>
      </c>
      <c r="FK31" s="32">
        <f t="shared" si="2"/>
        <v>46897.032727028069</v>
      </c>
      <c r="FL31" s="32">
        <f t="shared" si="2"/>
        <v>46361.990112210224</v>
      </c>
      <c r="FM31" s="32">
        <f t="shared" si="2"/>
        <v>45851.136693365959</v>
      </c>
      <c r="FN31" s="32">
        <f t="shared" si="2"/>
        <v>46808.048099046377</v>
      </c>
      <c r="FO31" s="32">
        <f t="shared" si="2"/>
        <v>44873.518827417451</v>
      </c>
      <c r="FP31" s="32">
        <f t="shared" si="2"/>
        <v>44370.709542305078</v>
      </c>
      <c r="FQ31" s="32">
        <f t="shared" si="2"/>
        <v>43891.624290573127</v>
      </c>
      <c r="FR31" s="32">
        <f t="shared" si="2"/>
        <v>43419.018402719608</v>
      </c>
      <c r="FS31" s="32">
        <f t="shared" si="2"/>
        <v>42952.831865335145</v>
      </c>
      <c r="FT31" s="32">
        <f t="shared" si="2"/>
        <v>42492.052859907999</v>
      </c>
      <c r="FU31" s="32">
        <f t="shared" si="2"/>
        <v>42034.335677877898</v>
      </c>
      <c r="FV31" s="32">
        <f t="shared" si="2"/>
        <v>41567.676704342586</v>
      </c>
      <c r="FW31" s="32">
        <f t="shared" si="2"/>
        <v>41125.527531306907</v>
      </c>
      <c r="FX31" s="32">
        <f t="shared" si="2"/>
        <v>40688.395975126412</v>
      </c>
      <c r="FY31" s="32">
        <f t="shared" si="2"/>
        <v>40252.0795740229</v>
      </c>
      <c r="FZ31" s="32">
        <f t="shared" si="2"/>
        <v>40597.47602091865</v>
      </c>
      <c r="GA31" s="32">
        <f t="shared" si="2"/>
        <v>2820.0313568739607</v>
      </c>
      <c r="GB31" s="32">
        <f t="shared" si="2"/>
        <v>2329.1920436239584</v>
      </c>
      <c r="GC31" s="32">
        <f t="shared" si="2"/>
        <v>2319.5230998509687</v>
      </c>
      <c r="GD31" s="32">
        <f t="shared" si="2"/>
        <v>2309.8955058018828</v>
      </c>
      <c r="GE31" s="32">
        <f t="shared" si="2"/>
        <v>0</v>
      </c>
      <c r="GF31" s="32">
        <f t="shared" si="2"/>
        <v>0</v>
      </c>
      <c r="GG31" s="32">
        <f t="shared" si="2"/>
        <v>0</v>
      </c>
      <c r="GH31" s="32">
        <f t="shared" si="2"/>
        <v>0</v>
      </c>
      <c r="GI31" s="32">
        <f t="shared" si="2"/>
        <v>0</v>
      </c>
      <c r="GJ31" s="32">
        <f t="shared" si="2"/>
        <v>0</v>
      </c>
      <c r="GK31" s="32">
        <f t="shared" si="2"/>
        <v>0</v>
      </c>
      <c r="GL31" s="32">
        <f t="shared" si="2"/>
        <v>0</v>
      </c>
      <c r="GM31" s="32">
        <f t="shared" si="2"/>
        <v>0</v>
      </c>
      <c r="GN31" s="32">
        <f>GM6</f>
        <v>0</v>
      </c>
    </row>
    <row r="32" spans="1:223" s="32" customFormat="1" x14ac:dyDescent="0.25">
      <c r="B32" s="32">
        <f>Blad4!B6</f>
        <v>147280585.34329349</v>
      </c>
      <c r="C32" s="32">
        <f>C7</f>
        <v>9015477.3559018821</v>
      </c>
      <c r="D32" s="32">
        <f t="shared" ref="D32:BO32" si="3">D7</f>
        <v>9687773.0330543015</v>
      </c>
      <c r="E32" s="32">
        <f t="shared" si="3"/>
        <v>6820772.8576924764</v>
      </c>
      <c r="F32" s="32">
        <f t="shared" si="3"/>
        <v>5392825.6841412913</v>
      </c>
      <c r="G32" s="32">
        <f t="shared" si="3"/>
        <v>5321537.191028662</v>
      </c>
      <c r="H32" s="32">
        <f t="shared" si="3"/>
        <v>4894680.6647844911</v>
      </c>
      <c r="I32" s="32">
        <f t="shared" si="3"/>
        <v>4784260.1489368305</v>
      </c>
      <c r="J32" s="32">
        <f t="shared" si="3"/>
        <v>4518721.833384404</v>
      </c>
      <c r="K32" s="32">
        <f t="shared" si="3"/>
        <v>4103921.089817184</v>
      </c>
      <c r="L32" s="32">
        <f t="shared" si="3"/>
        <v>3908087.077812253</v>
      </c>
      <c r="M32" s="32">
        <f t="shared" si="3"/>
        <v>3772162.2036177199</v>
      </c>
      <c r="N32" s="32">
        <f t="shared" si="3"/>
        <v>3583808.2231042921</v>
      </c>
      <c r="O32" s="32">
        <f t="shared" si="3"/>
        <v>3513608.7210441083</v>
      </c>
      <c r="P32" s="32">
        <f t="shared" si="3"/>
        <v>3620311.0105692772</v>
      </c>
      <c r="Q32" s="32">
        <f t="shared" si="3"/>
        <v>3357321.975715016</v>
      </c>
      <c r="R32" s="32">
        <f t="shared" si="3"/>
        <v>3256361.8213433782</v>
      </c>
      <c r="S32" s="32">
        <f t="shared" si="3"/>
        <v>3571994.6796980961</v>
      </c>
      <c r="T32" s="32">
        <f t="shared" si="3"/>
        <v>3099367.9174884059</v>
      </c>
      <c r="U32" s="32">
        <f t="shared" si="3"/>
        <v>3121347.3056199527</v>
      </c>
      <c r="V32" s="32">
        <f t="shared" si="3"/>
        <v>2974111.0242687627</v>
      </c>
      <c r="W32" s="32">
        <f t="shared" si="3"/>
        <v>2887605.857737958</v>
      </c>
      <c r="X32" s="32">
        <f t="shared" si="3"/>
        <v>2839929.2611476933</v>
      </c>
      <c r="Y32" s="32">
        <f t="shared" si="3"/>
        <v>2843872.9916982125</v>
      </c>
      <c r="Z32" s="32">
        <f t="shared" si="3"/>
        <v>2749372.7422418511</v>
      </c>
      <c r="AA32" s="32">
        <f t="shared" si="3"/>
        <v>2629248.5430812882</v>
      </c>
      <c r="AB32" s="32">
        <f t="shared" si="3"/>
        <v>2649405.8564703641</v>
      </c>
      <c r="AC32" s="32">
        <f t="shared" si="3"/>
        <v>2520335.7694982509</v>
      </c>
      <c r="AD32" s="32">
        <f t="shared" si="3"/>
        <v>2514431.0006955601</v>
      </c>
      <c r="AE32" s="32">
        <f t="shared" si="3"/>
        <v>2477446.005402429</v>
      </c>
      <c r="AF32" s="32">
        <f t="shared" si="3"/>
        <v>2446238.8734298563</v>
      </c>
      <c r="AG32" s="32">
        <f t="shared" si="3"/>
        <v>2417983.4315438322</v>
      </c>
      <c r="AH32" s="32">
        <f t="shared" si="3"/>
        <v>2392162.7619601027</v>
      </c>
      <c r="AI32" s="32">
        <f t="shared" si="3"/>
        <v>2349015.6410573805</v>
      </c>
      <c r="AJ32" s="32">
        <f t="shared" si="3"/>
        <v>2325721.890576737</v>
      </c>
      <c r="AK32" s="32">
        <f t="shared" si="3"/>
        <v>2304007.8076727497</v>
      </c>
      <c r="AL32" s="32">
        <f t="shared" si="3"/>
        <v>2300999.041660409</v>
      </c>
      <c r="AM32" s="32">
        <f t="shared" si="3"/>
        <v>2280636.609445536</v>
      </c>
      <c r="AN32" s="32">
        <f t="shared" si="3"/>
        <v>2260456.5000395686</v>
      </c>
      <c r="AO32" s="32">
        <f t="shared" si="3"/>
        <v>2197725.4692025557</v>
      </c>
      <c r="AP32" s="32">
        <f t="shared" si="3"/>
        <v>2203728.5041114641</v>
      </c>
      <c r="AQ32" s="32">
        <f t="shared" si="3"/>
        <v>2207204.6990659861</v>
      </c>
      <c r="AR32" s="32">
        <f t="shared" si="3"/>
        <v>2193454.1986224111</v>
      </c>
      <c r="AS32" s="32">
        <f t="shared" si="3"/>
        <v>2194160.985189016</v>
      </c>
      <c r="AT32" s="32">
        <f t="shared" si="3"/>
        <v>2185380.8576082513</v>
      </c>
      <c r="AU32" s="32">
        <f t="shared" si="3"/>
        <v>2251836.8038825626</v>
      </c>
      <c r="AV32" s="32">
        <f t="shared" si="3"/>
        <v>2247920.2928472962</v>
      </c>
      <c r="AW32" s="32">
        <f t="shared" si="3"/>
        <v>2242711.7787493253</v>
      </c>
      <c r="AX32" s="32">
        <f t="shared" si="3"/>
        <v>2236634.1201519505</v>
      </c>
      <c r="AY32" s="32">
        <f t="shared" si="3"/>
        <v>2221751.1828890061</v>
      </c>
      <c r="AZ32" s="32">
        <f t="shared" si="3"/>
        <v>2203574.9925302677</v>
      </c>
      <c r="BA32" s="32">
        <f t="shared" si="3"/>
        <v>2139423.0822609197</v>
      </c>
      <c r="BB32" s="32">
        <f t="shared" si="3"/>
        <v>2121598.6808531345</v>
      </c>
      <c r="BC32" s="32">
        <f t="shared" si="3"/>
        <v>2104917.7122059846</v>
      </c>
      <c r="BD32" s="32">
        <f t="shared" si="3"/>
        <v>2088704.1278755581</v>
      </c>
      <c r="BE32" s="32">
        <f t="shared" si="3"/>
        <v>2073011.2347090079</v>
      </c>
      <c r="BF32" s="32">
        <f t="shared" si="3"/>
        <v>2057767.322910059</v>
      </c>
      <c r="BG32" s="32">
        <f t="shared" si="3"/>
        <v>2042330.0363942867</v>
      </c>
      <c r="BH32" s="32">
        <f t="shared" si="3"/>
        <v>2028746.3848839935</v>
      </c>
      <c r="BI32" s="32">
        <f t="shared" si="3"/>
        <v>2009021.4638969926</v>
      </c>
      <c r="BJ32" s="32">
        <f t="shared" si="3"/>
        <v>1995565.9930749091</v>
      </c>
      <c r="BK32" s="32">
        <f t="shared" si="3"/>
        <v>1977737.4324510139</v>
      </c>
      <c r="BL32" s="32">
        <f t="shared" si="3"/>
        <v>1965245.649517715</v>
      </c>
      <c r="BM32" s="32">
        <f t="shared" si="3"/>
        <v>1906565.6438966561</v>
      </c>
      <c r="BN32" s="32">
        <f t="shared" si="3"/>
        <v>1894729.3341920765</v>
      </c>
      <c r="BO32" s="32">
        <f t="shared" si="3"/>
        <v>1883193.5437258992</v>
      </c>
      <c r="BP32" s="32">
        <f t="shared" ref="BP32:EA32" si="4">BP7</f>
        <v>1871616.9838887413</v>
      </c>
      <c r="BQ32" s="32">
        <f t="shared" si="4"/>
        <v>1860785.7860235672</v>
      </c>
      <c r="BR32" s="32">
        <f t="shared" si="4"/>
        <v>1849576.6440081215</v>
      </c>
      <c r="BS32" s="32">
        <f t="shared" si="4"/>
        <v>1838828.9736961217</v>
      </c>
      <c r="BT32" s="32">
        <f t="shared" si="4"/>
        <v>1828589.2307454608</v>
      </c>
      <c r="BU32" s="32">
        <f t="shared" si="4"/>
        <v>1818546.159362352</v>
      </c>
      <c r="BV32" s="32">
        <f t="shared" si="4"/>
        <v>1808515.8738205303</v>
      </c>
      <c r="BW32" s="32">
        <f t="shared" si="4"/>
        <v>1798514.9516484039</v>
      </c>
      <c r="BX32" s="32">
        <f t="shared" si="4"/>
        <v>1788877.2395807067</v>
      </c>
      <c r="BY32" s="32">
        <f t="shared" si="4"/>
        <v>1732925.6806494044</v>
      </c>
      <c r="BZ32" s="32">
        <f t="shared" si="4"/>
        <v>1723684.1399228792</v>
      </c>
      <c r="CA32" s="32">
        <f t="shared" si="4"/>
        <v>1714463.305258479</v>
      </c>
      <c r="CB32" s="32">
        <f t="shared" si="4"/>
        <v>1705088.3019370153</v>
      </c>
      <c r="CC32" s="32">
        <f t="shared" si="4"/>
        <v>1696141.9717715234</v>
      </c>
      <c r="CD32" s="32">
        <f t="shared" si="4"/>
        <v>1686407.2527053789</v>
      </c>
      <c r="CE32" s="32">
        <f t="shared" si="4"/>
        <v>1677300.9611391807</v>
      </c>
      <c r="CF32" s="32">
        <f t="shared" si="4"/>
        <v>1668366.7925569999</v>
      </c>
      <c r="CG32" s="32">
        <f t="shared" si="4"/>
        <v>1659423.1515525067</v>
      </c>
      <c r="CH32" s="32">
        <f t="shared" si="4"/>
        <v>1650337.078348381</v>
      </c>
      <c r="CI32" s="32">
        <f t="shared" si="4"/>
        <v>1641096.1686083283</v>
      </c>
      <c r="CJ32" s="32">
        <f t="shared" si="4"/>
        <v>1632066.2053049733</v>
      </c>
      <c r="CK32" s="32">
        <f t="shared" si="4"/>
        <v>1576472.7014273086</v>
      </c>
      <c r="CL32" s="32">
        <f t="shared" si="4"/>
        <v>1567268.6831629048</v>
      </c>
      <c r="CM32" s="32">
        <f t="shared" si="4"/>
        <v>1558021.4050218475</v>
      </c>
      <c r="CN32" s="32">
        <f t="shared" si="4"/>
        <v>1548523.7254664297</v>
      </c>
      <c r="CO32" s="32">
        <f t="shared" si="4"/>
        <v>1539184.4609156204</v>
      </c>
      <c r="CP32" s="32">
        <f t="shared" si="4"/>
        <v>1529140.813618863</v>
      </c>
      <c r="CQ32" s="32">
        <f t="shared" si="4"/>
        <v>1519451.7117017882</v>
      </c>
      <c r="CR32" s="32">
        <f t="shared" si="4"/>
        <v>1503666.8221720499</v>
      </c>
      <c r="CS32" s="32">
        <f t="shared" si="4"/>
        <v>1488100.4900945476</v>
      </c>
      <c r="CT32" s="32">
        <f t="shared" si="4"/>
        <v>1472664.068216647</v>
      </c>
      <c r="CU32" s="32">
        <f t="shared" si="4"/>
        <v>1457333.8641143569</v>
      </c>
      <c r="CV32" s="32">
        <f t="shared" si="4"/>
        <v>1442395.2394678707</v>
      </c>
      <c r="CW32" s="32">
        <f t="shared" si="4"/>
        <v>1381116.091780659</v>
      </c>
      <c r="CX32" s="32">
        <f t="shared" si="4"/>
        <v>1366593.6700752797</v>
      </c>
      <c r="CY32" s="32">
        <f t="shared" si="4"/>
        <v>1352255.0038534007</v>
      </c>
      <c r="CZ32" s="32">
        <f t="shared" si="4"/>
        <v>1338021.8897977595</v>
      </c>
      <c r="DA32" s="32">
        <f t="shared" si="4"/>
        <v>1324098.7058293903</v>
      </c>
      <c r="DB32" s="32">
        <f t="shared" si="4"/>
        <v>1309873.6236554603</v>
      </c>
      <c r="DC32" s="32">
        <f t="shared" si="4"/>
        <v>1296243.8430645876</v>
      </c>
      <c r="DD32" s="32">
        <f t="shared" si="4"/>
        <v>1282836.2379258496</v>
      </c>
      <c r="DE32" s="32">
        <f t="shared" si="4"/>
        <v>1269618.0831340847</v>
      </c>
      <c r="DF32" s="32">
        <f t="shared" si="4"/>
        <v>1256523.8877206137</v>
      </c>
      <c r="DG32" s="32">
        <f t="shared" si="4"/>
        <v>1224975.5324701895</v>
      </c>
      <c r="DH32" s="32">
        <f t="shared" si="4"/>
        <v>1212620.5832160702</v>
      </c>
      <c r="DI32" s="32">
        <f t="shared" si="4"/>
        <v>1130760.1741455502</v>
      </c>
      <c r="DJ32" s="32">
        <f t="shared" si="4"/>
        <v>1118727.4533659674</v>
      </c>
      <c r="DK32" s="32">
        <f t="shared" si="4"/>
        <v>1106833.6498179543</v>
      </c>
      <c r="DL32" s="32">
        <f t="shared" si="4"/>
        <v>1095055.4467632084</v>
      </c>
      <c r="DM32" s="32">
        <f t="shared" si="4"/>
        <v>1083489.8434098721</v>
      </c>
      <c r="DN32" s="32">
        <f t="shared" si="4"/>
        <v>1071555.8952490916</v>
      </c>
      <c r="DO32" s="32">
        <f t="shared" si="4"/>
        <v>1060231.1630403623</v>
      </c>
      <c r="DP32" s="32">
        <f t="shared" si="4"/>
        <v>1049085.7568794382</v>
      </c>
      <c r="DQ32" s="32">
        <f t="shared" si="4"/>
        <v>1038086.0105208637</v>
      </c>
      <c r="DR32" s="32">
        <f t="shared" si="4"/>
        <v>1027198.9799484366</v>
      </c>
      <c r="DS32" s="32">
        <f t="shared" si="4"/>
        <v>994110.04727550468</v>
      </c>
      <c r="DT32" s="32">
        <f t="shared" si="4"/>
        <v>982260.69545530865</v>
      </c>
      <c r="DU32" s="32">
        <f t="shared" si="4"/>
        <v>972448.10061536566</v>
      </c>
      <c r="DV32" s="32">
        <f t="shared" si="4"/>
        <v>962750.91282932903</v>
      </c>
      <c r="DW32" s="32">
        <f t="shared" si="4"/>
        <v>953150.62788054929</v>
      </c>
      <c r="DX32" s="32">
        <f t="shared" si="4"/>
        <v>943646.27352116606</v>
      </c>
      <c r="DY32" s="32">
        <f t="shared" si="4"/>
        <v>934236.89489516045</v>
      </c>
      <c r="DZ32" s="32">
        <f t="shared" si="4"/>
        <v>924547.14111001964</v>
      </c>
      <c r="EA32" s="32">
        <f t="shared" si="4"/>
        <v>915325.72866726911</v>
      </c>
      <c r="EB32" s="32">
        <f t="shared" ref="EB32:GM32" si="5">EB7</f>
        <v>906196.46796773956</v>
      </c>
      <c r="EC32" s="32">
        <f t="shared" si="5"/>
        <v>897158.43041739613</v>
      </c>
      <c r="ED32" s="32">
        <f t="shared" si="5"/>
        <v>888210.70541356097</v>
      </c>
      <c r="EE32" s="32">
        <f t="shared" si="5"/>
        <v>879352.39092247956</v>
      </c>
      <c r="EF32" s="32">
        <f t="shared" si="5"/>
        <v>870582.59082544735</v>
      </c>
      <c r="EG32" s="32">
        <f t="shared" si="5"/>
        <v>861900.41987252573</v>
      </c>
      <c r="EH32" s="32">
        <f t="shared" si="5"/>
        <v>853305.00040576304</v>
      </c>
      <c r="EI32" s="32">
        <f t="shared" si="5"/>
        <v>844423.65620927431</v>
      </c>
      <c r="EJ32" s="32">
        <f t="shared" si="5"/>
        <v>835999.43342360377</v>
      </c>
      <c r="EK32" s="32">
        <f t="shared" si="5"/>
        <v>827659.38415264408</v>
      </c>
      <c r="EL32" s="32">
        <f t="shared" si="5"/>
        <v>819402.66808897594</v>
      </c>
      <c r="EM32" s="32">
        <f t="shared" si="5"/>
        <v>811228.45093183685</v>
      </c>
      <c r="EN32" s="32">
        <f t="shared" si="5"/>
        <v>803135.90684890212</v>
      </c>
      <c r="EO32" s="32">
        <f t="shared" si="5"/>
        <v>795124.21966822178</v>
      </c>
      <c r="EP32" s="32">
        <f t="shared" si="5"/>
        <v>787192.57922450313</v>
      </c>
      <c r="EQ32" s="32">
        <f t="shared" si="5"/>
        <v>779340.18696621549</v>
      </c>
      <c r="ER32" s="32">
        <f t="shared" si="5"/>
        <v>771548.74663993949</v>
      </c>
      <c r="ES32" s="32">
        <f t="shared" si="5"/>
        <v>763852.47815600736</v>
      </c>
      <c r="ET32" s="32">
        <f t="shared" si="5"/>
        <v>756233.10180399625</v>
      </c>
      <c r="EU32" s="32">
        <f t="shared" si="5"/>
        <v>748689.85224240413</v>
      </c>
      <c r="EV32" s="32">
        <f t="shared" si="5"/>
        <v>741221.96039089095</v>
      </c>
      <c r="EW32" s="32">
        <f t="shared" si="5"/>
        <v>733828.68075030798</v>
      </c>
      <c r="EX32" s="32">
        <f t="shared" si="5"/>
        <v>726509.26222927985</v>
      </c>
      <c r="EY32" s="32">
        <f t="shared" si="5"/>
        <v>719262.96890261117</v>
      </c>
      <c r="EZ32" s="32">
        <f t="shared" si="5"/>
        <v>712089.06798288994</v>
      </c>
      <c r="FA32" s="32">
        <f t="shared" si="5"/>
        <v>704986.83505726326</v>
      </c>
      <c r="FB32" s="32">
        <f t="shared" si="5"/>
        <v>697955.5557108284</v>
      </c>
      <c r="FC32" s="32">
        <f t="shared" si="5"/>
        <v>690994.51701210602</v>
      </c>
      <c r="FD32" s="32">
        <f t="shared" si="5"/>
        <v>684103.01882692298</v>
      </c>
      <c r="FE32" s="32">
        <f t="shared" si="5"/>
        <v>677280.36606533942</v>
      </c>
      <c r="FF32" s="32">
        <f t="shared" si="5"/>
        <v>670525.87025858555</v>
      </c>
      <c r="FG32" s="32">
        <f t="shared" si="5"/>
        <v>663838.84861260816</v>
      </c>
      <c r="FH32" s="32">
        <f t="shared" si="5"/>
        <v>657218.62682339712</v>
      </c>
      <c r="FI32" s="32">
        <f t="shared" si="5"/>
        <v>650664.53943053156</v>
      </c>
      <c r="FJ32" s="32">
        <f t="shared" si="5"/>
        <v>644175.9211260461</v>
      </c>
      <c r="FK32" s="32">
        <f t="shared" si="5"/>
        <v>637813.91080761096</v>
      </c>
      <c r="FL32" s="32">
        <f t="shared" si="5"/>
        <v>631453.77037897019</v>
      </c>
      <c r="FM32" s="32">
        <f t="shared" si="5"/>
        <v>625157.15946715535</v>
      </c>
      <c r="FN32" s="32">
        <f t="shared" si="5"/>
        <v>618923.44374580856</v>
      </c>
      <c r="FO32" s="32">
        <f t="shared" si="5"/>
        <v>612751.99474022561</v>
      </c>
      <c r="FP32" s="32">
        <f t="shared" si="5"/>
        <v>606642.18859605794</v>
      </c>
      <c r="FQ32" s="32">
        <f t="shared" si="5"/>
        <v>600593.40947157808</v>
      </c>
      <c r="FR32" s="32">
        <f t="shared" si="5"/>
        <v>594605.04758380377</v>
      </c>
      <c r="FS32" s="32">
        <f t="shared" si="5"/>
        <v>588676.49836253119</v>
      </c>
      <c r="FT32" s="32">
        <f t="shared" si="5"/>
        <v>582807.16538823768</v>
      </c>
      <c r="FU32" s="32">
        <f t="shared" si="5"/>
        <v>576996.45428530627</v>
      </c>
      <c r="FV32" s="32">
        <f t="shared" si="5"/>
        <v>571243.78288960992</v>
      </c>
      <c r="FW32" s="32">
        <f t="shared" si="5"/>
        <v>565548.56695817993</v>
      </c>
      <c r="FX32" s="32">
        <f t="shared" si="5"/>
        <v>559910.23243663239</v>
      </c>
      <c r="FY32" s="32">
        <f t="shared" si="5"/>
        <v>554328.21391368762</v>
      </c>
      <c r="FZ32" s="32">
        <f t="shared" si="5"/>
        <v>548801.94599067303</v>
      </c>
      <c r="GA32" s="32">
        <f t="shared" si="5"/>
        <v>505151.92484805017</v>
      </c>
      <c r="GB32" s="32">
        <f t="shared" si="5"/>
        <v>2878.6497592240034</v>
      </c>
      <c r="GC32" s="32">
        <f t="shared" si="5"/>
        <v>2866.6996890156179</v>
      </c>
      <c r="GD32" s="32">
        <f t="shared" si="5"/>
        <v>2854.8004445095316</v>
      </c>
      <c r="GE32" s="32">
        <f t="shared" si="5"/>
        <v>0</v>
      </c>
      <c r="GF32" s="32">
        <f t="shared" si="5"/>
        <v>0</v>
      </c>
      <c r="GG32" s="32">
        <f t="shared" si="5"/>
        <v>0</v>
      </c>
      <c r="GH32" s="32">
        <f t="shared" si="5"/>
        <v>0</v>
      </c>
      <c r="GI32" s="32">
        <f t="shared" si="5"/>
        <v>0</v>
      </c>
      <c r="GJ32" s="32">
        <f t="shared" si="5"/>
        <v>0</v>
      </c>
      <c r="GK32" s="32">
        <f t="shared" si="5"/>
        <v>0</v>
      </c>
      <c r="GL32" s="32">
        <f t="shared" si="5"/>
        <v>0</v>
      </c>
      <c r="GM32" s="32">
        <f t="shared" si="5"/>
        <v>0</v>
      </c>
      <c r="GN32" s="32">
        <f>GN7</f>
        <v>0</v>
      </c>
    </row>
    <row r="33" spans="2:196" s="32" customFormat="1" x14ac:dyDescent="0.25">
      <c r="B33" s="32">
        <f>Blad4!B7</f>
        <v>75530041.224822223</v>
      </c>
      <c r="C33" s="32">
        <f>D8</f>
        <v>4059047.8867453933</v>
      </c>
      <c r="D33" s="32">
        <f t="shared" ref="D33:BO33" si="6">E8</f>
        <v>8829717.6995599736</v>
      </c>
      <c r="E33" s="32">
        <f t="shared" si="6"/>
        <v>6424428.1481179819</v>
      </c>
      <c r="F33" s="32">
        <f t="shared" si="6"/>
        <v>5343802.337768049</v>
      </c>
      <c r="G33" s="32">
        <f t="shared" si="6"/>
        <v>4743350.2146695955</v>
      </c>
      <c r="H33" s="32">
        <f t="shared" si="6"/>
        <v>4200194.9961072011</v>
      </c>
      <c r="I33" s="32">
        <f t="shared" si="6"/>
        <v>3648220.5321722548</v>
      </c>
      <c r="J33" s="32">
        <f t="shared" si="6"/>
        <v>3389395.8432999006</v>
      </c>
      <c r="K33" s="32">
        <f t="shared" si="6"/>
        <v>2929513.3660616479</v>
      </c>
      <c r="L33" s="32">
        <f t="shared" si="6"/>
        <v>2736464.3859771267</v>
      </c>
      <c r="M33" s="32">
        <f t="shared" si="6"/>
        <v>2646089.2399449646</v>
      </c>
      <c r="N33" s="32">
        <f t="shared" si="6"/>
        <v>2403050.528116609</v>
      </c>
      <c r="O33" s="32">
        <f t="shared" si="6"/>
        <v>2281121.3927956419</v>
      </c>
      <c r="P33" s="32">
        <f t="shared" si="6"/>
        <v>2235260.8618517513</v>
      </c>
      <c r="Q33" s="32">
        <f t="shared" si="6"/>
        <v>2183800.9480523043</v>
      </c>
      <c r="R33" s="32">
        <f t="shared" si="6"/>
        <v>2062729.2790004103</v>
      </c>
      <c r="S33" s="32">
        <f t="shared" si="6"/>
        <v>1855523.2006041652</v>
      </c>
      <c r="T33" s="32">
        <f t="shared" si="6"/>
        <v>1815436.0372939128</v>
      </c>
      <c r="U33" s="32">
        <f t="shared" si="6"/>
        <v>1765600.9067434135</v>
      </c>
      <c r="V33" s="32">
        <f t="shared" si="6"/>
        <v>1783025.9210112309</v>
      </c>
      <c r="W33" s="32">
        <f t="shared" si="6"/>
        <v>1669994.9912466905</v>
      </c>
      <c r="X33" s="32">
        <f t="shared" si="6"/>
        <v>1590263.4571170877</v>
      </c>
      <c r="Y33" s="32">
        <f t="shared" si="6"/>
        <v>1569585.7375254361</v>
      </c>
      <c r="Z33" s="32">
        <f t="shared" si="6"/>
        <v>1409621.3415164831</v>
      </c>
      <c r="AA33" s="32">
        <f t="shared" si="6"/>
        <v>1333085.3332664194</v>
      </c>
      <c r="AB33" s="32">
        <f t="shared" si="6"/>
        <v>1258642.1993277385</v>
      </c>
      <c r="AC33" s="32">
        <f t="shared" si="6"/>
        <v>1223809.4946143234</v>
      </c>
      <c r="AD33" s="32">
        <f t="shared" si="6"/>
        <v>1143554.5148586917</v>
      </c>
      <c r="AE33" s="32">
        <f t="shared" si="6"/>
        <v>1082187.6393356866</v>
      </c>
      <c r="AF33" s="32">
        <f t="shared" si="6"/>
        <v>1036439.7093421931</v>
      </c>
      <c r="AG33" s="32">
        <f t="shared" si="6"/>
        <v>1000307.489560971</v>
      </c>
      <c r="AH33" s="32">
        <f t="shared" si="6"/>
        <v>973710.73276281706</v>
      </c>
      <c r="AI33" s="32">
        <f t="shared" si="6"/>
        <v>920323.46936356137</v>
      </c>
      <c r="AJ33" s="32">
        <f t="shared" si="6"/>
        <v>890782.60248849378</v>
      </c>
      <c r="AK33" s="32">
        <f t="shared" si="6"/>
        <v>934034.07562380342</v>
      </c>
      <c r="AL33" s="32">
        <f t="shared" si="6"/>
        <v>848797.87068112148</v>
      </c>
      <c r="AM33" s="32">
        <f t="shared" si="6"/>
        <v>821403.16123896884</v>
      </c>
      <c r="AN33" s="32">
        <f t="shared" si="6"/>
        <v>813377.24676518084</v>
      </c>
      <c r="AO33" s="32">
        <f t="shared" si="6"/>
        <v>790432.88236777659</v>
      </c>
      <c r="AP33" s="32">
        <f t="shared" si="6"/>
        <v>780838.39263284463</v>
      </c>
      <c r="AQ33" s="32">
        <f t="shared" si="6"/>
        <v>778264.88951107045</v>
      </c>
      <c r="AR33" s="32">
        <f t="shared" si="6"/>
        <v>765641.8128186909</v>
      </c>
      <c r="AS33" s="32">
        <f t="shared" si="6"/>
        <v>746330.55343158939</v>
      </c>
      <c r="AT33" s="32">
        <f t="shared" si="6"/>
        <v>733347.88955227635</v>
      </c>
      <c r="AU33" s="32">
        <f t="shared" si="6"/>
        <v>781408.51758820144</v>
      </c>
      <c r="AV33" s="32">
        <f t="shared" si="6"/>
        <v>774968.92329806602</v>
      </c>
      <c r="AW33" s="32">
        <f t="shared" si="6"/>
        <v>829610.01821850915</v>
      </c>
      <c r="AX33" s="32">
        <f t="shared" si="6"/>
        <v>758347.97835937387</v>
      </c>
      <c r="AY33" s="32">
        <f t="shared" si="6"/>
        <v>739182.07382975449</v>
      </c>
      <c r="AZ33" s="32">
        <f t="shared" si="6"/>
        <v>713125.01419844513</v>
      </c>
      <c r="BA33" s="32">
        <f t="shared" si="6"/>
        <v>693777.18884551409</v>
      </c>
      <c r="BB33" s="32">
        <f t="shared" si="6"/>
        <v>674262.23410409002</v>
      </c>
      <c r="BC33" s="32">
        <f t="shared" si="6"/>
        <v>654177.58795983554</v>
      </c>
      <c r="BD33" s="32">
        <f t="shared" si="6"/>
        <v>634433.37800228293</v>
      </c>
      <c r="BE33" s="32">
        <f t="shared" si="6"/>
        <v>616366.02555123577</v>
      </c>
      <c r="BF33" s="32">
        <f t="shared" si="6"/>
        <v>600559.65133736981</v>
      </c>
      <c r="BG33" s="32">
        <f t="shared" si="6"/>
        <v>585575.68304139702</v>
      </c>
      <c r="BH33" s="32">
        <f t="shared" si="6"/>
        <v>570718.37166963203</v>
      </c>
      <c r="BI33" s="32">
        <f t="shared" si="6"/>
        <v>600271.88180965255</v>
      </c>
      <c r="BJ33" s="32">
        <f t="shared" si="6"/>
        <v>537747.86983258964</v>
      </c>
      <c r="BK33" s="32">
        <f t="shared" si="6"/>
        <v>521425.89658730477</v>
      </c>
      <c r="BL33" s="32">
        <f t="shared" si="6"/>
        <v>508819.23457444075</v>
      </c>
      <c r="BM33" s="32">
        <f t="shared" si="6"/>
        <v>495587.25560736022</v>
      </c>
      <c r="BN33" s="32">
        <f t="shared" si="6"/>
        <v>481271.19005660084</v>
      </c>
      <c r="BO33" s="32">
        <f t="shared" si="6"/>
        <v>473248.29790055903</v>
      </c>
      <c r="BP33" s="32">
        <f t="shared" ref="BP33:EA33" si="7">BQ8</f>
        <v>465456.13123831223</v>
      </c>
      <c r="BQ33" s="32">
        <f t="shared" si="7"/>
        <v>451759.43410014559</v>
      </c>
      <c r="BR33" s="32">
        <f t="shared" si="7"/>
        <v>438949.6898149522</v>
      </c>
      <c r="BS33" s="32">
        <f t="shared" si="7"/>
        <v>426462.11403811758</v>
      </c>
      <c r="BT33" s="32">
        <f t="shared" si="7"/>
        <v>410792.32029679627</v>
      </c>
      <c r="BU33" s="32">
        <f t="shared" si="7"/>
        <v>436216.84366948216</v>
      </c>
      <c r="BV33" s="32">
        <f t="shared" si="7"/>
        <v>394755.81795822643</v>
      </c>
      <c r="BW33" s="32">
        <f t="shared" si="7"/>
        <v>384987.64266192896</v>
      </c>
      <c r="BX33" s="32">
        <f t="shared" si="7"/>
        <v>377352.96622064727</v>
      </c>
      <c r="BY33" s="32">
        <f t="shared" si="7"/>
        <v>370167.41490177542</v>
      </c>
      <c r="BZ33" s="32">
        <f t="shared" si="7"/>
        <v>360997.05724085006</v>
      </c>
      <c r="CA33" s="32">
        <f t="shared" si="7"/>
        <v>347181.94121918536</v>
      </c>
      <c r="CB33" s="32">
        <f t="shared" si="7"/>
        <v>341161.35242804111</v>
      </c>
      <c r="CC33" s="32">
        <f t="shared" si="7"/>
        <v>332071.37953270588</v>
      </c>
      <c r="CD33" s="32">
        <f t="shared" si="7"/>
        <v>322704.88030343031</v>
      </c>
      <c r="CE33" s="32">
        <f t="shared" si="7"/>
        <v>316640.33068030456</v>
      </c>
      <c r="CF33" s="32">
        <f t="shared" si="7"/>
        <v>310934.76561637188</v>
      </c>
      <c r="CG33" s="32">
        <f t="shared" si="7"/>
        <v>327501.35579370614</v>
      </c>
      <c r="CH33" s="32">
        <f t="shared" si="7"/>
        <v>299757.72304581373</v>
      </c>
      <c r="CI33" s="32">
        <f t="shared" si="7"/>
        <v>293734.4959982452</v>
      </c>
      <c r="CJ33" s="32">
        <f t="shared" si="7"/>
        <v>287658.5961035724</v>
      </c>
      <c r="CK33" s="32">
        <f t="shared" si="7"/>
        <v>278236.40661514516</v>
      </c>
      <c r="CL33" s="32">
        <f t="shared" si="7"/>
        <v>273992.80050033942</v>
      </c>
      <c r="CM33" s="32">
        <f t="shared" si="7"/>
        <v>268860.84128262103</v>
      </c>
      <c r="CN33" s="32">
        <f t="shared" si="7"/>
        <v>262316.33857039013</v>
      </c>
      <c r="CO33" s="32">
        <f t="shared" si="7"/>
        <v>253991.73586016041</v>
      </c>
      <c r="CP33" s="32">
        <f t="shared" si="7"/>
        <v>248546.83039851833</v>
      </c>
      <c r="CQ33" s="32">
        <f t="shared" si="7"/>
        <v>245027.24922800926</v>
      </c>
      <c r="CR33" s="32">
        <f t="shared" si="7"/>
        <v>242445.54118753824</v>
      </c>
      <c r="CS33" s="32">
        <f t="shared" si="7"/>
        <v>255054.2691437187</v>
      </c>
      <c r="CT33" s="32">
        <f t="shared" si="7"/>
        <v>235735.16859838134</v>
      </c>
      <c r="CU33" s="32">
        <f t="shared" si="7"/>
        <v>227970.43374372646</v>
      </c>
      <c r="CV33" s="32">
        <f t="shared" si="7"/>
        <v>224122.17434829561</v>
      </c>
      <c r="CW33" s="32">
        <f t="shared" si="7"/>
        <v>222972.39953673666</v>
      </c>
      <c r="CX33" s="32">
        <f t="shared" si="7"/>
        <v>215151.21505359875</v>
      </c>
      <c r="CY33" s="32">
        <f t="shared" si="7"/>
        <v>208894.33874583704</v>
      </c>
      <c r="CZ33" s="32">
        <f t="shared" si="7"/>
        <v>204616.33279376823</v>
      </c>
      <c r="DA33" s="32">
        <f t="shared" si="7"/>
        <v>201169.2877150125</v>
      </c>
      <c r="DB33" s="32">
        <f t="shared" si="7"/>
        <v>198992.23003864044</v>
      </c>
      <c r="DC33" s="32">
        <f t="shared" si="7"/>
        <v>194240.91360557449</v>
      </c>
      <c r="DD33" s="32">
        <f t="shared" si="7"/>
        <v>188971.95519620273</v>
      </c>
      <c r="DE33" s="32">
        <f t="shared" si="7"/>
        <v>198381.236795834</v>
      </c>
      <c r="DF33" s="32">
        <f t="shared" si="7"/>
        <v>189016.90397189598</v>
      </c>
      <c r="DG33" s="32">
        <f t="shared" si="7"/>
        <v>176563.54570527037</v>
      </c>
      <c r="DH33" s="32">
        <f t="shared" si="7"/>
        <v>170699.32296588476</v>
      </c>
      <c r="DI33" s="32">
        <f t="shared" si="7"/>
        <v>167145.37431333185</v>
      </c>
      <c r="DJ33" s="32">
        <f t="shared" si="7"/>
        <v>163532.54721219817</v>
      </c>
      <c r="DK33" s="32">
        <f t="shared" si="7"/>
        <v>160006.49465837461</v>
      </c>
      <c r="DL33" s="32">
        <f t="shared" si="7"/>
        <v>158709.31856537217</v>
      </c>
      <c r="DM33" s="32">
        <f t="shared" si="7"/>
        <v>156603.55598279161</v>
      </c>
      <c r="DN33" s="32">
        <f t="shared" si="7"/>
        <v>155087.67549642152</v>
      </c>
      <c r="DO33" s="32">
        <f t="shared" si="7"/>
        <v>155767.15973234581</v>
      </c>
      <c r="DP33" s="32">
        <f t="shared" si="7"/>
        <v>156186.89550382138</v>
      </c>
      <c r="DQ33" s="32">
        <f t="shared" si="7"/>
        <v>158584.28557685192</v>
      </c>
      <c r="DR33" s="32">
        <f t="shared" si="7"/>
        <v>148213.42668076634</v>
      </c>
      <c r="DS33" s="32">
        <f t="shared" si="7"/>
        <v>130179.14452951337</v>
      </c>
      <c r="DT33" s="32">
        <f t="shared" si="7"/>
        <v>112943.21214983416</v>
      </c>
      <c r="DU33" s="32">
        <f t="shared" si="7"/>
        <v>111082.43935645443</v>
      </c>
      <c r="DV33" s="32">
        <f t="shared" si="7"/>
        <v>109602.39511456543</v>
      </c>
      <c r="DW33" s="32">
        <f t="shared" si="7"/>
        <v>107982.43929686086</v>
      </c>
      <c r="DX33" s="32">
        <f t="shared" si="7"/>
        <v>106571.97161670787</v>
      </c>
      <c r="DY33" s="32">
        <f t="shared" si="7"/>
        <v>105183.00508399076</v>
      </c>
      <c r="DZ33" s="32">
        <f t="shared" si="7"/>
        <v>103484.93552648967</v>
      </c>
      <c r="EA33" s="32">
        <f t="shared" si="7"/>
        <v>102104.0431088359</v>
      </c>
      <c r="EB33" s="32">
        <f t="shared" ref="EB33:GM33" si="8">EC8</f>
        <v>100799.15052837365</v>
      </c>
      <c r="EC33" s="32">
        <f t="shared" si="8"/>
        <v>104394.20034452331</v>
      </c>
      <c r="ED33" s="32">
        <f t="shared" si="8"/>
        <v>98285.206424018135</v>
      </c>
      <c r="EE33" s="32">
        <f t="shared" si="8"/>
        <v>81984.960161160547</v>
      </c>
      <c r="EF33" s="32">
        <f t="shared" si="8"/>
        <v>81085.716120713623</v>
      </c>
      <c r="EG33" s="32">
        <f t="shared" si="8"/>
        <v>80181.246985436301</v>
      </c>
      <c r="EH33" s="32">
        <f t="shared" si="8"/>
        <v>78909.897694646075</v>
      </c>
      <c r="EI33" s="32">
        <f t="shared" si="8"/>
        <v>78029.482415998908</v>
      </c>
      <c r="EJ33" s="32">
        <f t="shared" si="8"/>
        <v>77172.946281127297</v>
      </c>
      <c r="EK33" s="32">
        <f t="shared" si="8"/>
        <v>76313.054705783798</v>
      </c>
      <c r="EL33" s="32">
        <f t="shared" si="8"/>
        <v>75456.444498314129</v>
      </c>
      <c r="EM33" s="32">
        <f t="shared" si="8"/>
        <v>74625.60293310821</v>
      </c>
      <c r="EN33" s="32">
        <f t="shared" si="8"/>
        <v>73748.407431904765</v>
      </c>
      <c r="EO33" s="32">
        <f t="shared" si="8"/>
        <v>76355.232106023279</v>
      </c>
      <c r="EP33" s="32">
        <f t="shared" si="8"/>
        <v>72167.071248172433</v>
      </c>
      <c r="EQ33" s="32">
        <f t="shared" si="8"/>
        <v>71348.119475110056</v>
      </c>
      <c r="ER33" s="32">
        <f t="shared" si="8"/>
        <v>70542.709191425965</v>
      </c>
      <c r="ES33" s="32">
        <f t="shared" si="8"/>
        <v>69778.754354057019</v>
      </c>
      <c r="ET33" s="32">
        <f t="shared" si="8"/>
        <v>68948.482946757926</v>
      </c>
      <c r="EU33" s="32">
        <f t="shared" si="8"/>
        <v>68187.176768941179</v>
      </c>
      <c r="EV33" s="32">
        <f t="shared" si="8"/>
        <v>67447.684099605453</v>
      </c>
      <c r="EW33" s="32">
        <f t="shared" si="8"/>
        <v>66710.948670784695</v>
      </c>
      <c r="EX33" s="32">
        <f t="shared" si="8"/>
        <v>65959.250327466551</v>
      </c>
      <c r="EY33" s="32">
        <f t="shared" si="8"/>
        <v>65133.28262982177</v>
      </c>
      <c r="EZ33" s="32">
        <f t="shared" si="8"/>
        <v>64404.737186255523</v>
      </c>
      <c r="FA33" s="32">
        <f t="shared" si="8"/>
        <v>66051.620652594269</v>
      </c>
      <c r="FB33" s="32">
        <f t="shared" si="8"/>
        <v>62991.880672145795</v>
      </c>
      <c r="FC33" s="32">
        <f t="shared" si="8"/>
        <v>62304.514048299927</v>
      </c>
      <c r="FD33" s="32">
        <f t="shared" si="8"/>
        <v>61638.77481117045</v>
      </c>
      <c r="FE33" s="32">
        <f t="shared" si="8"/>
        <v>60819.289323023178</v>
      </c>
      <c r="FF33" s="32">
        <f t="shared" si="8"/>
        <v>60135.921027203811</v>
      </c>
      <c r="FG33" s="32">
        <f t="shared" si="8"/>
        <v>59490.513888106791</v>
      </c>
      <c r="FH33" s="32">
        <f t="shared" si="8"/>
        <v>58823.961815638817</v>
      </c>
      <c r="FI33" s="32">
        <f t="shared" si="8"/>
        <v>58198.320440914693</v>
      </c>
      <c r="FJ33" s="32">
        <f t="shared" si="8"/>
        <v>57586.012615413107</v>
      </c>
      <c r="FK33" s="32">
        <f t="shared" si="8"/>
        <v>57006.648217208371</v>
      </c>
      <c r="FL33" s="32">
        <f t="shared" si="8"/>
        <v>56412.976020821305</v>
      </c>
      <c r="FM33" s="32">
        <f t="shared" si="8"/>
        <v>57412.518901704811</v>
      </c>
      <c r="FN33" s="32">
        <f t="shared" si="8"/>
        <v>55254.909698940421</v>
      </c>
      <c r="FO33" s="32">
        <f t="shared" si="8"/>
        <v>54680.815453143019</v>
      </c>
      <c r="FP33" s="32">
        <f t="shared" si="8"/>
        <v>54089.075974840416</v>
      </c>
      <c r="FQ33" s="32">
        <f t="shared" si="8"/>
        <v>53536.78223665824</v>
      </c>
      <c r="FR33" s="32">
        <f t="shared" si="8"/>
        <v>52990.838979028806</v>
      </c>
      <c r="FS33" s="32">
        <f t="shared" si="8"/>
        <v>52450.282700763244</v>
      </c>
      <c r="FT33" s="32">
        <f t="shared" si="8"/>
        <v>51913.583626326857</v>
      </c>
      <c r="FU33" s="32">
        <f t="shared" si="8"/>
        <v>51385.647730967503</v>
      </c>
      <c r="FV33" s="32">
        <f t="shared" si="8"/>
        <v>50863.513382055084</v>
      </c>
      <c r="FW33" s="32">
        <f t="shared" si="8"/>
        <v>50346.92390806492</v>
      </c>
      <c r="FX33" s="32">
        <f t="shared" si="8"/>
        <v>49836.234207352507</v>
      </c>
      <c r="FY33" s="32">
        <f t="shared" si="8"/>
        <v>50559.749107274969</v>
      </c>
      <c r="FZ33" s="32">
        <f t="shared" si="8"/>
        <v>50079.416742848654</v>
      </c>
      <c r="GA33" s="32">
        <f t="shared" si="8"/>
        <v>2135.1860306849408</v>
      </c>
      <c r="GB33" s="32">
        <f t="shared" si="8"/>
        <v>2118.4169947365244</v>
      </c>
      <c r="GC33" s="32">
        <f t="shared" si="8"/>
        <v>2104.3529198935244</v>
      </c>
      <c r="GD33" s="32">
        <f t="shared" si="8"/>
        <v>2090.6334260830613</v>
      </c>
      <c r="GE33" s="32">
        <f t="shared" si="8"/>
        <v>22.579533609572458</v>
      </c>
      <c r="GF33" s="32">
        <f t="shared" si="8"/>
        <v>21.612122360724655</v>
      </c>
      <c r="GG33" s="32">
        <f t="shared" si="8"/>
        <v>20.692952456432035</v>
      </c>
      <c r="GH33" s="32">
        <f t="shared" si="8"/>
        <v>24.3291438022794</v>
      </c>
      <c r="GI33" s="32">
        <f t="shared" si="8"/>
        <v>27.793044631858237</v>
      </c>
      <c r="GJ33" s="32">
        <f t="shared" si="8"/>
        <v>26.664541750299357</v>
      </c>
      <c r="GK33" s="32">
        <f t="shared" si="8"/>
        <v>25.582557308132969</v>
      </c>
      <c r="GL33" s="32">
        <f t="shared" si="8"/>
        <v>24.545368400196409</v>
      </c>
      <c r="GM33" s="32">
        <f t="shared" si="8"/>
        <v>23.550390668745639</v>
      </c>
      <c r="GN33" s="32">
        <f>GO8</f>
        <v>22.595039756036627</v>
      </c>
    </row>
    <row r="34" spans="2:196" s="32" customFormat="1" x14ac:dyDescent="0.25">
      <c r="B34" s="32">
        <f>Blad4!B8</f>
        <v>69447991.898657769</v>
      </c>
      <c r="C34" s="32">
        <f>E9</f>
        <v>5164066.4469763394</v>
      </c>
      <c r="D34" s="32">
        <f t="shared" ref="D34:BO34" si="9">F9</f>
        <v>9378845.9111386016</v>
      </c>
      <c r="E34" s="32">
        <f t="shared" si="9"/>
        <v>6838241.594979031</v>
      </c>
      <c r="F34" s="32">
        <f t="shared" si="9"/>
        <v>5540650.1559262173</v>
      </c>
      <c r="G34" s="32">
        <f t="shared" si="9"/>
        <v>4739767.3917988958</v>
      </c>
      <c r="H34" s="32">
        <f t="shared" si="9"/>
        <v>4139134.536582204</v>
      </c>
      <c r="I34" s="32">
        <f t="shared" si="9"/>
        <v>3593841.9882539045</v>
      </c>
      <c r="J34" s="32">
        <f t="shared" si="9"/>
        <v>3350850.0794954225</v>
      </c>
      <c r="K34" s="32">
        <f t="shared" si="9"/>
        <v>2774784.3202031543</v>
      </c>
      <c r="L34" s="32">
        <f t="shared" si="9"/>
        <v>2605857.8421868961</v>
      </c>
      <c r="M34" s="32">
        <f t="shared" si="9"/>
        <v>2389223.7279827138</v>
      </c>
      <c r="N34" s="32">
        <f t="shared" si="9"/>
        <v>2188242.1668971493</v>
      </c>
      <c r="O34" s="32">
        <f t="shared" si="9"/>
        <v>2076889.4993065142</v>
      </c>
      <c r="P34" s="32">
        <f t="shared" si="9"/>
        <v>1980477.1605813624</v>
      </c>
      <c r="Q34" s="32">
        <f t="shared" si="9"/>
        <v>1860799.0832988799</v>
      </c>
      <c r="R34" s="32">
        <f t="shared" si="9"/>
        <v>1700558.1215430284</v>
      </c>
      <c r="S34" s="32">
        <f t="shared" si="9"/>
        <v>1618678.4141252856</v>
      </c>
      <c r="T34" s="32">
        <f t="shared" si="9"/>
        <v>1547100.8984940471</v>
      </c>
      <c r="U34" s="32">
        <f t="shared" si="9"/>
        <v>1513642.0671747876</v>
      </c>
      <c r="V34" s="32">
        <f t="shared" si="9"/>
        <v>1452361.660268686</v>
      </c>
      <c r="W34" s="32">
        <f t="shared" si="9"/>
        <v>1360405.6553323683</v>
      </c>
      <c r="X34" s="32">
        <f t="shared" si="9"/>
        <v>1278079.1784068428</v>
      </c>
      <c r="Y34" s="32">
        <f t="shared" si="9"/>
        <v>1208714.3399806567</v>
      </c>
      <c r="Z34" s="32">
        <f t="shared" si="9"/>
        <v>1118860.7424944583</v>
      </c>
      <c r="AA34" s="32">
        <f t="shared" si="9"/>
        <v>1053547.2309851211</v>
      </c>
      <c r="AB34" s="32">
        <f t="shared" si="9"/>
        <v>996654.6065155922</v>
      </c>
      <c r="AC34" s="32">
        <f t="shared" si="9"/>
        <v>939344.48175272939</v>
      </c>
      <c r="AD34" s="32">
        <f t="shared" si="9"/>
        <v>902877.38136365265</v>
      </c>
      <c r="AE34" s="32">
        <f t="shared" si="9"/>
        <v>860776.26797068713</v>
      </c>
      <c r="AF34" s="32">
        <f t="shared" si="9"/>
        <v>813290.25690928986</v>
      </c>
      <c r="AG34" s="32">
        <f t="shared" si="9"/>
        <v>781967.1287035062</v>
      </c>
      <c r="AH34" s="32">
        <f t="shared" si="9"/>
        <v>759175.92100931308</v>
      </c>
      <c r="AI34" s="32">
        <f t="shared" si="9"/>
        <v>706273.50102869398</v>
      </c>
      <c r="AJ34" s="32">
        <f t="shared" si="9"/>
        <v>681488.0910677067</v>
      </c>
      <c r="AK34" s="32">
        <f t="shared" si="9"/>
        <v>669559.01260890905</v>
      </c>
      <c r="AL34" s="32">
        <f t="shared" si="9"/>
        <v>648560.18843312538</v>
      </c>
      <c r="AM34" s="32">
        <f t="shared" si="9"/>
        <v>632701.88323141891</v>
      </c>
      <c r="AN34" s="32">
        <f t="shared" si="9"/>
        <v>617916.25316664274</v>
      </c>
      <c r="AO34" s="32">
        <f t="shared" si="9"/>
        <v>594823.28428079211</v>
      </c>
      <c r="AP34" s="32">
        <f t="shared" si="9"/>
        <v>593903.45588373672</v>
      </c>
      <c r="AQ34" s="32">
        <f t="shared" si="9"/>
        <v>589994.04690429172</v>
      </c>
      <c r="AR34" s="32">
        <f t="shared" si="9"/>
        <v>577564.6734209127</v>
      </c>
      <c r="AS34" s="32">
        <f t="shared" si="9"/>
        <v>564633.88448570075</v>
      </c>
      <c r="AT34" s="32">
        <f t="shared" si="9"/>
        <v>557619.96494560526</v>
      </c>
      <c r="AU34" s="32">
        <f t="shared" si="9"/>
        <v>594156.70444536407</v>
      </c>
      <c r="AV34" s="32">
        <f t="shared" si="9"/>
        <v>587618.58174973086</v>
      </c>
      <c r="AW34" s="32">
        <f t="shared" si="9"/>
        <v>594243.78353445034</v>
      </c>
      <c r="AX34" s="32">
        <f t="shared" si="9"/>
        <v>575997.19709150796</v>
      </c>
      <c r="AY34" s="32">
        <f t="shared" si="9"/>
        <v>566089.02795127872</v>
      </c>
      <c r="AZ34" s="32">
        <f t="shared" si="9"/>
        <v>552572.49009037239</v>
      </c>
      <c r="BA34" s="32">
        <f t="shared" si="9"/>
        <v>532419.58863183565</v>
      </c>
      <c r="BB34" s="32">
        <f t="shared" si="9"/>
        <v>517814.0841391969</v>
      </c>
      <c r="BC34" s="32">
        <f t="shared" si="9"/>
        <v>502706.02212626644</v>
      </c>
      <c r="BD34" s="32">
        <f t="shared" si="9"/>
        <v>487007.09779605456</v>
      </c>
      <c r="BE34" s="32">
        <f t="shared" si="9"/>
        <v>473214.45162772929</v>
      </c>
      <c r="BF34" s="32">
        <f t="shared" si="9"/>
        <v>463587.0377421499</v>
      </c>
      <c r="BG34" s="32">
        <f t="shared" si="9"/>
        <v>444004.63010363781</v>
      </c>
      <c r="BH34" s="32">
        <f t="shared" si="9"/>
        <v>432496.58783813642</v>
      </c>
      <c r="BI34" s="32">
        <f t="shared" si="9"/>
        <v>428884.19895617105</v>
      </c>
      <c r="BJ34" s="32">
        <f t="shared" si="9"/>
        <v>406376.85546639469</v>
      </c>
      <c r="BK34" s="32">
        <f t="shared" si="9"/>
        <v>397695.78508536046</v>
      </c>
      <c r="BL34" s="32">
        <f t="shared" si="9"/>
        <v>393797.40057802602</v>
      </c>
      <c r="BM34" s="32">
        <f t="shared" si="9"/>
        <v>379886.00987181324</v>
      </c>
      <c r="BN34" s="32">
        <f t="shared" si="9"/>
        <v>371011.68213899015</v>
      </c>
      <c r="BO34" s="32">
        <f t="shared" si="9"/>
        <v>364306.32606778864</v>
      </c>
      <c r="BP34" s="32">
        <f t="shared" ref="BP34:EA34" si="10">BR9</f>
        <v>358412.78243720182</v>
      </c>
      <c r="BQ34" s="32">
        <f t="shared" si="10"/>
        <v>348864.14382860361</v>
      </c>
      <c r="BR34" s="32">
        <f t="shared" si="10"/>
        <v>342782.91545488569</v>
      </c>
      <c r="BS34" s="32">
        <f t="shared" si="10"/>
        <v>327005.27203739563</v>
      </c>
      <c r="BT34" s="32">
        <f t="shared" si="10"/>
        <v>317529.24126925733</v>
      </c>
      <c r="BU34" s="32">
        <f t="shared" si="10"/>
        <v>316770.39573703898</v>
      </c>
      <c r="BV34" s="32">
        <f t="shared" si="10"/>
        <v>303160.74236934865</v>
      </c>
      <c r="BW34" s="32">
        <f t="shared" si="10"/>
        <v>300607.57230483013</v>
      </c>
      <c r="BX34" s="32">
        <f t="shared" si="10"/>
        <v>299522.89349388971</v>
      </c>
      <c r="BY34" s="32">
        <f t="shared" si="10"/>
        <v>290620.44777931308</v>
      </c>
      <c r="BZ34" s="32">
        <f t="shared" si="10"/>
        <v>286408.62228718417</v>
      </c>
      <c r="CA34" s="32">
        <f t="shared" si="10"/>
        <v>278449.43068808696</v>
      </c>
      <c r="CB34" s="32">
        <f t="shared" si="10"/>
        <v>272188.85474129714</v>
      </c>
      <c r="CC34" s="32">
        <f t="shared" si="10"/>
        <v>267308.46276944689</v>
      </c>
      <c r="CD34" s="32">
        <f t="shared" si="10"/>
        <v>262984.6537297201</v>
      </c>
      <c r="CE34" s="32">
        <f t="shared" si="10"/>
        <v>251357.7252216638</v>
      </c>
      <c r="CF34" s="32">
        <f t="shared" si="10"/>
        <v>247514.51901300965</v>
      </c>
      <c r="CG34" s="32">
        <f t="shared" si="10"/>
        <v>248363.75660987571</v>
      </c>
      <c r="CH34" s="32">
        <f t="shared" si="10"/>
        <v>237852.70613569085</v>
      </c>
      <c r="CI34" s="32">
        <f t="shared" si="10"/>
        <v>237435.58753086324</v>
      </c>
      <c r="CJ34" s="32">
        <f t="shared" si="10"/>
        <v>237970.43069846919</v>
      </c>
      <c r="CK34" s="32">
        <f t="shared" si="10"/>
        <v>229755.37707756</v>
      </c>
      <c r="CL34" s="32">
        <f t="shared" si="10"/>
        <v>227294.38685421291</v>
      </c>
      <c r="CM34" s="32">
        <f t="shared" si="10"/>
        <v>224469.35997678642</v>
      </c>
      <c r="CN34" s="32">
        <f t="shared" si="10"/>
        <v>219244.46249619927</v>
      </c>
      <c r="CO34" s="32">
        <f t="shared" si="10"/>
        <v>213318.97922948751</v>
      </c>
      <c r="CP34" s="32">
        <f t="shared" si="10"/>
        <v>211490.79877120076</v>
      </c>
      <c r="CQ34" s="32">
        <f t="shared" si="10"/>
        <v>202599.36006892828</v>
      </c>
      <c r="CR34" s="32">
        <f t="shared" si="10"/>
        <v>199867.80556704858</v>
      </c>
      <c r="CS34" s="32">
        <f t="shared" si="10"/>
        <v>203113.95870910125</v>
      </c>
      <c r="CT34" s="32">
        <f t="shared" si="10"/>
        <v>194863.16019857599</v>
      </c>
      <c r="CU34" s="32">
        <f t="shared" si="10"/>
        <v>192878.70325711864</v>
      </c>
      <c r="CV34" s="32">
        <f t="shared" si="10"/>
        <v>192064.06916269567</v>
      </c>
      <c r="CW34" s="32">
        <f t="shared" si="10"/>
        <v>187597.48967965681</v>
      </c>
      <c r="CX34" s="32">
        <f t="shared" si="10"/>
        <v>187259.44654587063</v>
      </c>
      <c r="CY34" s="32">
        <f t="shared" si="10"/>
        <v>182459.55865545088</v>
      </c>
      <c r="CZ34" s="32">
        <f t="shared" si="10"/>
        <v>177926.68604627895</v>
      </c>
      <c r="DA34" s="32">
        <f t="shared" si="10"/>
        <v>174899.55116185488</v>
      </c>
      <c r="DB34" s="32">
        <f t="shared" si="10"/>
        <v>175317.66331245744</v>
      </c>
      <c r="DC34" s="32">
        <f t="shared" si="10"/>
        <v>167632.03711819474</v>
      </c>
      <c r="DD34" s="32">
        <f t="shared" si="10"/>
        <v>163052.51047164958</v>
      </c>
      <c r="DE34" s="32">
        <f t="shared" si="10"/>
        <v>164909.978877193</v>
      </c>
      <c r="DF34" s="32">
        <f t="shared" si="10"/>
        <v>161363.33911292092</v>
      </c>
      <c r="DG34" s="32">
        <f t="shared" si="10"/>
        <v>162121.89340976195</v>
      </c>
      <c r="DH34" s="32">
        <f t="shared" si="10"/>
        <v>153910.85602958314</v>
      </c>
      <c r="DI34" s="32">
        <f t="shared" si="10"/>
        <v>147442.7441086421</v>
      </c>
      <c r="DJ34" s="32">
        <f t="shared" si="10"/>
        <v>147538.50021251087</v>
      </c>
      <c r="DK34" s="32">
        <f t="shared" si="10"/>
        <v>143519.57362162502</v>
      </c>
      <c r="DL34" s="32">
        <f t="shared" si="10"/>
        <v>141466.6445337336</v>
      </c>
      <c r="DM34" s="32">
        <f t="shared" si="10"/>
        <v>139987.8693053005</v>
      </c>
      <c r="DN34" s="32">
        <f t="shared" si="10"/>
        <v>140788.9483457552</v>
      </c>
      <c r="DO34" s="32">
        <f t="shared" si="10"/>
        <v>137651.37526047137</v>
      </c>
      <c r="DP34" s="32">
        <f t="shared" si="10"/>
        <v>140724.22487168317</v>
      </c>
      <c r="DQ34" s="32">
        <f t="shared" si="10"/>
        <v>118969.77544823704</v>
      </c>
      <c r="DR34" s="32">
        <f t="shared" si="10"/>
        <v>116397.37245937217</v>
      </c>
      <c r="DS34" s="32">
        <f t="shared" si="10"/>
        <v>81380.033917786408</v>
      </c>
      <c r="DT34" s="32">
        <f t="shared" si="10"/>
        <v>79773.186565454031</v>
      </c>
      <c r="DU34" s="32">
        <f t="shared" si="10"/>
        <v>78273.23272378213</v>
      </c>
      <c r="DV34" s="32">
        <f t="shared" si="10"/>
        <v>77580.653630802102</v>
      </c>
      <c r="DW34" s="32">
        <f t="shared" si="10"/>
        <v>76483.784081695849</v>
      </c>
      <c r="DX34" s="32">
        <f t="shared" si="10"/>
        <v>75653.392730606545</v>
      </c>
      <c r="DY34" s="32">
        <f t="shared" si="10"/>
        <v>74790.23569603388</v>
      </c>
      <c r="DZ34" s="32">
        <f t="shared" si="10"/>
        <v>73962.078846969845</v>
      </c>
      <c r="EA34" s="32">
        <f t="shared" si="10"/>
        <v>73144.36717926398</v>
      </c>
      <c r="EB34" s="32">
        <f t="shared" ref="EB34:GM34" si="11">ED9</f>
        <v>72336.943548774594</v>
      </c>
      <c r="EC34" s="32">
        <f t="shared" si="11"/>
        <v>71547.752449982334</v>
      </c>
      <c r="ED34" s="32">
        <f t="shared" si="11"/>
        <v>70752.347660309431</v>
      </c>
      <c r="EE34" s="32">
        <f t="shared" si="11"/>
        <v>69974.578511793297</v>
      </c>
      <c r="EF34" s="32">
        <f t="shared" si="11"/>
        <v>69206.843902726483</v>
      </c>
      <c r="EG34" s="32">
        <f t="shared" si="11"/>
        <v>68448.618302904812</v>
      </c>
      <c r="EH34" s="32">
        <f t="shared" si="11"/>
        <v>67699.832990539537</v>
      </c>
      <c r="EI34" s="32">
        <f t="shared" si="11"/>
        <v>66960.323261152793</v>
      </c>
      <c r="EJ34" s="32">
        <f t="shared" si="11"/>
        <v>66229.939654960675</v>
      </c>
      <c r="EK34" s="32">
        <f t="shared" si="11"/>
        <v>65508.561440114398</v>
      </c>
      <c r="EL34" s="32">
        <f t="shared" si="11"/>
        <v>64796.061793144559</v>
      </c>
      <c r="EM34" s="32">
        <f t="shared" si="11"/>
        <v>64092.305676055927</v>
      </c>
      <c r="EN34" s="32">
        <f t="shared" si="11"/>
        <v>63397.179225715219</v>
      </c>
      <c r="EO34" s="32">
        <f t="shared" si="11"/>
        <v>62711.711765112035</v>
      </c>
      <c r="EP34" s="32">
        <f t="shared" si="11"/>
        <v>62032.314369947366</v>
      </c>
      <c r="EQ34" s="32">
        <f t="shared" si="11"/>
        <v>61362.344608085587</v>
      </c>
      <c r="ER34" s="32">
        <f t="shared" si="11"/>
        <v>60665.3739984692</v>
      </c>
      <c r="ES34" s="32">
        <f t="shared" si="11"/>
        <v>60011.595946033434</v>
      </c>
      <c r="ET34" s="32">
        <f t="shared" si="11"/>
        <v>59365.7506994211</v>
      </c>
      <c r="EU34" s="32">
        <f t="shared" si="11"/>
        <v>58727.723126783421</v>
      </c>
      <c r="EV34" s="32">
        <f t="shared" si="11"/>
        <v>58097.416186775838</v>
      </c>
      <c r="EW34" s="32">
        <f t="shared" si="11"/>
        <v>57474.711540286698</v>
      </c>
      <c r="EX34" s="32">
        <f t="shared" si="11"/>
        <v>56859.523283402392</v>
      </c>
      <c r="EY34" s="32">
        <f t="shared" si="11"/>
        <v>56251.738845726766</v>
      </c>
      <c r="EZ34" s="32">
        <f t="shared" si="11"/>
        <v>55651.265408820407</v>
      </c>
      <c r="FA34" s="32">
        <f t="shared" si="11"/>
        <v>55058.116012911451</v>
      </c>
      <c r="FB34" s="32">
        <f t="shared" si="11"/>
        <v>54471.850212717625</v>
      </c>
      <c r="FC34" s="32">
        <f t="shared" si="11"/>
        <v>53892.721932284665</v>
      </c>
      <c r="FD34" s="32">
        <f t="shared" si="11"/>
        <v>53320.525179979843</v>
      </c>
      <c r="FE34" s="32">
        <f t="shared" si="11"/>
        <v>52755.160622837968</v>
      </c>
      <c r="FF34" s="32">
        <f t="shared" si="11"/>
        <v>52196.549702755787</v>
      </c>
      <c r="FG34" s="32">
        <f t="shared" si="11"/>
        <v>51644.603262746481</v>
      </c>
      <c r="FH34" s="32">
        <f t="shared" si="11"/>
        <v>51099.234368728408</v>
      </c>
      <c r="FI34" s="32">
        <f t="shared" si="11"/>
        <v>50560.362716787982</v>
      </c>
      <c r="FJ34" s="32">
        <f t="shared" si="11"/>
        <v>50027.90014993841</v>
      </c>
      <c r="FK34" s="32">
        <f t="shared" si="11"/>
        <v>49581.745383370515</v>
      </c>
      <c r="FL34" s="32">
        <f t="shared" si="11"/>
        <v>49061.220031336197</v>
      </c>
      <c r="FM34" s="32">
        <f t="shared" si="11"/>
        <v>48546.88252025102</v>
      </c>
      <c r="FN34" s="32">
        <f t="shared" si="11"/>
        <v>48038.639040054964</v>
      </c>
      <c r="FO34" s="32">
        <f t="shared" si="11"/>
        <v>47536.446606390258</v>
      </c>
      <c r="FP34" s="32">
        <f t="shared" si="11"/>
        <v>47040.217377912355</v>
      </c>
      <c r="FQ34" s="32">
        <f t="shared" si="11"/>
        <v>46549.894064117056</v>
      </c>
      <c r="FR34" s="32">
        <f t="shared" si="11"/>
        <v>46065.409337069163</v>
      </c>
      <c r="FS34" s="32">
        <f t="shared" si="11"/>
        <v>45586.703721906742</v>
      </c>
      <c r="FT34" s="32">
        <f t="shared" si="11"/>
        <v>45113.71854376782</v>
      </c>
      <c r="FU34" s="32">
        <f t="shared" si="11"/>
        <v>44646.404142316271</v>
      </c>
      <c r="FV34" s="32">
        <f t="shared" si="11"/>
        <v>44184.707311405633</v>
      </c>
      <c r="FW34" s="32">
        <f t="shared" si="11"/>
        <v>43728.594596846218</v>
      </c>
      <c r="FX34" s="32">
        <f t="shared" si="11"/>
        <v>43073.362048552321</v>
      </c>
      <c r="FY34" s="32">
        <f t="shared" si="11"/>
        <v>42632.363785448339</v>
      </c>
      <c r="FZ34" s="32">
        <f t="shared" si="11"/>
        <v>42196.796904613941</v>
      </c>
      <c r="GA34" s="32">
        <f t="shared" si="11"/>
        <v>3741.2075842285258</v>
      </c>
      <c r="GB34" s="32">
        <f t="shared" si="11"/>
        <v>3725.6773170920806</v>
      </c>
      <c r="GC34" s="32">
        <f t="shared" si="11"/>
        <v>3710.2125203518171</v>
      </c>
      <c r="GD34" s="32">
        <f t="shared" si="11"/>
        <v>3694.8114711025733</v>
      </c>
      <c r="GE34" s="32">
        <f t="shared" si="11"/>
        <v>0</v>
      </c>
      <c r="GF34" s="32">
        <f t="shared" si="11"/>
        <v>0</v>
      </c>
      <c r="GG34" s="32">
        <f t="shared" si="11"/>
        <v>0</v>
      </c>
      <c r="GH34" s="32">
        <f t="shared" si="11"/>
        <v>0</v>
      </c>
      <c r="GI34" s="32">
        <f t="shared" si="11"/>
        <v>0</v>
      </c>
      <c r="GJ34" s="32">
        <f t="shared" si="11"/>
        <v>0</v>
      </c>
      <c r="GK34" s="32">
        <f t="shared" si="11"/>
        <v>0</v>
      </c>
      <c r="GL34" s="32">
        <f t="shared" si="11"/>
        <v>0</v>
      </c>
      <c r="GM34" s="32">
        <f t="shared" si="11"/>
        <v>0</v>
      </c>
      <c r="GN34" s="32">
        <f>GP9</f>
        <v>0</v>
      </c>
    </row>
    <row r="35" spans="2:196" s="32" customFormat="1" x14ac:dyDescent="0.25">
      <c r="B35" s="32">
        <f>Blad4!B9</f>
        <v>78405338.895783931</v>
      </c>
      <c r="C35" s="32">
        <f>F10</f>
        <v>5818292.1042457493</v>
      </c>
      <c r="D35" s="32">
        <f t="shared" ref="D35:BO35" si="12">G10</f>
        <v>11172851.988468276</v>
      </c>
      <c r="E35" s="32">
        <f t="shared" si="12"/>
        <v>7606114.4256725069</v>
      </c>
      <c r="F35" s="32">
        <f t="shared" si="12"/>
        <v>5817404.395542115</v>
      </c>
      <c r="G35" s="32">
        <f t="shared" si="12"/>
        <v>4971308.2903506961</v>
      </c>
      <c r="H35" s="32">
        <f t="shared" si="12"/>
        <v>4370114.7160947444</v>
      </c>
      <c r="I35" s="32">
        <f t="shared" si="12"/>
        <v>3985550.4178446988</v>
      </c>
      <c r="J35" s="32">
        <f t="shared" si="12"/>
        <v>3741206.0322796181</v>
      </c>
      <c r="K35" s="32">
        <f t="shared" si="12"/>
        <v>3290940.1599606043</v>
      </c>
      <c r="L35" s="32">
        <f t="shared" si="12"/>
        <v>3150220.7080217907</v>
      </c>
      <c r="M35" s="32">
        <f t="shared" si="12"/>
        <v>3008663.5970515823</v>
      </c>
      <c r="N35" s="32">
        <f t="shared" si="12"/>
        <v>2851805.6126117948</v>
      </c>
      <c r="O35" s="32">
        <f t="shared" si="12"/>
        <v>2745219.5555374697</v>
      </c>
      <c r="P35" s="32">
        <f t="shared" si="12"/>
        <v>2658397.6129971822</v>
      </c>
      <c r="Q35" s="32">
        <f t="shared" si="12"/>
        <v>2514732.3987471992</v>
      </c>
      <c r="R35" s="32">
        <f t="shared" si="12"/>
        <v>2445031.47475019</v>
      </c>
      <c r="S35" s="32">
        <f t="shared" si="12"/>
        <v>2381148.6367466124</v>
      </c>
      <c r="T35" s="32">
        <f t="shared" si="12"/>
        <v>2332271.5232206825</v>
      </c>
      <c r="U35" s="32">
        <f t="shared" si="12"/>
        <v>2272829.4526614686</v>
      </c>
      <c r="V35" s="32">
        <f t="shared" si="12"/>
        <v>2213858.3057300672</v>
      </c>
      <c r="W35" s="32">
        <f t="shared" si="12"/>
        <v>2097526.6568625895</v>
      </c>
      <c r="X35" s="32">
        <f t="shared" si="12"/>
        <v>1993260.0823591757</v>
      </c>
      <c r="Y35" s="32">
        <f t="shared" si="12"/>
        <v>1901431.4823187373</v>
      </c>
      <c r="Z35" s="32">
        <f t="shared" si="12"/>
        <v>1773301.483532486</v>
      </c>
      <c r="AA35" s="32">
        <f t="shared" si="12"/>
        <v>1676506.5477047223</v>
      </c>
      <c r="AB35" s="32">
        <f t="shared" si="12"/>
        <v>1618718.3274263644</v>
      </c>
      <c r="AC35" s="32">
        <f t="shared" si="12"/>
        <v>1533853.3364343117</v>
      </c>
      <c r="AD35" s="32">
        <f t="shared" si="12"/>
        <v>1481162.8696793958</v>
      </c>
      <c r="AE35" s="32">
        <f t="shared" si="12"/>
        <v>1411002.4236725378</v>
      </c>
      <c r="AF35" s="32">
        <f t="shared" si="12"/>
        <v>1333936.7611657486</v>
      </c>
      <c r="AG35" s="32">
        <f t="shared" si="12"/>
        <v>1293770.1586449377</v>
      </c>
      <c r="AH35" s="32">
        <f t="shared" si="12"/>
        <v>1244901.8994271848</v>
      </c>
      <c r="AI35" s="32">
        <f t="shared" si="12"/>
        <v>1191463.2266272623</v>
      </c>
      <c r="AJ35" s="32">
        <f t="shared" si="12"/>
        <v>1169574.5531147118</v>
      </c>
      <c r="AK35" s="32">
        <f t="shared" si="12"/>
        <v>1112221.4412211324</v>
      </c>
      <c r="AL35" s="32">
        <f t="shared" si="12"/>
        <v>1096727.8443440865</v>
      </c>
      <c r="AM35" s="32">
        <f t="shared" si="12"/>
        <v>1087042.5703769242</v>
      </c>
      <c r="AN35" s="32">
        <f t="shared" si="12"/>
        <v>1016461.7063685922</v>
      </c>
      <c r="AO35" s="32">
        <f t="shared" si="12"/>
        <v>989412.50619612099</v>
      </c>
      <c r="AP35" s="32">
        <f t="shared" si="12"/>
        <v>978532.48701295455</v>
      </c>
      <c r="AQ35" s="32">
        <f t="shared" si="12"/>
        <v>969741.1142959994</v>
      </c>
      <c r="AR35" s="32">
        <f t="shared" si="12"/>
        <v>954048.05994267366</v>
      </c>
      <c r="AS35" s="32">
        <f t="shared" si="12"/>
        <v>942230.41954677342</v>
      </c>
      <c r="AT35" s="32">
        <f t="shared" si="12"/>
        <v>901832.62185342051</v>
      </c>
      <c r="AU35" s="32">
        <f t="shared" si="12"/>
        <v>943512.49473566073</v>
      </c>
      <c r="AV35" s="32">
        <f t="shared" si="12"/>
        <v>946865.78010174003</v>
      </c>
      <c r="AW35" s="32">
        <f t="shared" si="12"/>
        <v>922530.58516783337</v>
      </c>
      <c r="AX35" s="32">
        <f t="shared" si="12"/>
        <v>916929.99289054656</v>
      </c>
      <c r="AY35" s="32">
        <f t="shared" si="12"/>
        <v>918777.36517852999</v>
      </c>
      <c r="AZ35" s="32">
        <f t="shared" si="12"/>
        <v>880232.01412218157</v>
      </c>
      <c r="BA35" s="32">
        <f t="shared" si="12"/>
        <v>858793.70529378112</v>
      </c>
      <c r="BB35" s="32">
        <f t="shared" si="12"/>
        <v>837586.56250379561</v>
      </c>
      <c r="BC35" s="32">
        <f t="shared" si="12"/>
        <v>811794.9382103245</v>
      </c>
      <c r="BD35" s="32">
        <f t="shared" si="12"/>
        <v>793316.52309306443</v>
      </c>
      <c r="BE35" s="32">
        <f t="shared" si="12"/>
        <v>779664.47901825421</v>
      </c>
      <c r="BF35" s="32">
        <f t="shared" si="12"/>
        <v>746089.65825158381</v>
      </c>
      <c r="BG35" s="32">
        <f t="shared" si="12"/>
        <v>730668.0400298863</v>
      </c>
      <c r="BH35" s="32">
        <f t="shared" si="12"/>
        <v>726300.77444358426</v>
      </c>
      <c r="BI35" s="32">
        <f t="shared" si="12"/>
        <v>692070.2242808697</v>
      </c>
      <c r="BJ35" s="32">
        <f t="shared" si="12"/>
        <v>676761.17305925244</v>
      </c>
      <c r="BK35" s="32">
        <f t="shared" si="12"/>
        <v>674575.94825129083</v>
      </c>
      <c r="BL35" s="32">
        <f t="shared" si="12"/>
        <v>646469.62159941846</v>
      </c>
      <c r="BM35" s="32">
        <f t="shared" si="12"/>
        <v>631580.15000205452</v>
      </c>
      <c r="BN35" s="32">
        <f t="shared" si="12"/>
        <v>616911.81168682664</v>
      </c>
      <c r="BO35" s="32">
        <f t="shared" si="12"/>
        <v>600868.48890802357</v>
      </c>
      <c r="BP35" s="32">
        <f t="shared" ref="BP35:EA35" si="13">BS10</f>
        <v>592106.00967927079</v>
      </c>
      <c r="BQ35" s="32">
        <f t="shared" si="13"/>
        <v>583748.76517022564</v>
      </c>
      <c r="BR35" s="32">
        <f t="shared" si="13"/>
        <v>555283.88104933035</v>
      </c>
      <c r="BS35" s="32">
        <f t="shared" si="13"/>
        <v>544506.0781195946</v>
      </c>
      <c r="BT35" s="32">
        <f t="shared" si="13"/>
        <v>542887.48447437433</v>
      </c>
      <c r="BU35" s="32">
        <f t="shared" si="13"/>
        <v>516208.97414688283</v>
      </c>
      <c r="BV35" s="32">
        <f t="shared" si="13"/>
        <v>509816.14606884122</v>
      </c>
      <c r="BW35" s="32">
        <f t="shared" si="13"/>
        <v>516671.87243705022</v>
      </c>
      <c r="BX35" s="32">
        <f t="shared" si="13"/>
        <v>494971.33701722207</v>
      </c>
      <c r="BY35" s="32">
        <f t="shared" si="13"/>
        <v>486641.4337173971</v>
      </c>
      <c r="BZ35" s="32">
        <f t="shared" si="13"/>
        <v>478153.26720111299</v>
      </c>
      <c r="CA35" s="32">
        <f t="shared" si="13"/>
        <v>463345.79159515951</v>
      </c>
      <c r="CB35" s="32">
        <f t="shared" si="13"/>
        <v>456474.01842102461</v>
      </c>
      <c r="CC35" s="32">
        <f t="shared" si="13"/>
        <v>453777.20804141264</v>
      </c>
      <c r="CD35" s="32">
        <f t="shared" si="13"/>
        <v>429572.61161093786</v>
      </c>
      <c r="CE35" s="32">
        <f t="shared" si="13"/>
        <v>423711.09564598009</v>
      </c>
      <c r="CF35" s="32">
        <f t="shared" si="13"/>
        <v>428214.68776408344</v>
      </c>
      <c r="CG35" s="32">
        <f t="shared" si="13"/>
        <v>406725.75408289331</v>
      </c>
      <c r="CH35" s="32">
        <f t="shared" si="13"/>
        <v>403075.69488867023</v>
      </c>
      <c r="CI35" s="32">
        <f t="shared" si="13"/>
        <v>412401.10854763398</v>
      </c>
      <c r="CJ35" s="32">
        <f t="shared" si="13"/>
        <v>394596.114456743</v>
      </c>
      <c r="CK35" s="32">
        <f t="shared" si="13"/>
        <v>388050.00396472699</v>
      </c>
      <c r="CL35" s="32">
        <f t="shared" si="13"/>
        <v>381930.56565787841</v>
      </c>
      <c r="CM35" s="32">
        <f t="shared" si="13"/>
        <v>373589.6619707502</v>
      </c>
      <c r="CN35" s="32">
        <f t="shared" si="13"/>
        <v>368307.87076620688</v>
      </c>
      <c r="CO35" s="32">
        <f t="shared" si="13"/>
        <v>365809.93939762661</v>
      </c>
      <c r="CP35" s="32">
        <f t="shared" si="13"/>
        <v>345555.2808567395</v>
      </c>
      <c r="CQ35" s="32">
        <f t="shared" si="13"/>
        <v>342321.51641341019</v>
      </c>
      <c r="CR35" s="32">
        <f t="shared" si="13"/>
        <v>348789.58448389603</v>
      </c>
      <c r="CS35" s="32">
        <f t="shared" si="13"/>
        <v>332783.93096016644</v>
      </c>
      <c r="CT35" s="32">
        <f t="shared" si="13"/>
        <v>331541.58277361892</v>
      </c>
      <c r="CU35" s="32">
        <f t="shared" si="13"/>
        <v>339178.34450445458</v>
      </c>
      <c r="CV35" s="32">
        <f t="shared" si="13"/>
        <v>321569.9869249718</v>
      </c>
      <c r="CW35" s="32">
        <f t="shared" si="13"/>
        <v>319873.78087706037</v>
      </c>
      <c r="CX35" s="32">
        <f t="shared" si="13"/>
        <v>316540.41599382256</v>
      </c>
      <c r="CY35" s="32">
        <f t="shared" si="13"/>
        <v>307407.25981642446</v>
      </c>
      <c r="CZ35" s="32">
        <f t="shared" si="13"/>
        <v>303105.13418539235</v>
      </c>
      <c r="DA35" s="32">
        <f t="shared" si="13"/>
        <v>302698.36963827955</v>
      </c>
      <c r="DB35" s="32">
        <f t="shared" si="13"/>
        <v>285093.24172718398</v>
      </c>
      <c r="DC35" s="32">
        <f t="shared" si="13"/>
        <v>282843.68252510449</v>
      </c>
      <c r="DD35" s="32">
        <f t="shared" si="13"/>
        <v>286426.21323335287</v>
      </c>
      <c r="DE35" s="32">
        <f t="shared" si="13"/>
        <v>271203.327984014</v>
      </c>
      <c r="DF35" s="32">
        <f t="shared" si="13"/>
        <v>273503.6931117106</v>
      </c>
      <c r="DG35" s="32">
        <f t="shared" si="13"/>
        <v>272503.26209587022</v>
      </c>
      <c r="DH35" s="32">
        <f t="shared" si="13"/>
        <v>257408.55864234813</v>
      </c>
      <c r="DI35" s="32">
        <f t="shared" si="13"/>
        <v>253729.36362534307</v>
      </c>
      <c r="DJ35" s="32">
        <f t="shared" si="13"/>
        <v>251327.28152875183</v>
      </c>
      <c r="DK35" s="32">
        <f t="shared" si="13"/>
        <v>243702.48336670056</v>
      </c>
      <c r="DL35" s="32">
        <f t="shared" si="13"/>
        <v>242367.89770251114</v>
      </c>
      <c r="DM35" s="32">
        <f t="shared" si="13"/>
        <v>243937.33157069856</v>
      </c>
      <c r="DN35" s="32">
        <f t="shared" si="13"/>
        <v>228491.79821009192</v>
      </c>
      <c r="DO35" s="32">
        <f t="shared" si="13"/>
        <v>226393.20592846067</v>
      </c>
      <c r="DP35" s="32">
        <f t="shared" si="13"/>
        <v>234177.62528614094</v>
      </c>
      <c r="DQ35" s="32">
        <f t="shared" si="13"/>
        <v>222345.21902192308</v>
      </c>
      <c r="DR35" s="32">
        <f t="shared" si="13"/>
        <v>219957.62736615265</v>
      </c>
      <c r="DS35" s="32">
        <f t="shared" si="13"/>
        <v>140093.2035032158</v>
      </c>
      <c r="DT35" s="32">
        <f t="shared" si="13"/>
        <v>138311.86314860918</v>
      </c>
      <c r="DU35" s="32">
        <f t="shared" si="13"/>
        <v>136018.16604630824</v>
      </c>
      <c r="DV35" s="32">
        <f t="shared" si="13"/>
        <v>134463.02470366631</v>
      </c>
      <c r="DW35" s="32">
        <f t="shared" si="13"/>
        <v>132560.32280447005</v>
      </c>
      <c r="DX35" s="32">
        <f t="shared" si="13"/>
        <v>130909.30866879129</v>
      </c>
      <c r="DY35" s="32">
        <f t="shared" si="13"/>
        <v>129241.44439017081</v>
      </c>
      <c r="DZ35" s="32">
        <f t="shared" si="13"/>
        <v>127617.8604432406</v>
      </c>
      <c r="EA35" s="32">
        <f t="shared" si="13"/>
        <v>126037.385744687</v>
      </c>
      <c r="EB35" s="32">
        <f t="shared" ref="EB35:GM35" si="14">EE10</f>
        <v>124363.5537302232</v>
      </c>
      <c r="EC35" s="32">
        <f t="shared" si="14"/>
        <v>122809.20951986595</v>
      </c>
      <c r="ED35" s="32">
        <f t="shared" si="14"/>
        <v>121275.90404448024</v>
      </c>
      <c r="EE35" s="32">
        <f t="shared" si="14"/>
        <v>119763.26274260139</v>
      </c>
      <c r="EF35" s="32">
        <f t="shared" si="14"/>
        <v>118270.96984718263</v>
      </c>
      <c r="EG35" s="32">
        <f t="shared" si="14"/>
        <v>116798.74542637508</v>
      </c>
      <c r="EH35" s="32">
        <f t="shared" si="14"/>
        <v>115346.46604834215</v>
      </c>
      <c r="EI35" s="32">
        <f t="shared" si="14"/>
        <v>113913.41164879783</v>
      </c>
      <c r="EJ35" s="32">
        <f t="shared" si="14"/>
        <v>112499.82746744226</v>
      </c>
      <c r="EK35" s="32">
        <f t="shared" si="14"/>
        <v>111105.24653833291</v>
      </c>
      <c r="EL35" s="32">
        <f t="shared" si="14"/>
        <v>109729.47645309046</v>
      </c>
      <c r="EM35" s="32">
        <f t="shared" si="14"/>
        <v>108434.17276850788</v>
      </c>
      <c r="EN35" s="32">
        <f t="shared" si="14"/>
        <v>107032.66765156483</v>
      </c>
      <c r="EO35" s="32">
        <f t="shared" si="14"/>
        <v>105711.51373139219</v>
      </c>
      <c r="EP35" s="32">
        <f t="shared" si="14"/>
        <v>104408.07855617878</v>
      </c>
      <c r="EQ35" s="32">
        <f t="shared" si="14"/>
        <v>103122.03216334349</v>
      </c>
      <c r="ER35" s="32">
        <f t="shared" si="14"/>
        <v>101819.6195457914</v>
      </c>
      <c r="ES35" s="32">
        <f t="shared" si="14"/>
        <v>100567.9173138108</v>
      </c>
      <c r="ET35" s="32">
        <f t="shared" si="14"/>
        <v>99332.867421735311</v>
      </c>
      <c r="EU35" s="32">
        <f t="shared" si="14"/>
        <v>98114.402412590134</v>
      </c>
      <c r="EV35" s="32">
        <f t="shared" si="14"/>
        <v>96912.207169604517</v>
      </c>
      <c r="EW35" s="32">
        <f t="shared" si="14"/>
        <v>95726.03332349869</v>
      </c>
      <c r="EX35" s="32">
        <f t="shared" si="14"/>
        <v>94555.669624548813</v>
      </c>
      <c r="EY35" s="32">
        <f t="shared" si="14"/>
        <v>93439.517066274129</v>
      </c>
      <c r="EZ35" s="32">
        <f t="shared" si="14"/>
        <v>92261.689139065144</v>
      </c>
      <c r="FA35" s="32">
        <f t="shared" si="14"/>
        <v>91137.585445256394</v>
      </c>
      <c r="FB35" s="32">
        <f t="shared" si="14"/>
        <v>90028.485444401842</v>
      </c>
      <c r="FC35" s="32">
        <f t="shared" si="14"/>
        <v>88933.802294568537</v>
      </c>
      <c r="FD35" s="32">
        <f t="shared" si="14"/>
        <v>87853.640715888643</v>
      </c>
      <c r="FE35" s="32">
        <f t="shared" si="14"/>
        <v>86788.244199454697</v>
      </c>
      <c r="FF35" s="32">
        <f t="shared" si="14"/>
        <v>85736.563873129577</v>
      </c>
      <c r="FG35" s="32">
        <f t="shared" si="14"/>
        <v>84699.199862111578</v>
      </c>
      <c r="FH35" s="32">
        <f t="shared" si="14"/>
        <v>83675.607698213338</v>
      </c>
      <c r="FI35" s="32">
        <f t="shared" si="14"/>
        <v>82663.807148889144</v>
      </c>
      <c r="FJ35" s="32">
        <f t="shared" si="14"/>
        <v>81667.061059098225</v>
      </c>
      <c r="FK35" s="32">
        <f t="shared" si="14"/>
        <v>80791.232314785113</v>
      </c>
      <c r="FL35" s="32">
        <f t="shared" si="14"/>
        <v>79796.002467555969</v>
      </c>
      <c r="FM35" s="32">
        <f t="shared" si="14"/>
        <v>78837.709548643645</v>
      </c>
      <c r="FN35" s="32">
        <f t="shared" si="14"/>
        <v>77892.067096382772</v>
      </c>
      <c r="FO35" s="32">
        <f t="shared" si="14"/>
        <v>76957.28363745939</v>
      </c>
      <c r="FP35" s="32">
        <f t="shared" si="14"/>
        <v>76036.222303951494</v>
      </c>
      <c r="FQ35" s="32">
        <f t="shared" si="14"/>
        <v>75055.671227573373</v>
      </c>
      <c r="FR35" s="32">
        <f t="shared" si="14"/>
        <v>71811.868123551249</v>
      </c>
      <c r="FS35" s="32">
        <f t="shared" si="14"/>
        <v>68950.149959458315</v>
      </c>
      <c r="FT35" s="32">
        <f t="shared" si="14"/>
        <v>65654.676282100743</v>
      </c>
      <c r="FU35" s="32">
        <f t="shared" si="14"/>
        <v>62755.65744662784</v>
      </c>
      <c r="FV35" s="32">
        <f t="shared" si="14"/>
        <v>59091.138988551291</v>
      </c>
      <c r="FW35" s="32">
        <f t="shared" si="14"/>
        <v>55558.874154417099</v>
      </c>
      <c r="FX35" s="32">
        <f t="shared" si="14"/>
        <v>52805.935849772141</v>
      </c>
      <c r="FY35" s="32">
        <f t="shared" si="14"/>
        <v>50142.469323462523</v>
      </c>
      <c r="FZ35" s="32">
        <f t="shared" si="14"/>
        <v>48234.667990010603</v>
      </c>
      <c r="GA35" s="32">
        <f t="shared" si="14"/>
        <v>3989.1543120008955</v>
      </c>
      <c r="GB35" s="32">
        <f t="shared" si="14"/>
        <v>3972.5954704823271</v>
      </c>
      <c r="GC35" s="32">
        <f t="shared" si="14"/>
        <v>3956.1055451702659</v>
      </c>
      <c r="GD35" s="32">
        <f t="shared" si="14"/>
        <v>3939.6828131595494</v>
      </c>
      <c r="GE35" s="32">
        <f t="shared" si="14"/>
        <v>0</v>
      </c>
      <c r="GF35" s="32">
        <f t="shared" si="14"/>
        <v>0</v>
      </c>
      <c r="GG35" s="32">
        <f t="shared" si="14"/>
        <v>0</v>
      </c>
      <c r="GH35" s="32">
        <f t="shared" si="14"/>
        <v>0</v>
      </c>
      <c r="GI35" s="32">
        <f t="shared" si="14"/>
        <v>0</v>
      </c>
      <c r="GJ35" s="32">
        <f t="shared" si="14"/>
        <v>0</v>
      </c>
      <c r="GK35" s="32">
        <f t="shared" si="14"/>
        <v>0</v>
      </c>
      <c r="GL35" s="32">
        <f t="shared" si="14"/>
        <v>0</v>
      </c>
      <c r="GM35" s="32">
        <f t="shared" si="14"/>
        <v>0</v>
      </c>
      <c r="GN35" s="32">
        <f>GQ10</f>
        <v>0</v>
      </c>
    </row>
    <row r="36" spans="2:196" s="32" customFormat="1" x14ac:dyDescent="0.25">
      <c r="B36" s="32">
        <f>Blad4!B10</f>
        <v>188394431.28469929</v>
      </c>
      <c r="C36" s="32">
        <f>G11</f>
        <v>16501517.969664128</v>
      </c>
      <c r="D36" s="32">
        <f t="shared" ref="D36:BO36" si="15">H11</f>
        <v>12540771.957518142</v>
      </c>
      <c r="E36" s="32">
        <f t="shared" si="15"/>
        <v>10514922.732181016</v>
      </c>
      <c r="F36" s="32">
        <f t="shared" si="15"/>
        <v>8388920.7119426243</v>
      </c>
      <c r="G36" s="32">
        <f t="shared" si="15"/>
        <v>7379549.9033891</v>
      </c>
      <c r="H36" s="32">
        <f t="shared" si="15"/>
        <v>7010915.5145919863</v>
      </c>
      <c r="I36" s="32">
        <f t="shared" si="15"/>
        <v>6605664.08443477</v>
      </c>
      <c r="J36" s="32">
        <f t="shared" si="15"/>
        <v>6021427.2170120496</v>
      </c>
      <c r="K36" s="32">
        <f t="shared" si="15"/>
        <v>5380527.704521196</v>
      </c>
      <c r="L36" s="32">
        <f t="shared" si="15"/>
        <v>5556443.7692731153</v>
      </c>
      <c r="M36" s="32">
        <f t="shared" si="15"/>
        <v>5202678.4842725135</v>
      </c>
      <c r="N36" s="32">
        <f t="shared" si="15"/>
        <v>5083566.817139769</v>
      </c>
      <c r="O36" s="32">
        <f t="shared" si="15"/>
        <v>5323986.3536698455</v>
      </c>
      <c r="P36" s="32">
        <f t="shared" si="15"/>
        <v>5011018.5475560455</v>
      </c>
      <c r="Q36" s="32">
        <f t="shared" si="15"/>
        <v>5048625.1791329514</v>
      </c>
      <c r="R36" s="32">
        <f t="shared" si="15"/>
        <v>5088664.9270550534</v>
      </c>
      <c r="S36" s="32">
        <f t="shared" si="15"/>
        <v>5088237.987705878</v>
      </c>
      <c r="T36" s="32">
        <f t="shared" si="15"/>
        <v>5059223.1588684469</v>
      </c>
      <c r="U36" s="32">
        <f t="shared" si="15"/>
        <v>5099585.5925733503</v>
      </c>
      <c r="V36" s="32">
        <f t="shared" si="15"/>
        <v>4877050.200391571</v>
      </c>
      <c r="W36" s="32">
        <f t="shared" si="15"/>
        <v>4808554.7439270746</v>
      </c>
      <c r="X36" s="32">
        <f t="shared" si="15"/>
        <v>4954664.9111041632</v>
      </c>
      <c r="Y36" s="32">
        <f t="shared" si="15"/>
        <v>4548325.2226708923</v>
      </c>
      <c r="Z36" s="32">
        <f t="shared" si="15"/>
        <v>4465017.7239025664</v>
      </c>
      <c r="AA36" s="32">
        <f t="shared" si="15"/>
        <v>4227600.1681467853</v>
      </c>
      <c r="AB36" s="32">
        <f t="shared" si="15"/>
        <v>4089399.7564881602</v>
      </c>
      <c r="AC36" s="32">
        <f t="shared" si="15"/>
        <v>3974347.6807226753</v>
      </c>
      <c r="AD36" s="32">
        <f t="shared" si="15"/>
        <v>3868552.0557035115</v>
      </c>
      <c r="AE36" s="32">
        <f t="shared" si="15"/>
        <v>3780829.8728578025</v>
      </c>
      <c r="AF36" s="32">
        <f t="shared" si="15"/>
        <v>3658261.9256911739</v>
      </c>
      <c r="AG36" s="32">
        <f t="shared" si="15"/>
        <v>3578425.42542717</v>
      </c>
      <c r="AH36" s="32">
        <f t="shared" si="15"/>
        <v>3504406.6418891437</v>
      </c>
      <c r="AI36" s="32">
        <f t="shared" si="15"/>
        <v>3391257.5737515646</v>
      </c>
      <c r="AJ36" s="32">
        <f t="shared" si="15"/>
        <v>3349657.3071056036</v>
      </c>
      <c r="AK36" s="32">
        <f t="shared" si="15"/>
        <v>3246202.617090683</v>
      </c>
      <c r="AL36" s="32">
        <f t="shared" si="15"/>
        <v>3205932.4402596955</v>
      </c>
      <c r="AM36" s="32">
        <f t="shared" si="15"/>
        <v>3122510.417096477</v>
      </c>
      <c r="AN36" s="32">
        <f t="shared" si="15"/>
        <v>3036030.1545141637</v>
      </c>
      <c r="AO36" s="32">
        <f t="shared" si="15"/>
        <v>2979801.6088702027</v>
      </c>
      <c r="AP36" s="32">
        <f t="shared" si="15"/>
        <v>2914911.8493120573</v>
      </c>
      <c r="AQ36" s="32">
        <f t="shared" si="15"/>
        <v>2882810.830633061</v>
      </c>
      <c r="AR36" s="32">
        <f t="shared" si="15"/>
        <v>2821021.1551047554</v>
      </c>
      <c r="AS36" s="32">
        <f t="shared" si="15"/>
        <v>2766307.634769157</v>
      </c>
      <c r="AT36" s="32">
        <f t="shared" si="15"/>
        <v>2715424.3242864162</v>
      </c>
      <c r="AU36" s="32">
        <f t="shared" si="15"/>
        <v>2773948.8186469954</v>
      </c>
      <c r="AV36" s="32">
        <f t="shared" si="15"/>
        <v>2733605.2079329537</v>
      </c>
      <c r="AW36" s="32">
        <f t="shared" si="15"/>
        <v>2671311.7102302932</v>
      </c>
      <c r="AX36" s="32">
        <f t="shared" si="15"/>
        <v>2620079.0779714352</v>
      </c>
      <c r="AY36" s="32">
        <f t="shared" si="15"/>
        <v>2536077.7240017331</v>
      </c>
      <c r="AZ36" s="32">
        <f t="shared" si="15"/>
        <v>2480419.5443293238</v>
      </c>
      <c r="BA36" s="32">
        <f t="shared" si="15"/>
        <v>2431814.3006932209</v>
      </c>
      <c r="BB36" s="32">
        <f t="shared" si="15"/>
        <v>2372426.4393956959</v>
      </c>
      <c r="BC36" s="32">
        <f t="shared" si="15"/>
        <v>2330181.8851809241</v>
      </c>
      <c r="BD36" s="32">
        <f t="shared" si="15"/>
        <v>2274374.8893373641</v>
      </c>
      <c r="BE36" s="32">
        <f t="shared" si="15"/>
        <v>2227557.1306677284</v>
      </c>
      <c r="BF36" s="32">
        <f t="shared" si="15"/>
        <v>2182524.2599246679</v>
      </c>
      <c r="BG36" s="32">
        <f t="shared" si="15"/>
        <v>2138841.1251591863</v>
      </c>
      <c r="BH36" s="32">
        <f t="shared" si="15"/>
        <v>2104239.1354266219</v>
      </c>
      <c r="BI36" s="32">
        <f t="shared" si="15"/>
        <v>2051275.5274180458</v>
      </c>
      <c r="BJ36" s="32">
        <f t="shared" si="15"/>
        <v>2006683.8965527797</v>
      </c>
      <c r="BK36" s="32">
        <f t="shared" si="15"/>
        <v>1930668.2216981528</v>
      </c>
      <c r="BL36" s="32">
        <f t="shared" si="15"/>
        <v>1895619.601333023</v>
      </c>
      <c r="BM36" s="32">
        <f t="shared" si="15"/>
        <v>1862855.6621154286</v>
      </c>
      <c r="BN36" s="32">
        <f t="shared" si="15"/>
        <v>1818578.4785657017</v>
      </c>
      <c r="BO36" s="32">
        <f t="shared" si="15"/>
        <v>1794006.2375028529</v>
      </c>
      <c r="BP36" s="32">
        <f t="shared" ref="BP36:EA36" si="16">BT11</f>
        <v>1759104.9778820083</v>
      </c>
      <c r="BQ36" s="32">
        <f t="shared" si="16"/>
        <v>1725376.5900780561</v>
      </c>
      <c r="BR36" s="32">
        <f t="shared" si="16"/>
        <v>1693128.1049900984</v>
      </c>
      <c r="BS36" s="32">
        <f t="shared" si="16"/>
        <v>1661082.3117322077</v>
      </c>
      <c r="BT36" s="32">
        <f t="shared" si="16"/>
        <v>1633410.7340960312</v>
      </c>
      <c r="BU36" s="32">
        <f t="shared" si="16"/>
        <v>1598935.4911513329</v>
      </c>
      <c r="BV36" s="32">
        <f t="shared" si="16"/>
        <v>1571297.1646214284</v>
      </c>
      <c r="BW36" s="32">
        <f t="shared" si="16"/>
        <v>1494278.3034995799</v>
      </c>
      <c r="BX36" s="32">
        <f t="shared" si="16"/>
        <v>1471773.9277292376</v>
      </c>
      <c r="BY36" s="32">
        <f t="shared" si="16"/>
        <v>1452860.6757997626</v>
      </c>
      <c r="BZ36" s="32">
        <f t="shared" si="16"/>
        <v>1422286.3373885462</v>
      </c>
      <c r="CA36" s="32">
        <f t="shared" si="16"/>
        <v>1403804.3896755618</v>
      </c>
      <c r="CB36" s="32">
        <f t="shared" si="16"/>
        <v>1377486.2030621641</v>
      </c>
      <c r="CC36" s="32">
        <f t="shared" si="16"/>
        <v>1357296.8795693072</v>
      </c>
      <c r="CD36" s="32">
        <f t="shared" si="16"/>
        <v>1334685.8524186367</v>
      </c>
      <c r="CE36" s="32">
        <f t="shared" si="16"/>
        <v>1314376.0384347432</v>
      </c>
      <c r="CF36" s="32">
        <f t="shared" si="16"/>
        <v>1297578.7517027007</v>
      </c>
      <c r="CG36" s="32">
        <f t="shared" si="16"/>
        <v>1275278.1034458696</v>
      </c>
      <c r="CH36" s="32">
        <f t="shared" si="16"/>
        <v>1254914.6715088815</v>
      </c>
      <c r="CI36" s="32">
        <f t="shared" si="16"/>
        <v>1205832.0418608142</v>
      </c>
      <c r="CJ36" s="32">
        <f t="shared" si="16"/>
        <v>1190899.4021917915</v>
      </c>
      <c r="CK36" s="32">
        <f t="shared" si="16"/>
        <v>1177780.4031078962</v>
      </c>
      <c r="CL36" s="32">
        <f t="shared" si="16"/>
        <v>1154484.3954554191</v>
      </c>
      <c r="CM36" s="32">
        <f t="shared" si="16"/>
        <v>1145701.2361199511</v>
      </c>
      <c r="CN36" s="32">
        <f t="shared" si="16"/>
        <v>1125467.1543584513</v>
      </c>
      <c r="CO36" s="32">
        <f t="shared" si="16"/>
        <v>1108844.8436785876</v>
      </c>
      <c r="CP36" s="32">
        <f t="shared" si="16"/>
        <v>1093638.8989961699</v>
      </c>
      <c r="CQ36" s="32">
        <f t="shared" si="16"/>
        <v>1079461.3554577106</v>
      </c>
      <c r="CR36" s="32">
        <f t="shared" si="16"/>
        <v>1067868.4413553327</v>
      </c>
      <c r="CS36" s="32">
        <f t="shared" si="16"/>
        <v>1055889.2710636482</v>
      </c>
      <c r="CT36" s="32">
        <f t="shared" si="16"/>
        <v>1043069.7373194784</v>
      </c>
      <c r="CU36" s="32">
        <f t="shared" si="16"/>
        <v>994467.81606594601</v>
      </c>
      <c r="CV36" s="32">
        <f t="shared" si="16"/>
        <v>979808.49773271277</v>
      </c>
      <c r="CW36" s="32">
        <f t="shared" si="16"/>
        <v>973840.31037614739</v>
      </c>
      <c r="CX36" s="32">
        <f t="shared" si="16"/>
        <v>956817.34255405364</v>
      </c>
      <c r="CY36" s="32">
        <f t="shared" si="16"/>
        <v>948751.88461439486</v>
      </c>
      <c r="CZ36" s="32">
        <f t="shared" si="16"/>
        <v>932245.37577884435</v>
      </c>
      <c r="DA36" s="32">
        <f t="shared" si="16"/>
        <v>910513.59019221249</v>
      </c>
      <c r="DB36" s="32">
        <f t="shared" si="16"/>
        <v>886239.03227839654</v>
      </c>
      <c r="DC36" s="32">
        <f t="shared" si="16"/>
        <v>870231.37976625864</v>
      </c>
      <c r="DD36" s="32">
        <f t="shared" si="16"/>
        <v>846898.58544009598</v>
      </c>
      <c r="DE36" s="32">
        <f t="shared" si="16"/>
        <v>829142.91426210979</v>
      </c>
      <c r="DF36" s="32">
        <f t="shared" si="16"/>
        <v>809657.91459654307</v>
      </c>
      <c r="DG36" s="32">
        <f t="shared" si="16"/>
        <v>779112.43134595687</v>
      </c>
      <c r="DH36" s="32">
        <f t="shared" si="16"/>
        <v>755524.21176439349</v>
      </c>
      <c r="DI36" s="32">
        <f t="shared" si="16"/>
        <v>738662.76145345916</v>
      </c>
      <c r="DJ36" s="32">
        <f t="shared" si="16"/>
        <v>719456.96878058719</v>
      </c>
      <c r="DK36" s="32">
        <f t="shared" si="16"/>
        <v>708035.00863592862</v>
      </c>
      <c r="DL36" s="32">
        <f t="shared" si="16"/>
        <v>675713.57767973165</v>
      </c>
      <c r="DM36" s="32">
        <f t="shared" si="16"/>
        <v>659979.49705727119</v>
      </c>
      <c r="DN36" s="32">
        <f t="shared" si="16"/>
        <v>647480.92234238866</v>
      </c>
      <c r="DO36" s="32">
        <f t="shared" si="16"/>
        <v>632869.89858731593</v>
      </c>
      <c r="DP36" s="32">
        <f t="shared" si="16"/>
        <v>623124.46928173455</v>
      </c>
      <c r="DQ36" s="32">
        <f t="shared" si="16"/>
        <v>615396.93653256458</v>
      </c>
      <c r="DR36" s="32">
        <f t="shared" si="16"/>
        <v>606847.80838723946</v>
      </c>
      <c r="DS36" s="32">
        <f t="shared" si="16"/>
        <v>368249.7972561873</v>
      </c>
      <c r="DT36" s="32">
        <f t="shared" si="16"/>
        <v>346431.60412676877</v>
      </c>
      <c r="DU36" s="32">
        <f t="shared" si="16"/>
        <v>340975.19784587837</v>
      </c>
      <c r="DV36" s="32">
        <f t="shared" si="16"/>
        <v>336416.11605133821</v>
      </c>
      <c r="DW36" s="32">
        <f t="shared" si="16"/>
        <v>331492.53272888879</v>
      </c>
      <c r="DX36" s="32">
        <f t="shared" si="16"/>
        <v>326903.07345447224</v>
      </c>
      <c r="DY36" s="32">
        <f t="shared" si="16"/>
        <v>322334.74855563528</v>
      </c>
      <c r="DZ36" s="32">
        <f t="shared" si="16"/>
        <v>317857.47894182696</v>
      </c>
      <c r="EA36" s="32">
        <f t="shared" si="16"/>
        <v>313444.8585730624</v>
      </c>
      <c r="EB36" s="32">
        <f t="shared" ref="EB36:GM36" si="17">EF11</f>
        <v>309100.75176982331</v>
      </c>
      <c r="EC36" s="32">
        <f t="shared" si="17"/>
        <v>304809.72052426537</v>
      </c>
      <c r="ED36" s="32">
        <f t="shared" si="17"/>
        <v>300585.31057885481</v>
      </c>
      <c r="EE36" s="32">
        <f t="shared" si="17"/>
        <v>296418.28706366051</v>
      </c>
      <c r="EF36" s="32">
        <f t="shared" si="17"/>
        <v>292315.1748619384</v>
      </c>
      <c r="EG36" s="32">
        <f t="shared" si="17"/>
        <v>288271.07815828506</v>
      </c>
      <c r="EH36" s="32">
        <f t="shared" si="17"/>
        <v>284285.12524487305</v>
      </c>
      <c r="EI36" s="32">
        <f t="shared" si="17"/>
        <v>280356.45989823318</v>
      </c>
      <c r="EJ36" s="32">
        <f t="shared" si="17"/>
        <v>276484.23477199074</v>
      </c>
      <c r="EK36" s="32">
        <f t="shared" si="17"/>
        <v>272667.62111139181</v>
      </c>
      <c r="EL36" s="32">
        <f t="shared" si="17"/>
        <v>268905.79453151446</v>
      </c>
      <c r="EM36" s="32">
        <f t="shared" si="17"/>
        <v>265197.95040050993</v>
      </c>
      <c r="EN36" s="32">
        <f t="shared" si="17"/>
        <v>261543.29064071918</v>
      </c>
      <c r="EO36" s="32">
        <f t="shared" si="17"/>
        <v>257941.03486610361</v>
      </c>
      <c r="EP36" s="32">
        <f t="shared" si="17"/>
        <v>254390.40822190934</v>
      </c>
      <c r="EQ36" s="32">
        <f t="shared" si="17"/>
        <v>250890.65436790828</v>
      </c>
      <c r="ER36" s="32">
        <f t="shared" si="17"/>
        <v>247407.38094895036</v>
      </c>
      <c r="ES36" s="32">
        <f t="shared" si="17"/>
        <v>244007.13319431525</v>
      </c>
      <c r="ET36" s="32">
        <f t="shared" si="17"/>
        <v>240655.54504047363</v>
      </c>
      <c r="EU36" s="32">
        <f t="shared" si="17"/>
        <v>237351.90227010244</v>
      </c>
      <c r="EV36" s="32">
        <f t="shared" si="17"/>
        <v>234095.49505861584</v>
      </c>
      <c r="EW36" s="32">
        <f t="shared" si="17"/>
        <v>230885.63239595373</v>
      </c>
      <c r="EX36" s="32">
        <f t="shared" si="17"/>
        <v>227721.63197205614</v>
      </c>
      <c r="EY36" s="32">
        <f t="shared" si="17"/>
        <v>224602.81696960019</v>
      </c>
      <c r="EZ36" s="32">
        <f t="shared" si="17"/>
        <v>221528.52864724121</v>
      </c>
      <c r="FA36" s="32">
        <f t="shared" si="17"/>
        <v>218498.10911056143</v>
      </c>
      <c r="FB36" s="32">
        <f t="shared" si="17"/>
        <v>215510.91837966887</v>
      </c>
      <c r="FC36" s="32">
        <f t="shared" si="17"/>
        <v>212566.32269031383</v>
      </c>
      <c r="FD36" s="32">
        <f t="shared" si="17"/>
        <v>209663.69167098371</v>
      </c>
      <c r="FE36" s="32">
        <f t="shared" si="17"/>
        <v>206802.41667195456</v>
      </c>
      <c r="FF36" s="32">
        <f t="shared" si="17"/>
        <v>203981.89075188185</v>
      </c>
      <c r="FG36" s="32">
        <f t="shared" si="17"/>
        <v>201201.51553087361</v>
      </c>
      <c r="FH36" s="32">
        <f t="shared" si="17"/>
        <v>198460.70341339559</v>
      </c>
      <c r="FI36" s="32">
        <f t="shared" si="17"/>
        <v>195758.87516536616</v>
      </c>
      <c r="FJ36" s="32">
        <f t="shared" si="17"/>
        <v>193095.4626370614</v>
      </c>
      <c r="FK36" s="32">
        <f t="shared" si="17"/>
        <v>190586.56431022799</v>
      </c>
      <c r="FL36" s="32">
        <f t="shared" si="17"/>
        <v>187997.3439067624</v>
      </c>
      <c r="FM36" s="32">
        <f t="shared" si="17"/>
        <v>185444.8798353023</v>
      </c>
      <c r="FN36" s="32">
        <f t="shared" si="17"/>
        <v>182928.64226064968</v>
      </c>
      <c r="FO36" s="32">
        <f t="shared" si="17"/>
        <v>180448.09648727029</v>
      </c>
      <c r="FP36" s="32">
        <f t="shared" si="17"/>
        <v>178002.72151125062</v>
      </c>
      <c r="FQ36" s="32">
        <f t="shared" si="17"/>
        <v>175592.0072744872</v>
      </c>
      <c r="FR36" s="32">
        <f t="shared" si="17"/>
        <v>173215.44428870894</v>
      </c>
      <c r="FS36" s="32">
        <f t="shared" si="17"/>
        <v>170872.53888017024</v>
      </c>
      <c r="FT36" s="32">
        <f t="shared" si="17"/>
        <v>168562.79542205232</v>
      </c>
      <c r="FU36" s="32">
        <f t="shared" si="17"/>
        <v>166285.73201770461</v>
      </c>
      <c r="FV36" s="32">
        <f t="shared" si="17"/>
        <v>164040.87535483405</v>
      </c>
      <c r="FW36" s="32">
        <f t="shared" si="17"/>
        <v>161827.75249097971</v>
      </c>
      <c r="FX36" s="32">
        <f t="shared" si="17"/>
        <v>159645.90271384871</v>
      </c>
      <c r="FY36" s="32">
        <f t="shared" si="17"/>
        <v>159141.7364882429</v>
      </c>
      <c r="FZ36" s="32">
        <f t="shared" si="17"/>
        <v>158643.23620186935</v>
      </c>
      <c r="GA36" s="32">
        <f t="shared" si="17"/>
        <v>5457.5071285201111</v>
      </c>
      <c r="GB36" s="32">
        <f t="shared" si="17"/>
        <v>5434.8535099885421</v>
      </c>
      <c r="GC36" s="32">
        <f t="shared" si="17"/>
        <v>5412.2929283357598</v>
      </c>
      <c r="GD36" s="32">
        <f t="shared" si="17"/>
        <v>5389.8271064669243</v>
      </c>
      <c r="GE36" s="32">
        <f t="shared" si="17"/>
        <v>0</v>
      </c>
      <c r="GF36" s="32">
        <f t="shared" si="17"/>
        <v>0</v>
      </c>
      <c r="GG36" s="32">
        <f t="shared" si="17"/>
        <v>0</v>
      </c>
      <c r="GH36" s="32">
        <f t="shared" si="17"/>
        <v>0</v>
      </c>
      <c r="GI36" s="32">
        <f t="shared" si="17"/>
        <v>0</v>
      </c>
      <c r="GJ36" s="32">
        <f t="shared" si="17"/>
        <v>0</v>
      </c>
      <c r="GK36" s="32">
        <f t="shared" si="17"/>
        <v>0</v>
      </c>
      <c r="GL36" s="32">
        <f t="shared" si="17"/>
        <v>0</v>
      </c>
      <c r="GM36" s="32">
        <f t="shared" si="17"/>
        <v>0</v>
      </c>
      <c r="GN36" s="32">
        <f>GR11</f>
        <v>0</v>
      </c>
    </row>
    <row r="37" spans="2:196" s="32" customFormat="1" x14ac:dyDescent="0.25">
      <c r="B37" s="32">
        <f>Blad4!B11</f>
        <v>113889691.30291277</v>
      </c>
      <c r="C37" s="32">
        <f>H12</f>
        <v>4905305.5947445352</v>
      </c>
      <c r="D37" s="32">
        <f t="shared" ref="D37:BO37" si="18">I12</f>
        <v>13651288.948845999</v>
      </c>
      <c r="E37" s="32">
        <f t="shared" si="18"/>
        <v>9090042.3075370044</v>
      </c>
      <c r="F37" s="32">
        <f t="shared" si="18"/>
        <v>6651354.6041559409</v>
      </c>
      <c r="G37" s="32">
        <f t="shared" si="18"/>
        <v>5617286.0603106404</v>
      </c>
      <c r="H37" s="32">
        <f t="shared" si="18"/>
        <v>4900814.7865007222</v>
      </c>
      <c r="I37" s="32">
        <f t="shared" si="18"/>
        <v>4449516.240851678</v>
      </c>
      <c r="J37" s="32">
        <f t="shared" si="18"/>
        <v>4317441.4738840144</v>
      </c>
      <c r="K37" s="32">
        <f t="shared" si="18"/>
        <v>4057835.9630550207</v>
      </c>
      <c r="L37" s="32">
        <f t="shared" si="18"/>
        <v>4134285.8082193993</v>
      </c>
      <c r="M37" s="32">
        <f t="shared" si="18"/>
        <v>4150194.8470373303</v>
      </c>
      <c r="N37" s="32">
        <f t="shared" si="18"/>
        <v>4151754.8396302648</v>
      </c>
      <c r="O37" s="32">
        <f t="shared" si="18"/>
        <v>4090706.5418982389</v>
      </c>
      <c r="P37" s="32">
        <f t="shared" si="18"/>
        <v>4061251.2282855711</v>
      </c>
      <c r="Q37" s="32">
        <f t="shared" si="18"/>
        <v>4249415.8503454262</v>
      </c>
      <c r="R37" s="32">
        <f t="shared" si="18"/>
        <v>4174162.6748633459</v>
      </c>
      <c r="S37" s="32">
        <f t="shared" si="18"/>
        <v>4008676.166536388</v>
      </c>
      <c r="T37" s="32">
        <f t="shared" si="18"/>
        <v>3735409.3948137881</v>
      </c>
      <c r="U37" s="32">
        <f t="shared" si="18"/>
        <v>3540031.955551343</v>
      </c>
      <c r="V37" s="32">
        <f t="shared" si="18"/>
        <v>3403691.7389878789</v>
      </c>
      <c r="W37" s="32">
        <f t="shared" si="18"/>
        <v>3192388.3965170369</v>
      </c>
      <c r="X37" s="32">
        <f t="shared" si="18"/>
        <v>3052402.1727163782</v>
      </c>
      <c r="Y37" s="32">
        <f t="shared" si="18"/>
        <v>2860742.3588634967</v>
      </c>
      <c r="Z37" s="32">
        <f t="shared" si="18"/>
        <v>2666867.0893936926</v>
      </c>
      <c r="AA37" s="32">
        <f t="shared" si="18"/>
        <v>2453757.6431152257</v>
      </c>
      <c r="AB37" s="32">
        <f t="shared" si="18"/>
        <v>2224288.7973915124</v>
      </c>
      <c r="AC37" s="32">
        <f t="shared" si="18"/>
        <v>2095183.5559041682</v>
      </c>
      <c r="AD37" s="32">
        <f t="shared" si="18"/>
        <v>2018741.6411168566</v>
      </c>
      <c r="AE37" s="32">
        <f t="shared" si="18"/>
        <v>1939100.7596823024</v>
      </c>
      <c r="AF37" s="32">
        <f t="shared" si="18"/>
        <v>1842975.1348977846</v>
      </c>
      <c r="AG37" s="32">
        <f t="shared" si="18"/>
        <v>1761289.9016727307</v>
      </c>
      <c r="AH37" s="32">
        <f t="shared" si="18"/>
        <v>1695788.5683527335</v>
      </c>
      <c r="AI37" s="32">
        <f t="shared" si="18"/>
        <v>1626407.0986058586</v>
      </c>
      <c r="AJ37" s="32">
        <f t="shared" si="18"/>
        <v>1573251.8203795096</v>
      </c>
      <c r="AK37" s="32">
        <f t="shared" si="18"/>
        <v>1528645.803107392</v>
      </c>
      <c r="AL37" s="32">
        <f t="shared" si="18"/>
        <v>1497852.1887264948</v>
      </c>
      <c r="AM37" s="32">
        <f t="shared" si="18"/>
        <v>1448863.2365864292</v>
      </c>
      <c r="AN37" s="32">
        <f t="shared" si="18"/>
        <v>1384186.5827480373</v>
      </c>
      <c r="AO37" s="32">
        <f t="shared" si="18"/>
        <v>1343570.3822014877</v>
      </c>
      <c r="AP37" s="32">
        <f t="shared" si="18"/>
        <v>1316571.7232362111</v>
      </c>
      <c r="AQ37" s="32">
        <f t="shared" si="18"/>
        <v>1302244.201656675</v>
      </c>
      <c r="AR37" s="32">
        <f t="shared" si="18"/>
        <v>1273753.3159074206</v>
      </c>
      <c r="AS37" s="32">
        <f t="shared" si="18"/>
        <v>1243698.2091839518</v>
      </c>
      <c r="AT37" s="32">
        <f t="shared" si="18"/>
        <v>1217581.5057485714</v>
      </c>
      <c r="AU37" s="32">
        <f t="shared" si="18"/>
        <v>1244010.0049214899</v>
      </c>
      <c r="AV37" s="32">
        <f t="shared" si="18"/>
        <v>1222393.6637072947</v>
      </c>
      <c r="AW37" s="32">
        <f t="shared" si="18"/>
        <v>1204166.9168914733</v>
      </c>
      <c r="AX37" s="32">
        <f t="shared" si="18"/>
        <v>1184555.692887912</v>
      </c>
      <c r="AY37" s="32">
        <f t="shared" si="18"/>
        <v>1159421.9272864442</v>
      </c>
      <c r="AZ37" s="32">
        <f t="shared" si="18"/>
        <v>1127455.7422304205</v>
      </c>
      <c r="BA37" s="32">
        <f t="shared" si="18"/>
        <v>1098085.2932688929</v>
      </c>
      <c r="BB37" s="32">
        <f t="shared" si="18"/>
        <v>1068327.5095080512</v>
      </c>
      <c r="BC37" s="32">
        <f t="shared" si="18"/>
        <v>1041614.567522259</v>
      </c>
      <c r="BD37" s="32">
        <f t="shared" si="18"/>
        <v>1015059.8748901458</v>
      </c>
      <c r="BE37" s="32">
        <f t="shared" si="18"/>
        <v>989908.88136999798</v>
      </c>
      <c r="BF37" s="32">
        <f t="shared" si="18"/>
        <v>965702.41472271911</v>
      </c>
      <c r="BG37" s="32">
        <f t="shared" si="18"/>
        <v>941665.87875222543</v>
      </c>
      <c r="BH37" s="32">
        <f t="shared" si="18"/>
        <v>919262.67928035033</v>
      </c>
      <c r="BI37" s="32">
        <f t="shared" si="18"/>
        <v>895397.79909411888</v>
      </c>
      <c r="BJ37" s="32">
        <f t="shared" si="18"/>
        <v>872872.63049466582</v>
      </c>
      <c r="BK37" s="32">
        <f t="shared" si="18"/>
        <v>844424.01699657133</v>
      </c>
      <c r="BL37" s="32">
        <f t="shared" si="18"/>
        <v>825791.02049822104</v>
      </c>
      <c r="BM37" s="32">
        <f t="shared" si="18"/>
        <v>805364.04733160743</v>
      </c>
      <c r="BN37" s="32">
        <f t="shared" si="18"/>
        <v>784456.88178091636</v>
      </c>
      <c r="BO37" s="32">
        <f t="shared" si="18"/>
        <v>769307.67836070736</v>
      </c>
      <c r="BP37" s="32">
        <f t="shared" ref="BP37:EA37" si="19">BU12</f>
        <v>755595.03095955215</v>
      </c>
      <c r="BQ37" s="32">
        <f t="shared" si="19"/>
        <v>736824.01379768783</v>
      </c>
      <c r="BR37" s="32">
        <f t="shared" si="19"/>
        <v>719150.30051969271</v>
      </c>
      <c r="BS37" s="32">
        <f t="shared" si="19"/>
        <v>701463.38295574184</v>
      </c>
      <c r="BT37" s="32">
        <f t="shared" si="19"/>
        <v>682858.33943211241</v>
      </c>
      <c r="BU37" s="32">
        <f t="shared" si="19"/>
        <v>666906.98462370445</v>
      </c>
      <c r="BV37" s="32">
        <f t="shared" si="19"/>
        <v>653869.79762774578</v>
      </c>
      <c r="BW37" s="32">
        <f t="shared" si="19"/>
        <v>639503.74156492343</v>
      </c>
      <c r="BX37" s="32">
        <f t="shared" si="19"/>
        <v>626713.10926521104</v>
      </c>
      <c r="BY37" s="32">
        <f t="shared" si="19"/>
        <v>614101.98785529751</v>
      </c>
      <c r="BZ37" s="32">
        <f t="shared" si="19"/>
        <v>600569.68123498955</v>
      </c>
      <c r="CA37" s="32">
        <f t="shared" si="19"/>
        <v>586222.2493169189</v>
      </c>
      <c r="CB37" s="32">
        <f t="shared" si="19"/>
        <v>573947.17696240963</v>
      </c>
      <c r="CC37" s="32">
        <f t="shared" si="19"/>
        <v>562243.28574465099</v>
      </c>
      <c r="CD37" s="32">
        <f t="shared" si="19"/>
        <v>548404.66223347944</v>
      </c>
      <c r="CE37" s="32">
        <f t="shared" si="19"/>
        <v>536975.7006203949</v>
      </c>
      <c r="CF37" s="32">
        <f t="shared" si="19"/>
        <v>526458.87006677373</v>
      </c>
      <c r="CG37" s="32">
        <f t="shared" si="19"/>
        <v>515870.79432216083</v>
      </c>
      <c r="CH37" s="32">
        <f t="shared" si="19"/>
        <v>506510.54995607882</v>
      </c>
      <c r="CI37" s="32">
        <f t="shared" si="19"/>
        <v>496388.26381071913</v>
      </c>
      <c r="CJ37" s="32">
        <f t="shared" si="19"/>
        <v>487162.75204589998</v>
      </c>
      <c r="CK37" s="32">
        <f t="shared" si="19"/>
        <v>476567.38691707223</v>
      </c>
      <c r="CL37" s="32">
        <f t="shared" si="19"/>
        <v>466359.01529247523</v>
      </c>
      <c r="CM37" s="32">
        <f t="shared" si="19"/>
        <v>459437.09715503221</v>
      </c>
      <c r="CN37" s="32">
        <f t="shared" si="19"/>
        <v>449842.81222292839</v>
      </c>
      <c r="CO37" s="32">
        <f t="shared" si="19"/>
        <v>438400.67661383498</v>
      </c>
      <c r="CP37" s="32">
        <f t="shared" si="19"/>
        <v>429265.35217032809</v>
      </c>
      <c r="CQ37" s="32">
        <f t="shared" si="19"/>
        <v>421658.82435557747</v>
      </c>
      <c r="CR37" s="32">
        <f t="shared" si="19"/>
        <v>413678.79778222821</v>
      </c>
      <c r="CS37" s="32">
        <f t="shared" si="19"/>
        <v>407914.26906889724</v>
      </c>
      <c r="CT37" s="32">
        <f t="shared" si="19"/>
        <v>402213.59518486162</v>
      </c>
      <c r="CU37" s="32">
        <f t="shared" si="19"/>
        <v>391848.63369852345</v>
      </c>
      <c r="CV37" s="32">
        <f t="shared" si="19"/>
        <v>382517.0913778409</v>
      </c>
      <c r="CW37" s="32">
        <f t="shared" si="19"/>
        <v>378267.75137371192</v>
      </c>
      <c r="CX37" s="32">
        <f t="shared" si="19"/>
        <v>371395.1027462919</v>
      </c>
      <c r="CY37" s="32">
        <f t="shared" si="19"/>
        <v>363431.02772029664</v>
      </c>
      <c r="CZ37" s="32">
        <f t="shared" si="19"/>
        <v>355629.63512321527</v>
      </c>
      <c r="DA37" s="32">
        <f t="shared" si="19"/>
        <v>348374.32942857442</v>
      </c>
      <c r="DB37" s="32">
        <f t="shared" si="19"/>
        <v>343754.83118793019</v>
      </c>
      <c r="DC37" s="32">
        <f t="shared" si="19"/>
        <v>338178.54619333753</v>
      </c>
      <c r="DD37" s="32">
        <f t="shared" si="19"/>
        <v>328810.18842567905</v>
      </c>
      <c r="DE37" s="32">
        <f t="shared" si="19"/>
        <v>323206.08244243602</v>
      </c>
      <c r="DF37" s="32">
        <f t="shared" si="19"/>
        <v>322450.64182287845</v>
      </c>
      <c r="DG37" s="32">
        <f t="shared" si="19"/>
        <v>303652.63508292771</v>
      </c>
      <c r="DH37" s="32">
        <f t="shared" si="19"/>
        <v>295536.72050723271</v>
      </c>
      <c r="DI37" s="32">
        <f t="shared" si="19"/>
        <v>289101.27602459188</v>
      </c>
      <c r="DJ37" s="32">
        <f t="shared" si="19"/>
        <v>283486.44754402974</v>
      </c>
      <c r="DK37" s="32">
        <f t="shared" si="19"/>
        <v>277041.91597796144</v>
      </c>
      <c r="DL37" s="32">
        <f t="shared" si="19"/>
        <v>272805.75040641008</v>
      </c>
      <c r="DM37" s="32">
        <f t="shared" si="19"/>
        <v>267966.27867058921</v>
      </c>
      <c r="DN37" s="32">
        <f t="shared" si="19"/>
        <v>263880.1195098774</v>
      </c>
      <c r="DO37" s="32">
        <f t="shared" si="19"/>
        <v>259900.5671772749</v>
      </c>
      <c r="DP37" s="32">
        <f t="shared" si="19"/>
        <v>250237.3222817475</v>
      </c>
      <c r="DQ37" s="32">
        <f t="shared" si="19"/>
        <v>245899.72188309662</v>
      </c>
      <c r="DR37" s="32">
        <f t="shared" si="19"/>
        <v>184423.42609302138</v>
      </c>
      <c r="DS37" s="32">
        <f t="shared" si="19"/>
        <v>96129.196586650069</v>
      </c>
      <c r="DT37" s="32">
        <f t="shared" si="19"/>
        <v>92185.576320039982</v>
      </c>
      <c r="DU37" s="32">
        <f t="shared" si="19"/>
        <v>90350.990862252889</v>
      </c>
      <c r="DV37" s="32">
        <f t="shared" si="19"/>
        <v>89448.338762576765</v>
      </c>
      <c r="DW37" s="32">
        <f t="shared" si="19"/>
        <v>88086.353921146918</v>
      </c>
      <c r="DX37" s="32">
        <f t="shared" si="19"/>
        <v>87031.50649010019</v>
      </c>
      <c r="DY37" s="32">
        <f t="shared" si="19"/>
        <v>85941.694184031236</v>
      </c>
      <c r="DZ37" s="32">
        <f t="shared" si="19"/>
        <v>84894.408472139752</v>
      </c>
      <c r="EA37" s="32">
        <f t="shared" si="19"/>
        <v>83861.566141066301</v>
      </c>
      <c r="EB37" s="32">
        <f t="shared" ref="EB37:GM37" si="20">EG12</f>
        <v>82842.942308121768</v>
      </c>
      <c r="EC37" s="32">
        <f t="shared" si="20"/>
        <v>81838.31912078512</v>
      </c>
      <c r="ED37" s="32">
        <f t="shared" si="20"/>
        <v>80847.481226535325</v>
      </c>
      <c r="EE37" s="32">
        <f t="shared" si="20"/>
        <v>79870.217957209068</v>
      </c>
      <c r="EF37" s="32">
        <f t="shared" si="20"/>
        <v>78906.320406095634</v>
      </c>
      <c r="EG37" s="32">
        <f t="shared" si="20"/>
        <v>77955.583027936897</v>
      </c>
      <c r="EH37" s="32">
        <f t="shared" si="20"/>
        <v>77017.805984737643</v>
      </c>
      <c r="EI37" s="32">
        <f t="shared" si="20"/>
        <v>76092.788154144888</v>
      </c>
      <c r="EJ37" s="32">
        <f t="shared" si="20"/>
        <v>75180.341451236614</v>
      </c>
      <c r="EK37" s="32">
        <f t="shared" si="20"/>
        <v>74280.269115112475</v>
      </c>
      <c r="EL37" s="32">
        <f t="shared" si="20"/>
        <v>73392.384237945269</v>
      </c>
      <c r="EM37" s="32">
        <f t="shared" si="20"/>
        <v>72516.503596265611</v>
      </c>
      <c r="EN37" s="32">
        <f t="shared" si="20"/>
        <v>71652.44434369891</v>
      </c>
      <c r="EO37" s="32">
        <f t="shared" si="20"/>
        <v>70800.027618228356</v>
      </c>
      <c r="EP37" s="32">
        <f t="shared" si="20"/>
        <v>69959.079965099983</v>
      </c>
      <c r="EQ37" s="32">
        <f t="shared" si="20"/>
        <v>69129.422276486643</v>
      </c>
      <c r="ER37" s="32">
        <f t="shared" si="20"/>
        <v>68264.621809658609</v>
      </c>
      <c r="ES37" s="32">
        <f t="shared" si="20"/>
        <v>67457.04886905491</v>
      </c>
      <c r="ET37" s="32">
        <f t="shared" si="20"/>
        <v>66660.269404682855</v>
      </c>
      <c r="EU37" s="32">
        <f t="shared" si="20"/>
        <v>65874.12176905146</v>
      </c>
      <c r="EV37" s="32">
        <f t="shared" si="20"/>
        <v>65098.445053217096</v>
      </c>
      <c r="EW37" s="32">
        <f t="shared" si="20"/>
        <v>64333.084716951664</v>
      </c>
      <c r="EX37" s="32">
        <f t="shared" si="20"/>
        <v>63577.885997121884</v>
      </c>
      <c r="EY37" s="32">
        <f t="shared" si="20"/>
        <v>62832.69791495223</v>
      </c>
      <c r="EZ37" s="32">
        <f t="shared" si="20"/>
        <v>62097.371191667175</v>
      </c>
      <c r="FA37" s="32">
        <f t="shared" si="20"/>
        <v>61371.760494301489</v>
      </c>
      <c r="FB37" s="32">
        <f t="shared" si="20"/>
        <v>60655.721428437406</v>
      </c>
      <c r="FC37" s="32">
        <f t="shared" si="20"/>
        <v>59949.112061109721</v>
      </c>
      <c r="FD37" s="32">
        <f t="shared" si="20"/>
        <v>59251.795066616134</v>
      </c>
      <c r="FE37" s="32">
        <f t="shared" si="20"/>
        <v>58563.630911991422</v>
      </c>
      <c r="FF37" s="32">
        <f t="shared" si="20"/>
        <v>57884.48765589104</v>
      </c>
      <c r="FG37" s="32">
        <f t="shared" si="20"/>
        <v>57214.227665349783</v>
      </c>
      <c r="FH37" s="32">
        <f t="shared" si="20"/>
        <v>56552.726467738597</v>
      </c>
      <c r="FI37" s="32">
        <f t="shared" si="20"/>
        <v>55899.85171445</v>
      </c>
      <c r="FJ37" s="32">
        <f t="shared" si="20"/>
        <v>55255.47758704461</v>
      </c>
      <c r="FK37" s="32">
        <f t="shared" si="20"/>
        <v>54700.999986308074</v>
      </c>
      <c r="FL37" s="32">
        <f t="shared" si="20"/>
        <v>54072.590013958121</v>
      </c>
      <c r="FM37" s="32">
        <f t="shared" si="20"/>
        <v>53452.320488151585</v>
      </c>
      <c r="FN37" s="32">
        <f t="shared" si="20"/>
        <v>52840.070451901651</v>
      </c>
      <c r="FO37" s="32">
        <f t="shared" si="20"/>
        <v>52235.727378389602</v>
      </c>
      <c r="FP37" s="32">
        <f t="shared" si="20"/>
        <v>51639.173172081188</v>
      </c>
      <c r="FQ37" s="32">
        <f t="shared" si="20"/>
        <v>51050.295183252507</v>
      </c>
      <c r="FR37" s="32">
        <f t="shared" si="20"/>
        <v>50468.98556944255</v>
      </c>
      <c r="FS37" s="32">
        <f t="shared" si="20"/>
        <v>49895.134242380016</v>
      </c>
      <c r="FT37" s="32">
        <f t="shared" si="20"/>
        <v>49328.631913793572</v>
      </c>
      <c r="FU37" s="32">
        <f t="shared" si="20"/>
        <v>48769.375664127394</v>
      </c>
      <c r="FV37" s="32">
        <f t="shared" si="20"/>
        <v>48217.258966562709</v>
      </c>
      <c r="FW37" s="32">
        <f t="shared" si="20"/>
        <v>47672.182324448877</v>
      </c>
      <c r="FX37" s="32">
        <f t="shared" si="20"/>
        <v>47134.04177241974</v>
      </c>
      <c r="FY37" s="32">
        <f t="shared" si="20"/>
        <v>46602.741836729751</v>
      </c>
      <c r="FZ37" s="32">
        <f t="shared" si="20"/>
        <v>46078.184059275693</v>
      </c>
      <c r="GA37" s="32">
        <f t="shared" si="20"/>
        <v>3813.3774971356697</v>
      </c>
      <c r="GB37" s="32">
        <f t="shared" si="20"/>
        <v>3797.5483059534986</v>
      </c>
      <c r="GC37" s="32">
        <f t="shared" si="20"/>
        <v>3781.7837237149283</v>
      </c>
      <c r="GD37" s="32">
        <f t="shared" si="20"/>
        <v>3766.0863347777022</v>
      </c>
      <c r="GE37" s="32">
        <f t="shared" si="20"/>
        <v>0</v>
      </c>
      <c r="GF37" s="32">
        <f t="shared" si="20"/>
        <v>0</v>
      </c>
      <c r="GG37" s="32">
        <f t="shared" si="20"/>
        <v>0</v>
      </c>
      <c r="GH37" s="32">
        <f t="shared" si="20"/>
        <v>0</v>
      </c>
      <c r="GI37" s="32">
        <f t="shared" si="20"/>
        <v>0</v>
      </c>
      <c r="GJ37" s="32">
        <f t="shared" si="20"/>
        <v>0</v>
      </c>
      <c r="GK37" s="32">
        <f t="shared" si="20"/>
        <v>0</v>
      </c>
      <c r="GL37" s="32">
        <f t="shared" si="20"/>
        <v>0</v>
      </c>
      <c r="GM37" s="32">
        <f t="shared" si="20"/>
        <v>0</v>
      </c>
      <c r="GN37" s="32">
        <f>GS12</f>
        <v>0</v>
      </c>
    </row>
    <row r="38" spans="2:196" s="32" customFormat="1" x14ac:dyDescent="0.25">
      <c r="B38" s="32">
        <f>Blad4!B12</f>
        <v>100249168.44617884</v>
      </c>
      <c r="C38" s="32">
        <f>I13</f>
        <v>4221693.7702253452</v>
      </c>
      <c r="D38" s="32">
        <f t="shared" ref="D38:BO38" si="21">J13</f>
        <v>9532980.5565748792</v>
      </c>
      <c r="E38" s="32">
        <f t="shared" si="21"/>
        <v>7387825.2798040817</v>
      </c>
      <c r="F38" s="32">
        <f t="shared" si="21"/>
        <v>5809972.5381108802</v>
      </c>
      <c r="G38" s="32">
        <f t="shared" si="21"/>
        <v>4924467.3125044964</v>
      </c>
      <c r="H38" s="32">
        <f t="shared" si="21"/>
        <v>4513443.4063777905</v>
      </c>
      <c r="I38" s="32">
        <f t="shared" si="21"/>
        <v>4078332.3100322937</v>
      </c>
      <c r="J38" s="32">
        <f t="shared" si="21"/>
        <v>3862278.4077713322</v>
      </c>
      <c r="K38" s="32">
        <f t="shared" si="21"/>
        <v>3739030.8982692682</v>
      </c>
      <c r="L38" s="32">
        <f t="shared" si="21"/>
        <v>3679548.7214868376</v>
      </c>
      <c r="M38" s="32">
        <f t="shared" si="21"/>
        <v>3528619.4125527903</v>
      </c>
      <c r="N38" s="32">
        <f t="shared" si="21"/>
        <v>3458215.5595873343</v>
      </c>
      <c r="O38" s="32">
        <f t="shared" si="21"/>
        <v>3574139.081232368</v>
      </c>
      <c r="P38" s="32">
        <f t="shared" si="21"/>
        <v>3706046.9057011921</v>
      </c>
      <c r="Q38" s="32">
        <f t="shared" si="21"/>
        <v>3856721.701285609</v>
      </c>
      <c r="R38" s="32">
        <f t="shared" si="21"/>
        <v>3941888.2276046518</v>
      </c>
      <c r="S38" s="32">
        <f t="shared" si="21"/>
        <v>3868241.447706453</v>
      </c>
      <c r="T38" s="32">
        <f t="shared" si="21"/>
        <v>3685854.0545224766</v>
      </c>
      <c r="U38" s="32">
        <f t="shared" si="21"/>
        <v>3587589.9367272039</v>
      </c>
      <c r="V38" s="32">
        <f t="shared" si="21"/>
        <v>3457408.2733472362</v>
      </c>
      <c r="W38" s="32">
        <f t="shared" si="21"/>
        <v>3190117.9057041788</v>
      </c>
      <c r="X38" s="32">
        <f t="shared" si="21"/>
        <v>2967537.3764860751</v>
      </c>
      <c r="Y38" s="32">
        <f t="shared" si="21"/>
        <v>2785858.0993349035</v>
      </c>
      <c r="Z38" s="32">
        <f t="shared" si="21"/>
        <v>2647412.2425974831</v>
      </c>
      <c r="AA38" s="32">
        <f t="shared" si="21"/>
        <v>2504065.5704546105</v>
      </c>
      <c r="AB38" s="32">
        <f t="shared" si="21"/>
        <v>2386263.8610878037</v>
      </c>
      <c r="AC38" s="32">
        <f t="shared" si="21"/>
        <v>2310054.7384861927</v>
      </c>
      <c r="AD38" s="32">
        <f t="shared" si="21"/>
        <v>2239831.6777206436</v>
      </c>
      <c r="AE38" s="32">
        <f t="shared" si="21"/>
        <v>2148957.9096014947</v>
      </c>
      <c r="AF38" s="32">
        <f t="shared" si="21"/>
        <v>2053835.4202881639</v>
      </c>
      <c r="AG38" s="32">
        <f t="shared" si="21"/>
        <v>1995587.2413299817</v>
      </c>
      <c r="AH38" s="32">
        <f t="shared" si="21"/>
        <v>1928172.9730426231</v>
      </c>
      <c r="AI38" s="32">
        <f t="shared" si="21"/>
        <v>1845510.377687277</v>
      </c>
      <c r="AJ38" s="32">
        <f t="shared" si="21"/>
        <v>1782690.6085901861</v>
      </c>
      <c r="AK38" s="32">
        <f t="shared" si="21"/>
        <v>1721774.0178430381</v>
      </c>
      <c r="AL38" s="32">
        <f t="shared" si="21"/>
        <v>1664427.3882333979</v>
      </c>
      <c r="AM38" s="32">
        <f t="shared" si="21"/>
        <v>1610746.4906209814</v>
      </c>
      <c r="AN38" s="32">
        <f t="shared" si="21"/>
        <v>1560129.8757214404</v>
      </c>
      <c r="AO38" s="32">
        <f t="shared" si="21"/>
        <v>1510620.2402050414</v>
      </c>
      <c r="AP38" s="32">
        <f t="shared" si="21"/>
        <v>1476715.5590734258</v>
      </c>
      <c r="AQ38" s="32">
        <f t="shared" si="21"/>
        <v>1453260.9892296679</v>
      </c>
      <c r="AR38" s="32">
        <f t="shared" si="21"/>
        <v>1417440.0989873642</v>
      </c>
      <c r="AS38" s="32">
        <f t="shared" si="21"/>
        <v>1382726.266819773</v>
      </c>
      <c r="AT38" s="32">
        <f t="shared" si="21"/>
        <v>1350448.177888267</v>
      </c>
      <c r="AU38" s="32">
        <f t="shared" si="21"/>
        <v>1323075.5827232059</v>
      </c>
      <c r="AV38" s="32">
        <f t="shared" si="21"/>
        <v>1298983.6272147386</v>
      </c>
      <c r="AW38" s="32">
        <f t="shared" si="21"/>
        <v>1278605.5347104941</v>
      </c>
      <c r="AX38" s="32">
        <f t="shared" si="21"/>
        <v>1257090.8157344409</v>
      </c>
      <c r="AY38" s="32">
        <f t="shared" si="21"/>
        <v>1228287.9805962904</v>
      </c>
      <c r="AZ38" s="32">
        <f t="shared" si="21"/>
        <v>1193290.6095548987</v>
      </c>
      <c r="BA38" s="32">
        <f t="shared" si="21"/>
        <v>1160867.5280694631</v>
      </c>
      <c r="BB38" s="32">
        <f t="shared" si="21"/>
        <v>1128882.2524524557</v>
      </c>
      <c r="BC38" s="32">
        <f t="shared" si="21"/>
        <v>1099867.8024031539</v>
      </c>
      <c r="BD38" s="32">
        <f t="shared" si="21"/>
        <v>1070968.9110498289</v>
      </c>
      <c r="BE38" s="32">
        <f t="shared" si="21"/>
        <v>1044589.6293759403</v>
      </c>
      <c r="BF38" s="32">
        <f t="shared" si="21"/>
        <v>1018575.4124911122</v>
      </c>
      <c r="BG38" s="32">
        <f t="shared" si="21"/>
        <v>994160.71668491582</v>
      </c>
      <c r="BH38" s="32">
        <f t="shared" si="21"/>
        <v>970404.89438531129</v>
      </c>
      <c r="BI38" s="32">
        <f t="shared" si="21"/>
        <v>946271.89923796337</v>
      </c>
      <c r="BJ38" s="32">
        <f t="shared" si="21"/>
        <v>922510.84773412475</v>
      </c>
      <c r="BK38" s="32">
        <f t="shared" si="21"/>
        <v>882971.86804579734</v>
      </c>
      <c r="BL38" s="32">
        <f t="shared" si="21"/>
        <v>864624.663132724</v>
      </c>
      <c r="BM38" s="32">
        <f t="shared" si="21"/>
        <v>844210.36681726959</v>
      </c>
      <c r="BN38" s="32">
        <f t="shared" si="21"/>
        <v>823307.92041990301</v>
      </c>
      <c r="BO38" s="32">
        <f t="shared" si="21"/>
        <v>808348.01611891505</v>
      </c>
      <c r="BP38" s="32">
        <f t="shared" ref="BP38:EA38" si="22">BV13</f>
        <v>794812.04223786097</v>
      </c>
      <c r="BQ38" s="32">
        <f t="shared" si="22"/>
        <v>776494.88941411837</v>
      </c>
      <c r="BR38" s="32">
        <f t="shared" si="22"/>
        <v>758045.77310159709</v>
      </c>
      <c r="BS38" s="32">
        <f t="shared" si="22"/>
        <v>740190.78798449901</v>
      </c>
      <c r="BT38" s="32">
        <f t="shared" si="22"/>
        <v>721118.24707807251</v>
      </c>
      <c r="BU38" s="32">
        <f t="shared" si="22"/>
        <v>704728.77161103871</v>
      </c>
      <c r="BV38" s="32">
        <f t="shared" si="22"/>
        <v>691417.18423197442</v>
      </c>
      <c r="BW38" s="32">
        <f t="shared" si="22"/>
        <v>676499.02668224368</v>
      </c>
      <c r="BX38" s="32">
        <f t="shared" si="22"/>
        <v>663078.82552588929</v>
      </c>
      <c r="BY38" s="32">
        <f t="shared" si="22"/>
        <v>649801.4085214209</v>
      </c>
      <c r="BZ38" s="32">
        <f t="shared" si="22"/>
        <v>635539.0679806018</v>
      </c>
      <c r="CA38" s="32">
        <f t="shared" si="22"/>
        <v>620270.26749768353</v>
      </c>
      <c r="CB38" s="32">
        <f t="shared" si="22"/>
        <v>607244.04637818632</v>
      </c>
      <c r="CC38" s="32">
        <f t="shared" si="22"/>
        <v>595318.04854275985</v>
      </c>
      <c r="CD38" s="32">
        <f t="shared" si="22"/>
        <v>580228.66785675334</v>
      </c>
      <c r="CE38" s="32">
        <f t="shared" si="22"/>
        <v>567798.80989928497</v>
      </c>
      <c r="CF38" s="32">
        <f t="shared" si="22"/>
        <v>556283.02750517731</v>
      </c>
      <c r="CG38" s="32">
        <f t="shared" si="22"/>
        <v>544662.59544413653</v>
      </c>
      <c r="CH38" s="32">
        <f t="shared" si="22"/>
        <v>534354.83846640843</v>
      </c>
      <c r="CI38" s="32">
        <f t="shared" si="22"/>
        <v>523287.76998128754</v>
      </c>
      <c r="CJ38" s="32">
        <f t="shared" si="22"/>
        <v>513104.91491388407</v>
      </c>
      <c r="CK38" s="32">
        <f t="shared" si="22"/>
        <v>501697.97997342591</v>
      </c>
      <c r="CL38" s="32">
        <f t="shared" si="22"/>
        <v>490468.19909170078</v>
      </c>
      <c r="CM38" s="32">
        <f t="shared" si="22"/>
        <v>482688.47226026462</v>
      </c>
      <c r="CN38" s="32">
        <f t="shared" si="22"/>
        <v>472147.3250720494</v>
      </c>
      <c r="CO38" s="32">
        <f t="shared" si="22"/>
        <v>460184.92057598953</v>
      </c>
      <c r="CP38" s="32">
        <f t="shared" si="22"/>
        <v>449784.63478659501</v>
      </c>
      <c r="CQ38" s="32">
        <f t="shared" si="22"/>
        <v>441679.07870950957</v>
      </c>
      <c r="CR38" s="32">
        <f t="shared" si="22"/>
        <v>433095.36547236715</v>
      </c>
      <c r="CS38" s="32">
        <f t="shared" si="22"/>
        <v>427019.01534187957</v>
      </c>
      <c r="CT38" s="32">
        <f t="shared" si="22"/>
        <v>421094.73563085118</v>
      </c>
      <c r="CU38" s="32">
        <f t="shared" si="22"/>
        <v>410183.93531177775</v>
      </c>
      <c r="CV38" s="32">
        <f t="shared" si="22"/>
        <v>400435.82789431699</v>
      </c>
      <c r="CW38" s="32">
        <f t="shared" si="22"/>
        <v>396087.74551735655</v>
      </c>
      <c r="CX38" s="32">
        <f t="shared" si="22"/>
        <v>389075.589871292</v>
      </c>
      <c r="CY38" s="32">
        <f t="shared" si="22"/>
        <v>381002.12466591748</v>
      </c>
      <c r="CZ38" s="32">
        <f t="shared" si="22"/>
        <v>373169.69454319496</v>
      </c>
      <c r="DA38" s="32">
        <f t="shared" si="22"/>
        <v>366389.36441389349</v>
      </c>
      <c r="DB38" s="32">
        <f t="shared" si="22"/>
        <v>361872.45741862716</v>
      </c>
      <c r="DC38" s="32">
        <f t="shared" si="22"/>
        <v>356578.18431606784</v>
      </c>
      <c r="DD38" s="32">
        <f t="shared" si="22"/>
        <v>347317.67157155485</v>
      </c>
      <c r="DE38" s="32">
        <f t="shared" si="22"/>
        <v>342019.71312967443</v>
      </c>
      <c r="DF38" s="32">
        <f t="shared" si="22"/>
        <v>341775.37895659998</v>
      </c>
      <c r="DG38" s="32">
        <f t="shared" si="22"/>
        <v>323647.00459070835</v>
      </c>
      <c r="DH38" s="32">
        <f t="shared" si="22"/>
        <v>315781.05046507926</v>
      </c>
      <c r="DI38" s="32">
        <f t="shared" si="22"/>
        <v>309527.33791679918</v>
      </c>
      <c r="DJ38" s="32">
        <f t="shared" si="22"/>
        <v>304009.91825154412</v>
      </c>
      <c r="DK38" s="32">
        <f t="shared" si="22"/>
        <v>297756.29590448132</v>
      </c>
      <c r="DL38" s="32">
        <f t="shared" si="22"/>
        <v>293372.73686710722</v>
      </c>
      <c r="DM38" s="32">
        <f t="shared" si="22"/>
        <v>288433.85565713065</v>
      </c>
      <c r="DN38" s="32">
        <f t="shared" si="22"/>
        <v>283444.71011311037</v>
      </c>
      <c r="DO38" s="32">
        <f t="shared" si="22"/>
        <v>278454.44247996266</v>
      </c>
      <c r="DP38" s="32">
        <f t="shared" si="22"/>
        <v>275210.48272054479</v>
      </c>
      <c r="DQ38" s="32">
        <f t="shared" si="22"/>
        <v>268642.11274384276</v>
      </c>
      <c r="DR38" s="32">
        <f t="shared" si="22"/>
        <v>259731.46017080967</v>
      </c>
      <c r="DS38" s="32">
        <f t="shared" si="22"/>
        <v>168720.9582017746</v>
      </c>
      <c r="DT38" s="32">
        <f t="shared" si="22"/>
        <v>79380.202880158147</v>
      </c>
      <c r="DU38" s="32">
        <f t="shared" si="22"/>
        <v>74979.901036093128</v>
      </c>
      <c r="DV38" s="32">
        <f t="shared" si="22"/>
        <v>74327.284711490924</v>
      </c>
      <c r="DW38" s="32">
        <f t="shared" si="22"/>
        <v>73190.564207780641</v>
      </c>
      <c r="DX38" s="32">
        <f t="shared" si="22"/>
        <v>72371.230723966466</v>
      </c>
      <c r="DY38" s="32">
        <f t="shared" si="22"/>
        <v>71815.798255311282</v>
      </c>
      <c r="DZ38" s="32">
        <f t="shared" si="22"/>
        <v>70691.073874084061</v>
      </c>
      <c r="EA38" s="32">
        <f t="shared" si="22"/>
        <v>69881.065114792858</v>
      </c>
      <c r="EB38" s="32">
        <f t="shared" ref="EB38:GM38" si="23">EH13</f>
        <v>69080.686863078139</v>
      </c>
      <c r="EC38" s="32">
        <f t="shared" si="23"/>
        <v>68278.77629516639</v>
      </c>
      <c r="ED38" s="32">
        <f t="shared" si="23"/>
        <v>67485.853087303913</v>
      </c>
      <c r="EE38" s="32">
        <f t="shared" si="23"/>
        <v>66682.094471464385</v>
      </c>
      <c r="EF38" s="32">
        <f t="shared" si="23"/>
        <v>65888.238451508834</v>
      </c>
      <c r="EG38" s="32">
        <f t="shared" si="23"/>
        <v>65118.42354307264</v>
      </c>
      <c r="EH38" s="32">
        <f t="shared" si="23"/>
        <v>64368.912597823117</v>
      </c>
      <c r="EI38" s="32">
        <f t="shared" si="23"/>
        <v>63624.117464266092</v>
      </c>
      <c r="EJ38" s="32">
        <f t="shared" si="23"/>
        <v>62891.965862020283</v>
      </c>
      <c r="EK38" s="32">
        <f t="shared" si="23"/>
        <v>62337.202554254291</v>
      </c>
      <c r="EL38" s="32">
        <f t="shared" si="23"/>
        <v>61466.043492855119</v>
      </c>
      <c r="EM38" s="32">
        <f t="shared" si="23"/>
        <v>60757.884603589671</v>
      </c>
      <c r="EN38" s="32">
        <f t="shared" si="23"/>
        <v>60037.902086755174</v>
      </c>
      <c r="EO38" s="32">
        <f t="shared" si="23"/>
        <v>59345.793587359905</v>
      </c>
      <c r="EP38" s="32">
        <f t="shared" si="23"/>
        <v>58662.371297761951</v>
      </c>
      <c r="EQ38" s="32">
        <f t="shared" si="23"/>
        <v>57991.583119391289</v>
      </c>
      <c r="ER38" s="32">
        <f t="shared" si="23"/>
        <v>57276.051005864763</v>
      </c>
      <c r="ES38" s="32">
        <f t="shared" si="23"/>
        <v>56626.445173104585</v>
      </c>
      <c r="ET38" s="32">
        <f t="shared" si="23"/>
        <v>55983.074051641495</v>
      </c>
      <c r="EU38" s="32">
        <f t="shared" si="23"/>
        <v>55354.493529857944</v>
      </c>
      <c r="EV38" s="32">
        <f t="shared" si="23"/>
        <v>54738.813922135021</v>
      </c>
      <c r="EW38" s="32">
        <f t="shared" si="23"/>
        <v>54156.699532885948</v>
      </c>
      <c r="EX38" s="32">
        <f t="shared" si="23"/>
        <v>53511.665568534576</v>
      </c>
      <c r="EY38" s="32">
        <f t="shared" si="23"/>
        <v>52913.805225963326</v>
      </c>
      <c r="EZ38" s="32">
        <f t="shared" si="23"/>
        <v>52324.041311616689</v>
      </c>
      <c r="FA38" s="32">
        <f t="shared" si="23"/>
        <v>51747.806141006869</v>
      </c>
      <c r="FB38" s="32">
        <f t="shared" si="23"/>
        <v>51175.198435150705</v>
      </c>
      <c r="FC38" s="32">
        <f t="shared" si="23"/>
        <v>50607.053237133776</v>
      </c>
      <c r="FD38" s="32">
        <f t="shared" si="23"/>
        <v>50029.737532485371</v>
      </c>
      <c r="FE38" s="32">
        <f t="shared" si="23"/>
        <v>49482.338704713002</v>
      </c>
      <c r="FF38" s="32">
        <f t="shared" si="23"/>
        <v>48940.921005020544</v>
      </c>
      <c r="FG38" s="32">
        <f t="shared" si="23"/>
        <v>48407.046319567031</v>
      </c>
      <c r="FH38" s="32">
        <f t="shared" si="23"/>
        <v>47879.878189072471</v>
      </c>
      <c r="FI38" s="32">
        <f t="shared" si="23"/>
        <v>47359.207130283503</v>
      </c>
      <c r="FJ38" s="32">
        <f t="shared" si="23"/>
        <v>46844.9508549288</v>
      </c>
      <c r="FK38" s="32">
        <f t="shared" si="23"/>
        <v>46421.94454003773</v>
      </c>
      <c r="FL38" s="32">
        <f t="shared" si="23"/>
        <v>45919.537663327959</v>
      </c>
      <c r="FM38" s="32">
        <f t="shared" si="23"/>
        <v>45423.28090747138</v>
      </c>
      <c r="FN38" s="32">
        <f t="shared" si="23"/>
        <v>44933.087954028582</v>
      </c>
      <c r="FO38" s="32">
        <f t="shared" si="23"/>
        <v>44448.874146012764</v>
      </c>
      <c r="FP38" s="32">
        <f t="shared" si="23"/>
        <v>43970.560195152604</v>
      </c>
      <c r="FQ38" s="32">
        <f t="shared" si="23"/>
        <v>43498.061844461292</v>
      </c>
      <c r="FR38" s="32">
        <f t="shared" si="23"/>
        <v>43031.299482762333</v>
      </c>
      <c r="FS38" s="32">
        <f t="shared" si="23"/>
        <v>42570.196344689568</v>
      </c>
      <c r="FT38" s="32">
        <f t="shared" si="23"/>
        <v>42114.672257613944</v>
      </c>
      <c r="FU38" s="32">
        <f t="shared" si="23"/>
        <v>41664.652917621868</v>
      </c>
      <c r="FV38" s="32">
        <f t="shared" si="23"/>
        <v>41220.061997894605</v>
      </c>
      <c r="FW38" s="32">
        <f t="shared" si="23"/>
        <v>40780.825694518571</v>
      </c>
      <c r="FX38" s="32">
        <f t="shared" si="23"/>
        <v>40346.872426485359</v>
      </c>
      <c r="FY38" s="32">
        <f t="shared" si="23"/>
        <v>39918.127928428788</v>
      </c>
      <c r="FZ38" s="32">
        <f t="shared" si="23"/>
        <v>39494.522180793057</v>
      </c>
      <c r="GA38" s="32">
        <f t="shared" si="23"/>
        <v>3973.3725007106982</v>
      </c>
      <c r="GB38" s="32">
        <f t="shared" si="23"/>
        <v>3956.8799910408929</v>
      </c>
      <c r="GC38" s="32">
        <f t="shared" si="23"/>
        <v>3940.4546746724327</v>
      </c>
      <c r="GD38" s="32">
        <f t="shared" si="23"/>
        <v>3924.0974130578984</v>
      </c>
      <c r="GE38" s="32">
        <f t="shared" si="23"/>
        <v>0</v>
      </c>
      <c r="GF38" s="32">
        <f t="shared" si="23"/>
        <v>0</v>
      </c>
      <c r="GG38" s="32">
        <f t="shared" si="23"/>
        <v>0</v>
      </c>
      <c r="GH38" s="32">
        <f t="shared" si="23"/>
        <v>0</v>
      </c>
      <c r="GI38" s="32">
        <f t="shared" si="23"/>
        <v>0</v>
      </c>
      <c r="GJ38" s="32">
        <f t="shared" si="23"/>
        <v>0</v>
      </c>
      <c r="GK38" s="32">
        <f t="shared" si="23"/>
        <v>0</v>
      </c>
      <c r="GL38" s="32">
        <f t="shared" si="23"/>
        <v>0</v>
      </c>
      <c r="GM38" s="32">
        <f t="shared" si="23"/>
        <v>0</v>
      </c>
      <c r="GN38" s="32">
        <f>GT13</f>
        <v>0</v>
      </c>
    </row>
    <row r="39" spans="2:196" s="32" customFormat="1" x14ac:dyDescent="0.25">
      <c r="B39" s="32">
        <f>Blad4!B13</f>
        <v>510598633.06119174</v>
      </c>
      <c r="C39" s="32">
        <f>J14</f>
        <v>45747300.320261389</v>
      </c>
      <c r="D39" s="32">
        <f t="shared" ref="D39:BO39" si="24">K14</f>
        <v>24346500.920702569</v>
      </c>
      <c r="E39" s="32">
        <f t="shared" si="24"/>
        <v>22768732.724765215</v>
      </c>
      <c r="F39" s="32">
        <f t="shared" si="24"/>
        <v>20420715.041091274</v>
      </c>
      <c r="G39" s="32">
        <f t="shared" si="24"/>
        <v>19487812.748254206</v>
      </c>
      <c r="H39" s="32">
        <f t="shared" si="24"/>
        <v>19251553.91768188</v>
      </c>
      <c r="I39" s="32">
        <f t="shared" si="24"/>
        <v>19059331.515847813</v>
      </c>
      <c r="J39" s="32">
        <f t="shared" si="24"/>
        <v>19550179.67483357</v>
      </c>
      <c r="K39" s="32">
        <f t="shared" si="24"/>
        <v>19172372.074627891</v>
      </c>
      <c r="L39" s="32">
        <f t="shared" si="24"/>
        <v>18255596.207579289</v>
      </c>
      <c r="M39" s="32">
        <f t="shared" si="24"/>
        <v>16955448.543145653</v>
      </c>
      <c r="N39" s="32">
        <f t="shared" si="24"/>
        <v>16373132.451754093</v>
      </c>
      <c r="O39" s="32">
        <f t="shared" si="24"/>
        <v>15460901.448736265</v>
      </c>
      <c r="P39" s="32">
        <f t="shared" si="24"/>
        <v>15217588.259908652</v>
      </c>
      <c r="Q39" s="32">
        <f t="shared" si="24"/>
        <v>14826772.312771039</v>
      </c>
      <c r="R39" s="32">
        <f t="shared" si="24"/>
        <v>14468191.337622255</v>
      </c>
      <c r="S39" s="32">
        <f t="shared" si="24"/>
        <v>13926429.821967902</v>
      </c>
      <c r="T39" s="32">
        <f t="shared" si="24"/>
        <v>13549652.105946362</v>
      </c>
      <c r="U39" s="32">
        <f t="shared" si="24"/>
        <v>13162162.215483217</v>
      </c>
      <c r="V39" s="32">
        <f t="shared" si="24"/>
        <v>12785502.493742963</v>
      </c>
      <c r="W39" s="32">
        <f t="shared" si="24"/>
        <v>12477344.829953445</v>
      </c>
      <c r="X39" s="32">
        <f t="shared" si="24"/>
        <v>12170579.373366395</v>
      </c>
      <c r="Y39" s="32">
        <f t="shared" si="24"/>
        <v>11848805.520413488</v>
      </c>
      <c r="Z39" s="32">
        <f t="shared" si="24"/>
        <v>11479304.720812358</v>
      </c>
      <c r="AA39" s="32">
        <f t="shared" si="24"/>
        <v>10733704.849082787</v>
      </c>
      <c r="AB39" s="32">
        <f t="shared" si="24"/>
        <v>10455870.982375834</v>
      </c>
      <c r="AC39" s="32">
        <f t="shared" si="24"/>
        <v>10219744.694920782</v>
      </c>
      <c r="AD39" s="32">
        <f t="shared" si="24"/>
        <v>10045877.531142846</v>
      </c>
      <c r="AE39" s="32">
        <f t="shared" si="24"/>
        <v>9793063.9210413396</v>
      </c>
      <c r="AF39" s="32">
        <f t="shared" si="24"/>
        <v>9639032.6520335283</v>
      </c>
      <c r="AG39" s="32">
        <f t="shared" si="24"/>
        <v>9487012.1486744024</v>
      </c>
      <c r="AH39" s="32">
        <f t="shared" si="24"/>
        <v>9346737.7118305434</v>
      </c>
      <c r="AI39" s="32">
        <f t="shared" si="24"/>
        <v>9205507.2446730565</v>
      </c>
      <c r="AJ39" s="32">
        <f t="shared" si="24"/>
        <v>9055771.7180501111</v>
      </c>
      <c r="AK39" s="32">
        <f t="shared" si="24"/>
        <v>8875802.0230908282</v>
      </c>
      <c r="AL39" s="32">
        <f t="shared" si="24"/>
        <v>8190831.656981037</v>
      </c>
      <c r="AM39" s="32">
        <f t="shared" si="24"/>
        <v>8022642.3206904959</v>
      </c>
      <c r="AN39" s="32">
        <f t="shared" si="24"/>
        <v>7910751.914951859</v>
      </c>
      <c r="AO39" s="32">
        <f t="shared" si="24"/>
        <v>7668814.5167369321</v>
      </c>
      <c r="AP39" s="32">
        <f t="shared" si="24"/>
        <v>7637511.4352750191</v>
      </c>
      <c r="AQ39" s="32">
        <f t="shared" si="24"/>
        <v>7475845.425298119</v>
      </c>
      <c r="AR39" s="32">
        <f t="shared" si="24"/>
        <v>7382175.0857954305</v>
      </c>
      <c r="AS39" s="32">
        <f t="shared" si="24"/>
        <v>7286850.4509393405</v>
      </c>
      <c r="AT39" s="32">
        <f t="shared" si="24"/>
        <v>7195560.4757128935</v>
      </c>
      <c r="AU39" s="32">
        <f t="shared" si="24"/>
        <v>7104898.4749381794</v>
      </c>
      <c r="AV39" s="32">
        <f t="shared" si="24"/>
        <v>7013843.0279927487</v>
      </c>
      <c r="AW39" s="32">
        <f t="shared" si="24"/>
        <v>6925452.4161502337</v>
      </c>
      <c r="AX39" s="32">
        <f t="shared" si="24"/>
        <v>6831472.5038402835</v>
      </c>
      <c r="AY39" s="32">
        <f t="shared" si="24"/>
        <v>6709325.3482324285</v>
      </c>
      <c r="AZ39" s="32">
        <f t="shared" si="24"/>
        <v>6621492.0151688727</v>
      </c>
      <c r="BA39" s="32">
        <f t="shared" si="24"/>
        <v>6538521.3007968217</v>
      </c>
      <c r="BB39" s="32">
        <f t="shared" si="24"/>
        <v>6484677.0685844114</v>
      </c>
      <c r="BC39" s="32">
        <f t="shared" si="24"/>
        <v>6361840.7605759446</v>
      </c>
      <c r="BD39" s="32">
        <f t="shared" si="24"/>
        <v>6283812.0788086839</v>
      </c>
      <c r="BE39" s="32">
        <f t="shared" si="24"/>
        <v>6207253.7985172346</v>
      </c>
      <c r="BF39" s="32">
        <f t="shared" si="24"/>
        <v>6132736.3987683421</v>
      </c>
      <c r="BG39" s="32">
        <f t="shared" si="24"/>
        <v>6057399.5403607758</v>
      </c>
      <c r="BH39" s="32">
        <f t="shared" si="24"/>
        <v>5975692.3196511697</v>
      </c>
      <c r="BI39" s="32">
        <f t="shared" si="24"/>
        <v>5902733.3087422373</v>
      </c>
      <c r="BJ39" s="32">
        <f t="shared" si="24"/>
        <v>5831711.3595229853</v>
      </c>
      <c r="BK39" s="32">
        <f t="shared" si="24"/>
        <v>5754140.909111646</v>
      </c>
      <c r="BL39" s="32">
        <f t="shared" si="24"/>
        <v>5700769.2760298355</v>
      </c>
      <c r="BM39" s="32">
        <f t="shared" si="24"/>
        <v>5624880.7209689384</v>
      </c>
      <c r="BN39" s="32">
        <f t="shared" si="24"/>
        <v>5583221.9118924206</v>
      </c>
      <c r="BO39" s="32">
        <f t="shared" si="24"/>
        <v>5494602.1555914823</v>
      </c>
      <c r="BP39" s="32">
        <f t="shared" ref="BP39:EA39" si="25">BW14</f>
        <v>5433085.2090704534</v>
      </c>
      <c r="BQ39" s="32">
        <f t="shared" si="25"/>
        <v>5369437.4471671982</v>
      </c>
      <c r="BR39" s="32">
        <f t="shared" si="25"/>
        <v>5307291.9520748863</v>
      </c>
      <c r="BS39" s="32">
        <f t="shared" si="25"/>
        <v>5245622.4775969693</v>
      </c>
      <c r="BT39" s="32">
        <f t="shared" si="25"/>
        <v>5183148.6730799386</v>
      </c>
      <c r="BU39" s="32">
        <f t="shared" si="25"/>
        <v>5123840.7101304345</v>
      </c>
      <c r="BV39" s="32">
        <f t="shared" si="25"/>
        <v>5067990.8606988378</v>
      </c>
      <c r="BW39" s="32">
        <f t="shared" si="25"/>
        <v>5011078.2964105001</v>
      </c>
      <c r="BX39" s="32">
        <f t="shared" si="25"/>
        <v>4956066.5833977917</v>
      </c>
      <c r="BY39" s="32">
        <f t="shared" si="25"/>
        <v>4903518.0801124694</v>
      </c>
      <c r="BZ39" s="32">
        <f t="shared" si="25"/>
        <v>4863199.3305061338</v>
      </c>
      <c r="CA39" s="32">
        <f t="shared" si="25"/>
        <v>4790824.5516014816</v>
      </c>
      <c r="CB39" s="32">
        <f t="shared" si="25"/>
        <v>4737887.1818504836</v>
      </c>
      <c r="CC39" s="32">
        <f t="shared" si="25"/>
        <v>4685930.0704738069</v>
      </c>
      <c r="CD39" s="32">
        <f t="shared" si="25"/>
        <v>4632317.1967662191</v>
      </c>
      <c r="CE39" s="32">
        <f t="shared" si="25"/>
        <v>4581158.0455507142</v>
      </c>
      <c r="CF39" s="32">
        <f t="shared" si="25"/>
        <v>4531216.911112451</v>
      </c>
      <c r="CG39" s="32">
        <f t="shared" si="25"/>
        <v>4481541.6094037741</v>
      </c>
      <c r="CH39" s="32">
        <f t="shared" si="25"/>
        <v>4433606.1385501437</v>
      </c>
      <c r="CI39" s="32">
        <f t="shared" si="25"/>
        <v>4385307.7850186462</v>
      </c>
      <c r="CJ39" s="32">
        <f t="shared" si="25"/>
        <v>4338196.8474772582</v>
      </c>
      <c r="CK39" s="32">
        <f t="shared" si="25"/>
        <v>4291595.1609940119</v>
      </c>
      <c r="CL39" s="32">
        <f t="shared" si="25"/>
        <v>4252352.5271987272</v>
      </c>
      <c r="CM39" s="32">
        <f t="shared" si="25"/>
        <v>4198800.3162025874</v>
      </c>
      <c r="CN39" s="32">
        <f t="shared" si="25"/>
        <v>4152629.7175800917</v>
      </c>
      <c r="CO39" s="32">
        <f t="shared" si="25"/>
        <v>4104932.5792795438</v>
      </c>
      <c r="CP39" s="32">
        <f t="shared" si="25"/>
        <v>4059938.0886246748</v>
      </c>
      <c r="CQ39" s="32">
        <f t="shared" si="25"/>
        <v>4017069.3832806661</v>
      </c>
      <c r="CR39" s="32">
        <f t="shared" si="25"/>
        <v>3973955.2949146586</v>
      </c>
      <c r="CS39" s="32">
        <f t="shared" si="25"/>
        <v>3933629.8338246411</v>
      </c>
      <c r="CT39" s="32">
        <f t="shared" si="25"/>
        <v>3893687.3993548802</v>
      </c>
      <c r="CU39" s="32">
        <f t="shared" si="25"/>
        <v>3848975.8539647767</v>
      </c>
      <c r="CV39" s="32">
        <f t="shared" si="25"/>
        <v>3805705.5142425667</v>
      </c>
      <c r="CW39" s="32">
        <f t="shared" si="25"/>
        <v>3768639.2520155129</v>
      </c>
      <c r="CX39" s="32">
        <f t="shared" si="25"/>
        <v>3733544.8027128507</v>
      </c>
      <c r="CY39" s="32">
        <f t="shared" si="25"/>
        <v>3686586.1941576195</v>
      </c>
      <c r="CZ39" s="32">
        <f t="shared" si="25"/>
        <v>3646180.5556808822</v>
      </c>
      <c r="DA39" s="32">
        <f t="shared" si="25"/>
        <v>3606704.7363170199</v>
      </c>
      <c r="DB39" s="32">
        <f t="shared" si="25"/>
        <v>3570460.3122182856</v>
      </c>
      <c r="DC39" s="32">
        <f t="shared" si="25"/>
        <v>3533084.5516239642</v>
      </c>
      <c r="DD39" s="32">
        <f t="shared" si="25"/>
        <v>3492232.3731332365</v>
      </c>
      <c r="DE39" s="32">
        <f t="shared" si="25"/>
        <v>3455508.0210631383</v>
      </c>
      <c r="DF39" s="32">
        <f t="shared" si="25"/>
        <v>3424257.5001140744</v>
      </c>
      <c r="DG39" s="32">
        <f t="shared" si="25"/>
        <v>3387403.6020154939</v>
      </c>
      <c r="DH39" s="32">
        <f t="shared" si="25"/>
        <v>3348881.398032276</v>
      </c>
      <c r="DI39" s="32">
        <f t="shared" si="25"/>
        <v>3312580.0024111765</v>
      </c>
      <c r="DJ39" s="32">
        <f t="shared" si="25"/>
        <v>3280540.5359803285</v>
      </c>
      <c r="DK39" s="32">
        <f t="shared" si="25"/>
        <v>316212.3805837892</v>
      </c>
      <c r="DL39" s="32">
        <f t="shared" si="25"/>
        <v>312229.31204759178</v>
      </c>
      <c r="DM39" s="32">
        <f t="shared" si="25"/>
        <v>307581.06024285982</v>
      </c>
      <c r="DN39" s="32">
        <f t="shared" si="25"/>
        <v>304013.17877766257</v>
      </c>
      <c r="DO39" s="32">
        <f t="shared" si="25"/>
        <v>300466.92156360194</v>
      </c>
      <c r="DP39" s="32">
        <f t="shared" si="25"/>
        <v>298792.03216093912</v>
      </c>
      <c r="DQ39" s="32">
        <f t="shared" si="25"/>
        <v>294676.08506461064</v>
      </c>
      <c r="DR39" s="32">
        <f t="shared" si="25"/>
        <v>288969.79869947192</v>
      </c>
      <c r="DS39" s="32">
        <f t="shared" si="25"/>
        <v>161144.78767963525</v>
      </c>
      <c r="DT39" s="32">
        <f t="shared" si="25"/>
        <v>159818.38141095941</v>
      </c>
      <c r="DU39" s="32">
        <f t="shared" si="25"/>
        <v>157911.70675383648</v>
      </c>
      <c r="DV39" s="32">
        <f t="shared" si="25"/>
        <v>158802.3627718839</v>
      </c>
      <c r="DW39" s="32">
        <f t="shared" si="25"/>
        <v>155232.16741139529</v>
      </c>
      <c r="DX39" s="32">
        <f t="shared" si="25"/>
        <v>154026.42036541697</v>
      </c>
      <c r="DY39" s="32">
        <f t="shared" si="25"/>
        <v>152769.25142377522</v>
      </c>
      <c r="DZ39" s="32">
        <f t="shared" si="25"/>
        <v>151561.65324912348</v>
      </c>
      <c r="EA39" s="32">
        <f t="shared" si="25"/>
        <v>150379.47817198129</v>
      </c>
      <c r="EB39" s="32">
        <f t="shared" ref="EB39:GM39" si="26">EI14</f>
        <v>149214.87399844421</v>
      </c>
      <c r="EC39" s="32">
        <f t="shared" si="26"/>
        <v>148070.40439631644</v>
      </c>
      <c r="ED39" s="32">
        <f t="shared" si="26"/>
        <v>146940.16479307477</v>
      </c>
      <c r="EE39" s="32">
        <f t="shared" si="26"/>
        <v>145825.96824696724</v>
      </c>
      <c r="EF39" s="32">
        <f t="shared" si="26"/>
        <v>144727.89990381623</v>
      </c>
      <c r="EG39" s="32">
        <f t="shared" si="26"/>
        <v>143684.56828452402</v>
      </c>
      <c r="EH39" s="32">
        <f t="shared" si="26"/>
        <v>143662.21476299199</v>
      </c>
      <c r="EI39" s="32">
        <f t="shared" si="26"/>
        <v>141506.51449419465</v>
      </c>
      <c r="EJ39" s="32">
        <f t="shared" si="26"/>
        <v>140461.63649108913</v>
      </c>
      <c r="EK39" s="32">
        <f t="shared" si="26"/>
        <v>139431.83542272856</v>
      </c>
      <c r="EL39" s="32">
        <f t="shared" si="26"/>
        <v>138415.01308392617</v>
      </c>
      <c r="EM39" s="32">
        <f t="shared" si="26"/>
        <v>137409.37221644598</v>
      </c>
      <c r="EN39" s="32">
        <f t="shared" si="26"/>
        <v>136417.88059482697</v>
      </c>
      <c r="EO39" s="32">
        <f t="shared" si="26"/>
        <v>135438.55877143337</v>
      </c>
      <c r="EP39" s="32">
        <f t="shared" si="26"/>
        <v>134470.53874955419</v>
      </c>
      <c r="EQ39" s="32">
        <f t="shared" si="26"/>
        <v>133515.3009136678</v>
      </c>
      <c r="ER39" s="32">
        <f t="shared" si="26"/>
        <v>132529.84624421492</v>
      </c>
      <c r="ES39" s="32">
        <f t="shared" si="26"/>
        <v>131617.70718281745</v>
      </c>
      <c r="ET39" s="32">
        <f t="shared" si="26"/>
        <v>131269.58010473024</v>
      </c>
      <c r="EU39" s="32">
        <f t="shared" si="26"/>
        <v>129766.31335929807</v>
      </c>
      <c r="EV39" s="32">
        <f t="shared" si="26"/>
        <v>128867.14072769483</v>
      </c>
      <c r="EW39" s="32">
        <f t="shared" si="26"/>
        <v>127977.7504215432</v>
      </c>
      <c r="EX39" s="32">
        <f t="shared" si="26"/>
        <v>127099.53336553759</v>
      </c>
      <c r="EY39" s="32">
        <f t="shared" si="26"/>
        <v>126231.42614451557</v>
      </c>
      <c r="EZ39" s="32">
        <f t="shared" si="26"/>
        <v>125374.84606529638</v>
      </c>
      <c r="FA39" s="32">
        <f t="shared" si="26"/>
        <v>124528.78508423026</v>
      </c>
      <c r="FB39" s="32">
        <f t="shared" si="26"/>
        <v>123691.94067943197</v>
      </c>
      <c r="FC39" s="32">
        <f t="shared" si="26"/>
        <v>122863.25908881231</v>
      </c>
      <c r="FD39" s="32">
        <f t="shared" si="26"/>
        <v>122046.19030147223</v>
      </c>
      <c r="FE39" s="32">
        <f t="shared" si="26"/>
        <v>121246.47420892636</v>
      </c>
      <c r="FF39" s="32">
        <f t="shared" si="26"/>
        <v>120734.83703961564</v>
      </c>
      <c r="FG39" s="32">
        <f t="shared" si="26"/>
        <v>119648.05726010786</v>
      </c>
      <c r="FH39" s="32">
        <f t="shared" si="26"/>
        <v>118867.77594159696</v>
      </c>
      <c r="FI39" s="32">
        <f t="shared" si="26"/>
        <v>118096.66515859772</v>
      </c>
      <c r="FJ39" s="32">
        <f t="shared" si="26"/>
        <v>117334.00486245444</v>
      </c>
      <c r="FK39" s="32">
        <f t="shared" si="26"/>
        <v>116639.31249916698</v>
      </c>
      <c r="FL39" s="32">
        <f t="shared" si="26"/>
        <v>115891.90111069666</v>
      </c>
      <c r="FM39" s="32">
        <f t="shared" si="26"/>
        <v>115154.16931757019</v>
      </c>
      <c r="FN39" s="32">
        <f t="shared" si="26"/>
        <v>114425.26043871885</v>
      </c>
      <c r="FO39" s="32">
        <f t="shared" si="26"/>
        <v>113703.71603771957</v>
      </c>
      <c r="FP39" s="32">
        <f t="shared" si="26"/>
        <v>112990.27644368426</v>
      </c>
      <c r="FQ39" s="32">
        <f t="shared" si="26"/>
        <v>112288.64031388919</v>
      </c>
      <c r="FR39" s="32">
        <f t="shared" si="26"/>
        <v>111652.13843463211</v>
      </c>
      <c r="FS39" s="32">
        <f t="shared" si="26"/>
        <v>110534.27534417959</v>
      </c>
      <c r="FT39" s="32">
        <f t="shared" si="26"/>
        <v>109870.54817603785</v>
      </c>
      <c r="FU39" s="32">
        <f t="shared" si="26"/>
        <v>109213.88914105424</v>
      </c>
      <c r="FV39" s="32">
        <f t="shared" si="26"/>
        <v>108563.07178773978</v>
      </c>
      <c r="FW39" s="32">
        <f t="shared" si="26"/>
        <v>107918.58952395784</v>
      </c>
      <c r="FX39" s="32">
        <f t="shared" si="26"/>
        <v>107028.60589998448</v>
      </c>
      <c r="FY39" s="32">
        <f t="shared" si="26"/>
        <v>106397.17481916904</v>
      </c>
      <c r="FZ39" s="32">
        <f t="shared" si="26"/>
        <v>105771.83165469277</v>
      </c>
      <c r="GA39" s="32">
        <f t="shared" si="26"/>
        <v>2749.8875804381346</v>
      </c>
      <c r="GB39" s="32">
        <f t="shared" si="26"/>
        <v>2738.4733337353446</v>
      </c>
      <c r="GC39" s="32">
        <f t="shared" si="26"/>
        <v>2727.105605471947</v>
      </c>
      <c r="GD39" s="32">
        <f t="shared" si="26"/>
        <v>2715.7852571005228</v>
      </c>
      <c r="GE39" s="32">
        <f t="shared" si="26"/>
        <v>0</v>
      </c>
      <c r="GF39" s="32">
        <f t="shared" si="26"/>
        <v>0</v>
      </c>
      <c r="GG39" s="32">
        <f t="shared" si="26"/>
        <v>0</v>
      </c>
      <c r="GH39" s="32">
        <f t="shared" si="26"/>
        <v>0</v>
      </c>
      <c r="GI39" s="32">
        <f t="shared" si="26"/>
        <v>0</v>
      </c>
      <c r="GJ39" s="32">
        <f t="shared" si="26"/>
        <v>0</v>
      </c>
      <c r="GK39" s="32">
        <f t="shared" si="26"/>
        <v>0</v>
      </c>
      <c r="GL39" s="32">
        <f t="shared" si="26"/>
        <v>0</v>
      </c>
      <c r="GM39" s="32">
        <f t="shared" si="26"/>
        <v>0</v>
      </c>
      <c r="GN39" s="32">
        <f>GU14</f>
        <v>0</v>
      </c>
    </row>
    <row r="40" spans="2:196" s="32" customFormat="1" x14ac:dyDescent="0.25">
      <c r="B40" s="32">
        <f>Blad4!B14</f>
        <v>109170341.66736615</v>
      </c>
      <c r="C40" s="32">
        <f>K15</f>
        <v>4049606.7604349344</v>
      </c>
      <c r="D40" s="32">
        <f t="shared" ref="D40:BO40" si="27">L15</f>
        <v>10332146.832746938</v>
      </c>
      <c r="E40" s="32">
        <f t="shared" si="27"/>
        <v>7663522.6362976478</v>
      </c>
      <c r="F40" s="32">
        <f t="shared" si="27"/>
        <v>6416224.1155604189</v>
      </c>
      <c r="G40" s="32">
        <f t="shared" si="27"/>
        <v>5592781.1284518363</v>
      </c>
      <c r="H40" s="32">
        <f t="shared" si="27"/>
        <v>5025377.2829682808</v>
      </c>
      <c r="I40" s="32">
        <f t="shared" si="27"/>
        <v>4425816.1746718567</v>
      </c>
      <c r="J40" s="32">
        <f t="shared" si="27"/>
        <v>3991665.4532037722</v>
      </c>
      <c r="K40" s="32">
        <f t="shared" si="27"/>
        <v>3623079.3340896526</v>
      </c>
      <c r="L40" s="32">
        <f t="shared" si="27"/>
        <v>3330915.0310491985</v>
      </c>
      <c r="M40" s="32">
        <f t="shared" si="27"/>
        <v>3295318.1435225774</v>
      </c>
      <c r="N40" s="32">
        <f t="shared" si="27"/>
        <v>3300375.8907751506</v>
      </c>
      <c r="O40" s="32">
        <f t="shared" si="27"/>
        <v>3359952.8966896841</v>
      </c>
      <c r="P40" s="32">
        <f t="shared" si="27"/>
        <v>3332683.8148754467</v>
      </c>
      <c r="Q40" s="32">
        <f t="shared" si="27"/>
        <v>3231093.1717039105</v>
      </c>
      <c r="R40" s="32">
        <f t="shared" si="27"/>
        <v>3154278.4240890723</v>
      </c>
      <c r="S40" s="32">
        <f t="shared" si="27"/>
        <v>3185923.5489948895</v>
      </c>
      <c r="T40" s="32">
        <f t="shared" si="27"/>
        <v>3083638.1944255787</v>
      </c>
      <c r="U40" s="32">
        <f t="shared" si="27"/>
        <v>2826782.1696361876</v>
      </c>
      <c r="V40" s="32">
        <f t="shared" si="27"/>
        <v>2625939.5121193072</v>
      </c>
      <c r="W40" s="32">
        <f t="shared" si="27"/>
        <v>2485824.7395331888</v>
      </c>
      <c r="X40" s="32">
        <f t="shared" si="27"/>
        <v>2364239.3703803038</v>
      </c>
      <c r="Y40" s="32">
        <f t="shared" si="27"/>
        <v>2241053.3754914557</v>
      </c>
      <c r="Z40" s="32">
        <f t="shared" si="27"/>
        <v>2120031.0789317247</v>
      </c>
      <c r="AA40" s="32">
        <f t="shared" si="27"/>
        <v>2035551.399946657</v>
      </c>
      <c r="AB40" s="32">
        <f t="shared" si="27"/>
        <v>2028139.0548708295</v>
      </c>
      <c r="AC40" s="32">
        <f t="shared" si="27"/>
        <v>2001964.482881035</v>
      </c>
      <c r="AD40" s="32">
        <f t="shared" si="27"/>
        <v>1952681.2178678443</v>
      </c>
      <c r="AE40" s="32">
        <f t="shared" si="27"/>
        <v>1928381.1609983393</v>
      </c>
      <c r="AF40" s="32">
        <f t="shared" si="27"/>
        <v>1910508.4076935279</v>
      </c>
      <c r="AG40" s="32">
        <f t="shared" si="27"/>
        <v>1826413.6188726048</v>
      </c>
      <c r="AH40" s="32">
        <f t="shared" si="27"/>
        <v>1776470.2395814639</v>
      </c>
      <c r="AI40" s="32">
        <f t="shared" si="27"/>
        <v>1754528.4115727954</v>
      </c>
      <c r="AJ40" s="32">
        <f t="shared" si="27"/>
        <v>1715152.1478900774</v>
      </c>
      <c r="AK40" s="32">
        <f t="shared" si="27"/>
        <v>1692674.8556729937</v>
      </c>
      <c r="AL40" s="32">
        <f t="shared" si="27"/>
        <v>1647838.1747662381</v>
      </c>
      <c r="AM40" s="32">
        <f t="shared" si="27"/>
        <v>1637202.8103173058</v>
      </c>
      <c r="AN40" s="32">
        <f t="shared" si="27"/>
        <v>1645651.9840663008</v>
      </c>
      <c r="AO40" s="32">
        <f t="shared" si="27"/>
        <v>1623757.0167313684</v>
      </c>
      <c r="AP40" s="32">
        <f t="shared" si="27"/>
        <v>1589150.0836711437</v>
      </c>
      <c r="AQ40" s="32">
        <f t="shared" si="27"/>
        <v>1568179.3814599987</v>
      </c>
      <c r="AR40" s="32">
        <f t="shared" si="27"/>
        <v>1545617.3911108931</v>
      </c>
      <c r="AS40" s="32">
        <f t="shared" si="27"/>
        <v>1478642.0026050885</v>
      </c>
      <c r="AT40" s="32">
        <f t="shared" si="27"/>
        <v>1451493.6675689809</v>
      </c>
      <c r="AU40" s="32">
        <f t="shared" si="27"/>
        <v>1440806.3759198762</v>
      </c>
      <c r="AV40" s="32">
        <f t="shared" si="27"/>
        <v>1401102.0355141829</v>
      </c>
      <c r="AW40" s="32">
        <f t="shared" si="27"/>
        <v>1397159.9581708435</v>
      </c>
      <c r="AX40" s="32">
        <f t="shared" si="27"/>
        <v>1365595.5366156721</v>
      </c>
      <c r="AY40" s="32">
        <f t="shared" si="27"/>
        <v>1343398.9227170725</v>
      </c>
      <c r="AZ40" s="32">
        <f t="shared" si="27"/>
        <v>1335479.0544866284</v>
      </c>
      <c r="BA40" s="32">
        <f t="shared" si="27"/>
        <v>1293388.2968536098</v>
      </c>
      <c r="BB40" s="32">
        <f t="shared" si="27"/>
        <v>1272017.8687075614</v>
      </c>
      <c r="BC40" s="32">
        <f t="shared" si="27"/>
        <v>1245165.277409439</v>
      </c>
      <c r="BD40" s="32">
        <f t="shared" si="27"/>
        <v>1232718.7989401375</v>
      </c>
      <c r="BE40" s="32">
        <f t="shared" si="27"/>
        <v>1164993.4815165512</v>
      </c>
      <c r="BF40" s="32">
        <f t="shared" si="27"/>
        <v>1150044.5144309194</v>
      </c>
      <c r="BG40" s="32">
        <f t="shared" si="27"/>
        <v>1146998.553192012</v>
      </c>
      <c r="BH40" s="32">
        <f t="shared" si="27"/>
        <v>1128695.6414548056</v>
      </c>
      <c r="BI40" s="32">
        <f t="shared" si="27"/>
        <v>1108484.3854735559</v>
      </c>
      <c r="BJ40" s="32">
        <f t="shared" si="27"/>
        <v>1088898.7497111259</v>
      </c>
      <c r="BK40" s="32">
        <f t="shared" si="27"/>
        <v>1076252.3730440729</v>
      </c>
      <c r="BL40" s="32">
        <f t="shared" si="27"/>
        <v>1053771.3900930316</v>
      </c>
      <c r="BM40" s="32">
        <f t="shared" si="27"/>
        <v>1046737.0462265215</v>
      </c>
      <c r="BN40" s="32">
        <f t="shared" si="27"/>
        <v>1019699.5258769423</v>
      </c>
      <c r="BO40" s="32">
        <f t="shared" si="27"/>
        <v>1009696.2109629489</v>
      </c>
      <c r="BP40" s="32">
        <f t="shared" ref="BP40:EA40" si="28">BX15</f>
        <v>1014321.6428697301</v>
      </c>
      <c r="BQ40" s="32">
        <f t="shared" si="28"/>
        <v>954697.72479210747</v>
      </c>
      <c r="BR40" s="32">
        <f t="shared" si="28"/>
        <v>937995.75373209594</v>
      </c>
      <c r="BS40" s="32">
        <f t="shared" si="28"/>
        <v>938256.83534440538</v>
      </c>
      <c r="BT40" s="32">
        <f t="shared" si="28"/>
        <v>909579.64849092974</v>
      </c>
      <c r="BU40" s="32">
        <f t="shared" si="28"/>
        <v>903305.13419225533</v>
      </c>
      <c r="BV40" s="32">
        <f t="shared" si="28"/>
        <v>890444.86716844584</v>
      </c>
      <c r="BW40" s="32">
        <f t="shared" si="28"/>
        <v>883877.40840077086</v>
      </c>
      <c r="BX40" s="32">
        <f t="shared" si="28"/>
        <v>868747.83545515779</v>
      </c>
      <c r="BY40" s="32">
        <f t="shared" si="28"/>
        <v>862476.20947809401</v>
      </c>
      <c r="BZ40" s="32">
        <f t="shared" si="28"/>
        <v>851762.71833851468</v>
      </c>
      <c r="CA40" s="32">
        <f t="shared" si="28"/>
        <v>838567.71965784393</v>
      </c>
      <c r="CB40" s="32">
        <f t="shared" si="28"/>
        <v>831864.04766200902</v>
      </c>
      <c r="CC40" s="32">
        <f t="shared" si="28"/>
        <v>783685.48938067397</v>
      </c>
      <c r="CD40" s="32">
        <f t="shared" si="28"/>
        <v>772831.72658303357</v>
      </c>
      <c r="CE40" s="32">
        <f t="shared" si="28"/>
        <v>770021.42940535559</v>
      </c>
      <c r="CF40" s="32">
        <f t="shared" si="28"/>
        <v>756716.76468078606</v>
      </c>
      <c r="CG40" s="32">
        <f t="shared" si="28"/>
        <v>751743.11338191992</v>
      </c>
      <c r="CH40" s="32">
        <f t="shared" si="28"/>
        <v>742426.40452425159</v>
      </c>
      <c r="CI40" s="32">
        <f t="shared" si="28"/>
        <v>734976.54214508075</v>
      </c>
      <c r="CJ40" s="32">
        <f t="shared" si="28"/>
        <v>728414.60616955021</v>
      </c>
      <c r="CK40" s="32">
        <f t="shared" si="28"/>
        <v>720314.5609298544</v>
      </c>
      <c r="CL40" s="32">
        <f t="shared" si="28"/>
        <v>709431.78903050139</v>
      </c>
      <c r="CM40" s="32">
        <f t="shared" si="28"/>
        <v>705247.33626164892</v>
      </c>
      <c r="CN40" s="32">
        <f t="shared" si="28"/>
        <v>699979.5994290791</v>
      </c>
      <c r="CO40" s="32">
        <f t="shared" si="28"/>
        <v>653617.58778504701</v>
      </c>
      <c r="CP40" s="32">
        <f t="shared" si="28"/>
        <v>646444.84451553295</v>
      </c>
      <c r="CQ40" s="32">
        <f t="shared" si="28"/>
        <v>646238.96679365204</v>
      </c>
      <c r="CR40" s="32">
        <f t="shared" si="28"/>
        <v>635312.80030990671</v>
      </c>
      <c r="CS40" s="32">
        <f t="shared" si="28"/>
        <v>634591.70327934076</v>
      </c>
      <c r="CT40" s="32">
        <f t="shared" si="28"/>
        <v>628848.93667886104</v>
      </c>
      <c r="CU40" s="32">
        <f t="shared" si="28"/>
        <v>619718.37774219573</v>
      </c>
      <c r="CV40" s="32">
        <f t="shared" si="28"/>
        <v>611772.73977158684</v>
      </c>
      <c r="CW40" s="32">
        <f t="shared" si="28"/>
        <v>609884.66903634905</v>
      </c>
      <c r="CX40" s="32">
        <f t="shared" si="28"/>
        <v>601917.13338698365</v>
      </c>
      <c r="CY40" s="32">
        <f t="shared" si="28"/>
        <v>595386.32766324526</v>
      </c>
      <c r="CZ40" s="32">
        <f t="shared" si="28"/>
        <v>591118.34872708493</v>
      </c>
      <c r="DA40" s="32">
        <f t="shared" si="28"/>
        <v>552180.35653517046</v>
      </c>
      <c r="DB40" s="32">
        <f t="shared" si="28"/>
        <v>549763.90274958184</v>
      </c>
      <c r="DC40" s="32">
        <f t="shared" si="28"/>
        <v>550154.75900093385</v>
      </c>
      <c r="DD40" s="32">
        <f t="shared" si="28"/>
        <v>537344.10890992393</v>
      </c>
      <c r="DE40" s="32">
        <f t="shared" si="28"/>
        <v>535412.99807386356</v>
      </c>
      <c r="DF40" s="32">
        <f t="shared" si="28"/>
        <v>534946.05023966904</v>
      </c>
      <c r="DG40" s="32">
        <f t="shared" si="28"/>
        <v>508417.65536149318</v>
      </c>
      <c r="DH40" s="32">
        <f t="shared" si="28"/>
        <v>501320.66875965911</v>
      </c>
      <c r="DI40" s="32">
        <f t="shared" si="28"/>
        <v>496138.9095738437</v>
      </c>
      <c r="DJ40" s="32">
        <f t="shared" si="28"/>
        <v>491542.18738957215</v>
      </c>
      <c r="DK40" s="32">
        <f t="shared" si="28"/>
        <v>486238.85229914641</v>
      </c>
      <c r="DL40" s="32">
        <f t="shared" si="28"/>
        <v>483283.72067702946</v>
      </c>
      <c r="DM40" s="32">
        <f t="shared" si="28"/>
        <v>451831.56604697066</v>
      </c>
      <c r="DN40" s="32">
        <f t="shared" si="28"/>
        <v>449188.39290882304</v>
      </c>
      <c r="DO40" s="32">
        <f t="shared" si="28"/>
        <v>447809.47486147331</v>
      </c>
      <c r="DP40" s="32">
        <f t="shared" si="28"/>
        <v>447452.29376479419</v>
      </c>
      <c r="DQ40" s="32">
        <f t="shared" si="28"/>
        <v>443923.08643229248</v>
      </c>
      <c r="DR40" s="32">
        <f t="shared" si="28"/>
        <v>434480.71857807948</v>
      </c>
      <c r="DS40" s="32">
        <f t="shared" si="28"/>
        <v>170381.41366501039</v>
      </c>
      <c r="DT40" s="32">
        <f t="shared" si="28"/>
        <v>100653.08983971211</v>
      </c>
      <c r="DU40" s="32">
        <f t="shared" si="28"/>
        <v>98750.142653102521</v>
      </c>
      <c r="DV40" s="32">
        <f t="shared" si="28"/>
        <v>97961.998116243543</v>
      </c>
      <c r="DW40" s="32">
        <f t="shared" si="28"/>
        <v>96615.162855795425</v>
      </c>
      <c r="DX40" s="32">
        <f t="shared" si="28"/>
        <v>95633.406740662278</v>
      </c>
      <c r="DY40" s="32">
        <f t="shared" si="28"/>
        <v>94604.54767771851</v>
      </c>
      <c r="DZ40" s="32">
        <f t="shared" si="28"/>
        <v>93622.050934056664</v>
      </c>
      <c r="EA40" s="32">
        <f t="shared" si="28"/>
        <v>92652.162759556522</v>
      </c>
      <c r="EB40" s="32">
        <f t="shared" ref="EB40:GM40" si="29">EJ15</f>
        <v>91694.689389404128</v>
      </c>
      <c r="EC40" s="32">
        <f t="shared" si="29"/>
        <v>90749.452126384567</v>
      </c>
      <c r="ED40" s="32">
        <f t="shared" si="29"/>
        <v>89816.268943114832</v>
      </c>
      <c r="EE40" s="32">
        <f t="shared" si="29"/>
        <v>88894.962119474862</v>
      </c>
      <c r="EF40" s="32">
        <f t="shared" si="29"/>
        <v>87985.357881154865</v>
      </c>
      <c r="EG40" s="32">
        <f t="shared" si="29"/>
        <v>87087.284515297666</v>
      </c>
      <c r="EH40" s="32">
        <f t="shared" si="29"/>
        <v>86200.572931951261</v>
      </c>
      <c r="EI40" s="32">
        <f t="shared" si="29"/>
        <v>85325.055402616228</v>
      </c>
      <c r="EJ40" s="32">
        <f t="shared" si="29"/>
        <v>84460.573113318911</v>
      </c>
      <c r="EK40" s="32">
        <f t="shared" si="29"/>
        <v>83606.960235559905</v>
      </c>
      <c r="EL40" s="32">
        <f t="shared" si="29"/>
        <v>82764.060216818136</v>
      </c>
      <c r="EM40" s="32">
        <f t="shared" si="29"/>
        <v>81931.721750382916</v>
      </c>
      <c r="EN40" s="32">
        <f t="shared" si="29"/>
        <v>81109.786637922865</v>
      </c>
      <c r="EO40" s="32">
        <f t="shared" si="29"/>
        <v>80298.106857085018</v>
      </c>
      <c r="EP40" s="32">
        <f t="shared" si="29"/>
        <v>79496.533562611236</v>
      </c>
      <c r="EQ40" s="32">
        <f t="shared" si="29"/>
        <v>78704.924239411455</v>
      </c>
      <c r="ER40" s="32">
        <f t="shared" si="29"/>
        <v>77870.412767154528</v>
      </c>
      <c r="ES40" s="32">
        <f t="shared" si="29"/>
        <v>77098.299426706741</v>
      </c>
      <c r="ET40" s="32">
        <f t="shared" si="29"/>
        <v>76335.726189357607</v>
      </c>
      <c r="EU40" s="32">
        <f t="shared" si="29"/>
        <v>75582.555062922213</v>
      </c>
      <c r="EV40" s="32">
        <f t="shared" si="29"/>
        <v>74838.651339573407</v>
      </c>
      <c r="EW40" s="32">
        <f t="shared" si="29"/>
        <v>74103.884757294349</v>
      </c>
      <c r="EX40" s="32">
        <f t="shared" si="29"/>
        <v>73378.124292615626</v>
      </c>
      <c r="EY40" s="32">
        <f t="shared" si="29"/>
        <v>72661.24280642558</v>
      </c>
      <c r="EZ40" s="32">
        <f t="shared" si="29"/>
        <v>71953.113821065082</v>
      </c>
      <c r="FA40" s="32">
        <f t="shared" si="29"/>
        <v>71253.613120327689</v>
      </c>
      <c r="FB40" s="32">
        <f t="shared" si="29"/>
        <v>70562.620133817181</v>
      </c>
      <c r="FC40" s="32">
        <f t="shared" si="29"/>
        <v>69880.015552589961</v>
      </c>
      <c r="FD40" s="32">
        <f t="shared" si="29"/>
        <v>69205.678683344682</v>
      </c>
      <c r="FE40" s="32">
        <f t="shared" si="29"/>
        <v>68539.493140042905</v>
      </c>
      <c r="FF40" s="32">
        <f t="shared" si="29"/>
        <v>67881.349266814272</v>
      </c>
      <c r="FG40" s="32">
        <f t="shared" si="29"/>
        <v>67231.131616167753</v>
      </c>
      <c r="FH40" s="32">
        <f t="shared" si="29"/>
        <v>66588.727986422644</v>
      </c>
      <c r="FI40" s="32">
        <f t="shared" si="29"/>
        <v>65954.032044613763</v>
      </c>
      <c r="FJ40" s="32">
        <f t="shared" si="29"/>
        <v>65326.933589060412</v>
      </c>
      <c r="FK40" s="32">
        <f t="shared" si="29"/>
        <v>64794.246129349689</v>
      </c>
      <c r="FL40" s="32">
        <f t="shared" si="29"/>
        <v>64181.317610484744</v>
      </c>
      <c r="FM40" s="32">
        <f t="shared" si="29"/>
        <v>63575.681693505503</v>
      </c>
      <c r="FN40" s="32">
        <f t="shared" si="29"/>
        <v>62977.236268351946</v>
      </c>
      <c r="FO40" s="32">
        <f t="shared" si="29"/>
        <v>62385.882809321774</v>
      </c>
      <c r="FP40" s="32">
        <f t="shared" si="29"/>
        <v>61801.524452165249</v>
      </c>
      <c r="FQ40" s="32">
        <f t="shared" si="29"/>
        <v>61224.062409727521</v>
      </c>
      <c r="FR40" s="32">
        <f t="shared" si="29"/>
        <v>60653.403963569173</v>
      </c>
      <c r="FS40" s="32">
        <f t="shared" si="29"/>
        <v>60089.45785670339</v>
      </c>
      <c r="FT40" s="32">
        <f t="shared" si="29"/>
        <v>59532.128624880475</v>
      </c>
      <c r="FU40" s="32">
        <f t="shared" si="29"/>
        <v>58981.328034018763</v>
      </c>
      <c r="FV40" s="32">
        <f t="shared" si="29"/>
        <v>58436.966388584027</v>
      </c>
      <c r="FW40" s="32">
        <f t="shared" si="29"/>
        <v>57898.957315947213</v>
      </c>
      <c r="FX40" s="32">
        <f t="shared" si="29"/>
        <v>57367.213482026651</v>
      </c>
      <c r="FY40" s="32">
        <f t="shared" si="29"/>
        <v>56841.650537098452</v>
      </c>
      <c r="FZ40" s="32">
        <f t="shared" si="29"/>
        <v>56322.185792891294</v>
      </c>
      <c r="GA40" s="32">
        <f t="shared" si="29"/>
        <v>10698.343713541173</v>
      </c>
      <c r="GB40" s="32">
        <f t="shared" si="29"/>
        <v>4049.1131345675076</v>
      </c>
      <c r="GC40" s="32">
        <f t="shared" si="29"/>
        <v>4032.3053332529312</v>
      </c>
      <c r="GD40" s="32">
        <f t="shared" si="29"/>
        <v>4015.567309597443</v>
      </c>
      <c r="GE40" s="32">
        <f t="shared" si="29"/>
        <v>0</v>
      </c>
      <c r="GF40" s="32">
        <f t="shared" si="29"/>
        <v>0</v>
      </c>
      <c r="GG40" s="32">
        <f t="shared" si="29"/>
        <v>0</v>
      </c>
      <c r="GH40" s="32">
        <f t="shared" si="29"/>
        <v>0</v>
      </c>
      <c r="GI40" s="32">
        <f t="shared" si="29"/>
        <v>0</v>
      </c>
      <c r="GJ40" s="32">
        <f t="shared" si="29"/>
        <v>0</v>
      </c>
      <c r="GK40" s="32">
        <f t="shared" si="29"/>
        <v>0</v>
      </c>
      <c r="GL40" s="32">
        <f t="shared" si="29"/>
        <v>0</v>
      </c>
      <c r="GM40" s="32">
        <f t="shared" si="29"/>
        <v>0</v>
      </c>
      <c r="GN40" s="32">
        <f>GV15</f>
        <v>0</v>
      </c>
    </row>
    <row r="41" spans="2:196" s="32" customFormat="1" x14ac:dyDescent="0.25">
      <c r="B41" s="32">
        <f>Blad4!B15</f>
        <v>164288213.28820395</v>
      </c>
      <c r="C41" s="32">
        <f>L16</f>
        <v>7714368.2574268971</v>
      </c>
      <c r="D41" s="32">
        <f t="shared" ref="D41:BO41" si="30">M16</f>
        <v>12960468.316126531</v>
      </c>
      <c r="E41" s="32">
        <f t="shared" si="30"/>
        <v>10839192.657244138</v>
      </c>
      <c r="F41" s="32">
        <f t="shared" si="30"/>
        <v>8706077.5743042007</v>
      </c>
      <c r="G41" s="32">
        <f t="shared" si="30"/>
        <v>7652611.8847011495</v>
      </c>
      <c r="H41" s="32">
        <f t="shared" si="30"/>
        <v>7019672.4896399714</v>
      </c>
      <c r="I41" s="32">
        <f t="shared" si="30"/>
        <v>6181427.3625244573</v>
      </c>
      <c r="J41" s="32">
        <f t="shared" si="30"/>
        <v>5666397.4675332764</v>
      </c>
      <c r="K41" s="32">
        <f t="shared" si="30"/>
        <v>5159274.6808567643</v>
      </c>
      <c r="L41" s="32">
        <f t="shared" si="30"/>
        <v>5053228.9329200778</v>
      </c>
      <c r="M41" s="32">
        <f t="shared" si="30"/>
        <v>5121855.9817505758</v>
      </c>
      <c r="N41" s="32">
        <f t="shared" si="30"/>
        <v>5236874.7054415438</v>
      </c>
      <c r="O41" s="32">
        <f t="shared" si="30"/>
        <v>5112579.5124595873</v>
      </c>
      <c r="P41" s="32">
        <f t="shared" si="30"/>
        <v>5607785.9388458561</v>
      </c>
      <c r="Q41" s="32">
        <f t="shared" si="30"/>
        <v>4838434.2416368648</v>
      </c>
      <c r="R41" s="32">
        <f t="shared" si="30"/>
        <v>4737309.2401554333</v>
      </c>
      <c r="S41" s="32">
        <f t="shared" si="30"/>
        <v>4722389.6324776635</v>
      </c>
      <c r="T41" s="32">
        <f t="shared" si="30"/>
        <v>4624284.632529214</v>
      </c>
      <c r="U41" s="32">
        <f t="shared" si="30"/>
        <v>4394812.4422437865</v>
      </c>
      <c r="V41" s="32">
        <f t="shared" si="30"/>
        <v>4152729.0811029673</v>
      </c>
      <c r="W41" s="32">
        <f t="shared" si="30"/>
        <v>3888910.462020698</v>
      </c>
      <c r="X41" s="32">
        <f t="shared" si="30"/>
        <v>3742526.5578751322</v>
      </c>
      <c r="Y41" s="32">
        <f t="shared" si="30"/>
        <v>3500734.8971257736</v>
      </c>
      <c r="Z41" s="32">
        <f t="shared" si="30"/>
        <v>3361172.729127829</v>
      </c>
      <c r="AA41" s="32">
        <f t="shared" si="30"/>
        <v>3245102.5123357936</v>
      </c>
      <c r="AB41" s="32">
        <f t="shared" si="30"/>
        <v>3693381.9370865794</v>
      </c>
      <c r="AC41" s="32">
        <f t="shared" si="30"/>
        <v>3035593.1443133354</v>
      </c>
      <c r="AD41" s="32">
        <f t="shared" si="30"/>
        <v>2947349.3317970131</v>
      </c>
      <c r="AE41" s="32">
        <f t="shared" si="30"/>
        <v>2893823.2568519963</v>
      </c>
      <c r="AF41" s="32">
        <f t="shared" si="30"/>
        <v>2836014.7816540091</v>
      </c>
      <c r="AG41" s="32">
        <f t="shared" si="30"/>
        <v>2757347.9780903347</v>
      </c>
      <c r="AH41" s="32">
        <f t="shared" si="30"/>
        <v>2683610.5187328514</v>
      </c>
      <c r="AI41" s="32">
        <f t="shared" si="30"/>
        <v>2612420.7851140536</v>
      </c>
      <c r="AJ41" s="32">
        <f t="shared" si="30"/>
        <v>2544326.7634502393</v>
      </c>
      <c r="AK41" s="32">
        <f t="shared" si="30"/>
        <v>2481191.6728180517</v>
      </c>
      <c r="AL41" s="32">
        <f t="shared" si="30"/>
        <v>2413655.0782782249</v>
      </c>
      <c r="AM41" s="32">
        <f t="shared" si="30"/>
        <v>2358547.2574023344</v>
      </c>
      <c r="AN41" s="32">
        <f t="shared" si="30"/>
        <v>2862960.1815345623</v>
      </c>
      <c r="AO41" s="32">
        <f t="shared" si="30"/>
        <v>2267785.5123504577</v>
      </c>
      <c r="AP41" s="32">
        <f t="shared" si="30"/>
        <v>2212077.7394561013</v>
      </c>
      <c r="AQ41" s="32">
        <f t="shared" si="30"/>
        <v>2164451.3429677621</v>
      </c>
      <c r="AR41" s="32">
        <f t="shared" si="30"/>
        <v>2114218.9869520729</v>
      </c>
      <c r="AS41" s="32">
        <f t="shared" si="30"/>
        <v>2067273.8005512287</v>
      </c>
      <c r="AT41" s="32">
        <f t="shared" si="30"/>
        <v>2019371.5414598063</v>
      </c>
      <c r="AU41" s="32">
        <f t="shared" si="30"/>
        <v>1975827.5806221724</v>
      </c>
      <c r="AV41" s="32">
        <f t="shared" si="30"/>
        <v>1927464.7232047259</v>
      </c>
      <c r="AW41" s="32">
        <f t="shared" si="30"/>
        <v>1893602.6439306468</v>
      </c>
      <c r="AX41" s="32">
        <f t="shared" si="30"/>
        <v>1850247.806316064</v>
      </c>
      <c r="AY41" s="32">
        <f t="shared" si="30"/>
        <v>1858699.6415090063</v>
      </c>
      <c r="AZ41" s="32">
        <f t="shared" si="30"/>
        <v>2306271.3872139826</v>
      </c>
      <c r="BA41" s="32">
        <f t="shared" si="30"/>
        <v>1771199.6472886677</v>
      </c>
      <c r="BB41" s="32">
        <f t="shared" si="30"/>
        <v>1733640.6916154665</v>
      </c>
      <c r="BC41" s="32">
        <f t="shared" si="30"/>
        <v>1693109.2539714258</v>
      </c>
      <c r="BD41" s="32">
        <f t="shared" si="30"/>
        <v>1658091.6201437153</v>
      </c>
      <c r="BE41" s="32">
        <f t="shared" si="30"/>
        <v>1621066.9939542068</v>
      </c>
      <c r="BF41" s="32">
        <f t="shared" si="30"/>
        <v>1588931.157591695</v>
      </c>
      <c r="BG41" s="32">
        <f t="shared" si="30"/>
        <v>1558997.3408984127</v>
      </c>
      <c r="BH41" s="32">
        <f t="shared" si="30"/>
        <v>1530389.1460509945</v>
      </c>
      <c r="BI41" s="32">
        <f t="shared" si="30"/>
        <v>1492691.6937227708</v>
      </c>
      <c r="BJ41" s="32">
        <f t="shared" si="30"/>
        <v>1461744.8896853398</v>
      </c>
      <c r="BK41" s="32">
        <f t="shared" si="30"/>
        <v>1429754.0952898944</v>
      </c>
      <c r="BL41" s="32">
        <f t="shared" si="30"/>
        <v>1812021.189556103</v>
      </c>
      <c r="BM41" s="32">
        <f t="shared" si="30"/>
        <v>1372992.5264551518</v>
      </c>
      <c r="BN41" s="32">
        <f t="shared" si="30"/>
        <v>1340475.7769827675</v>
      </c>
      <c r="BO41" s="32">
        <f t="shared" si="30"/>
        <v>1318290.8899084653</v>
      </c>
      <c r="BP41" s="32">
        <f t="shared" ref="BP41:EA41" si="31">BY16</f>
        <v>1303513.1532061517</v>
      </c>
      <c r="BQ41" s="32">
        <f t="shared" si="31"/>
        <v>1275684.9846015272</v>
      </c>
      <c r="BR41" s="32">
        <f t="shared" si="31"/>
        <v>1248515.4248488229</v>
      </c>
      <c r="BS41" s="32">
        <f t="shared" si="31"/>
        <v>1227324.5016694209</v>
      </c>
      <c r="BT41" s="32">
        <f t="shared" si="31"/>
        <v>1197064.2780584425</v>
      </c>
      <c r="BU41" s="32">
        <f t="shared" si="31"/>
        <v>1175356.1483860393</v>
      </c>
      <c r="BV41" s="32">
        <f t="shared" si="31"/>
        <v>1156121.8506101402</v>
      </c>
      <c r="BW41" s="32">
        <f t="shared" si="31"/>
        <v>1137624.1155222701</v>
      </c>
      <c r="BX41" s="32">
        <f t="shared" si="31"/>
        <v>1475686.4964066874</v>
      </c>
      <c r="BY41" s="32">
        <f t="shared" si="31"/>
        <v>1098544.0679485369</v>
      </c>
      <c r="BZ41" s="32">
        <f t="shared" si="31"/>
        <v>1081830.1707727076</v>
      </c>
      <c r="CA41" s="32">
        <f t="shared" si="31"/>
        <v>1059988.9788235959</v>
      </c>
      <c r="CB41" s="32">
        <f t="shared" si="31"/>
        <v>1041779.1786028439</v>
      </c>
      <c r="CC41" s="32">
        <f t="shared" si="31"/>
        <v>1024758.4264044072</v>
      </c>
      <c r="CD41" s="32">
        <f t="shared" si="31"/>
        <v>1005188.4465631659</v>
      </c>
      <c r="CE41" s="32">
        <f t="shared" si="31"/>
        <v>988295.11843627924</v>
      </c>
      <c r="CF41" s="32">
        <f t="shared" si="31"/>
        <v>972596.30288020545</v>
      </c>
      <c r="CG41" s="32">
        <f t="shared" si="31"/>
        <v>956780.55052826332</v>
      </c>
      <c r="CH41" s="32">
        <f t="shared" si="31"/>
        <v>942655.23235853831</v>
      </c>
      <c r="CI41" s="32">
        <f t="shared" si="31"/>
        <v>927539.54471219657</v>
      </c>
      <c r="CJ41" s="32">
        <f t="shared" si="31"/>
        <v>1232258.166738766</v>
      </c>
      <c r="CK41" s="32">
        <f t="shared" si="31"/>
        <v>896987.25517078466</v>
      </c>
      <c r="CL41" s="32">
        <f t="shared" si="31"/>
        <v>881656.68912196613</v>
      </c>
      <c r="CM41" s="32">
        <f t="shared" si="31"/>
        <v>870541.95209795772</v>
      </c>
      <c r="CN41" s="32">
        <f t="shared" si="31"/>
        <v>855824.77923758083</v>
      </c>
      <c r="CO41" s="32">
        <f t="shared" si="31"/>
        <v>838573.79102042411</v>
      </c>
      <c r="CP41" s="32">
        <f t="shared" si="31"/>
        <v>824464.36536201066</v>
      </c>
      <c r="CQ41" s="32">
        <f t="shared" si="31"/>
        <v>812633.29768452572</v>
      </c>
      <c r="CR41" s="32">
        <f t="shared" si="31"/>
        <v>800087.80622757238</v>
      </c>
      <c r="CS41" s="32">
        <f t="shared" si="31"/>
        <v>790669.7630984952</v>
      </c>
      <c r="CT41" s="32">
        <f t="shared" si="31"/>
        <v>781356.82594968157</v>
      </c>
      <c r="CU41" s="32">
        <f t="shared" si="31"/>
        <v>765511.69857433368</v>
      </c>
      <c r="CV41" s="32">
        <f t="shared" si="31"/>
        <v>1033295.9186641986</v>
      </c>
      <c r="CW41" s="32">
        <f t="shared" si="31"/>
        <v>743388.20389684627</v>
      </c>
      <c r="CX41" s="32">
        <f t="shared" si="31"/>
        <v>732213.79076386197</v>
      </c>
      <c r="CY41" s="32">
        <f t="shared" si="31"/>
        <v>719559.633910103</v>
      </c>
      <c r="CZ41" s="32">
        <f t="shared" si="31"/>
        <v>707078.68315092707</v>
      </c>
      <c r="DA41" s="32">
        <f t="shared" si="31"/>
        <v>695327.07017657207</v>
      </c>
      <c r="DB41" s="32">
        <f t="shared" si="31"/>
        <v>687543.82612319558</v>
      </c>
      <c r="DC41" s="32">
        <f t="shared" si="31"/>
        <v>678181.73689291719</v>
      </c>
      <c r="DD41" s="32">
        <f t="shared" si="31"/>
        <v>663634.13638244686</v>
      </c>
      <c r="DE41" s="32">
        <f t="shared" si="31"/>
        <v>654167.77509014844</v>
      </c>
      <c r="DF41" s="32">
        <f t="shared" si="31"/>
        <v>651256.07478419575</v>
      </c>
      <c r="DG41" s="32">
        <f t="shared" si="31"/>
        <v>639947.53389420756</v>
      </c>
      <c r="DH41" s="32">
        <f t="shared" si="31"/>
        <v>875844.37599361141</v>
      </c>
      <c r="DI41" s="32">
        <f t="shared" si="31"/>
        <v>616098.05299092201</v>
      </c>
      <c r="DJ41" s="32">
        <f t="shared" si="31"/>
        <v>606428.42988922924</v>
      </c>
      <c r="DK41" s="32">
        <f t="shared" si="31"/>
        <v>596059.35769562388</v>
      </c>
      <c r="DL41" s="32">
        <f t="shared" si="31"/>
        <v>588327.10875576688</v>
      </c>
      <c r="DM41" s="32">
        <f t="shared" si="31"/>
        <v>579886.32262780936</v>
      </c>
      <c r="DN41" s="32">
        <f t="shared" si="31"/>
        <v>572887.96694177703</v>
      </c>
      <c r="DO41" s="32">
        <f t="shared" si="31"/>
        <v>565865.21519326081</v>
      </c>
      <c r="DP41" s="32">
        <f t="shared" si="31"/>
        <v>561693.60006579419</v>
      </c>
      <c r="DQ41" s="32">
        <f t="shared" si="31"/>
        <v>553914.29706932371</v>
      </c>
      <c r="DR41" s="32">
        <f t="shared" si="31"/>
        <v>542643.96025233844</v>
      </c>
      <c r="DS41" s="32">
        <f t="shared" si="31"/>
        <v>485819.46229645162</v>
      </c>
      <c r="DT41" s="32">
        <f t="shared" si="31"/>
        <v>505202.16965022183</v>
      </c>
      <c r="DU41" s="32">
        <f t="shared" si="31"/>
        <v>282089.15666646708</v>
      </c>
      <c r="DV41" s="32">
        <f t="shared" si="31"/>
        <v>279277.57721071731</v>
      </c>
      <c r="DW41" s="32">
        <f t="shared" si="31"/>
        <v>275773.2639549434</v>
      </c>
      <c r="DX41" s="32">
        <f t="shared" si="31"/>
        <v>272480.47172853473</v>
      </c>
      <c r="DY41" s="32">
        <f t="shared" si="31"/>
        <v>269157.20533324085</v>
      </c>
      <c r="DZ41" s="32">
        <f t="shared" si="31"/>
        <v>265823.9617025145</v>
      </c>
      <c r="EA41" s="32">
        <f t="shared" si="31"/>
        <v>262721.78924404178</v>
      </c>
      <c r="EB41" s="32">
        <f t="shared" ref="EB41:GM41" si="32">EK16</f>
        <v>259766.93101552338</v>
      </c>
      <c r="EC41" s="32">
        <f t="shared" si="32"/>
        <v>256651.44357053403</v>
      </c>
      <c r="ED41" s="32">
        <f t="shared" si="32"/>
        <v>253622.27658258402</v>
      </c>
      <c r="EE41" s="32">
        <f t="shared" si="32"/>
        <v>250406.27452193518</v>
      </c>
      <c r="EF41" s="32">
        <f t="shared" si="32"/>
        <v>436657.18602296471</v>
      </c>
      <c r="EG41" s="32">
        <f t="shared" si="32"/>
        <v>244194.37139445479</v>
      </c>
      <c r="EH41" s="32">
        <f t="shared" si="32"/>
        <v>241232.75053422639</v>
      </c>
      <c r="EI41" s="32">
        <f t="shared" si="32"/>
        <v>238126.98737784513</v>
      </c>
      <c r="EJ41" s="32">
        <f t="shared" si="32"/>
        <v>234961.12014809059</v>
      </c>
      <c r="EK41" s="32">
        <f t="shared" si="32"/>
        <v>232060.17670446751</v>
      </c>
      <c r="EL41" s="32">
        <f t="shared" si="32"/>
        <v>229253.5400492794</v>
      </c>
      <c r="EM41" s="32">
        <f t="shared" si="32"/>
        <v>226262.22759590729</v>
      </c>
      <c r="EN41" s="32">
        <f t="shared" si="32"/>
        <v>223502.01127296418</v>
      </c>
      <c r="EO41" s="32">
        <f t="shared" si="32"/>
        <v>220763.60405347211</v>
      </c>
      <c r="EP41" s="32">
        <f t="shared" si="32"/>
        <v>217590.94728109625</v>
      </c>
      <c r="EQ41" s="32">
        <f t="shared" si="32"/>
        <v>214398.04526084781</v>
      </c>
      <c r="ER41" s="32">
        <f t="shared" si="32"/>
        <v>369239.84423166612</v>
      </c>
      <c r="ES41" s="32">
        <f t="shared" si="32"/>
        <v>205986.16679566517</v>
      </c>
      <c r="ET41" s="32">
        <f t="shared" si="32"/>
        <v>202139.29128096104</v>
      </c>
      <c r="EU41" s="32">
        <f t="shared" si="32"/>
        <v>198752.56773195471</v>
      </c>
      <c r="EV41" s="32">
        <f t="shared" si="32"/>
        <v>195480.07896628877</v>
      </c>
      <c r="EW41" s="32">
        <f t="shared" si="32"/>
        <v>192498.98293190217</v>
      </c>
      <c r="EX41" s="32">
        <f t="shared" si="32"/>
        <v>189334.28445310163</v>
      </c>
      <c r="EY41" s="32">
        <f t="shared" si="32"/>
        <v>186503.93508045794</v>
      </c>
      <c r="EZ41" s="32">
        <f t="shared" si="32"/>
        <v>183624.60578455331</v>
      </c>
      <c r="FA41" s="32">
        <f t="shared" si="32"/>
        <v>180744.23217305203</v>
      </c>
      <c r="FB41" s="32">
        <f t="shared" si="32"/>
        <v>177545.16664569575</v>
      </c>
      <c r="FC41" s="32">
        <f t="shared" si="32"/>
        <v>174644.35094627205</v>
      </c>
      <c r="FD41" s="32">
        <f t="shared" si="32"/>
        <v>294718.42502100306</v>
      </c>
      <c r="FE41" s="32">
        <f t="shared" si="32"/>
        <v>168278.8819031943</v>
      </c>
      <c r="FF41" s="32">
        <f t="shared" si="32"/>
        <v>165622.95834738246</v>
      </c>
      <c r="FG41" s="32">
        <f t="shared" si="32"/>
        <v>162865.80879889129</v>
      </c>
      <c r="FH41" s="32">
        <f t="shared" si="32"/>
        <v>160243.67347787789</v>
      </c>
      <c r="FI41" s="32">
        <f t="shared" si="32"/>
        <v>157944.42608786729</v>
      </c>
      <c r="FJ41" s="32">
        <f t="shared" si="32"/>
        <v>155412.48337256099</v>
      </c>
      <c r="FK41" s="32">
        <f t="shared" si="32"/>
        <v>153232.26368772774</v>
      </c>
      <c r="FL41" s="32">
        <f t="shared" si="32"/>
        <v>151094.6331388024</v>
      </c>
      <c r="FM41" s="32">
        <f t="shared" si="32"/>
        <v>148484.66187825258</v>
      </c>
      <c r="FN41" s="32">
        <f t="shared" si="32"/>
        <v>144555.05217780208</v>
      </c>
      <c r="FO41" s="32">
        <f t="shared" si="32"/>
        <v>142898.3278161996</v>
      </c>
      <c r="FP41" s="32">
        <f t="shared" si="32"/>
        <v>239472.81228180957</v>
      </c>
      <c r="FQ41" s="32">
        <f t="shared" si="32"/>
        <v>139834.99473045059</v>
      </c>
      <c r="FR41" s="32">
        <f t="shared" si="32"/>
        <v>138317.36717193044</v>
      </c>
      <c r="FS41" s="32">
        <f t="shared" si="32"/>
        <v>136793.33528350233</v>
      </c>
      <c r="FT41" s="32">
        <f t="shared" si="32"/>
        <v>135281.02426882231</v>
      </c>
      <c r="FU41" s="32">
        <f t="shared" si="32"/>
        <v>134222.05558924991</v>
      </c>
      <c r="FV41" s="32">
        <f t="shared" si="32"/>
        <v>131742.02251941629</v>
      </c>
      <c r="FW41" s="32">
        <f t="shared" si="32"/>
        <v>130213.63774434155</v>
      </c>
      <c r="FX41" s="32">
        <f t="shared" si="32"/>
        <v>128349.48684322595</v>
      </c>
      <c r="FY41" s="32">
        <f t="shared" si="32"/>
        <v>126563.1237065186</v>
      </c>
      <c r="FZ41" s="32">
        <f t="shared" si="32"/>
        <v>124332.61037831721</v>
      </c>
      <c r="GA41" s="32">
        <f t="shared" si="32"/>
        <v>93808.908281143653</v>
      </c>
      <c r="GB41" s="32">
        <f t="shared" si="32"/>
        <v>0</v>
      </c>
      <c r="GC41" s="32">
        <f t="shared" si="32"/>
        <v>0</v>
      </c>
      <c r="GD41" s="32">
        <f t="shared" si="32"/>
        <v>0</v>
      </c>
      <c r="GE41" s="32">
        <f t="shared" si="32"/>
        <v>0</v>
      </c>
      <c r="GF41" s="32">
        <f t="shared" si="32"/>
        <v>0</v>
      </c>
      <c r="GG41" s="32">
        <f t="shared" si="32"/>
        <v>0</v>
      </c>
      <c r="GH41" s="32">
        <f t="shared" si="32"/>
        <v>0</v>
      </c>
      <c r="GI41" s="32">
        <f t="shared" si="32"/>
        <v>0</v>
      </c>
      <c r="GJ41" s="32">
        <f t="shared" si="32"/>
        <v>0</v>
      </c>
      <c r="GK41" s="32">
        <f t="shared" si="32"/>
        <v>0</v>
      </c>
      <c r="GL41" s="32">
        <f t="shared" si="32"/>
        <v>0</v>
      </c>
      <c r="GM41" s="32">
        <f t="shared" si="32"/>
        <v>0</v>
      </c>
      <c r="GN41" s="32">
        <f>GW16</f>
        <v>0</v>
      </c>
    </row>
    <row r="42" spans="2:196" s="32" customFormat="1" x14ac:dyDescent="0.25">
      <c r="B42" s="32">
        <f>Blad4!B16</f>
        <v>186391145.04519337</v>
      </c>
      <c r="C42" s="32">
        <f>M17</f>
        <v>7279006.2053135484</v>
      </c>
      <c r="D42" s="32">
        <f t="shared" ref="D42:BO42" si="33">N17</f>
        <v>13376083.137304811</v>
      </c>
      <c r="E42" s="32">
        <f t="shared" si="33"/>
        <v>12265890.653041277</v>
      </c>
      <c r="F42" s="32">
        <f t="shared" si="33"/>
        <v>10361064.790193312</v>
      </c>
      <c r="G42" s="32">
        <f t="shared" si="33"/>
        <v>9419117.1211641729</v>
      </c>
      <c r="H42" s="32">
        <f t="shared" si="33"/>
        <v>8590438.5217020921</v>
      </c>
      <c r="I42" s="32">
        <f t="shared" si="33"/>
        <v>7661922.0006209295</v>
      </c>
      <c r="J42" s="32">
        <f t="shared" si="33"/>
        <v>6704369.9942517411</v>
      </c>
      <c r="K42" s="32">
        <f t="shared" si="33"/>
        <v>6303468.9526993148</v>
      </c>
      <c r="L42" s="32">
        <f t="shared" si="33"/>
        <v>6186178.6941681225</v>
      </c>
      <c r="M42" s="32">
        <f t="shared" si="33"/>
        <v>6214155.8912154958</v>
      </c>
      <c r="N42" s="32">
        <f t="shared" si="33"/>
        <v>6180457.0808427241</v>
      </c>
      <c r="O42" s="32">
        <f t="shared" si="33"/>
        <v>7112220.5356941428</v>
      </c>
      <c r="P42" s="32">
        <f t="shared" si="33"/>
        <v>6027291.6779451799</v>
      </c>
      <c r="Q42" s="32">
        <f t="shared" si="33"/>
        <v>5870385.9487845935</v>
      </c>
      <c r="R42" s="32">
        <f t="shared" si="33"/>
        <v>5720769.1332845204</v>
      </c>
      <c r="S42" s="32">
        <f t="shared" si="33"/>
        <v>5685989.256761441</v>
      </c>
      <c r="T42" s="32">
        <f t="shared" si="33"/>
        <v>5527137.1927778451</v>
      </c>
      <c r="U42" s="32">
        <f t="shared" si="33"/>
        <v>5242174.8253712859</v>
      </c>
      <c r="V42" s="32">
        <f t="shared" si="33"/>
        <v>4942964.049463165</v>
      </c>
      <c r="W42" s="32">
        <f t="shared" si="33"/>
        <v>4714595.1586164758</v>
      </c>
      <c r="X42" s="32">
        <f t="shared" si="33"/>
        <v>4553597.283630209</v>
      </c>
      <c r="Y42" s="32">
        <f t="shared" si="33"/>
        <v>4344413.6188741792</v>
      </c>
      <c r="Z42" s="32">
        <f t="shared" si="33"/>
        <v>4159070.7234910922</v>
      </c>
      <c r="AA42" s="32">
        <f t="shared" si="33"/>
        <v>4820524.3665922154</v>
      </c>
      <c r="AB42" s="32">
        <f t="shared" si="33"/>
        <v>3922109.6971345199</v>
      </c>
      <c r="AC42" s="32">
        <f t="shared" si="33"/>
        <v>3832892.7695648381</v>
      </c>
      <c r="AD42" s="32">
        <f t="shared" si="33"/>
        <v>3721793.8389511262</v>
      </c>
      <c r="AE42" s="32">
        <f t="shared" si="33"/>
        <v>3645258.2624036409</v>
      </c>
      <c r="AF42" s="32">
        <f t="shared" si="33"/>
        <v>3577542.2228580704</v>
      </c>
      <c r="AG42" s="32">
        <f t="shared" si="33"/>
        <v>3463114.7472191174</v>
      </c>
      <c r="AH42" s="32">
        <f t="shared" si="33"/>
        <v>3359814.2147673238</v>
      </c>
      <c r="AI42" s="32">
        <f t="shared" si="33"/>
        <v>3269616.2147163511</v>
      </c>
      <c r="AJ42" s="32">
        <f t="shared" si="33"/>
        <v>3181793.632921766</v>
      </c>
      <c r="AK42" s="32">
        <f t="shared" si="33"/>
        <v>3108991.1630033311</v>
      </c>
      <c r="AL42" s="32">
        <f t="shared" si="33"/>
        <v>3027349.8575769821</v>
      </c>
      <c r="AM42" s="32">
        <f t="shared" si="33"/>
        <v>3633889.4287016704</v>
      </c>
      <c r="AN42" s="32">
        <f t="shared" si="33"/>
        <v>2947622.5594490054</v>
      </c>
      <c r="AO42" s="32">
        <f t="shared" si="33"/>
        <v>2877956.6888381811</v>
      </c>
      <c r="AP42" s="32">
        <f t="shared" si="33"/>
        <v>2814321.7451814311</v>
      </c>
      <c r="AQ42" s="32">
        <f t="shared" si="33"/>
        <v>2758673.7430282077</v>
      </c>
      <c r="AR42" s="32">
        <f t="shared" si="33"/>
        <v>2689206.767533388</v>
      </c>
      <c r="AS42" s="32">
        <f t="shared" si="33"/>
        <v>2636071.033630942</v>
      </c>
      <c r="AT42" s="32">
        <f t="shared" si="33"/>
        <v>2582813.6998703452</v>
      </c>
      <c r="AU42" s="32">
        <f t="shared" si="33"/>
        <v>2526895.4387876699</v>
      </c>
      <c r="AV42" s="32">
        <f t="shared" si="33"/>
        <v>2463147.779565251</v>
      </c>
      <c r="AW42" s="32">
        <f t="shared" si="33"/>
        <v>2422520.5866094558</v>
      </c>
      <c r="AX42" s="32">
        <f t="shared" si="33"/>
        <v>2366222.16255476</v>
      </c>
      <c r="AY42" s="32">
        <f t="shared" si="33"/>
        <v>2887514.7492043022</v>
      </c>
      <c r="AZ42" s="32">
        <f t="shared" si="33"/>
        <v>2299002.4246394597</v>
      </c>
      <c r="BA42" s="32">
        <f t="shared" si="33"/>
        <v>2233516.033332645</v>
      </c>
      <c r="BB42" s="32">
        <f t="shared" si="33"/>
        <v>2186979.0653306898</v>
      </c>
      <c r="BC42" s="32">
        <f t="shared" si="33"/>
        <v>2133931.9747250578</v>
      </c>
      <c r="BD42" s="32">
        <f t="shared" si="33"/>
        <v>2092035.4825304809</v>
      </c>
      <c r="BE42" s="32">
        <f t="shared" si="33"/>
        <v>2047963.3191462853</v>
      </c>
      <c r="BF42" s="32">
        <f t="shared" si="33"/>
        <v>2003687.0888808439</v>
      </c>
      <c r="BG42" s="32">
        <f t="shared" si="33"/>
        <v>1968025.7543068537</v>
      </c>
      <c r="BH42" s="32">
        <f t="shared" si="33"/>
        <v>1931256.7048108475</v>
      </c>
      <c r="BI42" s="32">
        <f t="shared" si="33"/>
        <v>1881062.4954702898</v>
      </c>
      <c r="BJ42" s="32">
        <f t="shared" si="33"/>
        <v>1840722.5228888965</v>
      </c>
      <c r="BK42" s="32">
        <f t="shared" si="33"/>
        <v>2227325.4496085532</v>
      </c>
      <c r="BL42" s="32">
        <f t="shared" si="33"/>
        <v>1753104.9170313277</v>
      </c>
      <c r="BM42" s="32">
        <f t="shared" si="33"/>
        <v>1723636.5157360621</v>
      </c>
      <c r="BN42" s="32">
        <f t="shared" si="33"/>
        <v>1676433.6134450478</v>
      </c>
      <c r="BO42" s="32">
        <f t="shared" si="33"/>
        <v>1643071.9272338953</v>
      </c>
      <c r="BP42" s="32">
        <f t="shared" ref="BP42:EA42" si="34">BZ17</f>
        <v>1623279.0507035293</v>
      </c>
      <c r="BQ42" s="32">
        <f t="shared" si="34"/>
        <v>1581684.715511912</v>
      </c>
      <c r="BR42" s="32">
        <f t="shared" si="34"/>
        <v>1541905.2199738445</v>
      </c>
      <c r="BS42" s="32">
        <f t="shared" si="34"/>
        <v>1512682.0921759969</v>
      </c>
      <c r="BT42" s="32">
        <f t="shared" si="34"/>
        <v>1467226.52549145</v>
      </c>
      <c r="BU42" s="32">
        <f t="shared" si="34"/>
        <v>1435135.5611673002</v>
      </c>
      <c r="BV42" s="32">
        <f t="shared" si="34"/>
        <v>1403346.5042364832</v>
      </c>
      <c r="BW42" s="32">
        <f t="shared" si="34"/>
        <v>1707200.7902029096</v>
      </c>
      <c r="BX42" s="32">
        <f t="shared" si="34"/>
        <v>1334481.5003359909</v>
      </c>
      <c r="BY42" s="32">
        <f t="shared" si="34"/>
        <v>1307699.1973754673</v>
      </c>
      <c r="BZ42" s="32">
        <f t="shared" si="34"/>
        <v>1278650.0516409907</v>
      </c>
      <c r="CA42" s="32">
        <f t="shared" si="34"/>
        <v>1243865.6423266239</v>
      </c>
      <c r="CB42" s="32">
        <f t="shared" si="34"/>
        <v>1214845.7259036396</v>
      </c>
      <c r="CC42" s="32">
        <f t="shared" si="34"/>
        <v>1183788.9918597823</v>
      </c>
      <c r="CD42" s="32">
        <f t="shared" si="34"/>
        <v>1152448.2918530619</v>
      </c>
      <c r="CE42" s="32">
        <f t="shared" si="34"/>
        <v>1123610.6216919532</v>
      </c>
      <c r="CF42" s="32">
        <f t="shared" si="34"/>
        <v>1095202.1718360928</v>
      </c>
      <c r="CG42" s="32">
        <f t="shared" si="34"/>
        <v>1067500.3032190381</v>
      </c>
      <c r="CH42" s="32">
        <f t="shared" si="34"/>
        <v>1042219.3207184128</v>
      </c>
      <c r="CI42" s="32">
        <f t="shared" si="34"/>
        <v>1277035.808185061</v>
      </c>
      <c r="CJ42" s="32">
        <f t="shared" si="34"/>
        <v>989790.35815804871</v>
      </c>
      <c r="CK42" s="32">
        <f t="shared" si="34"/>
        <v>965703.70813081716</v>
      </c>
      <c r="CL42" s="32">
        <f t="shared" si="34"/>
        <v>939389.78478886816</v>
      </c>
      <c r="CM42" s="32">
        <f t="shared" si="34"/>
        <v>919463.85192834144</v>
      </c>
      <c r="CN42" s="32">
        <f t="shared" si="34"/>
        <v>898665.66672809282</v>
      </c>
      <c r="CO42" s="32">
        <f t="shared" si="34"/>
        <v>873260.45005171874</v>
      </c>
      <c r="CP42" s="32">
        <f t="shared" si="34"/>
        <v>852789.72115758294</v>
      </c>
      <c r="CQ42" s="32">
        <f t="shared" si="34"/>
        <v>835062.44552352792</v>
      </c>
      <c r="CR42" s="32">
        <f t="shared" si="34"/>
        <v>816910.49462663615</v>
      </c>
      <c r="CS42" s="32">
        <f t="shared" si="34"/>
        <v>802853.89929938829</v>
      </c>
      <c r="CT42" s="32">
        <f t="shared" si="34"/>
        <v>790096.32548008743</v>
      </c>
      <c r="CU42" s="32">
        <f t="shared" si="34"/>
        <v>970555.78686717595</v>
      </c>
      <c r="CV42" s="32">
        <f t="shared" si="34"/>
        <v>754105.78669804882</v>
      </c>
      <c r="CW42" s="32">
        <f t="shared" si="34"/>
        <v>743540.61069881567</v>
      </c>
      <c r="CX42" s="32">
        <f t="shared" si="34"/>
        <v>730347.59395733825</v>
      </c>
      <c r="CY42" s="32">
        <f t="shared" si="34"/>
        <v>718357.04232553672</v>
      </c>
      <c r="CZ42" s="32">
        <f t="shared" si="34"/>
        <v>708443.86560238968</v>
      </c>
      <c r="DA42" s="32">
        <f t="shared" si="34"/>
        <v>696951.49480963533</v>
      </c>
      <c r="DB42" s="32">
        <f t="shared" si="34"/>
        <v>690385.04828179919</v>
      </c>
      <c r="DC42" s="32">
        <f t="shared" si="34"/>
        <v>682832.42647341127</v>
      </c>
      <c r="DD42" s="32">
        <f t="shared" si="34"/>
        <v>670581.46496924618</v>
      </c>
      <c r="DE42" s="32">
        <f t="shared" si="34"/>
        <v>663185.95310497319</v>
      </c>
      <c r="DF42" s="32">
        <f t="shared" si="34"/>
        <v>661505.65491028596</v>
      </c>
      <c r="DG42" s="32">
        <f t="shared" si="34"/>
        <v>796009.02396739484</v>
      </c>
      <c r="DH42" s="32">
        <f t="shared" si="34"/>
        <v>627189.86637513235</v>
      </c>
      <c r="DI42" s="32">
        <f t="shared" si="34"/>
        <v>616379.54305015726</v>
      </c>
      <c r="DJ42" s="32">
        <f t="shared" si="34"/>
        <v>605410.11470200028</v>
      </c>
      <c r="DK42" s="32">
        <f t="shared" si="34"/>
        <v>592449.5669433733</v>
      </c>
      <c r="DL42" s="32">
        <f t="shared" si="34"/>
        <v>580179.0016679262</v>
      </c>
      <c r="DM42" s="32">
        <f t="shared" si="34"/>
        <v>565089.05852604692</v>
      </c>
      <c r="DN42" s="32">
        <f t="shared" si="34"/>
        <v>548702.48742356675</v>
      </c>
      <c r="DO42" s="32">
        <f t="shared" si="34"/>
        <v>529274.39384250576</v>
      </c>
      <c r="DP42" s="32">
        <f t="shared" si="34"/>
        <v>508800.51179617504</v>
      </c>
      <c r="DQ42" s="32">
        <f t="shared" si="34"/>
        <v>479919.59458884504</v>
      </c>
      <c r="DR42" s="32">
        <f t="shared" si="34"/>
        <v>441881.99217046425</v>
      </c>
      <c r="DS42" s="32">
        <f t="shared" si="34"/>
        <v>453908.60318329383</v>
      </c>
      <c r="DT42" s="32">
        <f t="shared" si="34"/>
        <v>204312.81712563938</v>
      </c>
      <c r="DU42" s="32">
        <f t="shared" si="34"/>
        <v>200341.53440686752</v>
      </c>
      <c r="DV42" s="32">
        <f t="shared" si="34"/>
        <v>197427.51580205112</v>
      </c>
      <c r="DW42" s="32">
        <f t="shared" si="34"/>
        <v>193990.89823455887</v>
      </c>
      <c r="DX42" s="32">
        <f t="shared" si="34"/>
        <v>190917.45319993194</v>
      </c>
      <c r="DY42" s="32">
        <f t="shared" si="34"/>
        <v>187862.24383209168</v>
      </c>
      <c r="DZ42" s="32">
        <f t="shared" si="34"/>
        <v>184924.50256171016</v>
      </c>
      <c r="EA42" s="32">
        <f t="shared" si="34"/>
        <v>182031.94406470368</v>
      </c>
      <c r="EB42" s="32">
        <f t="shared" ref="EB42:GM42" si="35">EL17</f>
        <v>179175.29811186137</v>
      </c>
      <c r="EC42" s="32">
        <f t="shared" si="35"/>
        <v>176358.59590182797</v>
      </c>
      <c r="ED42" s="32">
        <f t="shared" si="35"/>
        <v>173591.77316778857</v>
      </c>
      <c r="EE42" s="32">
        <f t="shared" si="35"/>
        <v>267506.48422395618</v>
      </c>
      <c r="EF42" s="32">
        <f t="shared" si="35"/>
        <v>168195.20283678663</v>
      </c>
      <c r="EG42" s="32">
        <f t="shared" si="35"/>
        <v>165567.45161932064</v>
      </c>
      <c r="EH42" s="32">
        <f t="shared" si="35"/>
        <v>163008.70739724336</v>
      </c>
      <c r="EI42" s="32">
        <f t="shared" si="35"/>
        <v>160479.80766805561</v>
      </c>
      <c r="EJ42" s="32">
        <f t="shared" si="35"/>
        <v>157988.23404072775</v>
      </c>
      <c r="EK42" s="32">
        <f t="shared" si="35"/>
        <v>155531.37025416642</v>
      </c>
      <c r="EL42" s="32">
        <f t="shared" si="35"/>
        <v>153130.71508938776</v>
      </c>
      <c r="EM42" s="32">
        <f t="shared" si="35"/>
        <v>150782.19252317309</v>
      </c>
      <c r="EN42" s="32">
        <f t="shared" si="35"/>
        <v>148488.87742727617</v>
      </c>
      <c r="EO42" s="32">
        <f t="shared" si="35"/>
        <v>146238.8894566388</v>
      </c>
      <c r="EP42" s="32">
        <f t="shared" si="35"/>
        <v>144018.4729610279</v>
      </c>
      <c r="EQ42" s="32">
        <f t="shared" si="35"/>
        <v>217531.05260049275</v>
      </c>
      <c r="ER42" s="32">
        <f t="shared" si="35"/>
        <v>139666.5747250898</v>
      </c>
      <c r="ES42" s="32">
        <f t="shared" si="35"/>
        <v>137509.30602800666</v>
      </c>
      <c r="ET42" s="32">
        <f t="shared" si="35"/>
        <v>135361.85396643524</v>
      </c>
      <c r="EU42" s="32">
        <f t="shared" si="35"/>
        <v>133280.42882298873</v>
      </c>
      <c r="EV42" s="32">
        <f t="shared" si="35"/>
        <v>131236.78430775306</v>
      </c>
      <c r="EW42" s="32">
        <f t="shared" si="35"/>
        <v>129220.05433664274</v>
      </c>
      <c r="EX42" s="32">
        <f t="shared" si="35"/>
        <v>127240.07310819674</v>
      </c>
      <c r="EY42" s="32">
        <f t="shared" si="35"/>
        <v>125246.71473693478</v>
      </c>
      <c r="EZ42" s="32">
        <f t="shared" si="35"/>
        <v>123268.93674579654</v>
      </c>
      <c r="FA42" s="32">
        <f t="shared" si="35"/>
        <v>121254.30367202606</v>
      </c>
      <c r="FB42" s="32">
        <f t="shared" si="35"/>
        <v>119380.65037367056</v>
      </c>
      <c r="FC42" s="32">
        <f t="shared" si="35"/>
        <v>176189.06244165727</v>
      </c>
      <c r="FD42" s="32">
        <f t="shared" si="35"/>
        <v>115594.53823693993</v>
      </c>
      <c r="FE42" s="32">
        <f t="shared" si="35"/>
        <v>113686.21216817018</v>
      </c>
      <c r="FF42" s="32">
        <f t="shared" si="35"/>
        <v>111925.84045805932</v>
      </c>
      <c r="FG42" s="32">
        <f t="shared" si="35"/>
        <v>110134.16637192093</v>
      </c>
      <c r="FH42" s="32">
        <f t="shared" si="35"/>
        <v>108370.23872555069</v>
      </c>
      <c r="FI42" s="32">
        <f t="shared" si="35"/>
        <v>106632.7737803046</v>
      </c>
      <c r="FJ42" s="32">
        <f t="shared" si="35"/>
        <v>104993.70619823746</v>
      </c>
      <c r="FK42" s="32">
        <f t="shared" si="35"/>
        <v>103294.32450437016</v>
      </c>
      <c r="FL42" s="32">
        <f t="shared" si="35"/>
        <v>101681.42180571833</v>
      </c>
      <c r="FM42" s="32">
        <f t="shared" si="35"/>
        <v>100069.91531797765</v>
      </c>
      <c r="FN42" s="32">
        <f t="shared" si="35"/>
        <v>98487.91808748481</v>
      </c>
      <c r="FO42" s="32">
        <f t="shared" si="35"/>
        <v>141469.42950461223</v>
      </c>
      <c r="FP42" s="32">
        <f t="shared" si="35"/>
        <v>95412.740188783006</v>
      </c>
      <c r="FQ42" s="32">
        <f t="shared" si="35"/>
        <v>93905.687509440657</v>
      </c>
      <c r="FR42" s="32">
        <f t="shared" si="35"/>
        <v>92415.402261783383</v>
      </c>
      <c r="FS42" s="32">
        <f t="shared" si="35"/>
        <v>90833.301350730093</v>
      </c>
      <c r="FT42" s="32">
        <f t="shared" si="35"/>
        <v>89312.551863682864</v>
      </c>
      <c r="FU42" s="32">
        <f t="shared" si="35"/>
        <v>87775.799261634354</v>
      </c>
      <c r="FV42" s="32">
        <f t="shared" si="35"/>
        <v>86356.126865052589</v>
      </c>
      <c r="FW42" s="32">
        <f t="shared" si="35"/>
        <v>84745.168742001828</v>
      </c>
      <c r="FX42" s="32">
        <f t="shared" si="35"/>
        <v>83346.733508425852</v>
      </c>
      <c r="FY42" s="32">
        <f t="shared" si="35"/>
        <v>68765.921397687867</v>
      </c>
      <c r="FZ42" s="32">
        <f t="shared" si="35"/>
        <v>55767.305645009175</v>
      </c>
      <c r="GA42" s="32">
        <f t="shared" si="35"/>
        <v>0</v>
      </c>
      <c r="GB42" s="32">
        <f t="shared" si="35"/>
        <v>0</v>
      </c>
      <c r="GC42" s="32">
        <f t="shared" si="35"/>
        <v>0</v>
      </c>
      <c r="GD42" s="32">
        <f t="shared" si="35"/>
        <v>0</v>
      </c>
      <c r="GE42" s="32">
        <f t="shared" si="35"/>
        <v>0</v>
      </c>
      <c r="GF42" s="32">
        <f t="shared" si="35"/>
        <v>0</v>
      </c>
      <c r="GG42" s="32">
        <f t="shared" si="35"/>
        <v>0</v>
      </c>
      <c r="GH42" s="32">
        <f t="shared" si="35"/>
        <v>0</v>
      </c>
      <c r="GI42" s="32">
        <f t="shared" si="35"/>
        <v>0</v>
      </c>
      <c r="GJ42" s="32">
        <f t="shared" si="35"/>
        <v>0</v>
      </c>
      <c r="GK42" s="32">
        <f t="shared" si="35"/>
        <v>0</v>
      </c>
      <c r="GL42" s="32">
        <f t="shared" si="35"/>
        <v>0</v>
      </c>
      <c r="GM42" s="32">
        <f t="shared" si="35"/>
        <v>0</v>
      </c>
      <c r="GN42" s="32">
        <f>GX17</f>
        <v>0</v>
      </c>
    </row>
    <row r="43" spans="2:196" s="32" customFormat="1" x14ac:dyDescent="0.25">
      <c r="B43" s="32">
        <f>Blad4!B17</f>
        <v>66686874.22869274</v>
      </c>
      <c r="C43" s="32">
        <f>N18</f>
        <v>3979229.9291828754</v>
      </c>
      <c r="D43" s="32">
        <f t="shared" ref="D43:BO43" si="36">O18</f>
        <v>7767141.1851973534</v>
      </c>
      <c r="E43" s="32">
        <f t="shared" si="36"/>
        <v>5846467.2866534563</v>
      </c>
      <c r="F43" s="32">
        <f t="shared" si="36"/>
        <v>4614872.6197707299</v>
      </c>
      <c r="G43" s="32">
        <f t="shared" si="36"/>
        <v>3876300.3134942339</v>
      </c>
      <c r="H43" s="32">
        <f t="shared" si="36"/>
        <v>3427701.7782995855</v>
      </c>
      <c r="I43" s="32">
        <f t="shared" si="36"/>
        <v>2852686.9753593425</v>
      </c>
      <c r="J43" s="32">
        <f t="shared" si="36"/>
        <v>2694123.0529305041</v>
      </c>
      <c r="K43" s="32">
        <f t="shared" si="36"/>
        <v>2508653.8839694187</v>
      </c>
      <c r="L43" s="32">
        <f t="shared" si="36"/>
        <v>2481721.920565689</v>
      </c>
      <c r="M43" s="32">
        <f t="shared" si="36"/>
        <v>2365092.0377190243</v>
      </c>
      <c r="N43" s="32">
        <f t="shared" si="36"/>
        <v>2221485.4609189937</v>
      </c>
      <c r="O43" s="32">
        <f t="shared" si="36"/>
        <v>2042272.9330522679</v>
      </c>
      <c r="P43" s="32">
        <f t="shared" si="36"/>
        <v>1923776.0491331595</v>
      </c>
      <c r="Q43" s="32">
        <f t="shared" si="36"/>
        <v>1816295.8522431906</v>
      </c>
      <c r="R43" s="32">
        <f t="shared" si="36"/>
        <v>1735256.3609154224</v>
      </c>
      <c r="S43" s="32">
        <f t="shared" si="36"/>
        <v>1633481.548017181</v>
      </c>
      <c r="T43" s="32">
        <f t="shared" si="36"/>
        <v>1561368.3959940029</v>
      </c>
      <c r="U43" s="32">
        <f t="shared" si="36"/>
        <v>1501831.424638456</v>
      </c>
      <c r="V43" s="32">
        <f t="shared" si="36"/>
        <v>1413419.5880921453</v>
      </c>
      <c r="W43" s="32">
        <f t="shared" si="36"/>
        <v>1341581.8786208208</v>
      </c>
      <c r="X43" s="32">
        <f t="shared" si="36"/>
        <v>1271988.648687362</v>
      </c>
      <c r="Y43" s="32">
        <f t="shared" si="36"/>
        <v>1211361.5972243713</v>
      </c>
      <c r="Z43" s="32">
        <f t="shared" si="36"/>
        <v>1150513.9560363931</v>
      </c>
      <c r="AA43" s="32">
        <f t="shared" si="36"/>
        <v>1078229.3964894274</v>
      </c>
      <c r="AB43" s="32">
        <f t="shared" si="36"/>
        <v>1056593.831817426</v>
      </c>
      <c r="AC43" s="32">
        <f t="shared" si="36"/>
        <v>1013806.3315240931</v>
      </c>
      <c r="AD43" s="32">
        <f t="shared" si="36"/>
        <v>976941.29365093168</v>
      </c>
      <c r="AE43" s="32">
        <f t="shared" si="36"/>
        <v>959631.43804715946</v>
      </c>
      <c r="AF43" s="32">
        <f t="shared" si="36"/>
        <v>946852.46838860284</v>
      </c>
      <c r="AG43" s="32">
        <f t="shared" si="36"/>
        <v>906607.91444761248</v>
      </c>
      <c r="AH43" s="32">
        <f t="shared" si="36"/>
        <v>882596.94290510216</v>
      </c>
      <c r="AI43" s="32">
        <f t="shared" si="36"/>
        <v>844958.42581271427</v>
      </c>
      <c r="AJ43" s="32">
        <f t="shared" si="36"/>
        <v>827256.65295719961</v>
      </c>
      <c r="AK43" s="32">
        <f t="shared" si="36"/>
        <v>809224.9956145715</v>
      </c>
      <c r="AL43" s="32">
        <f t="shared" si="36"/>
        <v>790984.01960640308</v>
      </c>
      <c r="AM43" s="32">
        <f t="shared" si="36"/>
        <v>765727.42550719902</v>
      </c>
      <c r="AN43" s="32">
        <f t="shared" si="36"/>
        <v>785039.39923308836</v>
      </c>
      <c r="AO43" s="32">
        <f t="shared" si="36"/>
        <v>765517.21367831028</v>
      </c>
      <c r="AP43" s="32">
        <f t="shared" si="36"/>
        <v>744213.28226428409</v>
      </c>
      <c r="AQ43" s="32">
        <f t="shared" si="36"/>
        <v>734748.41542171896</v>
      </c>
      <c r="AR43" s="32">
        <f t="shared" si="36"/>
        <v>723879.95078530791</v>
      </c>
      <c r="AS43" s="32">
        <f t="shared" si="36"/>
        <v>701500.03934074589</v>
      </c>
      <c r="AT43" s="32">
        <f t="shared" si="36"/>
        <v>691799.98071548552</v>
      </c>
      <c r="AU43" s="32">
        <f t="shared" si="36"/>
        <v>674438.24819402141</v>
      </c>
      <c r="AV43" s="32">
        <f t="shared" si="36"/>
        <v>660668.67045634589</v>
      </c>
      <c r="AW43" s="32">
        <f t="shared" si="36"/>
        <v>652064.92739736731</v>
      </c>
      <c r="AX43" s="32">
        <f t="shared" si="36"/>
        <v>641444.11100683478</v>
      </c>
      <c r="AY43" s="32">
        <f t="shared" si="36"/>
        <v>617943.8495978273</v>
      </c>
      <c r="AZ43" s="32">
        <f t="shared" si="36"/>
        <v>605313.00461275282</v>
      </c>
      <c r="BA43" s="32">
        <f t="shared" si="36"/>
        <v>589952.2668779433</v>
      </c>
      <c r="BB43" s="32">
        <f t="shared" si="36"/>
        <v>574060.96884340257</v>
      </c>
      <c r="BC43" s="32">
        <f t="shared" si="36"/>
        <v>566619.60678505036</v>
      </c>
      <c r="BD43" s="32">
        <f t="shared" si="36"/>
        <v>556454.10537798307</v>
      </c>
      <c r="BE43" s="32">
        <f t="shared" si="36"/>
        <v>539811.56448025291</v>
      </c>
      <c r="BF43" s="32">
        <f t="shared" si="36"/>
        <v>532439.96872274578</v>
      </c>
      <c r="BG43" s="32">
        <f t="shared" si="36"/>
        <v>519042.34732702724</v>
      </c>
      <c r="BH43" s="32">
        <f t="shared" si="36"/>
        <v>509397.27432586078</v>
      </c>
      <c r="BI43" s="32">
        <f t="shared" si="36"/>
        <v>499465.5978332021</v>
      </c>
      <c r="BJ43" s="32">
        <f t="shared" si="36"/>
        <v>490630.92295709107</v>
      </c>
      <c r="BK43" s="32">
        <f t="shared" si="36"/>
        <v>464753.2239290034</v>
      </c>
      <c r="BL43" s="32">
        <f t="shared" si="36"/>
        <v>461017.72359419207</v>
      </c>
      <c r="BM43" s="32">
        <f t="shared" si="36"/>
        <v>450554.1261473574</v>
      </c>
      <c r="BN43" s="32">
        <f t="shared" si="36"/>
        <v>438639.90234042192</v>
      </c>
      <c r="BO43" s="32">
        <f t="shared" si="36"/>
        <v>438177.28664837999</v>
      </c>
      <c r="BP43" s="32">
        <f t="shared" ref="BP43:EA43" si="37">CA18</f>
        <v>437042.59576303768</v>
      </c>
      <c r="BQ43" s="32">
        <f t="shared" si="37"/>
        <v>423577.25861080945</v>
      </c>
      <c r="BR43" s="32">
        <f t="shared" si="37"/>
        <v>417322.94157242228</v>
      </c>
      <c r="BS43" s="32">
        <f t="shared" si="37"/>
        <v>405493.12249273877</v>
      </c>
      <c r="BT43" s="32">
        <f t="shared" si="37"/>
        <v>395096.66256163875</v>
      </c>
      <c r="BU43" s="32">
        <f t="shared" si="37"/>
        <v>388351.66023530229</v>
      </c>
      <c r="BV43" s="32">
        <f t="shared" si="37"/>
        <v>385669.05380645394</v>
      </c>
      <c r="BW43" s="32">
        <f t="shared" si="37"/>
        <v>369144.90372776892</v>
      </c>
      <c r="BX43" s="32">
        <f t="shared" si="37"/>
        <v>366485.88035814289</v>
      </c>
      <c r="BY43" s="32">
        <f t="shared" si="37"/>
        <v>360204.06019772834</v>
      </c>
      <c r="BZ43" s="32">
        <f t="shared" si="37"/>
        <v>352564.89042141137</v>
      </c>
      <c r="CA43" s="32">
        <f t="shared" si="37"/>
        <v>347561.53551074234</v>
      </c>
      <c r="CB43" s="32">
        <f t="shared" si="37"/>
        <v>342738.81027268077</v>
      </c>
      <c r="CC43" s="32">
        <f t="shared" si="37"/>
        <v>334707.22793399118</v>
      </c>
      <c r="CD43" s="32">
        <f t="shared" si="37"/>
        <v>328719.87407397642</v>
      </c>
      <c r="CE43" s="32">
        <f t="shared" si="37"/>
        <v>320880.12111187936</v>
      </c>
      <c r="CF43" s="32">
        <f t="shared" si="37"/>
        <v>316476.37255643716</v>
      </c>
      <c r="CG43" s="32">
        <f t="shared" si="37"/>
        <v>312478.36675433873</v>
      </c>
      <c r="CH43" s="32">
        <f t="shared" si="37"/>
        <v>310469.31803284201</v>
      </c>
      <c r="CI43" s="32">
        <f t="shared" si="37"/>
        <v>296772.47334193636</v>
      </c>
      <c r="CJ43" s="32">
        <f t="shared" si="37"/>
        <v>294936.07214434154</v>
      </c>
      <c r="CK43" s="32">
        <f t="shared" si="37"/>
        <v>287989.2449086447</v>
      </c>
      <c r="CL43" s="32">
        <f t="shared" si="37"/>
        <v>282131.45521126949</v>
      </c>
      <c r="CM43" s="32">
        <f t="shared" si="37"/>
        <v>283187.78835922311</v>
      </c>
      <c r="CN43" s="32">
        <f t="shared" si="37"/>
        <v>277937.06194705766</v>
      </c>
      <c r="CO43" s="32">
        <f t="shared" si="37"/>
        <v>268709.56222622603</v>
      </c>
      <c r="CP43" s="32">
        <f t="shared" si="37"/>
        <v>264862.8149491105</v>
      </c>
      <c r="CQ43" s="32">
        <f t="shared" si="37"/>
        <v>260347.39481850914</v>
      </c>
      <c r="CR43" s="32">
        <f t="shared" si="37"/>
        <v>256875.43358901993</v>
      </c>
      <c r="CS43" s="32">
        <f t="shared" si="37"/>
        <v>256732.4152265267</v>
      </c>
      <c r="CT43" s="32">
        <f t="shared" si="37"/>
        <v>256756.68708239536</v>
      </c>
      <c r="CU43" s="32">
        <f t="shared" si="37"/>
        <v>243693.32308686199</v>
      </c>
      <c r="CV43" s="32">
        <f t="shared" si="37"/>
        <v>239370.1659524616</v>
      </c>
      <c r="CW43" s="32">
        <f t="shared" si="37"/>
        <v>238102.56722783268</v>
      </c>
      <c r="CX43" s="32">
        <f t="shared" si="37"/>
        <v>234581.39255173539</v>
      </c>
      <c r="CY43" s="32">
        <f t="shared" si="37"/>
        <v>232132.85177409009</v>
      </c>
      <c r="CZ43" s="32">
        <f t="shared" si="37"/>
        <v>226794.21392569371</v>
      </c>
      <c r="DA43" s="32">
        <f t="shared" si="37"/>
        <v>221576.37558951438</v>
      </c>
      <c r="DB43" s="32">
        <f t="shared" si="37"/>
        <v>221449.1969647347</v>
      </c>
      <c r="DC43" s="32">
        <f t="shared" si="37"/>
        <v>217496.6735407433</v>
      </c>
      <c r="DD43" s="32">
        <f t="shared" si="37"/>
        <v>210377.78823251638</v>
      </c>
      <c r="DE43" s="32">
        <f t="shared" si="37"/>
        <v>207882.54258153908</v>
      </c>
      <c r="DF43" s="32">
        <f t="shared" si="37"/>
        <v>213672.2210288432</v>
      </c>
      <c r="DG43" s="32">
        <f t="shared" si="37"/>
        <v>193484.19468299061</v>
      </c>
      <c r="DH43" s="32">
        <f t="shared" si="37"/>
        <v>186659.14389599941</v>
      </c>
      <c r="DI43" s="32">
        <f t="shared" si="37"/>
        <v>181984.91518690245</v>
      </c>
      <c r="DJ43" s="32">
        <f t="shared" si="37"/>
        <v>178204.47428570851</v>
      </c>
      <c r="DK43" s="32">
        <f t="shared" si="37"/>
        <v>174044.6704186151</v>
      </c>
      <c r="DL43" s="32">
        <f t="shared" si="37"/>
        <v>172814.49874081992</v>
      </c>
      <c r="DM43" s="32">
        <f t="shared" si="37"/>
        <v>170241.2735236219</v>
      </c>
      <c r="DN43" s="32">
        <f t="shared" si="37"/>
        <v>168760.09140894964</v>
      </c>
      <c r="DO43" s="32">
        <f t="shared" si="37"/>
        <v>167070.8956245936</v>
      </c>
      <c r="DP43" s="32">
        <f t="shared" si="37"/>
        <v>167916.78661471448</v>
      </c>
      <c r="DQ43" s="32">
        <f t="shared" si="37"/>
        <v>165405.27221000488</v>
      </c>
      <c r="DR43" s="32">
        <f t="shared" si="37"/>
        <v>162804.26256475021</v>
      </c>
      <c r="DS43" s="32">
        <f t="shared" si="37"/>
        <v>128616.65403753091</v>
      </c>
      <c r="DT43" s="32">
        <f t="shared" si="37"/>
        <v>112124.94218950062</v>
      </c>
      <c r="DU43" s="32">
        <f t="shared" si="37"/>
        <v>109034.68711415712</v>
      </c>
      <c r="DV43" s="32">
        <f t="shared" si="37"/>
        <v>107987.2408577578</v>
      </c>
      <c r="DW43" s="32">
        <f t="shared" si="37"/>
        <v>106353.10633755501</v>
      </c>
      <c r="DX43" s="32">
        <f t="shared" si="37"/>
        <v>105113.69372193345</v>
      </c>
      <c r="DY43" s="32">
        <f t="shared" si="37"/>
        <v>103800.99406759128</v>
      </c>
      <c r="DZ43" s="32">
        <f t="shared" si="37"/>
        <v>102562.44405310509</v>
      </c>
      <c r="EA43" s="32">
        <f t="shared" si="37"/>
        <v>101332.16478450161</v>
      </c>
      <c r="EB43" s="32">
        <f t="shared" ref="EB43:GM43" si="38">EM18</f>
        <v>100120.01453294882</v>
      </c>
      <c r="EC43" s="32">
        <f t="shared" si="38"/>
        <v>98895.709802229438</v>
      </c>
      <c r="ED43" s="32">
        <f t="shared" si="38"/>
        <v>99494.008627470015</v>
      </c>
      <c r="EE43" s="32">
        <f t="shared" si="38"/>
        <v>96580.002450638771</v>
      </c>
      <c r="EF43" s="32">
        <f t="shared" si="38"/>
        <v>95438.536821394169</v>
      </c>
      <c r="EG43" s="32">
        <f t="shared" si="38"/>
        <v>94305.048115139158</v>
      </c>
      <c r="EH43" s="32">
        <f t="shared" si="38"/>
        <v>93196.419080127147</v>
      </c>
      <c r="EI43" s="32">
        <f t="shared" si="38"/>
        <v>92094.289716603642</v>
      </c>
      <c r="EJ43" s="32">
        <f t="shared" si="38"/>
        <v>91010.683818810678</v>
      </c>
      <c r="EK43" s="32">
        <f t="shared" si="38"/>
        <v>89933.044408676549</v>
      </c>
      <c r="EL43" s="32">
        <f t="shared" si="38"/>
        <v>88877.958271861513</v>
      </c>
      <c r="EM43" s="32">
        <f t="shared" si="38"/>
        <v>87841.189800777036</v>
      </c>
      <c r="EN43" s="32">
        <f t="shared" si="38"/>
        <v>86814.329988625366</v>
      </c>
      <c r="EO43" s="32">
        <f t="shared" si="38"/>
        <v>85786.956613926246</v>
      </c>
      <c r="EP43" s="32">
        <f t="shared" si="38"/>
        <v>86163.211972539473</v>
      </c>
      <c r="EQ43" s="32">
        <f t="shared" si="38"/>
        <v>83784.706017445278</v>
      </c>
      <c r="ER43" s="32">
        <f t="shared" si="38"/>
        <v>82800.886174303727</v>
      </c>
      <c r="ES43" s="32">
        <f t="shared" si="38"/>
        <v>81832.916719076864</v>
      </c>
      <c r="ET43" s="32">
        <f t="shared" si="38"/>
        <v>80602.402507090621</v>
      </c>
      <c r="EU43" s="32">
        <f t="shared" si="38"/>
        <v>79670.297424681485</v>
      </c>
      <c r="EV43" s="32">
        <f t="shared" si="38"/>
        <v>78751.484151230587</v>
      </c>
      <c r="EW43" s="32">
        <f t="shared" si="38"/>
        <v>77839.567725907313</v>
      </c>
      <c r="EX43" s="32">
        <f t="shared" si="38"/>
        <v>76942.357479494851</v>
      </c>
      <c r="EY43" s="32">
        <f t="shared" si="38"/>
        <v>76056.752222928422</v>
      </c>
      <c r="EZ43" s="32">
        <f t="shared" si="38"/>
        <v>75179.618893397826</v>
      </c>
      <c r="FA43" s="32">
        <f t="shared" si="38"/>
        <v>74298.121726216588</v>
      </c>
      <c r="FB43" s="32">
        <f t="shared" si="38"/>
        <v>74451.923077005253</v>
      </c>
      <c r="FC43" s="32">
        <f t="shared" si="38"/>
        <v>72588.533234400384</v>
      </c>
      <c r="FD43" s="32">
        <f t="shared" si="38"/>
        <v>71748.118242330063</v>
      </c>
      <c r="FE43" s="32">
        <f t="shared" si="38"/>
        <v>70914.212952024842</v>
      </c>
      <c r="FF43" s="32">
        <f t="shared" si="38"/>
        <v>69815.475139473478</v>
      </c>
      <c r="FG43" s="32">
        <f t="shared" si="38"/>
        <v>68929.847444295883</v>
      </c>
      <c r="FH43" s="32">
        <f t="shared" si="38"/>
        <v>68049.64882678946</v>
      </c>
      <c r="FI43" s="32">
        <f t="shared" si="38"/>
        <v>67152.205203620688</v>
      </c>
      <c r="FJ43" s="32">
        <f t="shared" si="38"/>
        <v>66266.007867524953</v>
      </c>
      <c r="FK43" s="32">
        <f t="shared" si="38"/>
        <v>65388.246147336817</v>
      </c>
      <c r="FL43" s="32">
        <f t="shared" si="38"/>
        <v>64535.327417527966</v>
      </c>
      <c r="FM43" s="32">
        <f t="shared" si="38"/>
        <v>63675.884853861455</v>
      </c>
      <c r="FN43" s="32">
        <f t="shared" si="38"/>
        <v>63198.523548746161</v>
      </c>
      <c r="FO43" s="32">
        <f t="shared" si="38"/>
        <v>61989.058688227393</v>
      </c>
      <c r="FP43" s="32">
        <f t="shared" si="38"/>
        <v>61134.837021040119</v>
      </c>
      <c r="FQ43" s="32">
        <f t="shared" si="38"/>
        <v>60317.466337369813</v>
      </c>
      <c r="FR43" s="32">
        <f t="shared" si="38"/>
        <v>59596.44564690179</v>
      </c>
      <c r="FS43" s="32">
        <f t="shared" si="38"/>
        <v>58890.997805333245</v>
      </c>
      <c r="FT43" s="32">
        <f t="shared" si="38"/>
        <v>58213.578635429825</v>
      </c>
      <c r="FU43" s="32">
        <f t="shared" si="38"/>
        <v>57609.333862513886</v>
      </c>
      <c r="FV43" s="32">
        <f t="shared" si="38"/>
        <v>56951.576926960013</v>
      </c>
      <c r="FW43" s="32">
        <f t="shared" si="38"/>
        <v>56299.201552931096</v>
      </c>
      <c r="FX43" s="32">
        <f t="shared" si="38"/>
        <v>55648.974265876132</v>
      </c>
      <c r="FY43" s="32">
        <f t="shared" si="38"/>
        <v>55046.388733602682</v>
      </c>
      <c r="FZ43" s="32">
        <f t="shared" si="38"/>
        <v>54419.868279566341</v>
      </c>
      <c r="GA43" s="32">
        <f t="shared" si="38"/>
        <v>429.51767269970617</v>
      </c>
      <c r="GB43" s="32">
        <f t="shared" si="38"/>
        <v>0</v>
      </c>
      <c r="GC43" s="32">
        <f t="shared" si="38"/>
        <v>0</v>
      </c>
      <c r="GD43" s="32">
        <f t="shared" si="38"/>
        <v>0</v>
      </c>
      <c r="GE43" s="32">
        <f t="shared" si="38"/>
        <v>0</v>
      </c>
      <c r="GF43" s="32">
        <f t="shared" si="38"/>
        <v>0</v>
      </c>
      <c r="GG43" s="32">
        <f t="shared" si="38"/>
        <v>0</v>
      </c>
      <c r="GH43" s="32">
        <f t="shared" si="38"/>
        <v>0</v>
      </c>
      <c r="GI43" s="32">
        <f t="shared" si="38"/>
        <v>0</v>
      </c>
      <c r="GJ43" s="32">
        <f t="shared" si="38"/>
        <v>0</v>
      </c>
      <c r="GK43" s="32">
        <f t="shared" si="38"/>
        <v>0</v>
      </c>
      <c r="GL43" s="32">
        <f t="shared" si="38"/>
        <v>0</v>
      </c>
      <c r="GM43" s="32">
        <f t="shared" si="38"/>
        <v>0</v>
      </c>
      <c r="GN43" s="32">
        <f>GY18</f>
        <v>0</v>
      </c>
    </row>
    <row r="44" spans="2:196" s="32" customFormat="1" x14ac:dyDescent="0.25">
      <c r="B44" s="32">
        <f>Blad4!B18</f>
        <v>113134239.72440721</v>
      </c>
      <c r="C44" s="32">
        <f>O19</f>
        <v>4435108.5954422336</v>
      </c>
      <c r="D44" s="32">
        <f t="shared" ref="D44:BO44" si="39">P19</f>
        <v>11344379.927640026</v>
      </c>
      <c r="E44" s="32">
        <f t="shared" si="39"/>
        <v>10218990.495307805</v>
      </c>
      <c r="F44" s="32">
        <f t="shared" si="39"/>
        <v>7995079.3142841514</v>
      </c>
      <c r="G44" s="32">
        <f t="shared" si="39"/>
        <v>6642413.377785882</v>
      </c>
      <c r="H44" s="32">
        <f t="shared" si="39"/>
        <v>5609622.6615735739</v>
      </c>
      <c r="I44" s="32">
        <f t="shared" si="39"/>
        <v>4547469.3423428433</v>
      </c>
      <c r="J44" s="32">
        <f t="shared" si="39"/>
        <v>4102200.0373926349</v>
      </c>
      <c r="K44" s="32">
        <f t="shared" si="39"/>
        <v>3810582.377353007</v>
      </c>
      <c r="L44" s="32">
        <f t="shared" si="39"/>
        <v>3723682.1492422367</v>
      </c>
      <c r="M44" s="32">
        <f t="shared" si="39"/>
        <v>3783059.9800991118</v>
      </c>
      <c r="N44" s="32">
        <f t="shared" si="39"/>
        <v>3840037.7366526634</v>
      </c>
      <c r="O44" s="32">
        <f t="shared" si="39"/>
        <v>3838384.7460340364</v>
      </c>
      <c r="P44" s="32">
        <f t="shared" si="39"/>
        <v>3834172.0074509745</v>
      </c>
      <c r="Q44" s="32">
        <f t="shared" si="39"/>
        <v>3710826.6650034133</v>
      </c>
      <c r="R44" s="32">
        <f t="shared" si="39"/>
        <v>3619943.7711099652</v>
      </c>
      <c r="S44" s="32">
        <f t="shared" si="39"/>
        <v>3659671.8223724896</v>
      </c>
      <c r="T44" s="32">
        <f t="shared" si="39"/>
        <v>3502729.0067689773</v>
      </c>
      <c r="U44" s="32">
        <f t="shared" si="39"/>
        <v>3195919.8186367466</v>
      </c>
      <c r="V44" s="32">
        <f t="shared" si="39"/>
        <v>2917769.6586998869</v>
      </c>
      <c r="W44" s="32">
        <f t="shared" si="39"/>
        <v>2703066.7981300829</v>
      </c>
      <c r="X44" s="32">
        <f t="shared" si="39"/>
        <v>2548546.6294472017</v>
      </c>
      <c r="Y44" s="32">
        <f t="shared" si="39"/>
        <v>2375110.4213289395</v>
      </c>
      <c r="Z44" s="32">
        <f t="shared" si="39"/>
        <v>2201695.8035030914</v>
      </c>
      <c r="AA44" s="32">
        <f t="shared" si="39"/>
        <v>2061002.6587218724</v>
      </c>
      <c r="AB44" s="32">
        <f t="shared" si="39"/>
        <v>2015777.5847296417</v>
      </c>
      <c r="AC44" s="32">
        <f t="shared" si="39"/>
        <v>1971260.358048717</v>
      </c>
      <c r="AD44" s="32">
        <f t="shared" si="39"/>
        <v>1902590.0756742831</v>
      </c>
      <c r="AE44" s="32">
        <f t="shared" si="39"/>
        <v>1857148.5609222199</v>
      </c>
      <c r="AF44" s="32">
        <f t="shared" si="39"/>
        <v>1812840.4331724076</v>
      </c>
      <c r="AG44" s="32">
        <f t="shared" si="39"/>
        <v>1749042.1379949972</v>
      </c>
      <c r="AH44" s="32">
        <f t="shared" si="39"/>
        <v>1669631.4067076799</v>
      </c>
      <c r="AI44" s="32">
        <f t="shared" si="39"/>
        <v>1615037.2531402176</v>
      </c>
      <c r="AJ44" s="32">
        <f t="shared" si="39"/>
        <v>1570426.7695132871</v>
      </c>
      <c r="AK44" s="32">
        <f t="shared" si="39"/>
        <v>1532065.9470730596</v>
      </c>
      <c r="AL44" s="32">
        <f t="shared" si="39"/>
        <v>1462165.0621717658</v>
      </c>
      <c r="AM44" s="32">
        <f t="shared" si="39"/>
        <v>1429210.4295107345</v>
      </c>
      <c r="AN44" s="32">
        <f t="shared" si="39"/>
        <v>1415094.172304871</v>
      </c>
      <c r="AO44" s="32">
        <f t="shared" si="39"/>
        <v>1382469.2314963234</v>
      </c>
      <c r="AP44" s="32">
        <f t="shared" si="39"/>
        <v>1345787.7506079476</v>
      </c>
      <c r="AQ44" s="32">
        <f t="shared" si="39"/>
        <v>1313626.4808291369</v>
      </c>
      <c r="AR44" s="32">
        <f t="shared" si="39"/>
        <v>1274672.7082234428</v>
      </c>
      <c r="AS44" s="32">
        <f t="shared" si="39"/>
        <v>1246518.1785765244</v>
      </c>
      <c r="AT44" s="32">
        <f t="shared" si="39"/>
        <v>1209069.1058362748</v>
      </c>
      <c r="AU44" s="32">
        <f t="shared" si="39"/>
        <v>1181047.0392636913</v>
      </c>
      <c r="AV44" s="32">
        <f t="shared" si="39"/>
        <v>1144039.2950334467</v>
      </c>
      <c r="AW44" s="32">
        <f t="shared" si="39"/>
        <v>1137558.9351133346</v>
      </c>
      <c r="AX44" s="32">
        <f t="shared" si="39"/>
        <v>1095613.1129723638</v>
      </c>
      <c r="AY44" s="32">
        <f t="shared" si="39"/>
        <v>1129810.9562333021</v>
      </c>
      <c r="AZ44" s="32">
        <f t="shared" si="39"/>
        <v>1117388.7900767461</v>
      </c>
      <c r="BA44" s="32">
        <f t="shared" si="39"/>
        <v>1061460.1227561934</v>
      </c>
      <c r="BB44" s="32">
        <f t="shared" si="39"/>
        <v>1044190.7933182894</v>
      </c>
      <c r="BC44" s="32">
        <f t="shared" si="39"/>
        <v>1006888.0198590009</v>
      </c>
      <c r="BD44" s="32">
        <f t="shared" si="39"/>
        <v>983521.12912960211</v>
      </c>
      <c r="BE44" s="32">
        <f t="shared" si="39"/>
        <v>954511.84180168761</v>
      </c>
      <c r="BF44" s="32">
        <f t="shared" si="39"/>
        <v>932334.25973945879</v>
      </c>
      <c r="BG44" s="32">
        <f t="shared" si="39"/>
        <v>915245.38839362003</v>
      </c>
      <c r="BH44" s="32">
        <f t="shared" si="39"/>
        <v>901713.70085136313</v>
      </c>
      <c r="BI44" s="32">
        <f t="shared" si="39"/>
        <v>871241.251428677</v>
      </c>
      <c r="BJ44" s="32">
        <f t="shared" si="39"/>
        <v>843127.50118280551</v>
      </c>
      <c r="BK44" s="32">
        <f t="shared" si="39"/>
        <v>831741.83815499349</v>
      </c>
      <c r="BL44" s="32">
        <f t="shared" si="39"/>
        <v>798414.06282201619</v>
      </c>
      <c r="BM44" s="32">
        <f t="shared" si="39"/>
        <v>787829.38090791483</v>
      </c>
      <c r="BN44" s="32">
        <f t="shared" si="39"/>
        <v>762246.08144869539</v>
      </c>
      <c r="BO44" s="32">
        <f t="shared" si="39"/>
        <v>745501.55354328547</v>
      </c>
      <c r="BP44" s="32">
        <f t="shared" ref="BP44:EA44" si="40">CB19</f>
        <v>743615.25944303465</v>
      </c>
      <c r="BQ44" s="32">
        <f t="shared" si="40"/>
        <v>721851.24539854238</v>
      </c>
      <c r="BR44" s="32">
        <f t="shared" si="40"/>
        <v>697816.06080522726</v>
      </c>
      <c r="BS44" s="32">
        <f t="shared" si="40"/>
        <v>688005.09022514836</v>
      </c>
      <c r="BT44" s="32">
        <f t="shared" si="40"/>
        <v>660450.10997781064</v>
      </c>
      <c r="BU44" s="32">
        <f t="shared" si="40"/>
        <v>649838.75344638748</v>
      </c>
      <c r="BV44" s="32">
        <f t="shared" si="40"/>
        <v>629522.6590140356</v>
      </c>
      <c r="BW44" s="32">
        <f t="shared" si="40"/>
        <v>621393.01987225353</v>
      </c>
      <c r="BX44" s="32">
        <f t="shared" si="40"/>
        <v>598714.88198972458</v>
      </c>
      <c r="BY44" s="32">
        <f t="shared" si="40"/>
        <v>589043.33359599696</v>
      </c>
      <c r="BZ44" s="32">
        <f t="shared" si="40"/>
        <v>584294.57754770806</v>
      </c>
      <c r="CA44" s="32">
        <f t="shared" si="40"/>
        <v>565283.63213594665</v>
      </c>
      <c r="CB44" s="32">
        <f t="shared" si="40"/>
        <v>551021.06673694425</v>
      </c>
      <c r="CC44" s="32">
        <f t="shared" si="40"/>
        <v>539594.16027662787</v>
      </c>
      <c r="CD44" s="32">
        <f t="shared" si="40"/>
        <v>524174.51630592754</v>
      </c>
      <c r="CE44" s="32">
        <f t="shared" si="40"/>
        <v>512064.65212054562</v>
      </c>
      <c r="CF44" s="32">
        <f t="shared" si="40"/>
        <v>502099.07028286916</v>
      </c>
      <c r="CG44" s="32">
        <f t="shared" si="40"/>
        <v>493989.36192526296</v>
      </c>
      <c r="CH44" s="32">
        <f t="shared" si="40"/>
        <v>478983.06609185925</v>
      </c>
      <c r="CI44" s="32">
        <f t="shared" si="40"/>
        <v>469977.50515965815</v>
      </c>
      <c r="CJ44" s="32">
        <f t="shared" si="40"/>
        <v>459257.71542785765</v>
      </c>
      <c r="CK44" s="32">
        <f t="shared" si="40"/>
        <v>448330.92698895186</v>
      </c>
      <c r="CL44" s="32">
        <f t="shared" si="40"/>
        <v>440175.45366967423</v>
      </c>
      <c r="CM44" s="32">
        <f t="shared" si="40"/>
        <v>432699.16685863829</v>
      </c>
      <c r="CN44" s="32">
        <f t="shared" si="40"/>
        <v>422317.28739907045</v>
      </c>
      <c r="CO44" s="32">
        <f t="shared" si="40"/>
        <v>410580.96934687591</v>
      </c>
      <c r="CP44" s="32">
        <f t="shared" si="40"/>
        <v>400591.73399164568</v>
      </c>
      <c r="CQ44" s="32">
        <f t="shared" si="40"/>
        <v>393577.36137782707</v>
      </c>
      <c r="CR44" s="32">
        <f t="shared" si="40"/>
        <v>386825.44416337879</v>
      </c>
      <c r="CS44" s="32">
        <f t="shared" si="40"/>
        <v>384382.57781190181</v>
      </c>
      <c r="CT44" s="32">
        <f t="shared" si="40"/>
        <v>375292.60617091041</v>
      </c>
      <c r="CU44" s="32">
        <f t="shared" si="40"/>
        <v>365786.64388828771</v>
      </c>
      <c r="CV44" s="32">
        <f t="shared" si="40"/>
        <v>355442.73464835592</v>
      </c>
      <c r="CW44" s="32">
        <f t="shared" si="40"/>
        <v>352909.22529046371</v>
      </c>
      <c r="CX44" s="32">
        <f t="shared" si="40"/>
        <v>348799.6005736654</v>
      </c>
      <c r="CY44" s="32">
        <f t="shared" si="40"/>
        <v>340563.45201295114</v>
      </c>
      <c r="CZ44" s="32">
        <f t="shared" si="40"/>
        <v>332973.60403916595</v>
      </c>
      <c r="DA44" s="32">
        <f t="shared" si="40"/>
        <v>326918.04303096409</v>
      </c>
      <c r="DB44" s="32">
        <f t="shared" si="40"/>
        <v>323539.00594275392</v>
      </c>
      <c r="DC44" s="32">
        <f t="shared" si="40"/>
        <v>319218.56576574343</v>
      </c>
      <c r="DD44" s="32">
        <f t="shared" si="40"/>
        <v>310605.08993871196</v>
      </c>
      <c r="DE44" s="32">
        <f t="shared" si="40"/>
        <v>309810.01028890535</v>
      </c>
      <c r="DF44" s="32">
        <f t="shared" si="40"/>
        <v>307562.30220036441</v>
      </c>
      <c r="DG44" s="32">
        <f t="shared" si="40"/>
        <v>301609.71368698683</v>
      </c>
      <c r="DH44" s="32">
        <f t="shared" si="40"/>
        <v>293258.98122815654</v>
      </c>
      <c r="DI44" s="32">
        <f t="shared" si="40"/>
        <v>286673.51540065644</v>
      </c>
      <c r="DJ44" s="32">
        <f t="shared" si="40"/>
        <v>281144.06555211876</v>
      </c>
      <c r="DK44" s="32">
        <f t="shared" si="40"/>
        <v>274549.44378809992</v>
      </c>
      <c r="DL44" s="32">
        <f t="shared" si="40"/>
        <v>269932.10079611919</v>
      </c>
      <c r="DM44" s="32">
        <f t="shared" si="40"/>
        <v>264598.52903363714</v>
      </c>
      <c r="DN44" s="32">
        <f t="shared" si="40"/>
        <v>259815.82237019113</v>
      </c>
      <c r="DO44" s="32">
        <f t="shared" si="40"/>
        <v>254643.46940823976</v>
      </c>
      <c r="DP44" s="32">
        <f t="shared" si="40"/>
        <v>251728.81366437633</v>
      </c>
      <c r="DQ44" s="32">
        <f t="shared" si="40"/>
        <v>247863.24656724243</v>
      </c>
      <c r="DR44" s="32">
        <f t="shared" si="40"/>
        <v>229675.57721094647</v>
      </c>
      <c r="DS44" s="32">
        <f t="shared" si="40"/>
        <v>205182.67760755151</v>
      </c>
      <c r="DT44" s="32">
        <f t="shared" si="40"/>
        <v>114218.93951427515</v>
      </c>
      <c r="DU44" s="32">
        <f t="shared" si="40"/>
        <v>112047.67196422475</v>
      </c>
      <c r="DV44" s="32">
        <f t="shared" si="40"/>
        <v>111017.60974134112</v>
      </c>
      <c r="DW44" s="32">
        <f t="shared" si="40"/>
        <v>109392.40563776004</v>
      </c>
      <c r="DX44" s="32">
        <f t="shared" si="40"/>
        <v>108158.07813898676</v>
      </c>
      <c r="DY44" s="32">
        <f t="shared" si="40"/>
        <v>106875.0746491967</v>
      </c>
      <c r="DZ44" s="32">
        <f t="shared" si="40"/>
        <v>105639.29276919273</v>
      </c>
      <c r="EA44" s="32">
        <f t="shared" si="40"/>
        <v>104420.02613680298</v>
      </c>
      <c r="EB44" s="32">
        <f t="shared" ref="EB44:GM44" si="41">EN19</f>
        <v>103217.00370955437</v>
      </c>
      <c r="EC44" s="32">
        <f t="shared" si="41"/>
        <v>104686.97651423808</v>
      </c>
      <c r="ED44" s="32">
        <f t="shared" si="41"/>
        <v>100860.18537445448</v>
      </c>
      <c r="EE44" s="32">
        <f t="shared" si="41"/>
        <v>99688.239583631541</v>
      </c>
      <c r="EF44" s="32">
        <f t="shared" si="41"/>
        <v>98530.69046654462</v>
      </c>
      <c r="EG44" s="32">
        <f t="shared" si="41"/>
        <v>97392.221387253085</v>
      </c>
      <c r="EH44" s="32">
        <f t="shared" si="41"/>
        <v>96254.874451620824</v>
      </c>
      <c r="EI44" s="32">
        <f t="shared" si="41"/>
        <v>95146.574391446629</v>
      </c>
      <c r="EJ44" s="32">
        <f t="shared" si="41"/>
        <v>94065.762201027712</v>
      </c>
      <c r="EK44" s="32">
        <f t="shared" si="41"/>
        <v>92993.323632506057</v>
      </c>
      <c r="EL44" s="32">
        <f t="shared" si="41"/>
        <v>91923.237132902315</v>
      </c>
      <c r="EM44" s="32">
        <f t="shared" si="41"/>
        <v>90851.102602995263</v>
      </c>
      <c r="EN44" s="32">
        <f t="shared" si="41"/>
        <v>89816.105375464103</v>
      </c>
      <c r="EO44" s="32">
        <f t="shared" si="41"/>
        <v>91039.957317375491</v>
      </c>
      <c r="EP44" s="32">
        <f t="shared" si="41"/>
        <v>87777.610966552384</v>
      </c>
      <c r="EQ44" s="32">
        <f t="shared" si="41"/>
        <v>86765.653130330888</v>
      </c>
      <c r="ER44" s="32">
        <f t="shared" si="41"/>
        <v>85773.198142613473</v>
      </c>
      <c r="ES44" s="32">
        <f t="shared" si="41"/>
        <v>84790.996680335622</v>
      </c>
      <c r="ET44" s="32">
        <f t="shared" si="41"/>
        <v>83799.487810128951</v>
      </c>
      <c r="EU44" s="32">
        <f t="shared" si="41"/>
        <v>82803.706692727617</v>
      </c>
      <c r="EV44" s="32">
        <f t="shared" si="41"/>
        <v>81808.359152527075</v>
      </c>
      <c r="EW44" s="32">
        <f t="shared" si="41"/>
        <v>80808.008609777477</v>
      </c>
      <c r="EX44" s="32">
        <f t="shared" si="41"/>
        <v>79769.515331165632</v>
      </c>
      <c r="EY44" s="32">
        <f t="shared" si="41"/>
        <v>78700.519164221289</v>
      </c>
      <c r="EZ44" s="32">
        <f t="shared" si="41"/>
        <v>77677.547835046484</v>
      </c>
      <c r="FA44" s="32">
        <f t="shared" si="41"/>
        <v>78372.914420810121</v>
      </c>
      <c r="FB44" s="32">
        <f t="shared" si="41"/>
        <v>75510.814041845064</v>
      </c>
      <c r="FC44" s="32">
        <f t="shared" si="41"/>
        <v>74439.648274567342</v>
      </c>
      <c r="FD44" s="32">
        <f t="shared" si="41"/>
        <v>73463.195890226823</v>
      </c>
      <c r="FE44" s="32">
        <f t="shared" si="41"/>
        <v>72516.486275366769</v>
      </c>
      <c r="FF44" s="32">
        <f t="shared" si="41"/>
        <v>71607.758379798077</v>
      </c>
      <c r="FG44" s="32">
        <f t="shared" si="41"/>
        <v>70704.92539654643</v>
      </c>
      <c r="FH44" s="32">
        <f t="shared" si="41"/>
        <v>69760.422177203378</v>
      </c>
      <c r="FI44" s="32">
        <f t="shared" si="41"/>
        <v>68905.452813040669</v>
      </c>
      <c r="FJ44" s="32">
        <f t="shared" si="41"/>
        <v>68034.939135509077</v>
      </c>
      <c r="FK44" s="32">
        <f t="shared" si="41"/>
        <v>67166.302133126301</v>
      </c>
      <c r="FL44" s="32">
        <f t="shared" si="41"/>
        <v>66352.159762525946</v>
      </c>
      <c r="FM44" s="32">
        <f t="shared" si="41"/>
        <v>66566.837762486321</v>
      </c>
      <c r="FN44" s="32">
        <f t="shared" si="41"/>
        <v>64615.420697655121</v>
      </c>
      <c r="FO44" s="32">
        <f t="shared" si="41"/>
        <v>63798.021266927972</v>
      </c>
      <c r="FP44" s="32">
        <f t="shared" si="41"/>
        <v>62966.679869351239</v>
      </c>
      <c r="FQ44" s="32">
        <f t="shared" si="41"/>
        <v>61906.52245181035</v>
      </c>
      <c r="FR44" s="32">
        <f t="shared" si="41"/>
        <v>61122.951270597761</v>
      </c>
      <c r="FS44" s="32">
        <f t="shared" si="41"/>
        <v>60353.906946003292</v>
      </c>
      <c r="FT44" s="32">
        <f t="shared" si="41"/>
        <v>59598.851095865881</v>
      </c>
      <c r="FU44" s="32">
        <f t="shared" si="41"/>
        <v>58831.019914185541</v>
      </c>
      <c r="FV44" s="32">
        <f t="shared" si="41"/>
        <v>58120.510723208397</v>
      </c>
      <c r="FW44" s="32">
        <f t="shared" si="41"/>
        <v>57410.87439952878</v>
      </c>
      <c r="FX44" s="32">
        <f t="shared" si="41"/>
        <v>56760.956410322789</v>
      </c>
      <c r="FY44" s="32">
        <f t="shared" si="41"/>
        <v>56662.052980053071</v>
      </c>
      <c r="FZ44" s="32">
        <f t="shared" si="41"/>
        <v>55499.34253549701</v>
      </c>
      <c r="GA44" s="32">
        <f t="shared" si="41"/>
        <v>0</v>
      </c>
      <c r="GB44" s="32">
        <f t="shared" si="41"/>
        <v>0</v>
      </c>
      <c r="GC44" s="32">
        <f t="shared" si="41"/>
        <v>0</v>
      </c>
      <c r="GD44" s="32">
        <f t="shared" si="41"/>
        <v>0</v>
      </c>
      <c r="GE44" s="32">
        <f t="shared" si="41"/>
        <v>0</v>
      </c>
      <c r="GF44" s="32">
        <f t="shared" si="41"/>
        <v>0</v>
      </c>
      <c r="GG44" s="32">
        <f t="shared" si="41"/>
        <v>0</v>
      </c>
      <c r="GH44" s="32">
        <f t="shared" si="41"/>
        <v>0</v>
      </c>
      <c r="GI44" s="32">
        <f t="shared" si="41"/>
        <v>0</v>
      </c>
      <c r="GJ44" s="32">
        <f t="shared" si="41"/>
        <v>0</v>
      </c>
      <c r="GK44" s="32">
        <f t="shared" si="41"/>
        <v>0</v>
      </c>
      <c r="GL44" s="32">
        <f t="shared" si="41"/>
        <v>0</v>
      </c>
      <c r="GM44" s="32">
        <f t="shared" si="41"/>
        <v>0</v>
      </c>
      <c r="GN44" s="32">
        <f>GZ19</f>
        <v>0</v>
      </c>
    </row>
    <row r="45" spans="2:196" s="32" customFormat="1" x14ac:dyDescent="0.25">
      <c r="B45" s="32">
        <f>Blad4!B19</f>
        <v>117174466.54119642</v>
      </c>
      <c r="C45" s="32">
        <f>P20</f>
        <v>7320033.2061761022</v>
      </c>
      <c r="D45" s="32">
        <f t="shared" ref="D45:BO45" si="42">Q20</f>
        <v>10109776.241684554</v>
      </c>
      <c r="E45" s="32">
        <f t="shared" si="42"/>
        <v>9662983.8129572961</v>
      </c>
      <c r="F45" s="32">
        <f t="shared" si="42"/>
        <v>7813268.4796812981</v>
      </c>
      <c r="G45" s="32">
        <f t="shared" si="42"/>
        <v>6250162.4870074838</v>
      </c>
      <c r="H45" s="32">
        <f t="shared" si="42"/>
        <v>5658233.2987301759</v>
      </c>
      <c r="I45" s="32">
        <f t="shared" si="42"/>
        <v>4871874.2854257682</v>
      </c>
      <c r="J45" s="32">
        <f t="shared" si="42"/>
        <v>4784093.606405789</v>
      </c>
      <c r="K45" s="32">
        <f t="shared" si="42"/>
        <v>4505945.2197351996</v>
      </c>
      <c r="L45" s="32">
        <f t="shared" si="42"/>
        <v>4659501.4888605196</v>
      </c>
      <c r="M45" s="32">
        <f t="shared" si="42"/>
        <v>4796809.7417192366</v>
      </c>
      <c r="N45" s="32">
        <f t="shared" si="42"/>
        <v>4973183.1960523743</v>
      </c>
      <c r="O45" s="32">
        <f t="shared" si="42"/>
        <v>5045665.9449372487</v>
      </c>
      <c r="P45" s="32">
        <f t="shared" si="42"/>
        <v>5080200.7642661538</v>
      </c>
      <c r="Q45" s="32">
        <f t="shared" si="42"/>
        <v>4965463.956387952</v>
      </c>
      <c r="R45" s="32">
        <f t="shared" si="42"/>
        <v>4877147.7457227837</v>
      </c>
      <c r="S45" s="32">
        <f t="shared" si="42"/>
        <v>4717372.3125364333</v>
      </c>
      <c r="T45" s="32">
        <f t="shared" si="42"/>
        <v>4454508.3277902408</v>
      </c>
      <c r="U45" s="32">
        <f t="shared" si="42"/>
        <v>4225101.5210086303</v>
      </c>
      <c r="V45" s="32">
        <f t="shared" si="42"/>
        <v>3933318.7389873653</v>
      </c>
      <c r="W45" s="32">
        <f t="shared" si="42"/>
        <v>3683673.860465948</v>
      </c>
      <c r="X45" s="32">
        <f t="shared" si="42"/>
        <v>3411108.980886261</v>
      </c>
      <c r="Y45" s="32">
        <f t="shared" si="42"/>
        <v>3163392.639037759</v>
      </c>
      <c r="Z45" s="32">
        <f t="shared" si="42"/>
        <v>2898476.5876893266</v>
      </c>
      <c r="AA45" s="32">
        <f t="shared" si="42"/>
        <v>2670692.2655615797</v>
      </c>
      <c r="AB45" s="32">
        <f t="shared" si="42"/>
        <v>2415076.7256700657</v>
      </c>
      <c r="AC45" s="32">
        <f t="shared" si="42"/>
        <v>2213802.791199713</v>
      </c>
      <c r="AD45" s="32">
        <f t="shared" si="42"/>
        <v>2011815.2073761434</v>
      </c>
      <c r="AE45" s="32">
        <f t="shared" si="42"/>
        <v>1894977.7463745254</v>
      </c>
      <c r="AF45" s="32">
        <f t="shared" si="42"/>
        <v>1818928.9527374357</v>
      </c>
      <c r="AG45" s="32">
        <f t="shared" si="42"/>
        <v>1769318.3624841436</v>
      </c>
      <c r="AH45" s="32">
        <f t="shared" si="42"/>
        <v>1711916.5577586638</v>
      </c>
      <c r="AI45" s="32">
        <f t="shared" si="42"/>
        <v>1657515.8269329225</v>
      </c>
      <c r="AJ45" s="32">
        <f t="shared" si="42"/>
        <v>1608034.2304978885</v>
      </c>
      <c r="AK45" s="32">
        <f t="shared" si="42"/>
        <v>1553633.0476155174</v>
      </c>
      <c r="AL45" s="32">
        <f t="shared" si="42"/>
        <v>1520398.6556087213</v>
      </c>
      <c r="AM45" s="32">
        <f t="shared" si="42"/>
        <v>1484725.8688713626</v>
      </c>
      <c r="AN45" s="32">
        <f t="shared" si="42"/>
        <v>1468537.9393135498</v>
      </c>
      <c r="AO45" s="32">
        <f t="shared" si="42"/>
        <v>1431694.0981719382</v>
      </c>
      <c r="AP45" s="32">
        <f t="shared" si="42"/>
        <v>1388143.878830154</v>
      </c>
      <c r="AQ45" s="32">
        <f t="shared" si="42"/>
        <v>1360257.5652331403</v>
      </c>
      <c r="AR45" s="32">
        <f t="shared" si="42"/>
        <v>1341017.1646942608</v>
      </c>
      <c r="AS45" s="32">
        <f t="shared" si="42"/>
        <v>1296470.6001370675</v>
      </c>
      <c r="AT45" s="32">
        <f t="shared" si="42"/>
        <v>1269242.5437291379</v>
      </c>
      <c r="AU45" s="32">
        <f t="shared" si="42"/>
        <v>1244198.6519043616</v>
      </c>
      <c r="AV45" s="32">
        <f t="shared" si="42"/>
        <v>1215978.4257070473</v>
      </c>
      <c r="AW45" s="32">
        <f t="shared" si="42"/>
        <v>1186303.5532675707</v>
      </c>
      <c r="AX45" s="32">
        <f t="shared" si="42"/>
        <v>1166938.8394145602</v>
      </c>
      <c r="AY45" s="32">
        <f t="shared" si="42"/>
        <v>1161974.3169873902</v>
      </c>
      <c r="AZ45" s="32">
        <f t="shared" si="42"/>
        <v>1136271.8874243472</v>
      </c>
      <c r="BA45" s="32">
        <f t="shared" si="42"/>
        <v>1118969.1567023552</v>
      </c>
      <c r="BB45" s="32">
        <f t="shared" si="42"/>
        <v>1088356.0754553345</v>
      </c>
      <c r="BC45" s="32">
        <f t="shared" si="42"/>
        <v>1066333.6380254044</v>
      </c>
      <c r="BD45" s="32">
        <f t="shared" si="42"/>
        <v>1044003.1073476762</v>
      </c>
      <c r="BE45" s="32">
        <f t="shared" si="42"/>
        <v>1020412.1908698251</v>
      </c>
      <c r="BF45" s="32">
        <f t="shared" si="42"/>
        <v>1000586.7287495135</v>
      </c>
      <c r="BG45" s="32">
        <f t="shared" si="42"/>
        <v>982736.68802203692</v>
      </c>
      <c r="BH45" s="32">
        <f t="shared" si="42"/>
        <v>961295.88148851949</v>
      </c>
      <c r="BI45" s="32">
        <f t="shared" si="42"/>
        <v>935385.4987663473</v>
      </c>
      <c r="BJ45" s="32">
        <f t="shared" si="42"/>
        <v>920151.92274316726</v>
      </c>
      <c r="BK45" s="32">
        <f t="shared" si="42"/>
        <v>888799.01308099809</v>
      </c>
      <c r="BL45" s="32">
        <f t="shared" si="42"/>
        <v>874389.56758088269</v>
      </c>
      <c r="BM45" s="32">
        <f t="shared" si="42"/>
        <v>862787.35850565974</v>
      </c>
      <c r="BN45" s="32">
        <f t="shared" si="42"/>
        <v>839637.67923850007</v>
      </c>
      <c r="BO45" s="32">
        <f t="shared" si="42"/>
        <v>827391.80460412218</v>
      </c>
      <c r="BP45" s="32">
        <f t="shared" ref="BP45:EA45" si="43">CC20</f>
        <v>816618.81545379083</v>
      </c>
      <c r="BQ45" s="32">
        <f t="shared" si="43"/>
        <v>797978.61176550563</v>
      </c>
      <c r="BR45" s="32">
        <f t="shared" si="43"/>
        <v>782510.43252326094</v>
      </c>
      <c r="BS45" s="32">
        <f t="shared" si="43"/>
        <v>768517.41195450129</v>
      </c>
      <c r="BT45" s="32">
        <f t="shared" si="43"/>
        <v>750050.76150134567</v>
      </c>
      <c r="BU45" s="32">
        <f t="shared" si="43"/>
        <v>731304.23486397672</v>
      </c>
      <c r="BV45" s="32">
        <f t="shared" si="43"/>
        <v>724262.23222898692</v>
      </c>
      <c r="BW45" s="32">
        <f t="shared" si="43"/>
        <v>705879.09843213216</v>
      </c>
      <c r="BX45" s="32">
        <f t="shared" si="43"/>
        <v>695254.95992102637</v>
      </c>
      <c r="BY45" s="32">
        <f t="shared" si="43"/>
        <v>689489.30373748078</v>
      </c>
      <c r="BZ45" s="32">
        <f t="shared" si="43"/>
        <v>672488.62760156859</v>
      </c>
      <c r="CA45" s="32">
        <f t="shared" si="43"/>
        <v>658934.92778000829</v>
      </c>
      <c r="CB45" s="32">
        <f t="shared" si="43"/>
        <v>647818.00009204017</v>
      </c>
      <c r="CC45" s="32">
        <f t="shared" si="43"/>
        <v>635357.36639699433</v>
      </c>
      <c r="CD45" s="32">
        <f t="shared" si="43"/>
        <v>622787.04619561764</v>
      </c>
      <c r="CE45" s="32">
        <f t="shared" si="43"/>
        <v>613618.08281058387</v>
      </c>
      <c r="CF45" s="32">
        <f t="shared" si="43"/>
        <v>602099.14899519214</v>
      </c>
      <c r="CG45" s="32">
        <f t="shared" si="43"/>
        <v>588552.04896003637</v>
      </c>
      <c r="CH45" s="32">
        <f t="shared" si="43"/>
        <v>583753.72787772445</v>
      </c>
      <c r="CI45" s="32">
        <f t="shared" si="43"/>
        <v>569291.82589019055</v>
      </c>
      <c r="CJ45" s="32">
        <f t="shared" si="43"/>
        <v>561291.48775582737</v>
      </c>
      <c r="CK45" s="32">
        <f t="shared" si="43"/>
        <v>556417.50432863471</v>
      </c>
      <c r="CL45" s="32">
        <f t="shared" si="43"/>
        <v>542467.13646166539</v>
      </c>
      <c r="CM45" s="32">
        <f t="shared" si="43"/>
        <v>536126.82473434438</v>
      </c>
      <c r="CN45" s="32">
        <f t="shared" si="43"/>
        <v>526893.43775189295</v>
      </c>
      <c r="CO45" s="32">
        <f t="shared" si="43"/>
        <v>513804.44394313724</v>
      </c>
      <c r="CP45" s="32">
        <f t="shared" si="43"/>
        <v>505044.30441972299</v>
      </c>
      <c r="CQ45" s="32">
        <f t="shared" si="43"/>
        <v>499373.87357699487</v>
      </c>
      <c r="CR45" s="32">
        <f t="shared" si="43"/>
        <v>489665.42337954219</v>
      </c>
      <c r="CS45" s="32">
        <f t="shared" si="43"/>
        <v>481512.45352871565</v>
      </c>
      <c r="CT45" s="32">
        <f t="shared" si="43"/>
        <v>479827.04039925395</v>
      </c>
      <c r="CU45" s="32">
        <f t="shared" si="43"/>
        <v>464760.05364282196</v>
      </c>
      <c r="CV45" s="32">
        <f t="shared" si="43"/>
        <v>455878.861768918</v>
      </c>
      <c r="CW45" s="32">
        <f t="shared" si="43"/>
        <v>456764.46933410573</v>
      </c>
      <c r="CX45" s="32">
        <f t="shared" si="43"/>
        <v>446136.46838784229</v>
      </c>
      <c r="CY45" s="32">
        <f t="shared" si="43"/>
        <v>438062.11605142266</v>
      </c>
      <c r="CZ45" s="32">
        <f t="shared" si="43"/>
        <v>430237.42458361085</v>
      </c>
      <c r="DA45" s="32">
        <f t="shared" si="43"/>
        <v>421335.96360790904</v>
      </c>
      <c r="DB45" s="32">
        <f t="shared" si="43"/>
        <v>417321.52549306012</v>
      </c>
      <c r="DC45" s="32">
        <f t="shared" si="43"/>
        <v>413097.73663164466</v>
      </c>
      <c r="DD45" s="32">
        <f t="shared" si="43"/>
        <v>401162.3687013404</v>
      </c>
      <c r="DE45" s="32">
        <f t="shared" si="43"/>
        <v>393017.67860183492</v>
      </c>
      <c r="DF45" s="32">
        <f t="shared" si="43"/>
        <v>395837.56015743566</v>
      </c>
      <c r="DG45" s="32">
        <f t="shared" si="43"/>
        <v>374347.96469953482</v>
      </c>
      <c r="DH45" s="32">
        <f t="shared" si="43"/>
        <v>366324.43945669557</v>
      </c>
      <c r="DI45" s="32">
        <f t="shared" si="43"/>
        <v>363805.81612754759</v>
      </c>
      <c r="DJ45" s="32">
        <f t="shared" si="43"/>
        <v>354565.48822808673</v>
      </c>
      <c r="DK45" s="32">
        <f t="shared" si="43"/>
        <v>348154.72464931727</v>
      </c>
      <c r="DL45" s="32">
        <f t="shared" si="43"/>
        <v>344024.73493946227</v>
      </c>
      <c r="DM45" s="32">
        <f t="shared" si="43"/>
        <v>337778.33843295655</v>
      </c>
      <c r="DN45" s="32">
        <f t="shared" si="43"/>
        <v>334229.53458051302</v>
      </c>
      <c r="DO45" s="32">
        <f t="shared" si="43"/>
        <v>331629.20528800081</v>
      </c>
      <c r="DP45" s="32">
        <f t="shared" si="43"/>
        <v>331837.44602114777</v>
      </c>
      <c r="DQ45" s="32">
        <f t="shared" si="43"/>
        <v>314346.95038005046</v>
      </c>
      <c r="DR45" s="32">
        <f t="shared" si="43"/>
        <v>307736.90837240854</v>
      </c>
      <c r="DS45" s="32">
        <f t="shared" si="43"/>
        <v>163694.1636727445</v>
      </c>
      <c r="DT45" s="32">
        <f t="shared" si="43"/>
        <v>146850.05431340938</v>
      </c>
      <c r="DU45" s="32">
        <f t="shared" si="43"/>
        <v>144503.81930646003</v>
      </c>
      <c r="DV45" s="32">
        <f t="shared" si="43"/>
        <v>143138.85593900745</v>
      </c>
      <c r="DW45" s="32">
        <f t="shared" si="43"/>
        <v>141267.61054276078</v>
      </c>
      <c r="DX45" s="32">
        <f t="shared" si="43"/>
        <v>139737.83870638077</v>
      </c>
      <c r="DY45" s="32">
        <f t="shared" si="43"/>
        <v>138171.16601592567</v>
      </c>
      <c r="DZ45" s="32">
        <f t="shared" si="43"/>
        <v>136653.29764626431</v>
      </c>
      <c r="EA45" s="32">
        <f t="shared" si="43"/>
        <v>135153.18760391616</v>
      </c>
      <c r="EB45" s="32">
        <f t="shared" ref="EB45:GM45" si="44">EO20</f>
        <v>135423.84070085714</v>
      </c>
      <c r="EC45" s="32">
        <f t="shared" si="44"/>
        <v>132205.30700223977</v>
      </c>
      <c r="ED45" s="32">
        <f t="shared" si="44"/>
        <v>130757.01280322355</v>
      </c>
      <c r="EE45" s="32">
        <f t="shared" si="44"/>
        <v>129325.52208902338</v>
      </c>
      <c r="EF45" s="32">
        <f t="shared" si="44"/>
        <v>127910.61283225623</v>
      </c>
      <c r="EG45" s="32">
        <f t="shared" si="44"/>
        <v>126512.04869939268</v>
      </c>
      <c r="EH45" s="32">
        <f t="shared" si="44"/>
        <v>125129.62182338585</v>
      </c>
      <c r="EI45" s="32">
        <f t="shared" si="44"/>
        <v>123763.10632377953</v>
      </c>
      <c r="EJ45" s="32">
        <f t="shared" si="44"/>
        <v>122412.29384916913</v>
      </c>
      <c r="EK45" s="32">
        <f t="shared" si="44"/>
        <v>121076.96691071906</v>
      </c>
      <c r="EL45" s="32">
        <f t="shared" si="44"/>
        <v>119756.92157992988</v>
      </c>
      <c r="EM45" s="32">
        <f t="shared" si="44"/>
        <v>118451.95158249182</v>
      </c>
      <c r="EN45" s="32">
        <f t="shared" si="44"/>
        <v>118615.43339465467</v>
      </c>
      <c r="EO45" s="32">
        <f t="shared" si="44"/>
        <v>115886.48278373148</v>
      </c>
      <c r="EP45" s="32">
        <f t="shared" si="44"/>
        <v>114625.54770585443</v>
      </c>
      <c r="EQ45" s="32">
        <f t="shared" si="44"/>
        <v>113378.9047992876</v>
      </c>
      <c r="ER45" s="32">
        <f t="shared" si="44"/>
        <v>112146.36358860471</v>
      </c>
      <c r="ES45" s="32">
        <f t="shared" si="44"/>
        <v>110927.73347547445</v>
      </c>
      <c r="ET45" s="32">
        <f t="shared" si="44"/>
        <v>109722.83277609125</v>
      </c>
      <c r="EU45" s="32">
        <f t="shared" si="44"/>
        <v>108531.48246810213</v>
      </c>
      <c r="EV45" s="32">
        <f t="shared" si="44"/>
        <v>107353.50114479639</v>
      </c>
      <c r="EW45" s="32">
        <f t="shared" si="44"/>
        <v>106188.71589108396</v>
      </c>
      <c r="EX45" s="32">
        <f t="shared" si="44"/>
        <v>105036.95226896962</v>
      </c>
      <c r="EY45" s="32">
        <f t="shared" si="44"/>
        <v>103895.67984474299</v>
      </c>
      <c r="EZ45" s="32">
        <f t="shared" si="44"/>
        <v>103949.63180827856</v>
      </c>
      <c r="FA45" s="32">
        <f t="shared" si="44"/>
        <v>101635.69002000982</v>
      </c>
      <c r="FB45" s="32">
        <f t="shared" si="44"/>
        <v>100525.83586434447</v>
      </c>
      <c r="FC45" s="32">
        <f t="shared" si="44"/>
        <v>99416.922823166184</v>
      </c>
      <c r="FD45" s="32">
        <f t="shared" si="44"/>
        <v>98317.451917258339</v>
      </c>
      <c r="FE45" s="32">
        <f t="shared" si="44"/>
        <v>97222.274589800392</v>
      </c>
      <c r="FF45" s="32">
        <f t="shared" si="44"/>
        <v>96139.920766605792</v>
      </c>
      <c r="FG45" s="32">
        <f t="shared" si="44"/>
        <v>95070.362903544883</v>
      </c>
      <c r="FH45" s="32">
        <f t="shared" si="44"/>
        <v>94018.226800427277</v>
      </c>
      <c r="FI45" s="32">
        <f t="shared" si="44"/>
        <v>92976.392751116015</v>
      </c>
      <c r="FJ45" s="32">
        <f t="shared" si="44"/>
        <v>91951.957739971403</v>
      </c>
      <c r="FK45" s="32">
        <f t="shared" si="44"/>
        <v>90934.265975104892</v>
      </c>
      <c r="FL45" s="32">
        <f t="shared" si="44"/>
        <v>90556.952226192458</v>
      </c>
      <c r="FM45" s="32">
        <f t="shared" si="44"/>
        <v>88910.786382462538</v>
      </c>
      <c r="FN45" s="32">
        <f t="shared" si="44"/>
        <v>87913.143934665713</v>
      </c>
      <c r="FO45" s="32">
        <f t="shared" si="44"/>
        <v>86894.910772933159</v>
      </c>
      <c r="FP45" s="32">
        <f t="shared" si="44"/>
        <v>85879.386574512202</v>
      </c>
      <c r="FQ45" s="32">
        <f t="shared" si="44"/>
        <v>84886.046105736415</v>
      </c>
      <c r="FR45" s="32">
        <f t="shared" si="44"/>
        <v>83884.1550692358</v>
      </c>
      <c r="FS45" s="32">
        <f t="shared" si="44"/>
        <v>82929.625068271838</v>
      </c>
      <c r="FT45" s="32">
        <f t="shared" si="44"/>
        <v>82035.296738491437</v>
      </c>
      <c r="FU45" s="32">
        <f t="shared" si="44"/>
        <v>81150.488463645845</v>
      </c>
      <c r="FV45" s="32">
        <f t="shared" si="44"/>
        <v>80275.080563843105</v>
      </c>
      <c r="FW45" s="32">
        <f t="shared" si="44"/>
        <v>79408.954859191275</v>
      </c>
      <c r="FX45" s="32">
        <f t="shared" si="44"/>
        <v>78555.667926510345</v>
      </c>
      <c r="FY45" s="32">
        <f t="shared" si="44"/>
        <v>77707.670734489104</v>
      </c>
      <c r="FZ45" s="32">
        <f t="shared" si="44"/>
        <v>76868.612312468671</v>
      </c>
      <c r="GA45" s="32">
        <f t="shared" si="44"/>
        <v>0</v>
      </c>
      <c r="GB45" s="32">
        <f t="shared" si="44"/>
        <v>0</v>
      </c>
      <c r="GC45" s="32">
        <f t="shared" si="44"/>
        <v>0</v>
      </c>
      <c r="GD45" s="32">
        <f t="shared" si="44"/>
        <v>0</v>
      </c>
      <c r="GE45" s="32">
        <f t="shared" si="44"/>
        <v>0</v>
      </c>
      <c r="GF45" s="32">
        <f t="shared" si="44"/>
        <v>0</v>
      </c>
      <c r="GG45" s="32">
        <f t="shared" si="44"/>
        <v>0</v>
      </c>
      <c r="GH45" s="32">
        <f t="shared" si="44"/>
        <v>0</v>
      </c>
      <c r="GI45" s="32">
        <f t="shared" si="44"/>
        <v>0</v>
      </c>
      <c r="GJ45" s="32">
        <f t="shared" si="44"/>
        <v>0</v>
      </c>
      <c r="GK45" s="32">
        <f t="shared" si="44"/>
        <v>0</v>
      </c>
      <c r="GL45" s="32">
        <f t="shared" si="44"/>
        <v>0</v>
      </c>
      <c r="GM45" s="32">
        <f t="shared" si="44"/>
        <v>0</v>
      </c>
      <c r="GN45" s="32">
        <f>HA20</f>
        <v>0</v>
      </c>
    </row>
    <row r="46" spans="2:196" s="32" customFormat="1" x14ac:dyDescent="0.25">
      <c r="B46" s="32">
        <f>Blad4!B20</f>
        <v>80361232.335142761</v>
      </c>
      <c r="C46" s="32">
        <f>Q21</f>
        <v>6319559.4418060202</v>
      </c>
      <c r="D46" s="32">
        <f t="shared" ref="D46:BO46" si="45">R21</f>
        <v>8904067.1108605489</v>
      </c>
      <c r="E46" s="32">
        <f t="shared" si="45"/>
        <v>6562942.5782455523</v>
      </c>
      <c r="F46" s="32">
        <f t="shared" si="45"/>
        <v>5013948.5271646027</v>
      </c>
      <c r="G46" s="32">
        <f t="shared" si="45"/>
        <v>4156693.6159764654</v>
      </c>
      <c r="H46" s="32">
        <f t="shared" si="45"/>
        <v>3736298.0788341914</v>
      </c>
      <c r="I46" s="32">
        <f t="shared" si="45"/>
        <v>3279090.4295727904</v>
      </c>
      <c r="J46" s="32">
        <f t="shared" si="45"/>
        <v>3052021.5748334713</v>
      </c>
      <c r="K46" s="32">
        <f t="shared" si="45"/>
        <v>2848887.0054102628</v>
      </c>
      <c r="L46" s="32">
        <f t="shared" si="45"/>
        <v>2779675.7689303849</v>
      </c>
      <c r="M46" s="32">
        <f t="shared" si="45"/>
        <v>2710361.3758631912</v>
      </c>
      <c r="N46" s="32">
        <f t="shared" si="45"/>
        <v>2629839.901208621</v>
      </c>
      <c r="O46" s="32">
        <f t="shared" si="45"/>
        <v>2550561.9750988348</v>
      </c>
      <c r="P46" s="32">
        <f t="shared" si="45"/>
        <v>2463509.4474387318</v>
      </c>
      <c r="Q46" s="32">
        <f t="shared" si="45"/>
        <v>2364851.5568880071</v>
      </c>
      <c r="R46" s="32">
        <f t="shared" si="45"/>
        <v>2258073.5731580886</v>
      </c>
      <c r="S46" s="32">
        <f t="shared" si="45"/>
        <v>2136534.5481762365</v>
      </c>
      <c r="T46" s="32">
        <f t="shared" si="45"/>
        <v>2015873.4098071505</v>
      </c>
      <c r="U46" s="32">
        <f t="shared" si="45"/>
        <v>1885235.5294919272</v>
      </c>
      <c r="V46" s="32">
        <f t="shared" si="45"/>
        <v>1756088.7002371242</v>
      </c>
      <c r="W46" s="32">
        <f t="shared" si="45"/>
        <v>1636283.8006147281</v>
      </c>
      <c r="X46" s="32">
        <f t="shared" si="45"/>
        <v>1521889.9330107439</v>
      </c>
      <c r="Y46" s="32">
        <f t="shared" si="45"/>
        <v>1423742.9515856255</v>
      </c>
      <c r="Z46" s="32">
        <f t="shared" si="45"/>
        <v>1338488.6476244624</v>
      </c>
      <c r="AA46" s="32">
        <f t="shared" si="45"/>
        <v>1265163.1703880923</v>
      </c>
      <c r="AB46" s="32">
        <f t="shared" si="45"/>
        <v>1206016.1816397784</v>
      </c>
      <c r="AC46" s="32">
        <f t="shared" si="45"/>
        <v>1156473.9651193996</v>
      </c>
      <c r="AD46" s="32">
        <f t="shared" si="45"/>
        <v>1120323.592981254</v>
      </c>
      <c r="AE46" s="32">
        <f t="shared" si="45"/>
        <v>1093916.8907899815</v>
      </c>
      <c r="AF46" s="32">
        <f t="shared" si="45"/>
        <v>1073509.3869069314</v>
      </c>
      <c r="AG46" s="32">
        <f t="shared" si="45"/>
        <v>1045144.9309365933</v>
      </c>
      <c r="AH46" s="32">
        <f t="shared" si="45"/>
        <v>1017980.0335424324</v>
      </c>
      <c r="AI46" s="32">
        <f t="shared" si="45"/>
        <v>991664.87708702392</v>
      </c>
      <c r="AJ46" s="32">
        <f t="shared" si="45"/>
        <v>962332.03570427559</v>
      </c>
      <c r="AK46" s="32">
        <f t="shared" si="45"/>
        <v>945839.93285215681</v>
      </c>
      <c r="AL46" s="32">
        <f t="shared" si="45"/>
        <v>924525.76121636759</v>
      </c>
      <c r="AM46" s="32">
        <f t="shared" si="45"/>
        <v>922136.05965494353</v>
      </c>
      <c r="AN46" s="32">
        <f t="shared" si="45"/>
        <v>932710.79704006191</v>
      </c>
      <c r="AO46" s="32">
        <f t="shared" si="45"/>
        <v>910642.81786543853</v>
      </c>
      <c r="AP46" s="32">
        <f t="shared" si="45"/>
        <v>887212.58811020385</v>
      </c>
      <c r="AQ46" s="32">
        <f t="shared" si="45"/>
        <v>867016.24157896067</v>
      </c>
      <c r="AR46" s="32">
        <f t="shared" si="45"/>
        <v>846175.55331599549</v>
      </c>
      <c r="AS46" s="32">
        <f t="shared" si="45"/>
        <v>821055.38346584758</v>
      </c>
      <c r="AT46" s="32">
        <f t="shared" si="45"/>
        <v>799844.94227874198</v>
      </c>
      <c r="AU46" s="32">
        <f t="shared" si="45"/>
        <v>781764.70124086994</v>
      </c>
      <c r="AV46" s="32">
        <f t="shared" si="45"/>
        <v>765074.64107311401</v>
      </c>
      <c r="AW46" s="32">
        <f t="shared" si="45"/>
        <v>760342.06208965904</v>
      </c>
      <c r="AX46" s="32">
        <f t="shared" si="45"/>
        <v>737343.8480370295</v>
      </c>
      <c r="AY46" s="32">
        <f t="shared" si="45"/>
        <v>752465.96906108642</v>
      </c>
      <c r="AZ46" s="32">
        <f t="shared" si="45"/>
        <v>701865.59550881176</v>
      </c>
      <c r="BA46" s="32">
        <f t="shared" si="45"/>
        <v>704731.01807363774</v>
      </c>
      <c r="BB46" s="32">
        <f t="shared" si="45"/>
        <v>669443.43562781799</v>
      </c>
      <c r="BC46" s="32">
        <f t="shared" si="45"/>
        <v>664014.84350339661</v>
      </c>
      <c r="BD46" s="32">
        <f t="shared" si="45"/>
        <v>641023.07669791277</v>
      </c>
      <c r="BE46" s="32">
        <f t="shared" si="45"/>
        <v>629655.13194332155</v>
      </c>
      <c r="BF46" s="32">
        <f t="shared" si="45"/>
        <v>624014.82826105028</v>
      </c>
      <c r="BG46" s="32">
        <f t="shared" si="45"/>
        <v>612197.62238831865</v>
      </c>
      <c r="BH46" s="32">
        <f t="shared" si="45"/>
        <v>595591.66328631924</v>
      </c>
      <c r="BI46" s="32">
        <f t="shared" si="45"/>
        <v>582288.55538653885</v>
      </c>
      <c r="BJ46" s="32">
        <f t="shared" si="45"/>
        <v>580267.09484033415</v>
      </c>
      <c r="BK46" s="32">
        <f t="shared" si="45"/>
        <v>543596.70961421833</v>
      </c>
      <c r="BL46" s="32">
        <f t="shared" si="45"/>
        <v>546327.54432015191</v>
      </c>
      <c r="BM46" s="32">
        <f t="shared" si="45"/>
        <v>528446.23161495302</v>
      </c>
      <c r="BN46" s="32">
        <f t="shared" si="45"/>
        <v>515828.99563790992</v>
      </c>
      <c r="BO46" s="32">
        <f t="shared" si="45"/>
        <v>508786.00099208317</v>
      </c>
      <c r="BP46" s="32">
        <f t="shared" ref="BP46:EA46" si="46">CD21</f>
        <v>507167.56692107534</v>
      </c>
      <c r="BQ46" s="32">
        <f t="shared" si="46"/>
        <v>491968.01218069397</v>
      </c>
      <c r="BR46" s="32">
        <f t="shared" si="46"/>
        <v>491825.29745507002</v>
      </c>
      <c r="BS46" s="32">
        <f t="shared" si="46"/>
        <v>474887.98544914322</v>
      </c>
      <c r="BT46" s="32">
        <f t="shared" si="46"/>
        <v>463408.22977623763</v>
      </c>
      <c r="BU46" s="32">
        <f t="shared" si="46"/>
        <v>450259.20170425304</v>
      </c>
      <c r="BV46" s="32">
        <f t="shared" si="46"/>
        <v>447203.1183750222</v>
      </c>
      <c r="BW46" s="32">
        <f t="shared" si="46"/>
        <v>433890.63431334734</v>
      </c>
      <c r="BX46" s="32">
        <f t="shared" si="46"/>
        <v>428326.06299347884</v>
      </c>
      <c r="BY46" s="32">
        <f t="shared" si="46"/>
        <v>429417.75391168566</v>
      </c>
      <c r="BZ46" s="32">
        <f t="shared" si="46"/>
        <v>417191.04721308552</v>
      </c>
      <c r="CA46" s="32">
        <f t="shared" si="46"/>
        <v>401327.21015249949</v>
      </c>
      <c r="CB46" s="32">
        <f t="shared" si="46"/>
        <v>393606.2836439177</v>
      </c>
      <c r="CC46" s="32">
        <f t="shared" si="46"/>
        <v>393375.15802114434</v>
      </c>
      <c r="CD46" s="32">
        <f t="shared" si="46"/>
        <v>383177.70428627788</v>
      </c>
      <c r="CE46" s="32">
        <f t="shared" si="46"/>
        <v>377861.17377784435</v>
      </c>
      <c r="CF46" s="32">
        <f t="shared" si="46"/>
        <v>368177.28367775038</v>
      </c>
      <c r="CG46" s="32">
        <f t="shared" si="46"/>
        <v>366249.55755743739</v>
      </c>
      <c r="CH46" s="32">
        <f t="shared" si="46"/>
        <v>361118.45525991573</v>
      </c>
      <c r="CI46" s="32">
        <f t="shared" si="46"/>
        <v>355071.17704895634</v>
      </c>
      <c r="CJ46" s="32">
        <f t="shared" si="46"/>
        <v>349789.33008357557</v>
      </c>
      <c r="CK46" s="32">
        <f t="shared" si="46"/>
        <v>343067.8135284977</v>
      </c>
      <c r="CL46" s="32">
        <f t="shared" si="46"/>
        <v>336494.64345701691</v>
      </c>
      <c r="CM46" s="32">
        <f t="shared" si="46"/>
        <v>333258.68918754772</v>
      </c>
      <c r="CN46" s="32">
        <f t="shared" si="46"/>
        <v>326974.5826018771</v>
      </c>
      <c r="CO46" s="32">
        <f t="shared" si="46"/>
        <v>318531.71878918528</v>
      </c>
      <c r="CP46" s="32">
        <f t="shared" si="46"/>
        <v>312511.29679106671</v>
      </c>
      <c r="CQ46" s="32">
        <f t="shared" si="46"/>
        <v>309298.06124875479</v>
      </c>
      <c r="CR46" s="32">
        <f t="shared" si="46"/>
        <v>303286.61968962639</v>
      </c>
      <c r="CS46" s="32">
        <f t="shared" si="46"/>
        <v>300768.66833840444</v>
      </c>
      <c r="CT46" s="32">
        <f t="shared" si="46"/>
        <v>298219.96115301549</v>
      </c>
      <c r="CU46" s="32">
        <f t="shared" si="46"/>
        <v>290261.91806268616</v>
      </c>
      <c r="CV46" s="32">
        <f t="shared" si="46"/>
        <v>283338.67035249172</v>
      </c>
      <c r="CW46" s="32">
        <f t="shared" si="46"/>
        <v>282004.21583979134</v>
      </c>
      <c r="CX46" s="32">
        <f t="shared" si="46"/>
        <v>277593.27665874327</v>
      </c>
      <c r="CY46" s="32">
        <f t="shared" si="46"/>
        <v>271889.72789022076</v>
      </c>
      <c r="CZ46" s="32">
        <f t="shared" si="46"/>
        <v>266274.39344806125</v>
      </c>
      <c r="DA46" s="32">
        <f t="shared" si="46"/>
        <v>261188.0762209867</v>
      </c>
      <c r="DB46" s="32">
        <f t="shared" si="46"/>
        <v>259163.10482970893</v>
      </c>
      <c r="DC46" s="32">
        <f t="shared" si="46"/>
        <v>256812.76969422225</v>
      </c>
      <c r="DD46" s="32">
        <f t="shared" si="46"/>
        <v>248162.92501933704</v>
      </c>
      <c r="DE46" s="32">
        <f t="shared" si="46"/>
        <v>244591.32267169011</v>
      </c>
      <c r="DF46" s="32">
        <f t="shared" si="46"/>
        <v>246259.82192647329</v>
      </c>
      <c r="DG46" s="32">
        <f t="shared" si="46"/>
        <v>230957.92973809084</v>
      </c>
      <c r="DH46" s="32">
        <f t="shared" si="46"/>
        <v>224572.29896822016</v>
      </c>
      <c r="DI46" s="32">
        <f t="shared" si="46"/>
        <v>219924.9364299734</v>
      </c>
      <c r="DJ46" s="32">
        <f t="shared" si="46"/>
        <v>216107.27011767009</v>
      </c>
      <c r="DK46" s="32">
        <f t="shared" si="46"/>
        <v>211636.19173700889</v>
      </c>
      <c r="DL46" s="32">
        <f t="shared" si="46"/>
        <v>209313.5427395803</v>
      </c>
      <c r="DM46" s="32">
        <f t="shared" si="46"/>
        <v>206278.89812074896</v>
      </c>
      <c r="DN46" s="32">
        <f t="shared" si="46"/>
        <v>204353.0916988267</v>
      </c>
      <c r="DO46" s="32">
        <f t="shared" si="46"/>
        <v>203284.89205986925</v>
      </c>
      <c r="DP46" s="32">
        <f t="shared" si="46"/>
        <v>202530.87181601353</v>
      </c>
      <c r="DQ46" s="32">
        <f t="shared" si="46"/>
        <v>199768.93951035381</v>
      </c>
      <c r="DR46" s="32">
        <f t="shared" si="46"/>
        <v>194588.48167945349</v>
      </c>
      <c r="DS46" s="32">
        <f t="shared" si="46"/>
        <v>116093.91179464005</v>
      </c>
      <c r="DT46" s="32">
        <f t="shared" si="46"/>
        <v>114789.30516713473</v>
      </c>
      <c r="DU46" s="32">
        <f t="shared" si="46"/>
        <v>112797.22596394045</v>
      </c>
      <c r="DV46" s="32">
        <f t="shared" si="46"/>
        <v>111774.56751186048</v>
      </c>
      <c r="DW46" s="32">
        <f t="shared" si="46"/>
        <v>110230.74110996185</v>
      </c>
      <c r="DX46" s="32">
        <f t="shared" si="46"/>
        <v>109037.80252757423</v>
      </c>
      <c r="DY46" s="32">
        <f t="shared" si="46"/>
        <v>107796.28441055624</v>
      </c>
      <c r="DZ46" s="32">
        <f t="shared" si="46"/>
        <v>106608.41259763618</v>
      </c>
      <c r="EA46" s="32">
        <f t="shared" si="46"/>
        <v>106321.53737520566</v>
      </c>
      <c r="EB46" s="32">
        <f t="shared" ref="EB46:GM46" si="47">EP21</f>
        <v>104256.74748626156</v>
      </c>
      <c r="EC46" s="32">
        <f t="shared" si="47"/>
        <v>103097.62082114606</v>
      </c>
      <c r="ED46" s="32">
        <f t="shared" si="47"/>
        <v>101915.37472565923</v>
      </c>
      <c r="EE46" s="32">
        <f t="shared" si="47"/>
        <v>100782.61653006729</v>
      </c>
      <c r="EF46" s="32">
        <f t="shared" si="47"/>
        <v>99642.886147279103</v>
      </c>
      <c r="EG46" s="32">
        <f t="shared" si="47"/>
        <v>98525.406248301646</v>
      </c>
      <c r="EH46" s="32">
        <f t="shared" si="47"/>
        <v>97417.628929925137</v>
      </c>
      <c r="EI46" s="32">
        <f t="shared" si="47"/>
        <v>96346.710615508739</v>
      </c>
      <c r="EJ46" s="32">
        <f t="shared" si="47"/>
        <v>95271.918673381122</v>
      </c>
      <c r="EK46" s="32">
        <f t="shared" si="47"/>
        <v>94230.790469054045</v>
      </c>
      <c r="EL46" s="32">
        <f t="shared" si="47"/>
        <v>93168.952246325469</v>
      </c>
      <c r="EM46" s="32">
        <f t="shared" si="47"/>
        <v>92949.952808495655</v>
      </c>
      <c r="EN46" s="32">
        <f t="shared" si="47"/>
        <v>91130.889279030525</v>
      </c>
      <c r="EO46" s="32">
        <f t="shared" si="47"/>
        <v>90099.890826281189</v>
      </c>
      <c r="EP46" s="32">
        <f t="shared" si="47"/>
        <v>89110.346658898372</v>
      </c>
      <c r="EQ46" s="32">
        <f t="shared" si="47"/>
        <v>88140.08431090771</v>
      </c>
      <c r="ER46" s="32">
        <f t="shared" si="47"/>
        <v>87181.028387828555</v>
      </c>
      <c r="ES46" s="32">
        <f t="shared" si="47"/>
        <v>86201.740416816407</v>
      </c>
      <c r="ET46" s="32">
        <f t="shared" si="47"/>
        <v>85264.707022875868</v>
      </c>
      <c r="EU46" s="32">
        <f t="shared" si="47"/>
        <v>84338.423478408557</v>
      </c>
      <c r="EV46" s="32">
        <f t="shared" si="47"/>
        <v>83391.995887148849</v>
      </c>
      <c r="EW46" s="32">
        <f t="shared" si="47"/>
        <v>82452.88300488099</v>
      </c>
      <c r="EX46" s="32">
        <f t="shared" si="47"/>
        <v>81532.359216290934</v>
      </c>
      <c r="EY46" s="32">
        <f t="shared" si="47"/>
        <v>81366.603838738651</v>
      </c>
      <c r="EZ46" s="32">
        <f t="shared" si="47"/>
        <v>79764.809064568457</v>
      </c>
      <c r="FA46" s="32">
        <f t="shared" si="47"/>
        <v>78900.197010685457</v>
      </c>
      <c r="FB46" s="32">
        <f t="shared" si="47"/>
        <v>78045.345827463956</v>
      </c>
      <c r="FC46" s="32">
        <f t="shared" si="47"/>
        <v>77131.605606187819</v>
      </c>
      <c r="FD46" s="32">
        <f t="shared" si="47"/>
        <v>76251.727409423431</v>
      </c>
      <c r="FE46" s="32">
        <f t="shared" si="47"/>
        <v>75373.886180496716</v>
      </c>
      <c r="FF46" s="32">
        <f t="shared" si="47"/>
        <v>74529.285679394918</v>
      </c>
      <c r="FG46" s="32">
        <f t="shared" si="47"/>
        <v>73565.746624946813</v>
      </c>
      <c r="FH46" s="32">
        <f t="shared" si="47"/>
        <v>72697.193399810465</v>
      </c>
      <c r="FI46" s="32">
        <f t="shared" si="47"/>
        <v>71891.899207095776</v>
      </c>
      <c r="FJ46" s="32">
        <f t="shared" si="47"/>
        <v>71096.547625318955</v>
      </c>
      <c r="FK46" s="32">
        <f t="shared" si="47"/>
        <v>70835.916955305263</v>
      </c>
      <c r="FL46" s="32">
        <f t="shared" si="47"/>
        <v>69534.897625262965</v>
      </c>
      <c r="FM46" s="32">
        <f t="shared" si="47"/>
        <v>68775.859925437835</v>
      </c>
      <c r="FN46" s="32">
        <f t="shared" si="47"/>
        <v>67986.211848480831</v>
      </c>
      <c r="FO46" s="32">
        <f t="shared" si="47"/>
        <v>67160.025533597509</v>
      </c>
      <c r="FP46" s="32">
        <f t="shared" si="47"/>
        <v>66412.636754058738</v>
      </c>
      <c r="FQ46" s="32">
        <f t="shared" si="47"/>
        <v>65675.508336910658</v>
      </c>
      <c r="FR46" s="32">
        <f t="shared" si="47"/>
        <v>64961.336441809748</v>
      </c>
      <c r="FS46" s="32">
        <f t="shared" si="47"/>
        <v>64254.920670923391</v>
      </c>
      <c r="FT46" s="32">
        <f t="shared" si="47"/>
        <v>63556.15481419157</v>
      </c>
      <c r="FU46" s="32">
        <f t="shared" si="47"/>
        <v>62864.944483342959</v>
      </c>
      <c r="FV46" s="32">
        <f t="shared" si="47"/>
        <v>62171.850791051227</v>
      </c>
      <c r="FW46" s="32">
        <f t="shared" si="47"/>
        <v>61949.242432924715</v>
      </c>
      <c r="FX46" s="32">
        <f t="shared" si="47"/>
        <v>60826.33920622486</v>
      </c>
      <c r="FY46" s="32">
        <f t="shared" si="47"/>
        <v>60164.379577756437</v>
      </c>
      <c r="FZ46" s="32">
        <f t="shared" si="47"/>
        <v>59509.488328784573</v>
      </c>
      <c r="GA46" s="32">
        <f t="shared" si="47"/>
        <v>0</v>
      </c>
      <c r="GB46" s="32">
        <f t="shared" si="47"/>
        <v>0</v>
      </c>
      <c r="GC46" s="32">
        <f t="shared" si="47"/>
        <v>0</v>
      </c>
      <c r="GD46" s="32">
        <f t="shared" si="47"/>
        <v>0</v>
      </c>
      <c r="GE46" s="32">
        <f t="shared" si="47"/>
        <v>0</v>
      </c>
      <c r="GF46" s="32">
        <f t="shared" si="47"/>
        <v>0</v>
      </c>
      <c r="GG46" s="32">
        <f t="shared" si="47"/>
        <v>0</v>
      </c>
      <c r="GH46" s="32">
        <f t="shared" si="47"/>
        <v>0</v>
      </c>
      <c r="GI46" s="32">
        <f t="shared" si="47"/>
        <v>0</v>
      </c>
      <c r="GJ46" s="32">
        <f t="shared" si="47"/>
        <v>0</v>
      </c>
      <c r="GK46" s="32">
        <f t="shared" si="47"/>
        <v>0</v>
      </c>
      <c r="GL46" s="32">
        <f t="shared" si="47"/>
        <v>0</v>
      </c>
      <c r="GM46" s="32">
        <f t="shared" si="47"/>
        <v>0</v>
      </c>
      <c r="GN46" s="32">
        <f>HB21</f>
        <v>0</v>
      </c>
    </row>
    <row r="47" spans="2:196" s="32" customFormat="1" x14ac:dyDescent="0.25">
      <c r="B47" s="32">
        <f>Blad4!B21</f>
        <v>162820255.35188976</v>
      </c>
      <c r="C47" s="32">
        <f>R22</f>
        <v>7193648.3510345155</v>
      </c>
      <c r="D47" s="32">
        <f t="shared" ref="D47:BO47" si="48">S22</f>
        <v>12954838.091569327</v>
      </c>
      <c r="E47" s="32">
        <f t="shared" si="48"/>
        <v>9640078.0481640976</v>
      </c>
      <c r="F47" s="32">
        <f t="shared" si="48"/>
        <v>8322265.870354848</v>
      </c>
      <c r="G47" s="32">
        <f t="shared" si="48"/>
        <v>7063507.7840362722</v>
      </c>
      <c r="H47" s="32">
        <f t="shared" si="48"/>
        <v>6381561.9100763854</v>
      </c>
      <c r="I47" s="32">
        <f t="shared" si="48"/>
        <v>5680994.2448314894</v>
      </c>
      <c r="J47" s="32">
        <f t="shared" si="48"/>
        <v>5516431.5227035042</v>
      </c>
      <c r="K47" s="32">
        <f t="shared" si="48"/>
        <v>5240201.6176341763</v>
      </c>
      <c r="L47" s="32">
        <f t="shared" si="48"/>
        <v>4813922.6466709636</v>
      </c>
      <c r="M47" s="32">
        <f t="shared" si="48"/>
        <v>4973832.4611234982</v>
      </c>
      <c r="N47" s="32">
        <f t="shared" si="48"/>
        <v>4662626.1764855916</v>
      </c>
      <c r="O47" s="32">
        <f t="shared" si="48"/>
        <v>4711416.2622247068</v>
      </c>
      <c r="P47" s="32">
        <f t="shared" si="48"/>
        <v>5273919.4639621889</v>
      </c>
      <c r="Q47" s="32">
        <f t="shared" si="48"/>
        <v>4696384.6374300756</v>
      </c>
      <c r="R47" s="32">
        <f t="shared" si="48"/>
        <v>4903469.8108191667</v>
      </c>
      <c r="S47" s="32">
        <f t="shared" si="48"/>
        <v>4480223.603363812</v>
      </c>
      <c r="T47" s="32">
        <f t="shared" si="48"/>
        <v>4122108.6539657405</v>
      </c>
      <c r="U47" s="32">
        <f t="shared" si="48"/>
        <v>4016537.5498952819</v>
      </c>
      <c r="V47" s="32">
        <f t="shared" si="48"/>
        <v>3956932.3429668602</v>
      </c>
      <c r="W47" s="32">
        <f t="shared" si="48"/>
        <v>3813478.9584632358</v>
      </c>
      <c r="X47" s="32">
        <f t="shared" si="48"/>
        <v>3283316.5327855656</v>
      </c>
      <c r="Y47" s="32">
        <f t="shared" si="48"/>
        <v>3316820.6900906358</v>
      </c>
      <c r="Z47" s="32">
        <f t="shared" si="48"/>
        <v>3048187.7303181626</v>
      </c>
      <c r="AA47" s="32">
        <f t="shared" si="48"/>
        <v>2970688.8897613212</v>
      </c>
      <c r="AB47" s="32">
        <f t="shared" si="48"/>
        <v>3401868.2011417057</v>
      </c>
      <c r="AC47" s="32">
        <f t="shared" si="48"/>
        <v>2906909.9128885441</v>
      </c>
      <c r="AD47" s="32">
        <f t="shared" si="48"/>
        <v>3023043.3002098035</v>
      </c>
      <c r="AE47" s="32">
        <f t="shared" si="48"/>
        <v>2758462.492453217</v>
      </c>
      <c r="AF47" s="32">
        <f t="shared" si="48"/>
        <v>2636162.6438904861</v>
      </c>
      <c r="AG47" s="32">
        <f t="shared" si="48"/>
        <v>2656624.1540250303</v>
      </c>
      <c r="AH47" s="32">
        <f t="shared" si="48"/>
        <v>2678701.2105412632</v>
      </c>
      <c r="AI47" s="32">
        <f t="shared" si="48"/>
        <v>2590596.2218475249</v>
      </c>
      <c r="AJ47" s="32">
        <f t="shared" si="48"/>
        <v>2266764.4264043556</v>
      </c>
      <c r="AK47" s="32">
        <f t="shared" si="48"/>
        <v>2364897.3829559991</v>
      </c>
      <c r="AL47" s="32">
        <f t="shared" si="48"/>
        <v>2162433.1389756715</v>
      </c>
      <c r="AM47" s="32">
        <f t="shared" si="48"/>
        <v>2200294.1082961331</v>
      </c>
      <c r="AN47" s="32">
        <f t="shared" si="48"/>
        <v>2652170.313135637</v>
      </c>
      <c r="AO47" s="32">
        <f t="shared" si="48"/>
        <v>2292497.6513602734</v>
      </c>
      <c r="AP47" s="32">
        <f t="shared" si="48"/>
        <v>2461780.0457292451</v>
      </c>
      <c r="AQ47" s="32">
        <f t="shared" si="48"/>
        <v>2245749.8364218888</v>
      </c>
      <c r="AR47" s="32">
        <f t="shared" si="48"/>
        <v>2093652.9302871048</v>
      </c>
      <c r="AS47" s="32">
        <f t="shared" si="48"/>
        <v>2103512.5013944535</v>
      </c>
      <c r="AT47" s="32">
        <f t="shared" si="48"/>
        <v>2129322.7247153791</v>
      </c>
      <c r="AU47" s="32">
        <f t="shared" si="48"/>
        <v>2063269.5733156111</v>
      </c>
      <c r="AV47" s="32">
        <f t="shared" si="48"/>
        <v>1796989.8356267205</v>
      </c>
      <c r="AW47" s="32">
        <f t="shared" si="48"/>
        <v>1899097.9201283469</v>
      </c>
      <c r="AX47" s="32">
        <f t="shared" si="48"/>
        <v>1734534.182649276</v>
      </c>
      <c r="AY47" s="32">
        <f t="shared" si="48"/>
        <v>1786418.9172548824</v>
      </c>
      <c r="AZ47" s="32">
        <f t="shared" si="48"/>
        <v>2152969.6894597625</v>
      </c>
      <c r="BA47" s="32">
        <f t="shared" si="48"/>
        <v>1848104.6428537988</v>
      </c>
      <c r="BB47" s="32">
        <f t="shared" si="48"/>
        <v>2000951.2986539113</v>
      </c>
      <c r="BC47" s="32">
        <f t="shared" si="48"/>
        <v>1817730.4403775609</v>
      </c>
      <c r="BD47" s="32">
        <f t="shared" si="48"/>
        <v>1685153.0516996251</v>
      </c>
      <c r="BE47" s="32">
        <f t="shared" si="48"/>
        <v>1702199.3638608381</v>
      </c>
      <c r="BF47" s="32">
        <f t="shared" si="48"/>
        <v>1734859.0898010768</v>
      </c>
      <c r="BG47" s="32">
        <f t="shared" si="48"/>
        <v>1687011.2711593322</v>
      </c>
      <c r="BH47" s="32">
        <f t="shared" si="48"/>
        <v>1453092.3318438772</v>
      </c>
      <c r="BI47" s="32">
        <f t="shared" si="48"/>
        <v>1542626.0844213888</v>
      </c>
      <c r="BJ47" s="32">
        <f t="shared" si="48"/>
        <v>1405930.7814429752</v>
      </c>
      <c r="BK47" s="32">
        <f t="shared" si="48"/>
        <v>1417384.1145979231</v>
      </c>
      <c r="BL47" s="32">
        <f t="shared" si="48"/>
        <v>1761040.6411871293</v>
      </c>
      <c r="BM47" s="32">
        <f t="shared" si="48"/>
        <v>1496371.6792939671</v>
      </c>
      <c r="BN47" s="32">
        <f t="shared" si="48"/>
        <v>1637412.9987020665</v>
      </c>
      <c r="BO47" s="32">
        <f t="shared" si="48"/>
        <v>1487099.6936578129</v>
      </c>
      <c r="BP47" s="32">
        <f t="shared" ref="BP47:EA47" si="49">CE22</f>
        <v>1382150.5244059216</v>
      </c>
      <c r="BQ47" s="32">
        <f t="shared" si="49"/>
        <v>1398676.593817852</v>
      </c>
      <c r="BR47" s="32">
        <f t="shared" si="49"/>
        <v>1429782.5837638078</v>
      </c>
      <c r="BS47" s="32">
        <f t="shared" si="49"/>
        <v>1385727.2025224417</v>
      </c>
      <c r="BT47" s="32">
        <f t="shared" si="49"/>
        <v>1178784.9300259631</v>
      </c>
      <c r="BU47" s="32">
        <f t="shared" si="49"/>
        <v>1265897.3423027135</v>
      </c>
      <c r="BV47" s="32">
        <f t="shared" si="49"/>
        <v>1147691.9279728686</v>
      </c>
      <c r="BW47" s="32">
        <f t="shared" si="49"/>
        <v>1169074.0406709658</v>
      </c>
      <c r="BX47" s="32">
        <f t="shared" si="49"/>
        <v>1476950.8134994898</v>
      </c>
      <c r="BY47" s="32">
        <f t="shared" si="49"/>
        <v>1250579.8186568522</v>
      </c>
      <c r="BZ47" s="32">
        <f t="shared" si="49"/>
        <v>1384807.6472352843</v>
      </c>
      <c r="CA47" s="32">
        <f t="shared" si="49"/>
        <v>1241047.6130265887</v>
      </c>
      <c r="CB47" s="32">
        <f t="shared" si="49"/>
        <v>1141796.2781343348</v>
      </c>
      <c r="CC47" s="32">
        <f t="shared" si="49"/>
        <v>1164741.2605608669</v>
      </c>
      <c r="CD47" s="32">
        <f t="shared" si="49"/>
        <v>1195181.8729931023</v>
      </c>
      <c r="CE47" s="32">
        <f t="shared" si="49"/>
        <v>1160029.563549804</v>
      </c>
      <c r="CF47" s="32">
        <f t="shared" si="49"/>
        <v>979789.230100933</v>
      </c>
      <c r="CG47" s="32">
        <f t="shared" si="49"/>
        <v>1061325.3384177194</v>
      </c>
      <c r="CH47" s="32">
        <f t="shared" si="49"/>
        <v>956068.22254807781</v>
      </c>
      <c r="CI47" s="32">
        <f t="shared" si="49"/>
        <v>980073.49188736943</v>
      </c>
      <c r="CJ47" s="32">
        <f t="shared" si="49"/>
        <v>1258044.6245775411</v>
      </c>
      <c r="CK47" s="32">
        <f t="shared" si="49"/>
        <v>1051680.6380356597</v>
      </c>
      <c r="CL47" s="32">
        <f t="shared" si="49"/>
        <v>1172259.35085019</v>
      </c>
      <c r="CM47" s="32">
        <f t="shared" si="49"/>
        <v>1053052.138478063</v>
      </c>
      <c r="CN47" s="32">
        <f t="shared" si="49"/>
        <v>967294.48032030615</v>
      </c>
      <c r="CO47" s="32">
        <f t="shared" si="49"/>
        <v>984655.3421956168</v>
      </c>
      <c r="CP47" s="32">
        <f t="shared" si="49"/>
        <v>1012524.4636475075</v>
      </c>
      <c r="CQ47" s="32">
        <f t="shared" si="49"/>
        <v>984843.58414465492</v>
      </c>
      <c r="CR47" s="32">
        <f t="shared" si="49"/>
        <v>826157.79222661024</v>
      </c>
      <c r="CS47" s="32">
        <f t="shared" si="49"/>
        <v>901852.65111103933</v>
      </c>
      <c r="CT47" s="32">
        <f t="shared" si="49"/>
        <v>809744.63980695442</v>
      </c>
      <c r="CU47" s="32">
        <f t="shared" si="49"/>
        <v>829242.47070201149</v>
      </c>
      <c r="CV47" s="32">
        <f t="shared" si="49"/>
        <v>1076324.2713689576</v>
      </c>
      <c r="CW47" s="32">
        <f t="shared" si="49"/>
        <v>897314.57150648406</v>
      </c>
      <c r="CX47" s="32">
        <f t="shared" si="49"/>
        <v>1007435.967544133</v>
      </c>
      <c r="CY47" s="32">
        <f t="shared" si="49"/>
        <v>898410.49509293097</v>
      </c>
      <c r="CZ47" s="32">
        <f t="shared" si="49"/>
        <v>822329.69633536437</v>
      </c>
      <c r="DA47" s="32">
        <f t="shared" si="49"/>
        <v>841129.12955466704</v>
      </c>
      <c r="DB47" s="32">
        <f t="shared" si="49"/>
        <v>870197.66635205667</v>
      </c>
      <c r="DC47" s="32">
        <f t="shared" si="49"/>
        <v>846599.27948018746</v>
      </c>
      <c r="DD47" s="32">
        <f t="shared" si="49"/>
        <v>701804.87597937335</v>
      </c>
      <c r="DE47" s="32">
        <f t="shared" si="49"/>
        <v>768683.34390892473</v>
      </c>
      <c r="DF47" s="32">
        <f t="shared" si="49"/>
        <v>691124.60387408838</v>
      </c>
      <c r="DG47" s="32">
        <f t="shared" si="49"/>
        <v>687404.64211198268</v>
      </c>
      <c r="DH47" s="32">
        <f t="shared" si="49"/>
        <v>909120.71521377203</v>
      </c>
      <c r="DI47" s="32">
        <f t="shared" si="49"/>
        <v>746134.90928701544</v>
      </c>
      <c r="DJ47" s="32">
        <f t="shared" si="49"/>
        <v>845572.14936850441</v>
      </c>
      <c r="DK47" s="32">
        <f t="shared" si="49"/>
        <v>749464.23280698375</v>
      </c>
      <c r="DL47" s="32">
        <f t="shared" si="49"/>
        <v>684966.0842004359</v>
      </c>
      <c r="DM47" s="32">
        <f t="shared" si="49"/>
        <v>704001.39369898511</v>
      </c>
      <c r="DN47" s="32">
        <f t="shared" si="49"/>
        <v>730319.03858672665</v>
      </c>
      <c r="DO47" s="32">
        <f t="shared" si="49"/>
        <v>710761.71922514844</v>
      </c>
      <c r="DP47" s="32">
        <f t="shared" si="49"/>
        <v>589138.50275092048</v>
      </c>
      <c r="DQ47" s="32">
        <f t="shared" si="49"/>
        <v>648122.63750356471</v>
      </c>
      <c r="DR47" s="32">
        <f t="shared" si="49"/>
        <v>571902.14431952825</v>
      </c>
      <c r="DS47" s="32">
        <f t="shared" si="49"/>
        <v>519565.42398515373</v>
      </c>
      <c r="DT47" s="32">
        <f t="shared" si="49"/>
        <v>704337.23410746269</v>
      </c>
      <c r="DU47" s="32">
        <f t="shared" si="49"/>
        <v>561363.67845395359</v>
      </c>
      <c r="DV47" s="32">
        <f t="shared" si="49"/>
        <v>653284.31951657694</v>
      </c>
      <c r="DW47" s="32">
        <f t="shared" si="49"/>
        <v>570424.97182005888</v>
      </c>
      <c r="DX47" s="32">
        <f t="shared" si="49"/>
        <v>514154.71003413503</v>
      </c>
      <c r="DY47" s="32">
        <f t="shared" si="49"/>
        <v>533230.36303191422</v>
      </c>
      <c r="DZ47" s="32">
        <f t="shared" si="49"/>
        <v>557771.8647296651</v>
      </c>
      <c r="EA47" s="32">
        <f t="shared" si="49"/>
        <v>541552.11197387811</v>
      </c>
      <c r="EB47" s="32">
        <f t="shared" ref="EB47:GM47" si="50">EQ22</f>
        <v>431932.12021327321</v>
      </c>
      <c r="EC47" s="32">
        <f t="shared" si="50"/>
        <v>488073.91113307897</v>
      </c>
      <c r="ED47" s="32">
        <f t="shared" si="50"/>
        <v>424229.62490088213</v>
      </c>
      <c r="EE47" s="32">
        <f t="shared" si="50"/>
        <v>444261.86494572245</v>
      </c>
      <c r="EF47" s="32">
        <f t="shared" si="50"/>
        <v>626196.41769440658</v>
      </c>
      <c r="EG47" s="32">
        <f t="shared" si="50"/>
        <v>499111.69172904734</v>
      </c>
      <c r="EH47" s="32">
        <f t="shared" si="50"/>
        <v>581087.04982221336</v>
      </c>
      <c r="EI47" s="32">
        <f t="shared" si="50"/>
        <v>507329.04809577798</v>
      </c>
      <c r="EJ47" s="32">
        <f t="shared" si="50"/>
        <v>457031.51783420477</v>
      </c>
      <c r="EK47" s="32">
        <f t="shared" si="50"/>
        <v>474133.60976936936</v>
      </c>
      <c r="EL47" s="32">
        <f t="shared" si="50"/>
        <v>496042.85218556633</v>
      </c>
      <c r="EM47" s="32">
        <f t="shared" si="50"/>
        <v>481612.64774993237</v>
      </c>
      <c r="EN47" s="32">
        <f t="shared" si="50"/>
        <v>383669.40297928121</v>
      </c>
      <c r="EO47" s="32">
        <f t="shared" si="50"/>
        <v>433862.29900983092</v>
      </c>
      <c r="EP47" s="32">
        <f t="shared" si="50"/>
        <v>376832.24506517407</v>
      </c>
      <c r="EQ47" s="32">
        <f t="shared" si="50"/>
        <v>394748.94496544963</v>
      </c>
      <c r="ER47" s="32">
        <f t="shared" si="50"/>
        <v>557344.21029639046</v>
      </c>
      <c r="ES47" s="32">
        <f t="shared" si="50"/>
        <v>443797.71562479949</v>
      </c>
      <c r="ET47" s="32">
        <f t="shared" si="50"/>
        <v>517042.48460189521</v>
      </c>
      <c r="EU47" s="32">
        <f t="shared" si="50"/>
        <v>451145.72210600768</v>
      </c>
      <c r="EV47" s="32">
        <f t="shared" si="50"/>
        <v>406200.0032066573</v>
      </c>
      <c r="EW47" s="32">
        <f t="shared" si="50"/>
        <v>421490.61650748347</v>
      </c>
      <c r="EX47" s="32">
        <f t="shared" si="50"/>
        <v>441047.10679533525</v>
      </c>
      <c r="EY47" s="32">
        <f t="shared" si="50"/>
        <v>428200.86585685163</v>
      </c>
      <c r="EZ47" s="32">
        <f t="shared" si="50"/>
        <v>340653.91333245178</v>
      </c>
      <c r="FA47" s="32">
        <f t="shared" si="50"/>
        <v>385451.34416392492</v>
      </c>
      <c r="FB47" s="32">
        <f t="shared" si="50"/>
        <v>334503.99049301445</v>
      </c>
      <c r="FC47" s="32">
        <f t="shared" si="50"/>
        <v>350532.81937968696</v>
      </c>
      <c r="FD47" s="32">
        <f t="shared" si="50"/>
        <v>495767.41440228542</v>
      </c>
      <c r="FE47" s="32">
        <f t="shared" si="50"/>
        <v>394355.94248299499</v>
      </c>
      <c r="FF47" s="32">
        <f t="shared" si="50"/>
        <v>459805.90031148487</v>
      </c>
      <c r="FG47" s="32">
        <f t="shared" si="50"/>
        <v>400966.14995873981</v>
      </c>
      <c r="FH47" s="32">
        <f t="shared" si="50"/>
        <v>360851.09594512807</v>
      </c>
      <c r="FI47" s="32">
        <f t="shared" si="50"/>
        <v>374526.49668670702</v>
      </c>
      <c r="FJ47" s="32">
        <f t="shared" si="50"/>
        <v>391973.21014226379</v>
      </c>
      <c r="FK47" s="32">
        <f t="shared" si="50"/>
        <v>380536.47879913339</v>
      </c>
      <c r="FL47" s="32">
        <f t="shared" si="50"/>
        <v>302403.34796876286</v>
      </c>
      <c r="FM47" s="32">
        <f t="shared" si="50"/>
        <v>342466.36649236066</v>
      </c>
      <c r="FN47" s="32">
        <f t="shared" si="50"/>
        <v>297001.09920120862</v>
      </c>
      <c r="FO47" s="32">
        <f t="shared" si="50"/>
        <v>311312.05890863604</v>
      </c>
      <c r="FP47" s="32">
        <f t="shared" si="50"/>
        <v>441018.99117864034</v>
      </c>
      <c r="FQ47" s="32">
        <f t="shared" si="50"/>
        <v>350476.59620621969</v>
      </c>
      <c r="FR47" s="32">
        <f t="shared" si="50"/>
        <v>408900.5117040936</v>
      </c>
      <c r="FS47" s="32">
        <f t="shared" si="50"/>
        <v>356370.59487443551</v>
      </c>
      <c r="FT47" s="32">
        <f t="shared" si="50"/>
        <v>320572.16150985676</v>
      </c>
      <c r="FU47" s="32">
        <f t="shared" si="50"/>
        <v>332773.96429022</v>
      </c>
      <c r="FV47" s="32">
        <f t="shared" si="50"/>
        <v>348296.79283882392</v>
      </c>
      <c r="FW47" s="32">
        <f t="shared" si="50"/>
        <v>338149.37680681492</v>
      </c>
      <c r="FX47" s="32">
        <f t="shared" si="50"/>
        <v>323740.62932385446</v>
      </c>
      <c r="FY47" s="32">
        <f t="shared" si="50"/>
        <v>306438.8145652223</v>
      </c>
      <c r="FZ47" s="32">
        <f t="shared" si="50"/>
        <v>250987.00027427357</v>
      </c>
      <c r="GA47" s="32">
        <f t="shared" si="50"/>
        <v>0</v>
      </c>
      <c r="GB47" s="32">
        <f t="shared" si="50"/>
        <v>0</v>
      </c>
      <c r="GC47" s="32">
        <f t="shared" si="50"/>
        <v>0</v>
      </c>
      <c r="GD47" s="32">
        <f t="shared" si="50"/>
        <v>0</v>
      </c>
      <c r="GE47" s="32">
        <f t="shared" si="50"/>
        <v>0</v>
      </c>
      <c r="GF47" s="32">
        <f t="shared" si="50"/>
        <v>0</v>
      </c>
      <c r="GG47" s="32">
        <f t="shared" si="50"/>
        <v>0</v>
      </c>
      <c r="GH47" s="32">
        <f t="shared" si="50"/>
        <v>0</v>
      </c>
      <c r="GI47" s="32">
        <f t="shared" si="50"/>
        <v>0</v>
      </c>
      <c r="GJ47" s="32">
        <f t="shared" si="50"/>
        <v>0</v>
      </c>
      <c r="GK47" s="32">
        <f t="shared" si="50"/>
        <v>0</v>
      </c>
      <c r="GL47" s="32">
        <f t="shared" si="50"/>
        <v>0</v>
      </c>
      <c r="GM47" s="32">
        <f t="shared" si="50"/>
        <v>0</v>
      </c>
      <c r="GN47" s="32">
        <f>HC22</f>
        <v>0</v>
      </c>
    </row>
    <row r="48" spans="2:196" s="32" customFormat="1" x14ac:dyDescent="0.25">
      <c r="B48" s="32">
        <f>Blad4!B22</f>
        <v>411552429.35417211</v>
      </c>
      <c r="C48" s="32">
        <f>S23</f>
        <v>10299526.512758523</v>
      </c>
      <c r="D48" s="32">
        <f t="shared" ref="D48:BO48" si="51">T23</f>
        <v>18709855.63038215</v>
      </c>
      <c r="E48" s="32">
        <f t="shared" si="51"/>
        <v>15693025.642810859</v>
      </c>
      <c r="F48" s="32">
        <f t="shared" si="51"/>
        <v>12219061.264914893</v>
      </c>
      <c r="G48" s="32">
        <f t="shared" si="51"/>
        <v>9991489.0113450289</v>
      </c>
      <c r="H48" s="32">
        <f t="shared" si="51"/>
        <v>10038664.537825178</v>
      </c>
      <c r="I48" s="32">
        <f t="shared" si="51"/>
        <v>10431406.009740764</v>
      </c>
      <c r="J48" s="32">
        <f t="shared" si="51"/>
        <v>10652246.168349072</v>
      </c>
      <c r="K48" s="32">
        <f t="shared" si="51"/>
        <v>10517412.14573019</v>
      </c>
      <c r="L48" s="32">
        <f t="shared" si="51"/>
        <v>10417001.331338644</v>
      </c>
      <c r="M48" s="32">
        <f t="shared" si="51"/>
        <v>10574482.389173802</v>
      </c>
      <c r="N48" s="32">
        <f t="shared" si="51"/>
        <v>10812439.150799902</v>
      </c>
      <c r="O48" s="32">
        <f t="shared" si="51"/>
        <v>11261237.592064381</v>
      </c>
      <c r="P48" s="32">
        <f t="shared" si="51"/>
        <v>11607046.028117586</v>
      </c>
      <c r="Q48" s="32">
        <f t="shared" si="51"/>
        <v>11770863.148764933</v>
      </c>
      <c r="R48" s="32">
        <f t="shared" si="51"/>
        <v>11704054.662540881</v>
      </c>
      <c r="S48" s="32">
        <f t="shared" si="51"/>
        <v>11517004.846556779</v>
      </c>
      <c r="T48" s="32">
        <f t="shared" si="51"/>
        <v>11529525.913111359</v>
      </c>
      <c r="U48" s="32">
        <f t="shared" si="51"/>
        <v>11932623.671744844</v>
      </c>
      <c r="V48" s="32">
        <f t="shared" si="51"/>
        <v>11894242.867635883</v>
      </c>
      <c r="W48" s="32">
        <f t="shared" si="51"/>
        <v>11776283.202481166</v>
      </c>
      <c r="X48" s="32">
        <f t="shared" si="51"/>
        <v>11507981.36408839</v>
      </c>
      <c r="Y48" s="32">
        <f t="shared" si="51"/>
        <v>11277980.832261514</v>
      </c>
      <c r="Z48" s="32">
        <f t="shared" si="51"/>
        <v>11206245.754966231</v>
      </c>
      <c r="AA48" s="32">
        <f t="shared" si="51"/>
        <v>11254526.735345986</v>
      </c>
      <c r="AB48" s="32">
        <f t="shared" si="51"/>
        <v>11306275.222506888</v>
      </c>
      <c r="AC48" s="32">
        <f t="shared" si="51"/>
        <v>11293657.598155553</v>
      </c>
      <c r="AD48" s="32">
        <f t="shared" si="51"/>
        <v>10963755.075311232</v>
      </c>
      <c r="AE48" s="32">
        <f t="shared" si="51"/>
        <v>10832988.029785097</v>
      </c>
      <c r="AF48" s="32">
        <f t="shared" si="51"/>
        <v>10924836.634241616</v>
      </c>
      <c r="AG48" s="32">
        <f t="shared" si="51"/>
        <v>11263867.367756482</v>
      </c>
      <c r="AH48" s="32">
        <f t="shared" si="51"/>
        <v>11200657.432541972</v>
      </c>
      <c r="AI48" s="32">
        <f t="shared" si="51"/>
        <v>11111222.351042286</v>
      </c>
      <c r="AJ48" s="32">
        <f t="shared" si="51"/>
        <v>10983999.976845793</v>
      </c>
      <c r="AK48" s="32">
        <f t="shared" si="51"/>
        <v>10861615.771188023</v>
      </c>
      <c r="AL48" s="32">
        <f t="shared" si="51"/>
        <v>10817453.579845434</v>
      </c>
      <c r="AM48" s="32">
        <f t="shared" si="51"/>
        <v>10882310.142002361</v>
      </c>
      <c r="AN48" s="32">
        <f t="shared" si="51"/>
        <v>10973620.110566109</v>
      </c>
      <c r="AO48" s="32">
        <f t="shared" si="51"/>
        <v>10965261.405948101</v>
      </c>
      <c r="AP48" s="32">
        <f t="shared" si="51"/>
        <v>10862848.186360195</v>
      </c>
      <c r="AQ48" s="32">
        <f t="shared" si="51"/>
        <v>10751312.948513877</v>
      </c>
      <c r="AR48" s="32">
        <f t="shared" si="51"/>
        <v>10758689.361782636</v>
      </c>
      <c r="AS48" s="32">
        <f t="shared" si="51"/>
        <v>10970094.45382322</v>
      </c>
      <c r="AT48" s="32">
        <f t="shared" si="51"/>
        <v>10859328.533085264</v>
      </c>
      <c r="AU48" s="32">
        <f t="shared" si="51"/>
        <v>10758192.673040977</v>
      </c>
      <c r="AV48" s="32">
        <f t="shared" si="51"/>
        <v>10642052.191217478</v>
      </c>
      <c r="AW48" s="32">
        <f t="shared" si="51"/>
        <v>10542161.985143129</v>
      </c>
      <c r="AX48" s="32">
        <f t="shared" si="51"/>
        <v>10558314.534007037</v>
      </c>
      <c r="AY48" s="32">
        <f t="shared" si="51"/>
        <v>10586258.552375445</v>
      </c>
      <c r="AZ48" s="32">
        <f t="shared" si="51"/>
        <v>10580434.627881333</v>
      </c>
      <c r="BA48" s="32">
        <f t="shared" si="51"/>
        <v>10511051.745185487</v>
      </c>
      <c r="BB48" s="32">
        <f t="shared" si="51"/>
        <v>10393314.02786281</v>
      </c>
      <c r="BC48" s="32">
        <f t="shared" si="51"/>
        <v>10252432.528691553</v>
      </c>
      <c r="BD48" s="32">
        <f t="shared" si="51"/>
        <v>10122159.433782654</v>
      </c>
      <c r="BE48" s="32">
        <f t="shared" si="51"/>
        <v>10099280.945473908</v>
      </c>
      <c r="BF48" s="32">
        <f t="shared" si="51"/>
        <v>9787981.5412912536</v>
      </c>
      <c r="BG48" s="32">
        <f t="shared" si="51"/>
        <v>9494280.8060846236</v>
      </c>
      <c r="BH48" s="32">
        <f t="shared" si="51"/>
        <v>9180732.1064572837</v>
      </c>
      <c r="BI48" s="32">
        <f t="shared" si="51"/>
        <v>8900485.0671357401</v>
      </c>
      <c r="BJ48" s="32">
        <f t="shared" si="51"/>
        <v>8679964.0273505878</v>
      </c>
      <c r="BK48" s="32">
        <f t="shared" si="51"/>
        <v>8491936.6977530047</v>
      </c>
      <c r="BL48" s="32">
        <f t="shared" si="51"/>
        <v>8361004.8748505972</v>
      </c>
      <c r="BM48" s="32">
        <f t="shared" si="51"/>
        <v>8188279.5852954611</v>
      </c>
      <c r="BN48" s="32">
        <f t="shared" si="51"/>
        <v>7976741.6190384729</v>
      </c>
      <c r="BO48" s="32">
        <f t="shared" si="51"/>
        <v>7769631.042430222</v>
      </c>
      <c r="BP48" s="32">
        <f t="shared" ref="BP48:EA48" si="52">CF23</f>
        <v>7595681.1274226485</v>
      </c>
      <c r="BQ48" s="32">
        <f t="shared" si="52"/>
        <v>7514794.6397989178</v>
      </c>
      <c r="BR48" s="32">
        <f t="shared" si="52"/>
        <v>7210517.6132508758</v>
      </c>
      <c r="BS48" s="32">
        <f t="shared" si="52"/>
        <v>6939465.3745402703</v>
      </c>
      <c r="BT48" s="32">
        <f t="shared" si="52"/>
        <v>6669046.2810389288</v>
      </c>
      <c r="BU48" s="32">
        <f t="shared" si="52"/>
        <v>6435013.1257623108</v>
      </c>
      <c r="BV48" s="32">
        <f t="shared" si="52"/>
        <v>6251741.9442287432</v>
      </c>
      <c r="BW48" s="32">
        <f t="shared" si="52"/>
        <v>6109535.016744595</v>
      </c>
      <c r="BX48" s="32">
        <f t="shared" si="52"/>
        <v>5982307.9276471511</v>
      </c>
      <c r="BY48" s="32">
        <f t="shared" si="52"/>
        <v>5854289.5592863727</v>
      </c>
      <c r="BZ48" s="32">
        <f t="shared" si="52"/>
        <v>5685133.9790966855</v>
      </c>
      <c r="CA48" s="32">
        <f t="shared" si="52"/>
        <v>5506541.1650916329</v>
      </c>
      <c r="CB48" s="32">
        <f t="shared" si="52"/>
        <v>5369613.1598794078</v>
      </c>
      <c r="CC48" s="32">
        <f t="shared" si="52"/>
        <v>5331677.5654753409</v>
      </c>
      <c r="CD48" s="32">
        <f t="shared" si="52"/>
        <v>5095875.3827027725</v>
      </c>
      <c r="CE48" s="32">
        <f t="shared" si="52"/>
        <v>4902947.3983373111</v>
      </c>
      <c r="CF48" s="32">
        <f t="shared" si="52"/>
        <v>4710961.0125712128</v>
      </c>
      <c r="CG48" s="32">
        <f t="shared" si="52"/>
        <v>4544715.9900551066</v>
      </c>
      <c r="CH48" s="32">
        <f t="shared" si="52"/>
        <v>4405984.247032945</v>
      </c>
      <c r="CI48" s="32">
        <f t="shared" si="52"/>
        <v>4310249.7126002992</v>
      </c>
      <c r="CJ48" s="32">
        <f t="shared" si="52"/>
        <v>4224223.4770872574</v>
      </c>
      <c r="CK48" s="32">
        <f t="shared" si="52"/>
        <v>4130405.5053913374</v>
      </c>
      <c r="CL48" s="32">
        <f t="shared" si="52"/>
        <v>4012230.6954997857</v>
      </c>
      <c r="CM48" s="32">
        <f t="shared" si="52"/>
        <v>3875986.1478781276</v>
      </c>
      <c r="CN48" s="32">
        <f t="shared" si="52"/>
        <v>3707169.2482917733</v>
      </c>
      <c r="CO48" s="32">
        <f t="shared" si="52"/>
        <v>3588036.9880952062</v>
      </c>
      <c r="CP48" s="32">
        <f t="shared" si="52"/>
        <v>3450190.7266054167</v>
      </c>
      <c r="CQ48" s="32">
        <f t="shared" si="52"/>
        <v>3381762.0713788844</v>
      </c>
      <c r="CR48" s="32">
        <f t="shared" si="52"/>
        <v>3317050.8014684031</v>
      </c>
      <c r="CS48" s="32">
        <f t="shared" si="52"/>
        <v>3253282.7467038026</v>
      </c>
      <c r="CT48" s="32">
        <f t="shared" si="52"/>
        <v>3191628.3331341376</v>
      </c>
      <c r="CU48" s="32">
        <f t="shared" si="52"/>
        <v>3126360.7474031965</v>
      </c>
      <c r="CV48" s="32">
        <f t="shared" si="52"/>
        <v>3058170.4855500199</v>
      </c>
      <c r="CW48" s="32">
        <f t="shared" si="52"/>
        <v>3005161.4705850668</v>
      </c>
      <c r="CX48" s="32">
        <f t="shared" si="52"/>
        <v>2942986.619922149</v>
      </c>
      <c r="CY48" s="32">
        <f t="shared" si="52"/>
        <v>2883750.2759705004</v>
      </c>
      <c r="CZ48" s="32">
        <f t="shared" si="52"/>
        <v>2824231.0590355215</v>
      </c>
      <c r="DA48" s="32">
        <f t="shared" si="52"/>
        <v>2819394.7924380437</v>
      </c>
      <c r="DB48" s="32">
        <f t="shared" si="52"/>
        <v>2712173.0646803793</v>
      </c>
      <c r="DC48" s="32">
        <f t="shared" si="52"/>
        <v>2659212.0985167651</v>
      </c>
      <c r="DD48" s="32">
        <f t="shared" si="52"/>
        <v>2603337.640847797</v>
      </c>
      <c r="DE48" s="32">
        <f t="shared" si="52"/>
        <v>2551341.2772652083</v>
      </c>
      <c r="DF48" s="32">
        <f t="shared" si="52"/>
        <v>2508610.9607052258</v>
      </c>
      <c r="DG48" s="32">
        <f t="shared" si="52"/>
        <v>2453273.0446352172</v>
      </c>
      <c r="DH48" s="32">
        <f t="shared" si="52"/>
        <v>2398735.2127118483</v>
      </c>
      <c r="DI48" s="32">
        <f t="shared" si="52"/>
        <v>2350532.3962202659</v>
      </c>
      <c r="DJ48" s="32">
        <f t="shared" si="52"/>
        <v>2302314.4272220237</v>
      </c>
      <c r="DK48" s="32">
        <f t="shared" si="52"/>
        <v>2255257.8906228212</v>
      </c>
      <c r="DL48" s="32">
        <f t="shared" si="52"/>
        <v>2211917.1802062895</v>
      </c>
      <c r="DM48" s="32">
        <f t="shared" si="52"/>
        <v>2210126.3453977746</v>
      </c>
      <c r="DN48" s="32">
        <f t="shared" si="52"/>
        <v>2127145.114852177</v>
      </c>
      <c r="DO48" s="32">
        <f t="shared" si="52"/>
        <v>2086591.415663033</v>
      </c>
      <c r="DP48" s="32">
        <f t="shared" si="52"/>
        <v>2050449.5815958802</v>
      </c>
      <c r="DQ48" s="32">
        <f t="shared" si="52"/>
        <v>2007745.6612385069</v>
      </c>
      <c r="DR48" s="32">
        <f t="shared" si="52"/>
        <v>1965715.6244974269</v>
      </c>
      <c r="DS48" s="32">
        <f t="shared" si="52"/>
        <v>1800650.7863503571</v>
      </c>
      <c r="DT48" s="32">
        <f t="shared" si="52"/>
        <v>1734835.5838650274</v>
      </c>
      <c r="DU48" s="32">
        <f t="shared" si="52"/>
        <v>1700254.1482542658</v>
      </c>
      <c r="DV48" s="32">
        <f t="shared" si="52"/>
        <v>1667593.0261293643</v>
      </c>
      <c r="DW48" s="32">
        <f t="shared" si="52"/>
        <v>1634896.3109706582</v>
      </c>
      <c r="DX48" s="32">
        <f t="shared" si="52"/>
        <v>1603174.4429261442</v>
      </c>
      <c r="DY48" s="32">
        <f t="shared" si="52"/>
        <v>1604598.2017297947</v>
      </c>
      <c r="DZ48" s="32">
        <f t="shared" si="52"/>
        <v>1541689.0174649085</v>
      </c>
      <c r="EA48" s="32">
        <f t="shared" si="52"/>
        <v>1511899.0435087061</v>
      </c>
      <c r="EB48" s="32">
        <f t="shared" ref="EB48:GM48" si="53">ER23</f>
        <v>1482662.2982660723</v>
      </c>
      <c r="EC48" s="32">
        <f t="shared" si="53"/>
        <v>1453345.380303558</v>
      </c>
      <c r="ED48" s="32">
        <f t="shared" si="53"/>
        <v>1425136.665188493</v>
      </c>
      <c r="EE48" s="32">
        <f t="shared" si="53"/>
        <v>1397457.4203833672</v>
      </c>
      <c r="EF48" s="32">
        <f t="shared" si="53"/>
        <v>1370341.3937584984</v>
      </c>
      <c r="EG48" s="32">
        <f t="shared" si="53"/>
        <v>1343703.153827515</v>
      </c>
      <c r="EH48" s="32">
        <f t="shared" si="53"/>
        <v>1317619.7552470043</v>
      </c>
      <c r="EI48" s="32">
        <f t="shared" si="53"/>
        <v>1292316.1428696546</v>
      </c>
      <c r="EJ48" s="32">
        <f t="shared" si="53"/>
        <v>1266842.9011531402</v>
      </c>
      <c r="EK48" s="32">
        <f t="shared" si="53"/>
        <v>1266795.7552320196</v>
      </c>
      <c r="EL48" s="32">
        <f t="shared" si="53"/>
        <v>1218231.0398508108</v>
      </c>
      <c r="EM48" s="32">
        <f t="shared" si="53"/>
        <v>1194637.6562194182</v>
      </c>
      <c r="EN48" s="32">
        <f t="shared" si="53"/>
        <v>1171640.173148274</v>
      </c>
      <c r="EO48" s="32">
        <f t="shared" si="53"/>
        <v>1148748.3924856277</v>
      </c>
      <c r="EP48" s="32">
        <f t="shared" si="53"/>
        <v>1126598.2074878819</v>
      </c>
      <c r="EQ48" s="32">
        <f t="shared" si="53"/>
        <v>1104986.4839017426</v>
      </c>
      <c r="ER48" s="32">
        <f t="shared" si="53"/>
        <v>1083470.6970715111</v>
      </c>
      <c r="ES48" s="32">
        <f t="shared" si="53"/>
        <v>1062365.36031623</v>
      </c>
      <c r="ET48" s="32">
        <f t="shared" si="53"/>
        <v>1042014.3154682228</v>
      </c>
      <c r="EU48" s="32">
        <f t="shared" si="53"/>
        <v>1022061.7071700681</v>
      </c>
      <c r="EV48" s="32">
        <f t="shared" si="53"/>
        <v>1001730.2592990937</v>
      </c>
      <c r="EW48" s="32">
        <f t="shared" si="53"/>
        <v>1000636.1505946934</v>
      </c>
      <c r="EX48" s="32">
        <f t="shared" si="53"/>
        <v>963697.45791809552</v>
      </c>
      <c r="EY48" s="32">
        <f t="shared" si="53"/>
        <v>944729.56885591615</v>
      </c>
      <c r="EZ48" s="32">
        <f t="shared" si="53"/>
        <v>926679.5141050393</v>
      </c>
      <c r="FA48" s="32">
        <f t="shared" si="53"/>
        <v>908922.53404047701</v>
      </c>
      <c r="FB48" s="32">
        <f t="shared" si="53"/>
        <v>890670.8320085</v>
      </c>
      <c r="FC48" s="32">
        <f t="shared" si="53"/>
        <v>873632.76193113206</v>
      </c>
      <c r="FD48" s="32">
        <f t="shared" si="53"/>
        <v>856945.20186761208</v>
      </c>
      <c r="FE48" s="32">
        <f t="shared" si="53"/>
        <v>839503.57635469874</v>
      </c>
      <c r="FF48" s="32">
        <f t="shared" si="53"/>
        <v>823455.06113774201</v>
      </c>
      <c r="FG48" s="32">
        <f t="shared" si="53"/>
        <v>807691.2541741383</v>
      </c>
      <c r="FH48" s="32">
        <f t="shared" si="53"/>
        <v>791858.47212800675</v>
      </c>
      <c r="FI48" s="32">
        <f t="shared" si="53"/>
        <v>789109.36751233344</v>
      </c>
      <c r="FJ48" s="32">
        <f t="shared" si="53"/>
        <v>761878.96250991197</v>
      </c>
      <c r="FK48" s="32">
        <f t="shared" si="53"/>
        <v>746984.67153161007</v>
      </c>
      <c r="FL48" s="32">
        <f t="shared" si="53"/>
        <v>732766.61105926288</v>
      </c>
      <c r="FM48" s="32">
        <f t="shared" si="53"/>
        <v>718767.19127430185</v>
      </c>
      <c r="FN48" s="32">
        <f t="shared" si="53"/>
        <v>704012.78784287104</v>
      </c>
      <c r="FO48" s="32">
        <f t="shared" si="53"/>
        <v>690445.85695620207</v>
      </c>
      <c r="FP48" s="32">
        <f t="shared" si="53"/>
        <v>677310.65706403076</v>
      </c>
      <c r="FQ48" s="32">
        <f t="shared" si="53"/>
        <v>663963.85505255044</v>
      </c>
      <c r="FR48" s="32">
        <f t="shared" si="53"/>
        <v>651188.43060486636</v>
      </c>
      <c r="FS48" s="32">
        <f t="shared" si="53"/>
        <v>638831.57734664588</v>
      </c>
      <c r="FT48" s="32">
        <f t="shared" si="53"/>
        <v>625429.97792804195</v>
      </c>
      <c r="FU48" s="32">
        <f t="shared" si="53"/>
        <v>620873.01494586456</v>
      </c>
      <c r="FV48" s="32">
        <f t="shared" si="53"/>
        <v>601848.39180404099</v>
      </c>
      <c r="FW48" s="32">
        <f t="shared" si="53"/>
        <v>589827.76526654547</v>
      </c>
      <c r="FX48" s="32">
        <f t="shared" si="53"/>
        <v>578598.17041659751</v>
      </c>
      <c r="FY48" s="32">
        <f t="shared" si="53"/>
        <v>567577.34330961981</v>
      </c>
      <c r="FZ48" s="32">
        <f t="shared" si="53"/>
        <v>555844.54290125507</v>
      </c>
      <c r="GA48" s="32">
        <f t="shared" si="53"/>
        <v>478512.47654690093</v>
      </c>
      <c r="GB48" s="32">
        <f t="shared" si="53"/>
        <v>0</v>
      </c>
      <c r="GC48" s="32">
        <f t="shared" si="53"/>
        <v>0</v>
      </c>
      <c r="GD48" s="32">
        <f t="shared" si="53"/>
        <v>0</v>
      </c>
      <c r="GE48" s="32">
        <f t="shared" si="53"/>
        <v>0</v>
      </c>
      <c r="GF48" s="32">
        <f t="shared" si="53"/>
        <v>0</v>
      </c>
      <c r="GG48" s="32">
        <f t="shared" si="53"/>
        <v>0</v>
      </c>
      <c r="GH48" s="32">
        <f t="shared" si="53"/>
        <v>0</v>
      </c>
      <c r="GI48" s="32">
        <f t="shared" si="53"/>
        <v>0</v>
      </c>
      <c r="GJ48" s="32">
        <f t="shared" si="53"/>
        <v>0</v>
      </c>
      <c r="GK48" s="32">
        <f t="shared" si="53"/>
        <v>0</v>
      </c>
      <c r="GL48" s="32">
        <f t="shared" si="53"/>
        <v>0</v>
      </c>
      <c r="GM48" s="32">
        <f t="shared" si="53"/>
        <v>0</v>
      </c>
      <c r="GN48" s="32">
        <f>HD23</f>
        <v>0</v>
      </c>
    </row>
    <row r="49" spans="1:196" s="32" customFormat="1" x14ac:dyDescent="0.25">
      <c r="B49" s="32">
        <f>Blad4!B23</f>
        <v>125074442.16576743</v>
      </c>
      <c r="C49" s="32">
        <f>T24</f>
        <v>8453069.8018075917</v>
      </c>
      <c r="D49" s="32">
        <f t="shared" ref="D49:BO49" si="54">U24</f>
        <v>9057376.4011999946</v>
      </c>
      <c r="E49" s="32">
        <f t="shared" si="54"/>
        <v>7934720.6865585418</v>
      </c>
      <c r="F49" s="32">
        <f t="shared" si="54"/>
        <v>6624921.4315654673</v>
      </c>
      <c r="G49" s="32">
        <f t="shared" si="54"/>
        <v>5761981.8346929383</v>
      </c>
      <c r="H49" s="32">
        <f t="shared" si="54"/>
        <v>5095836.1823385637</v>
      </c>
      <c r="I49" s="32">
        <f t="shared" si="54"/>
        <v>4845466.5321151502</v>
      </c>
      <c r="J49" s="32">
        <f t="shared" si="54"/>
        <v>4618444.4886242915</v>
      </c>
      <c r="K49" s="32">
        <f t="shared" si="54"/>
        <v>4469410.783173183</v>
      </c>
      <c r="L49" s="32">
        <f t="shared" si="54"/>
        <v>4590228.0176163055</v>
      </c>
      <c r="M49" s="32">
        <f t="shared" si="54"/>
        <v>4726501.351520218</v>
      </c>
      <c r="N49" s="32">
        <f t="shared" si="54"/>
        <v>4766162.724597076</v>
      </c>
      <c r="O49" s="32">
        <f t="shared" si="54"/>
        <v>4789799.6014845446</v>
      </c>
      <c r="P49" s="32">
        <f t="shared" si="54"/>
        <v>4771823.5901470659</v>
      </c>
      <c r="Q49" s="32">
        <f t="shared" si="54"/>
        <v>4630460.3301113285</v>
      </c>
      <c r="R49" s="32">
        <f t="shared" si="54"/>
        <v>4513126.0417826455</v>
      </c>
      <c r="S49" s="32">
        <f t="shared" si="54"/>
        <v>4356861.5377780255</v>
      </c>
      <c r="T49" s="32">
        <f t="shared" si="54"/>
        <v>4143761.5223924518</v>
      </c>
      <c r="U49" s="32">
        <f t="shared" si="54"/>
        <v>3924393.1483875774</v>
      </c>
      <c r="V49" s="32">
        <f t="shared" si="54"/>
        <v>3735061.0122935427</v>
      </c>
      <c r="W49" s="32">
        <f t="shared" si="54"/>
        <v>3578318.5424103234</v>
      </c>
      <c r="X49" s="32">
        <f t="shared" si="54"/>
        <v>3330758.6454016482</v>
      </c>
      <c r="Y49" s="32">
        <f t="shared" si="54"/>
        <v>3071068.4500913667</v>
      </c>
      <c r="Z49" s="32">
        <f t="shared" si="54"/>
        <v>2913019.1837450787</v>
      </c>
      <c r="AA49" s="32">
        <f t="shared" si="54"/>
        <v>2797225.961901275</v>
      </c>
      <c r="AB49" s="32">
        <f t="shared" si="54"/>
        <v>2641279.7320509786</v>
      </c>
      <c r="AC49" s="32">
        <f t="shared" si="54"/>
        <v>2468822.9632381378</v>
      </c>
      <c r="AD49" s="32">
        <f t="shared" si="54"/>
        <v>2297641.430269442</v>
      </c>
      <c r="AE49" s="32">
        <f t="shared" si="54"/>
        <v>2192538.1247445382</v>
      </c>
      <c r="AF49" s="32">
        <f t="shared" si="54"/>
        <v>2180560.2377713718</v>
      </c>
      <c r="AG49" s="32">
        <f t="shared" si="54"/>
        <v>2177400.4364937642</v>
      </c>
      <c r="AH49" s="32">
        <f t="shared" si="54"/>
        <v>2163010.3367001414</v>
      </c>
      <c r="AI49" s="32">
        <f t="shared" si="54"/>
        <v>2123084.0065688756</v>
      </c>
      <c r="AJ49" s="32">
        <f t="shared" si="54"/>
        <v>2076616.0366014354</v>
      </c>
      <c r="AK49" s="32">
        <f t="shared" si="54"/>
        <v>2026697.2852295912</v>
      </c>
      <c r="AL49" s="32">
        <f t="shared" si="54"/>
        <v>1984698.6111261556</v>
      </c>
      <c r="AM49" s="32">
        <f t="shared" si="54"/>
        <v>1948499.8611402847</v>
      </c>
      <c r="AN49" s="32">
        <f t="shared" si="54"/>
        <v>1966836.3306283499</v>
      </c>
      <c r="AO49" s="32">
        <f t="shared" si="54"/>
        <v>1916508.5885427804</v>
      </c>
      <c r="AP49" s="32">
        <f t="shared" si="54"/>
        <v>1871128.9878534358</v>
      </c>
      <c r="AQ49" s="32">
        <f t="shared" si="54"/>
        <v>1829375.381728916</v>
      </c>
      <c r="AR49" s="32">
        <f t="shared" si="54"/>
        <v>1791425.4985807277</v>
      </c>
      <c r="AS49" s="32">
        <f t="shared" si="54"/>
        <v>1749434.5279270876</v>
      </c>
      <c r="AT49" s="32">
        <f t="shared" si="54"/>
        <v>1710819.7734765941</v>
      </c>
      <c r="AU49" s="32">
        <f t="shared" si="54"/>
        <v>1673956.4992032393</v>
      </c>
      <c r="AV49" s="32">
        <f t="shared" si="54"/>
        <v>1637337.5460106838</v>
      </c>
      <c r="AW49" s="32">
        <f t="shared" si="54"/>
        <v>1607474.0880401332</v>
      </c>
      <c r="AX49" s="32">
        <f t="shared" si="54"/>
        <v>1572629.319663608</v>
      </c>
      <c r="AY49" s="32">
        <f t="shared" si="54"/>
        <v>1540249.1816866982</v>
      </c>
      <c r="AZ49" s="32">
        <f t="shared" si="54"/>
        <v>1504597.6063719811</v>
      </c>
      <c r="BA49" s="32">
        <f t="shared" si="54"/>
        <v>1459244.9743506801</v>
      </c>
      <c r="BB49" s="32">
        <f t="shared" si="54"/>
        <v>1422550.3052432276</v>
      </c>
      <c r="BC49" s="32">
        <f t="shared" si="54"/>
        <v>1386233.6325929607</v>
      </c>
      <c r="BD49" s="32">
        <f t="shared" si="54"/>
        <v>1353157.2788024945</v>
      </c>
      <c r="BE49" s="32">
        <f t="shared" si="54"/>
        <v>1320690.6542827622</v>
      </c>
      <c r="BF49" s="32">
        <f t="shared" si="54"/>
        <v>1292925.7569110463</v>
      </c>
      <c r="BG49" s="32">
        <f t="shared" si="54"/>
        <v>1271112.5139973692</v>
      </c>
      <c r="BH49" s="32">
        <f t="shared" si="54"/>
        <v>1240977.0333662326</v>
      </c>
      <c r="BI49" s="32">
        <f t="shared" si="54"/>
        <v>1209561.074551719</v>
      </c>
      <c r="BJ49" s="32">
        <f t="shared" si="54"/>
        <v>1189494.736243641</v>
      </c>
      <c r="BK49" s="32">
        <f t="shared" si="54"/>
        <v>1155640.1000470766</v>
      </c>
      <c r="BL49" s="32">
        <f t="shared" si="54"/>
        <v>1133088.2231320976</v>
      </c>
      <c r="BM49" s="32">
        <f t="shared" si="54"/>
        <v>1107484.00715556</v>
      </c>
      <c r="BN49" s="32">
        <f t="shared" si="54"/>
        <v>1078439.0389223434</v>
      </c>
      <c r="BO49" s="32">
        <f t="shared" si="54"/>
        <v>1059465.4017773634</v>
      </c>
      <c r="BP49" s="32">
        <f t="shared" ref="BP49:EA49" si="55">CG24</f>
        <v>1044514.7005346022</v>
      </c>
      <c r="BQ49" s="32">
        <f t="shared" si="55"/>
        <v>1018141.7650986391</v>
      </c>
      <c r="BR49" s="32">
        <f t="shared" si="55"/>
        <v>995998.3411980368</v>
      </c>
      <c r="BS49" s="32">
        <f t="shared" si="55"/>
        <v>975617.48980875069</v>
      </c>
      <c r="BT49" s="32">
        <f t="shared" si="55"/>
        <v>948028.7332529386</v>
      </c>
      <c r="BU49" s="32">
        <f t="shared" si="55"/>
        <v>926501.57461934141</v>
      </c>
      <c r="BV49" s="32">
        <f t="shared" si="55"/>
        <v>913815.4660623821</v>
      </c>
      <c r="BW49" s="32">
        <f t="shared" si="55"/>
        <v>891388.61015444482</v>
      </c>
      <c r="BX49" s="32">
        <f t="shared" si="55"/>
        <v>873942.31643335801</v>
      </c>
      <c r="BY49" s="32">
        <f t="shared" si="55"/>
        <v>858640.90658059926</v>
      </c>
      <c r="BZ49" s="32">
        <f t="shared" si="55"/>
        <v>845893.73949717951</v>
      </c>
      <c r="CA49" s="32">
        <f t="shared" si="55"/>
        <v>823915.7723599663</v>
      </c>
      <c r="CB49" s="32">
        <f t="shared" si="55"/>
        <v>802702.93982303166</v>
      </c>
      <c r="CC49" s="32">
        <f t="shared" si="55"/>
        <v>785838.85100858076</v>
      </c>
      <c r="CD49" s="32">
        <f t="shared" si="55"/>
        <v>771079.41033160849</v>
      </c>
      <c r="CE49" s="32">
        <f t="shared" si="55"/>
        <v>758306.69998352299</v>
      </c>
      <c r="CF49" s="32">
        <f t="shared" si="55"/>
        <v>741442.66211848939</v>
      </c>
      <c r="CG49" s="32">
        <f t="shared" si="55"/>
        <v>728321.47467323276</v>
      </c>
      <c r="CH49" s="32">
        <f t="shared" si="55"/>
        <v>719473.62638092553</v>
      </c>
      <c r="CI49" s="32">
        <f t="shared" si="55"/>
        <v>704921.81096799439</v>
      </c>
      <c r="CJ49" s="32">
        <f t="shared" si="55"/>
        <v>694488.17239303933</v>
      </c>
      <c r="CK49" s="32">
        <f t="shared" si="55"/>
        <v>679618.07155250222</v>
      </c>
      <c r="CL49" s="32">
        <f t="shared" si="55"/>
        <v>666743.71818059485</v>
      </c>
      <c r="CM49" s="32">
        <f t="shared" si="55"/>
        <v>657125.71335959609</v>
      </c>
      <c r="CN49" s="32">
        <f t="shared" si="55"/>
        <v>644568.65062513459</v>
      </c>
      <c r="CO49" s="32">
        <f t="shared" si="55"/>
        <v>627620.47514721181</v>
      </c>
      <c r="CP49" s="32">
        <f t="shared" si="55"/>
        <v>615234.13597455528</v>
      </c>
      <c r="CQ49" s="32">
        <f t="shared" si="55"/>
        <v>605201.70296665141</v>
      </c>
      <c r="CR49" s="32">
        <f t="shared" si="55"/>
        <v>593018.78990407637</v>
      </c>
      <c r="CS49" s="32">
        <f t="shared" si="55"/>
        <v>584284.99078437313</v>
      </c>
      <c r="CT49" s="32">
        <f t="shared" si="55"/>
        <v>577046.92301322496</v>
      </c>
      <c r="CU49" s="32">
        <f t="shared" si="55"/>
        <v>559049.8796037283</v>
      </c>
      <c r="CV49" s="32">
        <f t="shared" si="55"/>
        <v>545320.57745683088</v>
      </c>
      <c r="CW49" s="32">
        <f t="shared" si="55"/>
        <v>535657.09852669551</v>
      </c>
      <c r="CX49" s="32">
        <f t="shared" si="55"/>
        <v>524156.70554667263</v>
      </c>
      <c r="CY49" s="32">
        <f t="shared" si="55"/>
        <v>511016.62967985845</v>
      </c>
      <c r="CZ49" s="32">
        <f t="shared" si="55"/>
        <v>498408.50723345194</v>
      </c>
      <c r="DA49" s="32">
        <f t="shared" si="55"/>
        <v>484825.87202186196</v>
      </c>
      <c r="DB49" s="32">
        <f t="shared" si="55"/>
        <v>476693.22673971299</v>
      </c>
      <c r="DC49" s="32">
        <f t="shared" si="55"/>
        <v>467618.94715158106</v>
      </c>
      <c r="DD49" s="32">
        <f t="shared" si="55"/>
        <v>453163.2727289258</v>
      </c>
      <c r="DE49" s="32">
        <f t="shared" si="55"/>
        <v>444073.96928051912</v>
      </c>
      <c r="DF49" s="32">
        <f t="shared" si="55"/>
        <v>441782.35134572501</v>
      </c>
      <c r="DG49" s="32">
        <f t="shared" si="55"/>
        <v>397752.60799827625</v>
      </c>
      <c r="DH49" s="32">
        <f t="shared" si="55"/>
        <v>387354.1915908996</v>
      </c>
      <c r="DI49" s="32">
        <f t="shared" si="55"/>
        <v>377287.70128841599</v>
      </c>
      <c r="DJ49" s="32">
        <f t="shared" si="55"/>
        <v>369240.22340639291</v>
      </c>
      <c r="DK49" s="32">
        <f t="shared" si="55"/>
        <v>360406.43107748078</v>
      </c>
      <c r="DL49" s="32">
        <f t="shared" si="55"/>
        <v>354148.48541098431</v>
      </c>
      <c r="DM49" s="32">
        <f t="shared" si="55"/>
        <v>346965.77658914652</v>
      </c>
      <c r="DN49" s="32">
        <f t="shared" si="55"/>
        <v>339857.00681112224</v>
      </c>
      <c r="DO49" s="32">
        <f t="shared" si="55"/>
        <v>334158.00684368255</v>
      </c>
      <c r="DP49" s="32">
        <f t="shared" si="55"/>
        <v>330554.45495937741</v>
      </c>
      <c r="DQ49" s="32">
        <f t="shared" si="55"/>
        <v>322487.04751696973</v>
      </c>
      <c r="DR49" s="32">
        <f t="shared" si="55"/>
        <v>310206.80890749808</v>
      </c>
      <c r="DS49" s="32">
        <f t="shared" si="55"/>
        <v>208765.18682419474</v>
      </c>
      <c r="DT49" s="32">
        <f t="shared" si="55"/>
        <v>143094.45999162237</v>
      </c>
      <c r="DU49" s="32">
        <f t="shared" si="55"/>
        <v>139201.3923697673</v>
      </c>
      <c r="DV49" s="32">
        <f t="shared" si="55"/>
        <v>137308.11713049025</v>
      </c>
      <c r="DW49" s="32">
        <f t="shared" si="55"/>
        <v>99115.386444247648</v>
      </c>
      <c r="DX49" s="32">
        <f t="shared" si="55"/>
        <v>97974.777922342633</v>
      </c>
      <c r="DY49" s="32">
        <f t="shared" si="55"/>
        <v>96789.797876229088</v>
      </c>
      <c r="DZ49" s="32">
        <f t="shared" si="55"/>
        <v>95652.627038821374</v>
      </c>
      <c r="EA49" s="32">
        <f t="shared" si="55"/>
        <v>94529.930417574491</v>
      </c>
      <c r="EB49" s="32">
        <f t="shared" ref="EB49:GM49" si="56">ES24</f>
        <v>93421.494487338379</v>
      </c>
      <c r="EC49" s="32">
        <f t="shared" si="56"/>
        <v>92327.108045868052</v>
      </c>
      <c r="ED49" s="32">
        <f t="shared" si="56"/>
        <v>91246.565959634056</v>
      </c>
      <c r="EE49" s="32">
        <f t="shared" si="56"/>
        <v>90179.662272201778</v>
      </c>
      <c r="EF49" s="32">
        <f t="shared" si="56"/>
        <v>89126.196795852098</v>
      </c>
      <c r="EG49" s="32">
        <f t="shared" si="56"/>
        <v>88085.975811581375</v>
      </c>
      <c r="EH49" s="32">
        <f t="shared" si="56"/>
        <v>87058.803877480779</v>
      </c>
      <c r="EI49" s="32">
        <f t="shared" si="56"/>
        <v>86044.490958904411</v>
      </c>
      <c r="EJ49" s="32">
        <f t="shared" si="56"/>
        <v>85042.851005564124</v>
      </c>
      <c r="EK49" s="32">
        <f t="shared" si="56"/>
        <v>84053.697467171762</v>
      </c>
      <c r="EL49" s="32">
        <f t="shared" si="56"/>
        <v>83076.850100702082</v>
      </c>
      <c r="EM49" s="32">
        <f t="shared" si="56"/>
        <v>82112.135254750494</v>
      </c>
      <c r="EN49" s="32">
        <f t="shared" si="56"/>
        <v>81159.373424839112</v>
      </c>
      <c r="EO49" s="32">
        <f t="shared" si="56"/>
        <v>80218.390536658248</v>
      </c>
      <c r="EP49" s="32">
        <f t="shared" si="56"/>
        <v>79289.023791876505</v>
      </c>
      <c r="EQ49" s="32">
        <f t="shared" si="56"/>
        <v>78371.101977636688</v>
      </c>
      <c r="ER49" s="32">
        <f t="shared" si="56"/>
        <v>77464.463957060041</v>
      </c>
      <c r="ES49" s="32">
        <f t="shared" si="56"/>
        <v>76568.946347457415</v>
      </c>
      <c r="ET49" s="32">
        <f t="shared" si="56"/>
        <v>75684.389511950081</v>
      </c>
      <c r="EU49" s="32">
        <f t="shared" si="56"/>
        <v>74810.641305279845</v>
      </c>
      <c r="EV49" s="32">
        <f t="shared" si="56"/>
        <v>73947.543029115375</v>
      </c>
      <c r="EW49" s="32">
        <f t="shared" si="56"/>
        <v>73094.951291271762</v>
      </c>
      <c r="EX49" s="32">
        <f t="shared" si="56"/>
        <v>72252.708131965046</v>
      </c>
      <c r="EY49" s="32">
        <f t="shared" si="56"/>
        <v>71420.674143368116</v>
      </c>
      <c r="EZ49" s="32">
        <f t="shared" si="56"/>
        <v>70598.702603127924</v>
      </c>
      <c r="FA49" s="32">
        <f t="shared" si="56"/>
        <v>69786.65408051222</v>
      </c>
      <c r="FB49" s="32">
        <f t="shared" si="56"/>
        <v>68984.384676073154</v>
      </c>
      <c r="FC49" s="32">
        <f t="shared" si="56"/>
        <v>68191.7611277939</v>
      </c>
      <c r="FD49" s="32">
        <f t="shared" si="56"/>
        <v>67408.648027847317</v>
      </c>
      <c r="FE49" s="32">
        <f t="shared" si="56"/>
        <v>66634.914575669129</v>
      </c>
      <c r="FF49" s="32">
        <f t="shared" si="56"/>
        <v>65870.424040527025</v>
      </c>
      <c r="FG49" s="32">
        <f t="shared" si="56"/>
        <v>65115.049706214522</v>
      </c>
      <c r="FH49" s="32">
        <f t="shared" si="56"/>
        <v>64368.670225240567</v>
      </c>
      <c r="FI49" s="32">
        <f t="shared" si="56"/>
        <v>63631.155474135747</v>
      </c>
      <c r="FJ49" s="32">
        <f t="shared" si="56"/>
        <v>62902.383182503894</v>
      </c>
      <c r="FK49" s="32">
        <f t="shared" si="56"/>
        <v>62182.234402853996</v>
      </c>
      <c r="FL49" s="32">
        <f t="shared" si="56"/>
        <v>61470.589787695011</v>
      </c>
      <c r="FM49" s="32">
        <f t="shared" si="56"/>
        <v>60767.331850988521</v>
      </c>
      <c r="FN49" s="32">
        <f t="shared" si="56"/>
        <v>60072.345629601237</v>
      </c>
      <c r="FO49" s="32">
        <f t="shared" si="56"/>
        <v>59385.520267662789</v>
      </c>
      <c r="FP49" s="32">
        <f t="shared" si="56"/>
        <v>58706.734810419272</v>
      </c>
      <c r="FQ49" s="32">
        <f t="shared" si="56"/>
        <v>58035.89073943127</v>
      </c>
      <c r="FR49" s="32">
        <f t="shared" si="56"/>
        <v>57372.877075923258</v>
      </c>
      <c r="FS49" s="32">
        <f t="shared" si="56"/>
        <v>56717.582118214545</v>
      </c>
      <c r="FT49" s="32">
        <f t="shared" si="56"/>
        <v>56069.902717697682</v>
      </c>
      <c r="FU49" s="32">
        <f t="shared" si="56"/>
        <v>55429.736887217769</v>
      </c>
      <c r="FV49" s="32">
        <f t="shared" si="56"/>
        <v>54796.987446882835</v>
      </c>
      <c r="FW49" s="32">
        <f t="shared" si="56"/>
        <v>54171.545156464774</v>
      </c>
      <c r="FX49" s="32">
        <f t="shared" si="56"/>
        <v>53553.316458976769</v>
      </c>
      <c r="FY49" s="32">
        <f t="shared" si="56"/>
        <v>52942.203913074271</v>
      </c>
      <c r="FZ49" s="32">
        <f t="shared" si="56"/>
        <v>52338.111115960128</v>
      </c>
      <c r="GA49" s="32">
        <f t="shared" si="56"/>
        <v>786.38560340446054</v>
      </c>
      <c r="GB49" s="32">
        <f t="shared" si="56"/>
        <v>0</v>
      </c>
      <c r="GC49" s="32">
        <f t="shared" si="56"/>
        <v>0</v>
      </c>
      <c r="GD49" s="32">
        <f t="shared" si="56"/>
        <v>0</v>
      </c>
      <c r="GE49" s="32">
        <f t="shared" si="56"/>
        <v>0</v>
      </c>
      <c r="GF49" s="32">
        <f t="shared" si="56"/>
        <v>0</v>
      </c>
      <c r="GG49" s="32">
        <f t="shared" si="56"/>
        <v>0</v>
      </c>
      <c r="GH49" s="32">
        <f t="shared" si="56"/>
        <v>0</v>
      </c>
      <c r="GI49" s="32">
        <f t="shared" si="56"/>
        <v>0</v>
      </c>
      <c r="GJ49" s="32">
        <f t="shared" si="56"/>
        <v>0</v>
      </c>
      <c r="GK49" s="32">
        <f t="shared" si="56"/>
        <v>0</v>
      </c>
      <c r="GL49" s="32">
        <f t="shared" si="56"/>
        <v>0</v>
      </c>
      <c r="GM49" s="32">
        <f t="shared" si="56"/>
        <v>0</v>
      </c>
      <c r="GN49" s="32">
        <f>HE24</f>
        <v>0</v>
      </c>
    </row>
    <row r="50" spans="1:196" s="32" customFormat="1" x14ac:dyDescent="0.25">
      <c r="B50" s="32">
        <f>Blad4!B24</f>
        <v>101906465.54271303</v>
      </c>
      <c r="C50" s="32">
        <f>U25</f>
        <v>6525130.7974509932</v>
      </c>
      <c r="D50" s="32">
        <f t="shared" ref="D50:BO50" si="57">V25</f>
        <v>9505929.5645874701</v>
      </c>
      <c r="E50" s="32">
        <f t="shared" si="57"/>
        <v>9396380.8116032816</v>
      </c>
      <c r="F50" s="32">
        <f t="shared" si="57"/>
        <v>7314569.9388744216</v>
      </c>
      <c r="G50" s="32">
        <f t="shared" si="57"/>
        <v>6153391.3280370571</v>
      </c>
      <c r="H50" s="32">
        <f t="shared" si="57"/>
        <v>5357281.1293913387</v>
      </c>
      <c r="I50" s="32">
        <f t="shared" si="57"/>
        <v>4676009.1517453631</v>
      </c>
      <c r="J50" s="32">
        <f t="shared" si="57"/>
        <v>4319429.9556873664</v>
      </c>
      <c r="K50" s="32">
        <f t="shared" si="57"/>
        <v>4086393.2911396027</v>
      </c>
      <c r="L50" s="32">
        <f t="shared" si="57"/>
        <v>4019938.3138032677</v>
      </c>
      <c r="M50" s="32">
        <f t="shared" si="57"/>
        <v>4025186.4934898028</v>
      </c>
      <c r="N50" s="32">
        <f t="shared" si="57"/>
        <v>3985006.4020283679</v>
      </c>
      <c r="O50" s="32">
        <f t="shared" si="57"/>
        <v>3929956.4089618274</v>
      </c>
      <c r="P50" s="32">
        <f t="shared" si="57"/>
        <v>3855281.7438953691</v>
      </c>
      <c r="Q50" s="32">
        <f t="shared" si="57"/>
        <v>3759810.2167814681</v>
      </c>
      <c r="R50" s="32">
        <f t="shared" si="57"/>
        <v>3660920.3641322879</v>
      </c>
      <c r="S50" s="32">
        <f t="shared" si="57"/>
        <v>3554030.4148208015</v>
      </c>
      <c r="T50" s="32">
        <f t="shared" si="57"/>
        <v>3430854.5095141432</v>
      </c>
      <c r="U50" s="32">
        <f t="shared" si="57"/>
        <v>3211026.4056529664</v>
      </c>
      <c r="V50" s="32">
        <f t="shared" si="57"/>
        <v>3038882.0765221156</v>
      </c>
      <c r="W50" s="32">
        <f t="shared" si="57"/>
        <v>2844603.7546038101</v>
      </c>
      <c r="X50" s="32">
        <f t="shared" si="57"/>
        <v>2655105.3383756448</v>
      </c>
      <c r="Y50" s="32">
        <f t="shared" si="57"/>
        <v>2465721.1192113934</v>
      </c>
      <c r="Z50" s="32">
        <f t="shared" si="57"/>
        <v>2285589.7182248691</v>
      </c>
      <c r="AA50" s="32">
        <f t="shared" si="57"/>
        <v>2116373.3088681623</v>
      </c>
      <c r="AB50" s="32">
        <f t="shared" si="57"/>
        <v>1959180.5467825574</v>
      </c>
      <c r="AC50" s="32">
        <f t="shared" si="57"/>
        <v>1811781.1446026361</v>
      </c>
      <c r="AD50" s="32">
        <f t="shared" si="57"/>
        <v>1687180.5683369311</v>
      </c>
      <c r="AE50" s="32">
        <f t="shared" si="57"/>
        <v>1588114.3964283303</v>
      </c>
      <c r="AF50" s="32">
        <f t="shared" si="57"/>
        <v>1513603.4538153596</v>
      </c>
      <c r="AG50" s="32">
        <f t="shared" si="57"/>
        <v>1434276.9993132062</v>
      </c>
      <c r="AH50" s="32">
        <f t="shared" si="57"/>
        <v>1367401.4691083354</v>
      </c>
      <c r="AI50" s="32">
        <f t="shared" si="57"/>
        <v>1317010.8074066802</v>
      </c>
      <c r="AJ50" s="32">
        <f t="shared" si="57"/>
        <v>1279718.0960969306</v>
      </c>
      <c r="AK50" s="32">
        <f t="shared" si="57"/>
        <v>1242963.2539926465</v>
      </c>
      <c r="AL50" s="32">
        <f t="shared" si="57"/>
        <v>1199859.6734631427</v>
      </c>
      <c r="AM50" s="32">
        <f t="shared" si="57"/>
        <v>1175816.3644833998</v>
      </c>
      <c r="AN50" s="32">
        <f t="shared" si="57"/>
        <v>1238653.5053163779</v>
      </c>
      <c r="AO50" s="32">
        <f t="shared" si="57"/>
        <v>1205215.1506219576</v>
      </c>
      <c r="AP50" s="32">
        <f t="shared" si="57"/>
        <v>1169826.7567836307</v>
      </c>
      <c r="AQ50" s="32">
        <f t="shared" si="57"/>
        <v>1138063.3449182566</v>
      </c>
      <c r="AR50" s="32">
        <f t="shared" si="57"/>
        <v>1106391.5237324724</v>
      </c>
      <c r="AS50" s="32">
        <f t="shared" si="57"/>
        <v>1074079.4459539931</v>
      </c>
      <c r="AT50" s="32">
        <f t="shared" si="57"/>
        <v>1050681.6212493044</v>
      </c>
      <c r="AU50" s="32">
        <f t="shared" si="57"/>
        <v>1024636.3967027981</v>
      </c>
      <c r="AV50" s="32">
        <f t="shared" si="57"/>
        <v>996910.4553374938</v>
      </c>
      <c r="AW50" s="32">
        <f t="shared" si="57"/>
        <v>977474.94955568947</v>
      </c>
      <c r="AX50" s="32">
        <f t="shared" si="57"/>
        <v>952062.59414570953</v>
      </c>
      <c r="AY50" s="32">
        <f t="shared" si="57"/>
        <v>923983.42152429395</v>
      </c>
      <c r="AZ50" s="32">
        <f t="shared" si="57"/>
        <v>907288.6875462255</v>
      </c>
      <c r="BA50" s="32">
        <f t="shared" si="57"/>
        <v>876577.2910461463</v>
      </c>
      <c r="BB50" s="32">
        <f t="shared" si="57"/>
        <v>851504.77859314624</v>
      </c>
      <c r="BC50" s="32">
        <f t="shared" si="57"/>
        <v>826243.039113865</v>
      </c>
      <c r="BD50" s="32">
        <f t="shared" si="57"/>
        <v>806815.21461261599</v>
      </c>
      <c r="BE50" s="32">
        <f t="shared" si="57"/>
        <v>785343.80786996637</v>
      </c>
      <c r="BF50" s="32">
        <f t="shared" si="57"/>
        <v>768258.16322671797</v>
      </c>
      <c r="BG50" s="32">
        <f t="shared" si="57"/>
        <v>752467.65757301485</v>
      </c>
      <c r="BH50" s="32">
        <f t="shared" si="57"/>
        <v>737678.93603025505</v>
      </c>
      <c r="BI50" s="32">
        <f t="shared" si="57"/>
        <v>716338.38512081513</v>
      </c>
      <c r="BJ50" s="32">
        <f t="shared" si="57"/>
        <v>698715.10702853987</v>
      </c>
      <c r="BK50" s="32">
        <f t="shared" si="57"/>
        <v>675149.49124951963</v>
      </c>
      <c r="BL50" s="32">
        <f t="shared" si="57"/>
        <v>659333.31890833448</v>
      </c>
      <c r="BM50" s="32">
        <f t="shared" si="57"/>
        <v>645613.53966989391</v>
      </c>
      <c r="BN50" s="32">
        <f t="shared" si="57"/>
        <v>628371.56605713139</v>
      </c>
      <c r="BO50" s="32">
        <f t="shared" si="57"/>
        <v>617492.87387411424</v>
      </c>
      <c r="BP50" s="32">
        <f t="shared" ref="BP50:EA50" si="58">CH25</f>
        <v>611980.74778746581</v>
      </c>
      <c r="BQ50" s="32">
        <f t="shared" si="58"/>
        <v>598491.76800432953</v>
      </c>
      <c r="BR50" s="32">
        <f t="shared" si="58"/>
        <v>583792.03916669625</v>
      </c>
      <c r="BS50" s="32">
        <f t="shared" si="58"/>
        <v>572090.7346210574</v>
      </c>
      <c r="BT50" s="32">
        <f t="shared" si="58"/>
        <v>555351.22652765608</v>
      </c>
      <c r="BU50" s="32">
        <f t="shared" si="58"/>
        <v>543227.42605945305</v>
      </c>
      <c r="BV50" s="32">
        <f t="shared" si="58"/>
        <v>536730.26925975189</v>
      </c>
      <c r="BW50" s="32">
        <f t="shared" si="58"/>
        <v>529280.66677721892</v>
      </c>
      <c r="BX50" s="32">
        <f t="shared" si="58"/>
        <v>519784.250505478</v>
      </c>
      <c r="BY50" s="32">
        <f t="shared" si="58"/>
        <v>512054.48273505329</v>
      </c>
      <c r="BZ50" s="32">
        <f t="shared" si="58"/>
        <v>506849.0703868483</v>
      </c>
      <c r="CA50" s="32">
        <f t="shared" si="58"/>
        <v>497075.05561858835</v>
      </c>
      <c r="CB50" s="32">
        <f t="shared" si="58"/>
        <v>486750.19075903873</v>
      </c>
      <c r="CC50" s="32">
        <f t="shared" si="58"/>
        <v>478136.93746176531</v>
      </c>
      <c r="CD50" s="32">
        <f t="shared" si="58"/>
        <v>470544.12158805953</v>
      </c>
      <c r="CE50" s="32">
        <f t="shared" si="58"/>
        <v>464412.76383273606</v>
      </c>
      <c r="CF50" s="32">
        <f t="shared" si="58"/>
        <v>457388.57595901465</v>
      </c>
      <c r="CG50" s="32">
        <f t="shared" si="58"/>
        <v>449635.19655621058</v>
      </c>
      <c r="CH50" s="32">
        <f t="shared" si="58"/>
        <v>446359.62988990895</v>
      </c>
      <c r="CI50" s="32">
        <f t="shared" si="58"/>
        <v>440288.36758197495</v>
      </c>
      <c r="CJ50" s="32">
        <f t="shared" si="58"/>
        <v>434804.83231429226</v>
      </c>
      <c r="CK50" s="32">
        <f t="shared" si="58"/>
        <v>427374.14928036142</v>
      </c>
      <c r="CL50" s="32">
        <f t="shared" si="58"/>
        <v>420495.05900779011</v>
      </c>
      <c r="CM50" s="32">
        <f t="shared" si="58"/>
        <v>417436.72093003197</v>
      </c>
      <c r="CN50" s="32">
        <f t="shared" si="58"/>
        <v>410878.43468240567</v>
      </c>
      <c r="CO50" s="32">
        <f t="shared" si="58"/>
        <v>401613.76155068871</v>
      </c>
      <c r="CP50" s="32">
        <f t="shared" si="58"/>
        <v>395335.59170168242</v>
      </c>
      <c r="CQ50" s="32">
        <f t="shared" si="58"/>
        <v>391021.52926330041</v>
      </c>
      <c r="CR50" s="32">
        <f t="shared" si="58"/>
        <v>385971.02928648295</v>
      </c>
      <c r="CS50" s="32">
        <f t="shared" si="58"/>
        <v>383710.8292862107</v>
      </c>
      <c r="CT50" s="32">
        <f t="shared" si="58"/>
        <v>381496.38099182479</v>
      </c>
      <c r="CU50" s="32">
        <f t="shared" si="58"/>
        <v>372755.84427560354</v>
      </c>
      <c r="CV50" s="32">
        <f t="shared" si="58"/>
        <v>365319.90945863217</v>
      </c>
      <c r="CW50" s="32">
        <f t="shared" si="58"/>
        <v>364334.78061180102</v>
      </c>
      <c r="CX50" s="32">
        <f t="shared" si="58"/>
        <v>359848.86044120416</v>
      </c>
      <c r="CY50" s="32">
        <f t="shared" si="58"/>
        <v>353745.03707455099</v>
      </c>
      <c r="CZ50" s="32">
        <f t="shared" si="58"/>
        <v>347809.75702000642</v>
      </c>
      <c r="DA50" s="32">
        <f t="shared" si="58"/>
        <v>342410.45254702069</v>
      </c>
      <c r="DB50" s="32">
        <f t="shared" si="58"/>
        <v>340703.3659779976</v>
      </c>
      <c r="DC50" s="32">
        <f t="shared" si="58"/>
        <v>337325.96559793595</v>
      </c>
      <c r="DD50" s="32">
        <f t="shared" si="58"/>
        <v>328867.51336753793</v>
      </c>
      <c r="DE50" s="32">
        <f t="shared" si="58"/>
        <v>325131.11778002809</v>
      </c>
      <c r="DF50" s="32">
        <f t="shared" si="58"/>
        <v>327644.54658774321</v>
      </c>
      <c r="DG50" s="32">
        <f t="shared" si="58"/>
        <v>305682.0173647037</v>
      </c>
      <c r="DH50" s="32">
        <f t="shared" si="58"/>
        <v>298731.44884510391</v>
      </c>
      <c r="DI50" s="32">
        <f t="shared" si="58"/>
        <v>293832.30262811272</v>
      </c>
      <c r="DJ50" s="32">
        <f t="shared" si="58"/>
        <v>289924.90385863039</v>
      </c>
      <c r="DK50" s="32">
        <f t="shared" si="58"/>
        <v>285198.94504655636</v>
      </c>
      <c r="DL50" s="32">
        <f t="shared" si="58"/>
        <v>282856.38992578839</v>
      </c>
      <c r="DM50" s="32">
        <f t="shared" si="58"/>
        <v>279839.10596001137</v>
      </c>
      <c r="DN50" s="32">
        <f t="shared" si="58"/>
        <v>278137.92120114749</v>
      </c>
      <c r="DO50" s="32">
        <f t="shared" si="58"/>
        <v>276102.93164966191</v>
      </c>
      <c r="DP50" s="32">
        <f t="shared" si="58"/>
        <v>276920.12666076946</v>
      </c>
      <c r="DQ50" s="32">
        <f t="shared" si="58"/>
        <v>274198.11804290116</v>
      </c>
      <c r="DR50" s="32">
        <f t="shared" si="58"/>
        <v>266247.10362362186</v>
      </c>
      <c r="DS50" s="32">
        <f t="shared" si="58"/>
        <v>226976.75276454171</v>
      </c>
      <c r="DT50" s="32">
        <f t="shared" si="58"/>
        <v>99136.215386836993</v>
      </c>
      <c r="DU50" s="32">
        <f t="shared" si="58"/>
        <v>97169.156645016075</v>
      </c>
      <c r="DV50" s="32">
        <f t="shared" si="58"/>
        <v>96348.688685058107</v>
      </c>
      <c r="DW50" s="32">
        <f t="shared" si="58"/>
        <v>94925.189254484285</v>
      </c>
      <c r="DX50" s="32">
        <f t="shared" si="58"/>
        <v>93895.894452525361</v>
      </c>
      <c r="DY50" s="32">
        <f t="shared" si="58"/>
        <v>92815.828079021041</v>
      </c>
      <c r="DZ50" s="32">
        <f t="shared" si="58"/>
        <v>91785.882876504736</v>
      </c>
      <c r="EA50" s="32">
        <f t="shared" si="58"/>
        <v>90769.611563918923</v>
      </c>
      <c r="EB50" s="32">
        <f t="shared" ref="EB50:GM50" si="59">ET25</f>
        <v>89766.801155777328</v>
      </c>
      <c r="EC50" s="32">
        <f t="shared" si="59"/>
        <v>88777.251349835016</v>
      </c>
      <c r="ED50" s="32">
        <f t="shared" si="59"/>
        <v>87800.756690773851</v>
      </c>
      <c r="EE50" s="32">
        <f t="shared" si="59"/>
        <v>86837.118776348827</v>
      </c>
      <c r="EF50" s="32">
        <f t="shared" si="59"/>
        <v>85886.148557388253</v>
      </c>
      <c r="EG50" s="32">
        <f t="shared" si="59"/>
        <v>84947.652116004931</v>
      </c>
      <c r="EH50" s="32">
        <f t="shared" si="59"/>
        <v>84021.440241574557</v>
      </c>
      <c r="EI50" s="32">
        <f t="shared" si="59"/>
        <v>83107.32578492543</v>
      </c>
      <c r="EJ50" s="32">
        <f t="shared" si="59"/>
        <v>82205.135018674569</v>
      </c>
      <c r="EK50" s="32">
        <f t="shared" si="59"/>
        <v>81314.680432197652</v>
      </c>
      <c r="EL50" s="32">
        <f t="shared" si="59"/>
        <v>80435.794305374598</v>
      </c>
      <c r="EM50" s="32">
        <f t="shared" si="59"/>
        <v>79568.298380654363</v>
      </c>
      <c r="EN50" s="32">
        <f t="shared" si="59"/>
        <v>78712.028422274569</v>
      </c>
      <c r="EO50" s="32">
        <f t="shared" si="59"/>
        <v>77866.811679947103</v>
      </c>
      <c r="EP50" s="32">
        <f t="shared" si="59"/>
        <v>77032.490686625097</v>
      </c>
      <c r="EQ50" s="32">
        <f t="shared" si="59"/>
        <v>76208.898199283271</v>
      </c>
      <c r="ER50" s="32">
        <f t="shared" si="59"/>
        <v>75395.879373779957</v>
      </c>
      <c r="ES50" s="32">
        <f t="shared" si="59"/>
        <v>74593.276681615738</v>
      </c>
      <c r="ET50" s="32">
        <f t="shared" si="59"/>
        <v>73800.937840101469</v>
      </c>
      <c r="EU50" s="32">
        <f t="shared" si="59"/>
        <v>73018.713112358397</v>
      </c>
      <c r="EV50" s="32">
        <f t="shared" si="59"/>
        <v>72246.452538602549</v>
      </c>
      <c r="EW50" s="32">
        <f t="shared" si="59"/>
        <v>71484.011066312902</v>
      </c>
      <c r="EX50" s="32">
        <f t="shared" si="59"/>
        <v>70731.245465873566</v>
      </c>
      <c r="EY50" s="32">
        <f t="shared" si="59"/>
        <v>69988.015992026398</v>
      </c>
      <c r="EZ50" s="32">
        <f t="shared" si="59"/>
        <v>69254.179092250371</v>
      </c>
      <c r="FA50" s="32">
        <f t="shared" si="59"/>
        <v>68529.60357436059</v>
      </c>
      <c r="FB50" s="32">
        <f t="shared" si="59"/>
        <v>67814.154638909225</v>
      </c>
      <c r="FC50" s="32">
        <f t="shared" si="59"/>
        <v>67107.698486448498</v>
      </c>
      <c r="FD50" s="32">
        <f t="shared" si="59"/>
        <v>66410.105324793461</v>
      </c>
      <c r="FE50" s="32">
        <f t="shared" si="59"/>
        <v>65721.249807569577</v>
      </c>
      <c r="FF50" s="32">
        <f t="shared" si="59"/>
        <v>65041.00582694968</v>
      </c>
      <c r="FG50" s="32">
        <f t="shared" si="59"/>
        <v>64369.245429296279</v>
      </c>
      <c r="FH50" s="32">
        <f t="shared" si="59"/>
        <v>63705.853744213193</v>
      </c>
      <c r="FI50" s="32">
        <f t="shared" si="59"/>
        <v>63050.706825325848</v>
      </c>
      <c r="FJ50" s="32">
        <f t="shared" si="59"/>
        <v>62403.685510617404</v>
      </c>
      <c r="FK50" s="32">
        <f t="shared" si="59"/>
        <v>61764.676891144278</v>
      </c>
      <c r="FL50" s="32">
        <f t="shared" si="59"/>
        <v>61133.570719415409</v>
      </c>
      <c r="FM50" s="32">
        <f t="shared" si="59"/>
        <v>60510.251079224356</v>
      </c>
      <c r="FN50" s="32">
        <f t="shared" si="59"/>
        <v>59894.603754364551</v>
      </c>
      <c r="FO50" s="32">
        <f t="shared" si="59"/>
        <v>59286.52548896565</v>
      </c>
      <c r="FP50" s="32">
        <f t="shared" si="59"/>
        <v>58685.908996989223</v>
      </c>
      <c r="FQ50" s="32">
        <f t="shared" si="59"/>
        <v>58092.648115301985</v>
      </c>
      <c r="FR50" s="32">
        <f t="shared" si="59"/>
        <v>57506.63758077065</v>
      </c>
      <c r="FS50" s="32">
        <f t="shared" si="59"/>
        <v>56927.779621882619</v>
      </c>
      <c r="FT50" s="32">
        <f t="shared" si="59"/>
        <v>56355.971498409766</v>
      </c>
      <c r="FU50" s="32">
        <f t="shared" si="59"/>
        <v>55791.115177386862</v>
      </c>
      <c r="FV50" s="32">
        <f t="shared" si="59"/>
        <v>55233.116671659067</v>
      </c>
      <c r="FW50" s="32">
        <f t="shared" si="59"/>
        <v>54681.874240998251</v>
      </c>
      <c r="FX50" s="32">
        <f t="shared" si="59"/>
        <v>54137.299205512434</v>
      </c>
      <c r="FY50" s="32">
        <f t="shared" si="59"/>
        <v>53599.29755514158</v>
      </c>
      <c r="FZ50" s="32">
        <f t="shared" si="59"/>
        <v>53067.778025635969</v>
      </c>
      <c r="GA50" s="32">
        <f t="shared" si="59"/>
        <v>476.54609202036471</v>
      </c>
      <c r="GB50" s="32">
        <f t="shared" si="59"/>
        <v>0</v>
      </c>
      <c r="GC50" s="32">
        <f t="shared" si="59"/>
        <v>0</v>
      </c>
      <c r="GD50" s="32">
        <f t="shared" si="59"/>
        <v>0</v>
      </c>
      <c r="GE50" s="32">
        <f t="shared" si="59"/>
        <v>0</v>
      </c>
      <c r="GF50" s="32">
        <f t="shared" si="59"/>
        <v>0</v>
      </c>
      <c r="GG50" s="32">
        <f t="shared" si="59"/>
        <v>0</v>
      </c>
      <c r="GH50" s="32">
        <f t="shared" si="59"/>
        <v>0</v>
      </c>
      <c r="GI50" s="32">
        <f t="shared" si="59"/>
        <v>0</v>
      </c>
      <c r="GJ50" s="32">
        <f t="shared" si="59"/>
        <v>0</v>
      </c>
      <c r="GK50" s="32">
        <f t="shared" si="59"/>
        <v>0</v>
      </c>
      <c r="GL50" s="32">
        <f t="shared" si="59"/>
        <v>0</v>
      </c>
      <c r="GM50" s="32">
        <f t="shared" si="59"/>
        <v>0</v>
      </c>
      <c r="GN50" s="32">
        <f>HF25</f>
        <v>0</v>
      </c>
    </row>
    <row r="51" spans="1:196" s="32" customFormat="1" x14ac:dyDescent="0.25">
      <c r="B51" s="32">
        <f>Blad4!B25</f>
        <v>75131455.947686866</v>
      </c>
      <c r="C51" s="32">
        <f>V26</f>
        <v>7372461.7488740813</v>
      </c>
      <c r="D51" s="32">
        <f t="shared" ref="D51:BO51" si="60">W26</f>
        <v>8976759.2756966725</v>
      </c>
      <c r="E51" s="32">
        <f t="shared" si="60"/>
        <v>7107099.3055145415</v>
      </c>
      <c r="F51" s="32">
        <f t="shared" si="60"/>
        <v>5526844.1067656558</v>
      </c>
      <c r="G51" s="32">
        <f t="shared" si="60"/>
        <v>4696203.6837956421</v>
      </c>
      <c r="H51" s="32">
        <f t="shared" si="60"/>
        <v>4263937.7639072416</v>
      </c>
      <c r="I51" s="32">
        <f t="shared" si="60"/>
        <v>3786298.5921442425</v>
      </c>
      <c r="J51" s="32">
        <f t="shared" si="60"/>
        <v>3509567.5124562858</v>
      </c>
      <c r="K51" s="32">
        <f t="shared" si="60"/>
        <v>3138011.3117004558</v>
      </c>
      <c r="L51" s="32">
        <f t="shared" si="60"/>
        <v>3052422.3811014732</v>
      </c>
      <c r="M51" s="32">
        <f t="shared" si="60"/>
        <v>2943723.2155576628</v>
      </c>
      <c r="N51" s="32">
        <f t="shared" si="60"/>
        <v>2772589.2299685725</v>
      </c>
      <c r="O51" s="32">
        <f t="shared" si="60"/>
        <v>2742443.1468220609</v>
      </c>
      <c r="P51" s="32">
        <f t="shared" si="60"/>
        <v>2595210.1098596128</v>
      </c>
      <c r="Q51" s="32">
        <f t="shared" si="60"/>
        <v>2516259.6681367429</v>
      </c>
      <c r="R51" s="32">
        <f t="shared" si="60"/>
        <v>2335374.7194406586</v>
      </c>
      <c r="S51" s="32">
        <f t="shared" si="60"/>
        <v>2173270.9032240151</v>
      </c>
      <c r="T51" s="32">
        <f t="shared" si="60"/>
        <v>2075528.7971387017</v>
      </c>
      <c r="U51" s="32">
        <f t="shared" si="60"/>
        <v>1952381.973429258</v>
      </c>
      <c r="V51" s="32">
        <f t="shared" si="60"/>
        <v>1839235.2017149935</v>
      </c>
      <c r="W51" s="32">
        <f t="shared" si="60"/>
        <v>1732282.944628878</v>
      </c>
      <c r="X51" s="32">
        <f t="shared" si="60"/>
        <v>1663260.1121981668</v>
      </c>
      <c r="Y51" s="32">
        <f t="shared" si="60"/>
        <v>1558974.5155415779</v>
      </c>
      <c r="Z51" s="32">
        <f t="shared" si="60"/>
        <v>1502412.4396904006</v>
      </c>
      <c r="AA51" s="32">
        <f t="shared" si="60"/>
        <v>1420958.4577481239</v>
      </c>
      <c r="AB51" s="32">
        <f t="shared" si="60"/>
        <v>1334780.1251790631</v>
      </c>
      <c r="AC51" s="32">
        <f t="shared" si="60"/>
        <v>1283309.1825711662</v>
      </c>
      <c r="AD51" s="32">
        <f t="shared" si="60"/>
        <v>1214798.6690260775</v>
      </c>
      <c r="AE51" s="32">
        <f t="shared" si="60"/>
        <v>1159150.042432993</v>
      </c>
      <c r="AF51" s="32">
        <f t="shared" si="60"/>
        <v>1132699.6430485426</v>
      </c>
      <c r="AG51" s="32">
        <f t="shared" si="60"/>
        <v>1102746.2327955926</v>
      </c>
      <c r="AH51" s="32">
        <f t="shared" si="60"/>
        <v>1071141.1385711448</v>
      </c>
      <c r="AI51" s="32">
        <f t="shared" si="60"/>
        <v>1030320.3399953394</v>
      </c>
      <c r="AJ51" s="32">
        <f t="shared" si="60"/>
        <v>1025246.572435639</v>
      </c>
      <c r="AK51" s="32">
        <f t="shared" si="60"/>
        <v>972221.37247848685</v>
      </c>
      <c r="AL51" s="32">
        <f t="shared" si="60"/>
        <v>962014.5807718453</v>
      </c>
      <c r="AM51" s="32">
        <f t="shared" si="60"/>
        <v>930164.10448590841</v>
      </c>
      <c r="AN51" s="32">
        <f t="shared" si="60"/>
        <v>970356.26950458903</v>
      </c>
      <c r="AO51" s="32">
        <f t="shared" si="60"/>
        <v>949678.21670525405</v>
      </c>
      <c r="AP51" s="32">
        <f t="shared" si="60"/>
        <v>924820.48067118111</v>
      </c>
      <c r="AQ51" s="32">
        <f t="shared" si="60"/>
        <v>900934.33504767204</v>
      </c>
      <c r="AR51" s="32">
        <f t="shared" si="60"/>
        <v>879447.06325361074</v>
      </c>
      <c r="AS51" s="32">
        <f t="shared" si="60"/>
        <v>855903.91928648553</v>
      </c>
      <c r="AT51" s="32">
        <f t="shared" si="60"/>
        <v>838381.28732001921</v>
      </c>
      <c r="AU51" s="32">
        <f t="shared" si="60"/>
        <v>819146.93992524152</v>
      </c>
      <c r="AV51" s="32">
        <f t="shared" si="60"/>
        <v>802046.56225474016</v>
      </c>
      <c r="AW51" s="32">
        <f t="shared" si="60"/>
        <v>783354.40641235071</v>
      </c>
      <c r="AX51" s="32">
        <f t="shared" si="60"/>
        <v>763789.833797339</v>
      </c>
      <c r="AY51" s="32">
        <f t="shared" si="60"/>
        <v>742173.02601068374</v>
      </c>
      <c r="AZ51" s="32">
        <f t="shared" si="60"/>
        <v>722254.12485217478</v>
      </c>
      <c r="BA51" s="32">
        <f t="shared" si="60"/>
        <v>702919.26732131932</v>
      </c>
      <c r="BB51" s="32">
        <f t="shared" si="60"/>
        <v>683296.30310885236</v>
      </c>
      <c r="BC51" s="32">
        <f t="shared" si="60"/>
        <v>664358.67835889151</v>
      </c>
      <c r="BD51" s="32">
        <f t="shared" si="60"/>
        <v>646768.34212980536</v>
      </c>
      <c r="BE51" s="32">
        <f t="shared" si="60"/>
        <v>629767.9112036638</v>
      </c>
      <c r="BF51" s="32">
        <f t="shared" si="60"/>
        <v>613201.38913224416</v>
      </c>
      <c r="BG51" s="32">
        <f t="shared" si="60"/>
        <v>596943.11980170221</v>
      </c>
      <c r="BH51" s="32">
        <f t="shared" si="60"/>
        <v>583344.32597496198</v>
      </c>
      <c r="BI51" s="32">
        <f t="shared" si="60"/>
        <v>567599.28800025932</v>
      </c>
      <c r="BJ51" s="32">
        <f t="shared" si="60"/>
        <v>554915.97362168704</v>
      </c>
      <c r="BK51" s="32">
        <f t="shared" si="60"/>
        <v>531129.94919121661</v>
      </c>
      <c r="BL51" s="32">
        <f t="shared" si="60"/>
        <v>507558.19761684391</v>
      </c>
      <c r="BM51" s="32">
        <f t="shared" si="60"/>
        <v>495536.38912058366</v>
      </c>
      <c r="BN51" s="32">
        <f t="shared" si="60"/>
        <v>483895.93166915828</v>
      </c>
      <c r="BO51" s="32">
        <f t="shared" si="60"/>
        <v>472352.98449072125</v>
      </c>
      <c r="BP51" s="32">
        <f t="shared" ref="BP51:EA51" si="61">CI26</f>
        <v>461892.46457782877</v>
      </c>
      <c r="BQ51" s="32">
        <f t="shared" si="61"/>
        <v>451903.23415637168</v>
      </c>
      <c r="BR51" s="32">
        <f t="shared" si="61"/>
        <v>441582.95497001201</v>
      </c>
      <c r="BS51" s="32">
        <f t="shared" si="61"/>
        <v>432038.74126012344</v>
      </c>
      <c r="BT51" s="32">
        <f t="shared" si="61"/>
        <v>423555.12728662329</v>
      </c>
      <c r="BU51" s="32">
        <f t="shared" si="61"/>
        <v>413922.85088687664</v>
      </c>
      <c r="BV51" s="32">
        <f t="shared" si="61"/>
        <v>406972.23086873785</v>
      </c>
      <c r="BW51" s="32">
        <f t="shared" si="61"/>
        <v>398757.16177865578</v>
      </c>
      <c r="BX51" s="32">
        <f t="shared" si="61"/>
        <v>391915.9183325147</v>
      </c>
      <c r="BY51" s="32">
        <f t="shared" si="61"/>
        <v>384966.33949142339</v>
      </c>
      <c r="BZ51" s="32">
        <f t="shared" si="61"/>
        <v>377749.07116168004</v>
      </c>
      <c r="CA51" s="32">
        <f t="shared" si="61"/>
        <v>370681.76321388915</v>
      </c>
      <c r="CB51" s="32">
        <f t="shared" si="61"/>
        <v>364336.09380531346</v>
      </c>
      <c r="CC51" s="32">
        <f t="shared" si="61"/>
        <v>358449.30315037165</v>
      </c>
      <c r="CD51" s="32">
        <f t="shared" si="61"/>
        <v>351958.17717613775</v>
      </c>
      <c r="CE51" s="32">
        <f t="shared" si="61"/>
        <v>345996.75914875476</v>
      </c>
      <c r="CF51" s="32">
        <f t="shared" si="61"/>
        <v>340810.7233741323</v>
      </c>
      <c r="CG51" s="32">
        <f t="shared" si="61"/>
        <v>334498.71576577961</v>
      </c>
      <c r="CH51" s="32">
        <f t="shared" si="61"/>
        <v>329285.38100525911</v>
      </c>
      <c r="CI51" s="32">
        <f t="shared" si="61"/>
        <v>323518.99224294425</v>
      </c>
      <c r="CJ51" s="32">
        <f t="shared" si="61"/>
        <v>318205.41521086893</v>
      </c>
      <c r="CK51" s="32">
        <f t="shared" si="61"/>
        <v>312918.95824938366</v>
      </c>
      <c r="CL51" s="32">
        <f t="shared" si="61"/>
        <v>307740.07093525317</v>
      </c>
      <c r="CM51" s="32">
        <f t="shared" si="61"/>
        <v>302217.49354068725</v>
      </c>
      <c r="CN51" s="32">
        <f t="shared" si="61"/>
        <v>297248.80276708043</v>
      </c>
      <c r="CO51" s="32">
        <f t="shared" si="61"/>
        <v>292496.02562971233</v>
      </c>
      <c r="CP51" s="32">
        <f t="shared" si="61"/>
        <v>287500.68705706688</v>
      </c>
      <c r="CQ51" s="32">
        <f t="shared" si="61"/>
        <v>282918.32204798888</v>
      </c>
      <c r="CR51" s="32">
        <f t="shared" si="61"/>
        <v>278850.77472036041</v>
      </c>
      <c r="CS51" s="32">
        <f t="shared" si="61"/>
        <v>274074.99203052989</v>
      </c>
      <c r="CT51" s="32">
        <f t="shared" si="61"/>
        <v>270069.34291896055</v>
      </c>
      <c r="CU51" s="32">
        <f t="shared" si="61"/>
        <v>265411.14801146853</v>
      </c>
      <c r="CV51" s="32">
        <f t="shared" si="61"/>
        <v>261117.34698019689</v>
      </c>
      <c r="CW51" s="32">
        <f t="shared" si="61"/>
        <v>257191.11101651748</v>
      </c>
      <c r="CX51" s="32">
        <f t="shared" si="61"/>
        <v>253181.61984330436</v>
      </c>
      <c r="CY51" s="32">
        <f t="shared" si="61"/>
        <v>248566.20295420519</v>
      </c>
      <c r="CZ51" s="32">
        <f t="shared" si="61"/>
        <v>244641.20047194674</v>
      </c>
      <c r="DA51" s="32">
        <f t="shared" si="61"/>
        <v>240967.63026977162</v>
      </c>
      <c r="DB51" s="32">
        <f t="shared" si="61"/>
        <v>237214.11876168434</v>
      </c>
      <c r="DC51" s="32">
        <f t="shared" si="61"/>
        <v>233609.58670003357</v>
      </c>
      <c r="DD51" s="32">
        <f t="shared" si="61"/>
        <v>230155.59296519819</v>
      </c>
      <c r="DE51" s="32">
        <f t="shared" si="61"/>
        <v>226360.80808640024</v>
      </c>
      <c r="DF51" s="32">
        <f t="shared" si="61"/>
        <v>223357.5619418149</v>
      </c>
      <c r="DG51" s="32">
        <f t="shared" si="61"/>
        <v>198443.77126174205</v>
      </c>
      <c r="DH51" s="32">
        <f t="shared" si="61"/>
        <v>195589.62364508066</v>
      </c>
      <c r="DI51" s="32">
        <f t="shared" si="61"/>
        <v>192862.06925786636</v>
      </c>
      <c r="DJ51" s="32">
        <f t="shared" si="61"/>
        <v>190212.07760009216</v>
      </c>
      <c r="DK51" s="32">
        <f t="shared" si="61"/>
        <v>187527.65482639149</v>
      </c>
      <c r="DL51" s="32">
        <f t="shared" si="61"/>
        <v>184915.44574903045</v>
      </c>
      <c r="DM51" s="32">
        <f t="shared" si="61"/>
        <v>182380.50465937387</v>
      </c>
      <c r="DN51" s="32">
        <f t="shared" si="61"/>
        <v>179933.35078421561</v>
      </c>
      <c r="DO51" s="32">
        <f t="shared" si="61"/>
        <v>177858.08933586313</v>
      </c>
      <c r="DP51" s="32">
        <f t="shared" si="61"/>
        <v>175554.87717295298</v>
      </c>
      <c r="DQ51" s="32">
        <f t="shared" si="61"/>
        <v>173255.09894027031</v>
      </c>
      <c r="DR51" s="32">
        <f t="shared" si="61"/>
        <v>170865.62943228119</v>
      </c>
      <c r="DS51" s="32">
        <f t="shared" si="61"/>
        <v>115134.34335333426</v>
      </c>
      <c r="DT51" s="32">
        <f t="shared" si="61"/>
        <v>93420.189361014098</v>
      </c>
      <c r="DU51" s="32">
        <f t="shared" si="61"/>
        <v>92334.424007515307</v>
      </c>
      <c r="DV51" s="32">
        <f t="shared" si="61"/>
        <v>91309.966746533071</v>
      </c>
      <c r="DW51" s="32">
        <f t="shared" si="61"/>
        <v>90270.434439696604</v>
      </c>
      <c r="DX51" s="32">
        <f t="shared" si="61"/>
        <v>89259.13715464453</v>
      </c>
      <c r="DY51" s="32">
        <f t="shared" si="61"/>
        <v>88256.545177564331</v>
      </c>
      <c r="DZ51" s="32">
        <f t="shared" si="61"/>
        <v>87266.917746224673</v>
      </c>
      <c r="EA51" s="32">
        <f t="shared" si="61"/>
        <v>86288.527341501336</v>
      </c>
      <c r="EB51" s="32">
        <f t="shared" ref="EB51:GM51" si="62">EU26</f>
        <v>85321.228932661965</v>
      </c>
      <c r="EC51" s="32">
        <f t="shared" si="62"/>
        <v>84364.883957689744</v>
      </c>
      <c r="ED51" s="32">
        <f t="shared" si="62"/>
        <v>83419.350008757523</v>
      </c>
      <c r="EE51" s="32">
        <f t="shared" si="62"/>
        <v>82484.487839490714</v>
      </c>
      <c r="EF51" s="32">
        <f t="shared" si="62"/>
        <v>81560.162672230217</v>
      </c>
      <c r="EG51" s="32">
        <f t="shared" si="62"/>
        <v>80646.238444959206</v>
      </c>
      <c r="EH51" s="32">
        <f t="shared" si="62"/>
        <v>79742.586848734092</v>
      </c>
      <c r="EI51" s="32">
        <f t="shared" si="62"/>
        <v>78849.073821538041</v>
      </c>
      <c r="EJ51" s="32">
        <f t="shared" si="62"/>
        <v>77965.57119297485</v>
      </c>
      <c r="EK51" s="32">
        <f t="shared" si="62"/>
        <v>77091.953454100949</v>
      </c>
      <c r="EL51" s="32">
        <f t="shared" si="62"/>
        <v>76228.092311614964</v>
      </c>
      <c r="EM51" s="32">
        <f t="shared" si="62"/>
        <v>75373.867963836223</v>
      </c>
      <c r="EN51" s="32">
        <f t="shared" si="62"/>
        <v>74529.157824726266</v>
      </c>
      <c r="EO51" s="32">
        <f t="shared" si="62"/>
        <v>73693.839046794106</v>
      </c>
      <c r="EP51" s="32">
        <f t="shared" si="62"/>
        <v>72867.794189811597</v>
      </c>
      <c r="EQ51" s="32">
        <f t="shared" si="62"/>
        <v>72050.912343718708</v>
      </c>
      <c r="ER51" s="32">
        <f t="shared" si="62"/>
        <v>71243.069015214103</v>
      </c>
      <c r="ES51" s="32">
        <f t="shared" si="62"/>
        <v>70444.156678595493</v>
      </c>
      <c r="ET51" s="32">
        <f t="shared" si="62"/>
        <v>69654.064600897633</v>
      </c>
      <c r="EU51" s="32">
        <f t="shared" si="62"/>
        <v>68872.673434629542</v>
      </c>
      <c r="EV51" s="32">
        <f t="shared" si="62"/>
        <v>68099.88484570953</v>
      </c>
      <c r="EW51" s="32">
        <f t="shared" si="62"/>
        <v>67335.585655362112</v>
      </c>
      <c r="EX51" s="32">
        <f t="shared" si="62"/>
        <v>66579.669614979794</v>
      </c>
      <c r="EY51" s="32">
        <f t="shared" si="62"/>
        <v>65832.036744670622</v>
      </c>
      <c r="EZ51" s="32">
        <f t="shared" si="62"/>
        <v>65092.579372921959</v>
      </c>
      <c r="FA51" s="32">
        <f t="shared" si="62"/>
        <v>64361.195374031515</v>
      </c>
      <c r="FB51" s="32">
        <f t="shared" si="62"/>
        <v>63637.784206654716</v>
      </c>
      <c r="FC51" s="32">
        <f t="shared" si="62"/>
        <v>62922.25239816252</v>
      </c>
      <c r="FD51" s="32">
        <f t="shared" si="62"/>
        <v>62214.496599947452</v>
      </c>
      <c r="FE51" s="32">
        <f t="shared" si="62"/>
        <v>61514.423277927861</v>
      </c>
      <c r="FF51" s="32">
        <f t="shared" si="62"/>
        <v>60821.936475116949</v>
      </c>
      <c r="FG51" s="32">
        <f t="shared" si="62"/>
        <v>60136.941773075298</v>
      </c>
      <c r="FH51" s="32">
        <f t="shared" si="62"/>
        <v>59459.34746062645</v>
      </c>
      <c r="FI51" s="32">
        <f t="shared" si="62"/>
        <v>58789.062403688746</v>
      </c>
      <c r="FJ51" s="32">
        <f t="shared" si="62"/>
        <v>58125.997352538267</v>
      </c>
      <c r="FK51" s="32">
        <f t="shared" si="62"/>
        <v>57470.059188735642</v>
      </c>
      <c r="FL51" s="32">
        <f t="shared" si="62"/>
        <v>56821.165492725035</v>
      </c>
      <c r="FM51" s="32">
        <f t="shared" si="62"/>
        <v>56179.226830424777</v>
      </c>
      <c r="FN51" s="32">
        <f t="shared" si="62"/>
        <v>55544.156213563576</v>
      </c>
      <c r="FO51" s="32">
        <f t="shared" si="62"/>
        <v>54915.875284038142</v>
      </c>
      <c r="FP51" s="32">
        <f t="shared" si="62"/>
        <v>54294.29546921944</v>
      </c>
      <c r="FQ51" s="32">
        <f t="shared" si="62"/>
        <v>53679.337149551618</v>
      </c>
      <c r="FR51" s="32">
        <f t="shared" si="62"/>
        <v>53070.917298215936</v>
      </c>
      <c r="FS51" s="32">
        <f t="shared" si="62"/>
        <v>52468.959880014299</v>
      </c>
      <c r="FT51" s="32">
        <f t="shared" si="62"/>
        <v>51873.38389103314</v>
      </c>
      <c r="FU51" s="32">
        <f t="shared" si="62"/>
        <v>51284.109988811455</v>
      </c>
      <c r="FV51" s="32">
        <f t="shared" si="62"/>
        <v>50701.066022508894</v>
      </c>
      <c r="FW51" s="32">
        <f t="shared" si="62"/>
        <v>50124.170465306714</v>
      </c>
      <c r="FX51" s="32">
        <f t="shared" si="62"/>
        <v>49553.350543459419</v>
      </c>
      <c r="FY51" s="32">
        <f t="shared" si="62"/>
        <v>48988.537790484392</v>
      </c>
      <c r="FZ51" s="32">
        <f t="shared" si="62"/>
        <v>48429.650456657735</v>
      </c>
      <c r="GA51" s="32">
        <f t="shared" si="62"/>
        <v>429.28421905016233</v>
      </c>
      <c r="GB51" s="32">
        <f t="shared" si="62"/>
        <v>0</v>
      </c>
      <c r="GC51" s="32">
        <f t="shared" si="62"/>
        <v>0</v>
      </c>
      <c r="GD51" s="32">
        <f t="shared" si="62"/>
        <v>0</v>
      </c>
      <c r="GE51" s="32">
        <f t="shared" si="62"/>
        <v>0</v>
      </c>
      <c r="GF51" s="32">
        <f t="shared" si="62"/>
        <v>0</v>
      </c>
      <c r="GG51" s="32">
        <f t="shared" si="62"/>
        <v>0</v>
      </c>
      <c r="GH51" s="32">
        <f t="shared" si="62"/>
        <v>0</v>
      </c>
      <c r="GI51" s="32">
        <f t="shared" si="62"/>
        <v>0</v>
      </c>
      <c r="GJ51" s="32">
        <f t="shared" si="62"/>
        <v>0</v>
      </c>
      <c r="GK51" s="32">
        <f t="shared" si="62"/>
        <v>0</v>
      </c>
      <c r="GL51" s="32">
        <f t="shared" si="62"/>
        <v>0</v>
      </c>
      <c r="GM51" s="32">
        <f t="shared" si="62"/>
        <v>0</v>
      </c>
      <c r="GN51" s="32">
        <f>HG26</f>
        <v>0</v>
      </c>
    </row>
    <row r="52" spans="1:196" s="32" customFormat="1" x14ac:dyDescent="0.25">
      <c r="B52" s="32">
        <f>Blad4!B26</f>
        <v>158078497.38320124</v>
      </c>
      <c r="C52" s="32">
        <f>W27</f>
        <v>10024995.775932794</v>
      </c>
      <c r="D52" s="32">
        <f t="shared" ref="D52:BO52" si="63">X27</f>
        <v>13367054.175995532</v>
      </c>
      <c r="E52" s="32">
        <f t="shared" si="63"/>
        <v>11491053.210422825</v>
      </c>
      <c r="F52" s="32">
        <f t="shared" si="63"/>
        <v>9461985.3249094635</v>
      </c>
      <c r="G52" s="32">
        <f t="shared" si="63"/>
        <v>8048664.760478992</v>
      </c>
      <c r="H52" s="32">
        <f t="shared" si="63"/>
        <v>7310546.774021605</v>
      </c>
      <c r="I52" s="32">
        <f t="shared" si="63"/>
        <v>6681521.6171420664</v>
      </c>
      <c r="J52" s="32">
        <f t="shared" si="63"/>
        <v>6217696.4135458712</v>
      </c>
      <c r="K52" s="32">
        <f t="shared" si="63"/>
        <v>6116107.0771137411</v>
      </c>
      <c r="L52" s="32">
        <f t="shared" si="63"/>
        <v>6128671.3688699715</v>
      </c>
      <c r="M52" s="32">
        <f t="shared" si="63"/>
        <v>6181491.1135901595</v>
      </c>
      <c r="N52" s="32">
        <f t="shared" si="63"/>
        <v>6161508.9721264336</v>
      </c>
      <c r="O52" s="32">
        <f t="shared" si="63"/>
        <v>6094723.8532451587</v>
      </c>
      <c r="P52" s="32">
        <f t="shared" si="63"/>
        <v>5933917.4459104575</v>
      </c>
      <c r="Q52" s="32">
        <f t="shared" si="63"/>
        <v>5709290.5214558188</v>
      </c>
      <c r="R52" s="32">
        <f t="shared" si="63"/>
        <v>5500230.618436357</v>
      </c>
      <c r="S52" s="32">
        <f t="shared" si="63"/>
        <v>5217797.0394145874</v>
      </c>
      <c r="T52" s="32">
        <f t="shared" si="63"/>
        <v>4947368.8578921352</v>
      </c>
      <c r="U52" s="32">
        <f t="shared" si="63"/>
        <v>4575837.00813781</v>
      </c>
      <c r="V52" s="32">
        <f t="shared" si="63"/>
        <v>4287644.7695494834</v>
      </c>
      <c r="W52" s="32">
        <f t="shared" si="63"/>
        <v>4051435.6583762406</v>
      </c>
      <c r="X52" s="32">
        <f t="shared" si="63"/>
        <v>3875817.5991947642</v>
      </c>
      <c r="Y52" s="32">
        <f t="shared" si="63"/>
        <v>3698985.6745316493</v>
      </c>
      <c r="Z52" s="32">
        <f t="shared" si="63"/>
        <v>3515136.3017635033</v>
      </c>
      <c r="AA52" s="32">
        <f t="shared" si="63"/>
        <v>3306938.5600924138</v>
      </c>
      <c r="AB52" s="32">
        <f t="shared" si="63"/>
        <v>3114201.7253966155</v>
      </c>
      <c r="AC52" s="32">
        <f t="shared" si="63"/>
        <v>2959473.6592450039</v>
      </c>
      <c r="AD52" s="32">
        <f t="shared" si="63"/>
        <v>2830430.8682749788</v>
      </c>
      <c r="AE52" s="32">
        <f t="shared" si="63"/>
        <v>2743136.1723910687</v>
      </c>
      <c r="AF52" s="32">
        <f t="shared" si="63"/>
        <v>2642931.0513347331</v>
      </c>
      <c r="AG52" s="32">
        <f t="shared" si="63"/>
        <v>2509093.5077344165</v>
      </c>
      <c r="AH52" s="32">
        <f t="shared" si="63"/>
        <v>2445280.7685176311</v>
      </c>
      <c r="AI52" s="32">
        <f t="shared" si="63"/>
        <v>2398396.0336367115</v>
      </c>
      <c r="AJ52" s="32">
        <f t="shared" si="63"/>
        <v>2345866.0585237038</v>
      </c>
      <c r="AK52" s="32">
        <f t="shared" si="63"/>
        <v>2279706.2217569994</v>
      </c>
      <c r="AL52" s="32">
        <f t="shared" si="63"/>
        <v>2231778.0382198961</v>
      </c>
      <c r="AM52" s="32">
        <f t="shared" si="63"/>
        <v>2193946.0291544255</v>
      </c>
      <c r="AN52" s="32">
        <f t="shared" si="63"/>
        <v>2196729.2547251796</v>
      </c>
      <c r="AO52" s="32">
        <f t="shared" si="63"/>
        <v>2161763.89948624</v>
      </c>
      <c r="AP52" s="32">
        <f t="shared" si="63"/>
        <v>2116300.6306564054</v>
      </c>
      <c r="AQ52" s="32">
        <f t="shared" si="63"/>
        <v>2067996.0468691601</v>
      </c>
      <c r="AR52" s="32">
        <f t="shared" si="63"/>
        <v>2032233.1651398535</v>
      </c>
      <c r="AS52" s="32">
        <f t="shared" si="63"/>
        <v>1984112.2191811972</v>
      </c>
      <c r="AT52" s="32">
        <f t="shared" si="63"/>
        <v>1939367.7847925979</v>
      </c>
      <c r="AU52" s="32">
        <f t="shared" si="63"/>
        <v>1900353.6819250286</v>
      </c>
      <c r="AV52" s="32">
        <f t="shared" si="63"/>
        <v>1867364.2180909934</v>
      </c>
      <c r="AW52" s="32">
        <f t="shared" si="63"/>
        <v>1831436.5656838808</v>
      </c>
      <c r="AX52" s="32">
        <f t="shared" si="63"/>
        <v>1800391.6524322557</v>
      </c>
      <c r="AY52" s="32">
        <f t="shared" si="63"/>
        <v>1759650.2187839011</v>
      </c>
      <c r="AZ52" s="32">
        <f t="shared" si="63"/>
        <v>1722979.4602382728</v>
      </c>
      <c r="BA52" s="32">
        <f t="shared" si="63"/>
        <v>1685606.2770333269</v>
      </c>
      <c r="BB52" s="32">
        <f t="shared" si="63"/>
        <v>1646209.9092543181</v>
      </c>
      <c r="BC52" s="32">
        <f t="shared" si="63"/>
        <v>1609938.5587593089</v>
      </c>
      <c r="BD52" s="32">
        <f t="shared" si="63"/>
        <v>1579923.9793944373</v>
      </c>
      <c r="BE52" s="32">
        <f t="shared" si="63"/>
        <v>1536339.0293001162</v>
      </c>
      <c r="BF52" s="32">
        <f t="shared" si="63"/>
        <v>1500739.385609726</v>
      </c>
      <c r="BG52" s="32">
        <f t="shared" si="63"/>
        <v>1465254.1062824596</v>
      </c>
      <c r="BH52" s="32">
        <f t="shared" si="63"/>
        <v>1421478.7280232585</v>
      </c>
      <c r="BI52" s="32">
        <f t="shared" si="63"/>
        <v>1388529.2362879913</v>
      </c>
      <c r="BJ52" s="32">
        <f t="shared" si="63"/>
        <v>1352624.5785251141</v>
      </c>
      <c r="BK52" s="32">
        <f t="shared" si="63"/>
        <v>1309557.1928073326</v>
      </c>
      <c r="BL52" s="32">
        <f t="shared" si="63"/>
        <v>1276192.0440450632</v>
      </c>
      <c r="BM52" s="32">
        <f t="shared" si="63"/>
        <v>1244167.394059608</v>
      </c>
      <c r="BN52" s="32">
        <f t="shared" si="63"/>
        <v>1212003.5987375258</v>
      </c>
      <c r="BO52" s="32">
        <f t="shared" si="63"/>
        <v>1180296.7727135031</v>
      </c>
      <c r="BP52" s="32">
        <f t="shared" ref="BP52:EA52" si="64">CJ27</f>
        <v>1152791.8895674464</v>
      </c>
      <c r="BQ52" s="32">
        <f t="shared" si="64"/>
        <v>1122199.9688207058</v>
      </c>
      <c r="BR52" s="32">
        <f t="shared" si="64"/>
        <v>1095012.0149702139</v>
      </c>
      <c r="BS52" s="32">
        <f t="shared" si="64"/>
        <v>1069089.6177930047</v>
      </c>
      <c r="BT52" s="32">
        <f t="shared" si="64"/>
        <v>1044372.3854004497</v>
      </c>
      <c r="BU52" s="32">
        <f t="shared" si="64"/>
        <v>1020988.0879661087</v>
      </c>
      <c r="BV52" s="32">
        <f t="shared" si="64"/>
        <v>999364.4191694418</v>
      </c>
      <c r="BW52" s="32">
        <f t="shared" si="64"/>
        <v>983386.00667459494</v>
      </c>
      <c r="BX52" s="32">
        <f t="shared" si="64"/>
        <v>967191.56065970566</v>
      </c>
      <c r="BY52" s="32">
        <f t="shared" si="64"/>
        <v>952998.28749901894</v>
      </c>
      <c r="BZ52" s="32">
        <f t="shared" si="64"/>
        <v>938915.14778108755</v>
      </c>
      <c r="CA52" s="32">
        <f t="shared" si="64"/>
        <v>926591.08871200425</v>
      </c>
      <c r="CB52" s="32">
        <f t="shared" si="64"/>
        <v>905867.91251154011</v>
      </c>
      <c r="CC52" s="32">
        <f t="shared" si="64"/>
        <v>878619.55635330325</v>
      </c>
      <c r="CD52" s="32">
        <f t="shared" si="64"/>
        <v>861419.26107627724</v>
      </c>
      <c r="CE52" s="32">
        <f t="shared" si="64"/>
        <v>844722.62291127315</v>
      </c>
      <c r="CF52" s="32">
        <f t="shared" si="64"/>
        <v>828300.0000476134</v>
      </c>
      <c r="CG52" s="32">
        <f t="shared" si="64"/>
        <v>812266.56429140689</v>
      </c>
      <c r="CH52" s="32">
        <f t="shared" si="64"/>
        <v>796591.32204677863</v>
      </c>
      <c r="CI52" s="32">
        <f t="shared" si="64"/>
        <v>781257.09853344329</v>
      </c>
      <c r="CJ52" s="32">
        <f t="shared" si="64"/>
        <v>766235.04372759839</v>
      </c>
      <c r="CK52" s="32">
        <f t="shared" si="64"/>
        <v>751898.55201897607</v>
      </c>
      <c r="CL52" s="32">
        <f t="shared" si="64"/>
        <v>737169.94477753411</v>
      </c>
      <c r="CM52" s="32">
        <f t="shared" si="64"/>
        <v>722728.95291149442</v>
      </c>
      <c r="CN52" s="32">
        <f t="shared" si="64"/>
        <v>710466.31470428989</v>
      </c>
      <c r="CO52" s="32">
        <f t="shared" si="64"/>
        <v>695517.21581225155</v>
      </c>
      <c r="CP52" s="32">
        <f t="shared" si="64"/>
        <v>682381.03613371123</v>
      </c>
      <c r="CQ52" s="32">
        <f t="shared" si="64"/>
        <v>669582.37775974162</v>
      </c>
      <c r="CR52" s="32">
        <f t="shared" si="64"/>
        <v>656898.52765817801</v>
      </c>
      <c r="CS52" s="32">
        <f t="shared" si="64"/>
        <v>644684.10882732249</v>
      </c>
      <c r="CT52" s="32">
        <f t="shared" si="64"/>
        <v>632722.32901188894</v>
      </c>
      <c r="CU52" s="32">
        <f t="shared" si="64"/>
        <v>620844.43174309074</v>
      </c>
      <c r="CV52" s="32">
        <f t="shared" si="64"/>
        <v>609227.53759881202</v>
      </c>
      <c r="CW52" s="32">
        <f t="shared" si="64"/>
        <v>598556.54002030275</v>
      </c>
      <c r="CX52" s="32">
        <f t="shared" si="64"/>
        <v>587266.82814534847</v>
      </c>
      <c r="CY52" s="32">
        <f t="shared" si="64"/>
        <v>576108.36266918585</v>
      </c>
      <c r="CZ52" s="32">
        <f t="shared" si="64"/>
        <v>564436.22349191271</v>
      </c>
      <c r="DA52" s="32">
        <f t="shared" si="64"/>
        <v>555088.74536604842</v>
      </c>
      <c r="DB52" s="32">
        <f t="shared" si="64"/>
        <v>545034.08762979158</v>
      </c>
      <c r="DC52" s="32">
        <f t="shared" si="64"/>
        <v>535093.37101417349</v>
      </c>
      <c r="DD52" s="32">
        <f t="shared" si="64"/>
        <v>525193.21361523995</v>
      </c>
      <c r="DE52" s="32">
        <f t="shared" si="64"/>
        <v>515639.06551471265</v>
      </c>
      <c r="DF52" s="32">
        <f t="shared" si="64"/>
        <v>506440.68835399585</v>
      </c>
      <c r="DG52" s="32">
        <f t="shared" si="64"/>
        <v>370927.97586346319</v>
      </c>
      <c r="DH52" s="32">
        <f t="shared" si="64"/>
        <v>364746.02150914515</v>
      </c>
      <c r="DI52" s="32">
        <f t="shared" si="64"/>
        <v>359124.87136689783</v>
      </c>
      <c r="DJ52" s="32">
        <f t="shared" si="64"/>
        <v>352995.80211642018</v>
      </c>
      <c r="DK52" s="32">
        <f t="shared" si="64"/>
        <v>346997.33355905605</v>
      </c>
      <c r="DL52" s="32">
        <f t="shared" si="64"/>
        <v>342248.23032285518</v>
      </c>
      <c r="DM52" s="32">
        <f t="shared" si="64"/>
        <v>335749.07383464935</v>
      </c>
      <c r="DN52" s="32">
        <f t="shared" si="64"/>
        <v>330338.70885152346</v>
      </c>
      <c r="DO52" s="32">
        <f t="shared" si="64"/>
        <v>324984.73851186817</v>
      </c>
      <c r="DP52" s="32">
        <f t="shared" si="64"/>
        <v>319814.50136432814</v>
      </c>
      <c r="DQ52" s="32">
        <f t="shared" si="64"/>
        <v>314621.41509515519</v>
      </c>
      <c r="DR52" s="32">
        <f t="shared" si="64"/>
        <v>309497.24867086223</v>
      </c>
      <c r="DS52" s="32">
        <f t="shared" si="64"/>
        <v>202783.18042667146</v>
      </c>
      <c r="DT52" s="32">
        <f t="shared" si="64"/>
        <v>106185.65229134326</v>
      </c>
      <c r="DU52" s="32">
        <f t="shared" si="64"/>
        <v>105358.877720388</v>
      </c>
      <c r="DV52" s="32">
        <f t="shared" si="64"/>
        <v>103886.18335924555</v>
      </c>
      <c r="DW52" s="32">
        <f t="shared" si="64"/>
        <v>102492.07653441935</v>
      </c>
      <c r="DX52" s="32">
        <f t="shared" si="64"/>
        <v>102073.70507697682</v>
      </c>
      <c r="DY52" s="32">
        <f t="shared" si="64"/>
        <v>100185.48764704565</v>
      </c>
      <c r="DZ52" s="32">
        <f t="shared" si="64"/>
        <v>99023.454648790095</v>
      </c>
      <c r="EA52" s="32">
        <f t="shared" si="64"/>
        <v>97885.044199892305</v>
      </c>
      <c r="EB52" s="32">
        <f t="shared" ref="EB52:GM52" si="65">EV27</f>
        <v>96778.982569755259</v>
      </c>
      <c r="EC52" s="32">
        <f t="shared" si="65"/>
        <v>95705.067171776231</v>
      </c>
      <c r="ED52" s="32">
        <f t="shared" si="65"/>
        <v>94603.023885045171</v>
      </c>
      <c r="EE52" s="32">
        <f t="shared" si="65"/>
        <v>93471.746236296443</v>
      </c>
      <c r="EF52" s="32">
        <f t="shared" si="65"/>
        <v>92383.676989301617</v>
      </c>
      <c r="EG52" s="32">
        <f t="shared" si="65"/>
        <v>91681.009300438483</v>
      </c>
      <c r="EH52" s="32">
        <f t="shared" si="65"/>
        <v>90392.508141794242</v>
      </c>
      <c r="EI52" s="32">
        <f t="shared" si="65"/>
        <v>89279.205253342865</v>
      </c>
      <c r="EJ52" s="32">
        <f t="shared" si="65"/>
        <v>88826.738845139262</v>
      </c>
      <c r="EK52" s="32">
        <f t="shared" si="65"/>
        <v>87123.82006714333</v>
      </c>
      <c r="EL52" s="32">
        <f t="shared" si="65"/>
        <v>86130.554774898992</v>
      </c>
      <c r="EM52" s="32">
        <f t="shared" si="65"/>
        <v>85171.004263588984</v>
      </c>
      <c r="EN52" s="32">
        <f t="shared" si="65"/>
        <v>84171.872964915616</v>
      </c>
      <c r="EO52" s="32">
        <f t="shared" si="65"/>
        <v>83217.782329077483</v>
      </c>
      <c r="EP52" s="32">
        <f t="shared" si="65"/>
        <v>82270.185439097884</v>
      </c>
      <c r="EQ52" s="32">
        <f t="shared" si="65"/>
        <v>81321.239509451843</v>
      </c>
      <c r="ER52" s="32">
        <f t="shared" si="65"/>
        <v>80400.004660293926</v>
      </c>
      <c r="ES52" s="32">
        <f t="shared" si="65"/>
        <v>79784.568639635429</v>
      </c>
      <c r="ET52" s="32">
        <f t="shared" si="65"/>
        <v>78612.046949266485</v>
      </c>
      <c r="EU52" s="32">
        <f t="shared" si="65"/>
        <v>77601.865039314114</v>
      </c>
      <c r="EV52" s="32">
        <f t="shared" si="65"/>
        <v>77078.004782608128</v>
      </c>
      <c r="EW52" s="32">
        <f t="shared" si="65"/>
        <v>75775.269357852565</v>
      </c>
      <c r="EX52" s="32">
        <f t="shared" si="65"/>
        <v>74905.704589457542</v>
      </c>
      <c r="EY52" s="32">
        <f t="shared" si="65"/>
        <v>74012.816188651224</v>
      </c>
      <c r="EZ52" s="32">
        <f t="shared" si="65"/>
        <v>73151.450828442583</v>
      </c>
      <c r="FA52" s="32">
        <f t="shared" si="65"/>
        <v>72280.980030797786</v>
      </c>
      <c r="FB52" s="32">
        <f t="shared" si="65"/>
        <v>71459.223180131463</v>
      </c>
      <c r="FC52" s="32">
        <f t="shared" si="65"/>
        <v>70562.292544970405</v>
      </c>
      <c r="FD52" s="32">
        <f t="shared" si="65"/>
        <v>69700.312864658044</v>
      </c>
      <c r="FE52" s="32">
        <f t="shared" si="65"/>
        <v>69159.413316884456</v>
      </c>
      <c r="FF52" s="32">
        <f t="shared" si="65"/>
        <v>68153.56288095846</v>
      </c>
      <c r="FG52" s="32">
        <f t="shared" si="65"/>
        <v>67308.346924248166</v>
      </c>
      <c r="FH52" s="32">
        <f t="shared" si="65"/>
        <v>66755.322641963081</v>
      </c>
      <c r="FI52" s="32">
        <f t="shared" si="65"/>
        <v>65720.410283620338</v>
      </c>
      <c r="FJ52" s="32">
        <f t="shared" si="65"/>
        <v>64958.739571412705</v>
      </c>
      <c r="FK52" s="32">
        <f t="shared" si="65"/>
        <v>64203.548371630648</v>
      </c>
      <c r="FL52" s="32">
        <f t="shared" si="65"/>
        <v>63463.096632968649</v>
      </c>
      <c r="FM52" s="32">
        <f t="shared" si="65"/>
        <v>62708.920419125963</v>
      </c>
      <c r="FN52" s="32">
        <f t="shared" si="65"/>
        <v>61976.228538446623</v>
      </c>
      <c r="FO52" s="32">
        <f t="shared" si="65"/>
        <v>61234.442827090097</v>
      </c>
      <c r="FP52" s="32">
        <f t="shared" si="65"/>
        <v>60511.304560972756</v>
      </c>
      <c r="FQ52" s="32">
        <f t="shared" si="65"/>
        <v>60015.418985463853</v>
      </c>
      <c r="FR52" s="32">
        <f t="shared" si="65"/>
        <v>59092.814830423922</v>
      </c>
      <c r="FS52" s="32">
        <f t="shared" si="65"/>
        <v>58321.67514331211</v>
      </c>
      <c r="FT52" s="32">
        <f t="shared" si="65"/>
        <v>57838.204525846159</v>
      </c>
      <c r="FU52" s="32">
        <f t="shared" si="65"/>
        <v>56686.741876469423</v>
      </c>
      <c r="FV52" s="32">
        <f t="shared" si="65"/>
        <v>56005.714183106917</v>
      </c>
      <c r="FW52" s="32">
        <f t="shared" si="65"/>
        <v>55331.972475459806</v>
      </c>
      <c r="FX52" s="32">
        <f t="shared" si="65"/>
        <v>54639.646743686841</v>
      </c>
      <c r="FY52" s="32">
        <f t="shared" si="65"/>
        <v>53952.862678505029</v>
      </c>
      <c r="FZ52" s="32">
        <f t="shared" si="65"/>
        <v>53237.840089566089</v>
      </c>
      <c r="GA52" s="32">
        <f t="shared" si="65"/>
        <v>562.2235814029616</v>
      </c>
      <c r="GB52" s="32">
        <f t="shared" si="65"/>
        <v>0</v>
      </c>
      <c r="GC52" s="32">
        <f t="shared" si="65"/>
        <v>0</v>
      </c>
      <c r="GD52" s="32">
        <f t="shared" si="65"/>
        <v>0</v>
      </c>
      <c r="GE52" s="32">
        <f t="shared" si="65"/>
        <v>0</v>
      </c>
      <c r="GF52" s="32">
        <f t="shared" si="65"/>
        <v>0</v>
      </c>
      <c r="GG52" s="32">
        <f t="shared" si="65"/>
        <v>0</v>
      </c>
      <c r="GH52" s="32">
        <f t="shared" si="65"/>
        <v>0</v>
      </c>
      <c r="GI52" s="32">
        <f t="shared" si="65"/>
        <v>0</v>
      </c>
      <c r="GJ52" s="32">
        <f t="shared" si="65"/>
        <v>0</v>
      </c>
      <c r="GK52" s="32">
        <f t="shared" si="65"/>
        <v>0</v>
      </c>
      <c r="GL52" s="32">
        <f t="shared" si="65"/>
        <v>0</v>
      </c>
      <c r="GM52" s="32">
        <f t="shared" si="65"/>
        <v>0</v>
      </c>
      <c r="GN52" s="32">
        <f>HH27</f>
        <v>0</v>
      </c>
    </row>
    <row r="53" spans="1:196" x14ac:dyDescent="0.25">
      <c r="A53" s="32">
        <f>SUM(C53:GN53)</f>
        <v>6175899157.3630075</v>
      </c>
      <c r="B53" s="32">
        <f>SUM(B31:B52)</f>
        <v>3267731022.1333094</v>
      </c>
      <c r="C53" s="32">
        <f>SUM(C31:C52)</f>
        <v>190622399.50132495</v>
      </c>
      <c r="D53" s="32">
        <f t="shared" ref="D53:BO53" si="66">SUM(D31:D52)</f>
        <v>257763893.76389709</v>
      </c>
      <c r="E53" s="32">
        <f t="shared" si="66"/>
        <v>210407272.4860149</v>
      </c>
      <c r="F53" s="32">
        <f t="shared" si="66"/>
        <v>170646545.46528566</v>
      </c>
      <c r="G53" s="32">
        <f t="shared" si="66"/>
        <v>148705806.84762931</v>
      </c>
      <c r="H53" s="32">
        <f t="shared" si="66"/>
        <v>137089338.51653799</v>
      </c>
      <c r="I53" s="32">
        <f t="shared" si="66"/>
        <v>126220063.12412712</v>
      </c>
      <c r="J53" s="32">
        <f t="shared" si="66"/>
        <v>120239568.04192953</v>
      </c>
      <c r="K53" s="32">
        <f t="shared" si="66"/>
        <v>113133177.21248314</v>
      </c>
      <c r="L53" s="32">
        <f t="shared" si="66"/>
        <v>110506650.97214064</v>
      </c>
      <c r="M53" s="32">
        <f t="shared" si="66"/>
        <v>108579750.71026687</v>
      </c>
      <c r="N53" s="32">
        <f t="shared" si="66"/>
        <v>106567061.98851365</v>
      </c>
      <c r="O53" s="32">
        <f t="shared" si="66"/>
        <v>106573467.75519542</v>
      </c>
      <c r="P53" s="32">
        <f t="shared" si="66"/>
        <v>105568759.4421815</v>
      </c>
      <c r="Q53" s="32">
        <f t="shared" si="66"/>
        <v>102510859.29620999</v>
      </c>
      <c r="R53" s="32">
        <f t="shared" si="66"/>
        <v>100528974.02077046</v>
      </c>
      <c r="S53" s="32">
        <f t="shared" si="66"/>
        <v>97662304.901087791</v>
      </c>
      <c r="T53" s="32">
        <f t="shared" si="66"/>
        <v>93879663.647463188</v>
      </c>
      <c r="U53" s="32">
        <f t="shared" si="66"/>
        <v>90579177.313320979</v>
      </c>
      <c r="V53" s="32">
        <f t="shared" si="66"/>
        <v>86872131.631451577</v>
      </c>
      <c r="W53" s="32">
        <f t="shared" si="66"/>
        <v>83185805.111091882</v>
      </c>
      <c r="X53" s="32">
        <f t="shared" si="66"/>
        <v>79744276.121165842</v>
      </c>
      <c r="Y53" s="32">
        <f t="shared" si="66"/>
        <v>77200912.055426985</v>
      </c>
      <c r="Z53" s="32">
        <f t="shared" si="66"/>
        <v>73791963.369563326</v>
      </c>
      <c r="AA53" s="32">
        <f t="shared" si="66"/>
        <v>71212227.107048497</v>
      </c>
      <c r="AB53" s="32">
        <f t="shared" si="66"/>
        <v>69109908.305980191</v>
      </c>
      <c r="AC53" s="32">
        <f t="shared" si="66"/>
        <v>65965151.412004307</v>
      </c>
      <c r="AD53" s="32">
        <f t="shared" si="66"/>
        <v>63969633.549207985</v>
      </c>
      <c r="AE53" s="32">
        <f t="shared" si="66"/>
        <v>62017134.64203617</v>
      </c>
      <c r="AF53" s="32">
        <f t="shared" si="66"/>
        <v>60677986.111648329</v>
      </c>
      <c r="AG53" s="32">
        <f t="shared" si="66"/>
        <v>59706575.054875903</v>
      </c>
      <c r="AH53" s="32">
        <f t="shared" si="66"/>
        <v>58496658.09533146</v>
      </c>
      <c r="AI53" s="32">
        <f t="shared" si="66"/>
        <v>57073111.637486197</v>
      </c>
      <c r="AJ53" s="32">
        <f t="shared" si="66"/>
        <v>55639541.330760792</v>
      </c>
      <c r="AK53" s="32">
        <f t="shared" si="66"/>
        <v>54597624.503267378</v>
      </c>
      <c r="AL53" s="32">
        <f t="shared" si="66"/>
        <v>52861022.565895967</v>
      </c>
      <c r="AM53" s="32">
        <f t="shared" si="66"/>
        <v>52761318.606095195</v>
      </c>
      <c r="AN53" s="32">
        <f t="shared" si="66"/>
        <v>52744240.026074514</v>
      </c>
      <c r="AO53" s="32">
        <f t="shared" si="66"/>
        <v>50841107.282732651</v>
      </c>
      <c r="AP53" s="32">
        <f t="shared" si="66"/>
        <v>50262890.717636004</v>
      </c>
      <c r="AQ53" s="32">
        <f t="shared" si="66"/>
        <v>49276192.009838656</v>
      </c>
      <c r="AR53" s="32">
        <f t="shared" si="66"/>
        <v>48433439.694675006</v>
      </c>
      <c r="AS53" s="32">
        <f t="shared" si="66"/>
        <v>47904436.655220293</v>
      </c>
      <c r="AT53" s="32">
        <f t="shared" si="66"/>
        <v>47148439.895938121</v>
      </c>
      <c r="AU53" s="32">
        <f t="shared" si="66"/>
        <v>46777102.170514882</v>
      </c>
      <c r="AV53" s="32">
        <f t="shared" si="66"/>
        <v>45795259.579944499</v>
      </c>
      <c r="AW53" s="32">
        <f t="shared" si="66"/>
        <v>45364911.562153496</v>
      </c>
      <c r="AX53" s="32">
        <f t="shared" si="66"/>
        <v>44563334.327998161</v>
      </c>
      <c r="AY53" s="32">
        <f t="shared" si="66"/>
        <v>44683877.884288527</v>
      </c>
      <c r="AZ53" s="32">
        <f t="shared" si="66"/>
        <v>44325086.755858004</v>
      </c>
      <c r="BA53" s="32">
        <f t="shared" si="66"/>
        <v>42722723.017201185</v>
      </c>
      <c r="BB53" s="32">
        <f t="shared" si="66"/>
        <v>42137360.651080228</v>
      </c>
      <c r="BC53" s="32">
        <f t="shared" si="66"/>
        <v>41161598.287616059</v>
      </c>
      <c r="BD53" s="32">
        <f t="shared" si="66"/>
        <v>40327849.373789907</v>
      </c>
      <c r="BE53" s="32">
        <f t="shared" si="66"/>
        <v>39697717.897401862</v>
      </c>
      <c r="BF53" s="32">
        <f t="shared" si="66"/>
        <v>38893536.295384608</v>
      </c>
      <c r="BG53" s="32">
        <f t="shared" si="66"/>
        <v>38061167.273799673</v>
      </c>
      <c r="BH53" s="32">
        <f t="shared" si="66"/>
        <v>37021731.79942584</v>
      </c>
      <c r="BI53" s="32">
        <f t="shared" si="66"/>
        <v>36306432.921065077</v>
      </c>
      <c r="BJ53" s="32">
        <f t="shared" si="66"/>
        <v>35422689.171266451</v>
      </c>
      <c r="BK53" s="32">
        <f t="shared" si="66"/>
        <v>35039062.128922902</v>
      </c>
      <c r="BL53" s="32">
        <f t="shared" si="66"/>
        <v>34776462.965330474</v>
      </c>
      <c r="BM53" s="32">
        <f t="shared" si="66"/>
        <v>33449290.46938901</v>
      </c>
      <c r="BN53" s="32">
        <f t="shared" si="66"/>
        <v>32903758.518674966</v>
      </c>
      <c r="BO53" s="32">
        <f t="shared" si="66"/>
        <v>32158062.365492061</v>
      </c>
      <c r="BP53" s="32">
        <f t="shared" ref="BP53:EA53" si="67">SUM(BP31:BP52)</f>
        <v>31589134.243203733</v>
      </c>
      <c r="BQ53" s="32">
        <f t="shared" si="67"/>
        <v>31042089.860848822</v>
      </c>
      <c r="BR53" s="32">
        <f t="shared" si="67"/>
        <v>30351753.476590618</v>
      </c>
      <c r="BS53" s="32">
        <f t="shared" si="67"/>
        <v>29661554.869677559</v>
      </c>
      <c r="BT53" s="32">
        <f t="shared" si="67"/>
        <v>28745088.384932306</v>
      </c>
      <c r="BU53" s="32">
        <f t="shared" si="67"/>
        <v>28261515.676633224</v>
      </c>
      <c r="BV53" s="32">
        <f t="shared" si="67"/>
        <v>27627617.443036113</v>
      </c>
      <c r="BW53" s="32">
        <f t="shared" si="67"/>
        <v>27459161.48754916</v>
      </c>
      <c r="BX53" s="32">
        <f t="shared" si="67"/>
        <v>27335015.396564692</v>
      </c>
      <c r="BY53" s="32">
        <f t="shared" si="67"/>
        <v>26306622.597570367</v>
      </c>
      <c r="BZ53" s="32">
        <f t="shared" si="67"/>
        <v>25985169.557968587</v>
      </c>
      <c r="CA53" s="32">
        <f t="shared" si="67"/>
        <v>25304276.452217538</v>
      </c>
      <c r="CB53" s="32">
        <f t="shared" si="67"/>
        <v>24766359.976502974</v>
      </c>
      <c r="CC53" s="32">
        <f t="shared" si="67"/>
        <v>24425318.14004451</v>
      </c>
      <c r="CD53" s="32">
        <f t="shared" si="67"/>
        <v>23901076.599582005</v>
      </c>
      <c r="CE53" s="32">
        <f t="shared" si="67"/>
        <v>23404733.85236444</v>
      </c>
      <c r="CF53" s="32">
        <f t="shared" si="67"/>
        <v>22773084.848927498</v>
      </c>
      <c r="CG53" s="32">
        <f t="shared" si="67"/>
        <v>22450635.073848993</v>
      </c>
      <c r="CH53" s="32">
        <f t="shared" si="67"/>
        <v>21959461.08556005</v>
      </c>
      <c r="CI53" s="32">
        <f t="shared" si="67"/>
        <v>21859516.704878621</v>
      </c>
      <c r="CJ53" s="32">
        <f t="shared" si="67"/>
        <v>21868933.872475982</v>
      </c>
      <c r="CK53" s="32">
        <f t="shared" si="67"/>
        <v>20896211.673984256</v>
      </c>
      <c r="CL53" s="32">
        <f t="shared" si="67"/>
        <v>20656399.750562724</v>
      </c>
      <c r="CM53" s="32">
        <f t="shared" si="67"/>
        <v>20206474.070309203</v>
      </c>
      <c r="CN53" s="32">
        <f t="shared" si="67"/>
        <v>19722266.149939574</v>
      </c>
      <c r="CO53" s="32">
        <f t="shared" si="67"/>
        <v>19319703.030899461</v>
      </c>
      <c r="CP53" s="32">
        <f t="shared" si="67"/>
        <v>18977801.765806828</v>
      </c>
      <c r="CQ53" s="32">
        <f t="shared" si="67"/>
        <v>18692869.276804797</v>
      </c>
      <c r="CR53" s="32">
        <f t="shared" si="67"/>
        <v>18273850.776004773</v>
      </c>
      <c r="CS53" s="32">
        <f t="shared" si="67"/>
        <v>18133459.384731725</v>
      </c>
      <c r="CT53" s="32">
        <f t="shared" si="67"/>
        <v>17810725.267767832</v>
      </c>
      <c r="CU53" s="32">
        <f t="shared" si="67"/>
        <v>17678710.71421067</v>
      </c>
      <c r="CV53" s="32">
        <f t="shared" si="67"/>
        <v>17711516.563657619</v>
      </c>
      <c r="CW53" s="32">
        <f t="shared" si="67"/>
        <v>17020987.905017901</v>
      </c>
      <c r="CX53" s="32">
        <f t="shared" si="67"/>
        <v>16883730.565666866</v>
      </c>
      <c r="CY53" s="32">
        <f t="shared" si="67"/>
        <v>16513417.361919085</v>
      </c>
      <c r="CZ53" s="32">
        <f t="shared" si="67"/>
        <v>16184737.686376715</v>
      </c>
      <c r="DA53" s="32">
        <f t="shared" si="67"/>
        <v>15976127.632806472</v>
      </c>
      <c r="DB53" s="32">
        <f t="shared" si="67"/>
        <v>15739290.590523003</v>
      </c>
      <c r="DC53" s="32">
        <f t="shared" si="67"/>
        <v>15506253.222944975</v>
      </c>
      <c r="DD53" s="32">
        <f t="shared" si="67"/>
        <v>15084858.855366251</v>
      </c>
      <c r="DE53" s="32">
        <f t="shared" si="67"/>
        <v>14952076.702158585</v>
      </c>
      <c r="DF53" s="32">
        <f t="shared" si="67"/>
        <v>14753154.223426303</v>
      </c>
      <c r="DG53" s="32">
        <f t="shared" si="67"/>
        <v>14306202.607639408</v>
      </c>
      <c r="DH53" s="32">
        <f t="shared" si="67"/>
        <v>14352948.906123506</v>
      </c>
      <c r="DI53" s="32">
        <f t="shared" si="67"/>
        <v>13658764.371733321</v>
      </c>
      <c r="DJ53" s="32">
        <f t="shared" si="67"/>
        <v>13556979.219018077</v>
      </c>
      <c r="DK53" s="32">
        <f t="shared" si="67"/>
        <v>10322017.787360176</v>
      </c>
      <c r="DL53" s="32">
        <f t="shared" si="67"/>
        <v>10097714.928080158</v>
      </c>
      <c r="DM53" s="32">
        <f t="shared" si="67"/>
        <v>9975450.8515705001</v>
      </c>
      <c r="DN53" s="32">
        <f t="shared" si="67"/>
        <v>9807326.2706722151</v>
      </c>
      <c r="DO53" s="32">
        <f t="shared" si="67"/>
        <v>9646614.0661536604</v>
      </c>
      <c r="DP53" s="32">
        <f t="shared" si="67"/>
        <v>9422994.9580622707</v>
      </c>
      <c r="DQ53" s="32">
        <f t="shared" si="67"/>
        <v>9285927.8130654395</v>
      </c>
      <c r="DR53" s="32">
        <f t="shared" si="67"/>
        <v>8942926.7697125245</v>
      </c>
      <c r="DS53" s="32">
        <f t="shared" si="67"/>
        <v>7093613.1398881162</v>
      </c>
      <c r="DT53" s="32">
        <f t="shared" si="67"/>
        <v>6248006.5309102954</v>
      </c>
      <c r="DU53" s="32">
        <f t="shared" si="67"/>
        <v>5794107.6421517013</v>
      </c>
      <c r="DV53" s="32">
        <f t="shared" si="67"/>
        <v>5817642.7313206475</v>
      </c>
      <c r="DW53" s="32">
        <f t="shared" si="67"/>
        <v>5618986.1285477625</v>
      </c>
      <c r="DX53" s="32">
        <f t="shared" si="67"/>
        <v>5492917.9929032438</v>
      </c>
      <c r="DY53" s="32">
        <f t="shared" si="67"/>
        <v>5473793.6237623813</v>
      </c>
      <c r="DZ53" s="32">
        <f t="shared" si="67"/>
        <v>5395774.7953304118</v>
      </c>
      <c r="EA53" s="32">
        <f t="shared" si="67"/>
        <v>5313033.458046033</v>
      </c>
      <c r="EB53" s="32">
        <f t="shared" ref="EB53:GM53" si="68">SUM(EB31:EB52)</f>
        <v>5137944.171952581</v>
      </c>
      <c r="EC53" s="32">
        <f t="shared" si="68"/>
        <v>5133800.0428862916</v>
      </c>
      <c r="ED53" s="32">
        <f t="shared" si="68"/>
        <v>5005820.5810165638</v>
      </c>
      <c r="EE53" s="32">
        <f t="shared" si="68"/>
        <v>5035864.2472888222</v>
      </c>
      <c r="EF53" s="32">
        <f t="shared" si="68"/>
        <v>5248100.0970517565</v>
      </c>
      <c r="EG53" s="32">
        <f t="shared" si="68"/>
        <v>4870601.73222923</v>
      </c>
      <c r="EH53" s="32">
        <f t="shared" si="68"/>
        <v>4892672.624205309</v>
      </c>
      <c r="EI53" s="32">
        <f t="shared" si="68"/>
        <v>4758069.8777582664</v>
      </c>
      <c r="EJ53" s="32">
        <f t="shared" si="68"/>
        <v>4648858.1718311813</v>
      </c>
      <c r="EK53" s="32">
        <f t="shared" si="68"/>
        <v>4632361.5885284608</v>
      </c>
      <c r="EL53" s="32">
        <f t="shared" si="68"/>
        <v>4572965.7909935517</v>
      </c>
      <c r="EM53" s="32">
        <f t="shared" si="68"/>
        <v>4503467.8699703738</v>
      </c>
      <c r="EN53" s="32">
        <f t="shared" si="68"/>
        <v>4351272.3740152493</v>
      </c>
      <c r="EO53" s="32">
        <f t="shared" si="68"/>
        <v>4351393.4922424462</v>
      </c>
      <c r="EP53" s="32">
        <f t="shared" si="68"/>
        <v>4240622.4703741623</v>
      </c>
      <c r="EQ53" s="32">
        <f t="shared" si="68"/>
        <v>4275997.5422013709</v>
      </c>
      <c r="ER53" s="32">
        <f t="shared" si="68"/>
        <v>4468216.1686794478</v>
      </c>
      <c r="ES53" s="32">
        <f t="shared" si="68"/>
        <v>4143318.1356363413</v>
      </c>
      <c r="ET53" s="32">
        <f t="shared" si="68"/>
        <v>4165322.4800411095</v>
      </c>
      <c r="EU53" s="32">
        <f t="shared" si="68"/>
        <v>4048726.2799828686</v>
      </c>
      <c r="EV53" s="32">
        <f t="shared" si="68"/>
        <v>3954190.5676654298</v>
      </c>
      <c r="EW53" s="32">
        <f t="shared" si="68"/>
        <v>3938937.8397529628</v>
      </c>
      <c r="EX53" s="32">
        <f t="shared" si="68"/>
        <v>3892533.2098534619</v>
      </c>
      <c r="EY53" s="32">
        <f t="shared" si="68"/>
        <v>3832958.8089285637</v>
      </c>
      <c r="EZ53" s="32">
        <f t="shared" si="68"/>
        <v>3699647.4336114461</v>
      </c>
      <c r="FA53" s="32">
        <f t="shared" si="68"/>
        <v>3701639.6348877223</v>
      </c>
      <c r="FB53" s="32">
        <f t="shared" si="68"/>
        <v>3604045.6653972934</v>
      </c>
      <c r="FC53" s="32">
        <f t="shared" si="68"/>
        <v>3630670.0867844555</v>
      </c>
      <c r="FD53" s="32">
        <f t="shared" si="68"/>
        <v>3796368.9089927729</v>
      </c>
      <c r="FE53" s="32">
        <f t="shared" si="68"/>
        <v>3527307.49268308</v>
      </c>
      <c r="FF53" s="32">
        <f t="shared" si="68"/>
        <v>3550395.8323792121</v>
      </c>
      <c r="FG53" s="32">
        <f t="shared" si="68"/>
        <v>3449263.1929684351</v>
      </c>
      <c r="FH53" s="32">
        <f t="shared" si="68"/>
        <v>3367790.0572005482</v>
      </c>
      <c r="FI53" s="32">
        <f t="shared" si="68"/>
        <v>3353431.2995824004</v>
      </c>
      <c r="FJ53" s="32">
        <f t="shared" si="68"/>
        <v>3318696.1931662601</v>
      </c>
      <c r="FK53" s="32">
        <f t="shared" si="68"/>
        <v>3269226.6255031731</v>
      </c>
      <c r="FL53" s="32">
        <f t="shared" si="68"/>
        <v>3152962.4229529835</v>
      </c>
      <c r="FM53" s="32">
        <f t="shared" si="68"/>
        <v>3156738.9734400269</v>
      </c>
      <c r="FN53" s="32">
        <f t="shared" si="68"/>
        <v>3070278.8965287739</v>
      </c>
      <c r="FO53" s="32">
        <f t="shared" si="68"/>
        <v>3090812.409438442</v>
      </c>
      <c r="FP53" s="32">
        <f t="shared" si="68"/>
        <v>3238389.6543392278</v>
      </c>
      <c r="FQ53" s="32">
        <f t="shared" si="68"/>
        <v>3014070.4200365548</v>
      </c>
      <c r="FR53" s="32">
        <f t="shared" si="68"/>
        <v>3035343.3011218398</v>
      </c>
      <c r="FS53" s="32">
        <f t="shared" si="68"/>
        <v>2946272.3253873861</v>
      </c>
      <c r="FT53" s="32">
        <f t="shared" si="68"/>
        <v>2873527.0325820884</v>
      </c>
      <c r="FU53" s="32">
        <f t="shared" si="68"/>
        <v>2858025.8017981658</v>
      </c>
      <c r="FV53" s="32">
        <f t="shared" si="68"/>
        <v>2829928.2911281339</v>
      </c>
      <c r="FW53" s="32">
        <f t="shared" si="68"/>
        <v>2784720.5786411767</v>
      </c>
      <c r="FX53" s="32">
        <f t="shared" si="68"/>
        <v>2735547.3676648745</v>
      </c>
      <c r="FY53" s="32">
        <f t="shared" si="68"/>
        <v>2675224.9042557203</v>
      </c>
      <c r="FZ53" s="32">
        <f t="shared" si="68"/>
        <v>2576522.4138815785</v>
      </c>
      <c r="GA53" s="32">
        <f t="shared" si="68"/>
        <v>1119535.3345488063</v>
      </c>
      <c r="GB53" s="32">
        <f t="shared" si="68"/>
        <v>35001.399860444682</v>
      </c>
      <c r="GC53" s="32">
        <f t="shared" si="68"/>
        <v>34850.836039730195</v>
      </c>
      <c r="GD53" s="32">
        <f t="shared" si="68"/>
        <v>34701.187081657088</v>
      </c>
      <c r="GE53" s="32">
        <f t="shared" si="68"/>
        <v>22.579533609572458</v>
      </c>
      <c r="GF53" s="32">
        <f t="shared" si="68"/>
        <v>21.612122360724655</v>
      </c>
      <c r="GG53" s="32">
        <f t="shared" si="68"/>
        <v>20.692952456432035</v>
      </c>
      <c r="GH53" s="32">
        <f t="shared" si="68"/>
        <v>24.3291438022794</v>
      </c>
      <c r="GI53" s="32">
        <f t="shared" si="68"/>
        <v>27.793044631858237</v>
      </c>
      <c r="GJ53" s="32">
        <f t="shared" si="68"/>
        <v>26.664541750299357</v>
      </c>
      <c r="GK53" s="32">
        <f t="shared" si="68"/>
        <v>25.582557308132969</v>
      </c>
      <c r="GL53" s="32">
        <f t="shared" si="68"/>
        <v>24.545368400196409</v>
      </c>
      <c r="GM53" s="32">
        <f t="shared" si="68"/>
        <v>23.550390668745639</v>
      </c>
      <c r="GN53" s="32">
        <f>SUM(GN31:GN52)</f>
        <v>22.595039756036627</v>
      </c>
    </row>
    <row r="56" spans="1:196" x14ac:dyDescent="0.25">
      <c r="A56">
        <f>A53/B53</f>
        <v>1.8899655802548663</v>
      </c>
      <c r="B56" s="5" t="s">
        <v>1</v>
      </c>
      <c r="C56">
        <f>C30</f>
        <v>0</v>
      </c>
      <c r="D56">
        <f t="shared" ref="D56:BO56" si="69">D30</f>
        <v>1</v>
      </c>
      <c r="E56">
        <f t="shared" si="69"/>
        <v>2</v>
      </c>
      <c r="F56">
        <f t="shared" si="69"/>
        <v>3</v>
      </c>
      <c r="G56">
        <f t="shared" si="69"/>
        <v>4</v>
      </c>
      <c r="H56">
        <f t="shared" si="69"/>
        <v>5</v>
      </c>
      <c r="I56">
        <f t="shared" si="69"/>
        <v>6</v>
      </c>
      <c r="J56">
        <f t="shared" si="69"/>
        <v>7</v>
      </c>
      <c r="K56">
        <f t="shared" si="69"/>
        <v>8</v>
      </c>
      <c r="L56">
        <f t="shared" si="69"/>
        <v>9</v>
      </c>
      <c r="M56">
        <f t="shared" si="69"/>
        <v>10</v>
      </c>
      <c r="N56">
        <f t="shared" si="69"/>
        <v>11</v>
      </c>
      <c r="O56">
        <f t="shared" si="69"/>
        <v>12</v>
      </c>
      <c r="P56">
        <f t="shared" si="69"/>
        <v>13</v>
      </c>
      <c r="Q56">
        <f t="shared" si="69"/>
        <v>14</v>
      </c>
      <c r="R56">
        <f t="shared" si="69"/>
        <v>15</v>
      </c>
      <c r="S56">
        <f t="shared" si="69"/>
        <v>16</v>
      </c>
      <c r="T56">
        <f t="shared" si="69"/>
        <v>17</v>
      </c>
      <c r="U56">
        <f t="shared" si="69"/>
        <v>18</v>
      </c>
      <c r="V56">
        <f t="shared" si="69"/>
        <v>19</v>
      </c>
      <c r="W56">
        <f t="shared" si="69"/>
        <v>20</v>
      </c>
      <c r="X56">
        <f t="shared" si="69"/>
        <v>21</v>
      </c>
      <c r="Y56">
        <f t="shared" si="69"/>
        <v>22</v>
      </c>
      <c r="Z56">
        <f t="shared" si="69"/>
        <v>23</v>
      </c>
      <c r="AA56">
        <f t="shared" si="69"/>
        <v>24</v>
      </c>
      <c r="AB56">
        <f t="shared" si="69"/>
        <v>25</v>
      </c>
      <c r="AC56">
        <f t="shared" si="69"/>
        <v>26</v>
      </c>
      <c r="AD56">
        <f t="shared" si="69"/>
        <v>27</v>
      </c>
      <c r="AE56">
        <f t="shared" si="69"/>
        <v>28</v>
      </c>
      <c r="AF56">
        <f t="shared" si="69"/>
        <v>29</v>
      </c>
      <c r="AG56">
        <f t="shared" si="69"/>
        <v>30</v>
      </c>
      <c r="AH56">
        <f t="shared" si="69"/>
        <v>31</v>
      </c>
      <c r="AI56">
        <f t="shared" si="69"/>
        <v>32</v>
      </c>
      <c r="AJ56">
        <f t="shared" si="69"/>
        <v>33</v>
      </c>
      <c r="AK56">
        <f t="shared" si="69"/>
        <v>34</v>
      </c>
      <c r="AL56">
        <f t="shared" si="69"/>
        <v>35</v>
      </c>
      <c r="AM56">
        <f t="shared" si="69"/>
        <v>36</v>
      </c>
      <c r="AN56">
        <f t="shared" si="69"/>
        <v>37</v>
      </c>
      <c r="AO56">
        <f t="shared" si="69"/>
        <v>38</v>
      </c>
      <c r="AP56">
        <f t="shared" si="69"/>
        <v>39</v>
      </c>
      <c r="AQ56">
        <f t="shared" si="69"/>
        <v>40</v>
      </c>
      <c r="AR56">
        <f t="shared" si="69"/>
        <v>41</v>
      </c>
      <c r="AS56">
        <f t="shared" si="69"/>
        <v>42</v>
      </c>
      <c r="AT56">
        <f t="shared" si="69"/>
        <v>43</v>
      </c>
      <c r="AU56">
        <f t="shared" si="69"/>
        <v>44</v>
      </c>
      <c r="AV56">
        <f t="shared" si="69"/>
        <v>45</v>
      </c>
      <c r="AW56">
        <f t="shared" si="69"/>
        <v>46</v>
      </c>
      <c r="AX56">
        <f t="shared" si="69"/>
        <v>47</v>
      </c>
      <c r="AY56">
        <f t="shared" si="69"/>
        <v>48</v>
      </c>
      <c r="AZ56">
        <f t="shared" si="69"/>
        <v>49</v>
      </c>
      <c r="BA56">
        <f t="shared" si="69"/>
        <v>50</v>
      </c>
      <c r="BB56">
        <f t="shared" si="69"/>
        <v>51</v>
      </c>
      <c r="BC56">
        <f t="shared" si="69"/>
        <v>52</v>
      </c>
      <c r="BD56">
        <f t="shared" si="69"/>
        <v>53</v>
      </c>
      <c r="BE56">
        <f t="shared" si="69"/>
        <v>54</v>
      </c>
      <c r="BF56">
        <f t="shared" si="69"/>
        <v>55</v>
      </c>
      <c r="BG56">
        <f t="shared" si="69"/>
        <v>56</v>
      </c>
      <c r="BH56">
        <f t="shared" si="69"/>
        <v>57</v>
      </c>
      <c r="BI56">
        <f t="shared" si="69"/>
        <v>58</v>
      </c>
      <c r="BJ56">
        <f t="shared" si="69"/>
        <v>59</v>
      </c>
      <c r="BK56">
        <f t="shared" si="69"/>
        <v>60</v>
      </c>
      <c r="BL56">
        <f t="shared" si="69"/>
        <v>61</v>
      </c>
      <c r="BM56">
        <f t="shared" si="69"/>
        <v>62</v>
      </c>
      <c r="BN56">
        <f t="shared" si="69"/>
        <v>63</v>
      </c>
      <c r="BO56">
        <f t="shared" si="69"/>
        <v>64</v>
      </c>
      <c r="BP56">
        <f t="shared" ref="BP56:EA56" si="70">BP30</f>
        <v>65</v>
      </c>
      <c r="BQ56">
        <f t="shared" si="70"/>
        <v>66</v>
      </c>
      <c r="BR56">
        <f t="shared" si="70"/>
        <v>67</v>
      </c>
      <c r="BS56">
        <f t="shared" si="70"/>
        <v>68</v>
      </c>
      <c r="BT56">
        <f t="shared" si="70"/>
        <v>69</v>
      </c>
      <c r="BU56">
        <f t="shared" si="70"/>
        <v>70</v>
      </c>
      <c r="BV56">
        <f t="shared" si="70"/>
        <v>71</v>
      </c>
      <c r="BW56">
        <f t="shared" si="70"/>
        <v>72</v>
      </c>
      <c r="BX56">
        <f t="shared" si="70"/>
        <v>73</v>
      </c>
      <c r="BY56">
        <f t="shared" si="70"/>
        <v>74</v>
      </c>
      <c r="BZ56">
        <f t="shared" si="70"/>
        <v>75</v>
      </c>
      <c r="CA56">
        <f t="shared" si="70"/>
        <v>76</v>
      </c>
      <c r="CB56">
        <f t="shared" si="70"/>
        <v>77</v>
      </c>
      <c r="CC56">
        <f t="shared" si="70"/>
        <v>78</v>
      </c>
      <c r="CD56">
        <f t="shared" si="70"/>
        <v>79</v>
      </c>
      <c r="CE56">
        <f t="shared" si="70"/>
        <v>80</v>
      </c>
      <c r="CF56">
        <f t="shared" si="70"/>
        <v>81</v>
      </c>
      <c r="CG56">
        <f t="shared" si="70"/>
        <v>82</v>
      </c>
      <c r="CH56">
        <f t="shared" si="70"/>
        <v>83</v>
      </c>
      <c r="CI56">
        <f t="shared" si="70"/>
        <v>84</v>
      </c>
      <c r="CJ56">
        <f t="shared" si="70"/>
        <v>85</v>
      </c>
      <c r="CK56">
        <f t="shared" si="70"/>
        <v>86</v>
      </c>
      <c r="CL56">
        <f t="shared" si="70"/>
        <v>87</v>
      </c>
      <c r="CM56">
        <f t="shared" si="70"/>
        <v>88</v>
      </c>
      <c r="CN56">
        <f t="shared" si="70"/>
        <v>89</v>
      </c>
      <c r="CO56">
        <f t="shared" si="70"/>
        <v>90</v>
      </c>
      <c r="CP56">
        <f t="shared" si="70"/>
        <v>91</v>
      </c>
      <c r="CQ56">
        <f t="shared" si="70"/>
        <v>92</v>
      </c>
      <c r="CR56">
        <f t="shared" si="70"/>
        <v>93</v>
      </c>
      <c r="CS56">
        <f t="shared" si="70"/>
        <v>94</v>
      </c>
      <c r="CT56">
        <f t="shared" si="70"/>
        <v>95</v>
      </c>
      <c r="CU56">
        <f t="shared" si="70"/>
        <v>96</v>
      </c>
      <c r="CV56">
        <f t="shared" si="70"/>
        <v>97</v>
      </c>
      <c r="CW56">
        <f t="shared" si="70"/>
        <v>98</v>
      </c>
      <c r="CX56">
        <f t="shared" si="70"/>
        <v>99</v>
      </c>
      <c r="CY56">
        <f t="shared" si="70"/>
        <v>100</v>
      </c>
      <c r="CZ56">
        <f t="shared" si="70"/>
        <v>101</v>
      </c>
      <c r="DA56">
        <f t="shared" si="70"/>
        <v>102</v>
      </c>
      <c r="DB56">
        <f t="shared" si="70"/>
        <v>103</v>
      </c>
      <c r="DC56">
        <f t="shared" si="70"/>
        <v>104</v>
      </c>
      <c r="DD56">
        <f t="shared" si="70"/>
        <v>105</v>
      </c>
      <c r="DE56">
        <f t="shared" si="70"/>
        <v>106</v>
      </c>
      <c r="DF56">
        <f t="shared" si="70"/>
        <v>107</v>
      </c>
      <c r="DG56">
        <f t="shared" si="70"/>
        <v>108</v>
      </c>
      <c r="DH56">
        <f t="shared" si="70"/>
        <v>109</v>
      </c>
      <c r="DI56">
        <f t="shared" si="70"/>
        <v>110</v>
      </c>
      <c r="DJ56">
        <f t="shared" si="70"/>
        <v>111</v>
      </c>
      <c r="DK56">
        <f t="shared" si="70"/>
        <v>112</v>
      </c>
      <c r="DL56">
        <f t="shared" si="70"/>
        <v>113</v>
      </c>
      <c r="DM56">
        <f t="shared" si="70"/>
        <v>114</v>
      </c>
      <c r="DN56">
        <f t="shared" si="70"/>
        <v>115</v>
      </c>
      <c r="DO56">
        <f t="shared" si="70"/>
        <v>116</v>
      </c>
      <c r="DP56">
        <f t="shared" si="70"/>
        <v>117</v>
      </c>
      <c r="DQ56">
        <f t="shared" si="70"/>
        <v>118</v>
      </c>
      <c r="DR56">
        <f t="shared" si="70"/>
        <v>119</v>
      </c>
      <c r="DS56">
        <f t="shared" si="70"/>
        <v>120</v>
      </c>
      <c r="DT56">
        <f t="shared" si="70"/>
        <v>121</v>
      </c>
      <c r="DU56">
        <f t="shared" si="70"/>
        <v>122</v>
      </c>
      <c r="DV56">
        <f t="shared" si="70"/>
        <v>123</v>
      </c>
      <c r="DW56">
        <f t="shared" si="70"/>
        <v>124</v>
      </c>
      <c r="DX56">
        <f t="shared" si="70"/>
        <v>125</v>
      </c>
      <c r="DY56">
        <f t="shared" si="70"/>
        <v>126</v>
      </c>
      <c r="DZ56">
        <f t="shared" si="70"/>
        <v>127</v>
      </c>
      <c r="EA56">
        <f t="shared" si="70"/>
        <v>128</v>
      </c>
      <c r="EB56">
        <f t="shared" ref="EB56:FZ56" si="71">EB30</f>
        <v>129</v>
      </c>
      <c r="EC56">
        <f t="shared" si="71"/>
        <v>130</v>
      </c>
      <c r="ED56">
        <f t="shared" si="71"/>
        <v>131</v>
      </c>
      <c r="EE56">
        <f t="shared" si="71"/>
        <v>132</v>
      </c>
      <c r="EF56">
        <f t="shared" si="71"/>
        <v>133</v>
      </c>
      <c r="EG56">
        <f t="shared" si="71"/>
        <v>134</v>
      </c>
      <c r="EH56">
        <f t="shared" si="71"/>
        <v>135</v>
      </c>
      <c r="EI56">
        <f t="shared" si="71"/>
        <v>136</v>
      </c>
      <c r="EJ56">
        <f t="shared" si="71"/>
        <v>137</v>
      </c>
      <c r="EK56">
        <f t="shared" si="71"/>
        <v>138</v>
      </c>
      <c r="EL56">
        <f t="shared" si="71"/>
        <v>139</v>
      </c>
      <c r="EM56">
        <f t="shared" si="71"/>
        <v>140</v>
      </c>
      <c r="EN56">
        <f t="shared" si="71"/>
        <v>141</v>
      </c>
      <c r="EO56">
        <f t="shared" si="71"/>
        <v>142</v>
      </c>
      <c r="EP56">
        <f t="shared" si="71"/>
        <v>143</v>
      </c>
      <c r="EQ56">
        <f t="shared" si="71"/>
        <v>144</v>
      </c>
      <c r="ER56">
        <f t="shared" si="71"/>
        <v>145</v>
      </c>
      <c r="ES56">
        <f t="shared" si="71"/>
        <v>146</v>
      </c>
      <c r="ET56">
        <f t="shared" si="71"/>
        <v>147</v>
      </c>
      <c r="EU56">
        <f t="shared" si="71"/>
        <v>148</v>
      </c>
      <c r="EV56">
        <f t="shared" si="71"/>
        <v>149</v>
      </c>
      <c r="EW56">
        <f t="shared" si="71"/>
        <v>150</v>
      </c>
      <c r="EX56">
        <f t="shared" si="71"/>
        <v>151</v>
      </c>
      <c r="EY56">
        <f t="shared" si="71"/>
        <v>152</v>
      </c>
      <c r="EZ56">
        <f t="shared" si="71"/>
        <v>153</v>
      </c>
      <c r="FA56">
        <f t="shared" si="71"/>
        <v>154</v>
      </c>
      <c r="FB56">
        <f t="shared" si="71"/>
        <v>155</v>
      </c>
      <c r="FC56">
        <f t="shared" si="71"/>
        <v>156</v>
      </c>
      <c r="FD56">
        <f t="shared" si="71"/>
        <v>157</v>
      </c>
      <c r="FE56">
        <f t="shared" si="71"/>
        <v>158</v>
      </c>
      <c r="FF56">
        <f t="shared" si="71"/>
        <v>159</v>
      </c>
      <c r="FG56">
        <f t="shared" si="71"/>
        <v>160</v>
      </c>
      <c r="FH56">
        <f t="shared" si="71"/>
        <v>161</v>
      </c>
      <c r="FI56">
        <f t="shared" si="71"/>
        <v>162</v>
      </c>
      <c r="FJ56">
        <f t="shared" si="71"/>
        <v>163</v>
      </c>
      <c r="FK56">
        <f t="shared" si="71"/>
        <v>164</v>
      </c>
      <c r="FL56">
        <f t="shared" si="71"/>
        <v>165</v>
      </c>
      <c r="FM56">
        <f t="shared" si="71"/>
        <v>166</v>
      </c>
      <c r="FN56">
        <f t="shared" si="71"/>
        <v>167</v>
      </c>
      <c r="FO56">
        <f t="shared" si="71"/>
        <v>168</v>
      </c>
      <c r="FP56">
        <f t="shared" si="71"/>
        <v>169</v>
      </c>
      <c r="FQ56">
        <f t="shared" si="71"/>
        <v>170</v>
      </c>
      <c r="FR56">
        <f t="shared" si="71"/>
        <v>171</v>
      </c>
      <c r="FS56">
        <f t="shared" si="71"/>
        <v>172</v>
      </c>
      <c r="FT56">
        <f t="shared" si="71"/>
        <v>173</v>
      </c>
      <c r="FU56">
        <f t="shared" si="71"/>
        <v>174</v>
      </c>
      <c r="FV56">
        <f t="shared" si="71"/>
        <v>175</v>
      </c>
      <c r="FW56">
        <f t="shared" si="71"/>
        <v>176</v>
      </c>
      <c r="FX56">
        <f t="shared" si="71"/>
        <v>177</v>
      </c>
      <c r="FY56">
        <f t="shared" si="71"/>
        <v>178</v>
      </c>
      <c r="FZ56">
        <f t="shared" si="71"/>
        <v>179</v>
      </c>
    </row>
    <row r="57" spans="1:196" x14ac:dyDescent="0.25">
      <c r="B57" s="5" t="s">
        <v>310</v>
      </c>
      <c r="C57">
        <f>C53/$B$53</f>
        <v>5.8334788943821575E-2</v>
      </c>
      <c r="D57">
        <f t="shared" ref="D57:BO57" si="72">D53/$B$53</f>
        <v>7.8881612965689629E-2</v>
      </c>
      <c r="E57">
        <f t="shared" si="72"/>
        <v>6.438940997923763E-2</v>
      </c>
      <c r="F57">
        <f t="shared" si="72"/>
        <v>5.2221723363840566E-2</v>
      </c>
      <c r="G57">
        <f t="shared" si="72"/>
        <v>4.5507358420996361E-2</v>
      </c>
      <c r="H57">
        <f t="shared" si="72"/>
        <v>4.1952454956662999E-2</v>
      </c>
      <c r="I57">
        <f t="shared" si="72"/>
        <v>3.8626209522510044E-2</v>
      </c>
      <c r="J57">
        <f t="shared" si="72"/>
        <v>3.6796042032686091E-2</v>
      </c>
      <c r="K57">
        <f t="shared" si="72"/>
        <v>3.4621324841671068E-2</v>
      </c>
      <c r="L57">
        <f t="shared" si="72"/>
        <v>3.3817548085704238E-2</v>
      </c>
      <c r="M57">
        <f t="shared" si="72"/>
        <v>3.3227872788434573E-2</v>
      </c>
      <c r="N57">
        <f t="shared" si="72"/>
        <v>3.2611944271637841E-2</v>
      </c>
      <c r="O57">
        <f t="shared" si="72"/>
        <v>3.2613904581907688E-2</v>
      </c>
      <c r="P57">
        <f t="shared" si="72"/>
        <v>3.2306440991358543E-2</v>
      </c>
      <c r="Q57">
        <f t="shared" si="72"/>
        <v>3.1370654010955491E-2</v>
      </c>
      <c r="R57">
        <f t="shared" si="72"/>
        <v>3.0764152049191921E-2</v>
      </c>
      <c r="S57">
        <f t="shared" si="72"/>
        <v>2.9886886111369661E-2</v>
      </c>
      <c r="T57">
        <f t="shared" si="72"/>
        <v>2.8729311871628492E-2</v>
      </c>
      <c r="U57">
        <f t="shared" si="72"/>
        <v>2.7719288001307758E-2</v>
      </c>
      <c r="V57">
        <f t="shared" si="72"/>
        <v>2.6584847725544397E-2</v>
      </c>
      <c r="W57">
        <f t="shared" si="72"/>
        <v>2.5456747984350547E-2</v>
      </c>
      <c r="X57">
        <f t="shared" si="72"/>
        <v>2.4403561854092107E-2</v>
      </c>
      <c r="Y57">
        <f t="shared" si="72"/>
        <v>2.3625234614636993E-2</v>
      </c>
      <c r="Z57">
        <f t="shared" si="72"/>
        <v>2.2582018798288021E-2</v>
      </c>
      <c r="AA57">
        <f t="shared" si="72"/>
        <v>2.1792560839526572E-2</v>
      </c>
      <c r="AB57">
        <f t="shared" si="72"/>
        <v>2.1149203480298202E-2</v>
      </c>
      <c r="AC57">
        <f t="shared" si="72"/>
        <v>2.018683635990931E-2</v>
      </c>
      <c r="AD57">
        <f t="shared" si="72"/>
        <v>1.9576162516413597E-2</v>
      </c>
      <c r="AE57">
        <f t="shared" si="72"/>
        <v>1.8978653451577183E-2</v>
      </c>
      <c r="AF57">
        <f t="shared" si="72"/>
        <v>1.8568843549440994E-2</v>
      </c>
      <c r="AG57">
        <f t="shared" si="72"/>
        <v>1.8271569676471412E-2</v>
      </c>
      <c r="AH57">
        <f t="shared" si="72"/>
        <v>1.7901307573700613E-2</v>
      </c>
      <c r="AI57">
        <f t="shared" si="72"/>
        <v>1.7465669986578797E-2</v>
      </c>
      <c r="AJ57">
        <f t="shared" si="72"/>
        <v>1.7026964873760327E-2</v>
      </c>
      <c r="AK57">
        <f t="shared" si="72"/>
        <v>1.6708114631669959E-2</v>
      </c>
      <c r="AL57">
        <f t="shared" si="72"/>
        <v>1.6176674949025062E-2</v>
      </c>
      <c r="AM57">
        <f t="shared" si="72"/>
        <v>1.6146163270087766E-2</v>
      </c>
      <c r="AN57">
        <f t="shared" si="72"/>
        <v>1.6140936836239631E-2</v>
      </c>
      <c r="AO57">
        <f t="shared" si="72"/>
        <v>1.5558534940106998E-2</v>
      </c>
      <c r="AP57">
        <f t="shared" si="72"/>
        <v>1.5381587522715477E-2</v>
      </c>
      <c r="AQ57">
        <f t="shared" si="72"/>
        <v>1.507963528089565E-2</v>
      </c>
      <c r="AR57">
        <f t="shared" si="72"/>
        <v>1.4821733908519699E-2</v>
      </c>
      <c r="AS57">
        <f t="shared" si="72"/>
        <v>1.4659846949075479E-2</v>
      </c>
      <c r="AT57">
        <f t="shared" si="72"/>
        <v>1.4428494749594683E-2</v>
      </c>
      <c r="AU57">
        <f t="shared" si="72"/>
        <v>1.4314856961506233E-2</v>
      </c>
      <c r="AV57">
        <f t="shared" si="72"/>
        <v>1.4014390801984512E-2</v>
      </c>
      <c r="AW57">
        <f t="shared" si="72"/>
        <v>1.3882694522555108E-2</v>
      </c>
      <c r="AX57">
        <f t="shared" si="72"/>
        <v>1.3637393661276741E-2</v>
      </c>
      <c r="AY57">
        <f t="shared" si="72"/>
        <v>1.367428273062605E-2</v>
      </c>
      <c r="AZ57">
        <f t="shared" si="72"/>
        <v>1.356448448652324E-2</v>
      </c>
      <c r="BA57">
        <f t="shared" si="72"/>
        <v>1.3074124745221544E-2</v>
      </c>
      <c r="BB57">
        <f t="shared" si="72"/>
        <v>1.2894990550223202E-2</v>
      </c>
      <c r="BC57">
        <f t="shared" si="72"/>
        <v>1.2596385078458529E-2</v>
      </c>
      <c r="BD57">
        <f t="shared" si="72"/>
        <v>1.2341238951626509E-2</v>
      </c>
      <c r="BE57">
        <f t="shared" si="72"/>
        <v>1.2148404390850248E-2</v>
      </c>
      <c r="BF57">
        <f t="shared" si="72"/>
        <v>1.1902306533783588E-2</v>
      </c>
      <c r="BG57">
        <f t="shared" si="72"/>
        <v>1.1647582685355717E-2</v>
      </c>
      <c r="BH57">
        <f t="shared" si="72"/>
        <v>1.1329491793745169E-2</v>
      </c>
      <c r="BI57">
        <f t="shared" si="72"/>
        <v>1.1110594071283977E-2</v>
      </c>
      <c r="BJ57">
        <f t="shared" si="72"/>
        <v>1.0840148387776746E-2</v>
      </c>
      <c r="BK57">
        <f t="shared" si="72"/>
        <v>1.0722749789255286E-2</v>
      </c>
      <c r="BL57">
        <f t="shared" si="72"/>
        <v>1.0642388473769474E-2</v>
      </c>
      <c r="BM57">
        <f t="shared" si="72"/>
        <v>1.0236243510505321E-2</v>
      </c>
      <c r="BN57">
        <f t="shared" si="72"/>
        <v>1.0069298328353243E-2</v>
      </c>
      <c r="BO57">
        <f t="shared" si="72"/>
        <v>9.8410983485715271E-3</v>
      </c>
      <c r="BP57">
        <f t="shared" ref="BP57:EA57" si="73">BP53/$B$53</f>
        <v>9.6669934058957654E-3</v>
      </c>
      <c r="BQ57">
        <f t="shared" si="73"/>
        <v>9.4995853852693386E-3</v>
      </c>
      <c r="BR57">
        <f t="shared" si="73"/>
        <v>9.288326753643189E-3</v>
      </c>
      <c r="BS57">
        <f t="shared" si="73"/>
        <v>9.0771102850176685E-3</v>
      </c>
      <c r="BT57">
        <f t="shared" si="73"/>
        <v>8.7966507005115512E-3</v>
      </c>
      <c r="BU57">
        <f t="shared" si="73"/>
        <v>8.6486664554731134E-3</v>
      </c>
      <c r="BV57">
        <f t="shared" si="73"/>
        <v>8.4546791813359425E-3</v>
      </c>
      <c r="BW57">
        <f t="shared" si="73"/>
        <v>8.4031278283188335E-3</v>
      </c>
      <c r="BX57">
        <f t="shared" si="73"/>
        <v>8.3651363014325669E-3</v>
      </c>
      <c r="BY57">
        <f t="shared" si="73"/>
        <v>8.0504247195952866E-3</v>
      </c>
      <c r="BZ57">
        <f t="shared" si="73"/>
        <v>7.9520527797310551E-3</v>
      </c>
      <c r="CA57">
        <f t="shared" si="73"/>
        <v>7.7436840060654275E-3</v>
      </c>
      <c r="CB57">
        <f t="shared" si="73"/>
        <v>7.5790693324368158E-3</v>
      </c>
      <c r="CC57">
        <f t="shared" si="73"/>
        <v>7.4747027752910507E-3</v>
      </c>
      <c r="CD57">
        <f t="shared" si="73"/>
        <v>7.3142729428135114E-3</v>
      </c>
      <c r="CE57">
        <f t="shared" si="73"/>
        <v>7.1623807754791474E-3</v>
      </c>
      <c r="CF57">
        <f t="shared" si="73"/>
        <v>6.9690818169178105E-3</v>
      </c>
      <c r="CG57">
        <f t="shared" si="73"/>
        <v>6.8704048533322348E-3</v>
      </c>
      <c r="CH57">
        <f t="shared" si="73"/>
        <v>6.7200944437660632E-3</v>
      </c>
      <c r="CI57">
        <f t="shared" si="73"/>
        <v>6.6895091905721871E-3</v>
      </c>
      <c r="CJ57">
        <f t="shared" si="73"/>
        <v>6.6923910580005573E-3</v>
      </c>
      <c r="CK57">
        <f t="shared" si="73"/>
        <v>6.3947159458498971E-3</v>
      </c>
      <c r="CL57">
        <f t="shared" si="73"/>
        <v>6.3213280440314133E-3</v>
      </c>
      <c r="CM57">
        <f t="shared" si="73"/>
        <v>6.1836405546982828E-3</v>
      </c>
      <c r="CN57">
        <f t="shared" si="73"/>
        <v>6.035461920321724E-3</v>
      </c>
      <c r="CO57">
        <f t="shared" si="73"/>
        <v>5.9122684517303884E-3</v>
      </c>
      <c r="CP57">
        <f t="shared" si="73"/>
        <v>5.8076388898794179E-3</v>
      </c>
      <c r="CQ57">
        <f t="shared" si="73"/>
        <v>5.7204430689651205E-3</v>
      </c>
      <c r="CR57">
        <f t="shared" si="73"/>
        <v>5.5922138793647862E-3</v>
      </c>
      <c r="CS57">
        <f t="shared" si="73"/>
        <v>5.549250921176938E-3</v>
      </c>
      <c r="CT57">
        <f t="shared" si="73"/>
        <v>5.4504869425085842E-3</v>
      </c>
      <c r="CU57">
        <f t="shared" si="73"/>
        <v>5.4100874871485845E-3</v>
      </c>
      <c r="CV57">
        <f t="shared" si="73"/>
        <v>5.4201268230745659E-3</v>
      </c>
      <c r="CW57">
        <f t="shared" si="73"/>
        <v>5.2088093511154111E-3</v>
      </c>
      <c r="CX57">
        <f t="shared" si="73"/>
        <v>5.1668054840831026E-3</v>
      </c>
      <c r="CY57">
        <f t="shared" si="73"/>
        <v>5.0534812229246599E-3</v>
      </c>
      <c r="CZ57">
        <f t="shared" si="73"/>
        <v>4.9528977681310661E-3</v>
      </c>
      <c r="DA57">
        <f t="shared" si="73"/>
        <v>4.8890583480082758E-3</v>
      </c>
      <c r="DB57">
        <f t="shared" si="73"/>
        <v>4.8165808274659482E-3</v>
      </c>
      <c r="DC57">
        <f t="shared" si="73"/>
        <v>4.7452660937869528E-3</v>
      </c>
      <c r="DD57">
        <f t="shared" si="73"/>
        <v>4.6163098349258358E-3</v>
      </c>
      <c r="DE57">
        <f t="shared" si="73"/>
        <v>4.5756754766177951E-3</v>
      </c>
      <c r="DF57">
        <f t="shared" si="73"/>
        <v>4.5148006746879785E-3</v>
      </c>
      <c r="DG57">
        <f t="shared" si="73"/>
        <v>4.3780233167109725E-3</v>
      </c>
      <c r="DH57">
        <f t="shared" si="73"/>
        <v>4.3923287470439684E-3</v>
      </c>
      <c r="DI57">
        <f t="shared" si="73"/>
        <v>4.1798924939716476E-3</v>
      </c>
      <c r="DJ57">
        <f t="shared" si="73"/>
        <v>4.1487439226768194E-3</v>
      </c>
      <c r="DK57">
        <f t="shared" si="73"/>
        <v>3.1587721625329916E-3</v>
      </c>
      <c r="DL57">
        <f t="shared" si="73"/>
        <v>3.0901303870132964E-3</v>
      </c>
      <c r="DM57">
        <f t="shared" si="73"/>
        <v>3.0527147993527678E-3</v>
      </c>
      <c r="DN57">
        <f t="shared" si="73"/>
        <v>3.00126485449515E-3</v>
      </c>
      <c r="DO57">
        <f t="shared" si="73"/>
        <v>2.9520832653649547E-3</v>
      </c>
      <c r="DP57">
        <f t="shared" si="73"/>
        <v>2.8836507332572776E-3</v>
      </c>
      <c r="DQ57">
        <f t="shared" si="73"/>
        <v>2.841705070022319E-3</v>
      </c>
      <c r="DR57">
        <f t="shared" si="73"/>
        <v>2.7367389510150725E-3</v>
      </c>
      <c r="DS57">
        <f t="shared" si="73"/>
        <v>2.1708069274493447E-3</v>
      </c>
      <c r="DT57">
        <f t="shared" si="73"/>
        <v>1.9120320762604688E-3</v>
      </c>
      <c r="DU57">
        <f t="shared" si="73"/>
        <v>1.773128694775211E-3</v>
      </c>
      <c r="DV57">
        <f t="shared" si="73"/>
        <v>1.7803309672418052E-3</v>
      </c>
      <c r="DW57">
        <f t="shared" si="73"/>
        <v>1.7195375294015041E-3</v>
      </c>
      <c r="DX57">
        <f t="shared" si="73"/>
        <v>1.6809578131425397E-3</v>
      </c>
      <c r="DY57">
        <f t="shared" si="73"/>
        <v>1.6751053213029949E-3</v>
      </c>
      <c r="DZ57">
        <f t="shared" si="73"/>
        <v>1.6512297856779619E-3</v>
      </c>
      <c r="EA57">
        <f t="shared" si="73"/>
        <v>1.6259090549556512E-3</v>
      </c>
      <c r="EB57">
        <f t="shared" ref="EB57:FZ57" si="74">EB53/$B$53</f>
        <v>1.5723277519329971E-3</v>
      </c>
      <c r="EC57">
        <f t="shared" si="74"/>
        <v>1.5710595542024557E-3</v>
      </c>
      <c r="ED57">
        <f t="shared" si="74"/>
        <v>1.5318949286555899E-3</v>
      </c>
      <c r="EE57">
        <f t="shared" si="74"/>
        <v>1.5410889737188964E-3</v>
      </c>
      <c r="EF57">
        <f t="shared" si="74"/>
        <v>1.6060379699261724E-3</v>
      </c>
      <c r="EG57">
        <f t="shared" si="74"/>
        <v>1.4905148860904411E-3</v>
      </c>
      <c r="EH57">
        <f t="shared" si="74"/>
        <v>1.497269080920611E-3</v>
      </c>
      <c r="EI57">
        <f t="shared" si="74"/>
        <v>1.4560775796815745E-3</v>
      </c>
      <c r="EJ57">
        <f t="shared" si="74"/>
        <v>1.4226563142263205E-3</v>
      </c>
      <c r="EK57">
        <f t="shared" si="74"/>
        <v>1.4176079846083122E-3</v>
      </c>
      <c r="EL57">
        <f t="shared" si="74"/>
        <v>1.3994315199199387E-3</v>
      </c>
      <c r="EM57">
        <f t="shared" si="74"/>
        <v>1.3781635757248846E-3</v>
      </c>
      <c r="EN57">
        <f t="shared" si="74"/>
        <v>1.3315882930825069E-3</v>
      </c>
      <c r="EO57">
        <f t="shared" si="74"/>
        <v>1.3316253580142215E-3</v>
      </c>
      <c r="EP57">
        <f t="shared" si="74"/>
        <v>1.2977269064225823E-3</v>
      </c>
      <c r="EQ57">
        <f t="shared" si="74"/>
        <v>1.3085524828202731E-3</v>
      </c>
      <c r="ER57">
        <f t="shared" si="74"/>
        <v>1.3673757535167055E-3</v>
      </c>
      <c r="ES57">
        <f t="shared" si="74"/>
        <v>1.2679495673213069E-3</v>
      </c>
      <c r="ET57">
        <f t="shared" si="74"/>
        <v>1.2746833970813838E-3</v>
      </c>
      <c r="EU57">
        <f t="shared" si="74"/>
        <v>1.239002308500806E-3</v>
      </c>
      <c r="EV57">
        <f t="shared" si="74"/>
        <v>1.2100722308178143E-3</v>
      </c>
      <c r="EW57">
        <f t="shared" si="74"/>
        <v>1.2054045492341232E-3</v>
      </c>
      <c r="EX57">
        <f t="shared" si="74"/>
        <v>1.1912036772574555E-3</v>
      </c>
      <c r="EY57">
        <f t="shared" si="74"/>
        <v>1.1729725558703575E-3</v>
      </c>
      <c r="EZ57">
        <f t="shared" si="74"/>
        <v>1.1321762435624716E-3</v>
      </c>
      <c r="FA57">
        <f t="shared" si="74"/>
        <v>1.1327859024550741E-3</v>
      </c>
      <c r="FB57">
        <f t="shared" si="74"/>
        <v>1.1029199285332927E-3</v>
      </c>
      <c r="FC57">
        <f t="shared" si="74"/>
        <v>1.1110676069091526E-3</v>
      </c>
      <c r="FD57">
        <f t="shared" si="74"/>
        <v>1.1617752144466123E-3</v>
      </c>
      <c r="FE57">
        <f t="shared" si="74"/>
        <v>1.0794363026796216E-3</v>
      </c>
      <c r="FF57">
        <f t="shared" si="74"/>
        <v>1.0865018596485851E-3</v>
      </c>
      <c r="FG57">
        <f t="shared" si="74"/>
        <v>1.0555529722628804E-3</v>
      </c>
      <c r="FH57">
        <f t="shared" si="74"/>
        <v>1.0306203400431398E-3</v>
      </c>
      <c r="FI57">
        <f t="shared" si="74"/>
        <v>1.026226233698128E-3</v>
      </c>
      <c r="FJ57">
        <f t="shared" si="74"/>
        <v>1.0155965012688464E-3</v>
      </c>
      <c r="FK57">
        <f t="shared" si="74"/>
        <v>1.000457688640752E-3</v>
      </c>
      <c r="FL57">
        <f t="shared" si="74"/>
        <v>9.6487819884716211E-4</v>
      </c>
      <c r="FM57">
        <f t="shared" si="74"/>
        <v>9.6603390917382719E-4</v>
      </c>
      <c r="FN57">
        <f t="shared" si="74"/>
        <v>9.3957515956266484E-4</v>
      </c>
      <c r="FO57">
        <f t="shared" si="74"/>
        <v>9.4585888143897243E-4</v>
      </c>
      <c r="FP57">
        <f t="shared" si="74"/>
        <v>9.9102087424107321E-4</v>
      </c>
      <c r="FQ57">
        <f t="shared" si="74"/>
        <v>9.2237408759208268E-4</v>
      </c>
      <c r="FR57">
        <f t="shared" si="74"/>
        <v>9.288840729431404E-4</v>
      </c>
      <c r="FS57">
        <f t="shared" si="74"/>
        <v>9.0162632892101943E-4</v>
      </c>
      <c r="FT57">
        <f t="shared" si="74"/>
        <v>8.7936461511637254E-4</v>
      </c>
      <c r="FU57">
        <f t="shared" si="74"/>
        <v>8.7462088600313522E-4</v>
      </c>
      <c r="FV57">
        <f t="shared" si="74"/>
        <v>8.6602240880910694E-4</v>
      </c>
      <c r="FW57">
        <f t="shared" si="74"/>
        <v>8.5218782077822199E-4</v>
      </c>
      <c r="FX57">
        <f t="shared" si="74"/>
        <v>8.371397000353464E-4</v>
      </c>
      <c r="FY57">
        <f t="shared" si="74"/>
        <v>8.1867965451734863E-4</v>
      </c>
      <c r="FZ57">
        <f t="shared" si="74"/>
        <v>7.8847444799771754E-4</v>
      </c>
    </row>
    <row r="58" spans="1:196" x14ac:dyDescent="0.25">
      <c r="B58" s="5" t="s">
        <v>311</v>
      </c>
      <c r="C58">
        <f>C57</f>
        <v>5.8334788943821575E-2</v>
      </c>
      <c r="D58">
        <f>D57+C58</f>
        <v>0.1372164019095112</v>
      </c>
      <c r="E58">
        <f t="shared" ref="E58:BP58" si="75">E57+D58</f>
        <v>0.20160581188874882</v>
      </c>
      <c r="F58">
        <f t="shared" si="75"/>
        <v>0.25382753525258939</v>
      </c>
      <c r="G58">
        <f t="shared" si="75"/>
        <v>0.29933489367358573</v>
      </c>
      <c r="H58">
        <f t="shared" si="75"/>
        <v>0.34128734863024873</v>
      </c>
      <c r="I58">
        <f t="shared" si="75"/>
        <v>0.37991355815275879</v>
      </c>
      <c r="J58">
        <f t="shared" si="75"/>
        <v>0.4167096001854449</v>
      </c>
      <c r="K58">
        <f t="shared" si="75"/>
        <v>0.45133092502711597</v>
      </c>
      <c r="L58">
        <f t="shared" si="75"/>
        <v>0.48514847311282022</v>
      </c>
      <c r="M58">
        <f t="shared" si="75"/>
        <v>0.51837634590125481</v>
      </c>
      <c r="N58">
        <f t="shared" si="75"/>
        <v>0.55098829017289264</v>
      </c>
      <c r="O58">
        <f t="shared" si="75"/>
        <v>0.58360219475480035</v>
      </c>
      <c r="P58">
        <f t="shared" si="75"/>
        <v>0.61590863574615895</v>
      </c>
      <c r="Q58">
        <f t="shared" si="75"/>
        <v>0.64727928975711446</v>
      </c>
      <c r="R58">
        <f t="shared" si="75"/>
        <v>0.67804344180630638</v>
      </c>
      <c r="S58">
        <f t="shared" si="75"/>
        <v>0.70793032791767607</v>
      </c>
      <c r="T58">
        <f t="shared" si="75"/>
        <v>0.7366596397893046</v>
      </c>
      <c r="U58">
        <f t="shared" si="75"/>
        <v>0.76437892779061234</v>
      </c>
      <c r="V58">
        <f t="shared" si="75"/>
        <v>0.79096377551615671</v>
      </c>
      <c r="W58">
        <f t="shared" si="75"/>
        <v>0.81642052350050731</v>
      </c>
      <c r="X58">
        <f t="shared" si="75"/>
        <v>0.8408240853545994</v>
      </c>
      <c r="Y58">
        <f t="shared" si="75"/>
        <v>0.86444931996923635</v>
      </c>
      <c r="Z58">
        <f t="shared" si="75"/>
        <v>0.88703133876752438</v>
      </c>
      <c r="AA58">
        <f t="shared" si="75"/>
        <v>0.9088238996070509</v>
      </c>
      <c r="AB58">
        <f t="shared" si="75"/>
        <v>0.92997310308734915</v>
      </c>
      <c r="AC58">
        <f t="shared" si="75"/>
        <v>0.95015993944725841</v>
      </c>
      <c r="AD58">
        <f t="shared" si="75"/>
        <v>0.96973610196367199</v>
      </c>
      <c r="AE58">
        <f t="shared" si="75"/>
        <v>0.98871475541524922</v>
      </c>
      <c r="AF58">
        <f t="shared" si="75"/>
        <v>1.0072835989646902</v>
      </c>
      <c r="AG58">
        <f t="shared" si="75"/>
        <v>1.0255551686411617</v>
      </c>
      <c r="AH58">
        <f t="shared" si="75"/>
        <v>1.0434564762148624</v>
      </c>
      <c r="AI58">
        <f t="shared" si="75"/>
        <v>1.0609221462014411</v>
      </c>
      <c r="AJ58">
        <f t="shared" si="75"/>
        <v>1.0779491110752015</v>
      </c>
      <c r="AK58">
        <f t="shared" si="75"/>
        <v>1.0946572257068714</v>
      </c>
      <c r="AL58">
        <f t="shared" si="75"/>
        <v>1.1108339006558965</v>
      </c>
      <c r="AM58">
        <f t="shared" si="75"/>
        <v>1.1269800639259842</v>
      </c>
      <c r="AN58">
        <f t="shared" si="75"/>
        <v>1.1431210007622239</v>
      </c>
      <c r="AO58">
        <f t="shared" si="75"/>
        <v>1.158679535702331</v>
      </c>
      <c r="AP58">
        <f t="shared" si="75"/>
        <v>1.1740611232250464</v>
      </c>
      <c r="AQ58">
        <f t="shared" si="75"/>
        <v>1.1891407585059421</v>
      </c>
      <c r="AR58">
        <f t="shared" si="75"/>
        <v>1.2039624924144618</v>
      </c>
      <c r="AS58">
        <f t="shared" si="75"/>
        <v>1.2186223393635374</v>
      </c>
      <c r="AT58">
        <f t="shared" si="75"/>
        <v>1.2330508341131321</v>
      </c>
      <c r="AU58">
        <f t="shared" si="75"/>
        <v>1.2473656910746382</v>
      </c>
      <c r="AV58">
        <f t="shared" si="75"/>
        <v>1.2613800818766228</v>
      </c>
      <c r="AW58">
        <f t="shared" si="75"/>
        <v>1.275262776399178</v>
      </c>
      <c r="AX58">
        <f t="shared" si="75"/>
        <v>1.2889001700604548</v>
      </c>
      <c r="AY58">
        <f t="shared" si="75"/>
        <v>1.3025744527910808</v>
      </c>
      <c r="AZ58">
        <f t="shared" si="75"/>
        <v>1.316138937277604</v>
      </c>
      <c r="BA58">
        <f t="shared" si="75"/>
        <v>1.3292130620228255</v>
      </c>
      <c r="BB58">
        <f t="shared" si="75"/>
        <v>1.3421080525730487</v>
      </c>
      <c r="BC58">
        <f t="shared" si="75"/>
        <v>1.3547044376515072</v>
      </c>
      <c r="BD58">
        <f t="shared" si="75"/>
        <v>1.3670456766031336</v>
      </c>
      <c r="BE58">
        <f t="shared" si="75"/>
        <v>1.3791940809939838</v>
      </c>
      <c r="BF58">
        <f t="shared" si="75"/>
        <v>1.3910963875277673</v>
      </c>
      <c r="BG58">
        <f t="shared" si="75"/>
        <v>1.402743970213123</v>
      </c>
      <c r="BH58">
        <f t="shared" si="75"/>
        <v>1.4140734620068682</v>
      </c>
      <c r="BI58">
        <f t="shared" si="75"/>
        <v>1.4251840560781521</v>
      </c>
      <c r="BJ58">
        <f t="shared" si="75"/>
        <v>1.4360242044659288</v>
      </c>
      <c r="BK58">
        <f t="shared" si="75"/>
        <v>1.4467469542551841</v>
      </c>
      <c r="BL58">
        <f t="shared" si="75"/>
        <v>1.4573893427289535</v>
      </c>
      <c r="BM58">
        <f t="shared" si="75"/>
        <v>1.4676255862394587</v>
      </c>
      <c r="BN58">
        <f t="shared" si="75"/>
        <v>1.477694884567812</v>
      </c>
      <c r="BO58">
        <f t="shared" si="75"/>
        <v>1.4875359829163834</v>
      </c>
      <c r="BP58">
        <f t="shared" si="75"/>
        <v>1.4972029763222792</v>
      </c>
      <c r="BQ58">
        <f t="shared" ref="BQ58:EB58" si="76">BQ57+BP58</f>
        <v>1.5067025617075485</v>
      </c>
      <c r="BR58">
        <f t="shared" si="76"/>
        <v>1.5159908884611917</v>
      </c>
      <c r="BS58">
        <f t="shared" si="76"/>
        <v>1.5250679987462092</v>
      </c>
      <c r="BT58">
        <f t="shared" si="76"/>
        <v>1.5338646494467207</v>
      </c>
      <c r="BU58">
        <f t="shared" si="76"/>
        <v>1.5425133159021938</v>
      </c>
      <c r="BV58">
        <f t="shared" si="76"/>
        <v>1.5509679950835298</v>
      </c>
      <c r="BW58">
        <f t="shared" si="76"/>
        <v>1.5593711229118485</v>
      </c>
      <c r="BX58">
        <f t="shared" si="76"/>
        <v>1.5677362592132811</v>
      </c>
      <c r="BY58">
        <f t="shared" si="76"/>
        <v>1.5757866839328765</v>
      </c>
      <c r="BZ58">
        <f t="shared" si="76"/>
        <v>1.5837387367126075</v>
      </c>
      <c r="CA58">
        <f t="shared" si="76"/>
        <v>1.5914824207186729</v>
      </c>
      <c r="CB58">
        <f t="shared" si="76"/>
        <v>1.5990614900511098</v>
      </c>
      <c r="CC58">
        <f t="shared" si="76"/>
        <v>1.6065361928264008</v>
      </c>
      <c r="CD58">
        <f t="shared" si="76"/>
        <v>1.6138504657692143</v>
      </c>
      <c r="CE58">
        <f t="shared" si="76"/>
        <v>1.6210128465446934</v>
      </c>
      <c r="CF58">
        <f t="shared" si="76"/>
        <v>1.6279819283616113</v>
      </c>
      <c r="CG58">
        <f t="shared" si="76"/>
        <v>1.6348523332149436</v>
      </c>
      <c r="CH58">
        <f t="shared" si="76"/>
        <v>1.6415724276587096</v>
      </c>
      <c r="CI58">
        <f t="shared" si="76"/>
        <v>1.6482619368492817</v>
      </c>
      <c r="CJ58">
        <f t="shared" si="76"/>
        <v>1.6549543279072823</v>
      </c>
      <c r="CK58">
        <f t="shared" si="76"/>
        <v>1.6613490438531322</v>
      </c>
      <c r="CL58">
        <f t="shared" si="76"/>
        <v>1.6676703718971637</v>
      </c>
      <c r="CM58">
        <f t="shared" si="76"/>
        <v>1.6738540124518619</v>
      </c>
      <c r="CN58">
        <f t="shared" si="76"/>
        <v>1.6798894743721837</v>
      </c>
      <c r="CO58">
        <f t="shared" si="76"/>
        <v>1.685801742823914</v>
      </c>
      <c r="CP58">
        <f t="shared" si="76"/>
        <v>1.6916093817137934</v>
      </c>
      <c r="CQ58">
        <f t="shared" si="76"/>
        <v>1.6973298247827584</v>
      </c>
      <c r="CR58">
        <f t="shared" si="76"/>
        <v>1.7029220386621231</v>
      </c>
      <c r="CS58">
        <f t="shared" si="76"/>
        <v>1.7084712895833001</v>
      </c>
      <c r="CT58">
        <f t="shared" si="76"/>
        <v>1.7139217765258086</v>
      </c>
      <c r="CU58">
        <f t="shared" si="76"/>
        <v>1.7193318640129571</v>
      </c>
      <c r="CV58">
        <f t="shared" si="76"/>
        <v>1.7247519908360316</v>
      </c>
      <c r="CW58">
        <f t="shared" si="76"/>
        <v>1.7299608001871469</v>
      </c>
      <c r="CX58">
        <f t="shared" si="76"/>
        <v>1.7351276056712299</v>
      </c>
      <c r="CY58">
        <f t="shared" si="76"/>
        <v>1.7401810868941545</v>
      </c>
      <c r="CZ58">
        <f t="shared" si="76"/>
        <v>1.7451339846622855</v>
      </c>
      <c r="DA58">
        <f t="shared" si="76"/>
        <v>1.7500230430102939</v>
      </c>
      <c r="DB58">
        <f t="shared" si="76"/>
        <v>1.7548396238377599</v>
      </c>
      <c r="DC58">
        <f t="shared" si="76"/>
        <v>1.7595848899315469</v>
      </c>
      <c r="DD58">
        <f t="shared" si="76"/>
        <v>1.7642011997664728</v>
      </c>
      <c r="DE58">
        <f t="shared" si="76"/>
        <v>1.7687768752430906</v>
      </c>
      <c r="DF58">
        <f t="shared" si="76"/>
        <v>1.7732916759177786</v>
      </c>
      <c r="DG58">
        <f t="shared" si="76"/>
        <v>1.7776696992344896</v>
      </c>
      <c r="DH58">
        <f t="shared" si="76"/>
        <v>1.7820620279815336</v>
      </c>
      <c r="DI58">
        <f t="shared" si="76"/>
        <v>1.7862419204755051</v>
      </c>
      <c r="DJ58">
        <f t="shared" si="76"/>
        <v>1.790390664398182</v>
      </c>
      <c r="DK58">
        <f t="shared" si="76"/>
        <v>1.793549436560715</v>
      </c>
      <c r="DL58">
        <f t="shared" si="76"/>
        <v>1.7966395669477282</v>
      </c>
      <c r="DM58">
        <f t="shared" si="76"/>
        <v>1.7996922817470811</v>
      </c>
      <c r="DN58">
        <f t="shared" si="76"/>
        <v>1.8026935466015763</v>
      </c>
      <c r="DO58">
        <f t="shared" si="76"/>
        <v>1.8056456298669412</v>
      </c>
      <c r="DP58">
        <f t="shared" si="76"/>
        <v>1.8085292806001985</v>
      </c>
      <c r="DQ58">
        <f t="shared" si="76"/>
        <v>1.8113709856702207</v>
      </c>
      <c r="DR58">
        <f t="shared" si="76"/>
        <v>1.8141077246212358</v>
      </c>
      <c r="DS58">
        <f t="shared" si="76"/>
        <v>1.8162785315486851</v>
      </c>
      <c r="DT58">
        <f t="shared" si="76"/>
        <v>1.8181905636249456</v>
      </c>
      <c r="DU58">
        <f t="shared" si="76"/>
        <v>1.8199636923197209</v>
      </c>
      <c r="DV58">
        <f t="shared" si="76"/>
        <v>1.8217440232869626</v>
      </c>
      <c r="DW58">
        <f t="shared" si="76"/>
        <v>1.8234635608163641</v>
      </c>
      <c r="DX58">
        <f t="shared" si="76"/>
        <v>1.8251445186295066</v>
      </c>
      <c r="DY58">
        <f t="shared" si="76"/>
        <v>1.8268196239508097</v>
      </c>
      <c r="DZ58">
        <f t="shared" si="76"/>
        <v>1.8284708537364875</v>
      </c>
      <c r="EA58">
        <f t="shared" si="76"/>
        <v>1.8300967627914433</v>
      </c>
      <c r="EB58">
        <f t="shared" si="76"/>
        <v>1.8316690905433763</v>
      </c>
      <c r="EC58">
        <f t="shared" ref="EC58:FZ58" si="77">EC57+EB58</f>
        <v>1.8332401500975788</v>
      </c>
      <c r="ED58">
        <f t="shared" si="77"/>
        <v>1.8347720450262344</v>
      </c>
      <c r="EE58">
        <f t="shared" si="77"/>
        <v>1.8363131339999532</v>
      </c>
      <c r="EF58">
        <f t="shared" si="77"/>
        <v>1.8379191719698793</v>
      </c>
      <c r="EG58">
        <f t="shared" si="77"/>
        <v>1.8394096868559697</v>
      </c>
      <c r="EH58">
        <f t="shared" si="77"/>
        <v>1.8409069559368902</v>
      </c>
      <c r="EI58">
        <f t="shared" si="77"/>
        <v>1.8423630335165717</v>
      </c>
      <c r="EJ58">
        <f t="shared" si="77"/>
        <v>1.843785689830798</v>
      </c>
      <c r="EK58">
        <f t="shared" si="77"/>
        <v>1.8452032978154063</v>
      </c>
      <c r="EL58">
        <f t="shared" si="77"/>
        <v>1.8466027293353262</v>
      </c>
      <c r="EM58">
        <f t="shared" si="77"/>
        <v>1.8479808929110511</v>
      </c>
      <c r="EN58">
        <f t="shared" si="77"/>
        <v>1.8493124812041335</v>
      </c>
      <c r="EO58">
        <f t="shared" si="77"/>
        <v>1.8506441065621477</v>
      </c>
      <c r="EP58">
        <f t="shared" si="77"/>
        <v>1.8519418334685702</v>
      </c>
      <c r="EQ58">
        <f t="shared" si="77"/>
        <v>1.8532503859513905</v>
      </c>
      <c r="ER58">
        <f t="shared" si="77"/>
        <v>1.8546177617049071</v>
      </c>
      <c r="ES58">
        <f t="shared" si="77"/>
        <v>1.8558857112722285</v>
      </c>
      <c r="ET58">
        <f t="shared" si="77"/>
        <v>1.8571603946693098</v>
      </c>
      <c r="EU58">
        <f t="shared" si="77"/>
        <v>1.8583993969778105</v>
      </c>
      <c r="EV58">
        <f t="shared" si="77"/>
        <v>1.8596094692086282</v>
      </c>
      <c r="EW58">
        <f t="shared" si="77"/>
        <v>1.8608148737578623</v>
      </c>
      <c r="EX58">
        <f t="shared" si="77"/>
        <v>1.8620060774351197</v>
      </c>
      <c r="EY58">
        <f t="shared" si="77"/>
        <v>1.8631790499909902</v>
      </c>
      <c r="EZ58">
        <f t="shared" si="77"/>
        <v>1.8643112262345527</v>
      </c>
      <c r="FA58">
        <f t="shared" si="77"/>
        <v>1.8654440121370077</v>
      </c>
      <c r="FB58">
        <f t="shared" si="77"/>
        <v>1.866546932065541</v>
      </c>
      <c r="FC58">
        <f t="shared" si="77"/>
        <v>1.8676579996724501</v>
      </c>
      <c r="FD58">
        <f t="shared" si="77"/>
        <v>1.8688197748868967</v>
      </c>
      <c r="FE58">
        <f t="shared" si="77"/>
        <v>1.8698992111895762</v>
      </c>
      <c r="FF58">
        <f t="shared" si="77"/>
        <v>1.8709857130492249</v>
      </c>
      <c r="FG58">
        <f t="shared" si="77"/>
        <v>1.8720412660214878</v>
      </c>
      <c r="FH58">
        <f t="shared" si="77"/>
        <v>1.873071886361531</v>
      </c>
      <c r="FI58">
        <f t="shared" si="77"/>
        <v>1.8740981125952292</v>
      </c>
      <c r="FJ58">
        <f t="shared" si="77"/>
        <v>1.875113709096498</v>
      </c>
      <c r="FK58">
        <f t="shared" si="77"/>
        <v>1.8761141667851386</v>
      </c>
      <c r="FL58">
        <f t="shared" si="77"/>
        <v>1.8770790449839858</v>
      </c>
      <c r="FM58">
        <f t="shared" si="77"/>
        <v>1.8780450788931597</v>
      </c>
      <c r="FN58">
        <f t="shared" si="77"/>
        <v>1.8789846540527224</v>
      </c>
      <c r="FO58">
        <f t="shared" si="77"/>
        <v>1.8799305129341615</v>
      </c>
      <c r="FP58">
        <f t="shared" si="77"/>
        <v>1.8809215338084024</v>
      </c>
      <c r="FQ58">
        <f t="shared" si="77"/>
        <v>1.8818439078959945</v>
      </c>
      <c r="FR58">
        <f t="shared" si="77"/>
        <v>1.8827727919689377</v>
      </c>
      <c r="FS58">
        <f t="shared" si="77"/>
        <v>1.8836744182978586</v>
      </c>
      <c r="FT58">
        <f t="shared" si="77"/>
        <v>1.884553782912975</v>
      </c>
      <c r="FU58">
        <f t="shared" si="77"/>
        <v>1.8854284037989781</v>
      </c>
      <c r="FV58">
        <f t="shared" si="77"/>
        <v>1.8862944262077872</v>
      </c>
      <c r="FW58">
        <f t="shared" si="77"/>
        <v>1.8871466140285653</v>
      </c>
      <c r="FX58">
        <f t="shared" si="77"/>
        <v>1.8879837537286006</v>
      </c>
      <c r="FY58">
        <f t="shared" si="77"/>
        <v>1.8888024333831179</v>
      </c>
      <c r="FZ58">
        <f t="shared" si="77"/>
        <v>1.8895909078311157</v>
      </c>
    </row>
    <row r="60" spans="1:196" x14ac:dyDescent="0.25">
      <c r="C60">
        <v>1</v>
      </c>
      <c r="D60">
        <v>2</v>
      </c>
      <c r="E60">
        <v>3</v>
      </c>
      <c r="F60">
        <v>4</v>
      </c>
      <c r="G60">
        <v>5</v>
      </c>
      <c r="H60">
        <v>6</v>
      </c>
      <c r="I60">
        <v>7</v>
      </c>
      <c r="J60">
        <v>8</v>
      </c>
      <c r="K60">
        <v>9</v>
      </c>
      <c r="L60">
        <v>10</v>
      </c>
      <c r="M60">
        <v>11</v>
      </c>
      <c r="N60">
        <v>12</v>
      </c>
      <c r="O60">
        <v>13</v>
      </c>
      <c r="P60">
        <v>14</v>
      </c>
      <c r="Q60">
        <v>15</v>
      </c>
    </row>
    <row r="61" spans="1:196" x14ac:dyDescent="0.25">
      <c r="B61" s="5" t="s">
        <v>252</v>
      </c>
      <c r="C61" s="32">
        <f>SUMIF(C29:FZ29,C60,C53:FZ53)</f>
        <v>1800481528.6301508</v>
      </c>
      <c r="D61" s="32">
        <f t="shared" ref="D61:Q61" si="78">SUMIF(D29:GA29,D60,D53:GA53)</f>
        <v>1098098294.6649289</v>
      </c>
      <c r="E61" s="32">
        <f t="shared" si="78"/>
        <v>731326574.31554329</v>
      </c>
      <c r="F61" s="32">
        <f t="shared" si="78"/>
        <v>581872672.52882147</v>
      </c>
      <c r="G61" s="32">
        <f t="shared" si="78"/>
        <v>480761771.32817739</v>
      </c>
      <c r="H61" s="32">
        <f t="shared" si="78"/>
        <v>375605390.40273178</v>
      </c>
      <c r="I61" s="32">
        <f t="shared" si="78"/>
        <v>296070915.06870079</v>
      </c>
      <c r="J61" s="32">
        <f t="shared" si="78"/>
        <v>236418211.7241658</v>
      </c>
      <c r="K61" s="32">
        <f t="shared" si="78"/>
        <v>194004862.02407447</v>
      </c>
      <c r="L61" s="32">
        <f t="shared" si="78"/>
        <v>133375868.54919127</v>
      </c>
      <c r="M61" s="32">
        <f t="shared" si="78"/>
        <v>67525440.838716045</v>
      </c>
      <c r="N61" s="32">
        <f t="shared" si="78"/>
        <v>56106250.336488806</v>
      </c>
      <c r="O61" s="32">
        <f t="shared" si="78"/>
        <v>47725533.766638026</v>
      </c>
      <c r="P61" s="32">
        <f t="shared" si="78"/>
        <v>40643129.982182115</v>
      </c>
      <c r="Q61" s="32">
        <f t="shared" si="78"/>
        <v>34658384.500275187</v>
      </c>
    </row>
    <row r="63" spans="1:196" x14ac:dyDescent="0.25">
      <c r="B63" s="5" t="s">
        <v>252</v>
      </c>
      <c r="C63" s="37">
        <f>C61/$B$53</f>
        <v>0.55098829017289264</v>
      </c>
      <c r="D63" s="37">
        <f t="shared" ref="D63:Q63" si="79">D61/$B$53</f>
        <v>0.33604304859463163</v>
      </c>
      <c r="E63" s="37">
        <f t="shared" si="79"/>
        <v>0.22380256188837208</v>
      </c>
      <c r="F63" s="37">
        <f t="shared" si="79"/>
        <v>0.17806626940455797</v>
      </c>
      <c r="G63" s="37">
        <f t="shared" si="79"/>
        <v>0.1471240344054745</v>
      </c>
      <c r="H63" s="37">
        <f t="shared" si="79"/>
        <v>0.11494379061760142</v>
      </c>
      <c r="I63" s="37">
        <f t="shared" si="79"/>
        <v>9.0604432575179791E-2</v>
      </c>
      <c r="J63" s="37">
        <f t="shared" si="79"/>
        <v>7.2349348867099303E-2</v>
      </c>
      <c r="K63" s="37">
        <f t="shared" si="79"/>
        <v>5.9369899391970182E-2</v>
      </c>
      <c r="L63" s="37">
        <f t="shared" si="79"/>
        <v>4.0816048703457238E-2</v>
      </c>
      <c r="M63" s="37">
        <f t="shared" si="79"/>
        <v>2.0664320404998528E-2</v>
      </c>
      <c r="N63" s="37">
        <f t="shared" si="79"/>
        <v>1.7169788442336461E-2</v>
      </c>
      <c r="O63" s="37">
        <f t="shared" si="79"/>
        <v>1.4605098596971067E-2</v>
      </c>
      <c r="P63" s="37">
        <f t="shared" si="79"/>
        <v>1.243772198718137E-2</v>
      </c>
      <c r="Q63" s="37">
        <f t="shared" si="79"/>
        <v>1.0606253778393537E-2</v>
      </c>
    </row>
    <row r="64" spans="1:196" x14ac:dyDescent="0.25">
      <c r="B64" s="5" t="s">
        <v>309</v>
      </c>
      <c r="C64" s="38">
        <f>C63</f>
        <v>0.55098829017289264</v>
      </c>
      <c r="D64" s="38">
        <f>D63+C64</f>
        <v>0.88703133876752427</v>
      </c>
      <c r="E64" s="38">
        <f>E63+D64</f>
        <v>1.1108339006558963</v>
      </c>
      <c r="F64" s="38">
        <f t="shared" ref="F64:Q64" si="80">F63+E64</f>
        <v>1.2889001700604543</v>
      </c>
      <c r="G64" s="38">
        <f t="shared" si="80"/>
        <v>1.4360242044659288</v>
      </c>
      <c r="H64" s="38">
        <f t="shared" si="80"/>
        <v>1.5509679950835302</v>
      </c>
      <c r="I64" s="38">
        <f t="shared" si="80"/>
        <v>1.64157242765871</v>
      </c>
      <c r="J64" s="38">
        <f t="shared" si="80"/>
        <v>1.7139217765258092</v>
      </c>
      <c r="K64" s="38">
        <f t="shared" si="80"/>
        <v>1.7732916759177795</v>
      </c>
      <c r="L64" s="38">
        <f t="shared" si="80"/>
        <v>1.8141077246212367</v>
      </c>
      <c r="M64" s="38">
        <f t="shared" si="80"/>
        <v>1.8347720450262353</v>
      </c>
      <c r="N64" s="38">
        <f t="shared" si="80"/>
        <v>1.8519418334685718</v>
      </c>
      <c r="O64" s="38">
        <f t="shared" si="80"/>
        <v>1.8665469320655428</v>
      </c>
      <c r="P64" s="38">
        <f t="shared" si="80"/>
        <v>1.8789846540527242</v>
      </c>
      <c r="Q64" s="38">
        <f t="shared" si="80"/>
        <v>1.8895909078311177</v>
      </c>
    </row>
    <row r="67" spans="3:17" x14ac:dyDescent="0.25">
      <c r="C67" s="37">
        <f>C63/$A$56</f>
        <v>0.29153350512266502</v>
      </c>
      <c r="D67" s="37">
        <f>D63/$A$56</f>
        <v>0.17780379288670189</v>
      </c>
      <c r="E67" s="37">
        <f t="shared" ref="E67:Q67" si="81">E63/$A$56</f>
        <v>0.11841621044664305</v>
      </c>
      <c r="F67" s="37">
        <f t="shared" si="81"/>
        <v>9.4216673184357849E-2</v>
      </c>
      <c r="G67" s="37">
        <f t="shared" si="81"/>
        <v>7.7844822118736404E-2</v>
      </c>
      <c r="H67" s="37">
        <f t="shared" si="81"/>
        <v>6.0817928018615547E-2</v>
      </c>
      <c r="I67" s="37">
        <f t="shared" si="81"/>
        <v>4.7939726268962833E-2</v>
      </c>
      <c r="J67" s="37">
        <f t="shared" si="81"/>
        <v>3.8280775916216855E-2</v>
      </c>
      <c r="K67" s="37">
        <f t="shared" si="81"/>
        <v>3.1413217262911221E-2</v>
      </c>
      <c r="L67" s="37">
        <f t="shared" si="81"/>
        <v>2.1596186263854126E-2</v>
      </c>
      <c r="M67" s="37">
        <f t="shared" si="81"/>
        <v>1.0933701978959794E-2</v>
      </c>
      <c r="N67" s="37">
        <f t="shared" si="81"/>
        <v>9.0847095956218815E-3</v>
      </c>
      <c r="O67" s="37">
        <f t="shared" si="81"/>
        <v>7.7277061283843778E-3</v>
      </c>
      <c r="P67" s="37">
        <f t="shared" si="81"/>
        <v>6.5809251327762879E-3</v>
      </c>
      <c r="Q67" s="37">
        <f t="shared" si="81"/>
        <v>5.6118766866448747E-3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227"/>
  <sheetViews>
    <sheetView topLeftCell="A16187" workbookViewId="0">
      <selection activeCell="H38" sqref="H38"/>
    </sheetView>
  </sheetViews>
  <sheetFormatPr defaultRowHeight="13.2" x14ac:dyDescent="0.25"/>
  <cols>
    <col min="1" max="1" width="31" customWidth="1"/>
    <col min="2" max="2" width="19" customWidth="1"/>
    <col min="3" max="3" width="14" customWidth="1"/>
    <col min="4" max="4" width="17.88671875" customWidth="1"/>
  </cols>
  <sheetData>
    <row r="1" spans="1:6" x14ac:dyDescent="0.25">
      <c r="A1" s="5" t="s">
        <v>247</v>
      </c>
      <c r="B1" s="1" t="s">
        <v>0</v>
      </c>
      <c r="C1" s="2" t="s">
        <v>1</v>
      </c>
      <c r="D1" s="3" t="s">
        <v>2</v>
      </c>
      <c r="E1" s="5" t="s">
        <v>1</v>
      </c>
      <c r="F1" s="5" t="s">
        <v>252</v>
      </c>
    </row>
    <row r="2" spans="1:6" x14ac:dyDescent="0.25">
      <c r="A2" s="5" t="s">
        <v>248</v>
      </c>
      <c r="B2" s="3" t="s">
        <v>3</v>
      </c>
      <c r="C2" s="3" t="s">
        <v>4</v>
      </c>
      <c r="D2" s="4">
        <v>4588379.1078805393</v>
      </c>
      <c r="E2" t="str">
        <f>MID(C2,1,3)</f>
        <v>Jan</v>
      </c>
      <c r="F2" t="str">
        <f>MID(C2,5,4)</f>
        <v>2011</v>
      </c>
    </row>
    <row r="3" spans="1:6" x14ac:dyDescent="0.25">
      <c r="A3" s="5" t="s">
        <v>248</v>
      </c>
      <c r="B3" s="3" t="s">
        <v>3</v>
      </c>
      <c r="C3" s="3" t="s">
        <v>5</v>
      </c>
      <c r="D3" s="4">
        <v>11913400.487561526</v>
      </c>
      <c r="E3" t="str">
        <f t="shared" ref="E3:E66" si="0">MID(C3,1,3)</f>
        <v>Feb</v>
      </c>
      <c r="F3" t="str">
        <f t="shared" ref="F3:F66" si="1">MID(C3,5,4)</f>
        <v>2011</v>
      </c>
    </row>
    <row r="4" spans="1:6" x14ac:dyDescent="0.25">
      <c r="A4" s="5" t="s">
        <v>248</v>
      </c>
      <c r="B4" s="3" t="s">
        <v>3</v>
      </c>
      <c r="C4" s="3" t="s">
        <v>6</v>
      </c>
      <c r="D4" s="4">
        <v>9102540.3768125717</v>
      </c>
      <c r="E4" t="str">
        <f t="shared" si="0"/>
        <v>Mar</v>
      </c>
      <c r="F4" t="str">
        <f t="shared" si="1"/>
        <v>2011</v>
      </c>
    </row>
    <row r="5" spans="1:6" x14ac:dyDescent="0.25">
      <c r="A5" s="5" t="s">
        <v>248</v>
      </c>
      <c r="B5" s="3" t="s">
        <v>3</v>
      </c>
      <c r="C5" s="3" t="s">
        <v>7</v>
      </c>
      <c r="D5" s="4">
        <v>7251149.1097474303</v>
      </c>
      <c r="E5" t="str">
        <f t="shared" si="0"/>
        <v>Apr</v>
      </c>
      <c r="F5" t="str">
        <f t="shared" si="1"/>
        <v>2011</v>
      </c>
    </row>
    <row r="6" spans="1:6" x14ac:dyDescent="0.25">
      <c r="A6" s="5" t="s">
        <v>248</v>
      </c>
      <c r="B6" s="3" t="s">
        <v>3</v>
      </c>
      <c r="C6" s="3" t="s">
        <v>8</v>
      </c>
      <c r="D6" s="4">
        <v>6516095.6546902116</v>
      </c>
      <c r="E6" t="str">
        <f t="shared" si="0"/>
        <v>May</v>
      </c>
      <c r="F6" t="str">
        <f t="shared" si="1"/>
        <v>2011</v>
      </c>
    </row>
    <row r="7" spans="1:6" x14ac:dyDescent="0.25">
      <c r="A7" s="5" t="s">
        <v>248</v>
      </c>
      <c r="B7" s="3" t="s">
        <v>3</v>
      </c>
      <c r="C7" s="3" t="s">
        <v>9</v>
      </c>
      <c r="D7" s="4">
        <v>6571389.7785794223</v>
      </c>
      <c r="E7" t="str">
        <f t="shared" si="0"/>
        <v>Jun</v>
      </c>
      <c r="F7" t="str">
        <f t="shared" si="1"/>
        <v>2011</v>
      </c>
    </row>
    <row r="8" spans="1:6" x14ac:dyDescent="0.25">
      <c r="A8" s="5" t="s">
        <v>248</v>
      </c>
      <c r="B8" s="3" t="s">
        <v>3</v>
      </c>
      <c r="C8" s="3" t="s">
        <v>10</v>
      </c>
      <c r="D8" s="4">
        <v>6349986.8599620266</v>
      </c>
      <c r="E8" t="str">
        <f t="shared" si="0"/>
        <v>Jul</v>
      </c>
      <c r="F8" t="str">
        <f t="shared" si="1"/>
        <v>2011</v>
      </c>
    </row>
    <row r="9" spans="1:6" x14ac:dyDescent="0.25">
      <c r="A9" s="5" t="s">
        <v>248</v>
      </c>
      <c r="B9" s="3" t="s">
        <v>3</v>
      </c>
      <c r="C9" s="3" t="s">
        <v>11</v>
      </c>
      <c r="D9" s="4">
        <v>5912547.683403505</v>
      </c>
      <c r="E9" t="str">
        <f t="shared" si="0"/>
        <v>Aug</v>
      </c>
      <c r="F9" t="str">
        <f t="shared" si="1"/>
        <v>2011</v>
      </c>
    </row>
    <row r="10" spans="1:6" x14ac:dyDescent="0.25">
      <c r="A10" s="5" t="s">
        <v>248</v>
      </c>
      <c r="B10" s="3" t="s">
        <v>3</v>
      </c>
      <c r="C10" s="3" t="s">
        <v>12</v>
      </c>
      <c r="D10" s="4">
        <v>5677400.3867222676</v>
      </c>
      <c r="E10" t="str">
        <f t="shared" si="0"/>
        <v>Sep</v>
      </c>
      <c r="F10" t="str">
        <f t="shared" si="1"/>
        <v>2011</v>
      </c>
    </row>
    <row r="11" spans="1:6" x14ac:dyDescent="0.25">
      <c r="A11" s="5" t="s">
        <v>248</v>
      </c>
      <c r="B11" s="3" t="s">
        <v>3</v>
      </c>
      <c r="C11" s="3" t="s">
        <v>13</v>
      </c>
      <c r="D11" s="4">
        <v>5679331.3587838328</v>
      </c>
      <c r="E11" t="str">
        <f t="shared" si="0"/>
        <v>Oct</v>
      </c>
      <c r="F11" t="str">
        <f t="shared" si="1"/>
        <v>2011</v>
      </c>
    </row>
    <row r="12" spans="1:6" x14ac:dyDescent="0.25">
      <c r="A12" s="5" t="s">
        <v>248</v>
      </c>
      <c r="B12" s="3" t="s">
        <v>3</v>
      </c>
      <c r="C12" s="3" t="s">
        <v>14</v>
      </c>
      <c r="D12" s="4">
        <v>5763263.6970767127</v>
      </c>
      <c r="E12" t="str">
        <f t="shared" si="0"/>
        <v>Nov</v>
      </c>
      <c r="F12" t="str">
        <f t="shared" si="1"/>
        <v>2011</v>
      </c>
    </row>
    <row r="13" spans="1:6" x14ac:dyDescent="0.25">
      <c r="A13" s="5" t="s">
        <v>248</v>
      </c>
      <c r="B13" s="3" t="s">
        <v>3</v>
      </c>
      <c r="C13" s="3" t="s">
        <v>15</v>
      </c>
      <c r="D13" s="4">
        <v>5491084.1843833178</v>
      </c>
      <c r="E13" t="str">
        <f t="shared" si="0"/>
        <v>Dec</v>
      </c>
      <c r="F13" t="str">
        <f t="shared" si="1"/>
        <v>2011</v>
      </c>
    </row>
    <row r="14" spans="1:6" x14ac:dyDescent="0.25">
      <c r="A14" s="5" t="s">
        <v>248</v>
      </c>
      <c r="B14" s="3" t="s">
        <v>3</v>
      </c>
      <c r="C14" s="3" t="s">
        <v>16</v>
      </c>
      <c r="D14" s="4">
        <v>5547151.042734066</v>
      </c>
      <c r="E14" t="str">
        <f t="shared" si="0"/>
        <v>Jan</v>
      </c>
      <c r="F14" t="str">
        <f t="shared" si="1"/>
        <v>2012</v>
      </c>
    </row>
    <row r="15" spans="1:6" x14ac:dyDescent="0.25">
      <c r="A15" s="5" t="s">
        <v>248</v>
      </c>
      <c r="B15" s="3" t="s">
        <v>3</v>
      </c>
      <c r="C15" s="3" t="s">
        <v>17</v>
      </c>
      <c r="D15" s="4">
        <v>5398217.4767462108</v>
      </c>
      <c r="E15" t="str">
        <f t="shared" si="0"/>
        <v>Feb</v>
      </c>
      <c r="F15" t="str">
        <f t="shared" si="1"/>
        <v>2012</v>
      </c>
    </row>
    <row r="16" spans="1:6" x14ac:dyDescent="0.25">
      <c r="A16" s="5" t="s">
        <v>248</v>
      </c>
      <c r="B16" s="3" t="s">
        <v>3</v>
      </c>
      <c r="C16" s="3" t="s">
        <v>18</v>
      </c>
      <c r="D16" s="4">
        <v>5198816.531768186</v>
      </c>
      <c r="E16" t="str">
        <f t="shared" si="0"/>
        <v>Mar</v>
      </c>
      <c r="F16" t="str">
        <f t="shared" si="1"/>
        <v>2012</v>
      </c>
    </row>
    <row r="17" spans="1:6" x14ac:dyDescent="0.25">
      <c r="A17" s="5" t="s">
        <v>248</v>
      </c>
      <c r="B17" s="3" t="s">
        <v>3</v>
      </c>
      <c r="C17" s="3" t="s">
        <v>19</v>
      </c>
      <c r="D17" s="4">
        <v>4859507.7657986199</v>
      </c>
      <c r="E17" t="str">
        <f t="shared" si="0"/>
        <v>Apr</v>
      </c>
      <c r="F17" t="str">
        <f t="shared" si="1"/>
        <v>2012</v>
      </c>
    </row>
    <row r="18" spans="1:6" x14ac:dyDescent="0.25">
      <c r="A18" s="5" t="s">
        <v>248</v>
      </c>
      <c r="B18" s="3" t="s">
        <v>3</v>
      </c>
      <c r="C18" s="3" t="s">
        <v>20</v>
      </c>
      <c r="D18" s="4">
        <v>4497285.769337941</v>
      </c>
      <c r="E18" t="str">
        <f t="shared" si="0"/>
        <v>May</v>
      </c>
      <c r="F18" t="str">
        <f t="shared" si="1"/>
        <v>2012</v>
      </c>
    </row>
    <row r="19" spans="1:6" x14ac:dyDescent="0.25">
      <c r="A19" s="5" t="s">
        <v>248</v>
      </c>
      <c r="B19" s="3" t="s">
        <v>3</v>
      </c>
      <c r="C19" s="3" t="s">
        <v>21</v>
      </c>
      <c r="D19" s="4">
        <v>4247558.6430908004</v>
      </c>
      <c r="E19" t="str">
        <f t="shared" si="0"/>
        <v>Jun</v>
      </c>
      <c r="F19" t="str">
        <f t="shared" si="1"/>
        <v>2012</v>
      </c>
    </row>
    <row r="20" spans="1:6" x14ac:dyDescent="0.25">
      <c r="A20" s="5" t="s">
        <v>248</v>
      </c>
      <c r="B20" s="3" t="s">
        <v>3</v>
      </c>
      <c r="C20" s="3" t="s">
        <v>22</v>
      </c>
      <c r="D20" s="4">
        <v>3863058.9561793245</v>
      </c>
      <c r="E20" t="str">
        <f t="shared" si="0"/>
        <v>Jul</v>
      </c>
      <c r="F20" t="str">
        <f t="shared" si="1"/>
        <v>2012</v>
      </c>
    </row>
    <row r="21" spans="1:6" x14ac:dyDescent="0.25">
      <c r="A21" s="5" t="s">
        <v>248</v>
      </c>
      <c r="B21" s="3" t="s">
        <v>3</v>
      </c>
      <c r="C21" s="3" t="s">
        <v>23</v>
      </c>
      <c r="D21" s="4">
        <v>3636521.0565092871</v>
      </c>
      <c r="E21" t="str">
        <f t="shared" si="0"/>
        <v>Aug</v>
      </c>
      <c r="F21" t="str">
        <f t="shared" si="1"/>
        <v>2012</v>
      </c>
    </row>
    <row r="22" spans="1:6" x14ac:dyDescent="0.25">
      <c r="A22" s="5" t="s">
        <v>248</v>
      </c>
      <c r="B22" s="3" t="s">
        <v>3</v>
      </c>
      <c r="C22" s="3" t="s">
        <v>24</v>
      </c>
      <c r="D22" s="4">
        <v>3445183.7064326205</v>
      </c>
      <c r="E22" t="str">
        <f t="shared" si="0"/>
        <v>Sep</v>
      </c>
      <c r="F22" t="str">
        <f t="shared" si="1"/>
        <v>2012</v>
      </c>
    </row>
    <row r="23" spans="1:6" x14ac:dyDescent="0.25">
      <c r="A23" s="5" t="s">
        <v>248</v>
      </c>
      <c r="B23" s="3" t="s">
        <v>3</v>
      </c>
      <c r="C23" s="3" t="s">
        <v>25</v>
      </c>
      <c r="D23" s="4">
        <v>3328349.965024231</v>
      </c>
      <c r="E23" t="str">
        <f t="shared" si="0"/>
        <v>Oct</v>
      </c>
      <c r="F23" t="str">
        <f t="shared" si="1"/>
        <v>2012</v>
      </c>
    </row>
    <row r="24" spans="1:6" x14ac:dyDescent="0.25">
      <c r="A24" s="5" t="s">
        <v>248</v>
      </c>
      <c r="B24" s="3" t="s">
        <v>3</v>
      </c>
      <c r="C24" s="3" t="s">
        <v>26</v>
      </c>
      <c r="D24" s="4">
        <v>4128318.1474108407</v>
      </c>
      <c r="E24" t="str">
        <f t="shared" si="0"/>
        <v>Nov</v>
      </c>
      <c r="F24" t="str">
        <f t="shared" si="1"/>
        <v>2012</v>
      </c>
    </row>
    <row r="25" spans="1:6" x14ac:dyDescent="0.25">
      <c r="A25" s="5" t="s">
        <v>248</v>
      </c>
      <c r="B25" s="3" t="s">
        <v>3</v>
      </c>
      <c r="C25" s="3" t="s">
        <v>27</v>
      </c>
      <c r="D25" s="4">
        <v>3926329.9599271752</v>
      </c>
      <c r="E25" t="str">
        <f t="shared" si="0"/>
        <v>Dec</v>
      </c>
      <c r="F25" t="str">
        <f t="shared" si="1"/>
        <v>2012</v>
      </c>
    </row>
    <row r="26" spans="1:6" x14ac:dyDescent="0.25">
      <c r="A26" s="5" t="s">
        <v>248</v>
      </c>
      <c r="B26" s="3" t="s">
        <v>3</v>
      </c>
      <c r="C26" s="3" t="s">
        <v>28</v>
      </c>
      <c r="D26" s="4">
        <v>3687026.4032979757</v>
      </c>
      <c r="E26" t="str">
        <f t="shared" si="0"/>
        <v>Jan</v>
      </c>
      <c r="F26" t="str">
        <f t="shared" si="1"/>
        <v>2013</v>
      </c>
    </row>
    <row r="27" spans="1:6" x14ac:dyDescent="0.25">
      <c r="A27" s="5" t="s">
        <v>248</v>
      </c>
      <c r="B27" s="3" t="s">
        <v>3</v>
      </c>
      <c r="C27" s="3" t="s">
        <v>29</v>
      </c>
      <c r="D27" s="4">
        <v>3438389.305388608</v>
      </c>
      <c r="E27" t="str">
        <f t="shared" si="0"/>
        <v>Feb</v>
      </c>
      <c r="F27" t="str">
        <f t="shared" si="1"/>
        <v>2013</v>
      </c>
    </row>
    <row r="28" spans="1:6" x14ac:dyDescent="0.25">
      <c r="A28" s="5" t="s">
        <v>248</v>
      </c>
      <c r="B28" s="3" t="s">
        <v>3</v>
      </c>
      <c r="C28" s="3" t="s">
        <v>30</v>
      </c>
      <c r="D28" s="4">
        <v>3295274.9484977685</v>
      </c>
      <c r="E28" t="str">
        <f t="shared" si="0"/>
        <v>Mar</v>
      </c>
      <c r="F28" t="str">
        <f t="shared" si="1"/>
        <v>2013</v>
      </c>
    </row>
    <row r="29" spans="1:6" x14ac:dyDescent="0.25">
      <c r="A29" s="5" t="s">
        <v>248</v>
      </c>
      <c r="B29" s="3" t="s">
        <v>3</v>
      </c>
      <c r="C29" s="3" t="s">
        <v>31</v>
      </c>
      <c r="D29" s="4">
        <v>3215068.2593731117</v>
      </c>
      <c r="E29" t="str">
        <f t="shared" si="0"/>
        <v>Apr</v>
      </c>
      <c r="F29" t="str">
        <f t="shared" si="1"/>
        <v>2013</v>
      </c>
    </row>
    <row r="30" spans="1:6" x14ac:dyDescent="0.25">
      <c r="A30" s="5" t="s">
        <v>248</v>
      </c>
      <c r="B30" s="3" t="s">
        <v>3</v>
      </c>
      <c r="C30" s="3" t="s">
        <v>32</v>
      </c>
      <c r="D30" s="4">
        <v>3081698.0647101616</v>
      </c>
      <c r="E30" t="str">
        <f t="shared" si="0"/>
        <v>May</v>
      </c>
      <c r="F30" t="str">
        <f t="shared" si="1"/>
        <v>2013</v>
      </c>
    </row>
    <row r="31" spans="1:6" x14ac:dyDescent="0.25">
      <c r="A31" s="5" t="s">
        <v>248</v>
      </c>
      <c r="B31" s="3" t="s">
        <v>3</v>
      </c>
      <c r="C31" s="3" t="s">
        <v>33</v>
      </c>
      <c r="D31" s="4">
        <v>2946629.7519433158</v>
      </c>
      <c r="E31" t="str">
        <f t="shared" si="0"/>
        <v>Jun</v>
      </c>
      <c r="F31" t="str">
        <f t="shared" si="1"/>
        <v>2013</v>
      </c>
    </row>
    <row r="32" spans="1:6" x14ac:dyDescent="0.25">
      <c r="A32" s="5" t="s">
        <v>248</v>
      </c>
      <c r="B32" s="3" t="s">
        <v>3</v>
      </c>
      <c r="C32" s="3" t="s">
        <v>34</v>
      </c>
      <c r="D32" s="4">
        <v>2823342.8014067947</v>
      </c>
      <c r="E32" t="str">
        <f t="shared" si="0"/>
        <v>Jul</v>
      </c>
      <c r="F32" t="str">
        <f t="shared" si="1"/>
        <v>2013</v>
      </c>
    </row>
    <row r="33" spans="1:6" x14ac:dyDescent="0.25">
      <c r="A33" s="5" t="s">
        <v>248</v>
      </c>
      <c r="B33" s="3" t="s">
        <v>3</v>
      </c>
      <c r="C33" s="3" t="s">
        <v>35</v>
      </c>
      <c r="D33" s="4">
        <v>2712818.1246844912</v>
      </c>
      <c r="E33" t="str">
        <f t="shared" si="0"/>
        <v>Aug</v>
      </c>
      <c r="F33" t="str">
        <f t="shared" si="1"/>
        <v>2013</v>
      </c>
    </row>
    <row r="34" spans="1:6" x14ac:dyDescent="0.25">
      <c r="A34" s="5" t="s">
        <v>248</v>
      </c>
      <c r="B34" s="3" t="s">
        <v>3</v>
      </c>
      <c r="C34" s="3" t="s">
        <v>36</v>
      </c>
      <c r="D34" s="4">
        <v>2607916.8925831001</v>
      </c>
      <c r="E34" t="str">
        <f t="shared" si="0"/>
        <v>Sep</v>
      </c>
      <c r="F34" t="str">
        <f t="shared" si="1"/>
        <v>2013</v>
      </c>
    </row>
    <row r="35" spans="1:6" x14ac:dyDescent="0.25">
      <c r="A35" s="5" t="s">
        <v>248</v>
      </c>
      <c r="B35" s="3" t="s">
        <v>3</v>
      </c>
      <c r="C35" s="3" t="s">
        <v>37</v>
      </c>
      <c r="D35" s="4">
        <v>2505792.515063175</v>
      </c>
      <c r="E35" t="str">
        <f t="shared" si="0"/>
        <v>Oct</v>
      </c>
      <c r="F35" t="str">
        <f t="shared" si="1"/>
        <v>2013</v>
      </c>
    </row>
    <row r="36" spans="1:6" x14ac:dyDescent="0.25">
      <c r="A36" s="5" t="s">
        <v>248</v>
      </c>
      <c r="B36" s="3" t="s">
        <v>3</v>
      </c>
      <c r="C36" s="3" t="s">
        <v>38</v>
      </c>
      <c r="D36" s="4">
        <v>2412634.0742792422</v>
      </c>
      <c r="E36" t="str">
        <f t="shared" si="0"/>
        <v>Nov</v>
      </c>
      <c r="F36" t="str">
        <f t="shared" si="1"/>
        <v>2013</v>
      </c>
    </row>
    <row r="37" spans="1:6" x14ac:dyDescent="0.25">
      <c r="A37" s="5" t="s">
        <v>248</v>
      </c>
      <c r="B37" s="3" t="s">
        <v>3</v>
      </c>
      <c r="C37" s="3" t="s">
        <v>39</v>
      </c>
      <c r="D37" s="4">
        <v>2337456.5588605055</v>
      </c>
      <c r="E37" t="str">
        <f t="shared" si="0"/>
        <v>Dec</v>
      </c>
      <c r="F37" t="str">
        <f t="shared" si="1"/>
        <v>2013</v>
      </c>
    </row>
    <row r="38" spans="1:6" x14ac:dyDescent="0.25">
      <c r="A38" s="5" t="s">
        <v>248</v>
      </c>
      <c r="B38" s="3" t="s">
        <v>3</v>
      </c>
      <c r="C38" s="3" t="s">
        <v>40</v>
      </c>
      <c r="D38" s="4">
        <v>2243283.8321471508</v>
      </c>
      <c r="E38" t="str">
        <f t="shared" si="0"/>
        <v>Jan</v>
      </c>
      <c r="F38" t="str">
        <f t="shared" si="1"/>
        <v>2014</v>
      </c>
    </row>
    <row r="39" spans="1:6" x14ac:dyDescent="0.25">
      <c r="A39" s="5" t="s">
        <v>248</v>
      </c>
      <c r="B39" s="3" t="s">
        <v>3</v>
      </c>
      <c r="C39" s="3" t="s">
        <v>41</v>
      </c>
      <c r="D39" s="4">
        <v>2155738.4435737687</v>
      </c>
      <c r="E39" t="str">
        <f t="shared" si="0"/>
        <v>Feb</v>
      </c>
      <c r="F39" t="str">
        <f t="shared" si="1"/>
        <v>2014</v>
      </c>
    </row>
    <row r="40" spans="1:6" x14ac:dyDescent="0.25">
      <c r="A40" s="5" t="s">
        <v>248</v>
      </c>
      <c r="B40" s="3" t="s">
        <v>3</v>
      </c>
      <c r="C40" s="3" t="s">
        <v>42</v>
      </c>
      <c r="D40" s="4">
        <v>2079234.9487467604</v>
      </c>
      <c r="E40" t="str">
        <f t="shared" si="0"/>
        <v>Mar</v>
      </c>
      <c r="F40" t="str">
        <f t="shared" si="1"/>
        <v>2014</v>
      </c>
    </row>
    <row r="41" spans="1:6" x14ac:dyDescent="0.25">
      <c r="A41" s="5" t="s">
        <v>248</v>
      </c>
      <c r="B41" s="3" t="s">
        <v>3</v>
      </c>
      <c r="C41" s="3" t="s">
        <v>43</v>
      </c>
      <c r="D41" s="4">
        <v>2036508.2564996355</v>
      </c>
      <c r="E41" t="str">
        <f t="shared" si="0"/>
        <v>Apr</v>
      </c>
      <c r="F41" t="str">
        <f t="shared" si="1"/>
        <v>2014</v>
      </c>
    </row>
    <row r="42" spans="1:6" x14ac:dyDescent="0.25">
      <c r="A42" s="5" t="s">
        <v>248</v>
      </c>
      <c r="B42" s="3" t="s">
        <v>3</v>
      </c>
      <c r="C42" s="3" t="s">
        <v>44</v>
      </c>
      <c r="D42" s="4">
        <v>1978569.5587358</v>
      </c>
      <c r="E42" t="str">
        <f t="shared" si="0"/>
        <v>May</v>
      </c>
      <c r="F42" t="str">
        <f t="shared" si="1"/>
        <v>2014</v>
      </c>
    </row>
    <row r="43" spans="1:6" x14ac:dyDescent="0.25">
      <c r="A43" s="5" t="s">
        <v>248</v>
      </c>
      <c r="B43" s="3" t="s">
        <v>3</v>
      </c>
      <c r="C43" s="3" t="s">
        <v>45</v>
      </c>
      <c r="D43" s="4">
        <v>1911535.0133248088</v>
      </c>
      <c r="E43" t="str">
        <f t="shared" si="0"/>
        <v>Jun</v>
      </c>
      <c r="F43" t="str">
        <f t="shared" si="1"/>
        <v>2014</v>
      </c>
    </row>
    <row r="44" spans="1:6" x14ac:dyDescent="0.25">
      <c r="A44" s="5" t="s">
        <v>248</v>
      </c>
      <c r="B44" s="3" t="s">
        <v>3</v>
      </c>
      <c r="C44" s="3" t="s">
        <v>46</v>
      </c>
      <c r="D44" s="4">
        <v>1850966.1001972286</v>
      </c>
      <c r="E44" t="str">
        <f t="shared" si="0"/>
        <v>Jul</v>
      </c>
      <c r="F44" t="str">
        <f t="shared" si="1"/>
        <v>2014</v>
      </c>
    </row>
    <row r="45" spans="1:6" x14ac:dyDescent="0.25">
      <c r="A45" s="5" t="s">
        <v>248</v>
      </c>
      <c r="B45" s="3" t="s">
        <v>3</v>
      </c>
      <c r="C45" s="3" t="s">
        <v>47</v>
      </c>
      <c r="D45" s="4">
        <v>1796307.7065105184</v>
      </c>
      <c r="E45" t="str">
        <f t="shared" si="0"/>
        <v>Aug</v>
      </c>
      <c r="F45" t="str">
        <f t="shared" si="1"/>
        <v>2014</v>
      </c>
    </row>
    <row r="46" spans="1:6" x14ac:dyDescent="0.25">
      <c r="A46" s="5" t="s">
        <v>248</v>
      </c>
      <c r="B46" s="3" t="s">
        <v>3</v>
      </c>
      <c r="C46" s="3" t="s">
        <v>48</v>
      </c>
      <c r="D46" s="4">
        <v>1741534.805705671</v>
      </c>
      <c r="E46" t="str">
        <f t="shared" si="0"/>
        <v>Sep</v>
      </c>
      <c r="F46" t="str">
        <f t="shared" si="1"/>
        <v>2014</v>
      </c>
    </row>
    <row r="47" spans="1:6" x14ac:dyDescent="0.25">
      <c r="A47" s="5" t="s">
        <v>248</v>
      </c>
      <c r="B47" s="3" t="s">
        <v>3</v>
      </c>
      <c r="C47" s="3" t="s">
        <v>49</v>
      </c>
      <c r="D47" s="4">
        <v>1693085.3510823101</v>
      </c>
      <c r="E47" t="str">
        <f t="shared" si="0"/>
        <v>Oct</v>
      </c>
      <c r="F47" t="str">
        <f t="shared" si="1"/>
        <v>2014</v>
      </c>
    </row>
    <row r="48" spans="1:6" x14ac:dyDescent="0.25">
      <c r="A48" s="5" t="s">
        <v>248</v>
      </c>
      <c r="B48" s="3" t="s">
        <v>3</v>
      </c>
      <c r="C48" s="3" t="s">
        <v>50</v>
      </c>
      <c r="D48" s="4">
        <v>1648540.8718318669</v>
      </c>
      <c r="E48" t="str">
        <f t="shared" si="0"/>
        <v>Nov</v>
      </c>
      <c r="F48" t="str">
        <f t="shared" si="1"/>
        <v>2014</v>
      </c>
    </row>
    <row r="49" spans="1:6" x14ac:dyDescent="0.25">
      <c r="A49" s="5" t="s">
        <v>248</v>
      </c>
      <c r="B49" s="3" t="s">
        <v>3</v>
      </c>
      <c r="C49" s="3" t="s">
        <v>51</v>
      </c>
      <c r="D49" s="4">
        <v>1620467.8575948381</v>
      </c>
      <c r="E49" t="str">
        <f t="shared" si="0"/>
        <v>Dec</v>
      </c>
      <c r="F49" t="str">
        <f t="shared" si="1"/>
        <v>2014</v>
      </c>
    </row>
    <row r="50" spans="1:6" x14ac:dyDescent="0.25">
      <c r="A50" s="5" t="s">
        <v>248</v>
      </c>
      <c r="B50" s="3" t="s">
        <v>3</v>
      </c>
      <c r="C50" s="3" t="s">
        <v>52</v>
      </c>
      <c r="D50" s="4">
        <v>1553947.9237603808</v>
      </c>
      <c r="E50" t="str">
        <f t="shared" si="0"/>
        <v>Jan</v>
      </c>
      <c r="F50" t="str">
        <f t="shared" si="1"/>
        <v>2015</v>
      </c>
    </row>
    <row r="51" spans="1:6" x14ac:dyDescent="0.25">
      <c r="A51" s="5" t="s">
        <v>248</v>
      </c>
      <c r="B51" s="3" t="s">
        <v>3</v>
      </c>
      <c r="C51" s="3" t="s">
        <v>53</v>
      </c>
      <c r="D51" s="4">
        <v>1498438.1262610913</v>
      </c>
      <c r="E51" t="str">
        <f t="shared" si="0"/>
        <v>Feb</v>
      </c>
      <c r="F51" t="str">
        <f t="shared" si="1"/>
        <v>2015</v>
      </c>
    </row>
    <row r="52" spans="1:6" x14ac:dyDescent="0.25">
      <c r="A52" s="5" t="s">
        <v>248</v>
      </c>
      <c r="B52" s="3" t="s">
        <v>3</v>
      </c>
      <c r="C52" s="3" t="s">
        <v>54</v>
      </c>
      <c r="D52" s="4">
        <v>1448848.9177551251</v>
      </c>
      <c r="E52" t="str">
        <f t="shared" si="0"/>
        <v>Mar</v>
      </c>
      <c r="F52" t="str">
        <f t="shared" si="1"/>
        <v>2015</v>
      </c>
    </row>
    <row r="53" spans="1:6" x14ac:dyDescent="0.25">
      <c r="A53" s="5" t="s">
        <v>248</v>
      </c>
      <c r="B53" s="3" t="s">
        <v>3</v>
      </c>
      <c r="C53" s="3" t="s">
        <v>55</v>
      </c>
      <c r="D53" s="4">
        <v>1400710.8629074653</v>
      </c>
      <c r="E53" t="str">
        <f t="shared" si="0"/>
        <v>Apr</v>
      </c>
      <c r="F53" t="str">
        <f t="shared" si="1"/>
        <v>2015</v>
      </c>
    </row>
    <row r="54" spans="1:6" x14ac:dyDescent="0.25">
      <c r="A54" s="5" t="s">
        <v>248</v>
      </c>
      <c r="B54" s="3" t="s">
        <v>3</v>
      </c>
      <c r="C54" s="3" t="s">
        <v>56</v>
      </c>
      <c r="D54" s="4">
        <v>1356003.5401458377</v>
      </c>
      <c r="E54" t="str">
        <f t="shared" si="0"/>
        <v>May</v>
      </c>
      <c r="F54" t="str">
        <f t="shared" si="1"/>
        <v>2015</v>
      </c>
    </row>
    <row r="55" spans="1:6" x14ac:dyDescent="0.25">
      <c r="A55" s="5" t="s">
        <v>248</v>
      </c>
      <c r="B55" s="3" t="s">
        <v>3</v>
      </c>
      <c r="C55" s="3" t="s">
        <v>57</v>
      </c>
      <c r="D55" s="4">
        <v>1311932.470466</v>
      </c>
      <c r="E55" t="str">
        <f t="shared" si="0"/>
        <v>Jun</v>
      </c>
      <c r="F55" t="str">
        <f t="shared" si="1"/>
        <v>2015</v>
      </c>
    </row>
    <row r="56" spans="1:6" x14ac:dyDescent="0.25">
      <c r="A56" s="5" t="s">
        <v>248</v>
      </c>
      <c r="B56" s="3" t="s">
        <v>3</v>
      </c>
      <c r="C56" s="3" t="s">
        <v>58</v>
      </c>
      <c r="D56" s="4">
        <v>1266651.7418823005</v>
      </c>
      <c r="E56" t="str">
        <f t="shared" si="0"/>
        <v>Jul</v>
      </c>
      <c r="F56" t="str">
        <f t="shared" si="1"/>
        <v>2015</v>
      </c>
    </row>
    <row r="57" spans="1:6" x14ac:dyDescent="0.25">
      <c r="A57" s="5" t="s">
        <v>248</v>
      </c>
      <c r="B57" s="3" t="s">
        <v>3</v>
      </c>
      <c r="C57" s="3" t="s">
        <v>59</v>
      </c>
      <c r="D57" s="4">
        <v>1227767.7157406854</v>
      </c>
      <c r="E57" t="str">
        <f t="shared" si="0"/>
        <v>Aug</v>
      </c>
      <c r="F57" t="str">
        <f t="shared" si="1"/>
        <v>2015</v>
      </c>
    </row>
    <row r="58" spans="1:6" x14ac:dyDescent="0.25">
      <c r="A58" s="5" t="s">
        <v>248</v>
      </c>
      <c r="B58" s="3" t="s">
        <v>3</v>
      </c>
      <c r="C58" s="3" t="s">
        <v>60</v>
      </c>
      <c r="D58" s="4">
        <v>1187043.3465881541</v>
      </c>
      <c r="E58" t="str">
        <f t="shared" si="0"/>
        <v>Sep</v>
      </c>
      <c r="F58" t="str">
        <f t="shared" si="1"/>
        <v>2015</v>
      </c>
    </row>
    <row r="59" spans="1:6" x14ac:dyDescent="0.25">
      <c r="A59" s="5" t="s">
        <v>248</v>
      </c>
      <c r="B59" s="3" t="s">
        <v>3</v>
      </c>
      <c r="C59" s="3" t="s">
        <v>61</v>
      </c>
      <c r="D59" s="4">
        <v>1148224.7151831274</v>
      </c>
      <c r="E59" t="str">
        <f t="shared" si="0"/>
        <v>Oct</v>
      </c>
      <c r="F59" t="str">
        <f t="shared" si="1"/>
        <v>2015</v>
      </c>
    </row>
    <row r="60" spans="1:6" x14ac:dyDescent="0.25">
      <c r="A60" s="5" t="s">
        <v>248</v>
      </c>
      <c r="B60" s="3" t="s">
        <v>3</v>
      </c>
      <c r="C60" s="3" t="s">
        <v>62</v>
      </c>
      <c r="D60" s="4">
        <v>1114053.5828638612</v>
      </c>
      <c r="E60" t="str">
        <f t="shared" si="0"/>
        <v>Nov</v>
      </c>
      <c r="F60" t="str">
        <f t="shared" si="1"/>
        <v>2015</v>
      </c>
    </row>
    <row r="61" spans="1:6" x14ac:dyDescent="0.25">
      <c r="A61" s="5" t="s">
        <v>248</v>
      </c>
      <c r="B61" s="3" t="s">
        <v>3</v>
      </c>
      <c r="C61" s="3" t="s">
        <v>63</v>
      </c>
      <c r="D61" s="4">
        <v>1095446.4932284278</v>
      </c>
      <c r="E61" t="str">
        <f t="shared" si="0"/>
        <v>Dec</v>
      </c>
      <c r="F61" t="str">
        <f t="shared" si="1"/>
        <v>2015</v>
      </c>
    </row>
    <row r="62" spans="1:6" x14ac:dyDescent="0.25">
      <c r="A62" s="5" t="s">
        <v>248</v>
      </c>
      <c r="B62" s="3" t="s">
        <v>3</v>
      </c>
      <c r="C62" s="3" t="s">
        <v>64</v>
      </c>
      <c r="D62" s="4">
        <v>1038975.5580631478</v>
      </c>
      <c r="E62" t="str">
        <f t="shared" si="0"/>
        <v>Jan</v>
      </c>
      <c r="F62" t="str">
        <f t="shared" si="1"/>
        <v>2016</v>
      </c>
    </row>
    <row r="63" spans="1:6" x14ac:dyDescent="0.25">
      <c r="A63" s="5" t="s">
        <v>248</v>
      </c>
      <c r="B63" s="3" t="s">
        <v>3</v>
      </c>
      <c r="C63" s="3" t="s">
        <v>65</v>
      </c>
      <c r="D63" s="4">
        <v>1003557.8035256593</v>
      </c>
      <c r="E63" t="str">
        <f t="shared" si="0"/>
        <v>Feb</v>
      </c>
      <c r="F63" t="str">
        <f t="shared" si="1"/>
        <v>2016</v>
      </c>
    </row>
    <row r="64" spans="1:6" x14ac:dyDescent="0.25">
      <c r="A64" s="5" t="s">
        <v>248</v>
      </c>
      <c r="B64" s="3" t="s">
        <v>3</v>
      </c>
      <c r="C64" s="3" t="s">
        <v>66</v>
      </c>
      <c r="D64" s="4">
        <v>972897.87031950918</v>
      </c>
      <c r="E64" t="str">
        <f t="shared" si="0"/>
        <v>Mar</v>
      </c>
      <c r="F64" t="str">
        <f t="shared" si="1"/>
        <v>2016</v>
      </c>
    </row>
    <row r="65" spans="1:6" x14ac:dyDescent="0.25">
      <c r="A65" s="5" t="s">
        <v>248</v>
      </c>
      <c r="B65" s="3" t="s">
        <v>3</v>
      </c>
      <c r="C65" s="3" t="s">
        <v>67</v>
      </c>
      <c r="D65" s="4">
        <v>944815.38155664387</v>
      </c>
      <c r="E65" t="str">
        <f t="shared" si="0"/>
        <v>Apr</v>
      </c>
      <c r="F65" t="str">
        <f t="shared" si="1"/>
        <v>2016</v>
      </c>
    </row>
    <row r="66" spans="1:6" x14ac:dyDescent="0.25">
      <c r="A66" s="5" t="s">
        <v>248</v>
      </c>
      <c r="B66" s="3" t="s">
        <v>3</v>
      </c>
      <c r="C66" s="3" t="s">
        <v>68</v>
      </c>
      <c r="D66" s="4">
        <v>916851.70993044716</v>
      </c>
      <c r="E66" t="str">
        <f t="shared" si="0"/>
        <v>May</v>
      </c>
      <c r="F66" t="str">
        <f t="shared" si="1"/>
        <v>2016</v>
      </c>
    </row>
    <row r="67" spans="1:6" x14ac:dyDescent="0.25">
      <c r="A67" s="5" t="s">
        <v>248</v>
      </c>
      <c r="B67" s="3" t="s">
        <v>3</v>
      </c>
      <c r="C67" s="3" t="s">
        <v>69</v>
      </c>
      <c r="D67" s="4">
        <v>887827.10628218856</v>
      </c>
      <c r="E67" t="str">
        <f t="shared" ref="E67:E130" si="2">MID(C67,1,3)</f>
        <v>Jun</v>
      </c>
      <c r="F67" t="str">
        <f t="shared" ref="F67:F130" si="3">MID(C67,5,4)</f>
        <v>2016</v>
      </c>
    </row>
    <row r="68" spans="1:6" x14ac:dyDescent="0.25">
      <c r="A68" s="5" t="s">
        <v>248</v>
      </c>
      <c r="B68" s="3" t="s">
        <v>3</v>
      </c>
      <c r="C68" s="3" t="s">
        <v>70</v>
      </c>
      <c r="D68" s="4">
        <v>859993.16590752651</v>
      </c>
      <c r="E68" t="str">
        <f t="shared" si="2"/>
        <v>Jul</v>
      </c>
      <c r="F68" t="str">
        <f t="shared" si="3"/>
        <v>2016</v>
      </c>
    </row>
    <row r="69" spans="1:6" x14ac:dyDescent="0.25">
      <c r="A69" s="5" t="s">
        <v>248</v>
      </c>
      <c r="B69" s="3" t="s">
        <v>3</v>
      </c>
      <c r="C69" s="3" t="s">
        <v>71</v>
      </c>
      <c r="D69" s="4">
        <v>835438.68958364963</v>
      </c>
      <c r="E69" t="str">
        <f t="shared" si="2"/>
        <v>Aug</v>
      </c>
      <c r="F69" t="str">
        <f t="shared" si="3"/>
        <v>2016</v>
      </c>
    </row>
    <row r="70" spans="1:6" x14ac:dyDescent="0.25">
      <c r="A70" s="5" t="s">
        <v>248</v>
      </c>
      <c r="B70" s="3" t="s">
        <v>3</v>
      </c>
      <c r="C70" s="3" t="s">
        <v>72</v>
      </c>
      <c r="D70" s="4">
        <v>809114.45083619212</v>
      </c>
      <c r="E70" t="str">
        <f t="shared" si="2"/>
        <v>Sep</v>
      </c>
      <c r="F70" t="str">
        <f t="shared" si="3"/>
        <v>2016</v>
      </c>
    </row>
    <row r="71" spans="1:6" x14ac:dyDescent="0.25">
      <c r="A71" s="5" t="s">
        <v>248</v>
      </c>
      <c r="B71" s="3" t="s">
        <v>3</v>
      </c>
      <c r="C71" s="3" t="s">
        <v>73</v>
      </c>
      <c r="D71" s="4">
        <v>784178.01609192463</v>
      </c>
      <c r="E71" t="str">
        <f t="shared" si="2"/>
        <v>Oct</v>
      </c>
      <c r="F71" t="str">
        <f t="shared" si="3"/>
        <v>2016</v>
      </c>
    </row>
    <row r="72" spans="1:6" x14ac:dyDescent="0.25">
      <c r="A72" s="5" t="s">
        <v>248</v>
      </c>
      <c r="B72" s="3" t="s">
        <v>3</v>
      </c>
      <c r="C72" s="3" t="s">
        <v>74</v>
      </c>
      <c r="D72" s="4">
        <v>761331.78104355419</v>
      </c>
      <c r="E72" t="str">
        <f t="shared" si="2"/>
        <v>Nov</v>
      </c>
      <c r="F72" t="str">
        <f t="shared" si="3"/>
        <v>2016</v>
      </c>
    </row>
    <row r="73" spans="1:6" x14ac:dyDescent="0.25">
      <c r="A73" s="5" t="s">
        <v>248</v>
      </c>
      <c r="B73" s="3" t="s">
        <v>3</v>
      </c>
      <c r="C73" s="3" t="s">
        <v>75</v>
      </c>
      <c r="D73" s="4">
        <v>755822.95670376183</v>
      </c>
      <c r="E73" t="str">
        <f t="shared" si="2"/>
        <v>Dec</v>
      </c>
      <c r="F73" t="str">
        <f t="shared" si="3"/>
        <v>2016</v>
      </c>
    </row>
    <row r="74" spans="1:6" x14ac:dyDescent="0.25">
      <c r="A74" s="5" t="s">
        <v>248</v>
      </c>
      <c r="B74" s="3" t="s">
        <v>3</v>
      </c>
      <c r="C74" s="3" t="s">
        <v>76</v>
      </c>
      <c r="D74" s="4">
        <v>717095.89376767143</v>
      </c>
      <c r="E74" t="str">
        <f t="shared" si="2"/>
        <v>Jan</v>
      </c>
      <c r="F74" t="str">
        <f t="shared" si="3"/>
        <v>2017</v>
      </c>
    </row>
    <row r="75" spans="1:6" x14ac:dyDescent="0.25">
      <c r="A75" s="5" t="s">
        <v>248</v>
      </c>
      <c r="B75" s="3" t="s">
        <v>3</v>
      </c>
      <c r="C75" s="3" t="s">
        <v>77</v>
      </c>
      <c r="D75" s="4">
        <v>696676.49352316186</v>
      </c>
      <c r="E75" t="str">
        <f t="shared" si="2"/>
        <v>Feb</v>
      </c>
      <c r="F75" t="str">
        <f t="shared" si="3"/>
        <v>2017</v>
      </c>
    </row>
    <row r="76" spans="1:6" x14ac:dyDescent="0.25">
      <c r="A76" s="5" t="s">
        <v>248</v>
      </c>
      <c r="B76" s="3" t="s">
        <v>3</v>
      </c>
      <c r="C76" s="3" t="s">
        <v>78</v>
      </c>
      <c r="D76" s="4">
        <v>675073.15330194426</v>
      </c>
      <c r="E76" t="str">
        <f t="shared" si="2"/>
        <v>Mar</v>
      </c>
      <c r="F76" t="str">
        <f t="shared" si="3"/>
        <v>2017</v>
      </c>
    </row>
    <row r="77" spans="1:6" x14ac:dyDescent="0.25">
      <c r="A77" s="5" t="s">
        <v>248</v>
      </c>
      <c r="B77" s="3" t="s">
        <v>3</v>
      </c>
      <c r="C77" s="3" t="s">
        <v>79</v>
      </c>
      <c r="D77" s="4">
        <v>655310.63121353509</v>
      </c>
      <c r="E77" t="str">
        <f t="shared" si="2"/>
        <v>Apr</v>
      </c>
      <c r="F77" t="str">
        <f t="shared" si="3"/>
        <v>2017</v>
      </c>
    </row>
    <row r="78" spans="1:6" x14ac:dyDescent="0.25">
      <c r="A78" s="5" t="s">
        <v>248</v>
      </c>
      <c r="B78" s="3" t="s">
        <v>3</v>
      </c>
      <c r="C78" s="3" t="s">
        <v>80</v>
      </c>
      <c r="D78" s="4">
        <v>637170.97341230838</v>
      </c>
      <c r="E78" t="str">
        <f t="shared" si="2"/>
        <v>May</v>
      </c>
      <c r="F78" t="str">
        <f t="shared" si="3"/>
        <v>2017</v>
      </c>
    </row>
    <row r="79" spans="1:6" x14ac:dyDescent="0.25">
      <c r="A79" s="5" t="s">
        <v>248</v>
      </c>
      <c r="B79" s="3" t="s">
        <v>3</v>
      </c>
      <c r="C79" s="3" t="s">
        <v>81</v>
      </c>
      <c r="D79" s="4">
        <v>618681.86384933279</v>
      </c>
      <c r="E79" t="str">
        <f t="shared" si="2"/>
        <v>Jun</v>
      </c>
      <c r="F79" t="str">
        <f t="shared" si="3"/>
        <v>2017</v>
      </c>
    </row>
    <row r="80" spans="1:6" x14ac:dyDescent="0.25">
      <c r="A80" s="5" t="s">
        <v>248</v>
      </c>
      <c r="B80" s="3" t="s">
        <v>3</v>
      </c>
      <c r="C80" s="3" t="s">
        <v>82</v>
      </c>
      <c r="D80" s="4">
        <v>600617.65167172195</v>
      </c>
      <c r="E80" t="str">
        <f t="shared" si="2"/>
        <v>Jul</v>
      </c>
      <c r="F80" t="str">
        <f t="shared" si="3"/>
        <v>2017</v>
      </c>
    </row>
    <row r="81" spans="1:6" x14ac:dyDescent="0.25">
      <c r="A81" s="5" t="s">
        <v>248</v>
      </c>
      <c r="B81" s="3" t="s">
        <v>3</v>
      </c>
      <c r="C81" s="3" t="s">
        <v>83</v>
      </c>
      <c r="D81" s="4">
        <v>586246.21091510297</v>
      </c>
      <c r="E81" t="str">
        <f t="shared" si="2"/>
        <v>Aug</v>
      </c>
      <c r="F81" t="str">
        <f t="shared" si="3"/>
        <v>2017</v>
      </c>
    </row>
    <row r="82" spans="1:6" x14ac:dyDescent="0.25">
      <c r="A82" s="5" t="s">
        <v>248</v>
      </c>
      <c r="B82" s="3" t="s">
        <v>3</v>
      </c>
      <c r="C82" s="3" t="s">
        <v>84</v>
      </c>
      <c r="D82" s="4">
        <v>570132.27185456094</v>
      </c>
      <c r="E82" t="str">
        <f t="shared" si="2"/>
        <v>Sep</v>
      </c>
      <c r="F82" t="str">
        <f t="shared" si="3"/>
        <v>2017</v>
      </c>
    </row>
    <row r="83" spans="1:6" x14ac:dyDescent="0.25">
      <c r="A83" s="5" t="s">
        <v>248</v>
      </c>
      <c r="B83" s="3" t="s">
        <v>3</v>
      </c>
      <c r="C83" s="3" t="s">
        <v>85</v>
      </c>
      <c r="D83" s="4">
        <v>551611.9435018159</v>
      </c>
      <c r="E83" t="str">
        <f t="shared" si="2"/>
        <v>Oct</v>
      </c>
      <c r="F83" t="str">
        <f t="shared" si="3"/>
        <v>2017</v>
      </c>
    </row>
    <row r="84" spans="1:6" x14ac:dyDescent="0.25">
      <c r="A84" s="5" t="s">
        <v>248</v>
      </c>
      <c r="B84" s="3" t="s">
        <v>3</v>
      </c>
      <c r="C84" s="3" t="s">
        <v>86</v>
      </c>
      <c r="D84" s="4">
        <v>540126.54771400976</v>
      </c>
      <c r="E84" t="str">
        <f t="shared" si="2"/>
        <v>Nov</v>
      </c>
      <c r="F84" t="str">
        <f t="shared" si="3"/>
        <v>2017</v>
      </c>
    </row>
    <row r="85" spans="1:6" x14ac:dyDescent="0.25">
      <c r="A85" s="5" t="s">
        <v>248</v>
      </c>
      <c r="B85" s="3" t="s">
        <v>3</v>
      </c>
      <c r="C85" s="3" t="s">
        <v>87</v>
      </c>
      <c r="D85" s="4">
        <v>541397.66841108166</v>
      </c>
      <c r="E85" t="str">
        <f t="shared" si="2"/>
        <v>Dec</v>
      </c>
      <c r="F85" t="str">
        <f t="shared" si="3"/>
        <v>2017</v>
      </c>
    </row>
    <row r="86" spans="1:6" x14ac:dyDescent="0.25">
      <c r="A86" s="5" t="s">
        <v>248</v>
      </c>
      <c r="B86" s="3" t="s">
        <v>3</v>
      </c>
      <c r="C86" s="3" t="s">
        <v>88</v>
      </c>
      <c r="D86" s="4">
        <v>509566.96948578954</v>
      </c>
      <c r="E86" t="str">
        <f t="shared" si="2"/>
        <v>Jan</v>
      </c>
      <c r="F86" t="str">
        <f t="shared" si="3"/>
        <v>2018</v>
      </c>
    </row>
    <row r="87" spans="1:6" x14ac:dyDescent="0.25">
      <c r="A87" s="5" t="s">
        <v>248</v>
      </c>
      <c r="B87" s="3" t="s">
        <v>3</v>
      </c>
      <c r="C87" s="3" t="s">
        <v>89</v>
      </c>
      <c r="D87" s="4">
        <v>491579.66349030007</v>
      </c>
      <c r="E87" t="str">
        <f t="shared" si="2"/>
        <v>Feb</v>
      </c>
      <c r="F87" t="str">
        <f t="shared" si="3"/>
        <v>2018</v>
      </c>
    </row>
    <row r="88" spans="1:6" x14ac:dyDescent="0.25">
      <c r="A88" s="5" t="s">
        <v>248</v>
      </c>
      <c r="B88" s="3" t="s">
        <v>3</v>
      </c>
      <c r="C88" s="3" t="s">
        <v>90</v>
      </c>
      <c r="D88" s="4">
        <v>419175.26372870785</v>
      </c>
      <c r="E88" t="str">
        <f t="shared" si="2"/>
        <v>Mar</v>
      </c>
      <c r="F88" t="str">
        <f t="shared" si="3"/>
        <v>2018</v>
      </c>
    </row>
    <row r="89" spans="1:6" x14ac:dyDescent="0.25">
      <c r="A89" s="5" t="s">
        <v>248</v>
      </c>
      <c r="B89" s="3" t="s">
        <v>3</v>
      </c>
      <c r="C89" s="3" t="s">
        <v>91</v>
      </c>
      <c r="D89" s="4">
        <v>409405.42747164192</v>
      </c>
      <c r="E89" t="str">
        <f t="shared" si="2"/>
        <v>Apr</v>
      </c>
      <c r="F89" t="str">
        <f t="shared" si="3"/>
        <v>2018</v>
      </c>
    </row>
    <row r="90" spans="1:6" x14ac:dyDescent="0.25">
      <c r="A90" s="5" t="s">
        <v>248</v>
      </c>
      <c r="B90" s="3" t="s">
        <v>3</v>
      </c>
      <c r="C90" s="3" t="s">
        <v>92</v>
      </c>
      <c r="D90" s="4">
        <v>401193.16289993364</v>
      </c>
      <c r="E90" t="str">
        <f t="shared" si="2"/>
        <v>May</v>
      </c>
      <c r="F90" t="str">
        <f t="shared" si="3"/>
        <v>2018</v>
      </c>
    </row>
    <row r="91" spans="1:6" x14ac:dyDescent="0.25">
      <c r="A91" s="5" t="s">
        <v>248</v>
      </c>
      <c r="B91" s="3" t="s">
        <v>3</v>
      </c>
      <c r="C91" s="3" t="s">
        <v>93</v>
      </c>
      <c r="D91" s="4">
        <v>392719.71150295902</v>
      </c>
      <c r="E91" t="str">
        <f t="shared" si="2"/>
        <v>Jun</v>
      </c>
      <c r="F91" t="str">
        <f t="shared" si="3"/>
        <v>2018</v>
      </c>
    </row>
    <row r="92" spans="1:6" x14ac:dyDescent="0.25">
      <c r="A92" s="5" t="s">
        <v>248</v>
      </c>
      <c r="B92" s="3" t="s">
        <v>3</v>
      </c>
      <c r="C92" s="3" t="s">
        <v>94</v>
      </c>
      <c r="D92" s="4">
        <v>382854.99171906733</v>
      </c>
      <c r="E92" t="str">
        <f t="shared" si="2"/>
        <v>Jul</v>
      </c>
      <c r="F92" t="str">
        <f t="shared" si="3"/>
        <v>2018</v>
      </c>
    </row>
    <row r="93" spans="1:6" x14ac:dyDescent="0.25">
      <c r="A93" s="5" t="s">
        <v>248</v>
      </c>
      <c r="B93" s="3" t="s">
        <v>3</v>
      </c>
      <c r="C93" s="3" t="s">
        <v>95</v>
      </c>
      <c r="D93" s="4">
        <v>375233.33219162753</v>
      </c>
      <c r="E93" t="str">
        <f t="shared" si="2"/>
        <v>Aug</v>
      </c>
      <c r="F93" t="str">
        <f t="shared" si="3"/>
        <v>2018</v>
      </c>
    </row>
    <row r="94" spans="1:6" x14ac:dyDescent="0.25">
      <c r="A94" s="5" t="s">
        <v>248</v>
      </c>
      <c r="B94" s="3" t="s">
        <v>3</v>
      </c>
      <c r="C94" s="3" t="s">
        <v>96</v>
      </c>
      <c r="D94" s="4">
        <v>366126.82448504597</v>
      </c>
      <c r="E94" t="str">
        <f t="shared" si="2"/>
        <v>Sep</v>
      </c>
      <c r="F94" t="str">
        <f t="shared" si="3"/>
        <v>2018</v>
      </c>
    </row>
    <row r="95" spans="1:6" x14ac:dyDescent="0.25">
      <c r="A95" s="5" t="s">
        <v>248</v>
      </c>
      <c r="B95" s="3" t="s">
        <v>3</v>
      </c>
      <c r="C95" s="3" t="s">
        <v>97</v>
      </c>
      <c r="D95" s="4">
        <v>357715.08432583406</v>
      </c>
      <c r="E95" t="str">
        <f t="shared" si="2"/>
        <v>Oct</v>
      </c>
      <c r="F95" t="str">
        <f t="shared" si="3"/>
        <v>2018</v>
      </c>
    </row>
    <row r="96" spans="1:6" x14ac:dyDescent="0.25">
      <c r="A96" s="5" t="s">
        <v>248</v>
      </c>
      <c r="B96" s="3" t="s">
        <v>3</v>
      </c>
      <c r="C96" s="3" t="s">
        <v>98</v>
      </c>
      <c r="D96" s="4">
        <v>350525.86420973612</v>
      </c>
      <c r="E96" t="str">
        <f t="shared" si="2"/>
        <v>Nov</v>
      </c>
      <c r="F96" t="str">
        <f t="shared" si="3"/>
        <v>2018</v>
      </c>
    </row>
    <row r="97" spans="1:6" x14ac:dyDescent="0.25">
      <c r="A97" s="5" t="s">
        <v>248</v>
      </c>
      <c r="B97" s="3" t="s">
        <v>3</v>
      </c>
      <c r="C97" s="3" t="s">
        <v>99</v>
      </c>
      <c r="D97" s="4">
        <v>357443.60929769906</v>
      </c>
      <c r="E97" t="str">
        <f t="shared" si="2"/>
        <v>Dec</v>
      </c>
      <c r="F97" t="str">
        <f t="shared" si="3"/>
        <v>2018</v>
      </c>
    </row>
    <row r="98" spans="1:6" x14ac:dyDescent="0.25">
      <c r="A98" s="5" t="s">
        <v>248</v>
      </c>
      <c r="B98" s="3" t="s">
        <v>3</v>
      </c>
      <c r="C98" s="3" t="s">
        <v>100</v>
      </c>
      <c r="D98" s="4">
        <v>335568.9935541664</v>
      </c>
      <c r="E98" t="str">
        <f t="shared" si="2"/>
        <v>Jan</v>
      </c>
      <c r="F98" t="str">
        <f t="shared" si="3"/>
        <v>2019</v>
      </c>
    </row>
    <row r="99" spans="1:6" x14ac:dyDescent="0.25">
      <c r="A99" s="5" t="s">
        <v>248</v>
      </c>
      <c r="B99" s="3" t="s">
        <v>3</v>
      </c>
      <c r="C99" s="3" t="s">
        <v>101</v>
      </c>
      <c r="D99" s="4">
        <v>327528.74828795518</v>
      </c>
      <c r="E99" t="str">
        <f t="shared" si="2"/>
        <v>Feb</v>
      </c>
      <c r="F99" t="str">
        <f t="shared" si="3"/>
        <v>2019</v>
      </c>
    </row>
    <row r="100" spans="1:6" x14ac:dyDescent="0.25">
      <c r="A100" s="5" t="s">
        <v>248</v>
      </c>
      <c r="B100" s="3" t="s">
        <v>3</v>
      </c>
      <c r="C100" s="3" t="s">
        <v>102</v>
      </c>
      <c r="D100" s="4">
        <v>320929.16068325762</v>
      </c>
      <c r="E100" t="str">
        <f t="shared" si="2"/>
        <v>Mar</v>
      </c>
      <c r="F100" t="str">
        <f t="shared" si="3"/>
        <v>2019</v>
      </c>
    </row>
    <row r="101" spans="1:6" x14ac:dyDescent="0.25">
      <c r="A101" s="5" t="s">
        <v>248</v>
      </c>
      <c r="B101" s="3" t="s">
        <v>3</v>
      </c>
      <c r="C101" s="3" t="s">
        <v>103</v>
      </c>
      <c r="D101" s="4">
        <v>313827.98244601022</v>
      </c>
      <c r="E101" t="str">
        <f t="shared" si="2"/>
        <v>Apr</v>
      </c>
      <c r="F101" t="str">
        <f t="shared" si="3"/>
        <v>2019</v>
      </c>
    </row>
    <row r="102" spans="1:6" x14ac:dyDescent="0.25">
      <c r="A102" s="5" t="s">
        <v>248</v>
      </c>
      <c r="B102" s="3" t="s">
        <v>3</v>
      </c>
      <c r="C102" s="3" t="s">
        <v>104</v>
      </c>
      <c r="D102" s="4">
        <v>307887.99134556914</v>
      </c>
      <c r="E102" t="str">
        <f t="shared" si="2"/>
        <v>May</v>
      </c>
      <c r="F102" t="str">
        <f t="shared" si="3"/>
        <v>2019</v>
      </c>
    </row>
    <row r="103" spans="1:6" x14ac:dyDescent="0.25">
      <c r="A103" s="5" t="s">
        <v>248</v>
      </c>
      <c r="B103" s="3" t="s">
        <v>3</v>
      </c>
      <c r="C103" s="3" t="s">
        <v>105</v>
      </c>
      <c r="D103" s="4">
        <v>301714.37719399564</v>
      </c>
      <c r="E103" t="str">
        <f t="shared" si="2"/>
        <v>Jun</v>
      </c>
      <c r="F103" t="str">
        <f t="shared" si="3"/>
        <v>2019</v>
      </c>
    </row>
    <row r="104" spans="1:6" x14ac:dyDescent="0.25">
      <c r="A104" s="5" t="s">
        <v>248</v>
      </c>
      <c r="B104" s="3" t="s">
        <v>3</v>
      </c>
      <c r="C104" s="3" t="s">
        <v>106</v>
      </c>
      <c r="D104" s="4">
        <v>294393.20306269306</v>
      </c>
      <c r="E104" t="str">
        <f t="shared" si="2"/>
        <v>Jul</v>
      </c>
      <c r="F104" t="str">
        <f t="shared" si="3"/>
        <v>2019</v>
      </c>
    </row>
    <row r="105" spans="1:6" x14ac:dyDescent="0.25">
      <c r="A105" s="5" t="s">
        <v>248</v>
      </c>
      <c r="B105" s="3" t="s">
        <v>3</v>
      </c>
      <c r="C105" s="3" t="s">
        <v>107</v>
      </c>
      <c r="D105" s="4">
        <v>288781.49628469627</v>
      </c>
      <c r="E105" t="str">
        <f t="shared" si="2"/>
        <v>Aug</v>
      </c>
      <c r="F105" t="str">
        <f t="shared" si="3"/>
        <v>2019</v>
      </c>
    </row>
    <row r="106" spans="1:6" x14ac:dyDescent="0.25">
      <c r="A106" s="5" t="s">
        <v>248</v>
      </c>
      <c r="B106" s="3" t="s">
        <v>3</v>
      </c>
      <c r="C106" s="3" t="s">
        <v>108</v>
      </c>
      <c r="D106" s="4">
        <v>282024.21099162067</v>
      </c>
      <c r="E106" t="str">
        <f t="shared" si="2"/>
        <v>Sep</v>
      </c>
      <c r="F106" t="str">
        <f t="shared" si="3"/>
        <v>2019</v>
      </c>
    </row>
    <row r="107" spans="1:6" x14ac:dyDescent="0.25">
      <c r="A107" s="5" t="s">
        <v>248</v>
      </c>
      <c r="B107" s="3" t="s">
        <v>3</v>
      </c>
      <c r="C107" s="3" t="s">
        <v>109</v>
      </c>
      <c r="D107" s="4">
        <v>275792.93736314704</v>
      </c>
      <c r="E107" t="str">
        <f t="shared" si="2"/>
        <v>Oct</v>
      </c>
      <c r="F107" t="str">
        <f t="shared" si="3"/>
        <v>2019</v>
      </c>
    </row>
    <row r="108" spans="1:6" x14ac:dyDescent="0.25">
      <c r="A108" s="5" t="s">
        <v>248</v>
      </c>
      <c r="B108" s="3" t="s">
        <v>3</v>
      </c>
      <c r="C108" s="3" t="s">
        <v>110</v>
      </c>
      <c r="D108" s="4">
        <v>270528.65661858756</v>
      </c>
      <c r="E108" t="str">
        <f t="shared" si="2"/>
        <v>Nov</v>
      </c>
      <c r="F108" t="str">
        <f t="shared" si="3"/>
        <v>2019</v>
      </c>
    </row>
    <row r="109" spans="1:6" x14ac:dyDescent="0.25">
      <c r="A109" s="5" t="s">
        <v>248</v>
      </c>
      <c r="B109" s="3" t="s">
        <v>3</v>
      </c>
      <c r="C109" s="3" t="s">
        <v>111</v>
      </c>
      <c r="D109" s="4">
        <v>276930.75298606599</v>
      </c>
      <c r="E109" t="str">
        <f t="shared" si="2"/>
        <v>Dec</v>
      </c>
      <c r="F109" t="str">
        <f t="shared" si="3"/>
        <v>2019</v>
      </c>
    </row>
    <row r="110" spans="1:6" x14ac:dyDescent="0.25">
      <c r="A110" s="5" t="s">
        <v>248</v>
      </c>
      <c r="B110" s="3" t="s">
        <v>3</v>
      </c>
      <c r="C110" s="3" t="s">
        <v>112</v>
      </c>
      <c r="D110" s="4">
        <v>229395.7019449377</v>
      </c>
      <c r="E110" t="str">
        <f t="shared" si="2"/>
        <v>Jan</v>
      </c>
      <c r="F110" t="str">
        <f t="shared" si="3"/>
        <v>2020</v>
      </c>
    </row>
    <row r="111" spans="1:6" x14ac:dyDescent="0.25">
      <c r="A111" s="5" t="s">
        <v>248</v>
      </c>
      <c r="B111" s="3" t="s">
        <v>3</v>
      </c>
      <c r="C111" s="3" t="s">
        <v>113</v>
      </c>
      <c r="D111" s="4">
        <v>224334.95501920179</v>
      </c>
      <c r="E111" t="str">
        <f t="shared" si="2"/>
        <v>Feb</v>
      </c>
      <c r="F111" t="str">
        <f t="shared" si="3"/>
        <v>2020</v>
      </c>
    </row>
    <row r="112" spans="1:6" x14ac:dyDescent="0.25">
      <c r="A112" s="5" t="s">
        <v>248</v>
      </c>
      <c r="B112" s="3" t="s">
        <v>3</v>
      </c>
      <c r="C112" s="3" t="s">
        <v>114</v>
      </c>
      <c r="D112" s="4">
        <v>220098.27599091688</v>
      </c>
      <c r="E112" t="str">
        <f t="shared" si="2"/>
        <v>Mar</v>
      </c>
      <c r="F112" t="str">
        <f t="shared" si="3"/>
        <v>2020</v>
      </c>
    </row>
    <row r="113" spans="1:6" x14ac:dyDescent="0.25">
      <c r="A113" s="5" t="s">
        <v>248</v>
      </c>
      <c r="B113" s="3" t="s">
        <v>3</v>
      </c>
      <c r="C113" s="3" t="s">
        <v>115</v>
      </c>
      <c r="D113" s="4">
        <v>215605.25533378014</v>
      </c>
      <c r="E113" t="str">
        <f t="shared" si="2"/>
        <v>Apr</v>
      </c>
      <c r="F113" t="str">
        <f t="shared" si="3"/>
        <v>2020</v>
      </c>
    </row>
    <row r="114" spans="1:6" x14ac:dyDescent="0.25">
      <c r="A114" s="5" t="s">
        <v>248</v>
      </c>
      <c r="B114" s="3" t="s">
        <v>3</v>
      </c>
      <c r="C114" s="3" t="s">
        <v>116</v>
      </c>
      <c r="D114" s="4">
        <v>211712.06092901545</v>
      </c>
      <c r="E114" t="str">
        <f t="shared" si="2"/>
        <v>May</v>
      </c>
      <c r="F114" t="str">
        <f t="shared" si="3"/>
        <v>2020</v>
      </c>
    </row>
    <row r="115" spans="1:6" x14ac:dyDescent="0.25">
      <c r="A115" s="5" t="s">
        <v>248</v>
      </c>
      <c r="B115" s="3" t="s">
        <v>3</v>
      </c>
      <c r="C115" s="3" t="s">
        <v>117</v>
      </c>
      <c r="D115" s="4">
        <v>207724.67445955996</v>
      </c>
      <c r="E115" t="str">
        <f t="shared" si="2"/>
        <v>Jun</v>
      </c>
      <c r="F115" t="str">
        <f t="shared" si="3"/>
        <v>2020</v>
      </c>
    </row>
    <row r="116" spans="1:6" x14ac:dyDescent="0.25">
      <c r="A116" s="5" t="s">
        <v>248</v>
      </c>
      <c r="B116" s="3" t="s">
        <v>3</v>
      </c>
      <c r="C116" s="3" t="s">
        <v>118</v>
      </c>
      <c r="D116" s="4">
        <v>203190.51741951879</v>
      </c>
      <c r="E116" t="str">
        <f t="shared" si="2"/>
        <v>Jul</v>
      </c>
      <c r="F116" t="str">
        <f t="shared" si="3"/>
        <v>2020</v>
      </c>
    </row>
    <row r="117" spans="1:6" x14ac:dyDescent="0.25">
      <c r="A117" s="5" t="s">
        <v>248</v>
      </c>
      <c r="B117" s="3" t="s">
        <v>3</v>
      </c>
      <c r="C117" s="3" t="s">
        <v>119</v>
      </c>
      <c r="D117" s="4">
        <v>199260.30199639912</v>
      </c>
      <c r="E117" t="str">
        <f t="shared" si="2"/>
        <v>Aug</v>
      </c>
      <c r="F117" t="str">
        <f t="shared" si="3"/>
        <v>2020</v>
      </c>
    </row>
    <row r="118" spans="1:6" x14ac:dyDescent="0.25">
      <c r="A118" s="5" t="s">
        <v>248</v>
      </c>
      <c r="B118" s="3" t="s">
        <v>3</v>
      </c>
      <c r="C118" s="3" t="s">
        <v>120</v>
      </c>
      <c r="D118" s="4">
        <v>195032.15589911098</v>
      </c>
      <c r="E118" t="str">
        <f t="shared" si="2"/>
        <v>Sep</v>
      </c>
      <c r="F118" t="str">
        <f t="shared" si="3"/>
        <v>2020</v>
      </c>
    </row>
    <row r="119" spans="1:6" x14ac:dyDescent="0.25">
      <c r="A119" s="5" t="s">
        <v>248</v>
      </c>
      <c r="B119" s="3" t="s">
        <v>3</v>
      </c>
      <c r="C119" s="3" t="s">
        <v>121</v>
      </c>
      <c r="D119" s="4">
        <v>191107.85744235764</v>
      </c>
      <c r="E119" t="str">
        <f t="shared" si="2"/>
        <v>Oct</v>
      </c>
      <c r="F119" t="str">
        <f t="shared" si="3"/>
        <v>2020</v>
      </c>
    </row>
    <row r="120" spans="1:6" x14ac:dyDescent="0.25">
      <c r="A120" s="5" t="s">
        <v>248</v>
      </c>
      <c r="B120" s="3" t="s">
        <v>3</v>
      </c>
      <c r="C120" s="3" t="s">
        <v>122</v>
      </c>
      <c r="D120" s="4">
        <v>187686.65225110139</v>
      </c>
      <c r="E120" t="str">
        <f t="shared" si="2"/>
        <v>Nov</v>
      </c>
      <c r="F120" t="str">
        <f t="shared" si="3"/>
        <v>2020</v>
      </c>
    </row>
    <row r="121" spans="1:6" x14ac:dyDescent="0.25">
      <c r="A121" s="5" t="s">
        <v>248</v>
      </c>
      <c r="B121" s="3" t="s">
        <v>3</v>
      </c>
      <c r="C121" s="3" t="s">
        <v>123</v>
      </c>
      <c r="D121" s="4">
        <v>193310.99577876861</v>
      </c>
      <c r="E121" t="str">
        <f t="shared" si="2"/>
        <v>Dec</v>
      </c>
      <c r="F121" t="str">
        <f t="shared" si="3"/>
        <v>2020</v>
      </c>
    </row>
    <row r="122" spans="1:6" x14ac:dyDescent="0.25">
      <c r="A122" s="5" t="s">
        <v>248</v>
      </c>
      <c r="B122" s="3" t="s">
        <v>3</v>
      </c>
      <c r="C122" s="3" t="s">
        <v>124</v>
      </c>
      <c r="D122" s="4">
        <v>164960.21236231746</v>
      </c>
      <c r="E122" t="str">
        <f t="shared" si="2"/>
        <v>Jan</v>
      </c>
      <c r="F122" t="str">
        <f t="shared" si="3"/>
        <v>2021</v>
      </c>
    </row>
    <row r="123" spans="1:6" x14ac:dyDescent="0.25">
      <c r="A123" s="5" t="s">
        <v>248</v>
      </c>
      <c r="B123" s="3" t="s">
        <v>3</v>
      </c>
      <c r="C123" s="3" t="s">
        <v>125</v>
      </c>
      <c r="D123" s="4">
        <v>86524.628513764299</v>
      </c>
      <c r="E123" t="str">
        <f t="shared" si="2"/>
        <v>Feb</v>
      </c>
      <c r="F123" t="str">
        <f t="shared" si="3"/>
        <v>2021</v>
      </c>
    </row>
    <row r="124" spans="1:6" x14ac:dyDescent="0.25">
      <c r="A124" s="5" t="s">
        <v>248</v>
      </c>
      <c r="B124" s="3" t="s">
        <v>3</v>
      </c>
      <c r="C124" s="3" t="s">
        <v>126</v>
      </c>
      <c r="D124" s="4">
        <v>85483.28049189804</v>
      </c>
      <c r="E124" t="str">
        <f t="shared" si="2"/>
        <v>Mar</v>
      </c>
      <c r="F124" t="str">
        <f t="shared" si="3"/>
        <v>2021</v>
      </c>
    </row>
    <row r="125" spans="1:6" x14ac:dyDescent="0.25">
      <c r="A125" s="5" t="s">
        <v>248</v>
      </c>
      <c r="B125" s="3" t="s">
        <v>3</v>
      </c>
      <c r="C125" s="3" t="s">
        <v>127</v>
      </c>
      <c r="D125" s="4">
        <v>84499.988060038071</v>
      </c>
      <c r="E125" t="str">
        <f t="shared" si="2"/>
        <v>Apr</v>
      </c>
      <c r="F125" t="str">
        <f t="shared" si="3"/>
        <v>2021</v>
      </c>
    </row>
    <row r="126" spans="1:6" x14ac:dyDescent="0.25">
      <c r="A126" s="5" t="s">
        <v>248</v>
      </c>
      <c r="B126" s="3" t="s">
        <v>3</v>
      </c>
      <c r="C126" s="3" t="s">
        <v>128</v>
      </c>
      <c r="D126" s="4">
        <v>83527.724645238326</v>
      </c>
      <c r="E126" t="str">
        <f t="shared" si="2"/>
        <v>May</v>
      </c>
      <c r="F126" t="str">
        <f t="shared" si="3"/>
        <v>2021</v>
      </c>
    </row>
    <row r="127" spans="1:6" x14ac:dyDescent="0.25">
      <c r="A127" s="5" t="s">
        <v>248</v>
      </c>
      <c r="B127" s="3" t="s">
        <v>3</v>
      </c>
      <c r="C127" s="3" t="s">
        <v>129</v>
      </c>
      <c r="D127" s="4">
        <v>82566.485079347534</v>
      </c>
      <c r="E127" t="str">
        <f t="shared" si="2"/>
        <v>Jun</v>
      </c>
      <c r="F127" t="str">
        <f t="shared" si="3"/>
        <v>2021</v>
      </c>
    </row>
    <row r="128" spans="1:6" x14ac:dyDescent="0.25">
      <c r="A128" s="5" t="s">
        <v>248</v>
      </c>
      <c r="B128" s="3" t="s">
        <v>3</v>
      </c>
      <c r="C128" s="3" t="s">
        <v>130</v>
      </c>
      <c r="D128" s="4">
        <v>81616.210884154454</v>
      </c>
      <c r="E128" t="str">
        <f t="shared" si="2"/>
        <v>Jul</v>
      </c>
      <c r="F128" t="str">
        <f t="shared" si="3"/>
        <v>2021</v>
      </c>
    </row>
    <row r="129" spans="1:6" x14ac:dyDescent="0.25">
      <c r="A129" s="5" t="s">
        <v>248</v>
      </c>
      <c r="B129" s="3" t="s">
        <v>3</v>
      </c>
      <c r="C129" s="3" t="s">
        <v>131</v>
      </c>
      <c r="D129" s="4">
        <v>80297.714893135941</v>
      </c>
      <c r="E129" t="str">
        <f t="shared" si="2"/>
        <v>Aug</v>
      </c>
      <c r="F129" t="str">
        <f t="shared" si="3"/>
        <v>2021</v>
      </c>
    </row>
    <row r="130" spans="1:6" x14ac:dyDescent="0.25">
      <c r="A130" s="5" t="s">
        <v>248</v>
      </c>
      <c r="B130" s="3" t="s">
        <v>3</v>
      </c>
      <c r="C130" s="3" t="s">
        <v>132</v>
      </c>
      <c r="D130" s="4">
        <v>79369.760410334842</v>
      </c>
      <c r="E130" t="str">
        <f t="shared" si="2"/>
        <v>Sep</v>
      </c>
      <c r="F130" t="str">
        <f t="shared" si="3"/>
        <v>2021</v>
      </c>
    </row>
    <row r="131" spans="1:6" x14ac:dyDescent="0.25">
      <c r="A131" s="5" t="s">
        <v>248</v>
      </c>
      <c r="B131" s="3" t="s">
        <v>3</v>
      </c>
      <c r="C131" s="3" t="s">
        <v>133</v>
      </c>
      <c r="D131" s="4">
        <v>78453.072939612175</v>
      </c>
      <c r="E131" t="str">
        <f t="shared" ref="E131:E194" si="4">MID(C131,1,3)</f>
        <v>Oct</v>
      </c>
      <c r="F131" t="str">
        <f t="shared" ref="F131:F194" si="5">MID(C131,5,4)</f>
        <v>2021</v>
      </c>
    </row>
    <row r="132" spans="1:6" x14ac:dyDescent="0.25">
      <c r="A132" s="5" t="s">
        <v>248</v>
      </c>
      <c r="B132" s="3" t="s">
        <v>3</v>
      </c>
      <c r="C132" s="3" t="s">
        <v>134</v>
      </c>
      <c r="D132" s="4">
        <v>77547.228201051825</v>
      </c>
      <c r="E132" t="str">
        <f t="shared" si="4"/>
        <v>Nov</v>
      </c>
      <c r="F132" t="str">
        <f t="shared" si="5"/>
        <v>2021</v>
      </c>
    </row>
    <row r="133" spans="1:6" x14ac:dyDescent="0.25">
      <c r="A133" s="5" t="s">
        <v>248</v>
      </c>
      <c r="B133" s="3" t="s">
        <v>3</v>
      </c>
      <c r="C133" s="3" t="s">
        <v>135</v>
      </c>
      <c r="D133" s="4">
        <v>83147.925616669119</v>
      </c>
      <c r="E133" t="str">
        <f t="shared" si="4"/>
        <v>Dec</v>
      </c>
      <c r="F133" t="str">
        <f t="shared" si="5"/>
        <v>2021</v>
      </c>
    </row>
    <row r="134" spans="1:6" x14ac:dyDescent="0.25">
      <c r="A134" s="5" t="s">
        <v>248</v>
      </c>
      <c r="B134" s="3" t="s">
        <v>3</v>
      </c>
      <c r="C134" s="3" t="s">
        <v>136</v>
      </c>
      <c r="D134" s="4">
        <v>75861.166819899547</v>
      </c>
      <c r="E134" t="str">
        <f t="shared" si="4"/>
        <v>Jan</v>
      </c>
      <c r="F134" t="str">
        <f t="shared" si="5"/>
        <v>2022</v>
      </c>
    </row>
    <row r="135" spans="1:6" x14ac:dyDescent="0.25">
      <c r="A135" s="5" t="s">
        <v>248</v>
      </c>
      <c r="B135" s="3" t="s">
        <v>3</v>
      </c>
      <c r="C135" s="3" t="s">
        <v>137</v>
      </c>
      <c r="D135" s="4">
        <v>74894.190067180374</v>
      </c>
      <c r="E135" t="str">
        <f t="shared" si="4"/>
        <v>Feb</v>
      </c>
      <c r="F135" t="str">
        <f t="shared" si="5"/>
        <v>2022</v>
      </c>
    </row>
    <row r="136" spans="1:6" x14ac:dyDescent="0.25">
      <c r="A136" s="5" t="s">
        <v>248</v>
      </c>
      <c r="B136" s="3" t="s">
        <v>3</v>
      </c>
      <c r="C136" s="3" t="s">
        <v>138</v>
      </c>
      <c r="D136" s="4">
        <v>74031.1976114711</v>
      </c>
      <c r="E136" t="str">
        <f t="shared" si="4"/>
        <v>Mar</v>
      </c>
      <c r="F136" t="str">
        <f t="shared" si="5"/>
        <v>2022</v>
      </c>
    </row>
    <row r="137" spans="1:6" x14ac:dyDescent="0.25">
      <c r="A137" s="5" t="s">
        <v>248</v>
      </c>
      <c r="B137" s="3" t="s">
        <v>3</v>
      </c>
      <c r="C137" s="3" t="s">
        <v>139</v>
      </c>
      <c r="D137" s="4">
        <v>73178.809324802933</v>
      </c>
      <c r="E137" t="str">
        <f t="shared" si="4"/>
        <v>Apr</v>
      </c>
      <c r="F137" t="str">
        <f t="shared" si="5"/>
        <v>2022</v>
      </c>
    </row>
    <row r="138" spans="1:6" x14ac:dyDescent="0.25">
      <c r="A138" s="5" t="s">
        <v>248</v>
      </c>
      <c r="B138" s="3" t="s">
        <v>3</v>
      </c>
      <c r="C138" s="3" t="s">
        <v>140</v>
      </c>
      <c r="D138" s="4">
        <v>72336.985027848175</v>
      </c>
      <c r="E138" t="str">
        <f t="shared" si="4"/>
        <v>May</v>
      </c>
      <c r="F138" t="str">
        <f t="shared" si="5"/>
        <v>2022</v>
      </c>
    </row>
    <row r="139" spans="1:6" x14ac:dyDescent="0.25">
      <c r="A139" s="5" t="s">
        <v>248</v>
      </c>
      <c r="B139" s="3" t="s">
        <v>3</v>
      </c>
      <c r="C139" s="3" t="s">
        <v>141</v>
      </c>
      <c r="D139" s="4">
        <v>71129.359781119536</v>
      </c>
      <c r="E139" t="str">
        <f t="shared" si="4"/>
        <v>Jun</v>
      </c>
      <c r="F139" t="str">
        <f t="shared" si="5"/>
        <v>2022</v>
      </c>
    </row>
    <row r="140" spans="1:6" x14ac:dyDescent="0.25">
      <c r="A140" s="5" t="s">
        <v>248</v>
      </c>
      <c r="B140" s="3" t="s">
        <v>3</v>
      </c>
      <c r="C140" s="3" t="s">
        <v>142</v>
      </c>
      <c r="D140" s="4">
        <v>70308.694556904971</v>
      </c>
      <c r="E140" t="str">
        <f t="shared" si="4"/>
        <v>Jul</v>
      </c>
      <c r="F140" t="str">
        <f t="shared" si="5"/>
        <v>2022</v>
      </c>
    </row>
    <row r="141" spans="1:6" x14ac:dyDescent="0.25">
      <c r="A141" s="5" t="s">
        <v>248</v>
      </c>
      <c r="B141" s="3" t="s">
        <v>3</v>
      </c>
      <c r="C141" s="3" t="s">
        <v>143</v>
      </c>
      <c r="D141" s="4">
        <v>69498.407268214112</v>
      </c>
      <c r="E141" t="str">
        <f t="shared" si="4"/>
        <v>Aug</v>
      </c>
      <c r="F141" t="str">
        <f t="shared" si="5"/>
        <v>2022</v>
      </c>
    </row>
    <row r="142" spans="1:6" x14ac:dyDescent="0.25">
      <c r="A142" s="5" t="s">
        <v>248</v>
      </c>
      <c r="B142" s="3" t="s">
        <v>3</v>
      </c>
      <c r="C142" s="3" t="s">
        <v>144</v>
      </c>
      <c r="D142" s="4">
        <v>68698.403879848891</v>
      </c>
      <c r="E142" t="str">
        <f t="shared" si="4"/>
        <v>Sep</v>
      </c>
      <c r="F142" t="str">
        <f t="shared" si="5"/>
        <v>2022</v>
      </c>
    </row>
    <row r="143" spans="1:6" x14ac:dyDescent="0.25">
      <c r="A143" s="5" t="s">
        <v>248</v>
      </c>
      <c r="B143" s="3" t="s">
        <v>3</v>
      </c>
      <c r="C143" s="3" t="s">
        <v>145</v>
      </c>
      <c r="D143" s="4">
        <v>67908.632267787703</v>
      </c>
      <c r="E143" t="str">
        <f t="shared" si="4"/>
        <v>Oct</v>
      </c>
      <c r="F143" t="str">
        <f t="shared" si="5"/>
        <v>2022</v>
      </c>
    </row>
    <row r="144" spans="1:6" x14ac:dyDescent="0.25">
      <c r="A144" s="5" t="s">
        <v>248</v>
      </c>
      <c r="B144" s="3" t="s">
        <v>3</v>
      </c>
      <c r="C144" s="3" t="s">
        <v>146</v>
      </c>
      <c r="D144" s="4">
        <v>67129.019210241793</v>
      </c>
      <c r="E144" t="str">
        <f t="shared" si="4"/>
        <v>Nov</v>
      </c>
      <c r="F144" t="str">
        <f t="shared" si="5"/>
        <v>2022</v>
      </c>
    </row>
    <row r="145" spans="1:6" x14ac:dyDescent="0.25">
      <c r="A145" s="5" t="s">
        <v>248</v>
      </c>
      <c r="B145" s="3" t="s">
        <v>3</v>
      </c>
      <c r="C145" s="3" t="s">
        <v>147</v>
      </c>
      <c r="D145" s="4">
        <v>70750.064809824864</v>
      </c>
      <c r="E145" t="str">
        <f t="shared" si="4"/>
        <v>Dec</v>
      </c>
      <c r="F145" t="str">
        <f t="shared" si="5"/>
        <v>2022</v>
      </c>
    </row>
    <row r="146" spans="1:6" x14ac:dyDescent="0.25">
      <c r="A146" s="5" t="s">
        <v>248</v>
      </c>
      <c r="B146" s="3" t="s">
        <v>3</v>
      </c>
      <c r="C146" s="3" t="s">
        <v>148</v>
      </c>
      <c r="D146" s="4">
        <v>65659.432805800156</v>
      </c>
      <c r="E146" t="str">
        <f t="shared" si="4"/>
        <v>Jan</v>
      </c>
      <c r="F146" t="str">
        <f t="shared" si="5"/>
        <v>2023</v>
      </c>
    </row>
    <row r="147" spans="1:6" x14ac:dyDescent="0.25">
      <c r="A147" s="5" t="s">
        <v>248</v>
      </c>
      <c r="B147" s="3" t="s">
        <v>3</v>
      </c>
      <c r="C147" s="3" t="s">
        <v>149</v>
      </c>
      <c r="D147" s="4">
        <v>64803.288920777377</v>
      </c>
      <c r="E147" t="str">
        <f t="shared" si="4"/>
        <v>Feb</v>
      </c>
      <c r="F147" t="str">
        <f t="shared" si="5"/>
        <v>2023</v>
      </c>
    </row>
    <row r="148" spans="1:6" x14ac:dyDescent="0.25">
      <c r="A148" s="5" t="s">
        <v>248</v>
      </c>
      <c r="B148" s="3" t="s">
        <v>3</v>
      </c>
      <c r="C148" s="3" t="s">
        <v>150</v>
      </c>
      <c r="D148" s="4">
        <v>64063.453899707965</v>
      </c>
      <c r="E148" t="str">
        <f t="shared" si="4"/>
        <v>Mar</v>
      </c>
      <c r="F148" t="str">
        <f t="shared" si="5"/>
        <v>2023</v>
      </c>
    </row>
    <row r="149" spans="1:6" x14ac:dyDescent="0.25">
      <c r="A149" s="5" t="s">
        <v>248</v>
      </c>
      <c r="B149" s="3" t="s">
        <v>3</v>
      </c>
      <c r="C149" s="3" t="s">
        <v>151</v>
      </c>
      <c r="D149" s="4">
        <v>63333.172048772001</v>
      </c>
      <c r="E149" t="str">
        <f t="shared" si="4"/>
        <v>Apr</v>
      </c>
      <c r="F149" t="str">
        <f t="shared" si="5"/>
        <v>2023</v>
      </c>
    </row>
    <row r="150" spans="1:6" x14ac:dyDescent="0.25">
      <c r="A150" s="5" t="s">
        <v>248</v>
      </c>
      <c r="B150" s="3" t="s">
        <v>3</v>
      </c>
      <c r="C150" s="3" t="s">
        <v>152</v>
      </c>
      <c r="D150" s="4">
        <v>62612.744932243309</v>
      </c>
      <c r="E150" t="str">
        <f t="shared" si="4"/>
        <v>May</v>
      </c>
      <c r="F150" t="str">
        <f t="shared" si="5"/>
        <v>2023</v>
      </c>
    </row>
    <row r="151" spans="1:6" x14ac:dyDescent="0.25">
      <c r="A151" s="5" t="s">
        <v>248</v>
      </c>
      <c r="B151" s="3" t="s">
        <v>3</v>
      </c>
      <c r="C151" s="3" t="s">
        <v>153</v>
      </c>
      <c r="D151" s="4">
        <v>61901.873120493954</v>
      </c>
      <c r="E151" t="str">
        <f t="shared" si="4"/>
        <v>Jun</v>
      </c>
      <c r="F151" t="str">
        <f t="shared" si="5"/>
        <v>2023</v>
      </c>
    </row>
    <row r="152" spans="1:6" x14ac:dyDescent="0.25">
      <c r="A152" s="5" t="s">
        <v>248</v>
      </c>
      <c r="B152" s="3" t="s">
        <v>3</v>
      </c>
      <c r="C152" s="3" t="s">
        <v>154</v>
      </c>
      <c r="D152" s="4">
        <v>61200.050673823898</v>
      </c>
      <c r="E152" t="str">
        <f t="shared" si="4"/>
        <v>Jul</v>
      </c>
      <c r="F152" t="str">
        <f t="shared" si="5"/>
        <v>2023</v>
      </c>
    </row>
    <row r="153" spans="1:6" x14ac:dyDescent="0.25">
      <c r="A153" s="5" t="s">
        <v>248</v>
      </c>
      <c r="B153" s="3" t="s">
        <v>3</v>
      </c>
      <c r="C153" s="3" t="s">
        <v>155</v>
      </c>
      <c r="D153" s="4">
        <v>60507.443546999129</v>
      </c>
      <c r="E153" t="str">
        <f t="shared" si="4"/>
        <v>Aug</v>
      </c>
      <c r="F153" t="str">
        <f t="shared" si="5"/>
        <v>2023</v>
      </c>
    </row>
    <row r="154" spans="1:6" x14ac:dyDescent="0.25">
      <c r="A154" s="5" t="s">
        <v>248</v>
      </c>
      <c r="B154" s="3" t="s">
        <v>3</v>
      </c>
      <c r="C154" s="3" t="s">
        <v>156</v>
      </c>
      <c r="D154" s="4">
        <v>59823.931508170877</v>
      </c>
      <c r="E154" t="str">
        <f t="shared" si="4"/>
        <v>Sep</v>
      </c>
      <c r="F154" t="str">
        <f t="shared" si="5"/>
        <v>2023</v>
      </c>
    </row>
    <row r="155" spans="1:6" x14ac:dyDescent="0.25">
      <c r="A155" s="5" t="s">
        <v>248</v>
      </c>
      <c r="B155" s="3" t="s">
        <v>3</v>
      </c>
      <c r="C155" s="3" t="s">
        <v>157</v>
      </c>
      <c r="D155" s="4">
        <v>59149.48311655884</v>
      </c>
      <c r="E155" t="str">
        <f t="shared" si="4"/>
        <v>Oct</v>
      </c>
      <c r="F155" t="str">
        <f t="shared" si="5"/>
        <v>2023</v>
      </c>
    </row>
    <row r="156" spans="1:6" x14ac:dyDescent="0.25">
      <c r="A156" s="5" t="s">
        <v>248</v>
      </c>
      <c r="B156" s="3" t="s">
        <v>3</v>
      </c>
      <c r="C156" s="3" t="s">
        <v>158</v>
      </c>
      <c r="D156" s="4">
        <v>58484.110804011783</v>
      </c>
      <c r="E156" t="str">
        <f t="shared" si="4"/>
        <v>Nov</v>
      </c>
      <c r="F156" t="str">
        <f t="shared" si="5"/>
        <v>2023</v>
      </c>
    </row>
    <row r="157" spans="1:6" x14ac:dyDescent="0.25">
      <c r="A157" s="5" t="s">
        <v>248</v>
      </c>
      <c r="B157" s="3" t="s">
        <v>3</v>
      </c>
      <c r="C157" s="3" t="s">
        <v>159</v>
      </c>
      <c r="D157" s="4">
        <v>60600.035057746616</v>
      </c>
      <c r="E157" t="str">
        <f t="shared" si="4"/>
        <v>Dec</v>
      </c>
      <c r="F157" t="str">
        <f t="shared" si="5"/>
        <v>2023</v>
      </c>
    </row>
    <row r="158" spans="1:6" x14ac:dyDescent="0.25">
      <c r="A158" s="5" t="s">
        <v>248</v>
      </c>
      <c r="B158" s="3" t="s">
        <v>3</v>
      </c>
      <c r="C158" s="3" t="s">
        <v>160</v>
      </c>
      <c r="D158" s="4">
        <v>57217.188777650474</v>
      </c>
      <c r="E158" t="str">
        <f t="shared" si="4"/>
        <v>Jan</v>
      </c>
      <c r="F158" t="str">
        <f t="shared" si="5"/>
        <v>2024</v>
      </c>
    </row>
    <row r="159" spans="1:6" x14ac:dyDescent="0.25">
      <c r="A159" s="5" t="s">
        <v>248</v>
      </c>
      <c r="B159" s="3" t="s">
        <v>3</v>
      </c>
      <c r="C159" s="3" t="s">
        <v>161</v>
      </c>
      <c r="D159" s="4">
        <v>56539.859300375596</v>
      </c>
      <c r="E159" t="str">
        <f t="shared" si="4"/>
        <v>Feb</v>
      </c>
      <c r="F159" t="str">
        <f t="shared" si="5"/>
        <v>2024</v>
      </c>
    </row>
    <row r="160" spans="1:6" x14ac:dyDescent="0.25">
      <c r="A160" s="5" t="s">
        <v>248</v>
      </c>
      <c r="B160" s="3" t="s">
        <v>3</v>
      </c>
      <c r="C160" s="3" t="s">
        <v>162</v>
      </c>
      <c r="D160" s="4">
        <v>55909.819671651319</v>
      </c>
      <c r="E160" t="str">
        <f t="shared" si="4"/>
        <v>Mar</v>
      </c>
      <c r="F160" t="str">
        <f t="shared" si="5"/>
        <v>2024</v>
      </c>
    </row>
    <row r="161" spans="1:6" x14ac:dyDescent="0.25">
      <c r="A161" s="5" t="s">
        <v>248</v>
      </c>
      <c r="B161" s="3" t="s">
        <v>3</v>
      </c>
      <c r="C161" s="3" t="s">
        <v>163</v>
      </c>
      <c r="D161" s="4">
        <v>55287.627549290592</v>
      </c>
      <c r="E161" t="str">
        <f t="shared" si="4"/>
        <v>Apr</v>
      </c>
      <c r="F161" t="str">
        <f t="shared" si="5"/>
        <v>2024</v>
      </c>
    </row>
    <row r="162" spans="1:6" x14ac:dyDescent="0.25">
      <c r="A162" s="5" t="s">
        <v>248</v>
      </c>
      <c r="B162" s="3" t="s">
        <v>3</v>
      </c>
      <c r="C162" s="3" t="s">
        <v>164</v>
      </c>
      <c r="D162" s="4">
        <v>54667.908756340723</v>
      </c>
      <c r="E162" t="str">
        <f t="shared" si="4"/>
        <v>May</v>
      </c>
      <c r="F162" t="str">
        <f t="shared" si="5"/>
        <v>2024</v>
      </c>
    </row>
    <row r="163" spans="1:6" x14ac:dyDescent="0.25">
      <c r="A163" s="5" t="s">
        <v>248</v>
      </c>
      <c r="B163" s="3" t="s">
        <v>3</v>
      </c>
      <c r="C163" s="3" t="s">
        <v>165</v>
      </c>
      <c r="D163" s="4">
        <v>54061.598897571566</v>
      </c>
      <c r="E163" t="str">
        <f t="shared" si="4"/>
        <v>Jun</v>
      </c>
      <c r="F163" t="str">
        <f t="shared" si="5"/>
        <v>2024</v>
      </c>
    </row>
    <row r="164" spans="1:6" x14ac:dyDescent="0.25">
      <c r="A164" s="5" t="s">
        <v>248</v>
      </c>
      <c r="B164" s="3" t="s">
        <v>3</v>
      </c>
      <c r="C164" s="3" t="s">
        <v>166</v>
      </c>
      <c r="D164" s="4">
        <v>53462.333364109298</v>
      </c>
      <c r="E164" t="str">
        <f t="shared" si="4"/>
        <v>Jul</v>
      </c>
      <c r="F164" t="str">
        <f t="shared" si="5"/>
        <v>2024</v>
      </c>
    </row>
    <row r="165" spans="1:6" x14ac:dyDescent="0.25">
      <c r="A165" s="5" t="s">
        <v>248</v>
      </c>
      <c r="B165" s="3" t="s">
        <v>3</v>
      </c>
      <c r="C165" s="3" t="s">
        <v>167</v>
      </c>
      <c r="D165" s="4">
        <v>52840.287247479821</v>
      </c>
      <c r="E165" t="str">
        <f t="shared" si="4"/>
        <v>Aug</v>
      </c>
      <c r="F165" t="str">
        <f t="shared" si="5"/>
        <v>2024</v>
      </c>
    </row>
    <row r="166" spans="1:6" x14ac:dyDescent="0.25">
      <c r="A166" s="5" t="s">
        <v>248</v>
      </c>
      <c r="B166" s="3" t="s">
        <v>3</v>
      </c>
      <c r="C166" s="3" t="s">
        <v>168</v>
      </c>
      <c r="D166" s="4">
        <v>52303.891686893861</v>
      </c>
      <c r="E166" t="str">
        <f t="shared" si="4"/>
        <v>Sep</v>
      </c>
      <c r="F166" t="str">
        <f t="shared" si="5"/>
        <v>2024</v>
      </c>
    </row>
    <row r="167" spans="1:6" x14ac:dyDescent="0.25">
      <c r="A167" s="5" t="s">
        <v>248</v>
      </c>
      <c r="B167" s="3" t="s">
        <v>3</v>
      </c>
      <c r="C167" s="3" t="s">
        <v>169</v>
      </c>
      <c r="D167" s="4">
        <v>51710.503398014349</v>
      </c>
      <c r="E167" t="str">
        <f t="shared" si="4"/>
        <v>Oct</v>
      </c>
      <c r="F167" t="str">
        <f t="shared" si="5"/>
        <v>2024</v>
      </c>
    </row>
    <row r="168" spans="1:6" x14ac:dyDescent="0.25">
      <c r="A168" s="5" t="s">
        <v>248</v>
      </c>
      <c r="B168" s="3" t="s">
        <v>3</v>
      </c>
      <c r="C168" s="3" t="s">
        <v>170</v>
      </c>
      <c r="D168" s="4">
        <v>51141.576609562129</v>
      </c>
      <c r="E168" t="str">
        <f t="shared" si="4"/>
        <v>Nov</v>
      </c>
      <c r="F168" t="str">
        <f t="shared" si="5"/>
        <v>2024</v>
      </c>
    </row>
    <row r="169" spans="1:6" x14ac:dyDescent="0.25">
      <c r="A169" s="5" t="s">
        <v>248</v>
      </c>
      <c r="B169" s="3" t="s">
        <v>3</v>
      </c>
      <c r="C169" s="3" t="s">
        <v>171</v>
      </c>
      <c r="D169" s="4">
        <v>52146.28006896186</v>
      </c>
      <c r="E169" t="str">
        <f t="shared" si="4"/>
        <v>Dec</v>
      </c>
      <c r="F169" t="str">
        <f t="shared" si="5"/>
        <v>2024</v>
      </c>
    </row>
    <row r="170" spans="1:6" x14ac:dyDescent="0.25">
      <c r="A170" s="5" t="s">
        <v>248</v>
      </c>
      <c r="B170" s="3" t="s">
        <v>3</v>
      </c>
      <c r="C170" s="3" t="s">
        <v>172</v>
      </c>
      <c r="D170" s="4">
        <v>50058.714195085413</v>
      </c>
      <c r="E170" t="str">
        <f t="shared" si="4"/>
        <v>Jan</v>
      </c>
      <c r="F170" t="str">
        <f t="shared" si="5"/>
        <v>2025</v>
      </c>
    </row>
    <row r="171" spans="1:6" x14ac:dyDescent="0.25">
      <c r="A171" s="5" t="s">
        <v>248</v>
      </c>
      <c r="B171" s="3" t="s">
        <v>3</v>
      </c>
      <c r="C171" s="3" t="s">
        <v>173</v>
      </c>
      <c r="D171" s="4">
        <v>49494.530276870006</v>
      </c>
      <c r="E171" t="str">
        <f t="shared" si="4"/>
        <v>Feb</v>
      </c>
      <c r="F171" t="str">
        <f t="shared" si="5"/>
        <v>2025</v>
      </c>
    </row>
    <row r="172" spans="1:6" x14ac:dyDescent="0.25">
      <c r="A172" s="5" t="s">
        <v>248</v>
      </c>
      <c r="B172" s="3" t="s">
        <v>3</v>
      </c>
      <c r="C172" s="3" t="s">
        <v>174</v>
      </c>
      <c r="D172" s="4">
        <v>48961.668741197253</v>
      </c>
      <c r="E172" t="str">
        <f t="shared" si="4"/>
        <v>Mar</v>
      </c>
      <c r="F172" t="str">
        <f t="shared" si="5"/>
        <v>2025</v>
      </c>
    </row>
    <row r="173" spans="1:6" x14ac:dyDescent="0.25">
      <c r="A173" s="5" t="s">
        <v>248</v>
      </c>
      <c r="B173" s="3" t="s">
        <v>3</v>
      </c>
      <c r="C173" s="3" t="s">
        <v>175</v>
      </c>
      <c r="D173" s="4">
        <v>48436.014080039284</v>
      </c>
      <c r="E173" t="str">
        <f t="shared" si="4"/>
        <v>Apr</v>
      </c>
      <c r="F173" t="str">
        <f t="shared" si="5"/>
        <v>2025</v>
      </c>
    </row>
    <row r="174" spans="1:6" x14ac:dyDescent="0.25">
      <c r="A174" s="5" t="s">
        <v>248</v>
      </c>
      <c r="B174" s="3" t="s">
        <v>3</v>
      </c>
      <c r="C174" s="3" t="s">
        <v>176</v>
      </c>
      <c r="D174" s="4">
        <v>47917.740002351769</v>
      </c>
      <c r="E174" t="str">
        <f t="shared" si="4"/>
        <v>May</v>
      </c>
      <c r="F174" t="str">
        <f t="shared" si="5"/>
        <v>2025</v>
      </c>
    </row>
    <row r="175" spans="1:6" x14ac:dyDescent="0.25">
      <c r="A175" s="5" t="s">
        <v>248</v>
      </c>
      <c r="B175" s="3" t="s">
        <v>3</v>
      </c>
      <c r="C175" s="3" t="s">
        <v>177</v>
      </c>
      <c r="D175" s="4">
        <v>47405.095670571056</v>
      </c>
      <c r="E175" t="str">
        <f t="shared" si="4"/>
        <v>Jun</v>
      </c>
      <c r="F175" t="str">
        <f t="shared" si="5"/>
        <v>2025</v>
      </c>
    </row>
    <row r="176" spans="1:6" x14ac:dyDescent="0.25">
      <c r="A176" s="5" t="s">
        <v>248</v>
      </c>
      <c r="B176" s="3" t="s">
        <v>3</v>
      </c>
      <c r="C176" s="3" t="s">
        <v>178</v>
      </c>
      <c r="D176" s="4">
        <v>46895.053112955378</v>
      </c>
      <c r="E176" t="str">
        <f t="shared" si="4"/>
        <v>Jul</v>
      </c>
      <c r="F176" t="str">
        <f t="shared" si="5"/>
        <v>2025</v>
      </c>
    </row>
    <row r="177" spans="1:6" x14ac:dyDescent="0.25">
      <c r="A177" s="5" t="s">
        <v>248</v>
      </c>
      <c r="B177" s="3" t="s">
        <v>3</v>
      </c>
      <c r="C177" s="3" t="s">
        <v>179</v>
      </c>
      <c r="D177" s="4">
        <v>46377.105626451761</v>
      </c>
      <c r="E177" t="str">
        <f t="shared" si="4"/>
        <v>Aug</v>
      </c>
      <c r="F177" t="str">
        <f t="shared" si="5"/>
        <v>2025</v>
      </c>
    </row>
    <row r="178" spans="1:6" x14ac:dyDescent="0.25">
      <c r="A178" s="5" t="s">
        <v>248</v>
      </c>
      <c r="B178" s="3" t="s">
        <v>3</v>
      </c>
      <c r="C178" s="3" t="s">
        <v>180</v>
      </c>
      <c r="D178" s="4">
        <v>45884.961623197189</v>
      </c>
      <c r="E178" t="str">
        <f t="shared" si="4"/>
        <v>Sep</v>
      </c>
      <c r="F178" t="str">
        <f t="shared" si="5"/>
        <v>2025</v>
      </c>
    </row>
    <row r="179" spans="1:6" x14ac:dyDescent="0.25">
      <c r="A179" s="5" t="s">
        <v>248</v>
      </c>
      <c r="B179" s="3" t="s">
        <v>3</v>
      </c>
      <c r="C179" s="3" t="s">
        <v>181</v>
      </c>
      <c r="D179" s="4">
        <v>45398.786168682753</v>
      </c>
      <c r="E179" t="str">
        <f t="shared" si="4"/>
        <v>Oct</v>
      </c>
      <c r="F179" t="str">
        <f t="shared" si="5"/>
        <v>2025</v>
      </c>
    </row>
    <row r="180" spans="1:6" x14ac:dyDescent="0.25">
      <c r="A180" s="5" t="s">
        <v>248</v>
      </c>
      <c r="B180" s="3" t="s">
        <v>3</v>
      </c>
      <c r="C180" s="3" t="s">
        <v>182</v>
      </c>
      <c r="D180" s="4">
        <v>44913.097551309838</v>
      </c>
      <c r="E180" t="str">
        <f t="shared" si="4"/>
        <v>Nov</v>
      </c>
      <c r="F180" t="str">
        <f t="shared" si="5"/>
        <v>2025</v>
      </c>
    </row>
    <row r="181" spans="1:6" x14ac:dyDescent="0.25">
      <c r="A181" s="5" t="s">
        <v>248</v>
      </c>
      <c r="B181" s="3" t="s">
        <v>3</v>
      </c>
      <c r="C181" s="3" t="s">
        <v>183</v>
      </c>
      <c r="D181" s="4">
        <v>45269.213470961295</v>
      </c>
      <c r="E181" t="str">
        <f t="shared" si="4"/>
        <v>Dec</v>
      </c>
      <c r="F181" t="str">
        <f t="shared" si="5"/>
        <v>2025</v>
      </c>
    </row>
    <row r="182" spans="1:6" x14ac:dyDescent="0.25">
      <c r="A182" s="5" t="s">
        <v>248</v>
      </c>
      <c r="B182" s="3" t="s">
        <v>3</v>
      </c>
      <c r="C182" s="3" t="s">
        <v>184</v>
      </c>
      <c r="D182" s="4">
        <v>3370.8234625225055</v>
      </c>
      <c r="E182" t="str">
        <f t="shared" si="4"/>
        <v>Jan</v>
      </c>
      <c r="F182" t="str">
        <f t="shared" si="5"/>
        <v>2026</v>
      </c>
    </row>
    <row r="183" spans="1:6" x14ac:dyDescent="0.25">
      <c r="A183" s="5" t="s">
        <v>248</v>
      </c>
      <c r="B183" s="3" t="s">
        <v>3</v>
      </c>
      <c r="C183" s="3" t="s">
        <v>185</v>
      </c>
      <c r="D183" s="4">
        <v>2753.5074041849366</v>
      </c>
      <c r="E183" t="str">
        <f t="shared" si="4"/>
        <v>Feb</v>
      </c>
      <c r="F183" t="str">
        <f t="shared" si="5"/>
        <v>2026</v>
      </c>
    </row>
    <row r="184" spans="1:6" x14ac:dyDescent="0.25">
      <c r="A184" s="5" t="s">
        <v>248</v>
      </c>
      <c r="B184" s="3" t="s">
        <v>3</v>
      </c>
      <c r="C184" s="3" t="s">
        <v>186</v>
      </c>
      <c r="D184" s="4">
        <v>2742.0776513356823</v>
      </c>
      <c r="E184" t="str">
        <f t="shared" si="4"/>
        <v>Mar</v>
      </c>
      <c r="F184" t="str">
        <f t="shared" si="5"/>
        <v>2026</v>
      </c>
    </row>
    <row r="185" spans="1:6" x14ac:dyDescent="0.25">
      <c r="A185" s="5" t="s">
        <v>248</v>
      </c>
      <c r="B185" s="3" t="s">
        <v>3</v>
      </c>
      <c r="C185" s="3" t="s">
        <v>187</v>
      </c>
      <c r="D185" s="4">
        <v>2730.6952783784018</v>
      </c>
      <c r="E185" t="str">
        <f t="shared" si="4"/>
        <v>Apr</v>
      </c>
      <c r="F185" t="str">
        <f t="shared" si="5"/>
        <v>2026</v>
      </c>
    </row>
    <row r="186" spans="1:6" x14ac:dyDescent="0.25">
      <c r="A186" s="5" t="s">
        <v>248</v>
      </c>
      <c r="B186" s="3" t="s">
        <v>188</v>
      </c>
      <c r="C186" s="3" t="s">
        <v>5</v>
      </c>
      <c r="D186" s="4">
        <v>9365101.4395672753</v>
      </c>
      <c r="E186" t="str">
        <f t="shared" si="4"/>
        <v>Feb</v>
      </c>
      <c r="F186" t="str">
        <f t="shared" si="5"/>
        <v>2011</v>
      </c>
    </row>
    <row r="187" spans="1:6" x14ac:dyDescent="0.25">
      <c r="A187" s="5" t="s">
        <v>248</v>
      </c>
      <c r="B187" s="3" t="s">
        <v>188</v>
      </c>
      <c r="C187" s="3" t="s">
        <v>6</v>
      </c>
      <c r="D187" s="4">
        <v>10276630.61657772</v>
      </c>
      <c r="E187" t="str">
        <f t="shared" si="4"/>
        <v>Mar</v>
      </c>
      <c r="F187" t="str">
        <f t="shared" si="5"/>
        <v>2011</v>
      </c>
    </row>
    <row r="188" spans="1:6" x14ac:dyDescent="0.25">
      <c r="A188" s="5" t="s">
        <v>248</v>
      </c>
      <c r="B188" s="3" t="s">
        <v>188</v>
      </c>
      <c r="C188" s="3" t="s">
        <v>7</v>
      </c>
      <c r="D188" s="4">
        <v>7235967.6926570116</v>
      </c>
      <c r="E188" t="str">
        <f t="shared" si="4"/>
        <v>Apr</v>
      </c>
      <c r="F188" t="str">
        <f t="shared" si="5"/>
        <v>2011</v>
      </c>
    </row>
    <row r="189" spans="1:6" x14ac:dyDescent="0.25">
      <c r="A189" s="5" t="s">
        <v>248</v>
      </c>
      <c r="B189" s="3" t="s">
        <v>188</v>
      </c>
      <c r="C189" s="3" t="s">
        <v>8</v>
      </c>
      <c r="D189" s="4">
        <v>5721302.0279010553</v>
      </c>
      <c r="E189" t="str">
        <f t="shared" si="4"/>
        <v>May</v>
      </c>
      <c r="F189" t="str">
        <f t="shared" si="5"/>
        <v>2011</v>
      </c>
    </row>
    <row r="190" spans="1:6" x14ac:dyDescent="0.25">
      <c r="A190" s="5" t="s">
        <v>248</v>
      </c>
      <c r="B190" s="3" t="s">
        <v>188</v>
      </c>
      <c r="C190" s="3" t="s">
        <v>9</v>
      </c>
      <c r="D190" s="4">
        <v>5622946.721452646</v>
      </c>
      <c r="E190" t="str">
        <f t="shared" si="4"/>
        <v>Jun</v>
      </c>
      <c r="F190" t="str">
        <f t="shared" si="5"/>
        <v>2011</v>
      </c>
    </row>
    <row r="191" spans="1:6" x14ac:dyDescent="0.25">
      <c r="A191" s="5" t="s">
        <v>248</v>
      </c>
      <c r="B191" s="3" t="s">
        <v>188</v>
      </c>
      <c r="C191" s="3" t="s">
        <v>10</v>
      </c>
      <c r="D191" s="4">
        <v>5170823.4860471971</v>
      </c>
      <c r="E191" t="str">
        <f t="shared" si="4"/>
        <v>Jul</v>
      </c>
      <c r="F191" t="str">
        <f t="shared" si="5"/>
        <v>2011</v>
      </c>
    </row>
    <row r="192" spans="1:6" x14ac:dyDescent="0.25">
      <c r="A192" s="5" t="s">
        <v>248</v>
      </c>
      <c r="B192" s="3" t="s">
        <v>188</v>
      </c>
      <c r="C192" s="3" t="s">
        <v>11</v>
      </c>
      <c r="D192" s="4">
        <v>5057916.827354433</v>
      </c>
      <c r="E192" t="str">
        <f t="shared" si="4"/>
        <v>Aug</v>
      </c>
      <c r="F192" t="str">
        <f t="shared" si="5"/>
        <v>2011</v>
      </c>
    </row>
    <row r="193" spans="1:6" x14ac:dyDescent="0.25">
      <c r="A193" s="5" t="s">
        <v>248</v>
      </c>
      <c r="B193" s="3" t="s">
        <v>188</v>
      </c>
      <c r="C193" s="3" t="s">
        <v>12</v>
      </c>
      <c r="D193" s="4">
        <v>4823241.2078574244</v>
      </c>
      <c r="E193" t="str">
        <f t="shared" si="4"/>
        <v>Sep</v>
      </c>
      <c r="F193" t="str">
        <f t="shared" si="5"/>
        <v>2011</v>
      </c>
    </row>
    <row r="194" spans="1:6" x14ac:dyDescent="0.25">
      <c r="A194" s="5" t="s">
        <v>248</v>
      </c>
      <c r="B194" s="3" t="s">
        <v>188</v>
      </c>
      <c r="C194" s="3" t="s">
        <v>13</v>
      </c>
      <c r="D194" s="4">
        <v>4711647.4032369573</v>
      </c>
      <c r="E194" t="str">
        <f t="shared" si="4"/>
        <v>Oct</v>
      </c>
      <c r="F194" t="str">
        <f t="shared" si="5"/>
        <v>2011</v>
      </c>
    </row>
    <row r="195" spans="1:6" x14ac:dyDescent="0.25">
      <c r="A195" s="5" t="s">
        <v>248</v>
      </c>
      <c r="B195" s="3" t="s">
        <v>188</v>
      </c>
      <c r="C195" s="3" t="s">
        <v>14</v>
      </c>
      <c r="D195" s="4">
        <v>4387864.1681800876</v>
      </c>
      <c r="E195" t="str">
        <f t="shared" ref="E195:E258" si="6">MID(C195,1,3)</f>
        <v>Nov</v>
      </c>
      <c r="F195" t="str">
        <f t="shared" ref="F195:F258" si="7">MID(C195,5,4)</f>
        <v>2011</v>
      </c>
    </row>
    <row r="196" spans="1:6" x14ac:dyDescent="0.25">
      <c r="A196" s="5" t="s">
        <v>248</v>
      </c>
      <c r="B196" s="3" t="s">
        <v>188</v>
      </c>
      <c r="C196" s="3" t="s">
        <v>15</v>
      </c>
      <c r="D196" s="4">
        <v>4222740.8135972954</v>
      </c>
      <c r="E196" t="str">
        <f t="shared" si="6"/>
        <v>Dec</v>
      </c>
      <c r="F196" t="str">
        <f t="shared" si="7"/>
        <v>2011</v>
      </c>
    </row>
    <row r="197" spans="1:6" x14ac:dyDescent="0.25">
      <c r="A197" s="5" t="s">
        <v>248</v>
      </c>
      <c r="B197" s="3" t="s">
        <v>188</v>
      </c>
      <c r="C197" s="3" t="s">
        <v>16</v>
      </c>
      <c r="D197" s="4">
        <v>4028966.0660155932</v>
      </c>
      <c r="E197" t="str">
        <f t="shared" si="6"/>
        <v>Jan</v>
      </c>
      <c r="F197" t="str">
        <f t="shared" si="7"/>
        <v>2012</v>
      </c>
    </row>
    <row r="198" spans="1:6" x14ac:dyDescent="0.25">
      <c r="A198" s="5" t="s">
        <v>248</v>
      </c>
      <c r="B198" s="3" t="s">
        <v>188</v>
      </c>
      <c r="C198" s="3" t="s">
        <v>17</v>
      </c>
      <c r="D198" s="4">
        <v>3965548.1311495164</v>
      </c>
      <c r="E198" t="str">
        <f t="shared" si="6"/>
        <v>Feb</v>
      </c>
      <c r="F198" t="str">
        <f t="shared" si="7"/>
        <v>2012</v>
      </c>
    </row>
    <row r="199" spans="1:6" x14ac:dyDescent="0.25">
      <c r="A199" s="5" t="s">
        <v>248</v>
      </c>
      <c r="B199" s="3" t="s">
        <v>188</v>
      </c>
      <c r="C199" s="3" t="s">
        <v>18</v>
      </c>
      <c r="D199" s="4">
        <v>4088387.9297599513</v>
      </c>
      <c r="E199" t="str">
        <f t="shared" si="6"/>
        <v>Mar</v>
      </c>
      <c r="F199" t="str">
        <f t="shared" si="7"/>
        <v>2012</v>
      </c>
    </row>
    <row r="200" spans="1:6" x14ac:dyDescent="0.25">
      <c r="A200" s="5" t="s">
        <v>248</v>
      </c>
      <c r="B200" s="3" t="s">
        <v>188</v>
      </c>
      <c r="C200" s="3" t="s">
        <v>19</v>
      </c>
      <c r="D200" s="4">
        <v>3780626.7972789938</v>
      </c>
      <c r="E200" t="str">
        <f t="shared" si="6"/>
        <v>Apr</v>
      </c>
      <c r="F200" t="str">
        <f t="shared" si="7"/>
        <v>2012</v>
      </c>
    </row>
    <row r="201" spans="1:6" x14ac:dyDescent="0.25">
      <c r="A201" s="5" t="s">
        <v>248</v>
      </c>
      <c r="B201" s="3" t="s">
        <v>188</v>
      </c>
      <c r="C201" s="3" t="s">
        <v>20</v>
      </c>
      <c r="D201" s="4">
        <v>3650640.715002845</v>
      </c>
      <c r="E201" t="str">
        <f t="shared" si="6"/>
        <v>May</v>
      </c>
      <c r="F201" t="str">
        <f t="shared" si="7"/>
        <v>2012</v>
      </c>
    </row>
    <row r="202" spans="1:6" x14ac:dyDescent="0.25">
      <c r="A202" s="5" t="s">
        <v>248</v>
      </c>
      <c r="B202" s="3" t="s">
        <v>188</v>
      </c>
      <c r="C202" s="3" t="s">
        <v>21</v>
      </c>
      <c r="D202" s="4">
        <v>4033097.406020096</v>
      </c>
      <c r="E202" t="str">
        <f t="shared" si="6"/>
        <v>Jun</v>
      </c>
      <c r="F202" t="str">
        <f t="shared" si="7"/>
        <v>2012</v>
      </c>
    </row>
    <row r="203" spans="1:6" x14ac:dyDescent="0.25">
      <c r="A203" s="5" t="s">
        <v>248</v>
      </c>
      <c r="B203" s="3" t="s">
        <v>188</v>
      </c>
      <c r="C203" s="3" t="s">
        <v>22</v>
      </c>
      <c r="D203" s="4">
        <v>3521767.8310379595</v>
      </c>
      <c r="E203" t="str">
        <f t="shared" si="6"/>
        <v>Jul</v>
      </c>
      <c r="F203" t="str">
        <f t="shared" si="7"/>
        <v>2012</v>
      </c>
    </row>
    <row r="204" spans="1:6" x14ac:dyDescent="0.25">
      <c r="A204" s="5" t="s">
        <v>248</v>
      </c>
      <c r="B204" s="3" t="s">
        <v>188</v>
      </c>
      <c r="C204" s="3" t="s">
        <v>23</v>
      </c>
      <c r="D204" s="4">
        <v>3533143.9122949727</v>
      </c>
      <c r="E204" t="str">
        <f t="shared" si="6"/>
        <v>Aug</v>
      </c>
      <c r="F204" t="str">
        <f t="shared" si="7"/>
        <v>2012</v>
      </c>
    </row>
    <row r="205" spans="1:6" x14ac:dyDescent="0.25">
      <c r="A205" s="5" t="s">
        <v>248</v>
      </c>
      <c r="B205" s="3" t="s">
        <v>188</v>
      </c>
      <c r="C205" s="3" t="s">
        <v>24</v>
      </c>
      <c r="D205" s="4">
        <v>3372500.7674041637</v>
      </c>
      <c r="E205" t="str">
        <f t="shared" si="6"/>
        <v>Sep</v>
      </c>
      <c r="F205" t="str">
        <f t="shared" si="7"/>
        <v>2012</v>
      </c>
    </row>
    <row r="206" spans="1:6" x14ac:dyDescent="0.25">
      <c r="A206" s="5" t="s">
        <v>248</v>
      </c>
      <c r="B206" s="3" t="s">
        <v>188</v>
      </c>
      <c r="C206" s="3" t="s">
        <v>25</v>
      </c>
      <c r="D206" s="4">
        <v>3260716.2421061629</v>
      </c>
      <c r="E206" t="str">
        <f t="shared" si="6"/>
        <v>Oct</v>
      </c>
      <c r="F206" t="str">
        <f t="shared" si="7"/>
        <v>2012</v>
      </c>
    </row>
    <row r="207" spans="1:6" x14ac:dyDescent="0.25">
      <c r="A207" s="5" t="s">
        <v>248</v>
      </c>
      <c r="B207" s="3" t="s">
        <v>188</v>
      </c>
      <c r="C207" s="3" t="s">
        <v>26</v>
      </c>
      <c r="D207" s="4">
        <v>3199393.5386501448</v>
      </c>
      <c r="E207" t="str">
        <f t="shared" si="6"/>
        <v>Nov</v>
      </c>
      <c r="F207" t="str">
        <f t="shared" si="7"/>
        <v>2012</v>
      </c>
    </row>
    <row r="208" spans="1:6" x14ac:dyDescent="0.25">
      <c r="A208" s="5" t="s">
        <v>248</v>
      </c>
      <c r="B208" s="3" t="s">
        <v>188</v>
      </c>
      <c r="C208" s="3" t="s">
        <v>27</v>
      </c>
      <c r="D208" s="4">
        <v>3163763.7544463244</v>
      </c>
      <c r="E208" t="str">
        <f t="shared" si="6"/>
        <v>Dec</v>
      </c>
      <c r="F208" t="str">
        <f t="shared" si="7"/>
        <v>2012</v>
      </c>
    </row>
    <row r="209" spans="1:6" x14ac:dyDescent="0.25">
      <c r="A209" s="5" t="s">
        <v>248</v>
      </c>
      <c r="B209" s="3" t="s">
        <v>188</v>
      </c>
      <c r="C209" s="3" t="s">
        <v>28</v>
      </c>
      <c r="D209" s="4">
        <v>3060031.0721048992</v>
      </c>
      <c r="E209" t="str">
        <f t="shared" si="6"/>
        <v>Jan</v>
      </c>
      <c r="F209" t="str">
        <f t="shared" si="7"/>
        <v>2013</v>
      </c>
    </row>
    <row r="210" spans="1:6" x14ac:dyDescent="0.25">
      <c r="A210" s="5" t="s">
        <v>248</v>
      </c>
      <c r="B210" s="3" t="s">
        <v>188</v>
      </c>
      <c r="C210" s="3" t="s">
        <v>29</v>
      </c>
      <c r="D210" s="4">
        <v>2910270.4057050361</v>
      </c>
      <c r="E210" t="str">
        <f t="shared" si="6"/>
        <v>Feb</v>
      </c>
      <c r="F210" t="str">
        <f t="shared" si="7"/>
        <v>2013</v>
      </c>
    </row>
    <row r="211" spans="1:6" x14ac:dyDescent="0.25">
      <c r="A211" s="5" t="s">
        <v>248</v>
      </c>
      <c r="B211" s="3" t="s">
        <v>188</v>
      </c>
      <c r="C211" s="3" t="s">
        <v>30</v>
      </c>
      <c r="D211" s="4">
        <v>2905008.0047603389</v>
      </c>
      <c r="E211" t="str">
        <f t="shared" si="6"/>
        <v>Mar</v>
      </c>
      <c r="F211" t="str">
        <f t="shared" si="7"/>
        <v>2013</v>
      </c>
    </row>
    <row r="212" spans="1:6" x14ac:dyDescent="0.25">
      <c r="A212" s="5" t="s">
        <v>248</v>
      </c>
      <c r="B212" s="3" t="s">
        <v>188</v>
      </c>
      <c r="C212" s="3" t="s">
        <v>31</v>
      </c>
      <c r="D212" s="4">
        <v>2770306.1895769048</v>
      </c>
      <c r="E212" t="str">
        <f t="shared" si="6"/>
        <v>Apr</v>
      </c>
      <c r="F212" t="str">
        <f t="shared" si="7"/>
        <v>2013</v>
      </c>
    </row>
    <row r="213" spans="1:6" x14ac:dyDescent="0.25">
      <c r="A213" s="5" t="s">
        <v>248</v>
      </c>
      <c r="B213" s="3" t="s">
        <v>188</v>
      </c>
      <c r="C213" s="3" t="s">
        <v>32</v>
      </c>
      <c r="D213" s="4">
        <v>2780084.102432875</v>
      </c>
      <c r="E213" t="str">
        <f t="shared" si="6"/>
        <v>May</v>
      </c>
      <c r="F213" t="str">
        <f t="shared" si="7"/>
        <v>2013</v>
      </c>
    </row>
    <row r="214" spans="1:6" x14ac:dyDescent="0.25">
      <c r="A214" s="5" t="s">
        <v>248</v>
      </c>
      <c r="B214" s="3" t="s">
        <v>188</v>
      </c>
      <c r="C214" s="3" t="s">
        <v>33</v>
      </c>
      <c r="D214" s="4">
        <v>2733850.6554929814</v>
      </c>
      <c r="E214" t="str">
        <f t="shared" si="6"/>
        <v>Jun</v>
      </c>
      <c r="F214" t="str">
        <f t="shared" si="7"/>
        <v>2013</v>
      </c>
    </row>
    <row r="215" spans="1:6" x14ac:dyDescent="0.25">
      <c r="A215" s="5" t="s">
        <v>248</v>
      </c>
      <c r="B215" s="3" t="s">
        <v>188</v>
      </c>
      <c r="C215" s="3" t="s">
        <v>34</v>
      </c>
      <c r="D215" s="4">
        <v>2693092.40462068</v>
      </c>
      <c r="E215" t="str">
        <f t="shared" si="6"/>
        <v>Jul</v>
      </c>
      <c r="F215" t="str">
        <f t="shared" si="7"/>
        <v>2013</v>
      </c>
    </row>
    <row r="216" spans="1:6" x14ac:dyDescent="0.25">
      <c r="A216" s="5" t="s">
        <v>248</v>
      </c>
      <c r="B216" s="3" t="s">
        <v>188</v>
      </c>
      <c r="C216" s="3" t="s">
        <v>35</v>
      </c>
      <c r="D216" s="4">
        <v>2656374.6177289872</v>
      </c>
      <c r="E216" t="str">
        <f t="shared" si="6"/>
        <v>Aug</v>
      </c>
      <c r="F216" t="str">
        <f t="shared" si="7"/>
        <v>2013</v>
      </c>
    </row>
    <row r="217" spans="1:6" x14ac:dyDescent="0.25">
      <c r="A217" s="5" t="s">
        <v>248</v>
      </c>
      <c r="B217" s="3" t="s">
        <v>188</v>
      </c>
      <c r="C217" s="3" t="s">
        <v>36</v>
      </c>
      <c r="D217" s="4">
        <v>2622713.4330736981</v>
      </c>
      <c r="E217" t="str">
        <f t="shared" si="6"/>
        <v>Sep</v>
      </c>
      <c r="F217" t="str">
        <f t="shared" si="7"/>
        <v>2013</v>
      </c>
    </row>
    <row r="218" spans="1:6" x14ac:dyDescent="0.25">
      <c r="A218" s="5" t="s">
        <v>248</v>
      </c>
      <c r="B218" s="3" t="s">
        <v>188</v>
      </c>
      <c r="C218" s="3" t="s">
        <v>37</v>
      </c>
      <c r="D218" s="4">
        <v>2589994.5782158016</v>
      </c>
      <c r="E218" t="str">
        <f t="shared" si="6"/>
        <v>Oct</v>
      </c>
      <c r="F218" t="str">
        <f t="shared" si="7"/>
        <v>2013</v>
      </c>
    </row>
    <row r="219" spans="1:6" x14ac:dyDescent="0.25">
      <c r="A219" s="5" t="s">
        <v>248</v>
      </c>
      <c r="B219" s="3" t="s">
        <v>188</v>
      </c>
      <c r="C219" s="3" t="s">
        <v>38</v>
      </c>
      <c r="D219" s="4">
        <v>2559991.1646897206</v>
      </c>
      <c r="E219" t="str">
        <f t="shared" si="6"/>
        <v>Nov</v>
      </c>
      <c r="F219" t="str">
        <f t="shared" si="7"/>
        <v>2013</v>
      </c>
    </row>
    <row r="220" spans="1:6" x14ac:dyDescent="0.25">
      <c r="A220" s="5" t="s">
        <v>248</v>
      </c>
      <c r="B220" s="3" t="s">
        <v>188</v>
      </c>
      <c r="C220" s="3" t="s">
        <v>39</v>
      </c>
      <c r="D220" s="4">
        <v>2532173.4128307952</v>
      </c>
      <c r="E220" t="str">
        <f t="shared" si="6"/>
        <v>Dec</v>
      </c>
      <c r="F220" t="str">
        <f t="shared" si="7"/>
        <v>2013</v>
      </c>
    </row>
    <row r="221" spans="1:6" x14ac:dyDescent="0.25">
      <c r="A221" s="5" t="s">
        <v>248</v>
      </c>
      <c r="B221" s="3" t="s">
        <v>188</v>
      </c>
      <c r="C221" s="3" t="s">
        <v>40</v>
      </c>
      <c r="D221" s="4">
        <v>2505536.9530613334</v>
      </c>
      <c r="E221" t="str">
        <f t="shared" si="6"/>
        <v>Jan</v>
      </c>
      <c r="F221" t="str">
        <f t="shared" si="7"/>
        <v>2014</v>
      </c>
    </row>
    <row r="222" spans="1:6" x14ac:dyDescent="0.25">
      <c r="A222" s="5" t="s">
        <v>248</v>
      </c>
      <c r="B222" s="3" t="s">
        <v>188</v>
      </c>
      <c r="C222" s="3" t="s">
        <v>41</v>
      </c>
      <c r="D222" s="4">
        <v>2479566.5337674646</v>
      </c>
      <c r="E222" t="str">
        <f t="shared" si="6"/>
        <v>Feb</v>
      </c>
      <c r="F222" t="str">
        <f t="shared" si="7"/>
        <v>2014</v>
      </c>
    </row>
    <row r="223" spans="1:6" x14ac:dyDescent="0.25">
      <c r="A223" s="5" t="s">
        <v>248</v>
      </c>
      <c r="B223" s="3" t="s">
        <v>188</v>
      </c>
      <c r="C223" s="3" t="s">
        <v>42</v>
      </c>
      <c r="D223" s="4">
        <v>2451926.6730438457</v>
      </c>
      <c r="E223" t="str">
        <f t="shared" si="6"/>
        <v>Mar</v>
      </c>
      <c r="F223" t="str">
        <f t="shared" si="7"/>
        <v>2014</v>
      </c>
    </row>
    <row r="224" spans="1:6" x14ac:dyDescent="0.25">
      <c r="A224" s="5" t="s">
        <v>248</v>
      </c>
      <c r="B224" s="3" t="s">
        <v>188</v>
      </c>
      <c r="C224" s="3" t="s">
        <v>43</v>
      </c>
      <c r="D224" s="4">
        <v>2384492.4791025212</v>
      </c>
      <c r="E224" t="str">
        <f t="shared" si="6"/>
        <v>Apr</v>
      </c>
      <c r="F224" t="str">
        <f t="shared" si="7"/>
        <v>2014</v>
      </c>
    </row>
    <row r="225" spans="1:6" x14ac:dyDescent="0.25">
      <c r="A225" s="5" t="s">
        <v>248</v>
      </c>
      <c r="B225" s="3" t="s">
        <v>188</v>
      </c>
      <c r="C225" s="3" t="s">
        <v>44</v>
      </c>
      <c r="D225" s="4">
        <v>2390440.3569297493</v>
      </c>
      <c r="E225" t="str">
        <f t="shared" si="6"/>
        <v>May</v>
      </c>
      <c r="F225" t="str">
        <f t="shared" si="7"/>
        <v>2014</v>
      </c>
    </row>
    <row r="226" spans="1:6" x14ac:dyDescent="0.25">
      <c r="A226" s="5" t="s">
        <v>248</v>
      </c>
      <c r="B226" s="3" t="s">
        <v>188</v>
      </c>
      <c r="C226" s="3" t="s">
        <v>45</v>
      </c>
      <c r="D226" s="4">
        <v>2394074.4833473153</v>
      </c>
      <c r="E226" t="str">
        <f t="shared" si="6"/>
        <v>Jun</v>
      </c>
      <c r="F226" t="str">
        <f t="shared" si="7"/>
        <v>2014</v>
      </c>
    </row>
    <row r="227" spans="1:6" x14ac:dyDescent="0.25">
      <c r="A227" s="5" t="s">
        <v>248</v>
      </c>
      <c r="B227" s="3" t="s">
        <v>188</v>
      </c>
      <c r="C227" s="3" t="s">
        <v>46</v>
      </c>
      <c r="D227" s="4">
        <v>2373641.448861721</v>
      </c>
      <c r="E227" t="str">
        <f t="shared" si="6"/>
        <v>Jul</v>
      </c>
      <c r="F227" t="str">
        <f t="shared" si="7"/>
        <v>2014</v>
      </c>
    </row>
    <row r="228" spans="1:6" x14ac:dyDescent="0.25">
      <c r="A228" s="5" t="s">
        <v>248</v>
      </c>
      <c r="B228" s="3" t="s">
        <v>188</v>
      </c>
      <c r="C228" s="3" t="s">
        <v>47</v>
      </c>
      <c r="D228" s="4">
        <v>2379635.1435192116</v>
      </c>
      <c r="E228" t="str">
        <f t="shared" si="6"/>
        <v>Aug</v>
      </c>
      <c r="F228" t="str">
        <f t="shared" si="7"/>
        <v>2014</v>
      </c>
    </row>
    <row r="229" spans="1:6" x14ac:dyDescent="0.25">
      <c r="A229" s="5" t="s">
        <v>248</v>
      </c>
      <c r="B229" s="3" t="s">
        <v>188</v>
      </c>
      <c r="C229" s="3" t="s">
        <v>48</v>
      </c>
      <c r="D229" s="4">
        <v>2367099.3450983968</v>
      </c>
      <c r="E229" t="str">
        <f t="shared" si="6"/>
        <v>Sep</v>
      </c>
      <c r="F229" t="str">
        <f t="shared" si="7"/>
        <v>2014</v>
      </c>
    </row>
    <row r="230" spans="1:6" x14ac:dyDescent="0.25">
      <c r="A230" s="5" t="s">
        <v>248</v>
      </c>
      <c r="B230" s="3" t="s">
        <v>188</v>
      </c>
      <c r="C230" s="3" t="s">
        <v>49</v>
      </c>
      <c r="D230" s="4">
        <v>2357398.1045194198</v>
      </c>
      <c r="E230" t="str">
        <f t="shared" si="6"/>
        <v>Oct</v>
      </c>
      <c r="F230" t="str">
        <f t="shared" si="7"/>
        <v>2014</v>
      </c>
    </row>
    <row r="231" spans="1:6" x14ac:dyDescent="0.25">
      <c r="A231" s="5" t="s">
        <v>248</v>
      </c>
      <c r="B231" s="3" t="s">
        <v>188</v>
      </c>
      <c r="C231" s="3" t="s">
        <v>50</v>
      </c>
      <c r="D231" s="4">
        <v>2352426.3901857273</v>
      </c>
      <c r="E231" t="str">
        <f t="shared" si="6"/>
        <v>Nov</v>
      </c>
      <c r="F231" t="str">
        <f t="shared" si="7"/>
        <v>2014</v>
      </c>
    </row>
    <row r="232" spans="1:6" x14ac:dyDescent="0.25">
      <c r="A232" s="5" t="s">
        <v>248</v>
      </c>
      <c r="B232" s="3" t="s">
        <v>188</v>
      </c>
      <c r="C232" s="3" t="s">
        <v>51</v>
      </c>
      <c r="D232" s="4">
        <v>2346231.9670234416</v>
      </c>
      <c r="E232" t="str">
        <f t="shared" si="6"/>
        <v>Dec</v>
      </c>
      <c r="F232" t="str">
        <f t="shared" si="7"/>
        <v>2014</v>
      </c>
    </row>
    <row r="233" spans="1:6" x14ac:dyDescent="0.25">
      <c r="A233" s="5" t="s">
        <v>248</v>
      </c>
      <c r="B233" s="3" t="s">
        <v>188</v>
      </c>
      <c r="C233" s="3" t="s">
        <v>52</v>
      </c>
      <c r="D233" s="4">
        <v>2339114.1903525516</v>
      </c>
      <c r="E233" t="str">
        <f t="shared" si="6"/>
        <v>Jan</v>
      </c>
      <c r="F233" t="str">
        <f t="shared" si="7"/>
        <v>2015</v>
      </c>
    </row>
    <row r="234" spans="1:6" x14ac:dyDescent="0.25">
      <c r="A234" s="5" t="s">
        <v>248</v>
      </c>
      <c r="B234" s="3" t="s">
        <v>188</v>
      </c>
      <c r="C234" s="3" t="s">
        <v>53</v>
      </c>
      <c r="D234" s="4">
        <v>2323199.2769724242</v>
      </c>
      <c r="E234" t="str">
        <f t="shared" si="6"/>
        <v>Feb</v>
      </c>
      <c r="F234" t="str">
        <f t="shared" si="7"/>
        <v>2015</v>
      </c>
    </row>
    <row r="235" spans="1:6" x14ac:dyDescent="0.25">
      <c r="A235" s="5" t="s">
        <v>248</v>
      </c>
      <c r="B235" s="3" t="s">
        <v>188</v>
      </c>
      <c r="C235" s="3" t="s">
        <v>54</v>
      </c>
      <c r="D235" s="4">
        <v>2304187.5261225724</v>
      </c>
      <c r="E235" t="str">
        <f t="shared" si="6"/>
        <v>Mar</v>
      </c>
      <c r="F235" t="str">
        <f t="shared" si="7"/>
        <v>2015</v>
      </c>
    </row>
    <row r="236" spans="1:6" x14ac:dyDescent="0.25">
      <c r="A236" s="5" t="s">
        <v>248</v>
      </c>
      <c r="B236" s="3" t="s">
        <v>188</v>
      </c>
      <c r="C236" s="3" t="s">
        <v>55</v>
      </c>
      <c r="D236" s="4">
        <v>2239039.1476873034</v>
      </c>
      <c r="E236" t="str">
        <f t="shared" si="6"/>
        <v>Apr</v>
      </c>
      <c r="F236" t="str">
        <f t="shared" si="7"/>
        <v>2015</v>
      </c>
    </row>
    <row r="237" spans="1:6" x14ac:dyDescent="0.25">
      <c r="A237" s="5" t="s">
        <v>248</v>
      </c>
      <c r="B237" s="3" t="s">
        <v>188</v>
      </c>
      <c r="C237" s="3" t="s">
        <v>56</v>
      </c>
      <c r="D237" s="4">
        <v>2220253.2192833177</v>
      </c>
      <c r="E237" t="str">
        <f t="shared" si="6"/>
        <v>May</v>
      </c>
      <c r="F237" t="str">
        <f t="shared" si="7"/>
        <v>2015</v>
      </c>
    </row>
    <row r="238" spans="1:6" x14ac:dyDescent="0.25">
      <c r="A238" s="5" t="s">
        <v>248</v>
      </c>
      <c r="B238" s="3" t="s">
        <v>188</v>
      </c>
      <c r="C238" s="3" t="s">
        <v>57</v>
      </c>
      <c r="D238" s="4">
        <v>2202821.7363698459</v>
      </c>
      <c r="E238" t="str">
        <f t="shared" si="6"/>
        <v>Jun</v>
      </c>
      <c r="F238" t="str">
        <f t="shared" si="7"/>
        <v>2015</v>
      </c>
    </row>
    <row r="239" spans="1:6" x14ac:dyDescent="0.25">
      <c r="A239" s="5" t="s">
        <v>248</v>
      </c>
      <c r="B239" s="3" t="s">
        <v>188</v>
      </c>
      <c r="C239" s="3" t="s">
        <v>58</v>
      </c>
      <c r="D239" s="4">
        <v>2185757.6257214644</v>
      </c>
      <c r="E239" t="str">
        <f t="shared" si="6"/>
        <v>Jul</v>
      </c>
      <c r="F239" t="str">
        <f t="shared" si="7"/>
        <v>2015</v>
      </c>
    </row>
    <row r="240" spans="1:6" x14ac:dyDescent="0.25">
      <c r="A240" s="5" t="s">
        <v>248</v>
      </c>
      <c r="B240" s="3" t="s">
        <v>188</v>
      </c>
      <c r="C240" s="3" t="s">
        <v>59</v>
      </c>
      <c r="D240" s="4">
        <v>2169463.4835098521</v>
      </c>
      <c r="E240" t="str">
        <f t="shared" si="6"/>
        <v>Aug</v>
      </c>
      <c r="F240" t="str">
        <f t="shared" si="7"/>
        <v>2015</v>
      </c>
    </row>
    <row r="241" spans="1:6" x14ac:dyDescent="0.25">
      <c r="A241" s="5" t="s">
        <v>248</v>
      </c>
      <c r="B241" s="3" t="s">
        <v>188</v>
      </c>
      <c r="C241" s="3" t="s">
        <v>60</v>
      </c>
      <c r="D241" s="4">
        <v>2153436.1337197619</v>
      </c>
      <c r="E241" t="str">
        <f t="shared" si="6"/>
        <v>Sep</v>
      </c>
      <c r="F241" t="str">
        <f t="shared" si="7"/>
        <v>2015</v>
      </c>
    </row>
    <row r="242" spans="1:6" x14ac:dyDescent="0.25">
      <c r="A242" s="5" t="s">
        <v>248</v>
      </c>
      <c r="B242" s="3" t="s">
        <v>188</v>
      </c>
      <c r="C242" s="3" t="s">
        <v>61</v>
      </c>
      <c r="D242" s="4">
        <v>2137282.2219010051</v>
      </c>
      <c r="E242" t="str">
        <f t="shared" si="6"/>
        <v>Oct</v>
      </c>
      <c r="F242" t="str">
        <f t="shared" si="7"/>
        <v>2015</v>
      </c>
    </row>
    <row r="243" spans="1:6" x14ac:dyDescent="0.25">
      <c r="A243" s="5" t="s">
        <v>248</v>
      </c>
      <c r="B243" s="3" t="s">
        <v>188</v>
      </c>
      <c r="C243" s="3" t="s">
        <v>62</v>
      </c>
      <c r="D243" s="4">
        <v>2123114.8844871912</v>
      </c>
      <c r="E243" t="str">
        <f t="shared" si="6"/>
        <v>Nov</v>
      </c>
      <c r="F243" t="str">
        <f t="shared" si="7"/>
        <v>2015</v>
      </c>
    </row>
    <row r="244" spans="1:6" x14ac:dyDescent="0.25">
      <c r="A244" s="5" t="s">
        <v>248</v>
      </c>
      <c r="B244" s="3" t="s">
        <v>188</v>
      </c>
      <c r="C244" s="3" t="s">
        <v>63</v>
      </c>
      <c r="D244" s="4">
        <v>2102757.930421113</v>
      </c>
      <c r="E244" t="str">
        <f t="shared" si="6"/>
        <v>Dec</v>
      </c>
      <c r="F244" t="str">
        <f t="shared" si="7"/>
        <v>2015</v>
      </c>
    </row>
    <row r="245" spans="1:6" x14ac:dyDescent="0.25">
      <c r="A245" s="5" t="s">
        <v>248</v>
      </c>
      <c r="B245" s="3" t="s">
        <v>188</v>
      </c>
      <c r="C245" s="3" t="s">
        <v>64</v>
      </c>
      <c r="D245" s="4">
        <v>2088651.3626096128</v>
      </c>
      <c r="E245" t="str">
        <f t="shared" si="6"/>
        <v>Jan</v>
      </c>
      <c r="F245" t="str">
        <f t="shared" si="7"/>
        <v>2016</v>
      </c>
    </row>
    <row r="246" spans="1:6" x14ac:dyDescent="0.25">
      <c r="A246" s="5" t="s">
        <v>248</v>
      </c>
      <c r="B246" s="3" t="s">
        <v>188</v>
      </c>
      <c r="C246" s="3" t="s">
        <v>65</v>
      </c>
      <c r="D246" s="4">
        <v>2069238.8196094809</v>
      </c>
      <c r="E246" t="str">
        <f t="shared" si="6"/>
        <v>Feb</v>
      </c>
      <c r="F246" t="str">
        <f t="shared" si="7"/>
        <v>2016</v>
      </c>
    </row>
    <row r="247" spans="1:6" x14ac:dyDescent="0.25">
      <c r="A247" s="5" t="s">
        <v>248</v>
      </c>
      <c r="B247" s="3" t="s">
        <v>188</v>
      </c>
      <c r="C247" s="3" t="s">
        <v>66</v>
      </c>
      <c r="D247" s="4">
        <v>2056263.9009259176</v>
      </c>
      <c r="E247" t="str">
        <f t="shared" si="6"/>
        <v>Mar</v>
      </c>
      <c r="F247" t="str">
        <f t="shared" si="7"/>
        <v>2016</v>
      </c>
    </row>
    <row r="248" spans="1:6" x14ac:dyDescent="0.25">
      <c r="A248" s="5" t="s">
        <v>248</v>
      </c>
      <c r="B248" s="3" t="s">
        <v>188</v>
      </c>
      <c r="C248" s="3" t="s">
        <v>67</v>
      </c>
      <c r="D248" s="4">
        <v>1996968.838873693</v>
      </c>
      <c r="E248" t="str">
        <f t="shared" si="6"/>
        <v>Apr</v>
      </c>
      <c r="F248" t="str">
        <f t="shared" si="7"/>
        <v>2016</v>
      </c>
    </row>
    <row r="249" spans="1:6" x14ac:dyDescent="0.25">
      <c r="A249" s="5" t="s">
        <v>248</v>
      </c>
      <c r="B249" s="3" t="s">
        <v>188</v>
      </c>
      <c r="C249" s="3" t="s">
        <v>68</v>
      </c>
      <c r="D249" s="4">
        <v>1984681.6861019516</v>
      </c>
      <c r="E249" t="str">
        <f t="shared" si="6"/>
        <v>May</v>
      </c>
      <c r="F249" t="str">
        <f t="shared" si="7"/>
        <v>2016</v>
      </c>
    </row>
    <row r="250" spans="1:6" x14ac:dyDescent="0.25">
      <c r="A250" s="5" t="s">
        <v>248</v>
      </c>
      <c r="B250" s="3" t="s">
        <v>188</v>
      </c>
      <c r="C250" s="3" t="s">
        <v>69</v>
      </c>
      <c r="D250" s="4">
        <v>1972688.4478750569</v>
      </c>
      <c r="E250" t="str">
        <f t="shared" si="6"/>
        <v>Jun</v>
      </c>
      <c r="F250" t="str">
        <f t="shared" si="7"/>
        <v>2016</v>
      </c>
    </row>
    <row r="251" spans="1:6" x14ac:dyDescent="0.25">
      <c r="A251" s="5" t="s">
        <v>248</v>
      </c>
      <c r="B251" s="3" t="s">
        <v>188</v>
      </c>
      <c r="C251" s="3" t="s">
        <v>70</v>
      </c>
      <c r="D251" s="4">
        <v>1960546.3086917638</v>
      </c>
      <c r="E251" t="str">
        <f t="shared" si="6"/>
        <v>Jul</v>
      </c>
      <c r="F251" t="str">
        <f t="shared" si="7"/>
        <v>2016</v>
      </c>
    </row>
    <row r="252" spans="1:6" x14ac:dyDescent="0.25">
      <c r="A252" s="5" t="s">
        <v>248</v>
      </c>
      <c r="B252" s="3" t="s">
        <v>188</v>
      </c>
      <c r="C252" s="3" t="s">
        <v>71</v>
      </c>
      <c r="D252" s="4">
        <v>1949336.6166089084</v>
      </c>
      <c r="E252" t="str">
        <f t="shared" si="6"/>
        <v>Aug</v>
      </c>
      <c r="F252" t="str">
        <f t="shared" si="7"/>
        <v>2016</v>
      </c>
    </row>
    <row r="253" spans="1:6" x14ac:dyDescent="0.25">
      <c r="A253" s="5" t="s">
        <v>248</v>
      </c>
      <c r="B253" s="3" t="s">
        <v>188</v>
      </c>
      <c r="C253" s="3" t="s">
        <v>72</v>
      </c>
      <c r="D253" s="4">
        <v>1937589.2212041386</v>
      </c>
      <c r="E253" t="str">
        <f t="shared" si="6"/>
        <v>Sep</v>
      </c>
      <c r="F253" t="str">
        <f t="shared" si="7"/>
        <v>2016</v>
      </c>
    </row>
    <row r="254" spans="1:6" x14ac:dyDescent="0.25">
      <c r="A254" s="5" t="s">
        <v>248</v>
      </c>
      <c r="B254" s="3" t="s">
        <v>188</v>
      </c>
      <c r="C254" s="3" t="s">
        <v>73</v>
      </c>
      <c r="D254" s="4">
        <v>1926345.2768188065</v>
      </c>
      <c r="E254" t="str">
        <f t="shared" si="6"/>
        <v>Oct</v>
      </c>
      <c r="F254" t="str">
        <f t="shared" si="7"/>
        <v>2016</v>
      </c>
    </row>
    <row r="255" spans="1:6" x14ac:dyDescent="0.25">
      <c r="A255" s="5" t="s">
        <v>248</v>
      </c>
      <c r="B255" s="3" t="s">
        <v>188</v>
      </c>
      <c r="C255" s="3" t="s">
        <v>74</v>
      </c>
      <c r="D255" s="4">
        <v>1915707.7264586005</v>
      </c>
      <c r="E255" t="str">
        <f t="shared" si="6"/>
        <v>Nov</v>
      </c>
      <c r="F255" t="str">
        <f t="shared" si="7"/>
        <v>2016</v>
      </c>
    </row>
    <row r="256" spans="1:6" x14ac:dyDescent="0.25">
      <c r="A256" s="5" t="s">
        <v>248</v>
      </c>
      <c r="B256" s="3" t="s">
        <v>188</v>
      </c>
      <c r="C256" s="3" t="s">
        <v>75</v>
      </c>
      <c r="D256" s="4">
        <v>1905268.2081802476</v>
      </c>
      <c r="E256" t="str">
        <f t="shared" si="6"/>
        <v>Dec</v>
      </c>
      <c r="F256" t="str">
        <f t="shared" si="7"/>
        <v>2016</v>
      </c>
    </row>
    <row r="257" spans="1:6" x14ac:dyDescent="0.25">
      <c r="A257" s="5" t="s">
        <v>248</v>
      </c>
      <c r="B257" s="3" t="s">
        <v>188</v>
      </c>
      <c r="C257" s="3" t="s">
        <v>76</v>
      </c>
      <c r="D257" s="4">
        <v>1894783.1563927105</v>
      </c>
      <c r="E257" t="str">
        <f t="shared" si="6"/>
        <v>Jan</v>
      </c>
      <c r="F257" t="str">
        <f t="shared" si="7"/>
        <v>2017</v>
      </c>
    </row>
    <row r="258" spans="1:6" x14ac:dyDescent="0.25">
      <c r="A258" s="5" t="s">
        <v>248</v>
      </c>
      <c r="B258" s="3" t="s">
        <v>188</v>
      </c>
      <c r="C258" s="3" t="s">
        <v>77</v>
      </c>
      <c r="D258" s="4">
        <v>1884280.7863187101</v>
      </c>
      <c r="E258" t="str">
        <f t="shared" si="6"/>
        <v>Feb</v>
      </c>
      <c r="F258" t="str">
        <f t="shared" si="7"/>
        <v>2017</v>
      </c>
    </row>
    <row r="259" spans="1:6" x14ac:dyDescent="0.25">
      <c r="A259" s="5" t="s">
        <v>248</v>
      </c>
      <c r="B259" s="3" t="s">
        <v>188</v>
      </c>
      <c r="C259" s="3" t="s">
        <v>78</v>
      </c>
      <c r="D259" s="4">
        <v>1874242.1703501558</v>
      </c>
      <c r="E259" t="str">
        <f t="shared" ref="E259:E322" si="8">MID(C259,1,3)</f>
        <v>Mar</v>
      </c>
      <c r="F259" t="str">
        <f t="shared" ref="F259:F322" si="9">MID(C259,5,4)</f>
        <v>2017</v>
      </c>
    </row>
    <row r="260" spans="1:6" x14ac:dyDescent="0.25">
      <c r="A260" s="5" t="s">
        <v>248</v>
      </c>
      <c r="B260" s="3" t="s">
        <v>188</v>
      </c>
      <c r="C260" s="3" t="s">
        <v>79</v>
      </c>
      <c r="D260" s="4">
        <v>1817793.700864011</v>
      </c>
      <c r="E260" t="str">
        <f t="shared" si="8"/>
        <v>Apr</v>
      </c>
      <c r="F260" t="str">
        <f t="shared" si="9"/>
        <v>2017</v>
      </c>
    </row>
    <row r="261" spans="1:6" x14ac:dyDescent="0.25">
      <c r="A261" s="5" t="s">
        <v>248</v>
      </c>
      <c r="B261" s="3" t="s">
        <v>188</v>
      </c>
      <c r="C261" s="3" t="s">
        <v>80</v>
      </c>
      <c r="D261" s="4">
        <v>1808190.4015169744</v>
      </c>
      <c r="E261" t="str">
        <f t="shared" si="8"/>
        <v>May</v>
      </c>
      <c r="F261" t="str">
        <f t="shared" si="9"/>
        <v>2017</v>
      </c>
    </row>
    <row r="262" spans="1:6" x14ac:dyDescent="0.25">
      <c r="A262" s="5" t="s">
        <v>248</v>
      </c>
      <c r="B262" s="3" t="s">
        <v>188</v>
      </c>
      <c r="C262" s="3" t="s">
        <v>81</v>
      </c>
      <c r="D262" s="4">
        <v>1798582.4803499775</v>
      </c>
      <c r="E262" t="str">
        <f t="shared" si="8"/>
        <v>Jun</v>
      </c>
      <c r="F262" t="str">
        <f t="shared" si="9"/>
        <v>2017</v>
      </c>
    </row>
    <row r="263" spans="1:6" x14ac:dyDescent="0.25">
      <c r="A263" s="5" t="s">
        <v>248</v>
      </c>
      <c r="B263" s="3" t="s">
        <v>188</v>
      </c>
      <c r="C263" s="3" t="s">
        <v>82</v>
      </c>
      <c r="D263" s="4">
        <v>1788731.8114101882</v>
      </c>
      <c r="E263" t="str">
        <f t="shared" si="8"/>
        <v>Jul</v>
      </c>
      <c r="F263" t="str">
        <f t="shared" si="9"/>
        <v>2017</v>
      </c>
    </row>
    <row r="264" spans="1:6" x14ac:dyDescent="0.25">
      <c r="A264" s="5" t="s">
        <v>248</v>
      </c>
      <c r="B264" s="3" t="s">
        <v>188</v>
      </c>
      <c r="C264" s="3" t="s">
        <v>83</v>
      </c>
      <c r="D264" s="4">
        <v>1779442.4901146281</v>
      </c>
      <c r="E264" t="str">
        <f t="shared" si="8"/>
        <v>Aug</v>
      </c>
      <c r="F264" t="str">
        <f t="shared" si="9"/>
        <v>2017</v>
      </c>
    </row>
    <row r="265" spans="1:6" x14ac:dyDescent="0.25">
      <c r="A265" s="5" t="s">
        <v>248</v>
      </c>
      <c r="B265" s="3" t="s">
        <v>188</v>
      </c>
      <c r="C265" s="3" t="s">
        <v>84</v>
      </c>
      <c r="D265" s="4">
        <v>1769204.0565757044</v>
      </c>
      <c r="E265" t="str">
        <f t="shared" si="8"/>
        <v>Sep</v>
      </c>
      <c r="F265" t="str">
        <f t="shared" si="9"/>
        <v>2017</v>
      </c>
    </row>
    <row r="266" spans="1:6" x14ac:dyDescent="0.25">
      <c r="A266" s="5" t="s">
        <v>248</v>
      </c>
      <c r="B266" s="3" t="s">
        <v>188</v>
      </c>
      <c r="C266" s="3" t="s">
        <v>85</v>
      </c>
      <c r="D266" s="4">
        <v>1759663.795358168</v>
      </c>
      <c r="E266" t="str">
        <f t="shared" si="8"/>
        <v>Oct</v>
      </c>
      <c r="F266" t="str">
        <f t="shared" si="9"/>
        <v>2017</v>
      </c>
    </row>
    <row r="267" spans="1:6" x14ac:dyDescent="0.25">
      <c r="A267" s="5" t="s">
        <v>248</v>
      </c>
      <c r="B267" s="3" t="s">
        <v>188</v>
      </c>
      <c r="C267" s="3" t="s">
        <v>86</v>
      </c>
      <c r="D267" s="4">
        <v>1750348.8201062134</v>
      </c>
      <c r="E267" t="str">
        <f t="shared" si="8"/>
        <v>Nov</v>
      </c>
      <c r="F267" t="str">
        <f t="shared" si="9"/>
        <v>2017</v>
      </c>
    </row>
    <row r="268" spans="1:6" x14ac:dyDescent="0.25">
      <c r="A268" s="5" t="s">
        <v>248</v>
      </c>
      <c r="B268" s="3" t="s">
        <v>188</v>
      </c>
      <c r="C268" s="3" t="s">
        <v>87</v>
      </c>
      <c r="D268" s="4">
        <v>1741017.3979892773</v>
      </c>
      <c r="E268" t="str">
        <f t="shared" si="8"/>
        <v>Dec</v>
      </c>
      <c r="F268" t="str">
        <f t="shared" si="9"/>
        <v>2017</v>
      </c>
    </row>
    <row r="269" spans="1:6" x14ac:dyDescent="0.25">
      <c r="A269" s="5" t="s">
        <v>248</v>
      </c>
      <c r="B269" s="3" t="s">
        <v>188</v>
      </c>
      <c r="C269" s="3" t="s">
        <v>88</v>
      </c>
      <c r="D269" s="4">
        <v>1731491.6665925644</v>
      </c>
      <c r="E269" t="str">
        <f t="shared" si="8"/>
        <v>Jan</v>
      </c>
      <c r="F269" t="str">
        <f t="shared" si="9"/>
        <v>2018</v>
      </c>
    </row>
    <row r="270" spans="1:6" x14ac:dyDescent="0.25">
      <c r="A270" s="5" t="s">
        <v>248</v>
      </c>
      <c r="B270" s="3" t="s">
        <v>188</v>
      </c>
      <c r="C270" s="3" t="s">
        <v>89</v>
      </c>
      <c r="D270" s="4">
        <v>1721759.4183343165</v>
      </c>
      <c r="E270" t="str">
        <f t="shared" si="8"/>
        <v>Feb</v>
      </c>
      <c r="F270" t="str">
        <f t="shared" si="9"/>
        <v>2018</v>
      </c>
    </row>
    <row r="271" spans="1:6" x14ac:dyDescent="0.25">
      <c r="A271" s="5" t="s">
        <v>248</v>
      </c>
      <c r="B271" s="3" t="s">
        <v>188</v>
      </c>
      <c r="C271" s="3" t="s">
        <v>90</v>
      </c>
      <c r="D271" s="4">
        <v>1712323.6664861885</v>
      </c>
      <c r="E271" t="str">
        <f t="shared" si="8"/>
        <v>Mar</v>
      </c>
      <c r="F271" t="str">
        <f t="shared" si="9"/>
        <v>2018</v>
      </c>
    </row>
    <row r="272" spans="1:6" x14ac:dyDescent="0.25">
      <c r="A272" s="5" t="s">
        <v>248</v>
      </c>
      <c r="B272" s="3" t="s">
        <v>188</v>
      </c>
      <c r="C272" s="3" t="s">
        <v>91</v>
      </c>
      <c r="D272" s="4">
        <v>1656229.3053356069</v>
      </c>
      <c r="E272" t="str">
        <f t="shared" si="8"/>
        <v>Apr</v>
      </c>
      <c r="F272" t="str">
        <f t="shared" si="9"/>
        <v>2018</v>
      </c>
    </row>
    <row r="273" spans="1:6" x14ac:dyDescent="0.25">
      <c r="A273" s="5" t="s">
        <v>248</v>
      </c>
      <c r="B273" s="3" t="s">
        <v>188</v>
      </c>
      <c r="C273" s="3" t="s">
        <v>92</v>
      </c>
      <c r="D273" s="4">
        <v>1646603.6268004035</v>
      </c>
      <c r="E273" t="str">
        <f t="shared" si="8"/>
        <v>May</v>
      </c>
      <c r="F273" t="str">
        <f t="shared" si="9"/>
        <v>2018</v>
      </c>
    </row>
    <row r="274" spans="1:6" x14ac:dyDescent="0.25">
      <c r="A274" s="5" t="s">
        <v>248</v>
      </c>
      <c r="B274" s="3" t="s">
        <v>188</v>
      </c>
      <c r="C274" s="3" t="s">
        <v>93</v>
      </c>
      <c r="D274" s="4">
        <v>1636925.8678958188</v>
      </c>
      <c r="E274" t="str">
        <f t="shared" si="8"/>
        <v>Jun</v>
      </c>
      <c r="F274" t="str">
        <f t="shared" si="9"/>
        <v>2018</v>
      </c>
    </row>
    <row r="275" spans="1:6" x14ac:dyDescent="0.25">
      <c r="A275" s="5" t="s">
        <v>248</v>
      </c>
      <c r="B275" s="3" t="s">
        <v>188</v>
      </c>
      <c r="C275" s="3" t="s">
        <v>94</v>
      </c>
      <c r="D275" s="4">
        <v>1626931.2564618234</v>
      </c>
      <c r="E275" t="str">
        <f t="shared" si="8"/>
        <v>Jul</v>
      </c>
      <c r="F275" t="str">
        <f t="shared" si="9"/>
        <v>2018</v>
      </c>
    </row>
    <row r="276" spans="1:6" x14ac:dyDescent="0.25">
      <c r="A276" s="5" t="s">
        <v>248</v>
      </c>
      <c r="B276" s="3" t="s">
        <v>188</v>
      </c>
      <c r="C276" s="3" t="s">
        <v>95</v>
      </c>
      <c r="D276" s="4">
        <v>1617176.3819931429</v>
      </c>
      <c r="E276" t="str">
        <f t="shared" si="8"/>
        <v>Aug</v>
      </c>
      <c r="F276" t="str">
        <f t="shared" si="9"/>
        <v>2018</v>
      </c>
    </row>
    <row r="277" spans="1:6" x14ac:dyDescent="0.25">
      <c r="A277" s="5" t="s">
        <v>248</v>
      </c>
      <c r="B277" s="3" t="s">
        <v>188</v>
      </c>
      <c r="C277" s="3" t="s">
        <v>96</v>
      </c>
      <c r="D277" s="4">
        <v>1606605.6355727427</v>
      </c>
      <c r="E277" t="str">
        <f t="shared" si="8"/>
        <v>Sep</v>
      </c>
      <c r="F277" t="str">
        <f t="shared" si="9"/>
        <v>2018</v>
      </c>
    </row>
    <row r="278" spans="1:6" x14ac:dyDescent="0.25">
      <c r="A278" s="5" t="s">
        <v>248</v>
      </c>
      <c r="B278" s="3" t="s">
        <v>188</v>
      </c>
      <c r="C278" s="3" t="s">
        <v>97</v>
      </c>
      <c r="D278" s="4">
        <v>1596427.1144748298</v>
      </c>
      <c r="E278" t="str">
        <f t="shared" si="8"/>
        <v>Oct</v>
      </c>
      <c r="F278" t="str">
        <f t="shared" si="9"/>
        <v>2018</v>
      </c>
    </row>
    <row r="279" spans="1:6" x14ac:dyDescent="0.25">
      <c r="A279" s="5" t="s">
        <v>248</v>
      </c>
      <c r="B279" s="3" t="s">
        <v>188</v>
      </c>
      <c r="C279" s="3" t="s">
        <v>98</v>
      </c>
      <c r="D279" s="4">
        <v>1579861.3797042058</v>
      </c>
      <c r="E279" t="str">
        <f t="shared" si="8"/>
        <v>Nov</v>
      </c>
      <c r="F279" t="str">
        <f t="shared" si="9"/>
        <v>2018</v>
      </c>
    </row>
    <row r="280" spans="1:6" x14ac:dyDescent="0.25">
      <c r="A280" s="5" t="s">
        <v>248</v>
      </c>
      <c r="B280" s="3" t="s">
        <v>188</v>
      </c>
      <c r="C280" s="3" t="s">
        <v>99</v>
      </c>
      <c r="D280" s="4">
        <v>1563521.2725075688</v>
      </c>
      <c r="E280" t="str">
        <f t="shared" si="8"/>
        <v>Dec</v>
      </c>
      <c r="F280" t="str">
        <f t="shared" si="9"/>
        <v>2018</v>
      </c>
    </row>
    <row r="281" spans="1:6" x14ac:dyDescent="0.25">
      <c r="A281" s="5" t="s">
        <v>248</v>
      </c>
      <c r="B281" s="3" t="s">
        <v>188</v>
      </c>
      <c r="C281" s="3" t="s">
        <v>100</v>
      </c>
      <c r="D281" s="4">
        <v>1547288.4170916898</v>
      </c>
      <c r="E281" t="str">
        <f t="shared" si="8"/>
        <v>Jan</v>
      </c>
      <c r="F281" t="str">
        <f t="shared" si="9"/>
        <v>2019</v>
      </c>
    </row>
    <row r="282" spans="1:6" x14ac:dyDescent="0.25">
      <c r="A282" s="5" t="s">
        <v>248</v>
      </c>
      <c r="B282" s="3" t="s">
        <v>188</v>
      </c>
      <c r="C282" s="3" t="s">
        <v>101</v>
      </c>
      <c r="D282" s="4">
        <v>1531128.2201100709</v>
      </c>
      <c r="E282" t="str">
        <f t="shared" si="8"/>
        <v>Feb</v>
      </c>
      <c r="F282" t="str">
        <f t="shared" si="9"/>
        <v>2019</v>
      </c>
    </row>
    <row r="283" spans="1:6" x14ac:dyDescent="0.25">
      <c r="A283" s="5" t="s">
        <v>248</v>
      </c>
      <c r="B283" s="3" t="s">
        <v>188</v>
      </c>
      <c r="C283" s="3" t="s">
        <v>102</v>
      </c>
      <c r="D283" s="4">
        <v>1515436.915312029</v>
      </c>
      <c r="E283" t="str">
        <f t="shared" si="8"/>
        <v>Mar</v>
      </c>
      <c r="F283" t="str">
        <f t="shared" si="9"/>
        <v>2019</v>
      </c>
    </row>
    <row r="284" spans="1:6" x14ac:dyDescent="0.25">
      <c r="A284" s="5" t="s">
        <v>248</v>
      </c>
      <c r="B284" s="3" t="s">
        <v>188</v>
      </c>
      <c r="C284" s="3" t="s">
        <v>103</v>
      </c>
      <c r="D284" s="4">
        <v>1453333.9090049118</v>
      </c>
      <c r="E284" t="str">
        <f t="shared" si="8"/>
        <v>Apr</v>
      </c>
      <c r="F284" t="str">
        <f t="shared" si="9"/>
        <v>2019</v>
      </c>
    </row>
    <row r="285" spans="1:6" x14ac:dyDescent="0.25">
      <c r="A285" s="5" t="s">
        <v>248</v>
      </c>
      <c r="B285" s="3" t="s">
        <v>188</v>
      </c>
      <c r="C285" s="3" t="s">
        <v>104</v>
      </c>
      <c r="D285" s="4">
        <v>1438082.5078004622</v>
      </c>
      <c r="E285" t="str">
        <f t="shared" si="8"/>
        <v>May</v>
      </c>
      <c r="F285" t="str">
        <f t="shared" si="9"/>
        <v>2019</v>
      </c>
    </row>
    <row r="286" spans="1:6" x14ac:dyDescent="0.25">
      <c r="A286" s="5" t="s">
        <v>248</v>
      </c>
      <c r="B286" s="3" t="s">
        <v>188</v>
      </c>
      <c r="C286" s="3" t="s">
        <v>105</v>
      </c>
      <c r="D286" s="4">
        <v>1423014.4749890533</v>
      </c>
      <c r="E286" t="str">
        <f t="shared" si="8"/>
        <v>Jun</v>
      </c>
      <c r="F286" t="str">
        <f t="shared" si="9"/>
        <v>2019</v>
      </c>
    </row>
    <row r="287" spans="1:6" x14ac:dyDescent="0.25">
      <c r="A287" s="5" t="s">
        <v>248</v>
      </c>
      <c r="B287" s="3" t="s">
        <v>188</v>
      </c>
      <c r="C287" s="3" t="s">
        <v>106</v>
      </c>
      <c r="D287" s="4">
        <v>1408030.686669362</v>
      </c>
      <c r="E287" t="str">
        <f t="shared" si="8"/>
        <v>Jul</v>
      </c>
      <c r="F287" t="str">
        <f t="shared" si="9"/>
        <v>2019</v>
      </c>
    </row>
    <row r="288" spans="1:6" x14ac:dyDescent="0.25">
      <c r="A288" s="5" t="s">
        <v>248</v>
      </c>
      <c r="B288" s="3" t="s">
        <v>188</v>
      </c>
      <c r="C288" s="3" t="s">
        <v>107</v>
      </c>
      <c r="D288" s="4">
        <v>1393409.4986397831</v>
      </c>
      <c r="E288" t="str">
        <f t="shared" si="8"/>
        <v>Aug</v>
      </c>
      <c r="F288" t="str">
        <f t="shared" si="9"/>
        <v>2019</v>
      </c>
    </row>
    <row r="289" spans="1:6" x14ac:dyDescent="0.25">
      <c r="A289" s="5" t="s">
        <v>248</v>
      </c>
      <c r="B289" s="3" t="s">
        <v>188</v>
      </c>
      <c r="C289" s="3" t="s">
        <v>108</v>
      </c>
      <c r="D289" s="4">
        <v>1378429.9222055622</v>
      </c>
      <c r="E289" t="str">
        <f t="shared" si="8"/>
        <v>Sep</v>
      </c>
      <c r="F289" t="str">
        <f t="shared" si="9"/>
        <v>2019</v>
      </c>
    </row>
    <row r="290" spans="1:6" x14ac:dyDescent="0.25">
      <c r="A290" s="5" t="s">
        <v>248</v>
      </c>
      <c r="B290" s="3" t="s">
        <v>188</v>
      </c>
      <c r="C290" s="3" t="s">
        <v>109</v>
      </c>
      <c r="D290" s="4">
        <v>1364088.875835337</v>
      </c>
      <c r="E290" t="str">
        <f t="shared" si="8"/>
        <v>Oct</v>
      </c>
      <c r="F290" t="str">
        <f t="shared" si="9"/>
        <v>2019</v>
      </c>
    </row>
    <row r="291" spans="1:6" x14ac:dyDescent="0.25">
      <c r="A291" s="5" t="s">
        <v>248</v>
      </c>
      <c r="B291" s="3" t="s">
        <v>188</v>
      </c>
      <c r="C291" s="3" t="s">
        <v>110</v>
      </c>
      <c r="D291" s="4">
        <v>1349996.4512930345</v>
      </c>
      <c r="E291" t="str">
        <f t="shared" si="8"/>
        <v>Nov</v>
      </c>
      <c r="F291" t="str">
        <f t="shared" si="9"/>
        <v>2019</v>
      </c>
    </row>
    <row r="292" spans="1:6" x14ac:dyDescent="0.25">
      <c r="A292" s="5" t="s">
        <v>248</v>
      </c>
      <c r="B292" s="3" t="s">
        <v>188</v>
      </c>
      <c r="C292" s="3" t="s">
        <v>111</v>
      </c>
      <c r="D292" s="4">
        <v>1336099.9796118049</v>
      </c>
      <c r="E292" t="str">
        <f t="shared" si="8"/>
        <v>Dec</v>
      </c>
      <c r="F292" t="str">
        <f t="shared" si="9"/>
        <v>2019</v>
      </c>
    </row>
    <row r="293" spans="1:6" x14ac:dyDescent="0.25">
      <c r="A293" s="5" t="s">
        <v>248</v>
      </c>
      <c r="B293" s="3" t="s">
        <v>188</v>
      </c>
      <c r="C293" s="3" t="s">
        <v>112</v>
      </c>
      <c r="D293" s="4">
        <v>1322319.1187960431</v>
      </c>
      <c r="E293" t="str">
        <f t="shared" si="8"/>
        <v>Jan</v>
      </c>
      <c r="F293" t="str">
        <f t="shared" si="9"/>
        <v>2020</v>
      </c>
    </row>
    <row r="294" spans="1:6" x14ac:dyDescent="0.25">
      <c r="A294" s="5" t="s">
        <v>248</v>
      </c>
      <c r="B294" s="3" t="s">
        <v>188</v>
      </c>
      <c r="C294" s="3" t="s">
        <v>113</v>
      </c>
      <c r="D294" s="4">
        <v>1290070.2070282837</v>
      </c>
      <c r="E294" t="str">
        <f t="shared" si="8"/>
        <v>Feb</v>
      </c>
      <c r="F294" t="str">
        <f t="shared" si="9"/>
        <v>2020</v>
      </c>
    </row>
    <row r="295" spans="1:6" x14ac:dyDescent="0.25">
      <c r="A295" s="5" t="s">
        <v>248</v>
      </c>
      <c r="B295" s="3" t="s">
        <v>188</v>
      </c>
      <c r="C295" s="3" t="s">
        <v>114</v>
      </c>
      <c r="D295" s="4">
        <v>1277056.2260030131</v>
      </c>
      <c r="E295" t="str">
        <f t="shared" si="8"/>
        <v>Mar</v>
      </c>
      <c r="F295" t="str">
        <f t="shared" si="9"/>
        <v>2020</v>
      </c>
    </row>
    <row r="296" spans="1:6" x14ac:dyDescent="0.25">
      <c r="A296" s="5" t="s">
        <v>248</v>
      </c>
      <c r="B296" s="3" t="s">
        <v>188</v>
      </c>
      <c r="C296" s="3" t="s">
        <v>115</v>
      </c>
      <c r="D296" s="4">
        <v>1194471.3176079425</v>
      </c>
      <c r="E296" t="str">
        <f t="shared" si="8"/>
        <v>Apr</v>
      </c>
      <c r="F296" t="str">
        <f t="shared" si="9"/>
        <v>2020</v>
      </c>
    </row>
    <row r="297" spans="1:6" x14ac:dyDescent="0.25">
      <c r="A297" s="5" t="s">
        <v>248</v>
      </c>
      <c r="B297" s="3" t="s">
        <v>188</v>
      </c>
      <c r="C297" s="3" t="s">
        <v>116</v>
      </c>
      <c r="D297" s="4">
        <v>1181797.4751742464</v>
      </c>
      <c r="E297" t="str">
        <f t="shared" si="8"/>
        <v>May</v>
      </c>
      <c r="F297" t="str">
        <f t="shared" si="9"/>
        <v>2020</v>
      </c>
    </row>
    <row r="298" spans="1:6" x14ac:dyDescent="0.25">
      <c r="A298" s="5" t="s">
        <v>248</v>
      </c>
      <c r="B298" s="3" t="s">
        <v>188</v>
      </c>
      <c r="C298" s="3" t="s">
        <v>117</v>
      </c>
      <c r="D298" s="4">
        <v>1169265.1850727699</v>
      </c>
      <c r="E298" t="str">
        <f t="shared" si="8"/>
        <v>Jun</v>
      </c>
      <c r="F298" t="str">
        <f t="shared" si="9"/>
        <v>2020</v>
      </c>
    </row>
    <row r="299" spans="1:6" x14ac:dyDescent="0.25">
      <c r="A299" s="5" t="s">
        <v>248</v>
      </c>
      <c r="B299" s="3" t="s">
        <v>188</v>
      </c>
      <c r="C299" s="3" t="s">
        <v>118</v>
      </c>
      <c r="D299" s="4">
        <v>1156840.5976004731</v>
      </c>
      <c r="E299" t="str">
        <f t="shared" si="8"/>
        <v>Jul</v>
      </c>
      <c r="F299" t="str">
        <f t="shared" si="9"/>
        <v>2020</v>
      </c>
    </row>
    <row r="300" spans="1:6" x14ac:dyDescent="0.25">
      <c r="A300" s="5" t="s">
        <v>248</v>
      </c>
      <c r="B300" s="3" t="s">
        <v>188</v>
      </c>
      <c r="C300" s="3" t="s">
        <v>119</v>
      </c>
      <c r="D300" s="4">
        <v>1144657.6842049612</v>
      </c>
      <c r="E300" t="str">
        <f t="shared" si="8"/>
        <v>Aug</v>
      </c>
      <c r="F300" t="str">
        <f t="shared" si="9"/>
        <v>2020</v>
      </c>
    </row>
    <row r="301" spans="1:6" x14ac:dyDescent="0.25">
      <c r="A301" s="5" t="s">
        <v>248</v>
      </c>
      <c r="B301" s="3" t="s">
        <v>188</v>
      </c>
      <c r="C301" s="3" t="s">
        <v>120</v>
      </c>
      <c r="D301" s="4">
        <v>1132054.7631474473</v>
      </c>
      <c r="E301" t="str">
        <f t="shared" si="8"/>
        <v>Sep</v>
      </c>
      <c r="F301" t="str">
        <f t="shared" si="9"/>
        <v>2020</v>
      </c>
    </row>
    <row r="302" spans="1:6" x14ac:dyDescent="0.25">
      <c r="A302" s="5" t="s">
        <v>248</v>
      </c>
      <c r="B302" s="3" t="s">
        <v>188</v>
      </c>
      <c r="C302" s="3" t="s">
        <v>121</v>
      </c>
      <c r="D302" s="4">
        <v>1120111.6055771699</v>
      </c>
      <c r="E302" t="str">
        <f t="shared" si="8"/>
        <v>Oct</v>
      </c>
      <c r="F302" t="str">
        <f t="shared" si="9"/>
        <v>2020</v>
      </c>
    </row>
    <row r="303" spans="1:6" x14ac:dyDescent="0.25">
      <c r="A303" s="5" t="s">
        <v>248</v>
      </c>
      <c r="B303" s="3" t="s">
        <v>188</v>
      </c>
      <c r="C303" s="3" t="s">
        <v>122</v>
      </c>
      <c r="D303" s="4">
        <v>1108363.6962193165</v>
      </c>
      <c r="E303" t="str">
        <f t="shared" si="8"/>
        <v>Nov</v>
      </c>
      <c r="F303" t="str">
        <f t="shared" si="9"/>
        <v>2020</v>
      </c>
    </row>
    <row r="304" spans="1:6" x14ac:dyDescent="0.25">
      <c r="A304" s="5" t="s">
        <v>248</v>
      </c>
      <c r="B304" s="3" t="s">
        <v>188</v>
      </c>
      <c r="C304" s="3" t="s">
        <v>123</v>
      </c>
      <c r="D304" s="4">
        <v>1096767.3735021106</v>
      </c>
      <c r="E304" t="str">
        <f t="shared" si="8"/>
        <v>Dec</v>
      </c>
      <c r="F304" t="str">
        <f t="shared" si="9"/>
        <v>2020</v>
      </c>
    </row>
    <row r="305" spans="1:6" x14ac:dyDescent="0.25">
      <c r="A305" s="5" t="s">
        <v>248</v>
      </c>
      <c r="B305" s="3" t="s">
        <v>188</v>
      </c>
      <c r="C305" s="3" t="s">
        <v>124</v>
      </c>
      <c r="D305" s="4">
        <v>1085284.1632055512</v>
      </c>
      <c r="E305" t="str">
        <f t="shared" si="8"/>
        <v>Jan</v>
      </c>
      <c r="F305" t="str">
        <f t="shared" si="9"/>
        <v>2021</v>
      </c>
    </row>
    <row r="306" spans="1:6" x14ac:dyDescent="0.25">
      <c r="A306" s="5" t="s">
        <v>248</v>
      </c>
      <c r="B306" s="3" t="s">
        <v>188</v>
      </c>
      <c r="C306" s="3" t="s">
        <v>125</v>
      </c>
      <c r="D306" s="4">
        <v>1050938.9235604524</v>
      </c>
      <c r="E306" t="str">
        <f t="shared" si="8"/>
        <v>Feb</v>
      </c>
      <c r="F306" t="str">
        <f t="shared" si="9"/>
        <v>2021</v>
      </c>
    </row>
    <row r="307" spans="1:6" x14ac:dyDescent="0.25">
      <c r="A307" s="5" t="s">
        <v>248</v>
      </c>
      <c r="B307" s="3" t="s">
        <v>188</v>
      </c>
      <c r="C307" s="3" t="s">
        <v>126</v>
      </c>
      <c r="D307" s="4">
        <v>1038525.4008082879</v>
      </c>
      <c r="E307" t="str">
        <f t="shared" si="8"/>
        <v>Mar</v>
      </c>
      <c r="F307" t="str">
        <f t="shared" si="9"/>
        <v>2021</v>
      </c>
    </row>
    <row r="308" spans="1:6" x14ac:dyDescent="0.25">
      <c r="A308" s="5" t="s">
        <v>248</v>
      </c>
      <c r="B308" s="3" t="s">
        <v>188</v>
      </c>
      <c r="C308" s="3" t="s">
        <v>127</v>
      </c>
      <c r="D308" s="4">
        <v>1028136.4991576768</v>
      </c>
      <c r="E308" t="str">
        <f t="shared" si="8"/>
        <v>Apr</v>
      </c>
      <c r="F308" t="str">
        <f t="shared" si="9"/>
        <v>2021</v>
      </c>
    </row>
    <row r="309" spans="1:6" x14ac:dyDescent="0.25">
      <c r="A309" s="5" t="s">
        <v>248</v>
      </c>
      <c r="B309" s="3" t="s">
        <v>188</v>
      </c>
      <c r="C309" s="3" t="s">
        <v>128</v>
      </c>
      <c r="D309" s="4">
        <v>1017886.3913472824</v>
      </c>
      <c r="E309" t="str">
        <f t="shared" si="8"/>
        <v>May</v>
      </c>
      <c r="F309" t="str">
        <f t="shared" si="9"/>
        <v>2021</v>
      </c>
    </row>
    <row r="310" spans="1:6" x14ac:dyDescent="0.25">
      <c r="A310" s="5" t="s">
        <v>248</v>
      </c>
      <c r="B310" s="3" t="s">
        <v>188</v>
      </c>
      <c r="C310" s="3" t="s">
        <v>129</v>
      </c>
      <c r="D310" s="4">
        <v>1007738.7228548239</v>
      </c>
      <c r="E310" t="str">
        <f t="shared" si="8"/>
        <v>Jun</v>
      </c>
      <c r="F310" t="str">
        <f t="shared" si="9"/>
        <v>2021</v>
      </c>
    </row>
    <row r="311" spans="1:6" x14ac:dyDescent="0.25">
      <c r="A311" s="5" t="s">
        <v>248</v>
      </c>
      <c r="B311" s="3" t="s">
        <v>188</v>
      </c>
      <c r="C311" s="3" t="s">
        <v>130</v>
      </c>
      <c r="D311" s="4">
        <v>997692.46527584339</v>
      </c>
      <c r="E311" t="str">
        <f t="shared" si="8"/>
        <v>Jul</v>
      </c>
      <c r="F311" t="str">
        <f t="shared" si="9"/>
        <v>2021</v>
      </c>
    </row>
    <row r="312" spans="1:6" x14ac:dyDescent="0.25">
      <c r="A312" s="5" t="s">
        <v>248</v>
      </c>
      <c r="B312" s="3" t="s">
        <v>188</v>
      </c>
      <c r="C312" s="3" t="s">
        <v>131</v>
      </c>
      <c r="D312" s="4">
        <v>987746.61055999249</v>
      </c>
      <c r="E312" t="str">
        <f t="shared" si="8"/>
        <v>Aug</v>
      </c>
      <c r="F312" t="str">
        <f t="shared" si="9"/>
        <v>2021</v>
      </c>
    </row>
    <row r="313" spans="1:6" x14ac:dyDescent="0.25">
      <c r="A313" s="5" t="s">
        <v>248</v>
      </c>
      <c r="B313" s="3" t="s">
        <v>188</v>
      </c>
      <c r="C313" s="3" t="s">
        <v>132</v>
      </c>
      <c r="D313" s="4">
        <v>977500.69748016424</v>
      </c>
      <c r="E313" t="str">
        <f t="shared" si="8"/>
        <v>Sep</v>
      </c>
      <c r="F313" t="str">
        <f t="shared" si="9"/>
        <v>2021</v>
      </c>
    </row>
    <row r="314" spans="1:6" x14ac:dyDescent="0.25">
      <c r="A314" s="5" t="s">
        <v>248</v>
      </c>
      <c r="B314" s="3" t="s">
        <v>188</v>
      </c>
      <c r="C314" s="3" t="s">
        <v>133</v>
      </c>
      <c r="D314" s="4">
        <v>967753.55099736829</v>
      </c>
      <c r="E314" t="str">
        <f t="shared" si="8"/>
        <v>Oct</v>
      </c>
      <c r="F314" t="str">
        <f t="shared" si="9"/>
        <v>2021</v>
      </c>
    </row>
    <row r="315" spans="1:6" x14ac:dyDescent="0.25">
      <c r="A315" s="5" t="s">
        <v>248</v>
      </c>
      <c r="B315" s="3" t="s">
        <v>188</v>
      </c>
      <c r="C315" s="3" t="s">
        <v>134</v>
      </c>
      <c r="D315" s="4">
        <v>958103.81813020504</v>
      </c>
      <c r="E315" t="str">
        <f t="shared" si="8"/>
        <v>Nov</v>
      </c>
      <c r="F315" t="str">
        <f t="shared" si="9"/>
        <v>2021</v>
      </c>
    </row>
    <row r="316" spans="1:6" x14ac:dyDescent="0.25">
      <c r="A316" s="5" t="s">
        <v>248</v>
      </c>
      <c r="B316" s="3" t="s">
        <v>188</v>
      </c>
      <c r="C316" s="3" t="s">
        <v>135</v>
      </c>
      <c r="D316" s="4">
        <v>948550.51622273726</v>
      </c>
      <c r="E316" t="str">
        <f t="shared" si="8"/>
        <v>Dec</v>
      </c>
      <c r="F316" t="str">
        <f t="shared" si="9"/>
        <v>2021</v>
      </c>
    </row>
    <row r="317" spans="1:6" x14ac:dyDescent="0.25">
      <c r="A317" s="5" t="s">
        <v>248</v>
      </c>
      <c r="B317" s="3" t="s">
        <v>188</v>
      </c>
      <c r="C317" s="3" t="s">
        <v>136</v>
      </c>
      <c r="D317" s="4">
        <v>939092.68031086901</v>
      </c>
      <c r="E317" t="str">
        <f t="shared" si="8"/>
        <v>Jan</v>
      </c>
      <c r="F317" t="str">
        <f t="shared" si="9"/>
        <v>2022</v>
      </c>
    </row>
    <row r="318" spans="1:6" x14ac:dyDescent="0.25">
      <c r="A318" s="5" t="s">
        <v>248</v>
      </c>
      <c r="B318" s="3" t="s">
        <v>188</v>
      </c>
      <c r="C318" s="3" t="s">
        <v>137</v>
      </c>
      <c r="D318" s="4">
        <v>929729.36003008287</v>
      </c>
      <c r="E318" t="str">
        <f t="shared" si="8"/>
        <v>Feb</v>
      </c>
      <c r="F318" t="str">
        <f t="shared" si="9"/>
        <v>2022</v>
      </c>
    </row>
    <row r="319" spans="1:6" x14ac:dyDescent="0.25">
      <c r="A319" s="5" t="s">
        <v>248</v>
      </c>
      <c r="B319" s="3" t="s">
        <v>188</v>
      </c>
      <c r="C319" s="3" t="s">
        <v>138</v>
      </c>
      <c r="D319" s="4">
        <v>920459.60302429134</v>
      </c>
      <c r="E319" t="str">
        <f t="shared" si="8"/>
        <v>Mar</v>
      </c>
      <c r="F319" t="str">
        <f t="shared" si="9"/>
        <v>2022</v>
      </c>
    </row>
    <row r="320" spans="1:6" x14ac:dyDescent="0.25">
      <c r="A320" s="5" t="s">
        <v>248</v>
      </c>
      <c r="B320" s="3" t="s">
        <v>188</v>
      </c>
      <c r="C320" s="3" t="s">
        <v>139</v>
      </c>
      <c r="D320" s="4">
        <v>911282.47557521693</v>
      </c>
      <c r="E320" t="str">
        <f t="shared" si="8"/>
        <v>Apr</v>
      </c>
      <c r="F320" t="str">
        <f t="shared" si="9"/>
        <v>2022</v>
      </c>
    </row>
    <row r="321" spans="1:6" x14ac:dyDescent="0.25">
      <c r="A321" s="5" t="s">
        <v>248</v>
      </c>
      <c r="B321" s="3" t="s">
        <v>188</v>
      </c>
      <c r="C321" s="3" t="s">
        <v>140</v>
      </c>
      <c r="D321" s="4">
        <v>902197.04744979192</v>
      </c>
      <c r="E321" t="str">
        <f t="shared" si="8"/>
        <v>May</v>
      </c>
      <c r="F321" t="str">
        <f t="shared" si="9"/>
        <v>2022</v>
      </c>
    </row>
    <row r="322" spans="1:6" x14ac:dyDescent="0.25">
      <c r="A322" s="5" t="s">
        <v>248</v>
      </c>
      <c r="B322" s="3" t="s">
        <v>188</v>
      </c>
      <c r="C322" s="3" t="s">
        <v>141</v>
      </c>
      <c r="D322" s="4">
        <v>892805.71472921362</v>
      </c>
      <c r="E322" t="str">
        <f t="shared" si="8"/>
        <v>Jun</v>
      </c>
      <c r="F322" t="str">
        <f t="shared" si="9"/>
        <v>2022</v>
      </c>
    </row>
    <row r="323" spans="1:6" x14ac:dyDescent="0.25">
      <c r="A323" s="5" t="s">
        <v>248</v>
      </c>
      <c r="B323" s="3" t="s">
        <v>188</v>
      </c>
      <c r="C323" s="3" t="s">
        <v>142</v>
      </c>
      <c r="D323" s="4">
        <v>883901.25160165224</v>
      </c>
      <c r="E323" t="str">
        <f t="shared" ref="E323:E386" si="10">MID(C323,1,3)</f>
        <v>Jul</v>
      </c>
      <c r="F323" t="str">
        <f t="shared" ref="F323:F386" si="11">MID(C323,5,4)</f>
        <v>2022</v>
      </c>
    </row>
    <row r="324" spans="1:6" x14ac:dyDescent="0.25">
      <c r="A324" s="5" t="s">
        <v>248</v>
      </c>
      <c r="B324" s="3" t="s">
        <v>188</v>
      </c>
      <c r="C324" s="3" t="s">
        <v>143</v>
      </c>
      <c r="D324" s="4">
        <v>875085.76150967763</v>
      </c>
      <c r="E324" t="str">
        <f t="shared" si="10"/>
        <v>Aug</v>
      </c>
      <c r="F324" t="str">
        <f t="shared" si="11"/>
        <v>2022</v>
      </c>
    </row>
    <row r="325" spans="1:6" x14ac:dyDescent="0.25">
      <c r="A325" s="5" t="s">
        <v>248</v>
      </c>
      <c r="B325" s="3" t="s">
        <v>188</v>
      </c>
      <c r="C325" s="3" t="s">
        <v>144</v>
      </c>
      <c r="D325" s="4">
        <v>866358.35651786381</v>
      </c>
      <c r="E325" t="str">
        <f t="shared" si="10"/>
        <v>Sep</v>
      </c>
      <c r="F325" t="str">
        <f t="shared" si="11"/>
        <v>2022</v>
      </c>
    </row>
    <row r="326" spans="1:6" x14ac:dyDescent="0.25">
      <c r="A326" s="5" t="s">
        <v>248</v>
      </c>
      <c r="B326" s="3" t="s">
        <v>188</v>
      </c>
      <c r="C326" s="3" t="s">
        <v>145</v>
      </c>
      <c r="D326" s="4">
        <v>857718.15402889822</v>
      </c>
      <c r="E326" t="str">
        <f t="shared" si="10"/>
        <v>Oct</v>
      </c>
      <c r="F326" t="str">
        <f t="shared" si="11"/>
        <v>2022</v>
      </c>
    </row>
    <row r="327" spans="1:6" x14ac:dyDescent="0.25">
      <c r="A327" s="5" t="s">
        <v>248</v>
      </c>
      <c r="B327" s="3" t="s">
        <v>188</v>
      </c>
      <c r="C327" s="3" t="s">
        <v>146</v>
      </c>
      <c r="D327" s="4">
        <v>849164.28081390564</v>
      </c>
      <c r="E327" t="str">
        <f t="shared" si="10"/>
        <v>Nov</v>
      </c>
      <c r="F327" t="str">
        <f t="shared" si="11"/>
        <v>2022</v>
      </c>
    </row>
    <row r="328" spans="1:6" x14ac:dyDescent="0.25">
      <c r="A328" s="5" t="s">
        <v>248</v>
      </c>
      <c r="B328" s="3" t="s">
        <v>188</v>
      </c>
      <c r="C328" s="3" t="s">
        <v>147</v>
      </c>
      <c r="D328" s="4">
        <v>840695.87253583991</v>
      </c>
      <c r="E328" t="str">
        <f t="shared" si="10"/>
        <v>Dec</v>
      </c>
      <c r="F328" t="str">
        <f t="shared" si="11"/>
        <v>2022</v>
      </c>
    </row>
    <row r="329" spans="1:6" x14ac:dyDescent="0.25">
      <c r="A329" s="5" t="s">
        <v>248</v>
      </c>
      <c r="B329" s="3" t="s">
        <v>188</v>
      </c>
      <c r="C329" s="3" t="s">
        <v>148</v>
      </c>
      <c r="D329" s="4">
        <v>832312.07409512426</v>
      </c>
      <c r="E329" t="str">
        <f t="shared" si="10"/>
        <v>Jan</v>
      </c>
      <c r="F329" t="str">
        <f t="shared" si="11"/>
        <v>2023</v>
      </c>
    </row>
    <row r="330" spans="1:6" x14ac:dyDescent="0.25">
      <c r="A330" s="5" t="s">
        <v>248</v>
      </c>
      <c r="B330" s="3" t="s">
        <v>188</v>
      </c>
      <c r="C330" s="3" t="s">
        <v>149</v>
      </c>
      <c r="D330" s="4">
        <v>824012.03968352475</v>
      </c>
      <c r="E330" t="str">
        <f t="shared" si="10"/>
        <v>Feb</v>
      </c>
      <c r="F330" t="str">
        <f t="shared" si="11"/>
        <v>2023</v>
      </c>
    </row>
    <row r="331" spans="1:6" x14ac:dyDescent="0.25">
      <c r="A331" s="5" t="s">
        <v>248</v>
      </c>
      <c r="B331" s="3" t="s">
        <v>188</v>
      </c>
      <c r="C331" s="3" t="s">
        <v>150</v>
      </c>
      <c r="D331" s="4">
        <v>815759.65894691308</v>
      </c>
      <c r="E331" t="str">
        <f t="shared" si="10"/>
        <v>Mar</v>
      </c>
      <c r="F331" t="str">
        <f t="shared" si="11"/>
        <v>2023</v>
      </c>
    </row>
    <row r="332" spans="1:6" x14ac:dyDescent="0.25">
      <c r="A332" s="5" t="s">
        <v>248</v>
      </c>
      <c r="B332" s="3" t="s">
        <v>188</v>
      </c>
      <c r="C332" s="3" t="s">
        <v>151</v>
      </c>
      <c r="D332" s="4">
        <v>807624.64681194315</v>
      </c>
      <c r="E332" t="str">
        <f t="shared" si="10"/>
        <v>Apr</v>
      </c>
      <c r="F332" t="str">
        <f t="shared" si="11"/>
        <v>2023</v>
      </c>
    </row>
    <row r="333" spans="1:6" x14ac:dyDescent="0.25">
      <c r="A333" s="5" t="s">
        <v>248</v>
      </c>
      <c r="B333" s="3" t="s">
        <v>188</v>
      </c>
      <c r="C333" s="3" t="s">
        <v>152</v>
      </c>
      <c r="D333" s="4">
        <v>799570.90727603342</v>
      </c>
      <c r="E333" t="str">
        <f t="shared" si="10"/>
        <v>May</v>
      </c>
      <c r="F333" t="str">
        <f t="shared" si="11"/>
        <v>2023</v>
      </c>
    </row>
    <row r="334" spans="1:6" x14ac:dyDescent="0.25">
      <c r="A334" s="5" t="s">
        <v>248</v>
      </c>
      <c r="B334" s="3" t="s">
        <v>188</v>
      </c>
      <c r="C334" s="3" t="s">
        <v>153</v>
      </c>
      <c r="D334" s="4">
        <v>791597.63159615267</v>
      </c>
      <c r="E334" t="str">
        <f t="shared" si="10"/>
        <v>Jun</v>
      </c>
      <c r="F334" t="str">
        <f t="shared" si="11"/>
        <v>2023</v>
      </c>
    </row>
    <row r="335" spans="1:6" x14ac:dyDescent="0.25">
      <c r="A335" s="5" t="s">
        <v>248</v>
      </c>
      <c r="B335" s="3" t="s">
        <v>188</v>
      </c>
      <c r="C335" s="3" t="s">
        <v>154</v>
      </c>
      <c r="D335" s="4">
        <v>783704.00777494733</v>
      </c>
      <c r="E335" t="str">
        <f t="shared" si="10"/>
        <v>Jul</v>
      </c>
      <c r="F335" t="str">
        <f t="shared" si="11"/>
        <v>2023</v>
      </c>
    </row>
    <row r="336" spans="1:6" x14ac:dyDescent="0.25">
      <c r="A336" s="5" t="s">
        <v>248</v>
      </c>
      <c r="B336" s="3" t="s">
        <v>188</v>
      </c>
      <c r="C336" s="3" t="s">
        <v>155</v>
      </c>
      <c r="D336" s="4">
        <v>775889.24631222489</v>
      </c>
      <c r="E336" t="str">
        <f t="shared" si="10"/>
        <v>Aug</v>
      </c>
      <c r="F336" t="str">
        <f t="shared" si="11"/>
        <v>2023</v>
      </c>
    </row>
    <row r="337" spans="1:6" x14ac:dyDescent="0.25">
      <c r="A337" s="5" t="s">
        <v>248</v>
      </c>
      <c r="B337" s="3" t="s">
        <v>188</v>
      </c>
      <c r="C337" s="3" t="s">
        <v>156</v>
      </c>
      <c r="D337" s="4">
        <v>768152.55319299037</v>
      </c>
      <c r="E337" t="str">
        <f t="shared" si="10"/>
        <v>Sep</v>
      </c>
      <c r="F337" t="str">
        <f t="shared" si="11"/>
        <v>2023</v>
      </c>
    </row>
    <row r="338" spans="1:6" x14ac:dyDescent="0.25">
      <c r="A338" s="5" t="s">
        <v>248</v>
      </c>
      <c r="B338" s="3" t="s">
        <v>188</v>
      </c>
      <c r="C338" s="3" t="s">
        <v>157</v>
      </c>
      <c r="D338" s="4">
        <v>760493.15062988026</v>
      </c>
      <c r="E338" t="str">
        <f t="shared" si="10"/>
        <v>Oct</v>
      </c>
      <c r="F338" t="str">
        <f t="shared" si="11"/>
        <v>2023</v>
      </c>
    </row>
    <row r="339" spans="1:6" x14ac:dyDescent="0.25">
      <c r="A339" s="5" t="s">
        <v>248</v>
      </c>
      <c r="B339" s="3" t="s">
        <v>188</v>
      </c>
      <c r="C339" s="3" t="s">
        <v>158</v>
      </c>
      <c r="D339" s="4">
        <v>752910.26318928623</v>
      </c>
      <c r="E339" t="str">
        <f t="shared" si="10"/>
        <v>Nov</v>
      </c>
      <c r="F339" t="str">
        <f t="shared" si="11"/>
        <v>2023</v>
      </c>
    </row>
    <row r="340" spans="1:6" x14ac:dyDescent="0.25">
      <c r="A340" s="5" t="s">
        <v>248</v>
      </c>
      <c r="B340" s="3" t="s">
        <v>188</v>
      </c>
      <c r="C340" s="3" t="s">
        <v>159</v>
      </c>
      <c r="D340" s="4">
        <v>745403.12658151658</v>
      </c>
      <c r="E340" t="str">
        <f t="shared" si="10"/>
        <v>Dec</v>
      </c>
      <c r="F340" t="str">
        <f t="shared" si="11"/>
        <v>2023</v>
      </c>
    </row>
    <row r="341" spans="1:6" x14ac:dyDescent="0.25">
      <c r="A341" s="5" t="s">
        <v>248</v>
      </c>
      <c r="B341" s="3" t="s">
        <v>188</v>
      </c>
      <c r="C341" s="3" t="s">
        <v>160</v>
      </c>
      <c r="D341" s="4">
        <v>737970.9821385371</v>
      </c>
      <c r="E341" t="str">
        <f t="shared" si="10"/>
        <v>Jan</v>
      </c>
      <c r="F341" t="str">
        <f t="shared" si="11"/>
        <v>2024</v>
      </c>
    </row>
    <row r="342" spans="1:6" x14ac:dyDescent="0.25">
      <c r="A342" s="5" t="s">
        <v>248</v>
      </c>
      <c r="B342" s="3" t="s">
        <v>188</v>
      </c>
      <c r="C342" s="3" t="s">
        <v>161</v>
      </c>
      <c r="D342" s="4">
        <v>730613.08022929542</v>
      </c>
      <c r="E342" t="str">
        <f t="shared" si="10"/>
        <v>Feb</v>
      </c>
      <c r="F342" t="str">
        <f t="shared" si="11"/>
        <v>2024</v>
      </c>
    </row>
    <row r="343" spans="1:6" x14ac:dyDescent="0.25">
      <c r="A343" s="5" t="s">
        <v>248</v>
      </c>
      <c r="B343" s="3" t="s">
        <v>188</v>
      </c>
      <c r="C343" s="3" t="s">
        <v>162</v>
      </c>
      <c r="D343" s="4">
        <v>723328.67822084716</v>
      </c>
      <c r="E343" t="str">
        <f t="shared" si="10"/>
        <v>Mar</v>
      </c>
      <c r="F343" t="str">
        <f t="shared" si="11"/>
        <v>2024</v>
      </c>
    </row>
    <row r="344" spans="1:6" x14ac:dyDescent="0.25">
      <c r="A344" s="5" t="s">
        <v>248</v>
      </c>
      <c r="B344" s="3" t="s">
        <v>188</v>
      </c>
      <c r="C344" s="3" t="s">
        <v>163</v>
      </c>
      <c r="D344" s="4">
        <v>716117.04104029352</v>
      </c>
      <c r="E344" t="str">
        <f t="shared" si="10"/>
        <v>Apr</v>
      </c>
      <c r="F344" t="str">
        <f t="shared" si="11"/>
        <v>2024</v>
      </c>
    </row>
    <row r="345" spans="1:6" x14ac:dyDescent="0.25">
      <c r="A345" s="5" t="s">
        <v>248</v>
      </c>
      <c r="B345" s="3" t="s">
        <v>188</v>
      </c>
      <c r="C345" s="3" t="s">
        <v>164</v>
      </c>
      <c r="D345" s="4">
        <v>708977.44152784196</v>
      </c>
      <c r="E345" t="str">
        <f t="shared" si="10"/>
        <v>May</v>
      </c>
      <c r="F345" t="str">
        <f t="shared" si="11"/>
        <v>2024</v>
      </c>
    </row>
    <row r="346" spans="1:6" x14ac:dyDescent="0.25">
      <c r="A346" s="5" t="s">
        <v>248</v>
      </c>
      <c r="B346" s="3" t="s">
        <v>188</v>
      </c>
      <c r="C346" s="3" t="s">
        <v>165</v>
      </c>
      <c r="D346" s="4">
        <v>701909.15910680895</v>
      </c>
      <c r="E346" t="str">
        <f t="shared" si="10"/>
        <v>Jun</v>
      </c>
      <c r="F346" t="str">
        <f t="shared" si="11"/>
        <v>2024</v>
      </c>
    </row>
    <row r="347" spans="1:6" x14ac:dyDescent="0.25">
      <c r="A347" s="5" t="s">
        <v>248</v>
      </c>
      <c r="B347" s="3" t="s">
        <v>188</v>
      </c>
      <c r="C347" s="3" t="s">
        <v>166</v>
      </c>
      <c r="D347" s="4">
        <v>694911.47819877497</v>
      </c>
      <c r="E347" t="str">
        <f t="shared" si="10"/>
        <v>Jul</v>
      </c>
      <c r="F347" t="str">
        <f t="shared" si="11"/>
        <v>2024</v>
      </c>
    </row>
    <row r="348" spans="1:6" x14ac:dyDescent="0.25">
      <c r="A348" s="5" t="s">
        <v>248</v>
      </c>
      <c r="B348" s="3" t="s">
        <v>188</v>
      </c>
      <c r="C348" s="3" t="s">
        <v>167</v>
      </c>
      <c r="D348" s="4">
        <v>687983.69786101754</v>
      </c>
      <c r="E348" t="str">
        <f t="shared" si="10"/>
        <v>Aug</v>
      </c>
      <c r="F348" t="str">
        <f t="shared" si="11"/>
        <v>2024</v>
      </c>
    </row>
    <row r="349" spans="1:6" x14ac:dyDescent="0.25">
      <c r="A349" s="5" t="s">
        <v>248</v>
      </c>
      <c r="B349" s="3" t="s">
        <v>188</v>
      </c>
      <c r="C349" s="3" t="s">
        <v>168</v>
      </c>
      <c r="D349" s="4">
        <v>681125.11331149016</v>
      </c>
      <c r="E349" t="str">
        <f t="shared" si="10"/>
        <v>Sep</v>
      </c>
      <c r="F349" t="str">
        <f t="shared" si="11"/>
        <v>2024</v>
      </c>
    </row>
    <row r="350" spans="1:6" x14ac:dyDescent="0.25">
      <c r="A350" s="5" t="s">
        <v>248</v>
      </c>
      <c r="B350" s="3" t="s">
        <v>188</v>
      </c>
      <c r="C350" s="3" t="s">
        <v>169</v>
      </c>
      <c r="D350" s="4">
        <v>674408.08327499114</v>
      </c>
      <c r="E350" t="str">
        <f t="shared" si="10"/>
        <v>Oct</v>
      </c>
      <c r="F350" t="str">
        <f t="shared" si="11"/>
        <v>2024</v>
      </c>
    </row>
    <row r="351" spans="1:6" x14ac:dyDescent="0.25">
      <c r="A351" s="5" t="s">
        <v>248</v>
      </c>
      <c r="B351" s="3" t="s">
        <v>188</v>
      </c>
      <c r="C351" s="3" t="s">
        <v>170</v>
      </c>
      <c r="D351" s="4">
        <v>667685.22741981002</v>
      </c>
      <c r="E351" t="str">
        <f t="shared" si="10"/>
        <v>Nov</v>
      </c>
      <c r="F351" t="str">
        <f t="shared" si="11"/>
        <v>2024</v>
      </c>
    </row>
    <row r="352" spans="1:6" x14ac:dyDescent="0.25">
      <c r="A352" s="5" t="s">
        <v>248</v>
      </c>
      <c r="B352" s="3" t="s">
        <v>188</v>
      </c>
      <c r="C352" s="3" t="s">
        <v>171</v>
      </c>
      <c r="D352" s="4">
        <v>661029.51669150265</v>
      </c>
      <c r="E352" t="str">
        <f t="shared" si="10"/>
        <v>Dec</v>
      </c>
      <c r="F352" t="str">
        <f t="shared" si="11"/>
        <v>2024</v>
      </c>
    </row>
    <row r="353" spans="1:6" x14ac:dyDescent="0.25">
      <c r="A353" s="5" t="s">
        <v>248</v>
      </c>
      <c r="B353" s="3" t="s">
        <v>188</v>
      </c>
      <c r="C353" s="3" t="s">
        <v>172</v>
      </c>
      <c r="D353" s="4">
        <v>654440.28270577185</v>
      </c>
      <c r="E353" t="str">
        <f t="shared" si="10"/>
        <v>Jan</v>
      </c>
      <c r="F353" t="str">
        <f t="shared" si="11"/>
        <v>2025</v>
      </c>
    </row>
    <row r="354" spans="1:6" x14ac:dyDescent="0.25">
      <c r="A354" s="5" t="s">
        <v>248</v>
      </c>
      <c r="B354" s="3" t="s">
        <v>188</v>
      </c>
      <c r="C354" s="3" t="s">
        <v>173</v>
      </c>
      <c r="D354" s="4">
        <v>647916.85957707069</v>
      </c>
      <c r="E354" t="str">
        <f t="shared" si="10"/>
        <v>Feb</v>
      </c>
      <c r="F354" t="str">
        <f t="shared" si="11"/>
        <v>2025</v>
      </c>
    </row>
    <row r="355" spans="1:6" x14ac:dyDescent="0.25">
      <c r="A355" s="5" t="s">
        <v>248</v>
      </c>
      <c r="B355" s="3" t="s">
        <v>188</v>
      </c>
      <c r="C355" s="3" t="s">
        <v>174</v>
      </c>
      <c r="D355" s="4">
        <v>641458.58793214499</v>
      </c>
      <c r="E355" t="str">
        <f t="shared" si="10"/>
        <v>Mar</v>
      </c>
      <c r="F355" t="str">
        <f t="shared" si="11"/>
        <v>2025</v>
      </c>
    </row>
    <row r="356" spans="1:6" x14ac:dyDescent="0.25">
      <c r="A356" s="5" t="s">
        <v>248</v>
      </c>
      <c r="B356" s="3" t="s">
        <v>188</v>
      </c>
      <c r="C356" s="3" t="s">
        <v>175</v>
      </c>
      <c r="D356" s="4">
        <v>635064.81798020552</v>
      </c>
      <c r="E356" t="str">
        <f t="shared" si="10"/>
        <v>Apr</v>
      </c>
      <c r="F356" t="str">
        <f t="shared" si="11"/>
        <v>2025</v>
      </c>
    </row>
    <row r="357" spans="1:6" x14ac:dyDescent="0.25">
      <c r="A357" s="5" t="s">
        <v>248</v>
      </c>
      <c r="B357" s="3" t="s">
        <v>188</v>
      </c>
      <c r="C357" s="3" t="s">
        <v>176</v>
      </c>
      <c r="D357" s="4">
        <v>628734.90350485081</v>
      </c>
      <c r="E357" t="str">
        <f t="shared" si="10"/>
        <v>May</v>
      </c>
      <c r="F357" t="str">
        <f t="shared" si="11"/>
        <v>2025</v>
      </c>
    </row>
    <row r="358" spans="1:6" x14ac:dyDescent="0.25">
      <c r="A358" s="5" t="s">
        <v>248</v>
      </c>
      <c r="B358" s="3" t="s">
        <v>188</v>
      </c>
      <c r="C358" s="3" t="s">
        <v>177</v>
      </c>
      <c r="D358" s="4">
        <v>622468.20761020645</v>
      </c>
      <c r="E358" t="str">
        <f t="shared" si="10"/>
        <v>Jun</v>
      </c>
      <c r="F358" t="str">
        <f t="shared" si="11"/>
        <v>2025</v>
      </c>
    </row>
    <row r="359" spans="1:6" x14ac:dyDescent="0.25">
      <c r="A359" s="5" t="s">
        <v>248</v>
      </c>
      <c r="B359" s="3" t="s">
        <v>188</v>
      </c>
      <c r="C359" s="3" t="s">
        <v>178</v>
      </c>
      <c r="D359" s="4">
        <v>616264.09638236417</v>
      </c>
      <c r="E359" t="str">
        <f t="shared" si="10"/>
        <v>Jul</v>
      </c>
      <c r="F359" t="str">
        <f t="shared" si="11"/>
        <v>2025</v>
      </c>
    </row>
    <row r="360" spans="1:6" x14ac:dyDescent="0.25">
      <c r="A360" s="5" t="s">
        <v>248</v>
      </c>
      <c r="B360" s="3" t="s">
        <v>188</v>
      </c>
      <c r="C360" s="3" t="s">
        <v>179</v>
      </c>
      <c r="D360" s="4">
        <v>610121.94601278647</v>
      </c>
      <c r="E360" t="str">
        <f t="shared" si="10"/>
        <v>Aug</v>
      </c>
      <c r="F360" t="str">
        <f t="shared" si="11"/>
        <v>2025</v>
      </c>
    </row>
    <row r="361" spans="1:6" x14ac:dyDescent="0.25">
      <c r="A361" s="5" t="s">
        <v>248</v>
      </c>
      <c r="B361" s="3" t="s">
        <v>188</v>
      </c>
      <c r="C361" s="3" t="s">
        <v>180</v>
      </c>
      <c r="D361" s="4">
        <v>604041.13705893117</v>
      </c>
      <c r="E361" t="str">
        <f t="shared" si="10"/>
        <v>Sep</v>
      </c>
      <c r="F361" t="str">
        <f t="shared" si="11"/>
        <v>2025</v>
      </c>
    </row>
    <row r="362" spans="1:6" x14ac:dyDescent="0.25">
      <c r="A362" s="5" t="s">
        <v>248</v>
      </c>
      <c r="B362" s="3" t="s">
        <v>188</v>
      </c>
      <c r="C362" s="3" t="s">
        <v>181</v>
      </c>
      <c r="D362" s="4">
        <v>598021.05488394166</v>
      </c>
      <c r="E362" t="str">
        <f t="shared" si="10"/>
        <v>Oct</v>
      </c>
      <c r="F362" t="str">
        <f t="shared" si="11"/>
        <v>2025</v>
      </c>
    </row>
    <row r="363" spans="1:6" x14ac:dyDescent="0.25">
      <c r="A363" s="5" t="s">
        <v>248</v>
      </c>
      <c r="B363" s="3" t="s">
        <v>188</v>
      </c>
      <c r="C363" s="3" t="s">
        <v>182</v>
      </c>
      <c r="D363" s="4">
        <v>592061.09091680008</v>
      </c>
      <c r="E363" t="str">
        <f t="shared" si="10"/>
        <v>Nov</v>
      </c>
      <c r="F363" t="str">
        <f t="shared" si="11"/>
        <v>2025</v>
      </c>
    </row>
    <row r="364" spans="1:6" x14ac:dyDescent="0.25">
      <c r="A364" s="5" t="s">
        <v>248</v>
      </c>
      <c r="B364" s="3" t="s">
        <v>188</v>
      </c>
      <c r="C364" s="3" t="s">
        <v>183</v>
      </c>
      <c r="D364" s="4">
        <v>586160.64956830977</v>
      </c>
      <c r="E364" t="str">
        <f t="shared" si="10"/>
        <v>Dec</v>
      </c>
      <c r="F364" t="str">
        <f t="shared" si="11"/>
        <v>2025</v>
      </c>
    </row>
    <row r="365" spans="1:6" x14ac:dyDescent="0.25">
      <c r="A365" s="5" t="s">
        <v>248</v>
      </c>
      <c r="B365" s="3" t="s">
        <v>188</v>
      </c>
      <c r="C365" s="3" t="s">
        <v>184</v>
      </c>
      <c r="D365" s="4">
        <v>580319.13065461873</v>
      </c>
      <c r="E365" t="str">
        <f t="shared" si="10"/>
        <v>Jan</v>
      </c>
      <c r="F365" t="str">
        <f t="shared" si="11"/>
        <v>2026</v>
      </c>
    </row>
    <row r="366" spans="1:6" x14ac:dyDescent="0.25">
      <c r="A366" s="5" t="s">
        <v>248</v>
      </c>
      <c r="B366" s="3" t="s">
        <v>188</v>
      </c>
      <c r="C366" s="3" t="s">
        <v>185</v>
      </c>
      <c r="D366" s="4">
        <v>532113.32628603326</v>
      </c>
      <c r="E366" t="str">
        <f t="shared" si="10"/>
        <v>Feb</v>
      </c>
      <c r="F366" t="str">
        <f t="shared" si="11"/>
        <v>2026</v>
      </c>
    </row>
    <row r="367" spans="1:6" x14ac:dyDescent="0.25">
      <c r="A367" s="5" t="s">
        <v>248</v>
      </c>
      <c r="B367" s="3" t="s">
        <v>188</v>
      </c>
      <c r="C367" s="3" t="s">
        <v>186</v>
      </c>
      <c r="D367" s="4">
        <v>3403.0616024740916</v>
      </c>
      <c r="E367" t="str">
        <f t="shared" si="10"/>
        <v>Mar</v>
      </c>
      <c r="F367" t="str">
        <f t="shared" si="11"/>
        <v>2026</v>
      </c>
    </row>
    <row r="368" spans="1:6" x14ac:dyDescent="0.25">
      <c r="A368" s="5" t="s">
        <v>248</v>
      </c>
      <c r="B368" s="3" t="s">
        <v>188</v>
      </c>
      <c r="C368" s="3" t="s">
        <v>187</v>
      </c>
      <c r="D368" s="4">
        <v>3388.9346415926534</v>
      </c>
      <c r="E368" t="str">
        <f t="shared" si="10"/>
        <v>Apr</v>
      </c>
      <c r="F368" t="str">
        <f t="shared" si="11"/>
        <v>2026</v>
      </c>
    </row>
    <row r="369" spans="1:6" x14ac:dyDescent="0.25">
      <c r="A369" s="5" t="s">
        <v>248</v>
      </c>
      <c r="B369" s="3" t="s">
        <v>188</v>
      </c>
      <c r="C369" s="3" t="s">
        <v>189</v>
      </c>
      <c r="D369" s="4">
        <v>3374.8671209393278</v>
      </c>
      <c r="E369" t="str">
        <f t="shared" si="10"/>
        <v>May</v>
      </c>
      <c r="F369" t="str">
        <f t="shared" si="11"/>
        <v>2026</v>
      </c>
    </row>
    <row r="370" spans="1:6" x14ac:dyDescent="0.25">
      <c r="A370" s="5" t="s">
        <v>248</v>
      </c>
      <c r="B370" s="3" t="s">
        <v>190</v>
      </c>
      <c r="C370" s="3" t="s">
        <v>6</v>
      </c>
      <c r="D370" s="4">
        <v>4488520.6615889575</v>
      </c>
      <c r="E370" t="str">
        <f t="shared" si="10"/>
        <v>Mar</v>
      </c>
      <c r="F370" t="str">
        <f t="shared" si="11"/>
        <v>2011</v>
      </c>
    </row>
    <row r="371" spans="1:6" x14ac:dyDescent="0.25">
      <c r="A371" s="5" t="s">
        <v>248</v>
      </c>
      <c r="B371" s="3" t="s">
        <v>190</v>
      </c>
      <c r="C371" s="3" t="s">
        <v>7</v>
      </c>
      <c r="D371" s="4">
        <v>9598309.9113207962</v>
      </c>
      <c r="E371" t="str">
        <f t="shared" si="10"/>
        <v>Apr</v>
      </c>
      <c r="F371" t="str">
        <f t="shared" si="11"/>
        <v>2011</v>
      </c>
    </row>
    <row r="372" spans="1:6" x14ac:dyDescent="0.25">
      <c r="A372" s="5" t="s">
        <v>248</v>
      </c>
      <c r="B372" s="3" t="s">
        <v>190</v>
      </c>
      <c r="C372" s="3" t="s">
        <v>8</v>
      </c>
      <c r="D372" s="4">
        <v>6977177.3875164222</v>
      </c>
      <c r="E372" t="str">
        <f t="shared" si="10"/>
        <v>May</v>
      </c>
      <c r="F372" t="str">
        <f t="shared" si="11"/>
        <v>2011</v>
      </c>
    </row>
    <row r="373" spans="1:6" x14ac:dyDescent="0.25">
      <c r="A373" s="5" t="s">
        <v>248</v>
      </c>
      <c r="B373" s="3" t="s">
        <v>190</v>
      </c>
      <c r="C373" s="3" t="s">
        <v>9</v>
      </c>
      <c r="D373" s="4">
        <v>5814652.3196951766</v>
      </c>
      <c r="E373" t="str">
        <f t="shared" si="10"/>
        <v>Jun</v>
      </c>
      <c r="F373" t="str">
        <f t="shared" si="11"/>
        <v>2011</v>
      </c>
    </row>
    <row r="374" spans="1:6" x14ac:dyDescent="0.25">
      <c r="A374" s="5" t="s">
        <v>248</v>
      </c>
      <c r="B374" s="3" t="s">
        <v>190</v>
      </c>
      <c r="C374" s="3" t="s">
        <v>10</v>
      </c>
      <c r="D374" s="4">
        <v>5156666.5324928341</v>
      </c>
      <c r="E374" t="str">
        <f t="shared" si="10"/>
        <v>Jul</v>
      </c>
      <c r="F374" t="str">
        <f t="shared" si="11"/>
        <v>2011</v>
      </c>
    </row>
    <row r="375" spans="1:6" x14ac:dyDescent="0.25">
      <c r="A375" s="5" t="s">
        <v>248</v>
      </c>
      <c r="B375" s="3" t="s">
        <v>190</v>
      </c>
      <c r="C375" s="3" t="s">
        <v>11</v>
      </c>
      <c r="D375" s="4">
        <v>4575696.6071649007</v>
      </c>
      <c r="E375" t="str">
        <f t="shared" si="10"/>
        <v>Aug</v>
      </c>
      <c r="F375" t="str">
        <f t="shared" si="11"/>
        <v>2011</v>
      </c>
    </row>
    <row r="376" spans="1:6" x14ac:dyDescent="0.25">
      <c r="A376" s="5" t="s">
        <v>248</v>
      </c>
      <c r="B376" s="3" t="s">
        <v>190</v>
      </c>
      <c r="C376" s="3" t="s">
        <v>12</v>
      </c>
      <c r="D376" s="4">
        <v>3963004.8672331972</v>
      </c>
      <c r="E376" t="str">
        <f t="shared" si="10"/>
        <v>Sep</v>
      </c>
      <c r="F376" t="str">
        <f t="shared" si="11"/>
        <v>2011</v>
      </c>
    </row>
    <row r="377" spans="1:6" x14ac:dyDescent="0.25">
      <c r="A377" s="5" t="s">
        <v>248</v>
      </c>
      <c r="B377" s="3" t="s">
        <v>190</v>
      </c>
      <c r="C377" s="3" t="s">
        <v>13</v>
      </c>
      <c r="D377" s="4">
        <v>3785440.7716196897</v>
      </c>
      <c r="E377" t="str">
        <f t="shared" si="10"/>
        <v>Oct</v>
      </c>
      <c r="F377" t="str">
        <f t="shared" si="11"/>
        <v>2011</v>
      </c>
    </row>
    <row r="378" spans="1:6" x14ac:dyDescent="0.25">
      <c r="A378" s="5" t="s">
        <v>248</v>
      </c>
      <c r="B378" s="3" t="s">
        <v>190</v>
      </c>
      <c r="C378" s="3" t="s">
        <v>14</v>
      </c>
      <c r="D378" s="4">
        <v>3555611.4441038421</v>
      </c>
      <c r="E378" t="str">
        <f t="shared" si="10"/>
        <v>Nov</v>
      </c>
      <c r="F378" t="str">
        <f t="shared" si="11"/>
        <v>2011</v>
      </c>
    </row>
    <row r="379" spans="1:6" x14ac:dyDescent="0.25">
      <c r="A379" s="5" t="s">
        <v>248</v>
      </c>
      <c r="B379" s="3" t="s">
        <v>190</v>
      </c>
      <c r="C379" s="3" t="s">
        <v>15</v>
      </c>
      <c r="D379" s="4">
        <v>3344919.0973000377</v>
      </c>
      <c r="E379" t="str">
        <f t="shared" si="10"/>
        <v>Dec</v>
      </c>
      <c r="F379" t="str">
        <f t="shared" si="11"/>
        <v>2011</v>
      </c>
    </row>
    <row r="380" spans="1:6" x14ac:dyDescent="0.25">
      <c r="A380" s="5" t="s">
        <v>248</v>
      </c>
      <c r="B380" s="3" t="s">
        <v>190</v>
      </c>
      <c r="C380" s="3" t="s">
        <v>16</v>
      </c>
      <c r="D380" s="4">
        <v>3300688.6511364346</v>
      </c>
      <c r="E380" t="str">
        <f t="shared" si="10"/>
        <v>Jan</v>
      </c>
      <c r="F380" t="str">
        <f t="shared" si="11"/>
        <v>2012</v>
      </c>
    </row>
    <row r="381" spans="1:6" x14ac:dyDescent="0.25">
      <c r="A381" s="5" t="s">
        <v>248</v>
      </c>
      <c r="B381" s="3" t="s">
        <v>190</v>
      </c>
      <c r="C381" s="3" t="s">
        <v>17</v>
      </c>
      <c r="D381" s="4">
        <v>2972893.2776447078</v>
      </c>
      <c r="E381" t="str">
        <f t="shared" si="10"/>
        <v>Feb</v>
      </c>
      <c r="F381" t="str">
        <f t="shared" si="11"/>
        <v>2012</v>
      </c>
    </row>
    <row r="382" spans="1:6" x14ac:dyDescent="0.25">
      <c r="A382" s="5" t="s">
        <v>248</v>
      </c>
      <c r="B382" s="3" t="s">
        <v>190</v>
      </c>
      <c r="C382" s="3" t="s">
        <v>18</v>
      </c>
      <c r="D382" s="4">
        <v>2844939.8240647661</v>
      </c>
      <c r="E382" t="str">
        <f t="shared" si="10"/>
        <v>Mar</v>
      </c>
      <c r="F382" t="str">
        <f t="shared" si="11"/>
        <v>2012</v>
      </c>
    </row>
    <row r="383" spans="1:6" x14ac:dyDescent="0.25">
      <c r="A383" s="5" t="s">
        <v>248</v>
      </c>
      <c r="B383" s="3" t="s">
        <v>190</v>
      </c>
      <c r="C383" s="3" t="s">
        <v>19</v>
      </c>
      <c r="D383" s="4">
        <v>2800580.3237718185</v>
      </c>
      <c r="E383" t="str">
        <f t="shared" si="10"/>
        <v>Apr</v>
      </c>
      <c r="F383" t="str">
        <f t="shared" si="11"/>
        <v>2012</v>
      </c>
    </row>
    <row r="384" spans="1:6" x14ac:dyDescent="0.25">
      <c r="A384" s="5" t="s">
        <v>248</v>
      </c>
      <c r="B384" s="3" t="s">
        <v>190</v>
      </c>
      <c r="C384" s="3" t="s">
        <v>20</v>
      </c>
      <c r="D384" s="4">
        <v>2766443.26508591</v>
      </c>
      <c r="E384" t="str">
        <f t="shared" si="10"/>
        <v>May</v>
      </c>
      <c r="F384" t="str">
        <f t="shared" si="11"/>
        <v>2012</v>
      </c>
    </row>
    <row r="385" spans="1:6" x14ac:dyDescent="0.25">
      <c r="A385" s="5" t="s">
        <v>248</v>
      </c>
      <c r="B385" s="3" t="s">
        <v>190</v>
      </c>
      <c r="C385" s="3" t="s">
        <v>21</v>
      </c>
      <c r="D385" s="4">
        <v>2601529.2372355303</v>
      </c>
      <c r="E385" t="str">
        <f t="shared" si="10"/>
        <v>Jun</v>
      </c>
      <c r="F385" t="str">
        <f t="shared" si="11"/>
        <v>2012</v>
      </c>
    </row>
    <row r="386" spans="1:6" x14ac:dyDescent="0.25">
      <c r="A386" s="5" t="s">
        <v>248</v>
      </c>
      <c r="B386" s="3" t="s">
        <v>190</v>
      </c>
      <c r="C386" s="3" t="s">
        <v>22</v>
      </c>
      <c r="D386" s="4">
        <v>2333247.0125978342</v>
      </c>
      <c r="E386" t="str">
        <f t="shared" si="10"/>
        <v>Jul</v>
      </c>
      <c r="F386" t="str">
        <f t="shared" si="11"/>
        <v>2012</v>
      </c>
    </row>
    <row r="387" spans="1:6" x14ac:dyDescent="0.25">
      <c r="A387" s="5" t="s">
        <v>248</v>
      </c>
      <c r="B387" s="3" t="s">
        <v>190</v>
      </c>
      <c r="C387" s="3" t="s">
        <v>23</v>
      </c>
      <c r="D387" s="4">
        <v>2301095.0411896422</v>
      </c>
      <c r="E387" t="str">
        <f t="shared" ref="E387:E450" si="12">MID(C387,1,3)</f>
        <v>Aug</v>
      </c>
      <c r="F387" t="str">
        <f t="shared" ref="F387:F450" si="13">MID(C387,5,4)</f>
        <v>2012</v>
      </c>
    </row>
    <row r="388" spans="1:6" x14ac:dyDescent="0.25">
      <c r="A388" s="5" t="s">
        <v>248</v>
      </c>
      <c r="B388" s="3" t="s">
        <v>190</v>
      </c>
      <c r="C388" s="3" t="s">
        <v>24</v>
      </c>
      <c r="D388" s="4">
        <v>2235828.0240411819</v>
      </c>
      <c r="E388" t="str">
        <f t="shared" si="12"/>
        <v>Sep</v>
      </c>
      <c r="F388" t="str">
        <f t="shared" si="13"/>
        <v>2012</v>
      </c>
    </row>
    <row r="389" spans="1:6" x14ac:dyDescent="0.25">
      <c r="A389" s="5" t="s">
        <v>248</v>
      </c>
      <c r="B389" s="3" t="s">
        <v>190</v>
      </c>
      <c r="C389" s="3" t="s">
        <v>25</v>
      </c>
      <c r="D389" s="4">
        <v>2215665.1515798629</v>
      </c>
      <c r="E389" t="str">
        <f t="shared" si="12"/>
        <v>Oct</v>
      </c>
      <c r="F389" t="str">
        <f t="shared" si="13"/>
        <v>2012</v>
      </c>
    </row>
    <row r="390" spans="1:6" x14ac:dyDescent="0.25">
      <c r="A390" s="5" t="s">
        <v>248</v>
      </c>
      <c r="B390" s="3" t="s">
        <v>190</v>
      </c>
      <c r="C390" s="3" t="s">
        <v>26</v>
      </c>
      <c r="D390" s="4">
        <v>2070287.7458230085</v>
      </c>
      <c r="E390" t="str">
        <f t="shared" si="12"/>
        <v>Nov</v>
      </c>
      <c r="F390" t="str">
        <f t="shared" si="13"/>
        <v>2012</v>
      </c>
    </row>
    <row r="391" spans="1:6" x14ac:dyDescent="0.25">
      <c r="A391" s="5" t="s">
        <v>248</v>
      </c>
      <c r="B391" s="3" t="s">
        <v>190</v>
      </c>
      <c r="C391" s="3" t="s">
        <v>27</v>
      </c>
      <c r="D391" s="4">
        <v>1978389.5431663604</v>
      </c>
      <c r="E391" t="str">
        <f t="shared" si="12"/>
        <v>Dec</v>
      </c>
      <c r="F391" t="str">
        <f t="shared" si="13"/>
        <v>2012</v>
      </c>
    </row>
    <row r="392" spans="1:6" x14ac:dyDescent="0.25">
      <c r="A392" s="5" t="s">
        <v>248</v>
      </c>
      <c r="B392" s="3" t="s">
        <v>190</v>
      </c>
      <c r="C392" s="3" t="s">
        <v>28</v>
      </c>
      <c r="D392" s="4">
        <v>2003302.9556429831</v>
      </c>
      <c r="E392" t="str">
        <f t="shared" si="12"/>
        <v>Jan</v>
      </c>
      <c r="F392" t="str">
        <f t="shared" si="13"/>
        <v>2013</v>
      </c>
    </row>
    <row r="393" spans="1:6" x14ac:dyDescent="0.25">
      <c r="A393" s="5" t="s">
        <v>248</v>
      </c>
      <c r="B393" s="3" t="s">
        <v>190</v>
      </c>
      <c r="C393" s="3" t="s">
        <v>29</v>
      </c>
      <c r="D393" s="4">
        <v>1758381.3882750496</v>
      </c>
      <c r="E393" t="str">
        <f t="shared" si="12"/>
        <v>Feb</v>
      </c>
      <c r="F393" t="str">
        <f t="shared" si="13"/>
        <v>2013</v>
      </c>
    </row>
    <row r="394" spans="1:6" x14ac:dyDescent="0.25">
      <c r="A394" s="5" t="s">
        <v>248</v>
      </c>
      <c r="B394" s="3" t="s">
        <v>190</v>
      </c>
      <c r="C394" s="3" t="s">
        <v>30</v>
      </c>
      <c r="D394" s="4">
        <v>1655845.2045065993</v>
      </c>
      <c r="E394" t="str">
        <f t="shared" si="12"/>
        <v>Mar</v>
      </c>
      <c r="F394" t="str">
        <f t="shared" si="13"/>
        <v>2013</v>
      </c>
    </row>
    <row r="395" spans="1:6" x14ac:dyDescent="0.25">
      <c r="A395" s="5" t="s">
        <v>248</v>
      </c>
      <c r="B395" s="3" t="s">
        <v>190</v>
      </c>
      <c r="C395" s="3" t="s">
        <v>31</v>
      </c>
      <c r="D395" s="4">
        <v>1566112.7393882987</v>
      </c>
      <c r="E395" t="str">
        <f t="shared" si="12"/>
        <v>Apr</v>
      </c>
      <c r="F395" t="str">
        <f t="shared" si="13"/>
        <v>2013</v>
      </c>
    </row>
    <row r="396" spans="1:6" x14ac:dyDescent="0.25">
      <c r="A396" s="5" t="s">
        <v>248</v>
      </c>
      <c r="B396" s="3" t="s">
        <v>190</v>
      </c>
      <c r="C396" s="3" t="s">
        <v>32</v>
      </c>
      <c r="D396" s="4">
        <v>1525434.6275359287</v>
      </c>
      <c r="E396" t="str">
        <f t="shared" si="12"/>
        <v>May</v>
      </c>
      <c r="F396" t="str">
        <f t="shared" si="13"/>
        <v>2013</v>
      </c>
    </row>
    <row r="397" spans="1:6" x14ac:dyDescent="0.25">
      <c r="A397" s="5" t="s">
        <v>248</v>
      </c>
      <c r="B397" s="3" t="s">
        <v>190</v>
      </c>
      <c r="C397" s="3" t="s">
        <v>33</v>
      </c>
      <c r="D397" s="4">
        <v>1436918.6575151659</v>
      </c>
      <c r="E397" t="str">
        <f t="shared" si="12"/>
        <v>Jun</v>
      </c>
      <c r="F397" t="str">
        <f t="shared" si="13"/>
        <v>2013</v>
      </c>
    </row>
    <row r="398" spans="1:6" x14ac:dyDescent="0.25">
      <c r="A398" s="5" t="s">
        <v>248</v>
      </c>
      <c r="B398" s="3" t="s">
        <v>190</v>
      </c>
      <c r="C398" s="3" t="s">
        <v>34</v>
      </c>
      <c r="D398" s="4">
        <v>1358047.1900642437</v>
      </c>
      <c r="E398" t="str">
        <f t="shared" si="12"/>
        <v>Jul</v>
      </c>
      <c r="F398" t="str">
        <f t="shared" si="13"/>
        <v>2013</v>
      </c>
    </row>
    <row r="399" spans="1:6" x14ac:dyDescent="0.25">
      <c r="A399" s="5" t="s">
        <v>248</v>
      </c>
      <c r="B399" s="3" t="s">
        <v>190</v>
      </c>
      <c r="C399" s="3" t="s">
        <v>35</v>
      </c>
      <c r="D399" s="4">
        <v>1291994.1060333969</v>
      </c>
      <c r="E399" t="str">
        <f t="shared" si="12"/>
        <v>Aug</v>
      </c>
      <c r="F399" t="str">
        <f t="shared" si="13"/>
        <v>2013</v>
      </c>
    </row>
    <row r="400" spans="1:6" x14ac:dyDescent="0.25">
      <c r="A400" s="5" t="s">
        <v>248</v>
      </c>
      <c r="B400" s="3" t="s">
        <v>190</v>
      </c>
      <c r="C400" s="3" t="s">
        <v>36</v>
      </c>
      <c r="D400" s="4">
        <v>1253643.6880543826</v>
      </c>
      <c r="E400" t="str">
        <f t="shared" si="12"/>
        <v>Sep</v>
      </c>
      <c r="F400" t="str">
        <f t="shared" si="13"/>
        <v>2013</v>
      </c>
    </row>
    <row r="401" spans="1:6" x14ac:dyDescent="0.25">
      <c r="A401" s="5" t="s">
        <v>248</v>
      </c>
      <c r="B401" s="3" t="s">
        <v>190</v>
      </c>
      <c r="C401" s="3" t="s">
        <v>37</v>
      </c>
      <c r="D401" s="4">
        <v>1218038.9988703555</v>
      </c>
      <c r="E401" t="str">
        <f t="shared" si="12"/>
        <v>Oct</v>
      </c>
      <c r="F401" t="str">
        <f t="shared" si="13"/>
        <v>2013</v>
      </c>
    </row>
    <row r="402" spans="1:6" x14ac:dyDescent="0.25">
      <c r="A402" s="5" t="s">
        <v>248</v>
      </c>
      <c r="B402" s="3" t="s">
        <v>190</v>
      </c>
      <c r="C402" s="3" t="s">
        <v>38</v>
      </c>
      <c r="D402" s="4">
        <v>1174100.4301816495</v>
      </c>
      <c r="E402" t="str">
        <f t="shared" si="12"/>
        <v>Nov</v>
      </c>
      <c r="F402" t="str">
        <f t="shared" si="13"/>
        <v>2013</v>
      </c>
    </row>
    <row r="403" spans="1:6" x14ac:dyDescent="0.25">
      <c r="A403" s="5" t="s">
        <v>248</v>
      </c>
      <c r="B403" s="3" t="s">
        <v>190</v>
      </c>
      <c r="C403" s="3" t="s">
        <v>39</v>
      </c>
      <c r="D403" s="4">
        <v>1136494.567662538</v>
      </c>
      <c r="E403" t="str">
        <f t="shared" si="12"/>
        <v>Dec</v>
      </c>
      <c r="F403" t="str">
        <f t="shared" si="13"/>
        <v>2013</v>
      </c>
    </row>
    <row r="404" spans="1:6" x14ac:dyDescent="0.25">
      <c r="A404" s="5" t="s">
        <v>248</v>
      </c>
      <c r="B404" s="3" t="s">
        <v>190</v>
      </c>
      <c r="C404" s="3" t="s">
        <v>40</v>
      </c>
      <c r="D404" s="4">
        <v>1229028.1681182836</v>
      </c>
      <c r="E404" t="str">
        <f t="shared" si="12"/>
        <v>Jan</v>
      </c>
      <c r="F404" t="str">
        <f t="shared" si="13"/>
        <v>2014</v>
      </c>
    </row>
    <row r="405" spans="1:6" x14ac:dyDescent="0.25">
      <c r="A405" s="5" t="s">
        <v>248</v>
      </c>
      <c r="B405" s="3" t="s">
        <v>190</v>
      </c>
      <c r="C405" s="3" t="s">
        <v>41</v>
      </c>
      <c r="D405" s="4">
        <v>1060249.7170614181</v>
      </c>
      <c r="E405" t="str">
        <f t="shared" si="12"/>
        <v>Feb</v>
      </c>
      <c r="F405" t="str">
        <f t="shared" si="13"/>
        <v>2014</v>
      </c>
    </row>
    <row r="406" spans="1:6" x14ac:dyDescent="0.25">
      <c r="A406" s="5" t="s">
        <v>248</v>
      </c>
      <c r="B406" s="3" t="s">
        <v>190</v>
      </c>
      <c r="C406" s="3" t="s">
        <v>42</v>
      </c>
      <c r="D406" s="4">
        <v>1026016.0254965774</v>
      </c>
      <c r="E406" t="str">
        <f t="shared" si="12"/>
        <v>Mar</v>
      </c>
      <c r="F406" t="str">
        <f t="shared" si="13"/>
        <v>2014</v>
      </c>
    </row>
    <row r="407" spans="1:6" x14ac:dyDescent="0.25">
      <c r="A407" s="5" t="s">
        <v>248</v>
      </c>
      <c r="B407" s="3" t="s">
        <v>190</v>
      </c>
      <c r="C407" s="3" t="s">
        <v>43</v>
      </c>
      <c r="D407" s="4">
        <v>991288.31131241447</v>
      </c>
      <c r="E407" t="str">
        <f t="shared" si="12"/>
        <v>Apr</v>
      </c>
      <c r="F407" t="str">
        <f t="shared" si="13"/>
        <v>2014</v>
      </c>
    </row>
    <row r="408" spans="1:6" x14ac:dyDescent="0.25">
      <c r="A408" s="5" t="s">
        <v>248</v>
      </c>
      <c r="B408" s="3" t="s">
        <v>190</v>
      </c>
      <c r="C408" s="3" t="s">
        <v>44</v>
      </c>
      <c r="D408" s="4">
        <v>963123.67232360295</v>
      </c>
      <c r="E408" t="str">
        <f t="shared" si="12"/>
        <v>May</v>
      </c>
      <c r="F408" t="str">
        <f t="shared" si="13"/>
        <v>2014</v>
      </c>
    </row>
    <row r="409" spans="1:6" x14ac:dyDescent="0.25">
      <c r="A409" s="5" t="s">
        <v>248</v>
      </c>
      <c r="B409" s="3" t="s">
        <v>190</v>
      </c>
      <c r="C409" s="3" t="s">
        <v>45</v>
      </c>
      <c r="D409" s="4">
        <v>947872.0594461686</v>
      </c>
      <c r="E409" t="str">
        <f t="shared" si="12"/>
        <v>Jun</v>
      </c>
      <c r="F409" t="str">
        <f t="shared" si="13"/>
        <v>2014</v>
      </c>
    </row>
    <row r="410" spans="1:6" x14ac:dyDescent="0.25">
      <c r="A410" s="5" t="s">
        <v>248</v>
      </c>
      <c r="B410" s="3" t="s">
        <v>190</v>
      </c>
      <c r="C410" s="3" t="s">
        <v>46</v>
      </c>
      <c r="D410" s="4">
        <v>940698.59164061304</v>
      </c>
      <c r="E410" t="str">
        <f t="shared" si="12"/>
        <v>Jul</v>
      </c>
      <c r="F410" t="str">
        <f t="shared" si="13"/>
        <v>2014</v>
      </c>
    </row>
    <row r="411" spans="1:6" x14ac:dyDescent="0.25">
      <c r="A411" s="5" t="s">
        <v>248</v>
      </c>
      <c r="B411" s="3" t="s">
        <v>190</v>
      </c>
      <c r="C411" s="3" t="s">
        <v>47</v>
      </c>
      <c r="D411" s="4">
        <v>923946.91484757268</v>
      </c>
      <c r="E411" t="str">
        <f t="shared" si="12"/>
        <v>Aug</v>
      </c>
      <c r="F411" t="str">
        <f t="shared" si="13"/>
        <v>2014</v>
      </c>
    </row>
    <row r="412" spans="1:6" x14ac:dyDescent="0.25">
      <c r="A412" s="5" t="s">
        <v>248</v>
      </c>
      <c r="B412" s="3" t="s">
        <v>190</v>
      </c>
      <c r="C412" s="3" t="s">
        <v>48</v>
      </c>
      <c r="D412" s="4">
        <v>898766.7229569006</v>
      </c>
      <c r="E412" t="str">
        <f t="shared" si="12"/>
        <v>Sep</v>
      </c>
      <c r="F412" t="str">
        <f t="shared" si="13"/>
        <v>2014</v>
      </c>
    </row>
    <row r="413" spans="1:6" x14ac:dyDescent="0.25">
      <c r="A413" s="5" t="s">
        <v>248</v>
      </c>
      <c r="B413" s="3" t="s">
        <v>190</v>
      </c>
      <c r="C413" s="3" t="s">
        <v>49</v>
      </c>
      <c r="D413" s="4">
        <v>881586.31896204781</v>
      </c>
      <c r="E413" t="str">
        <f t="shared" si="12"/>
        <v>Oct</v>
      </c>
      <c r="F413" t="str">
        <f t="shared" si="13"/>
        <v>2014</v>
      </c>
    </row>
    <row r="414" spans="1:6" x14ac:dyDescent="0.25">
      <c r="A414" s="5" t="s">
        <v>248</v>
      </c>
      <c r="B414" s="3" t="s">
        <v>190</v>
      </c>
      <c r="C414" s="3" t="s">
        <v>50</v>
      </c>
      <c r="D414" s="4">
        <v>868148.73590814415</v>
      </c>
      <c r="E414" t="str">
        <f t="shared" si="12"/>
        <v>Nov</v>
      </c>
      <c r="F414" t="str">
        <f t="shared" si="13"/>
        <v>2014</v>
      </c>
    </row>
    <row r="415" spans="1:6" x14ac:dyDescent="0.25">
      <c r="A415" s="5" t="s">
        <v>248</v>
      </c>
      <c r="B415" s="3" t="s">
        <v>190</v>
      </c>
      <c r="C415" s="3" t="s">
        <v>51</v>
      </c>
      <c r="D415" s="4">
        <v>860610.03695991915</v>
      </c>
      <c r="E415" t="str">
        <f t="shared" si="12"/>
        <v>Dec</v>
      </c>
      <c r="F415" t="str">
        <f t="shared" si="13"/>
        <v>2014</v>
      </c>
    </row>
    <row r="416" spans="1:6" x14ac:dyDescent="0.25">
      <c r="A416" s="5" t="s">
        <v>248</v>
      </c>
      <c r="B416" s="3" t="s">
        <v>190</v>
      </c>
      <c r="C416" s="3" t="s">
        <v>52</v>
      </c>
      <c r="D416" s="4">
        <v>961304.35367620247</v>
      </c>
      <c r="E416" t="str">
        <f t="shared" si="12"/>
        <v>Jan</v>
      </c>
      <c r="F416" t="str">
        <f t="shared" si="13"/>
        <v>2015</v>
      </c>
    </row>
    <row r="417" spans="1:6" x14ac:dyDescent="0.25">
      <c r="A417" s="5" t="s">
        <v>248</v>
      </c>
      <c r="B417" s="3" t="s">
        <v>190</v>
      </c>
      <c r="C417" s="3" t="s">
        <v>53</v>
      </c>
      <c r="D417" s="4">
        <v>841039.42144236446</v>
      </c>
      <c r="E417" t="str">
        <f t="shared" si="12"/>
        <v>Feb</v>
      </c>
      <c r="F417" t="str">
        <f t="shared" si="13"/>
        <v>2015</v>
      </c>
    </row>
    <row r="418" spans="1:6" x14ac:dyDescent="0.25">
      <c r="A418" s="5" t="s">
        <v>248</v>
      </c>
      <c r="B418" s="3" t="s">
        <v>190</v>
      </c>
      <c r="C418" s="3" t="s">
        <v>54</v>
      </c>
      <c r="D418" s="4">
        <v>819424.84380530985</v>
      </c>
      <c r="E418" t="str">
        <f t="shared" si="12"/>
        <v>Mar</v>
      </c>
      <c r="F418" t="str">
        <f t="shared" si="13"/>
        <v>2015</v>
      </c>
    </row>
    <row r="419" spans="1:6" x14ac:dyDescent="0.25">
      <c r="A419" s="5" t="s">
        <v>248</v>
      </c>
      <c r="B419" s="3" t="s">
        <v>190</v>
      </c>
      <c r="C419" s="3" t="s">
        <v>55</v>
      </c>
      <c r="D419" s="4">
        <v>790816.49735388905</v>
      </c>
      <c r="E419" t="str">
        <f t="shared" si="12"/>
        <v>Apr</v>
      </c>
      <c r="F419" t="str">
        <f t="shared" si="13"/>
        <v>2015</v>
      </c>
    </row>
    <row r="420" spans="1:6" x14ac:dyDescent="0.25">
      <c r="A420" s="5" t="s">
        <v>248</v>
      </c>
      <c r="B420" s="3" t="s">
        <v>190</v>
      </c>
      <c r="C420" s="3" t="s">
        <v>56</v>
      </c>
      <c r="D420" s="4">
        <v>770503.71577109839</v>
      </c>
      <c r="E420" t="str">
        <f t="shared" si="12"/>
        <v>May</v>
      </c>
      <c r="F420" t="str">
        <f t="shared" si="13"/>
        <v>2015</v>
      </c>
    </row>
    <row r="421" spans="1:6" x14ac:dyDescent="0.25">
      <c r="A421" s="5" t="s">
        <v>248</v>
      </c>
      <c r="B421" s="3" t="s">
        <v>190</v>
      </c>
      <c r="C421" s="3" t="s">
        <v>57</v>
      </c>
      <c r="D421" s="4">
        <v>749842.60388594354</v>
      </c>
      <c r="E421" t="str">
        <f t="shared" si="12"/>
        <v>Jun</v>
      </c>
      <c r="F421" t="str">
        <f t="shared" si="13"/>
        <v>2015</v>
      </c>
    </row>
    <row r="422" spans="1:6" x14ac:dyDescent="0.25">
      <c r="A422" s="5" t="s">
        <v>248</v>
      </c>
      <c r="B422" s="3" t="s">
        <v>190</v>
      </c>
      <c r="C422" s="3" t="s">
        <v>58</v>
      </c>
      <c r="D422" s="4">
        <v>728290.41100984556</v>
      </c>
      <c r="E422" t="str">
        <f t="shared" si="12"/>
        <v>Jul</v>
      </c>
      <c r="F422" t="str">
        <f t="shared" si="13"/>
        <v>2015</v>
      </c>
    </row>
    <row r="423" spans="1:6" x14ac:dyDescent="0.25">
      <c r="A423" s="5" t="s">
        <v>248</v>
      </c>
      <c r="B423" s="3" t="s">
        <v>190</v>
      </c>
      <c r="C423" s="3" t="s">
        <v>59</v>
      </c>
      <c r="D423" s="4">
        <v>706884.07162454352</v>
      </c>
      <c r="E423" t="str">
        <f t="shared" si="12"/>
        <v>Aug</v>
      </c>
      <c r="F423" t="str">
        <f t="shared" si="13"/>
        <v>2015</v>
      </c>
    </row>
    <row r="424" spans="1:6" x14ac:dyDescent="0.25">
      <c r="A424" s="5" t="s">
        <v>248</v>
      </c>
      <c r="B424" s="3" t="s">
        <v>190</v>
      </c>
      <c r="C424" s="3" t="s">
        <v>60</v>
      </c>
      <c r="D424" s="4">
        <v>687608.44094481692</v>
      </c>
      <c r="E424" t="str">
        <f t="shared" si="12"/>
        <v>Sep</v>
      </c>
      <c r="F424" t="str">
        <f t="shared" si="13"/>
        <v>2015</v>
      </c>
    </row>
    <row r="425" spans="1:6" x14ac:dyDescent="0.25">
      <c r="A425" s="5" t="s">
        <v>248</v>
      </c>
      <c r="B425" s="3" t="s">
        <v>190</v>
      </c>
      <c r="C425" s="3" t="s">
        <v>61</v>
      </c>
      <c r="D425" s="4">
        <v>670897.3192934331</v>
      </c>
      <c r="E425" t="str">
        <f t="shared" si="12"/>
        <v>Oct</v>
      </c>
      <c r="F425" t="str">
        <f t="shared" si="13"/>
        <v>2015</v>
      </c>
    </row>
    <row r="426" spans="1:6" x14ac:dyDescent="0.25">
      <c r="A426" s="5" t="s">
        <v>248</v>
      </c>
      <c r="B426" s="3" t="s">
        <v>190</v>
      </c>
      <c r="C426" s="3" t="s">
        <v>62</v>
      </c>
      <c r="D426" s="4">
        <v>655242.23737760133</v>
      </c>
      <c r="E426" t="str">
        <f t="shared" si="12"/>
        <v>Nov</v>
      </c>
      <c r="F426" t="str">
        <f t="shared" si="13"/>
        <v>2015</v>
      </c>
    </row>
    <row r="427" spans="1:6" x14ac:dyDescent="0.25">
      <c r="A427" s="5" t="s">
        <v>248</v>
      </c>
      <c r="B427" s="3" t="s">
        <v>190</v>
      </c>
      <c r="C427" s="3" t="s">
        <v>63</v>
      </c>
      <c r="D427" s="4">
        <v>639068.93124299776</v>
      </c>
      <c r="E427" t="str">
        <f t="shared" si="12"/>
        <v>Dec</v>
      </c>
      <c r="F427" t="str">
        <f t="shared" si="13"/>
        <v>2015</v>
      </c>
    </row>
    <row r="428" spans="1:6" x14ac:dyDescent="0.25">
      <c r="A428" s="5" t="s">
        <v>248</v>
      </c>
      <c r="B428" s="3" t="s">
        <v>190</v>
      </c>
      <c r="C428" s="3" t="s">
        <v>64</v>
      </c>
      <c r="D428" s="4">
        <v>702017.14889863809</v>
      </c>
      <c r="E428" t="str">
        <f t="shared" si="12"/>
        <v>Jan</v>
      </c>
      <c r="F428" t="str">
        <f t="shared" si="13"/>
        <v>2016</v>
      </c>
    </row>
    <row r="429" spans="1:6" x14ac:dyDescent="0.25">
      <c r="A429" s="5" t="s">
        <v>248</v>
      </c>
      <c r="B429" s="3" t="s">
        <v>190</v>
      </c>
      <c r="C429" s="3" t="s">
        <v>65</v>
      </c>
      <c r="D429" s="4">
        <v>602717.74051147106</v>
      </c>
      <c r="E429" t="str">
        <f t="shared" si="12"/>
        <v>Feb</v>
      </c>
      <c r="F429" t="str">
        <f t="shared" si="13"/>
        <v>2016</v>
      </c>
    </row>
    <row r="430" spans="1:6" x14ac:dyDescent="0.25">
      <c r="A430" s="5" t="s">
        <v>248</v>
      </c>
      <c r="B430" s="3" t="s">
        <v>190</v>
      </c>
      <c r="C430" s="3" t="s">
        <v>66</v>
      </c>
      <c r="D430" s="4">
        <v>584511.54502806347</v>
      </c>
      <c r="E430" t="str">
        <f t="shared" si="12"/>
        <v>Mar</v>
      </c>
      <c r="F430" t="str">
        <f t="shared" si="13"/>
        <v>2016</v>
      </c>
    </row>
    <row r="431" spans="1:6" x14ac:dyDescent="0.25">
      <c r="A431" s="5" t="s">
        <v>248</v>
      </c>
      <c r="B431" s="3" t="s">
        <v>190</v>
      </c>
      <c r="C431" s="3" t="s">
        <v>67</v>
      </c>
      <c r="D431" s="4">
        <v>571100.25457540457</v>
      </c>
      <c r="E431" t="str">
        <f t="shared" si="12"/>
        <v>Apr</v>
      </c>
      <c r="F431" t="str">
        <f t="shared" si="13"/>
        <v>2016</v>
      </c>
    </row>
    <row r="432" spans="1:6" x14ac:dyDescent="0.25">
      <c r="A432" s="5" t="s">
        <v>248</v>
      </c>
      <c r="B432" s="3" t="s">
        <v>190</v>
      </c>
      <c r="C432" s="3" t="s">
        <v>68</v>
      </c>
      <c r="D432" s="4">
        <v>556603.56834764523</v>
      </c>
      <c r="E432" t="str">
        <f t="shared" si="12"/>
        <v>May</v>
      </c>
      <c r="F432" t="str">
        <f t="shared" si="13"/>
        <v>2016</v>
      </c>
    </row>
    <row r="433" spans="1:6" x14ac:dyDescent="0.25">
      <c r="A433" s="5" t="s">
        <v>248</v>
      </c>
      <c r="B433" s="3" t="s">
        <v>190</v>
      </c>
      <c r="C433" s="3" t="s">
        <v>69</v>
      </c>
      <c r="D433" s="4">
        <v>540795.7944514649</v>
      </c>
      <c r="E433" t="str">
        <f t="shared" si="12"/>
        <v>Jun</v>
      </c>
      <c r="F433" t="str">
        <f t="shared" si="13"/>
        <v>2016</v>
      </c>
    </row>
    <row r="434" spans="1:6" x14ac:dyDescent="0.25">
      <c r="A434" s="5" t="s">
        <v>248</v>
      </c>
      <c r="B434" s="3" t="s">
        <v>190</v>
      </c>
      <c r="C434" s="3" t="s">
        <v>70</v>
      </c>
      <c r="D434" s="4">
        <v>533088.7466438117</v>
      </c>
      <c r="E434" t="str">
        <f t="shared" si="12"/>
        <v>Jul</v>
      </c>
      <c r="F434" t="str">
        <f t="shared" si="13"/>
        <v>2016</v>
      </c>
    </row>
    <row r="435" spans="1:6" x14ac:dyDescent="0.25">
      <c r="A435" s="5" t="s">
        <v>248</v>
      </c>
      <c r="B435" s="3" t="s">
        <v>190</v>
      </c>
      <c r="C435" s="3" t="s">
        <v>71</v>
      </c>
      <c r="D435" s="4">
        <v>525425.45324589475</v>
      </c>
      <c r="E435" t="str">
        <f t="shared" si="12"/>
        <v>Aug</v>
      </c>
      <c r="F435" t="str">
        <f t="shared" si="13"/>
        <v>2016</v>
      </c>
    </row>
    <row r="436" spans="1:6" x14ac:dyDescent="0.25">
      <c r="A436" s="5" t="s">
        <v>248</v>
      </c>
      <c r="B436" s="3" t="s">
        <v>190</v>
      </c>
      <c r="C436" s="3" t="s">
        <v>72</v>
      </c>
      <c r="D436" s="4">
        <v>509968.69035862182</v>
      </c>
      <c r="E436" t="str">
        <f t="shared" si="12"/>
        <v>Sep</v>
      </c>
      <c r="F436" t="str">
        <f t="shared" si="13"/>
        <v>2016</v>
      </c>
    </row>
    <row r="437" spans="1:6" x14ac:dyDescent="0.25">
      <c r="A437" s="5" t="s">
        <v>248</v>
      </c>
      <c r="B437" s="3" t="s">
        <v>190</v>
      </c>
      <c r="C437" s="3" t="s">
        <v>73</v>
      </c>
      <c r="D437" s="4">
        <v>495555.85244362999</v>
      </c>
      <c r="E437" t="str">
        <f t="shared" si="12"/>
        <v>Oct</v>
      </c>
      <c r="F437" t="str">
        <f t="shared" si="13"/>
        <v>2016</v>
      </c>
    </row>
    <row r="438" spans="1:6" x14ac:dyDescent="0.25">
      <c r="A438" s="5" t="s">
        <v>248</v>
      </c>
      <c r="B438" s="3" t="s">
        <v>190</v>
      </c>
      <c r="C438" s="3" t="s">
        <v>74</v>
      </c>
      <c r="D438" s="4">
        <v>481370.49412044918</v>
      </c>
      <c r="E438" t="str">
        <f t="shared" si="12"/>
        <v>Nov</v>
      </c>
      <c r="F438" t="str">
        <f t="shared" si="13"/>
        <v>2016</v>
      </c>
    </row>
    <row r="439" spans="1:6" x14ac:dyDescent="0.25">
      <c r="A439" s="5" t="s">
        <v>248</v>
      </c>
      <c r="B439" s="3" t="s">
        <v>190</v>
      </c>
      <c r="C439" s="3" t="s">
        <v>75</v>
      </c>
      <c r="D439" s="4">
        <v>462998.82702079462</v>
      </c>
      <c r="E439" t="str">
        <f t="shared" si="12"/>
        <v>Dec</v>
      </c>
      <c r="F439" t="str">
        <f t="shared" si="13"/>
        <v>2016</v>
      </c>
    </row>
    <row r="440" spans="1:6" x14ac:dyDescent="0.25">
      <c r="A440" s="5" t="s">
        <v>248</v>
      </c>
      <c r="B440" s="3" t="s">
        <v>190</v>
      </c>
      <c r="C440" s="3" t="s">
        <v>76</v>
      </c>
      <c r="D440" s="4">
        <v>511232.93410010426</v>
      </c>
      <c r="E440" t="str">
        <f t="shared" si="12"/>
        <v>Jan</v>
      </c>
      <c r="F440" t="str">
        <f t="shared" si="13"/>
        <v>2017</v>
      </c>
    </row>
    <row r="441" spans="1:6" x14ac:dyDescent="0.25">
      <c r="A441" s="5" t="s">
        <v>248</v>
      </c>
      <c r="B441" s="3" t="s">
        <v>190</v>
      </c>
      <c r="C441" s="3" t="s">
        <v>77</v>
      </c>
      <c r="D441" s="4">
        <v>446041.89996183588</v>
      </c>
      <c r="E441" t="str">
        <f t="shared" si="12"/>
        <v>Feb</v>
      </c>
      <c r="F441" t="str">
        <f t="shared" si="13"/>
        <v>2017</v>
      </c>
    </row>
    <row r="442" spans="1:6" x14ac:dyDescent="0.25">
      <c r="A442" s="5" t="s">
        <v>248</v>
      </c>
      <c r="B442" s="3" t="s">
        <v>190</v>
      </c>
      <c r="C442" s="3" t="s">
        <v>78</v>
      </c>
      <c r="D442" s="4">
        <v>435383.2466626293</v>
      </c>
      <c r="E442" t="str">
        <f t="shared" si="12"/>
        <v>Mar</v>
      </c>
      <c r="F442" t="str">
        <f t="shared" si="13"/>
        <v>2017</v>
      </c>
    </row>
    <row r="443" spans="1:6" x14ac:dyDescent="0.25">
      <c r="A443" s="5" t="s">
        <v>248</v>
      </c>
      <c r="B443" s="3" t="s">
        <v>190</v>
      </c>
      <c r="C443" s="3" t="s">
        <v>79</v>
      </c>
      <c r="D443" s="4">
        <v>427306.08456915652</v>
      </c>
      <c r="E443" t="str">
        <f t="shared" si="12"/>
        <v>Apr</v>
      </c>
      <c r="F443" t="str">
        <f t="shared" si="13"/>
        <v>2017</v>
      </c>
    </row>
    <row r="444" spans="1:6" x14ac:dyDescent="0.25">
      <c r="A444" s="5" t="s">
        <v>248</v>
      </c>
      <c r="B444" s="3" t="s">
        <v>190</v>
      </c>
      <c r="C444" s="3" t="s">
        <v>80</v>
      </c>
      <c r="D444" s="4">
        <v>419629.91388129006</v>
      </c>
      <c r="E444" t="str">
        <f t="shared" si="12"/>
        <v>May</v>
      </c>
      <c r="F444" t="str">
        <f t="shared" si="13"/>
        <v>2017</v>
      </c>
    </row>
    <row r="445" spans="1:6" x14ac:dyDescent="0.25">
      <c r="A445" s="5" t="s">
        <v>248</v>
      </c>
      <c r="B445" s="3" t="s">
        <v>190</v>
      </c>
      <c r="C445" s="3" t="s">
        <v>81</v>
      </c>
      <c r="D445" s="4">
        <v>409282.43850387656</v>
      </c>
      <c r="E445" t="str">
        <f t="shared" si="12"/>
        <v>Jun</v>
      </c>
      <c r="F445" t="str">
        <f t="shared" si="13"/>
        <v>2017</v>
      </c>
    </row>
    <row r="446" spans="1:6" x14ac:dyDescent="0.25">
      <c r="A446" s="5" t="s">
        <v>248</v>
      </c>
      <c r="B446" s="3" t="s">
        <v>190</v>
      </c>
      <c r="C446" s="3" t="s">
        <v>82</v>
      </c>
      <c r="D446" s="4">
        <v>392975.83998724446</v>
      </c>
      <c r="E446" t="str">
        <f t="shared" si="12"/>
        <v>Jul</v>
      </c>
      <c r="F446" t="str">
        <f t="shared" si="13"/>
        <v>2017</v>
      </c>
    </row>
    <row r="447" spans="1:6" x14ac:dyDescent="0.25">
      <c r="A447" s="5" t="s">
        <v>248</v>
      </c>
      <c r="B447" s="3" t="s">
        <v>190</v>
      </c>
      <c r="C447" s="3" t="s">
        <v>83</v>
      </c>
      <c r="D447" s="4">
        <v>386650.81514955248</v>
      </c>
      <c r="E447" t="str">
        <f t="shared" si="12"/>
        <v>Aug</v>
      </c>
      <c r="F447" t="str">
        <f t="shared" si="13"/>
        <v>2017</v>
      </c>
    </row>
    <row r="448" spans="1:6" x14ac:dyDescent="0.25">
      <c r="A448" s="5" t="s">
        <v>248</v>
      </c>
      <c r="B448" s="3" t="s">
        <v>190</v>
      </c>
      <c r="C448" s="3" t="s">
        <v>84</v>
      </c>
      <c r="D448" s="4">
        <v>376316.93441414763</v>
      </c>
      <c r="E448" t="str">
        <f t="shared" si="12"/>
        <v>Sep</v>
      </c>
      <c r="F448" t="str">
        <f t="shared" si="13"/>
        <v>2017</v>
      </c>
    </row>
    <row r="449" spans="1:6" x14ac:dyDescent="0.25">
      <c r="A449" s="5" t="s">
        <v>248</v>
      </c>
      <c r="B449" s="3" t="s">
        <v>190</v>
      </c>
      <c r="C449" s="3" t="s">
        <v>85</v>
      </c>
      <c r="D449" s="4">
        <v>365607.04351608595</v>
      </c>
      <c r="E449" t="str">
        <f t="shared" si="12"/>
        <v>Oct</v>
      </c>
      <c r="F449" t="str">
        <f t="shared" si="13"/>
        <v>2017</v>
      </c>
    </row>
    <row r="450" spans="1:6" x14ac:dyDescent="0.25">
      <c r="A450" s="5" t="s">
        <v>248</v>
      </c>
      <c r="B450" s="3" t="s">
        <v>190</v>
      </c>
      <c r="C450" s="3" t="s">
        <v>86</v>
      </c>
      <c r="D450" s="4">
        <v>359083.45048502192</v>
      </c>
      <c r="E450" t="str">
        <f t="shared" si="12"/>
        <v>Nov</v>
      </c>
      <c r="F450" t="str">
        <f t="shared" si="13"/>
        <v>2017</v>
      </c>
    </row>
    <row r="451" spans="1:6" x14ac:dyDescent="0.25">
      <c r="A451" s="5" t="s">
        <v>248</v>
      </c>
      <c r="B451" s="3" t="s">
        <v>190</v>
      </c>
      <c r="C451" s="3" t="s">
        <v>87</v>
      </c>
      <c r="D451" s="4">
        <v>352982.10269386391</v>
      </c>
      <c r="E451" t="str">
        <f t="shared" ref="E451:E514" si="14">MID(C451,1,3)</f>
        <v>Dec</v>
      </c>
      <c r="F451" t="str">
        <f t="shared" ref="F451:F514" si="15">MID(C451,5,4)</f>
        <v>2017</v>
      </c>
    </row>
    <row r="452" spans="1:6" x14ac:dyDescent="0.25">
      <c r="A452" s="5" t="s">
        <v>248</v>
      </c>
      <c r="B452" s="3" t="s">
        <v>190</v>
      </c>
      <c r="C452" s="3" t="s">
        <v>88</v>
      </c>
      <c r="D452" s="4">
        <v>383304.97983260424</v>
      </c>
      <c r="E452" t="str">
        <f t="shared" si="14"/>
        <v>Jan</v>
      </c>
      <c r="F452" t="str">
        <f t="shared" si="15"/>
        <v>2018</v>
      </c>
    </row>
    <row r="453" spans="1:6" x14ac:dyDescent="0.25">
      <c r="A453" s="5" t="s">
        <v>248</v>
      </c>
      <c r="B453" s="3" t="s">
        <v>190</v>
      </c>
      <c r="C453" s="3" t="s">
        <v>89</v>
      </c>
      <c r="D453" s="4">
        <v>340960.07461026334</v>
      </c>
      <c r="E453" t="str">
        <f t="shared" si="14"/>
        <v>Feb</v>
      </c>
      <c r="F453" t="str">
        <f t="shared" si="15"/>
        <v>2018</v>
      </c>
    </row>
    <row r="454" spans="1:6" x14ac:dyDescent="0.25">
      <c r="A454" s="5" t="s">
        <v>248</v>
      </c>
      <c r="B454" s="3" t="s">
        <v>190</v>
      </c>
      <c r="C454" s="3" t="s">
        <v>90</v>
      </c>
      <c r="D454" s="4">
        <v>334381.12902092811</v>
      </c>
      <c r="E454" t="str">
        <f t="shared" si="14"/>
        <v>Mar</v>
      </c>
      <c r="F454" t="str">
        <f t="shared" si="15"/>
        <v>2018</v>
      </c>
    </row>
    <row r="455" spans="1:6" x14ac:dyDescent="0.25">
      <c r="A455" s="5" t="s">
        <v>248</v>
      </c>
      <c r="B455" s="3" t="s">
        <v>190</v>
      </c>
      <c r="C455" s="3" t="s">
        <v>91</v>
      </c>
      <c r="D455" s="4">
        <v>327626.3688011819</v>
      </c>
      <c r="E455" t="str">
        <f t="shared" si="14"/>
        <v>Apr</v>
      </c>
      <c r="F455" t="str">
        <f t="shared" si="15"/>
        <v>2018</v>
      </c>
    </row>
    <row r="456" spans="1:6" x14ac:dyDescent="0.25">
      <c r="A456" s="5" t="s">
        <v>248</v>
      </c>
      <c r="B456" s="3" t="s">
        <v>190</v>
      </c>
      <c r="C456" s="3" t="s">
        <v>92</v>
      </c>
      <c r="D456" s="4">
        <v>316529.61374220083</v>
      </c>
      <c r="E456" t="str">
        <f t="shared" si="14"/>
        <v>May</v>
      </c>
      <c r="F456" t="str">
        <f t="shared" si="15"/>
        <v>2018</v>
      </c>
    </row>
    <row r="457" spans="1:6" x14ac:dyDescent="0.25">
      <c r="A457" s="5" t="s">
        <v>248</v>
      </c>
      <c r="B457" s="3" t="s">
        <v>190</v>
      </c>
      <c r="C457" s="3" t="s">
        <v>93</v>
      </c>
      <c r="D457" s="4">
        <v>312097.67914219992</v>
      </c>
      <c r="E457" t="str">
        <f t="shared" si="14"/>
        <v>Jun</v>
      </c>
      <c r="F457" t="str">
        <f t="shared" si="15"/>
        <v>2018</v>
      </c>
    </row>
    <row r="458" spans="1:6" x14ac:dyDescent="0.25">
      <c r="A458" s="5" t="s">
        <v>248</v>
      </c>
      <c r="B458" s="3" t="s">
        <v>190</v>
      </c>
      <c r="C458" s="3" t="s">
        <v>94</v>
      </c>
      <c r="D458" s="4">
        <v>306532.92771733936</v>
      </c>
      <c r="E458" t="str">
        <f t="shared" si="14"/>
        <v>Jul</v>
      </c>
      <c r="F458" t="str">
        <f t="shared" si="15"/>
        <v>2018</v>
      </c>
    </row>
    <row r="459" spans="1:6" x14ac:dyDescent="0.25">
      <c r="A459" s="5" t="s">
        <v>248</v>
      </c>
      <c r="B459" s="3" t="s">
        <v>190</v>
      </c>
      <c r="C459" s="3" t="s">
        <v>95</v>
      </c>
      <c r="D459" s="4">
        <v>298911.34117140406</v>
      </c>
      <c r="E459" t="str">
        <f t="shared" si="14"/>
        <v>Aug</v>
      </c>
      <c r="F459" t="str">
        <f t="shared" si="15"/>
        <v>2018</v>
      </c>
    </row>
    <row r="460" spans="1:6" x14ac:dyDescent="0.25">
      <c r="A460" s="5" t="s">
        <v>248</v>
      </c>
      <c r="B460" s="3" t="s">
        <v>190</v>
      </c>
      <c r="C460" s="3" t="s">
        <v>96</v>
      </c>
      <c r="D460" s="4">
        <v>288992.97402002703</v>
      </c>
      <c r="E460" t="str">
        <f t="shared" si="14"/>
        <v>Sep</v>
      </c>
      <c r="F460" t="str">
        <f t="shared" si="15"/>
        <v>2018</v>
      </c>
    </row>
    <row r="461" spans="1:6" x14ac:dyDescent="0.25">
      <c r="A461" s="5" t="s">
        <v>248</v>
      </c>
      <c r="B461" s="3" t="s">
        <v>190</v>
      </c>
      <c r="C461" s="3" t="s">
        <v>97</v>
      </c>
      <c r="D461" s="4">
        <v>282936.07698892517</v>
      </c>
      <c r="E461" t="str">
        <f t="shared" si="14"/>
        <v>Oct</v>
      </c>
      <c r="F461" t="str">
        <f t="shared" si="15"/>
        <v>2018</v>
      </c>
    </row>
    <row r="462" spans="1:6" x14ac:dyDescent="0.25">
      <c r="A462" s="5" t="s">
        <v>248</v>
      </c>
      <c r="B462" s="3" t="s">
        <v>190</v>
      </c>
      <c r="C462" s="3" t="s">
        <v>98</v>
      </c>
      <c r="D462" s="4">
        <v>279276.14594287967</v>
      </c>
      <c r="E462" t="str">
        <f t="shared" si="14"/>
        <v>Nov</v>
      </c>
      <c r="F462" t="str">
        <f t="shared" si="15"/>
        <v>2018</v>
      </c>
    </row>
    <row r="463" spans="1:6" x14ac:dyDescent="0.25">
      <c r="A463" s="5" t="s">
        <v>248</v>
      </c>
      <c r="B463" s="3" t="s">
        <v>190</v>
      </c>
      <c r="C463" s="3" t="s">
        <v>99</v>
      </c>
      <c r="D463" s="4">
        <v>276826.34352477023</v>
      </c>
      <c r="E463" t="str">
        <f t="shared" si="14"/>
        <v>Dec</v>
      </c>
      <c r="F463" t="str">
        <f t="shared" si="15"/>
        <v>2018</v>
      </c>
    </row>
    <row r="464" spans="1:6" x14ac:dyDescent="0.25">
      <c r="A464" s="5" t="s">
        <v>248</v>
      </c>
      <c r="B464" s="3" t="s">
        <v>190</v>
      </c>
      <c r="C464" s="3" t="s">
        <v>100</v>
      </c>
      <c r="D464" s="4">
        <v>298118.29371116008</v>
      </c>
      <c r="E464" t="str">
        <f t="shared" si="14"/>
        <v>Jan</v>
      </c>
      <c r="F464" t="str">
        <f t="shared" si="15"/>
        <v>2019</v>
      </c>
    </row>
    <row r="465" spans="1:6" x14ac:dyDescent="0.25">
      <c r="A465" s="5" t="s">
        <v>248</v>
      </c>
      <c r="B465" s="3" t="s">
        <v>190</v>
      </c>
      <c r="C465" s="3" t="s">
        <v>101</v>
      </c>
      <c r="D465" s="4">
        <v>269842.98702057748</v>
      </c>
      <c r="E465" t="str">
        <f t="shared" si="14"/>
        <v>Feb</v>
      </c>
      <c r="F465" t="str">
        <f t="shared" si="15"/>
        <v>2019</v>
      </c>
    </row>
    <row r="466" spans="1:6" x14ac:dyDescent="0.25">
      <c r="A466" s="5" t="s">
        <v>248</v>
      </c>
      <c r="B466" s="3" t="s">
        <v>190</v>
      </c>
      <c r="C466" s="3" t="s">
        <v>102</v>
      </c>
      <c r="D466" s="4">
        <v>260442.76407096128</v>
      </c>
      <c r="E466" t="str">
        <f t="shared" si="14"/>
        <v>Mar</v>
      </c>
      <c r="F466" t="str">
        <f t="shared" si="15"/>
        <v>2019</v>
      </c>
    </row>
    <row r="467" spans="1:6" x14ac:dyDescent="0.25">
      <c r="A467" s="5" t="s">
        <v>248</v>
      </c>
      <c r="B467" s="3" t="s">
        <v>190</v>
      </c>
      <c r="C467" s="3" t="s">
        <v>103</v>
      </c>
      <c r="D467" s="4">
        <v>256232.21019100898</v>
      </c>
      <c r="E467" t="str">
        <f t="shared" si="14"/>
        <v>Apr</v>
      </c>
      <c r="F467" t="str">
        <f t="shared" si="15"/>
        <v>2019</v>
      </c>
    </row>
    <row r="468" spans="1:6" x14ac:dyDescent="0.25">
      <c r="A468" s="5" t="s">
        <v>248</v>
      </c>
      <c r="B468" s="3" t="s">
        <v>190</v>
      </c>
      <c r="C468" s="3" t="s">
        <v>104</v>
      </c>
      <c r="D468" s="4">
        <v>255556.92640372406</v>
      </c>
      <c r="E468" t="str">
        <f t="shared" si="14"/>
        <v>May</v>
      </c>
      <c r="F468" t="str">
        <f t="shared" si="15"/>
        <v>2019</v>
      </c>
    </row>
    <row r="469" spans="1:6" x14ac:dyDescent="0.25">
      <c r="A469" s="5" t="s">
        <v>248</v>
      </c>
      <c r="B469" s="3" t="s">
        <v>190</v>
      </c>
      <c r="C469" s="3" t="s">
        <v>105</v>
      </c>
      <c r="D469" s="4">
        <v>246195.52805070594</v>
      </c>
      <c r="E469" t="str">
        <f t="shared" si="14"/>
        <v>Jun</v>
      </c>
      <c r="F469" t="str">
        <f t="shared" si="15"/>
        <v>2019</v>
      </c>
    </row>
    <row r="470" spans="1:6" x14ac:dyDescent="0.25">
      <c r="A470" s="5" t="s">
        <v>248</v>
      </c>
      <c r="B470" s="3" t="s">
        <v>190</v>
      </c>
      <c r="C470" s="3" t="s">
        <v>106</v>
      </c>
      <c r="D470" s="4">
        <v>238739.6551688895</v>
      </c>
      <c r="E470" t="str">
        <f t="shared" si="14"/>
        <v>Jul</v>
      </c>
      <c r="F470" t="str">
        <f t="shared" si="15"/>
        <v>2019</v>
      </c>
    </row>
    <row r="471" spans="1:6" x14ac:dyDescent="0.25">
      <c r="A471" s="5" t="s">
        <v>248</v>
      </c>
      <c r="B471" s="3" t="s">
        <v>190</v>
      </c>
      <c r="C471" s="3" t="s">
        <v>107</v>
      </c>
      <c r="D471" s="4">
        <v>233800.60682694102</v>
      </c>
      <c r="E471" t="str">
        <f t="shared" si="14"/>
        <v>Aug</v>
      </c>
      <c r="F471" t="str">
        <f t="shared" si="15"/>
        <v>2019</v>
      </c>
    </row>
    <row r="472" spans="1:6" x14ac:dyDescent="0.25">
      <c r="A472" s="5" t="s">
        <v>248</v>
      </c>
      <c r="B472" s="3" t="s">
        <v>190</v>
      </c>
      <c r="C472" s="3" t="s">
        <v>108</v>
      </c>
      <c r="D472" s="4">
        <v>230042.81187787873</v>
      </c>
      <c r="E472" t="str">
        <f t="shared" si="14"/>
        <v>Sep</v>
      </c>
      <c r="F472" t="str">
        <f t="shared" si="15"/>
        <v>2019</v>
      </c>
    </row>
    <row r="473" spans="1:6" x14ac:dyDescent="0.25">
      <c r="A473" s="5" t="s">
        <v>248</v>
      </c>
      <c r="B473" s="3" t="s">
        <v>190</v>
      </c>
      <c r="C473" s="3" t="s">
        <v>109</v>
      </c>
      <c r="D473" s="4">
        <v>228016.06085707125</v>
      </c>
      <c r="E473" t="str">
        <f t="shared" si="14"/>
        <v>Oct</v>
      </c>
      <c r="F473" t="str">
        <f t="shared" si="15"/>
        <v>2019</v>
      </c>
    </row>
    <row r="474" spans="1:6" x14ac:dyDescent="0.25">
      <c r="A474" s="5" t="s">
        <v>248</v>
      </c>
      <c r="B474" s="3" t="s">
        <v>190</v>
      </c>
      <c r="C474" s="3" t="s">
        <v>110</v>
      </c>
      <c r="D474" s="4">
        <v>222405.58117595428</v>
      </c>
      <c r="E474" t="str">
        <f t="shared" si="14"/>
        <v>Nov</v>
      </c>
      <c r="F474" t="str">
        <f t="shared" si="15"/>
        <v>2019</v>
      </c>
    </row>
    <row r="475" spans="1:6" x14ac:dyDescent="0.25">
      <c r="A475" s="5" t="s">
        <v>248</v>
      </c>
      <c r="B475" s="3" t="s">
        <v>190</v>
      </c>
      <c r="C475" s="3" t="s">
        <v>111</v>
      </c>
      <c r="D475" s="4">
        <v>216088.23010952247</v>
      </c>
      <c r="E475" t="str">
        <f t="shared" si="14"/>
        <v>Dec</v>
      </c>
      <c r="F475" t="str">
        <f t="shared" si="15"/>
        <v>2019</v>
      </c>
    </row>
    <row r="476" spans="1:6" x14ac:dyDescent="0.25">
      <c r="A476" s="5" t="s">
        <v>248</v>
      </c>
      <c r="B476" s="3" t="s">
        <v>190</v>
      </c>
      <c r="C476" s="3" t="s">
        <v>112</v>
      </c>
      <c r="D476" s="4">
        <v>231064.97431171747</v>
      </c>
      <c r="E476" t="str">
        <f t="shared" si="14"/>
        <v>Jan</v>
      </c>
      <c r="F476" t="str">
        <f t="shared" si="15"/>
        <v>2020</v>
      </c>
    </row>
    <row r="477" spans="1:6" x14ac:dyDescent="0.25">
      <c r="A477" s="5" t="s">
        <v>248</v>
      </c>
      <c r="B477" s="3" t="s">
        <v>190</v>
      </c>
      <c r="C477" s="3" t="s">
        <v>113</v>
      </c>
      <c r="D477" s="4">
        <v>217599.95909309463</v>
      </c>
      <c r="E477" t="str">
        <f t="shared" si="14"/>
        <v>Feb</v>
      </c>
      <c r="F477" t="str">
        <f t="shared" si="15"/>
        <v>2020</v>
      </c>
    </row>
    <row r="478" spans="1:6" x14ac:dyDescent="0.25">
      <c r="A478" s="5" t="s">
        <v>248</v>
      </c>
      <c r="B478" s="3" t="s">
        <v>190</v>
      </c>
      <c r="C478" s="3" t="s">
        <v>114</v>
      </c>
      <c r="D478" s="4">
        <v>204139.35019708914</v>
      </c>
      <c r="E478" t="str">
        <f t="shared" si="14"/>
        <v>Mar</v>
      </c>
      <c r="F478" t="str">
        <f t="shared" si="15"/>
        <v>2020</v>
      </c>
    </row>
    <row r="479" spans="1:6" x14ac:dyDescent="0.25">
      <c r="A479" s="5" t="s">
        <v>248</v>
      </c>
      <c r="B479" s="3" t="s">
        <v>190</v>
      </c>
      <c r="C479" s="3" t="s">
        <v>115</v>
      </c>
      <c r="D479" s="4">
        <v>196917.27224728168</v>
      </c>
      <c r="E479" t="str">
        <f t="shared" si="14"/>
        <v>Apr</v>
      </c>
      <c r="F479" t="str">
        <f t="shared" si="15"/>
        <v>2020</v>
      </c>
    </row>
    <row r="480" spans="1:6" x14ac:dyDescent="0.25">
      <c r="A480" s="5" t="s">
        <v>248</v>
      </c>
      <c r="B480" s="3" t="s">
        <v>190</v>
      </c>
      <c r="C480" s="3" t="s">
        <v>116</v>
      </c>
      <c r="D480" s="4">
        <v>192722.76724345511</v>
      </c>
      <c r="E480" t="str">
        <f t="shared" si="14"/>
        <v>May</v>
      </c>
      <c r="F480" t="str">
        <f t="shared" si="15"/>
        <v>2020</v>
      </c>
    </row>
    <row r="481" spans="1:6" x14ac:dyDescent="0.25">
      <c r="A481" s="5" t="s">
        <v>248</v>
      </c>
      <c r="B481" s="3" t="s">
        <v>190</v>
      </c>
      <c r="C481" s="3" t="s">
        <v>117</v>
      </c>
      <c r="D481" s="4">
        <v>188442.34570900476</v>
      </c>
      <c r="E481" t="str">
        <f t="shared" si="14"/>
        <v>Jun</v>
      </c>
      <c r="F481" t="str">
        <f t="shared" si="15"/>
        <v>2020</v>
      </c>
    </row>
    <row r="482" spans="1:6" x14ac:dyDescent="0.25">
      <c r="A482" s="5" t="s">
        <v>248</v>
      </c>
      <c r="B482" s="3" t="s">
        <v>190</v>
      </c>
      <c r="C482" s="3" t="s">
        <v>118</v>
      </c>
      <c r="D482" s="4">
        <v>184308.91432884487</v>
      </c>
      <c r="E482" t="str">
        <f t="shared" si="14"/>
        <v>Jul</v>
      </c>
      <c r="F482" t="str">
        <f t="shared" si="15"/>
        <v>2020</v>
      </c>
    </row>
    <row r="483" spans="1:6" x14ac:dyDescent="0.25">
      <c r="A483" s="5" t="s">
        <v>248</v>
      </c>
      <c r="B483" s="3" t="s">
        <v>190</v>
      </c>
      <c r="C483" s="3" t="s">
        <v>119</v>
      </c>
      <c r="D483" s="4">
        <v>183044.21341530199</v>
      </c>
      <c r="E483" t="str">
        <f t="shared" si="14"/>
        <v>Aug</v>
      </c>
      <c r="F483" t="str">
        <f t="shared" si="15"/>
        <v>2020</v>
      </c>
    </row>
    <row r="484" spans="1:6" x14ac:dyDescent="0.25">
      <c r="A484" s="5" t="s">
        <v>248</v>
      </c>
      <c r="B484" s="3" t="s">
        <v>190</v>
      </c>
      <c r="C484" s="3" t="s">
        <v>120</v>
      </c>
      <c r="D484" s="4">
        <v>180747.28993295142</v>
      </c>
      <c r="E484" t="str">
        <f t="shared" si="14"/>
        <v>Sep</v>
      </c>
      <c r="F484" t="str">
        <f t="shared" si="15"/>
        <v>2020</v>
      </c>
    </row>
    <row r="485" spans="1:6" x14ac:dyDescent="0.25">
      <c r="A485" s="5" t="s">
        <v>248</v>
      </c>
      <c r="B485" s="3" t="s">
        <v>190</v>
      </c>
      <c r="C485" s="3" t="s">
        <v>121</v>
      </c>
      <c r="D485" s="4">
        <v>179285.3156436455</v>
      </c>
      <c r="E485" t="str">
        <f t="shared" si="14"/>
        <v>Oct</v>
      </c>
      <c r="F485" t="str">
        <f t="shared" si="15"/>
        <v>2020</v>
      </c>
    </row>
    <row r="486" spans="1:6" x14ac:dyDescent="0.25">
      <c r="A486" s="5" t="s">
        <v>248</v>
      </c>
      <c r="B486" s="3" t="s">
        <v>190</v>
      </c>
      <c r="C486" s="3" t="s">
        <v>122</v>
      </c>
      <c r="D486" s="4">
        <v>180603.8848302456</v>
      </c>
      <c r="E486" t="str">
        <f t="shared" si="14"/>
        <v>Nov</v>
      </c>
      <c r="F486" t="str">
        <f t="shared" si="15"/>
        <v>2020</v>
      </c>
    </row>
    <row r="487" spans="1:6" x14ac:dyDescent="0.25">
      <c r="A487" s="5" t="s">
        <v>248</v>
      </c>
      <c r="B487" s="3" t="s">
        <v>190</v>
      </c>
      <c r="C487" s="3" t="s">
        <v>123</v>
      </c>
      <c r="D487" s="4">
        <v>181543.84411541224</v>
      </c>
      <c r="E487" t="str">
        <f t="shared" si="14"/>
        <v>Dec</v>
      </c>
      <c r="F487" t="str">
        <f t="shared" si="15"/>
        <v>2020</v>
      </c>
    </row>
    <row r="488" spans="1:6" x14ac:dyDescent="0.25">
      <c r="A488" s="5" t="s">
        <v>248</v>
      </c>
      <c r="B488" s="3" t="s">
        <v>190</v>
      </c>
      <c r="C488" s="3" t="s">
        <v>124</v>
      </c>
      <c r="D488" s="4">
        <v>185997.84879872936</v>
      </c>
      <c r="E488" t="str">
        <f t="shared" si="14"/>
        <v>Jan</v>
      </c>
      <c r="F488" t="str">
        <f t="shared" si="15"/>
        <v>2021</v>
      </c>
    </row>
    <row r="489" spans="1:6" x14ac:dyDescent="0.25">
      <c r="A489" s="5" t="s">
        <v>248</v>
      </c>
      <c r="B489" s="3" t="s">
        <v>190</v>
      </c>
      <c r="C489" s="3" t="s">
        <v>125</v>
      </c>
      <c r="D489" s="4">
        <v>171679.50495282514</v>
      </c>
      <c r="E489" t="str">
        <f t="shared" si="14"/>
        <v>Feb</v>
      </c>
      <c r="F489" t="str">
        <f t="shared" si="15"/>
        <v>2021</v>
      </c>
    </row>
    <row r="490" spans="1:6" x14ac:dyDescent="0.25">
      <c r="A490" s="5" t="s">
        <v>248</v>
      </c>
      <c r="B490" s="3" t="s">
        <v>190</v>
      </c>
      <c r="C490" s="3" t="s">
        <v>126</v>
      </c>
      <c r="D490" s="4">
        <v>151660.97756198837</v>
      </c>
      <c r="E490" t="str">
        <f t="shared" si="14"/>
        <v>Mar</v>
      </c>
      <c r="F490" t="str">
        <f t="shared" si="15"/>
        <v>2021</v>
      </c>
    </row>
    <row r="491" spans="1:6" x14ac:dyDescent="0.25">
      <c r="A491" s="5" t="s">
        <v>248</v>
      </c>
      <c r="B491" s="3" t="s">
        <v>190</v>
      </c>
      <c r="C491" s="3" t="s">
        <v>127</v>
      </c>
      <c r="D491" s="4">
        <v>132082.70409954948</v>
      </c>
      <c r="E491" t="str">
        <f t="shared" si="14"/>
        <v>Apr</v>
      </c>
      <c r="F491" t="str">
        <f t="shared" si="15"/>
        <v>2021</v>
      </c>
    </row>
    <row r="492" spans="1:6" x14ac:dyDescent="0.25">
      <c r="A492" s="5" t="s">
        <v>248</v>
      </c>
      <c r="B492" s="3" t="s">
        <v>190</v>
      </c>
      <c r="C492" s="3" t="s">
        <v>128</v>
      </c>
      <c r="D492" s="4">
        <v>129773.80764240328</v>
      </c>
      <c r="E492" t="str">
        <f t="shared" si="14"/>
        <v>May</v>
      </c>
      <c r="F492" t="str">
        <f t="shared" si="15"/>
        <v>2021</v>
      </c>
    </row>
    <row r="493" spans="1:6" x14ac:dyDescent="0.25">
      <c r="A493" s="5" t="s">
        <v>248</v>
      </c>
      <c r="B493" s="3" t="s">
        <v>190</v>
      </c>
      <c r="C493" s="3" t="s">
        <v>129</v>
      </c>
      <c r="D493" s="4">
        <v>127985.78367054347</v>
      </c>
      <c r="E493" t="str">
        <f t="shared" si="14"/>
        <v>Jun</v>
      </c>
      <c r="F493" t="str">
        <f t="shared" si="15"/>
        <v>2021</v>
      </c>
    </row>
    <row r="494" spans="1:6" x14ac:dyDescent="0.25">
      <c r="A494" s="5" t="s">
        <v>248</v>
      </c>
      <c r="B494" s="3" t="s">
        <v>190</v>
      </c>
      <c r="C494" s="3" t="s">
        <v>130</v>
      </c>
      <c r="D494" s="4">
        <v>126009.38792738816</v>
      </c>
      <c r="E494" t="str">
        <f t="shared" si="14"/>
        <v>Jul</v>
      </c>
      <c r="F494" t="str">
        <f t="shared" si="15"/>
        <v>2021</v>
      </c>
    </row>
    <row r="495" spans="1:6" x14ac:dyDescent="0.25">
      <c r="A495" s="5" t="s">
        <v>248</v>
      </c>
      <c r="B495" s="3" t="s">
        <v>190</v>
      </c>
      <c r="C495" s="3" t="s">
        <v>131</v>
      </c>
      <c r="D495" s="4">
        <v>124310.19619740274</v>
      </c>
      <c r="E495" t="str">
        <f t="shared" si="14"/>
        <v>Aug</v>
      </c>
      <c r="F495" t="str">
        <f t="shared" si="15"/>
        <v>2021</v>
      </c>
    </row>
    <row r="496" spans="1:6" x14ac:dyDescent="0.25">
      <c r="A496" s="5" t="s">
        <v>248</v>
      </c>
      <c r="B496" s="3" t="s">
        <v>190</v>
      </c>
      <c r="C496" s="3" t="s">
        <v>132</v>
      </c>
      <c r="D496" s="4">
        <v>122639.04428848065</v>
      </c>
      <c r="E496" t="str">
        <f t="shared" si="14"/>
        <v>Sep</v>
      </c>
      <c r="F496" t="str">
        <f t="shared" si="15"/>
        <v>2021</v>
      </c>
    </row>
    <row r="497" spans="1:6" x14ac:dyDescent="0.25">
      <c r="A497" s="5" t="s">
        <v>248</v>
      </c>
      <c r="B497" s="3" t="s">
        <v>190</v>
      </c>
      <c r="C497" s="3" t="s">
        <v>133</v>
      </c>
      <c r="D497" s="4">
        <v>120629.24265574805</v>
      </c>
      <c r="E497" t="str">
        <f t="shared" si="14"/>
        <v>Oct</v>
      </c>
      <c r="F497" t="str">
        <f t="shared" si="15"/>
        <v>2021</v>
      </c>
    </row>
    <row r="498" spans="1:6" x14ac:dyDescent="0.25">
      <c r="A498" s="5" t="s">
        <v>248</v>
      </c>
      <c r="B498" s="3" t="s">
        <v>190</v>
      </c>
      <c r="C498" s="3" t="s">
        <v>134</v>
      </c>
      <c r="D498" s="4">
        <v>118962.03281450427</v>
      </c>
      <c r="E498" t="str">
        <f t="shared" si="14"/>
        <v>Nov</v>
      </c>
      <c r="F498" t="str">
        <f t="shared" si="15"/>
        <v>2021</v>
      </c>
    </row>
    <row r="499" spans="1:6" x14ac:dyDescent="0.25">
      <c r="A499" s="5" t="s">
        <v>248</v>
      </c>
      <c r="B499" s="3" t="s">
        <v>190</v>
      </c>
      <c r="C499" s="3" t="s">
        <v>135</v>
      </c>
      <c r="D499" s="4">
        <v>117396.33578221359</v>
      </c>
      <c r="E499" t="str">
        <f t="shared" si="14"/>
        <v>Dec</v>
      </c>
      <c r="F499" t="str">
        <f t="shared" si="15"/>
        <v>2021</v>
      </c>
    </row>
    <row r="500" spans="1:6" x14ac:dyDescent="0.25">
      <c r="A500" s="5" t="s">
        <v>248</v>
      </c>
      <c r="B500" s="3" t="s">
        <v>190</v>
      </c>
      <c r="C500" s="3" t="s">
        <v>136</v>
      </c>
      <c r="D500" s="4">
        <v>122763.53900603016</v>
      </c>
      <c r="E500" t="str">
        <f t="shared" si="14"/>
        <v>Jan</v>
      </c>
      <c r="F500" t="str">
        <f t="shared" si="15"/>
        <v>2022</v>
      </c>
    </row>
    <row r="501" spans="1:6" x14ac:dyDescent="0.25">
      <c r="A501" s="5" t="s">
        <v>248</v>
      </c>
      <c r="B501" s="3" t="s">
        <v>190</v>
      </c>
      <c r="C501" s="3" t="s">
        <v>137</v>
      </c>
      <c r="D501" s="4">
        <v>114384.59121218008</v>
      </c>
      <c r="E501" t="str">
        <f t="shared" si="14"/>
        <v>Feb</v>
      </c>
      <c r="F501" t="str">
        <f t="shared" si="15"/>
        <v>2022</v>
      </c>
    </row>
    <row r="502" spans="1:6" x14ac:dyDescent="0.25">
      <c r="A502" s="5" t="s">
        <v>248</v>
      </c>
      <c r="B502" s="3" t="s">
        <v>190</v>
      </c>
      <c r="C502" s="3" t="s">
        <v>138</v>
      </c>
      <c r="D502" s="4">
        <v>92595.881218599621</v>
      </c>
      <c r="E502" t="str">
        <f t="shared" si="14"/>
        <v>Mar</v>
      </c>
      <c r="F502" t="str">
        <f t="shared" si="15"/>
        <v>2022</v>
      </c>
    </row>
    <row r="503" spans="1:6" x14ac:dyDescent="0.25">
      <c r="A503" s="5" t="s">
        <v>248</v>
      </c>
      <c r="B503" s="3" t="s">
        <v>190</v>
      </c>
      <c r="C503" s="3" t="s">
        <v>139</v>
      </c>
      <c r="D503" s="4">
        <v>91576.735885689544</v>
      </c>
      <c r="E503" t="str">
        <f t="shared" si="14"/>
        <v>Apr</v>
      </c>
      <c r="F503" t="str">
        <f t="shared" si="15"/>
        <v>2022</v>
      </c>
    </row>
    <row r="504" spans="1:6" x14ac:dyDescent="0.25">
      <c r="A504" s="5" t="s">
        <v>248</v>
      </c>
      <c r="B504" s="3" t="s">
        <v>190</v>
      </c>
      <c r="C504" s="3" t="s">
        <v>140</v>
      </c>
      <c r="D504" s="4">
        <v>90547.218420611985</v>
      </c>
      <c r="E504" t="str">
        <f t="shared" si="14"/>
        <v>May</v>
      </c>
      <c r="F504" t="str">
        <f t="shared" si="15"/>
        <v>2022</v>
      </c>
    </row>
    <row r="505" spans="1:6" x14ac:dyDescent="0.25">
      <c r="A505" s="5" t="s">
        <v>248</v>
      </c>
      <c r="B505" s="3" t="s">
        <v>190</v>
      </c>
      <c r="C505" s="3" t="s">
        <v>141</v>
      </c>
      <c r="D505" s="4">
        <v>89100.164498790517</v>
      </c>
      <c r="E505" t="str">
        <f t="shared" si="14"/>
        <v>Jun</v>
      </c>
      <c r="F505" t="str">
        <f t="shared" si="15"/>
        <v>2022</v>
      </c>
    </row>
    <row r="506" spans="1:6" x14ac:dyDescent="0.25">
      <c r="A506" s="5" t="s">
        <v>248</v>
      </c>
      <c r="B506" s="3" t="s">
        <v>190</v>
      </c>
      <c r="C506" s="3" t="s">
        <v>142</v>
      </c>
      <c r="D506" s="4">
        <v>88097.701434029106</v>
      </c>
      <c r="E506" t="str">
        <f t="shared" si="14"/>
        <v>Jul</v>
      </c>
      <c r="F506" t="str">
        <f t="shared" si="15"/>
        <v>2022</v>
      </c>
    </row>
    <row r="507" spans="1:6" x14ac:dyDescent="0.25">
      <c r="A507" s="5" t="s">
        <v>248</v>
      </c>
      <c r="B507" s="3" t="s">
        <v>190</v>
      </c>
      <c r="C507" s="3" t="s">
        <v>143</v>
      </c>
      <c r="D507" s="4">
        <v>87125.441798951622</v>
      </c>
      <c r="E507" t="str">
        <f t="shared" si="14"/>
        <v>Aug</v>
      </c>
      <c r="F507" t="str">
        <f t="shared" si="15"/>
        <v>2022</v>
      </c>
    </row>
    <row r="508" spans="1:6" x14ac:dyDescent="0.25">
      <c r="A508" s="5" t="s">
        <v>248</v>
      </c>
      <c r="B508" s="3" t="s">
        <v>190</v>
      </c>
      <c r="C508" s="3" t="s">
        <v>144</v>
      </c>
      <c r="D508" s="4">
        <v>86145.490186689698</v>
      </c>
      <c r="E508" t="str">
        <f t="shared" si="14"/>
        <v>Sep</v>
      </c>
      <c r="F508" t="str">
        <f t="shared" si="15"/>
        <v>2022</v>
      </c>
    </row>
    <row r="509" spans="1:6" x14ac:dyDescent="0.25">
      <c r="A509" s="5" t="s">
        <v>248</v>
      </c>
      <c r="B509" s="3" t="s">
        <v>190</v>
      </c>
      <c r="C509" s="3" t="s">
        <v>145</v>
      </c>
      <c r="D509" s="4">
        <v>85167.25226725878</v>
      </c>
      <c r="E509" t="str">
        <f t="shared" si="14"/>
        <v>Oct</v>
      </c>
      <c r="F509" t="str">
        <f t="shared" si="15"/>
        <v>2022</v>
      </c>
    </row>
    <row r="510" spans="1:6" x14ac:dyDescent="0.25">
      <c r="A510" s="5" t="s">
        <v>248</v>
      </c>
      <c r="B510" s="3" t="s">
        <v>190</v>
      </c>
      <c r="C510" s="3" t="s">
        <v>146</v>
      </c>
      <c r="D510" s="4">
        <v>84221.853353155078</v>
      </c>
      <c r="E510" t="str">
        <f t="shared" si="14"/>
        <v>Nov</v>
      </c>
      <c r="F510" t="str">
        <f t="shared" si="15"/>
        <v>2022</v>
      </c>
    </row>
    <row r="511" spans="1:6" x14ac:dyDescent="0.25">
      <c r="A511" s="5" t="s">
        <v>248</v>
      </c>
      <c r="B511" s="3" t="s">
        <v>190</v>
      </c>
      <c r="C511" s="3" t="s">
        <v>147</v>
      </c>
      <c r="D511" s="4">
        <v>83209.737200285148</v>
      </c>
      <c r="E511" t="str">
        <f t="shared" si="14"/>
        <v>Dec</v>
      </c>
      <c r="F511" t="str">
        <f t="shared" si="15"/>
        <v>2022</v>
      </c>
    </row>
    <row r="512" spans="1:6" x14ac:dyDescent="0.25">
      <c r="A512" s="5" t="s">
        <v>248</v>
      </c>
      <c r="B512" s="3" t="s">
        <v>190</v>
      </c>
      <c r="C512" s="3" t="s">
        <v>148</v>
      </c>
      <c r="D512" s="4">
        <v>87007.167552049839</v>
      </c>
      <c r="E512" t="str">
        <f t="shared" si="14"/>
        <v>Jan</v>
      </c>
      <c r="F512" t="str">
        <f t="shared" si="15"/>
        <v>2023</v>
      </c>
    </row>
    <row r="513" spans="1:6" x14ac:dyDescent="0.25">
      <c r="A513" s="5" t="s">
        <v>248</v>
      </c>
      <c r="B513" s="3" t="s">
        <v>190</v>
      </c>
      <c r="C513" s="3" t="s">
        <v>149</v>
      </c>
      <c r="D513" s="4">
        <v>81414.544207368861</v>
      </c>
      <c r="E513" t="str">
        <f t="shared" si="14"/>
        <v>Feb</v>
      </c>
      <c r="F513" t="str">
        <f t="shared" si="15"/>
        <v>2023</v>
      </c>
    </row>
    <row r="514" spans="1:6" x14ac:dyDescent="0.25">
      <c r="A514" s="5" t="s">
        <v>248</v>
      </c>
      <c r="B514" s="3" t="s">
        <v>190</v>
      </c>
      <c r="C514" s="3" t="s">
        <v>150</v>
      </c>
      <c r="D514" s="4">
        <v>80477.357716174636</v>
      </c>
      <c r="E514" t="str">
        <f t="shared" si="14"/>
        <v>Mar</v>
      </c>
      <c r="F514" t="str">
        <f t="shared" si="15"/>
        <v>2023</v>
      </c>
    </row>
    <row r="515" spans="1:6" x14ac:dyDescent="0.25">
      <c r="A515" s="5" t="s">
        <v>248</v>
      </c>
      <c r="B515" s="3" t="s">
        <v>190</v>
      </c>
      <c r="C515" s="3" t="s">
        <v>151</v>
      </c>
      <c r="D515" s="4">
        <v>79540.889195422234</v>
      </c>
      <c r="E515" t="str">
        <f t="shared" ref="E515:E578" si="16">MID(C515,1,3)</f>
        <v>Apr</v>
      </c>
      <c r="F515" t="str">
        <f t="shared" ref="F515:F578" si="17">MID(C515,5,4)</f>
        <v>2023</v>
      </c>
    </row>
    <row r="516" spans="1:6" x14ac:dyDescent="0.25">
      <c r="A516" s="5" t="s">
        <v>248</v>
      </c>
      <c r="B516" s="3" t="s">
        <v>190</v>
      </c>
      <c r="C516" s="3" t="s">
        <v>152</v>
      </c>
      <c r="D516" s="4">
        <v>78672.546648713411</v>
      </c>
      <c r="E516" t="str">
        <f t="shared" si="16"/>
        <v>May</v>
      </c>
      <c r="F516" t="str">
        <f t="shared" si="17"/>
        <v>2023</v>
      </c>
    </row>
    <row r="517" spans="1:6" x14ac:dyDescent="0.25">
      <c r="A517" s="5" t="s">
        <v>248</v>
      </c>
      <c r="B517" s="3" t="s">
        <v>190</v>
      </c>
      <c r="C517" s="3" t="s">
        <v>153</v>
      </c>
      <c r="D517" s="4">
        <v>77710.237997454402</v>
      </c>
      <c r="E517" t="str">
        <f t="shared" si="16"/>
        <v>Jun</v>
      </c>
      <c r="F517" t="str">
        <f t="shared" si="17"/>
        <v>2023</v>
      </c>
    </row>
    <row r="518" spans="1:6" x14ac:dyDescent="0.25">
      <c r="A518" s="5" t="s">
        <v>248</v>
      </c>
      <c r="B518" s="3" t="s">
        <v>190</v>
      </c>
      <c r="C518" s="3" t="s">
        <v>154</v>
      </c>
      <c r="D518" s="4">
        <v>76840.863832804971</v>
      </c>
      <c r="E518" t="str">
        <f t="shared" si="16"/>
        <v>Jul</v>
      </c>
      <c r="F518" t="str">
        <f t="shared" si="17"/>
        <v>2023</v>
      </c>
    </row>
    <row r="519" spans="1:6" x14ac:dyDescent="0.25">
      <c r="A519" s="5" t="s">
        <v>248</v>
      </c>
      <c r="B519" s="3" t="s">
        <v>190</v>
      </c>
      <c r="C519" s="3" t="s">
        <v>155</v>
      </c>
      <c r="D519" s="4">
        <v>75999.341189903775</v>
      </c>
      <c r="E519" t="str">
        <f t="shared" si="16"/>
        <v>Aug</v>
      </c>
      <c r="F519" t="str">
        <f t="shared" si="17"/>
        <v>2023</v>
      </c>
    </row>
    <row r="520" spans="1:6" x14ac:dyDescent="0.25">
      <c r="A520" s="5" t="s">
        <v>248</v>
      </c>
      <c r="B520" s="3" t="s">
        <v>190</v>
      </c>
      <c r="C520" s="3" t="s">
        <v>156</v>
      </c>
      <c r="D520" s="4">
        <v>75159.395781226369</v>
      </c>
      <c r="E520" t="str">
        <f t="shared" si="16"/>
        <v>Sep</v>
      </c>
      <c r="F520" t="str">
        <f t="shared" si="17"/>
        <v>2023</v>
      </c>
    </row>
    <row r="521" spans="1:6" x14ac:dyDescent="0.25">
      <c r="A521" s="5" t="s">
        <v>248</v>
      </c>
      <c r="B521" s="3" t="s">
        <v>190</v>
      </c>
      <c r="C521" s="3" t="s">
        <v>157</v>
      </c>
      <c r="D521" s="4">
        <v>74296.592620509444</v>
      </c>
      <c r="E521" t="str">
        <f t="shared" si="16"/>
        <v>Oct</v>
      </c>
      <c r="F521" t="str">
        <f t="shared" si="17"/>
        <v>2023</v>
      </c>
    </row>
    <row r="522" spans="1:6" x14ac:dyDescent="0.25">
      <c r="A522" s="5" t="s">
        <v>248</v>
      </c>
      <c r="B522" s="3" t="s">
        <v>190</v>
      </c>
      <c r="C522" s="3" t="s">
        <v>158</v>
      </c>
      <c r="D522" s="4">
        <v>73329.063516439099</v>
      </c>
      <c r="E522" t="str">
        <f t="shared" si="16"/>
        <v>Nov</v>
      </c>
      <c r="F522" t="str">
        <f t="shared" si="17"/>
        <v>2023</v>
      </c>
    </row>
    <row r="523" spans="1:6" x14ac:dyDescent="0.25">
      <c r="A523" s="5" t="s">
        <v>248</v>
      </c>
      <c r="B523" s="3" t="s">
        <v>190</v>
      </c>
      <c r="C523" s="3" t="s">
        <v>159</v>
      </c>
      <c r="D523" s="4">
        <v>72493.988955727371</v>
      </c>
      <c r="E523" t="str">
        <f t="shared" si="16"/>
        <v>Dec</v>
      </c>
      <c r="F523" t="str">
        <f t="shared" si="17"/>
        <v>2023</v>
      </c>
    </row>
    <row r="524" spans="1:6" x14ac:dyDescent="0.25">
      <c r="A524" s="5" t="s">
        <v>248</v>
      </c>
      <c r="B524" s="3" t="s">
        <v>190</v>
      </c>
      <c r="C524" s="3" t="s">
        <v>160</v>
      </c>
      <c r="D524" s="4">
        <v>74937.829392292595</v>
      </c>
      <c r="E524" t="str">
        <f t="shared" si="16"/>
        <v>Jan</v>
      </c>
      <c r="F524" t="str">
        <f t="shared" si="17"/>
        <v>2024</v>
      </c>
    </row>
    <row r="525" spans="1:6" x14ac:dyDescent="0.25">
      <c r="A525" s="5" t="s">
        <v>248</v>
      </c>
      <c r="B525" s="3" t="s">
        <v>190</v>
      </c>
      <c r="C525" s="3" t="s">
        <v>161</v>
      </c>
      <c r="D525" s="4">
        <v>70877.880741459128</v>
      </c>
      <c r="E525" t="str">
        <f t="shared" si="16"/>
        <v>Feb</v>
      </c>
      <c r="F525" t="str">
        <f t="shared" si="17"/>
        <v>2024</v>
      </c>
    </row>
    <row r="526" spans="1:6" x14ac:dyDescent="0.25">
      <c r="A526" s="5" t="s">
        <v>248</v>
      </c>
      <c r="B526" s="3" t="s">
        <v>190</v>
      </c>
      <c r="C526" s="3" t="s">
        <v>162</v>
      </c>
      <c r="D526" s="4">
        <v>70094.491917337597</v>
      </c>
      <c r="E526" t="str">
        <f t="shared" si="16"/>
        <v>Mar</v>
      </c>
      <c r="F526" t="str">
        <f t="shared" si="17"/>
        <v>2024</v>
      </c>
    </row>
    <row r="527" spans="1:6" x14ac:dyDescent="0.25">
      <c r="A527" s="5" t="s">
        <v>248</v>
      </c>
      <c r="B527" s="3" t="s">
        <v>190</v>
      </c>
      <c r="C527" s="3" t="s">
        <v>163</v>
      </c>
      <c r="D527" s="4">
        <v>69338.124598181486</v>
      </c>
      <c r="E527" t="str">
        <f t="shared" si="16"/>
        <v>Apr</v>
      </c>
      <c r="F527" t="str">
        <f t="shared" si="17"/>
        <v>2024</v>
      </c>
    </row>
    <row r="528" spans="1:6" x14ac:dyDescent="0.25">
      <c r="A528" s="5" t="s">
        <v>248</v>
      </c>
      <c r="B528" s="3" t="s">
        <v>190</v>
      </c>
      <c r="C528" s="3" t="s">
        <v>164</v>
      </c>
      <c r="D528" s="4">
        <v>68367.478410374475</v>
      </c>
      <c r="E528" t="str">
        <f t="shared" si="16"/>
        <v>May</v>
      </c>
      <c r="F528" t="str">
        <f t="shared" si="17"/>
        <v>2024</v>
      </c>
    </row>
    <row r="529" spans="1:6" x14ac:dyDescent="0.25">
      <c r="A529" s="5" t="s">
        <v>248</v>
      </c>
      <c r="B529" s="3" t="s">
        <v>190</v>
      </c>
      <c r="C529" s="3" t="s">
        <v>165</v>
      </c>
      <c r="D529" s="4">
        <v>67582.949308142444</v>
      </c>
      <c r="E529" t="str">
        <f t="shared" si="16"/>
        <v>Jun</v>
      </c>
      <c r="F529" t="str">
        <f t="shared" si="17"/>
        <v>2024</v>
      </c>
    </row>
    <row r="530" spans="1:6" x14ac:dyDescent="0.25">
      <c r="A530" s="5" t="s">
        <v>248</v>
      </c>
      <c r="B530" s="3" t="s">
        <v>190</v>
      </c>
      <c r="C530" s="3" t="s">
        <v>166</v>
      </c>
      <c r="D530" s="4">
        <v>66848.996328375375</v>
      </c>
      <c r="E530" t="str">
        <f t="shared" si="16"/>
        <v>Jul</v>
      </c>
      <c r="F530" t="str">
        <f t="shared" si="17"/>
        <v>2024</v>
      </c>
    </row>
    <row r="531" spans="1:6" x14ac:dyDescent="0.25">
      <c r="A531" s="5" t="s">
        <v>248</v>
      </c>
      <c r="B531" s="3" t="s">
        <v>190</v>
      </c>
      <c r="C531" s="3" t="s">
        <v>167</v>
      </c>
      <c r="D531" s="4">
        <v>66084.003755197569</v>
      </c>
      <c r="E531" t="str">
        <f t="shared" si="16"/>
        <v>Aug</v>
      </c>
      <c r="F531" t="str">
        <f t="shared" si="17"/>
        <v>2024</v>
      </c>
    </row>
    <row r="532" spans="1:6" x14ac:dyDescent="0.25">
      <c r="A532" s="5" t="s">
        <v>248</v>
      </c>
      <c r="B532" s="3" t="s">
        <v>190</v>
      </c>
      <c r="C532" s="3" t="s">
        <v>168</v>
      </c>
      <c r="D532" s="4">
        <v>65373.728856214948</v>
      </c>
      <c r="E532" t="str">
        <f t="shared" si="16"/>
        <v>Sep</v>
      </c>
      <c r="F532" t="str">
        <f t="shared" si="17"/>
        <v>2024</v>
      </c>
    </row>
    <row r="533" spans="1:6" x14ac:dyDescent="0.25">
      <c r="A533" s="5" t="s">
        <v>248</v>
      </c>
      <c r="B533" s="3" t="s">
        <v>190</v>
      </c>
      <c r="C533" s="3" t="s">
        <v>169</v>
      </c>
      <c r="D533" s="4">
        <v>64680.09887482319</v>
      </c>
      <c r="E533" t="str">
        <f t="shared" si="16"/>
        <v>Oct</v>
      </c>
      <c r="F533" t="str">
        <f t="shared" si="17"/>
        <v>2024</v>
      </c>
    </row>
    <row r="534" spans="1:6" x14ac:dyDescent="0.25">
      <c r="A534" s="5" t="s">
        <v>248</v>
      </c>
      <c r="B534" s="3" t="s">
        <v>190</v>
      </c>
      <c r="C534" s="3" t="s">
        <v>170</v>
      </c>
      <c r="D534" s="4">
        <v>64021.598262193438</v>
      </c>
      <c r="E534" t="str">
        <f t="shared" si="16"/>
        <v>Nov</v>
      </c>
      <c r="F534" t="str">
        <f t="shared" si="17"/>
        <v>2024</v>
      </c>
    </row>
    <row r="535" spans="1:6" x14ac:dyDescent="0.25">
      <c r="A535" s="5" t="s">
        <v>248</v>
      </c>
      <c r="B535" s="3" t="s">
        <v>190</v>
      </c>
      <c r="C535" s="3" t="s">
        <v>171</v>
      </c>
      <c r="D535" s="4">
        <v>63350.329833578558</v>
      </c>
      <c r="E535" t="str">
        <f t="shared" si="16"/>
        <v>Dec</v>
      </c>
      <c r="F535" t="str">
        <f t="shared" si="17"/>
        <v>2024</v>
      </c>
    </row>
    <row r="536" spans="1:6" x14ac:dyDescent="0.25">
      <c r="A536" s="5" t="s">
        <v>248</v>
      </c>
      <c r="B536" s="3" t="s">
        <v>190</v>
      </c>
      <c r="C536" s="3" t="s">
        <v>172</v>
      </c>
      <c r="D536" s="4">
        <v>64877.978472020026</v>
      </c>
      <c r="E536" t="str">
        <f t="shared" si="16"/>
        <v>Jan</v>
      </c>
      <c r="F536" t="str">
        <f t="shared" si="17"/>
        <v>2025</v>
      </c>
    </row>
    <row r="537" spans="1:6" x14ac:dyDescent="0.25">
      <c r="A537" s="5" t="s">
        <v>248</v>
      </c>
      <c r="B537" s="3" t="s">
        <v>190</v>
      </c>
      <c r="C537" s="3" t="s">
        <v>173</v>
      </c>
      <c r="D537" s="4">
        <v>62042.908385550858</v>
      </c>
      <c r="E537" t="str">
        <f t="shared" si="16"/>
        <v>Feb</v>
      </c>
      <c r="F537" t="str">
        <f t="shared" si="17"/>
        <v>2025</v>
      </c>
    </row>
    <row r="538" spans="1:6" x14ac:dyDescent="0.25">
      <c r="A538" s="5" t="s">
        <v>248</v>
      </c>
      <c r="B538" s="3" t="s">
        <v>190</v>
      </c>
      <c r="C538" s="3" t="s">
        <v>174</v>
      </c>
      <c r="D538" s="4">
        <v>61394.072295881393</v>
      </c>
      <c r="E538" t="str">
        <f t="shared" si="16"/>
        <v>Mar</v>
      </c>
      <c r="F538" t="str">
        <f t="shared" si="17"/>
        <v>2025</v>
      </c>
    </row>
    <row r="539" spans="1:6" x14ac:dyDescent="0.25">
      <c r="A539" s="5" t="s">
        <v>248</v>
      </c>
      <c r="B539" s="3" t="s">
        <v>190</v>
      </c>
      <c r="C539" s="3" t="s">
        <v>175</v>
      </c>
      <c r="D539" s="4">
        <v>60718.916871866684</v>
      </c>
      <c r="E539" t="str">
        <f t="shared" si="16"/>
        <v>Apr</v>
      </c>
      <c r="F539" t="str">
        <f t="shared" si="17"/>
        <v>2025</v>
      </c>
    </row>
    <row r="540" spans="1:6" x14ac:dyDescent="0.25">
      <c r="A540" s="5" t="s">
        <v>248</v>
      </c>
      <c r="B540" s="3" t="s">
        <v>190</v>
      </c>
      <c r="C540" s="3" t="s">
        <v>176</v>
      </c>
      <c r="D540" s="4">
        <v>60096.648426968626</v>
      </c>
      <c r="E540" t="str">
        <f t="shared" si="16"/>
        <v>May</v>
      </c>
      <c r="F540" t="str">
        <f t="shared" si="17"/>
        <v>2025</v>
      </c>
    </row>
    <row r="541" spans="1:6" x14ac:dyDescent="0.25">
      <c r="A541" s="5" t="s">
        <v>248</v>
      </c>
      <c r="B541" s="3" t="s">
        <v>190</v>
      </c>
      <c r="C541" s="3" t="s">
        <v>177</v>
      </c>
      <c r="D541" s="4">
        <v>59481.584786669024</v>
      </c>
      <c r="E541" t="str">
        <f t="shared" si="16"/>
        <v>Jun</v>
      </c>
      <c r="F541" t="str">
        <f t="shared" si="17"/>
        <v>2025</v>
      </c>
    </row>
    <row r="542" spans="1:6" x14ac:dyDescent="0.25">
      <c r="A542" s="5" t="s">
        <v>248</v>
      </c>
      <c r="B542" s="3" t="s">
        <v>190</v>
      </c>
      <c r="C542" s="3" t="s">
        <v>178</v>
      </c>
      <c r="D542" s="4">
        <v>58872.447026849753</v>
      </c>
      <c r="E542" t="str">
        <f t="shared" si="16"/>
        <v>Jul</v>
      </c>
      <c r="F542" t="str">
        <f t="shared" si="17"/>
        <v>2025</v>
      </c>
    </row>
    <row r="543" spans="1:6" x14ac:dyDescent="0.25">
      <c r="A543" s="5" t="s">
        <v>248</v>
      </c>
      <c r="B543" s="3" t="s">
        <v>190</v>
      </c>
      <c r="C543" s="3" t="s">
        <v>179</v>
      </c>
      <c r="D543" s="4">
        <v>58267.08515628559</v>
      </c>
      <c r="E543" t="str">
        <f t="shared" si="16"/>
        <v>Aug</v>
      </c>
      <c r="F543" t="str">
        <f t="shared" si="17"/>
        <v>2025</v>
      </c>
    </row>
    <row r="544" spans="1:6" x14ac:dyDescent="0.25">
      <c r="A544" s="5" t="s">
        <v>248</v>
      </c>
      <c r="B544" s="3" t="s">
        <v>190</v>
      </c>
      <c r="C544" s="3" t="s">
        <v>180</v>
      </c>
      <c r="D544" s="4">
        <v>57672.370853730521</v>
      </c>
      <c r="E544" t="str">
        <f t="shared" si="16"/>
        <v>Sep</v>
      </c>
      <c r="F544" t="str">
        <f t="shared" si="17"/>
        <v>2025</v>
      </c>
    </row>
    <row r="545" spans="1:6" x14ac:dyDescent="0.25">
      <c r="A545" s="5" t="s">
        <v>248</v>
      </c>
      <c r="B545" s="3" t="s">
        <v>190</v>
      </c>
      <c r="C545" s="3" t="s">
        <v>181</v>
      </c>
      <c r="D545" s="4">
        <v>57084.191454621265</v>
      </c>
      <c r="E545" t="str">
        <f t="shared" si="16"/>
        <v>Oct</v>
      </c>
      <c r="F545" t="str">
        <f t="shared" si="17"/>
        <v>2025</v>
      </c>
    </row>
    <row r="546" spans="1:6" x14ac:dyDescent="0.25">
      <c r="A546" s="5" t="s">
        <v>248</v>
      </c>
      <c r="B546" s="3" t="s">
        <v>190</v>
      </c>
      <c r="C546" s="3" t="s">
        <v>182</v>
      </c>
      <c r="D546" s="4">
        <v>56502.254936592784</v>
      </c>
      <c r="E546" t="str">
        <f t="shared" si="16"/>
        <v>Nov</v>
      </c>
      <c r="F546" t="str">
        <f t="shared" si="17"/>
        <v>2025</v>
      </c>
    </row>
    <row r="547" spans="1:6" x14ac:dyDescent="0.25">
      <c r="A547" s="5" t="s">
        <v>248</v>
      </c>
      <c r="B547" s="3" t="s">
        <v>190</v>
      </c>
      <c r="C547" s="3" t="s">
        <v>183</v>
      </c>
      <c r="D547" s="4">
        <v>55927.035508624867</v>
      </c>
      <c r="E547" t="str">
        <f t="shared" si="16"/>
        <v>Dec</v>
      </c>
      <c r="F547" t="str">
        <f t="shared" si="17"/>
        <v>2025</v>
      </c>
    </row>
    <row r="548" spans="1:6" x14ac:dyDescent="0.25">
      <c r="A548" s="5" t="s">
        <v>248</v>
      </c>
      <c r="B548" s="3" t="s">
        <v>190</v>
      </c>
      <c r="C548" s="3" t="s">
        <v>184</v>
      </c>
      <c r="D548" s="4">
        <v>57049.792259982074</v>
      </c>
      <c r="E548" t="str">
        <f t="shared" si="16"/>
        <v>Jan</v>
      </c>
      <c r="F548" t="str">
        <f t="shared" si="17"/>
        <v>2026</v>
      </c>
    </row>
    <row r="549" spans="1:6" x14ac:dyDescent="0.25">
      <c r="A549" s="5" t="s">
        <v>248</v>
      </c>
      <c r="B549" s="3" t="s">
        <v>190</v>
      </c>
      <c r="C549" s="3" t="s">
        <v>185</v>
      </c>
      <c r="D549" s="4">
        <v>56513.772781760468</v>
      </c>
      <c r="E549" t="str">
        <f t="shared" si="16"/>
        <v>Feb</v>
      </c>
      <c r="F549" t="str">
        <f t="shared" si="17"/>
        <v>2026</v>
      </c>
    </row>
    <row r="550" spans="1:6" x14ac:dyDescent="0.25">
      <c r="A550" s="5" t="s">
        <v>248</v>
      </c>
      <c r="B550" s="3" t="s">
        <v>190</v>
      </c>
      <c r="C550" s="3" t="s">
        <v>186</v>
      </c>
      <c r="D550" s="4">
        <v>2506.074963603628</v>
      </c>
      <c r="E550" t="str">
        <f t="shared" si="16"/>
        <v>Mar</v>
      </c>
      <c r="F550" t="str">
        <f t="shared" si="17"/>
        <v>2026</v>
      </c>
    </row>
    <row r="551" spans="1:6" x14ac:dyDescent="0.25">
      <c r="A551" s="5" t="s">
        <v>248</v>
      </c>
      <c r="B551" s="3" t="s">
        <v>190</v>
      </c>
      <c r="C551" s="3" t="s">
        <v>187</v>
      </c>
      <c r="D551" s="4">
        <v>2487.2789297313129</v>
      </c>
      <c r="E551" t="str">
        <f t="shared" si="16"/>
        <v>Apr</v>
      </c>
      <c r="F551" t="str">
        <f t="shared" si="17"/>
        <v>2026</v>
      </c>
    </row>
    <row r="552" spans="1:6" x14ac:dyDescent="0.25">
      <c r="A552" s="5" t="s">
        <v>248</v>
      </c>
      <c r="B552" s="3" t="s">
        <v>190</v>
      </c>
      <c r="C552" s="3" t="s">
        <v>189</v>
      </c>
      <c r="D552" s="4">
        <v>2471.6797463883595</v>
      </c>
      <c r="E552" t="str">
        <f t="shared" si="16"/>
        <v>May</v>
      </c>
      <c r="F552" t="str">
        <f t="shared" si="17"/>
        <v>2026</v>
      </c>
    </row>
    <row r="553" spans="1:6" x14ac:dyDescent="0.25">
      <c r="A553" s="5" t="s">
        <v>248</v>
      </c>
      <c r="B553" s="3" t="s">
        <v>190</v>
      </c>
      <c r="C553" s="3" t="s">
        <v>191</v>
      </c>
      <c r="D553" s="4">
        <v>2456.432035698595</v>
      </c>
      <c r="E553" t="str">
        <f t="shared" si="16"/>
        <v>Jun</v>
      </c>
      <c r="F553" t="str">
        <f t="shared" si="17"/>
        <v>2026</v>
      </c>
    </row>
    <row r="554" spans="1:6" x14ac:dyDescent="0.25">
      <c r="A554" s="5" t="s">
        <v>248</v>
      </c>
      <c r="B554" s="3" t="s">
        <v>190</v>
      </c>
      <c r="C554" s="3" t="s">
        <v>192</v>
      </c>
      <c r="D554" s="4">
        <v>22.605377187012738</v>
      </c>
      <c r="E554" t="str">
        <f t="shared" si="16"/>
        <v>Jul</v>
      </c>
      <c r="F554" t="str">
        <f t="shared" si="17"/>
        <v>2026</v>
      </c>
    </row>
    <row r="555" spans="1:6" x14ac:dyDescent="0.25">
      <c r="A555" s="5" t="s">
        <v>248</v>
      </c>
      <c r="B555" s="3" t="s">
        <v>190</v>
      </c>
      <c r="C555" s="3" t="s">
        <v>193</v>
      </c>
      <c r="D555" s="4">
        <v>21.636243033002248</v>
      </c>
      <c r="E555" t="str">
        <f t="shared" si="16"/>
        <v>Aug</v>
      </c>
      <c r="F555" t="str">
        <f t="shared" si="17"/>
        <v>2026</v>
      </c>
    </row>
    <row r="556" spans="1:6" x14ac:dyDescent="0.25">
      <c r="A556" s="5" t="s">
        <v>248</v>
      </c>
      <c r="B556" s="3" t="s">
        <v>190</v>
      </c>
      <c r="C556" s="3" t="s">
        <v>194</v>
      </c>
      <c r="D556" s="4">
        <v>20.716211676128289</v>
      </c>
      <c r="E556" t="str">
        <f t="shared" si="16"/>
        <v>Sep</v>
      </c>
      <c r="F556" t="str">
        <f t="shared" si="17"/>
        <v>2026</v>
      </c>
    </row>
    <row r="557" spans="1:6" x14ac:dyDescent="0.25">
      <c r="A557" s="5" t="s">
        <v>248</v>
      </c>
      <c r="B557" s="3" t="s">
        <v>190</v>
      </c>
      <c r="C557" s="3" t="s">
        <v>195</v>
      </c>
      <c r="D557" s="4">
        <v>24.353264474556997</v>
      </c>
      <c r="E557" t="str">
        <f t="shared" si="16"/>
        <v>Oct</v>
      </c>
      <c r="F557" t="str">
        <f t="shared" si="17"/>
        <v>2026</v>
      </c>
    </row>
    <row r="558" spans="1:6" x14ac:dyDescent="0.25">
      <c r="A558" s="5" t="s">
        <v>248</v>
      </c>
      <c r="B558" s="3" t="s">
        <v>190</v>
      </c>
      <c r="C558" s="3" t="s">
        <v>196</v>
      </c>
      <c r="D558" s="4">
        <v>27.818888209298514</v>
      </c>
      <c r="E558" t="str">
        <f t="shared" si="16"/>
        <v>Nov</v>
      </c>
      <c r="F558" t="str">
        <f t="shared" si="17"/>
        <v>2026</v>
      </c>
    </row>
    <row r="559" spans="1:6" x14ac:dyDescent="0.25">
      <c r="A559" s="5" t="s">
        <v>248</v>
      </c>
      <c r="B559" s="3" t="s">
        <v>190</v>
      </c>
      <c r="C559" s="3" t="s">
        <v>197</v>
      </c>
      <c r="D559" s="4">
        <v>26.68866242257695</v>
      </c>
      <c r="E559" t="str">
        <f t="shared" si="16"/>
        <v>Dec</v>
      </c>
      <c r="F559" t="str">
        <f t="shared" si="17"/>
        <v>2026</v>
      </c>
    </row>
    <row r="560" spans="1:6" x14ac:dyDescent="0.25">
      <c r="A560" s="5" t="s">
        <v>248</v>
      </c>
      <c r="B560" s="3" t="s">
        <v>190</v>
      </c>
      <c r="C560" s="3" t="s">
        <v>198</v>
      </c>
      <c r="D560" s="4">
        <v>25.604955075247883</v>
      </c>
      <c r="E560" t="str">
        <f t="shared" si="16"/>
        <v>Jan</v>
      </c>
      <c r="F560" t="str">
        <f t="shared" si="17"/>
        <v>2027</v>
      </c>
    </row>
    <row r="561" spans="1:6" x14ac:dyDescent="0.25">
      <c r="A561" s="5" t="s">
        <v>248</v>
      </c>
      <c r="B561" s="3" t="s">
        <v>190</v>
      </c>
      <c r="C561" s="3" t="s">
        <v>199</v>
      </c>
      <c r="D561" s="4">
        <v>24.567766167311319</v>
      </c>
      <c r="E561" t="str">
        <f t="shared" si="16"/>
        <v>Feb</v>
      </c>
      <c r="F561" t="str">
        <f t="shared" si="17"/>
        <v>2027</v>
      </c>
    </row>
    <row r="562" spans="1:6" x14ac:dyDescent="0.25">
      <c r="A562" s="5" t="s">
        <v>248</v>
      </c>
      <c r="B562" s="3" t="s">
        <v>190</v>
      </c>
      <c r="C562" s="3" t="s">
        <v>200</v>
      </c>
      <c r="D562" s="4">
        <v>23.571065530697858</v>
      </c>
      <c r="E562" t="str">
        <f t="shared" si="16"/>
        <v>Mar</v>
      </c>
      <c r="F562" t="str">
        <f t="shared" si="17"/>
        <v>2027</v>
      </c>
    </row>
    <row r="563" spans="1:6" x14ac:dyDescent="0.25">
      <c r="A563" s="5" t="s">
        <v>248</v>
      </c>
      <c r="B563" s="3" t="s">
        <v>190</v>
      </c>
      <c r="C563" s="3" t="s">
        <v>201</v>
      </c>
      <c r="D563" s="4">
        <v>22.61399171282617</v>
      </c>
      <c r="E563" t="str">
        <f t="shared" si="16"/>
        <v>Apr</v>
      </c>
      <c r="F563" t="str">
        <f t="shared" si="17"/>
        <v>2027</v>
      </c>
    </row>
    <row r="564" spans="1:6" x14ac:dyDescent="0.25">
      <c r="A564" s="5" t="s">
        <v>248</v>
      </c>
      <c r="B564" s="3" t="s">
        <v>190</v>
      </c>
      <c r="C564" s="3" t="s">
        <v>202</v>
      </c>
      <c r="D564" s="4">
        <v>21.699990524021604</v>
      </c>
      <c r="E564" t="str">
        <f t="shared" si="16"/>
        <v>May</v>
      </c>
      <c r="F564" t="str">
        <f t="shared" si="17"/>
        <v>2027</v>
      </c>
    </row>
    <row r="565" spans="1:6" x14ac:dyDescent="0.25">
      <c r="A565" s="5" t="s">
        <v>248</v>
      </c>
      <c r="B565" s="3" t="s">
        <v>190</v>
      </c>
      <c r="C565" s="3" t="s">
        <v>203</v>
      </c>
      <c r="D565" s="4">
        <v>20.820447438470747</v>
      </c>
      <c r="E565" t="str">
        <f t="shared" si="16"/>
        <v>Jun</v>
      </c>
      <c r="F565" t="str">
        <f t="shared" si="17"/>
        <v>2027</v>
      </c>
    </row>
    <row r="566" spans="1:6" x14ac:dyDescent="0.25">
      <c r="A566" s="5" t="s">
        <v>248</v>
      </c>
      <c r="B566" s="3" t="s">
        <v>190</v>
      </c>
      <c r="C566" s="3" t="s">
        <v>204</v>
      </c>
      <c r="D566" s="4">
        <v>19.977085361336286</v>
      </c>
      <c r="E566" t="str">
        <f t="shared" si="16"/>
        <v>Jul</v>
      </c>
      <c r="F566" t="str">
        <f t="shared" si="17"/>
        <v>2027</v>
      </c>
    </row>
    <row r="567" spans="1:6" x14ac:dyDescent="0.25">
      <c r="A567" s="5" t="s">
        <v>248</v>
      </c>
      <c r="B567" s="3" t="s">
        <v>190</v>
      </c>
      <c r="C567" s="3" t="s">
        <v>205</v>
      </c>
      <c r="D567" s="4">
        <v>19.167319934874183</v>
      </c>
      <c r="E567" t="str">
        <f t="shared" si="16"/>
        <v>Aug</v>
      </c>
      <c r="F567" t="str">
        <f t="shared" si="17"/>
        <v>2027</v>
      </c>
    </row>
    <row r="568" spans="1:6" x14ac:dyDescent="0.25">
      <c r="A568" s="5" t="s">
        <v>248</v>
      </c>
      <c r="B568" s="3" t="s">
        <v>190</v>
      </c>
      <c r="C568" s="3" t="s">
        <v>206</v>
      </c>
      <c r="D568" s="4">
        <v>18.392012611665791</v>
      </c>
      <c r="E568" t="str">
        <f t="shared" si="16"/>
        <v>Sep</v>
      </c>
      <c r="F568" t="str">
        <f t="shared" si="17"/>
        <v>2027</v>
      </c>
    </row>
    <row r="569" spans="1:6" x14ac:dyDescent="0.25">
      <c r="A569" s="5" t="s">
        <v>248</v>
      </c>
      <c r="B569" s="3" t="s">
        <v>190</v>
      </c>
      <c r="C569" s="3" t="s">
        <v>207</v>
      </c>
      <c r="D569" s="4">
        <v>17.647717581385731</v>
      </c>
      <c r="E569" t="str">
        <f t="shared" si="16"/>
        <v>Oct</v>
      </c>
      <c r="F569" t="str">
        <f t="shared" si="17"/>
        <v>2027</v>
      </c>
    </row>
    <row r="570" spans="1:6" x14ac:dyDescent="0.25">
      <c r="A570" s="5" t="s">
        <v>248</v>
      </c>
      <c r="B570" s="3" t="s">
        <v>190</v>
      </c>
      <c r="C570" s="3" t="s">
        <v>208</v>
      </c>
      <c r="D570" s="4">
        <v>16.933573391452665</v>
      </c>
      <c r="E570" t="str">
        <f t="shared" si="16"/>
        <v>Nov</v>
      </c>
      <c r="F570" t="str">
        <f t="shared" si="17"/>
        <v>2027</v>
      </c>
    </row>
    <row r="571" spans="1:6" x14ac:dyDescent="0.25">
      <c r="A571" s="5" t="s">
        <v>248</v>
      </c>
      <c r="B571" s="3" t="s">
        <v>190</v>
      </c>
      <c r="C571" s="3" t="s">
        <v>209</v>
      </c>
      <c r="D571" s="4">
        <v>16.248718589285254</v>
      </c>
      <c r="E571" t="str">
        <f t="shared" si="16"/>
        <v>Dec</v>
      </c>
      <c r="F571" t="str">
        <f t="shared" si="17"/>
        <v>2027</v>
      </c>
    </row>
    <row r="572" spans="1:6" x14ac:dyDescent="0.25">
      <c r="A572" s="5" t="s">
        <v>248</v>
      </c>
      <c r="B572" s="3" t="s">
        <v>190</v>
      </c>
      <c r="C572" s="3" t="s">
        <v>210</v>
      </c>
      <c r="D572" s="4">
        <v>15.592291722302145</v>
      </c>
      <c r="E572" t="str">
        <f t="shared" si="16"/>
        <v>Jan</v>
      </c>
      <c r="F572" t="str">
        <f t="shared" si="17"/>
        <v>2028</v>
      </c>
    </row>
    <row r="573" spans="1:6" x14ac:dyDescent="0.25">
      <c r="A573" s="5" t="s">
        <v>248</v>
      </c>
      <c r="B573" s="3" t="s">
        <v>190</v>
      </c>
      <c r="C573" s="3" t="s">
        <v>211</v>
      </c>
      <c r="D573" s="4">
        <v>14.96170843275932</v>
      </c>
      <c r="E573" t="str">
        <f t="shared" si="16"/>
        <v>Feb</v>
      </c>
      <c r="F573" t="str">
        <f t="shared" si="17"/>
        <v>2028</v>
      </c>
    </row>
    <row r="574" spans="1:6" x14ac:dyDescent="0.25">
      <c r="A574" s="5" t="s">
        <v>248</v>
      </c>
      <c r="B574" s="3" t="s">
        <v>190</v>
      </c>
      <c r="C574" s="3" t="s">
        <v>212</v>
      </c>
      <c r="D574" s="4">
        <v>14.356968720656772</v>
      </c>
      <c r="E574" t="str">
        <f t="shared" si="16"/>
        <v>Mar</v>
      </c>
      <c r="F574" t="str">
        <f t="shared" si="17"/>
        <v>2028</v>
      </c>
    </row>
    <row r="575" spans="1:6" x14ac:dyDescent="0.25">
      <c r="A575" s="5" t="s">
        <v>248</v>
      </c>
      <c r="B575" s="3" t="s">
        <v>190</v>
      </c>
      <c r="C575" s="3" t="s">
        <v>213</v>
      </c>
      <c r="D575" s="4">
        <v>13.777211133413161</v>
      </c>
      <c r="E575" t="str">
        <f t="shared" si="16"/>
        <v>Apr</v>
      </c>
      <c r="F575" t="str">
        <f t="shared" si="17"/>
        <v>2028</v>
      </c>
    </row>
    <row r="576" spans="1:6" x14ac:dyDescent="0.25">
      <c r="A576" s="5" t="s">
        <v>248</v>
      </c>
      <c r="B576" s="3" t="s">
        <v>190</v>
      </c>
      <c r="C576" s="3" t="s">
        <v>214</v>
      </c>
      <c r="D576" s="4">
        <v>13.220712765865802</v>
      </c>
      <c r="E576" t="str">
        <f t="shared" si="16"/>
        <v>May</v>
      </c>
      <c r="F576" t="str">
        <f t="shared" si="17"/>
        <v>2028</v>
      </c>
    </row>
    <row r="577" spans="1:6" x14ac:dyDescent="0.25">
      <c r="A577" s="5" t="s">
        <v>248</v>
      </c>
      <c r="B577" s="3" t="s">
        <v>190</v>
      </c>
      <c r="C577" s="3" t="s">
        <v>215</v>
      </c>
      <c r="D577" s="4">
        <v>12.686612165433353</v>
      </c>
      <c r="E577" t="str">
        <f t="shared" si="16"/>
        <v>Jun</v>
      </c>
      <c r="F577" t="str">
        <f t="shared" si="17"/>
        <v>2028</v>
      </c>
    </row>
    <row r="578" spans="1:6" x14ac:dyDescent="0.25">
      <c r="A578" s="5" t="s">
        <v>248</v>
      </c>
      <c r="B578" s="3" t="s">
        <v>190</v>
      </c>
      <c r="C578" s="3" t="s">
        <v>216</v>
      </c>
      <c r="D578" s="4">
        <v>12.17404787953447</v>
      </c>
      <c r="E578" t="str">
        <f t="shared" si="16"/>
        <v>Jul</v>
      </c>
      <c r="F578" t="str">
        <f t="shared" si="17"/>
        <v>2028</v>
      </c>
    </row>
    <row r="579" spans="1:6" x14ac:dyDescent="0.25">
      <c r="A579" s="5" t="s">
        <v>248</v>
      </c>
      <c r="B579" s="3" t="s">
        <v>190</v>
      </c>
      <c r="C579" s="3" t="s">
        <v>217</v>
      </c>
      <c r="D579" s="4">
        <v>11.682158455587812</v>
      </c>
      <c r="E579" t="str">
        <f t="shared" ref="E579:E642" si="18">MID(C579,1,3)</f>
        <v>Aug</v>
      </c>
      <c r="F579" t="str">
        <f t="shared" ref="F579:F642" si="19">MID(C579,5,4)</f>
        <v>2028</v>
      </c>
    </row>
    <row r="580" spans="1:6" x14ac:dyDescent="0.25">
      <c r="A580" s="5" t="s">
        <v>248</v>
      </c>
      <c r="B580" s="3" t="s">
        <v>190</v>
      </c>
      <c r="C580" s="3" t="s">
        <v>218</v>
      </c>
      <c r="D580" s="4">
        <v>11.210943893593376</v>
      </c>
      <c r="E580" t="str">
        <f t="shared" si="18"/>
        <v>Sep</v>
      </c>
      <c r="F580" t="str">
        <f t="shared" si="19"/>
        <v>2028</v>
      </c>
    </row>
    <row r="581" spans="1:6" x14ac:dyDescent="0.25">
      <c r="A581" s="5" t="s">
        <v>248</v>
      </c>
      <c r="B581" s="3" t="s">
        <v>190</v>
      </c>
      <c r="C581" s="3" t="s">
        <v>219</v>
      </c>
      <c r="D581" s="4">
        <v>10.757819835807139</v>
      </c>
      <c r="E581" t="str">
        <f t="shared" si="18"/>
        <v>Oct</v>
      </c>
      <c r="F581" t="str">
        <f t="shared" si="19"/>
        <v>2028</v>
      </c>
    </row>
    <row r="582" spans="1:6" x14ac:dyDescent="0.25">
      <c r="A582" s="5" t="s">
        <v>248</v>
      </c>
      <c r="B582" s="3" t="s">
        <v>190</v>
      </c>
      <c r="C582" s="3" t="s">
        <v>220</v>
      </c>
      <c r="D582" s="4">
        <v>10.325370639973121</v>
      </c>
      <c r="E582" t="str">
        <f t="shared" si="18"/>
        <v>Nov</v>
      </c>
      <c r="F582" t="str">
        <f t="shared" si="19"/>
        <v>2028</v>
      </c>
    </row>
    <row r="583" spans="1:6" x14ac:dyDescent="0.25">
      <c r="A583" s="5" t="s">
        <v>248</v>
      </c>
      <c r="B583" s="3" t="s">
        <v>190</v>
      </c>
      <c r="C583" s="3" t="s">
        <v>221</v>
      </c>
      <c r="D583" s="4">
        <v>0.10251285717977654</v>
      </c>
      <c r="E583" t="str">
        <f t="shared" si="18"/>
        <v>Dec</v>
      </c>
      <c r="F583" t="str">
        <f t="shared" si="19"/>
        <v>2028</v>
      </c>
    </row>
    <row r="584" spans="1:6" x14ac:dyDescent="0.25">
      <c r="A584" s="5" t="s">
        <v>248</v>
      </c>
      <c r="B584" s="3" t="s">
        <v>190</v>
      </c>
      <c r="C584" s="3" t="s">
        <v>222</v>
      </c>
      <c r="D584" s="4">
        <v>9.6482689110377912E-2</v>
      </c>
      <c r="E584" t="str">
        <f t="shared" si="18"/>
        <v>Jan</v>
      </c>
      <c r="F584" t="str">
        <f t="shared" si="19"/>
        <v>2029</v>
      </c>
    </row>
    <row r="585" spans="1:6" x14ac:dyDescent="0.25">
      <c r="A585" s="5" t="s">
        <v>248</v>
      </c>
      <c r="B585" s="3" t="s">
        <v>190</v>
      </c>
      <c r="C585" s="3" t="s">
        <v>223</v>
      </c>
      <c r="D585" s="4">
        <v>9.0452521040979297E-2</v>
      </c>
      <c r="E585" t="str">
        <f t="shared" si="18"/>
        <v>Feb</v>
      </c>
      <c r="F585" t="str">
        <f t="shared" si="19"/>
        <v>2029</v>
      </c>
    </row>
    <row r="586" spans="1:6" x14ac:dyDescent="0.25">
      <c r="A586" s="5" t="s">
        <v>248</v>
      </c>
      <c r="B586" s="3" t="s">
        <v>190</v>
      </c>
      <c r="C586" s="3" t="s">
        <v>224</v>
      </c>
      <c r="D586" s="4">
        <v>8.3560900390238016E-2</v>
      </c>
      <c r="E586" t="str">
        <f t="shared" si="18"/>
        <v>Mar</v>
      </c>
      <c r="F586" t="str">
        <f t="shared" si="19"/>
        <v>2029</v>
      </c>
    </row>
    <row r="587" spans="1:6" x14ac:dyDescent="0.25">
      <c r="A587" s="5" t="s">
        <v>248</v>
      </c>
      <c r="B587" s="3" t="s">
        <v>190</v>
      </c>
      <c r="C587" s="3" t="s">
        <v>225</v>
      </c>
      <c r="D587" s="4">
        <v>7.9253637483524708E-2</v>
      </c>
      <c r="E587" t="str">
        <f t="shared" si="18"/>
        <v>Apr</v>
      </c>
      <c r="F587" t="str">
        <f t="shared" si="19"/>
        <v>2029</v>
      </c>
    </row>
    <row r="588" spans="1:6" x14ac:dyDescent="0.25">
      <c r="A588" s="5" t="s">
        <v>248</v>
      </c>
      <c r="B588" s="3" t="s">
        <v>190</v>
      </c>
      <c r="C588" s="3" t="s">
        <v>226</v>
      </c>
      <c r="D588" s="4">
        <v>7.3223469414126108E-2</v>
      </c>
      <c r="E588" t="str">
        <f t="shared" si="18"/>
        <v>May</v>
      </c>
      <c r="F588" t="str">
        <f t="shared" si="19"/>
        <v>2029</v>
      </c>
    </row>
    <row r="589" spans="1:6" x14ac:dyDescent="0.25">
      <c r="A589" s="5" t="s">
        <v>248</v>
      </c>
      <c r="B589" s="3" t="s">
        <v>190</v>
      </c>
      <c r="C589" s="3" t="s">
        <v>227</v>
      </c>
      <c r="D589" s="4">
        <v>6.8054753926070147E-2</v>
      </c>
      <c r="E589" t="str">
        <f t="shared" si="18"/>
        <v>Jun</v>
      </c>
      <c r="F589" t="str">
        <f t="shared" si="19"/>
        <v>2029</v>
      </c>
    </row>
    <row r="590" spans="1:6" x14ac:dyDescent="0.25">
      <c r="A590" s="5" t="s">
        <v>248</v>
      </c>
      <c r="B590" s="3" t="s">
        <v>228</v>
      </c>
      <c r="C590" s="3" t="s">
        <v>7</v>
      </c>
      <c r="D590" s="4">
        <v>5495446.1994970012</v>
      </c>
      <c r="E590" t="str">
        <f t="shared" si="18"/>
        <v>Apr</v>
      </c>
      <c r="F590" t="str">
        <f t="shared" si="19"/>
        <v>2011</v>
      </c>
    </row>
    <row r="591" spans="1:6" x14ac:dyDescent="0.25">
      <c r="A591" s="5" t="s">
        <v>248</v>
      </c>
      <c r="B591" s="3" t="s">
        <v>228</v>
      </c>
      <c r="C591" s="3" t="s">
        <v>8</v>
      </c>
      <c r="D591" s="4">
        <v>9991901.3800157011</v>
      </c>
      <c r="E591" t="str">
        <f t="shared" si="18"/>
        <v>May</v>
      </c>
      <c r="F591" t="str">
        <f t="shared" si="19"/>
        <v>2011</v>
      </c>
    </row>
    <row r="592" spans="1:6" x14ac:dyDescent="0.25">
      <c r="A592" s="5" t="s">
        <v>248</v>
      </c>
      <c r="B592" s="3" t="s">
        <v>228</v>
      </c>
      <c r="C592" s="3" t="s">
        <v>9</v>
      </c>
      <c r="D592" s="4">
        <v>7273206.2716627941</v>
      </c>
      <c r="E592" t="str">
        <f t="shared" si="18"/>
        <v>Jun</v>
      </c>
      <c r="F592" t="str">
        <f t="shared" si="19"/>
        <v>2011</v>
      </c>
    </row>
    <row r="593" spans="1:6" x14ac:dyDescent="0.25">
      <c r="A593" s="5" t="s">
        <v>248</v>
      </c>
      <c r="B593" s="3" t="s">
        <v>228</v>
      </c>
      <c r="C593" s="3" t="s">
        <v>10</v>
      </c>
      <c r="D593" s="4">
        <v>5881547.2809387296</v>
      </c>
      <c r="E593" t="str">
        <f t="shared" si="18"/>
        <v>Jul</v>
      </c>
      <c r="F593" t="str">
        <f t="shared" si="19"/>
        <v>2011</v>
      </c>
    </row>
    <row r="594" spans="1:6" x14ac:dyDescent="0.25">
      <c r="A594" s="5" t="s">
        <v>248</v>
      </c>
      <c r="B594" s="3" t="s">
        <v>228</v>
      </c>
      <c r="C594" s="3" t="s">
        <v>11</v>
      </c>
      <c r="D594" s="4">
        <v>5021658.7089488897</v>
      </c>
      <c r="E594" t="str">
        <f t="shared" si="18"/>
        <v>Aug</v>
      </c>
      <c r="F594" t="str">
        <f t="shared" si="19"/>
        <v>2011</v>
      </c>
    </row>
    <row r="595" spans="1:6" x14ac:dyDescent="0.25">
      <c r="A595" s="5" t="s">
        <v>248</v>
      </c>
      <c r="B595" s="3" t="s">
        <v>228</v>
      </c>
      <c r="C595" s="3" t="s">
        <v>12</v>
      </c>
      <c r="D595" s="4">
        <v>4384970.5326110562</v>
      </c>
      <c r="E595" t="str">
        <f t="shared" si="18"/>
        <v>Sep</v>
      </c>
      <c r="F595" t="str">
        <f t="shared" si="19"/>
        <v>2011</v>
      </c>
    </row>
    <row r="596" spans="1:6" x14ac:dyDescent="0.25">
      <c r="A596" s="5" t="s">
        <v>248</v>
      </c>
      <c r="B596" s="3" t="s">
        <v>228</v>
      </c>
      <c r="C596" s="3" t="s">
        <v>13</v>
      </c>
      <c r="D596" s="4">
        <v>3791205.6476447247</v>
      </c>
      <c r="E596" t="str">
        <f t="shared" si="18"/>
        <v>Oct</v>
      </c>
      <c r="F596" t="str">
        <f t="shared" si="19"/>
        <v>2011</v>
      </c>
    </row>
    <row r="597" spans="1:6" x14ac:dyDescent="0.25">
      <c r="A597" s="5" t="s">
        <v>248</v>
      </c>
      <c r="B597" s="3" t="s">
        <v>228</v>
      </c>
      <c r="C597" s="3" t="s">
        <v>14</v>
      </c>
      <c r="D597" s="4">
        <v>3622931.438746898</v>
      </c>
      <c r="E597" t="str">
        <f t="shared" si="18"/>
        <v>Nov</v>
      </c>
      <c r="F597" t="str">
        <f t="shared" si="19"/>
        <v>2011</v>
      </c>
    </row>
    <row r="598" spans="1:6" x14ac:dyDescent="0.25">
      <c r="A598" s="5" t="s">
        <v>248</v>
      </c>
      <c r="B598" s="3" t="s">
        <v>228</v>
      </c>
      <c r="C598" s="3" t="s">
        <v>15</v>
      </c>
      <c r="D598" s="4">
        <v>3230873.0226540561</v>
      </c>
      <c r="E598" t="str">
        <f t="shared" si="18"/>
        <v>Dec</v>
      </c>
      <c r="F598" t="str">
        <f t="shared" si="19"/>
        <v>2011</v>
      </c>
    </row>
    <row r="599" spans="1:6" x14ac:dyDescent="0.25">
      <c r="A599" s="5" t="s">
        <v>248</v>
      </c>
      <c r="B599" s="3" t="s">
        <v>228</v>
      </c>
      <c r="C599" s="3" t="s">
        <v>16</v>
      </c>
      <c r="D599" s="4">
        <v>3051793.508552636</v>
      </c>
      <c r="E599" t="str">
        <f t="shared" si="18"/>
        <v>Jan</v>
      </c>
      <c r="F599" t="str">
        <f t="shared" si="19"/>
        <v>2012</v>
      </c>
    </row>
    <row r="600" spans="1:6" x14ac:dyDescent="0.25">
      <c r="A600" s="5" t="s">
        <v>248</v>
      </c>
      <c r="B600" s="3" t="s">
        <v>228</v>
      </c>
      <c r="C600" s="3" t="s">
        <v>17</v>
      </c>
      <c r="D600" s="4">
        <v>2823046.4591634562</v>
      </c>
      <c r="E600" t="str">
        <f t="shared" si="18"/>
        <v>Feb</v>
      </c>
      <c r="F600" t="str">
        <f t="shared" si="19"/>
        <v>2012</v>
      </c>
    </row>
    <row r="601" spans="1:6" x14ac:dyDescent="0.25">
      <c r="A601" s="5" t="s">
        <v>248</v>
      </c>
      <c r="B601" s="3" t="s">
        <v>228</v>
      </c>
      <c r="C601" s="3" t="s">
        <v>18</v>
      </c>
      <c r="D601" s="4">
        <v>2605216.9904377759</v>
      </c>
      <c r="E601" t="str">
        <f t="shared" si="18"/>
        <v>Mar</v>
      </c>
      <c r="F601" t="str">
        <f t="shared" si="19"/>
        <v>2012</v>
      </c>
    </row>
    <row r="602" spans="1:6" x14ac:dyDescent="0.25">
      <c r="A602" s="5" t="s">
        <v>248</v>
      </c>
      <c r="B602" s="3" t="s">
        <v>228</v>
      </c>
      <c r="C602" s="3" t="s">
        <v>19</v>
      </c>
      <c r="D602" s="4">
        <v>2489108.3052580366</v>
      </c>
      <c r="E602" t="str">
        <f t="shared" si="18"/>
        <v>Apr</v>
      </c>
      <c r="F602" t="str">
        <f t="shared" si="19"/>
        <v>2012</v>
      </c>
    </row>
    <row r="603" spans="1:6" x14ac:dyDescent="0.25">
      <c r="A603" s="5" t="s">
        <v>248</v>
      </c>
      <c r="B603" s="3" t="s">
        <v>228</v>
      </c>
      <c r="C603" s="3" t="s">
        <v>20</v>
      </c>
      <c r="D603" s="4">
        <v>2389684.5385937402</v>
      </c>
      <c r="E603" t="str">
        <f t="shared" si="18"/>
        <v>May</v>
      </c>
      <c r="F603" t="str">
        <f t="shared" si="19"/>
        <v>2012</v>
      </c>
    </row>
    <row r="604" spans="1:6" x14ac:dyDescent="0.25">
      <c r="A604" s="5" t="s">
        <v>248</v>
      </c>
      <c r="B604" s="3" t="s">
        <v>228</v>
      </c>
      <c r="C604" s="3" t="s">
        <v>21</v>
      </c>
      <c r="D604" s="4">
        <v>2274938.4311064607</v>
      </c>
      <c r="E604" t="str">
        <f t="shared" si="18"/>
        <v>Jun</v>
      </c>
      <c r="F604" t="str">
        <f t="shared" si="19"/>
        <v>2012</v>
      </c>
    </row>
    <row r="605" spans="1:6" x14ac:dyDescent="0.25">
      <c r="A605" s="5" t="s">
        <v>248</v>
      </c>
      <c r="B605" s="3" t="s">
        <v>228</v>
      </c>
      <c r="C605" s="3" t="s">
        <v>22</v>
      </c>
      <c r="D605" s="4">
        <v>2070212.2495504164</v>
      </c>
      <c r="E605" t="str">
        <f t="shared" si="18"/>
        <v>Jul</v>
      </c>
      <c r="F605" t="str">
        <f t="shared" si="19"/>
        <v>2012</v>
      </c>
    </row>
    <row r="606" spans="1:6" x14ac:dyDescent="0.25">
      <c r="A606" s="5" t="s">
        <v>248</v>
      </c>
      <c r="B606" s="3" t="s">
        <v>228</v>
      </c>
      <c r="C606" s="3" t="s">
        <v>23</v>
      </c>
      <c r="D606" s="4">
        <v>1971913.2283059217</v>
      </c>
      <c r="E606" t="str">
        <f t="shared" si="18"/>
        <v>Aug</v>
      </c>
      <c r="F606" t="str">
        <f t="shared" si="19"/>
        <v>2012</v>
      </c>
    </row>
    <row r="607" spans="1:6" x14ac:dyDescent="0.25">
      <c r="A607" s="5" t="s">
        <v>248</v>
      </c>
      <c r="B607" s="3" t="s">
        <v>228</v>
      </c>
      <c r="C607" s="3" t="s">
        <v>24</v>
      </c>
      <c r="D607" s="4">
        <v>1883009.6614386276</v>
      </c>
      <c r="E607" t="str">
        <f t="shared" si="18"/>
        <v>Sep</v>
      </c>
      <c r="F607" t="str">
        <f t="shared" si="19"/>
        <v>2012</v>
      </c>
    </row>
    <row r="608" spans="1:6" x14ac:dyDescent="0.25">
      <c r="A608" s="5" t="s">
        <v>248</v>
      </c>
      <c r="B608" s="3" t="s">
        <v>228</v>
      </c>
      <c r="C608" s="3" t="s">
        <v>25</v>
      </c>
      <c r="D608" s="4">
        <v>1844295.2523942869</v>
      </c>
      <c r="E608" t="str">
        <f t="shared" si="18"/>
        <v>Oct</v>
      </c>
      <c r="F608" t="str">
        <f t="shared" si="19"/>
        <v>2012</v>
      </c>
    </row>
    <row r="609" spans="1:6" x14ac:dyDescent="0.25">
      <c r="A609" s="5" t="s">
        <v>248</v>
      </c>
      <c r="B609" s="3" t="s">
        <v>228</v>
      </c>
      <c r="C609" s="3" t="s">
        <v>26</v>
      </c>
      <c r="D609" s="4">
        <v>1772344.2369048395</v>
      </c>
      <c r="E609" t="str">
        <f t="shared" si="18"/>
        <v>Nov</v>
      </c>
      <c r="F609" t="str">
        <f t="shared" si="19"/>
        <v>2012</v>
      </c>
    </row>
    <row r="610" spans="1:6" x14ac:dyDescent="0.25">
      <c r="A610" s="5" t="s">
        <v>248</v>
      </c>
      <c r="B610" s="3" t="s">
        <v>228</v>
      </c>
      <c r="C610" s="3" t="s">
        <v>27</v>
      </c>
      <c r="D610" s="4">
        <v>1662690.4652339807</v>
      </c>
      <c r="E610" t="str">
        <f t="shared" si="18"/>
        <v>Dec</v>
      </c>
      <c r="F610" t="str">
        <f t="shared" si="19"/>
        <v>2012</v>
      </c>
    </row>
    <row r="611" spans="1:6" x14ac:dyDescent="0.25">
      <c r="A611" s="5" t="s">
        <v>248</v>
      </c>
      <c r="B611" s="3" t="s">
        <v>228</v>
      </c>
      <c r="C611" s="3" t="s">
        <v>28</v>
      </c>
      <c r="D611" s="4">
        <v>1571936.9080127331</v>
      </c>
      <c r="E611" t="str">
        <f t="shared" si="18"/>
        <v>Jan</v>
      </c>
      <c r="F611" t="str">
        <f t="shared" si="19"/>
        <v>2013</v>
      </c>
    </row>
    <row r="612" spans="1:6" x14ac:dyDescent="0.25">
      <c r="A612" s="5" t="s">
        <v>248</v>
      </c>
      <c r="B612" s="3" t="s">
        <v>228</v>
      </c>
      <c r="C612" s="3" t="s">
        <v>29</v>
      </c>
      <c r="D612" s="4">
        <v>1488468.2727682088</v>
      </c>
      <c r="E612" t="str">
        <f t="shared" si="18"/>
        <v>Feb</v>
      </c>
      <c r="F612" t="str">
        <f t="shared" si="19"/>
        <v>2013</v>
      </c>
    </row>
    <row r="613" spans="1:6" x14ac:dyDescent="0.25">
      <c r="A613" s="5" t="s">
        <v>248</v>
      </c>
      <c r="B613" s="3" t="s">
        <v>228</v>
      </c>
      <c r="C613" s="3" t="s">
        <v>30</v>
      </c>
      <c r="D613" s="4">
        <v>1382119.3860010703</v>
      </c>
      <c r="E613" t="str">
        <f t="shared" si="18"/>
        <v>Mar</v>
      </c>
      <c r="F613" t="str">
        <f t="shared" si="19"/>
        <v>2013</v>
      </c>
    </row>
    <row r="614" spans="1:6" x14ac:dyDescent="0.25">
      <c r="A614" s="5" t="s">
        <v>248</v>
      </c>
      <c r="B614" s="3" t="s">
        <v>228</v>
      </c>
      <c r="C614" s="3" t="s">
        <v>31</v>
      </c>
      <c r="D614" s="4">
        <v>1298321.7495775903</v>
      </c>
      <c r="E614" t="str">
        <f t="shared" si="18"/>
        <v>Apr</v>
      </c>
      <c r="F614" t="str">
        <f t="shared" si="19"/>
        <v>2013</v>
      </c>
    </row>
    <row r="615" spans="1:6" x14ac:dyDescent="0.25">
      <c r="A615" s="5" t="s">
        <v>248</v>
      </c>
      <c r="B615" s="3" t="s">
        <v>228</v>
      </c>
      <c r="C615" s="3" t="s">
        <v>32</v>
      </c>
      <c r="D615" s="4">
        <v>1228944.4675782975</v>
      </c>
      <c r="E615" t="str">
        <f t="shared" si="18"/>
        <v>May</v>
      </c>
      <c r="F615" t="str">
        <f t="shared" si="19"/>
        <v>2013</v>
      </c>
    </row>
    <row r="616" spans="1:6" x14ac:dyDescent="0.25">
      <c r="A616" s="5" t="s">
        <v>248</v>
      </c>
      <c r="B616" s="3" t="s">
        <v>228</v>
      </c>
      <c r="C616" s="3" t="s">
        <v>33</v>
      </c>
      <c r="D616" s="4">
        <v>1167732.6620005472</v>
      </c>
      <c r="E616" t="str">
        <f t="shared" si="18"/>
        <v>Jun</v>
      </c>
      <c r="F616" t="str">
        <f t="shared" si="19"/>
        <v>2013</v>
      </c>
    </row>
    <row r="617" spans="1:6" x14ac:dyDescent="0.25">
      <c r="A617" s="5" t="s">
        <v>248</v>
      </c>
      <c r="B617" s="3" t="s">
        <v>228</v>
      </c>
      <c r="C617" s="3" t="s">
        <v>34</v>
      </c>
      <c r="D617" s="4">
        <v>1126673.9157658631</v>
      </c>
      <c r="E617" t="str">
        <f t="shared" si="18"/>
        <v>Jul</v>
      </c>
      <c r="F617" t="str">
        <f t="shared" si="19"/>
        <v>2013</v>
      </c>
    </row>
    <row r="618" spans="1:6" x14ac:dyDescent="0.25">
      <c r="A618" s="5" t="s">
        <v>248</v>
      </c>
      <c r="B618" s="3" t="s">
        <v>228</v>
      </c>
      <c r="C618" s="3" t="s">
        <v>35</v>
      </c>
      <c r="D618" s="4">
        <v>1070167.3680462884</v>
      </c>
      <c r="E618" t="str">
        <f t="shared" si="18"/>
        <v>Aug</v>
      </c>
      <c r="F618" t="str">
        <f t="shared" si="19"/>
        <v>2013</v>
      </c>
    </row>
    <row r="619" spans="1:6" x14ac:dyDescent="0.25">
      <c r="A619" s="5" t="s">
        <v>248</v>
      </c>
      <c r="B619" s="3" t="s">
        <v>228</v>
      </c>
      <c r="C619" s="3" t="s">
        <v>36</v>
      </c>
      <c r="D619" s="4">
        <v>1004103.23963755</v>
      </c>
      <c r="E619" t="str">
        <f t="shared" si="18"/>
        <v>Sep</v>
      </c>
      <c r="F619" t="str">
        <f t="shared" si="19"/>
        <v>2013</v>
      </c>
    </row>
    <row r="620" spans="1:6" x14ac:dyDescent="0.25">
      <c r="A620" s="5" t="s">
        <v>248</v>
      </c>
      <c r="B620" s="3" t="s">
        <v>228</v>
      </c>
      <c r="C620" s="3" t="s">
        <v>37</v>
      </c>
      <c r="D620" s="4">
        <v>971842.31225244887</v>
      </c>
      <c r="E620" t="str">
        <f t="shared" si="18"/>
        <v>Oct</v>
      </c>
      <c r="F620" t="str">
        <f t="shared" si="19"/>
        <v>2013</v>
      </c>
    </row>
    <row r="621" spans="1:6" x14ac:dyDescent="0.25">
      <c r="A621" s="5" t="s">
        <v>248</v>
      </c>
      <c r="B621" s="3" t="s">
        <v>228</v>
      </c>
      <c r="C621" s="3" t="s">
        <v>38</v>
      </c>
      <c r="D621" s="4">
        <v>942727.79447759967</v>
      </c>
      <c r="E621" t="str">
        <f t="shared" si="18"/>
        <v>Nov</v>
      </c>
      <c r="F621" t="str">
        <f t="shared" si="19"/>
        <v>2013</v>
      </c>
    </row>
    <row r="622" spans="1:6" x14ac:dyDescent="0.25">
      <c r="A622" s="5" t="s">
        <v>248</v>
      </c>
      <c r="B622" s="3" t="s">
        <v>228</v>
      </c>
      <c r="C622" s="3" t="s">
        <v>39</v>
      </c>
      <c r="D622" s="4">
        <v>898202.55159372615</v>
      </c>
      <c r="E622" t="str">
        <f t="shared" si="18"/>
        <v>Dec</v>
      </c>
      <c r="F622" t="str">
        <f t="shared" si="19"/>
        <v>2013</v>
      </c>
    </row>
    <row r="623" spans="1:6" x14ac:dyDescent="0.25">
      <c r="A623" s="5" t="s">
        <v>248</v>
      </c>
      <c r="B623" s="3" t="s">
        <v>228</v>
      </c>
      <c r="C623" s="3" t="s">
        <v>40</v>
      </c>
      <c r="D623" s="4">
        <v>866834.88791343779</v>
      </c>
      <c r="E623" t="str">
        <f t="shared" si="18"/>
        <v>Jan</v>
      </c>
      <c r="F623" t="str">
        <f t="shared" si="19"/>
        <v>2014</v>
      </c>
    </row>
    <row r="624" spans="1:6" x14ac:dyDescent="0.25">
      <c r="A624" s="5" t="s">
        <v>248</v>
      </c>
      <c r="B624" s="3" t="s">
        <v>228</v>
      </c>
      <c r="C624" s="3" t="s">
        <v>41</v>
      </c>
      <c r="D624" s="4">
        <v>851049.91778568947</v>
      </c>
      <c r="E624" t="str">
        <f t="shared" si="18"/>
        <v>Feb</v>
      </c>
      <c r="F624" t="str">
        <f t="shared" si="19"/>
        <v>2014</v>
      </c>
    </row>
    <row r="625" spans="1:6" x14ac:dyDescent="0.25">
      <c r="A625" s="5" t="s">
        <v>248</v>
      </c>
      <c r="B625" s="3" t="s">
        <v>228</v>
      </c>
      <c r="C625" s="3" t="s">
        <v>42</v>
      </c>
      <c r="D625" s="4">
        <v>804984.16205839533</v>
      </c>
      <c r="E625" t="str">
        <f t="shared" si="18"/>
        <v>Mar</v>
      </c>
      <c r="F625" t="str">
        <f t="shared" si="19"/>
        <v>2014</v>
      </c>
    </row>
    <row r="626" spans="1:6" x14ac:dyDescent="0.25">
      <c r="A626" s="5" t="s">
        <v>248</v>
      </c>
      <c r="B626" s="3" t="s">
        <v>228</v>
      </c>
      <c r="C626" s="3" t="s">
        <v>43</v>
      </c>
      <c r="D626" s="4">
        <v>783932.58860156185</v>
      </c>
      <c r="E626" t="str">
        <f t="shared" si="18"/>
        <v>Apr</v>
      </c>
      <c r="F626" t="str">
        <f t="shared" si="19"/>
        <v>2014</v>
      </c>
    </row>
    <row r="627" spans="1:6" x14ac:dyDescent="0.25">
      <c r="A627" s="5" t="s">
        <v>248</v>
      </c>
      <c r="B627" s="3" t="s">
        <v>228</v>
      </c>
      <c r="C627" s="3" t="s">
        <v>44</v>
      </c>
      <c r="D627" s="4">
        <v>740449.0395444415</v>
      </c>
      <c r="E627" t="str">
        <f t="shared" si="18"/>
        <v>May</v>
      </c>
      <c r="F627" t="str">
        <f t="shared" si="19"/>
        <v>2014</v>
      </c>
    </row>
    <row r="628" spans="1:6" x14ac:dyDescent="0.25">
      <c r="A628" s="5" t="s">
        <v>248</v>
      </c>
      <c r="B628" s="3" t="s">
        <v>228</v>
      </c>
      <c r="C628" s="3" t="s">
        <v>45</v>
      </c>
      <c r="D628" s="4">
        <v>712951.53014278132</v>
      </c>
      <c r="E628" t="str">
        <f t="shared" si="18"/>
        <v>Jun</v>
      </c>
      <c r="F628" t="str">
        <f t="shared" si="19"/>
        <v>2014</v>
      </c>
    </row>
    <row r="629" spans="1:6" x14ac:dyDescent="0.25">
      <c r="A629" s="5" t="s">
        <v>248</v>
      </c>
      <c r="B629" s="3" t="s">
        <v>228</v>
      </c>
      <c r="C629" s="3" t="s">
        <v>46</v>
      </c>
      <c r="D629" s="4">
        <v>708090.94142478483</v>
      </c>
      <c r="E629" t="str">
        <f t="shared" si="18"/>
        <v>Jul</v>
      </c>
      <c r="F629" t="str">
        <f t="shared" si="19"/>
        <v>2014</v>
      </c>
    </row>
    <row r="630" spans="1:6" x14ac:dyDescent="0.25">
      <c r="A630" s="5" t="s">
        <v>248</v>
      </c>
      <c r="B630" s="3" t="s">
        <v>228</v>
      </c>
      <c r="C630" s="3" t="s">
        <v>47</v>
      </c>
      <c r="D630" s="4">
        <v>700806.32397006883</v>
      </c>
      <c r="E630" t="str">
        <f t="shared" si="18"/>
        <v>Aug</v>
      </c>
      <c r="F630" t="str">
        <f t="shared" si="19"/>
        <v>2014</v>
      </c>
    </row>
    <row r="631" spans="1:6" x14ac:dyDescent="0.25">
      <c r="A631" s="5" t="s">
        <v>248</v>
      </c>
      <c r="B631" s="3" t="s">
        <v>228</v>
      </c>
      <c r="C631" s="3" t="s">
        <v>48</v>
      </c>
      <c r="D631" s="4">
        <v>684873.48953962245</v>
      </c>
      <c r="E631" t="str">
        <f t="shared" si="18"/>
        <v>Sep</v>
      </c>
      <c r="F631" t="str">
        <f t="shared" si="19"/>
        <v>2014</v>
      </c>
    </row>
    <row r="632" spans="1:6" x14ac:dyDescent="0.25">
      <c r="A632" s="5" t="s">
        <v>248</v>
      </c>
      <c r="B632" s="3" t="s">
        <v>228</v>
      </c>
      <c r="C632" s="3" t="s">
        <v>49</v>
      </c>
      <c r="D632" s="4">
        <v>668213.72533932864</v>
      </c>
      <c r="E632" t="str">
        <f t="shared" si="18"/>
        <v>Oct</v>
      </c>
      <c r="F632" t="str">
        <f t="shared" si="19"/>
        <v>2014</v>
      </c>
    </row>
    <row r="633" spans="1:6" x14ac:dyDescent="0.25">
      <c r="A633" s="5" t="s">
        <v>248</v>
      </c>
      <c r="B633" s="3" t="s">
        <v>228</v>
      </c>
      <c r="C633" s="3" t="s">
        <v>50</v>
      </c>
      <c r="D633" s="4">
        <v>658283.01227687171</v>
      </c>
      <c r="E633" t="str">
        <f t="shared" si="18"/>
        <v>Nov</v>
      </c>
      <c r="F633" t="str">
        <f t="shared" si="19"/>
        <v>2014</v>
      </c>
    </row>
    <row r="634" spans="1:6" x14ac:dyDescent="0.25">
      <c r="A634" s="5" t="s">
        <v>248</v>
      </c>
      <c r="B634" s="3" t="s">
        <v>228</v>
      </c>
      <c r="C634" s="3" t="s">
        <v>51</v>
      </c>
      <c r="D634" s="4">
        <v>640613.14584256953</v>
      </c>
      <c r="E634" t="str">
        <f t="shared" si="18"/>
        <v>Dec</v>
      </c>
      <c r="F634" t="str">
        <f t="shared" si="19"/>
        <v>2014</v>
      </c>
    </row>
    <row r="635" spans="1:6" x14ac:dyDescent="0.25">
      <c r="A635" s="5" t="s">
        <v>248</v>
      </c>
      <c r="B635" s="3" t="s">
        <v>228</v>
      </c>
      <c r="C635" s="3" t="s">
        <v>52</v>
      </c>
      <c r="D635" s="4">
        <v>632972.7457796688</v>
      </c>
      <c r="E635" t="str">
        <f t="shared" si="18"/>
        <v>Jan</v>
      </c>
      <c r="F635" t="str">
        <f t="shared" si="19"/>
        <v>2015</v>
      </c>
    </row>
    <row r="636" spans="1:6" x14ac:dyDescent="0.25">
      <c r="A636" s="5" t="s">
        <v>248</v>
      </c>
      <c r="B636" s="3" t="s">
        <v>228</v>
      </c>
      <c r="C636" s="3" t="s">
        <v>53</v>
      </c>
      <c r="D636" s="4">
        <v>641584.5097116261</v>
      </c>
      <c r="E636" t="str">
        <f t="shared" si="18"/>
        <v>Feb</v>
      </c>
      <c r="F636" t="str">
        <f t="shared" si="19"/>
        <v>2015</v>
      </c>
    </row>
    <row r="637" spans="1:6" x14ac:dyDescent="0.25">
      <c r="A637" s="5" t="s">
        <v>248</v>
      </c>
      <c r="B637" s="3" t="s">
        <v>228</v>
      </c>
      <c r="C637" s="3" t="s">
        <v>54</v>
      </c>
      <c r="D637" s="4">
        <v>620164.43582821928</v>
      </c>
      <c r="E637" t="str">
        <f t="shared" si="18"/>
        <v>Mar</v>
      </c>
      <c r="F637" t="str">
        <f t="shared" si="19"/>
        <v>2015</v>
      </c>
    </row>
    <row r="638" spans="1:6" x14ac:dyDescent="0.25">
      <c r="A638" s="5" t="s">
        <v>248</v>
      </c>
      <c r="B638" s="3" t="s">
        <v>228</v>
      </c>
      <c r="C638" s="3" t="s">
        <v>55</v>
      </c>
      <c r="D638" s="4">
        <v>609515.15440439084</v>
      </c>
      <c r="E638" t="str">
        <f t="shared" si="18"/>
        <v>Apr</v>
      </c>
      <c r="F638" t="str">
        <f t="shared" si="19"/>
        <v>2015</v>
      </c>
    </row>
    <row r="639" spans="1:6" x14ac:dyDescent="0.25">
      <c r="A639" s="5" t="s">
        <v>248</v>
      </c>
      <c r="B639" s="3" t="s">
        <v>228</v>
      </c>
      <c r="C639" s="3" t="s">
        <v>56</v>
      </c>
      <c r="D639" s="4">
        <v>595266.01699500787</v>
      </c>
      <c r="E639" t="str">
        <f t="shared" si="18"/>
        <v>May</v>
      </c>
      <c r="F639" t="str">
        <f t="shared" si="19"/>
        <v>2015</v>
      </c>
    </row>
    <row r="640" spans="1:6" x14ac:dyDescent="0.25">
      <c r="A640" s="5" t="s">
        <v>248</v>
      </c>
      <c r="B640" s="3" t="s">
        <v>228</v>
      </c>
      <c r="C640" s="3" t="s">
        <v>57</v>
      </c>
      <c r="D640" s="4">
        <v>574225.28896954516</v>
      </c>
      <c r="E640" t="str">
        <f t="shared" si="18"/>
        <v>Jun</v>
      </c>
      <c r="F640" t="str">
        <f t="shared" si="19"/>
        <v>2015</v>
      </c>
    </row>
    <row r="641" spans="1:6" x14ac:dyDescent="0.25">
      <c r="A641" s="5" t="s">
        <v>248</v>
      </c>
      <c r="B641" s="3" t="s">
        <v>228</v>
      </c>
      <c r="C641" s="3" t="s">
        <v>58</v>
      </c>
      <c r="D641" s="4">
        <v>559133.29073485616</v>
      </c>
      <c r="E641" t="str">
        <f t="shared" si="18"/>
        <v>Jul</v>
      </c>
      <c r="F641" t="str">
        <f t="shared" si="19"/>
        <v>2015</v>
      </c>
    </row>
    <row r="642" spans="1:6" x14ac:dyDescent="0.25">
      <c r="A642" s="5" t="s">
        <v>248</v>
      </c>
      <c r="B642" s="3" t="s">
        <v>228</v>
      </c>
      <c r="C642" s="3" t="s">
        <v>59</v>
      </c>
      <c r="D642" s="4">
        <v>543485.67603059963</v>
      </c>
      <c r="E642" t="str">
        <f t="shared" si="18"/>
        <v>Aug</v>
      </c>
      <c r="F642" t="str">
        <f t="shared" si="19"/>
        <v>2015</v>
      </c>
    </row>
    <row r="643" spans="1:6" x14ac:dyDescent="0.25">
      <c r="A643" s="5" t="s">
        <v>248</v>
      </c>
      <c r="B643" s="3" t="s">
        <v>228</v>
      </c>
      <c r="C643" s="3" t="s">
        <v>60</v>
      </c>
      <c r="D643" s="4">
        <v>526891.94253278174</v>
      </c>
      <c r="E643" t="str">
        <f t="shared" ref="E643:E706" si="20">MID(C643,1,3)</f>
        <v>Sep</v>
      </c>
      <c r="F643" t="str">
        <f t="shared" ref="F643:F706" si="21">MID(C643,5,4)</f>
        <v>2015</v>
      </c>
    </row>
    <row r="644" spans="1:6" x14ac:dyDescent="0.25">
      <c r="A644" s="5" t="s">
        <v>248</v>
      </c>
      <c r="B644" s="3" t="s">
        <v>228</v>
      </c>
      <c r="C644" s="3" t="s">
        <v>61</v>
      </c>
      <c r="D644" s="4">
        <v>512627.99432565836</v>
      </c>
      <c r="E644" t="str">
        <f t="shared" si="20"/>
        <v>Oct</v>
      </c>
      <c r="F644" t="str">
        <f t="shared" si="21"/>
        <v>2015</v>
      </c>
    </row>
    <row r="645" spans="1:6" x14ac:dyDescent="0.25">
      <c r="A645" s="5" t="s">
        <v>248</v>
      </c>
      <c r="B645" s="3" t="s">
        <v>228</v>
      </c>
      <c r="C645" s="3" t="s">
        <v>62</v>
      </c>
      <c r="D645" s="4">
        <v>502802.01052855712</v>
      </c>
      <c r="E645" t="str">
        <f t="shared" si="20"/>
        <v>Nov</v>
      </c>
      <c r="F645" t="str">
        <f t="shared" si="21"/>
        <v>2015</v>
      </c>
    </row>
    <row r="646" spans="1:6" x14ac:dyDescent="0.25">
      <c r="A646" s="5" t="s">
        <v>248</v>
      </c>
      <c r="B646" s="3" t="s">
        <v>228</v>
      </c>
      <c r="C646" s="3" t="s">
        <v>63</v>
      </c>
      <c r="D646" s="4">
        <v>482234.18715079816</v>
      </c>
      <c r="E646" t="str">
        <f t="shared" si="20"/>
        <v>Dec</v>
      </c>
      <c r="F646" t="str">
        <f t="shared" si="21"/>
        <v>2015</v>
      </c>
    </row>
    <row r="647" spans="1:6" x14ac:dyDescent="0.25">
      <c r="A647" s="5" t="s">
        <v>248</v>
      </c>
      <c r="B647" s="3" t="s">
        <v>228</v>
      </c>
      <c r="C647" s="3" t="s">
        <v>64</v>
      </c>
      <c r="D647" s="4">
        <v>470285.15680515394</v>
      </c>
      <c r="E647" t="str">
        <f t="shared" si="20"/>
        <v>Jan</v>
      </c>
      <c r="F647" t="str">
        <f t="shared" si="21"/>
        <v>2016</v>
      </c>
    </row>
    <row r="648" spans="1:6" x14ac:dyDescent="0.25">
      <c r="A648" s="5" t="s">
        <v>248</v>
      </c>
      <c r="B648" s="3" t="s">
        <v>228</v>
      </c>
      <c r="C648" s="3" t="s">
        <v>65</v>
      </c>
      <c r="D648" s="4">
        <v>467479.26124463702</v>
      </c>
      <c r="E648" t="str">
        <f t="shared" si="20"/>
        <v>Feb</v>
      </c>
      <c r="F648" t="str">
        <f t="shared" si="21"/>
        <v>2016</v>
      </c>
    </row>
    <row r="649" spans="1:6" x14ac:dyDescent="0.25">
      <c r="A649" s="5" t="s">
        <v>248</v>
      </c>
      <c r="B649" s="3" t="s">
        <v>228</v>
      </c>
      <c r="C649" s="3" t="s">
        <v>66</v>
      </c>
      <c r="D649" s="4">
        <v>442274.9376882877</v>
      </c>
      <c r="E649" t="str">
        <f t="shared" si="20"/>
        <v>Mar</v>
      </c>
      <c r="F649" t="str">
        <f t="shared" si="21"/>
        <v>2016</v>
      </c>
    </row>
    <row r="650" spans="1:6" x14ac:dyDescent="0.25">
      <c r="A650" s="5" t="s">
        <v>248</v>
      </c>
      <c r="B650" s="3" t="s">
        <v>228</v>
      </c>
      <c r="C650" s="3" t="s">
        <v>67</v>
      </c>
      <c r="D650" s="4">
        <v>432954.80311347311</v>
      </c>
      <c r="E650" t="str">
        <f t="shared" si="20"/>
        <v>Apr</v>
      </c>
      <c r="F650" t="str">
        <f t="shared" si="21"/>
        <v>2016</v>
      </c>
    </row>
    <row r="651" spans="1:6" x14ac:dyDescent="0.25">
      <c r="A651" s="5" t="s">
        <v>248</v>
      </c>
      <c r="B651" s="3" t="s">
        <v>228</v>
      </c>
      <c r="C651" s="3" t="s">
        <v>68</v>
      </c>
      <c r="D651" s="4">
        <v>429420.31042468233</v>
      </c>
      <c r="E651" t="str">
        <f t="shared" si="20"/>
        <v>May</v>
      </c>
      <c r="F651" t="str">
        <f t="shared" si="21"/>
        <v>2016</v>
      </c>
    </row>
    <row r="652" spans="1:6" x14ac:dyDescent="0.25">
      <c r="A652" s="5" t="s">
        <v>248</v>
      </c>
      <c r="B652" s="3" t="s">
        <v>228</v>
      </c>
      <c r="C652" s="3" t="s">
        <v>69</v>
      </c>
      <c r="D652" s="4">
        <v>414603.36974690086</v>
      </c>
      <c r="E652" t="str">
        <f t="shared" si="20"/>
        <v>Jun</v>
      </c>
      <c r="F652" t="str">
        <f t="shared" si="21"/>
        <v>2016</v>
      </c>
    </row>
    <row r="653" spans="1:6" x14ac:dyDescent="0.25">
      <c r="A653" s="5" t="s">
        <v>248</v>
      </c>
      <c r="B653" s="3" t="s">
        <v>228</v>
      </c>
      <c r="C653" s="3" t="s">
        <v>70</v>
      </c>
      <c r="D653" s="4">
        <v>405110.14750255074</v>
      </c>
      <c r="E653" t="str">
        <f t="shared" si="20"/>
        <v>Jul</v>
      </c>
      <c r="F653" t="str">
        <f t="shared" si="21"/>
        <v>2016</v>
      </c>
    </row>
    <row r="654" spans="1:6" x14ac:dyDescent="0.25">
      <c r="A654" s="5" t="s">
        <v>248</v>
      </c>
      <c r="B654" s="3" t="s">
        <v>228</v>
      </c>
      <c r="C654" s="3" t="s">
        <v>71</v>
      </c>
      <c r="D654" s="4">
        <v>398810.63687155477</v>
      </c>
      <c r="E654" t="str">
        <f t="shared" si="20"/>
        <v>Aug</v>
      </c>
      <c r="F654" t="str">
        <f t="shared" si="21"/>
        <v>2016</v>
      </c>
    </row>
    <row r="655" spans="1:6" x14ac:dyDescent="0.25">
      <c r="A655" s="5" t="s">
        <v>248</v>
      </c>
      <c r="B655" s="3" t="s">
        <v>228</v>
      </c>
      <c r="C655" s="3" t="s">
        <v>72</v>
      </c>
      <c r="D655" s="4">
        <v>393576.75338191725</v>
      </c>
      <c r="E655" t="str">
        <f t="shared" si="20"/>
        <v>Sep</v>
      </c>
      <c r="F655" t="str">
        <f t="shared" si="21"/>
        <v>2016</v>
      </c>
    </row>
    <row r="656" spans="1:6" x14ac:dyDescent="0.25">
      <c r="A656" s="5" t="s">
        <v>248</v>
      </c>
      <c r="B656" s="3" t="s">
        <v>228</v>
      </c>
      <c r="C656" s="3" t="s">
        <v>73</v>
      </c>
      <c r="D656" s="4">
        <v>383233.95633489219</v>
      </c>
      <c r="E656" t="str">
        <f t="shared" si="20"/>
        <v>Oct</v>
      </c>
      <c r="F656" t="str">
        <f t="shared" si="21"/>
        <v>2016</v>
      </c>
    </row>
    <row r="657" spans="1:6" x14ac:dyDescent="0.25">
      <c r="A657" s="5" t="s">
        <v>248</v>
      </c>
      <c r="B657" s="3" t="s">
        <v>228</v>
      </c>
      <c r="C657" s="3" t="s">
        <v>74</v>
      </c>
      <c r="D657" s="4">
        <v>376682.69986378541</v>
      </c>
      <c r="E657" t="str">
        <f t="shared" si="20"/>
        <v>Nov</v>
      </c>
      <c r="F657" t="str">
        <f t="shared" si="21"/>
        <v>2016</v>
      </c>
    </row>
    <row r="658" spans="1:6" x14ac:dyDescent="0.25">
      <c r="A658" s="5" t="s">
        <v>248</v>
      </c>
      <c r="B658" s="3" t="s">
        <v>228</v>
      </c>
      <c r="C658" s="3" t="s">
        <v>75</v>
      </c>
      <c r="D658" s="4">
        <v>359540.79175613821</v>
      </c>
      <c r="E658" t="str">
        <f t="shared" si="20"/>
        <v>Dec</v>
      </c>
      <c r="F658" t="str">
        <f t="shared" si="21"/>
        <v>2016</v>
      </c>
    </row>
    <row r="659" spans="1:6" x14ac:dyDescent="0.25">
      <c r="A659" s="5" t="s">
        <v>248</v>
      </c>
      <c r="B659" s="3" t="s">
        <v>228</v>
      </c>
      <c r="C659" s="3" t="s">
        <v>76</v>
      </c>
      <c r="D659" s="4">
        <v>348980.49142346514</v>
      </c>
      <c r="E659" t="str">
        <f t="shared" si="20"/>
        <v>Jan</v>
      </c>
      <c r="F659" t="str">
        <f t="shared" si="21"/>
        <v>2017</v>
      </c>
    </row>
    <row r="660" spans="1:6" x14ac:dyDescent="0.25">
      <c r="A660" s="5" t="s">
        <v>248</v>
      </c>
      <c r="B660" s="3" t="s">
        <v>228</v>
      </c>
      <c r="C660" s="3" t="s">
        <v>77</v>
      </c>
      <c r="D660" s="4">
        <v>348575.95845330751</v>
      </c>
      <c r="E660" t="str">
        <f t="shared" si="20"/>
        <v>Feb</v>
      </c>
      <c r="F660" t="str">
        <f t="shared" si="21"/>
        <v>2017</v>
      </c>
    </row>
    <row r="661" spans="1:6" x14ac:dyDescent="0.25">
      <c r="A661" s="5" t="s">
        <v>248</v>
      </c>
      <c r="B661" s="3" t="s">
        <v>228</v>
      </c>
      <c r="C661" s="3" t="s">
        <v>78</v>
      </c>
      <c r="D661" s="4">
        <v>333967.47071162704</v>
      </c>
      <c r="E661" t="str">
        <f t="shared" si="20"/>
        <v>Mar</v>
      </c>
      <c r="F661" t="str">
        <f t="shared" si="21"/>
        <v>2017</v>
      </c>
    </row>
    <row r="662" spans="1:6" x14ac:dyDescent="0.25">
      <c r="A662" s="5" t="s">
        <v>248</v>
      </c>
      <c r="B662" s="3" t="s">
        <v>228</v>
      </c>
      <c r="C662" s="3" t="s">
        <v>79</v>
      </c>
      <c r="D662" s="4">
        <v>331365.22527288838</v>
      </c>
      <c r="E662" t="str">
        <f t="shared" si="20"/>
        <v>Apr</v>
      </c>
      <c r="F662" t="str">
        <f t="shared" si="21"/>
        <v>2017</v>
      </c>
    </row>
    <row r="663" spans="1:6" x14ac:dyDescent="0.25">
      <c r="A663" s="5" t="s">
        <v>248</v>
      </c>
      <c r="B663" s="3" t="s">
        <v>228</v>
      </c>
      <c r="C663" s="3" t="s">
        <v>80</v>
      </c>
      <c r="D663" s="4">
        <v>330500.75560227851</v>
      </c>
      <c r="E663" t="str">
        <f t="shared" si="20"/>
        <v>May</v>
      </c>
      <c r="F663" t="str">
        <f t="shared" si="21"/>
        <v>2017</v>
      </c>
    </row>
    <row r="664" spans="1:6" x14ac:dyDescent="0.25">
      <c r="A664" s="5" t="s">
        <v>248</v>
      </c>
      <c r="B664" s="3" t="s">
        <v>228</v>
      </c>
      <c r="C664" s="3" t="s">
        <v>81</v>
      </c>
      <c r="D664" s="4">
        <v>321265.610539246</v>
      </c>
      <c r="E664" t="str">
        <f t="shared" si="20"/>
        <v>Jun</v>
      </c>
      <c r="F664" t="str">
        <f t="shared" si="21"/>
        <v>2017</v>
      </c>
    </row>
    <row r="665" spans="1:6" x14ac:dyDescent="0.25">
      <c r="A665" s="5" t="s">
        <v>248</v>
      </c>
      <c r="B665" s="3" t="s">
        <v>228</v>
      </c>
      <c r="C665" s="3" t="s">
        <v>82</v>
      </c>
      <c r="D665" s="4">
        <v>316916.52399912907</v>
      </c>
      <c r="E665" t="str">
        <f t="shared" si="20"/>
        <v>Jul</v>
      </c>
      <c r="F665" t="str">
        <f t="shared" si="21"/>
        <v>2017</v>
      </c>
    </row>
    <row r="666" spans="1:6" x14ac:dyDescent="0.25">
      <c r="A666" s="5" t="s">
        <v>248</v>
      </c>
      <c r="B666" s="3" t="s">
        <v>228</v>
      </c>
      <c r="C666" s="3" t="s">
        <v>83</v>
      </c>
      <c r="D666" s="4">
        <v>307980.52196289378</v>
      </c>
      <c r="E666" t="str">
        <f t="shared" si="20"/>
        <v>Aug</v>
      </c>
      <c r="F666" t="str">
        <f t="shared" si="21"/>
        <v>2017</v>
      </c>
    </row>
    <row r="667" spans="1:6" x14ac:dyDescent="0.25">
      <c r="A667" s="5" t="s">
        <v>248</v>
      </c>
      <c r="B667" s="3" t="s">
        <v>228</v>
      </c>
      <c r="C667" s="3" t="s">
        <v>84</v>
      </c>
      <c r="D667" s="4">
        <v>301319.46912828845</v>
      </c>
      <c r="E667" t="str">
        <f t="shared" si="20"/>
        <v>Sep</v>
      </c>
      <c r="F667" t="str">
        <f t="shared" si="21"/>
        <v>2017</v>
      </c>
    </row>
    <row r="668" spans="1:6" x14ac:dyDescent="0.25">
      <c r="A668" s="5" t="s">
        <v>248</v>
      </c>
      <c r="B668" s="3" t="s">
        <v>228</v>
      </c>
      <c r="C668" s="3" t="s">
        <v>85</v>
      </c>
      <c r="D668" s="4">
        <v>296291.16727515659</v>
      </c>
      <c r="E668" t="str">
        <f t="shared" si="20"/>
        <v>Oct</v>
      </c>
      <c r="F668" t="str">
        <f t="shared" si="21"/>
        <v>2017</v>
      </c>
    </row>
    <row r="669" spans="1:6" x14ac:dyDescent="0.25">
      <c r="A669" s="5" t="s">
        <v>248</v>
      </c>
      <c r="B669" s="3" t="s">
        <v>228</v>
      </c>
      <c r="C669" s="3" t="s">
        <v>86</v>
      </c>
      <c r="D669" s="4">
        <v>291302.8076190424</v>
      </c>
      <c r="E669" t="str">
        <f t="shared" si="20"/>
        <v>Nov</v>
      </c>
      <c r="F669" t="str">
        <f t="shared" si="21"/>
        <v>2017</v>
      </c>
    </row>
    <row r="670" spans="1:6" x14ac:dyDescent="0.25">
      <c r="A670" s="5" t="s">
        <v>248</v>
      </c>
      <c r="B670" s="3" t="s">
        <v>228</v>
      </c>
      <c r="C670" s="3" t="s">
        <v>87</v>
      </c>
      <c r="D670" s="4">
        <v>278780.93079739239</v>
      </c>
      <c r="E670" t="str">
        <f t="shared" si="20"/>
        <v>Dec</v>
      </c>
      <c r="F670" t="str">
        <f t="shared" si="21"/>
        <v>2017</v>
      </c>
    </row>
    <row r="671" spans="1:6" x14ac:dyDescent="0.25">
      <c r="A671" s="5" t="s">
        <v>248</v>
      </c>
      <c r="B671" s="3" t="s">
        <v>228</v>
      </c>
      <c r="C671" s="3" t="s">
        <v>88</v>
      </c>
      <c r="D671" s="4">
        <v>274938.76024169079</v>
      </c>
      <c r="E671" t="str">
        <f t="shared" si="20"/>
        <v>Jan</v>
      </c>
      <c r="F671" t="str">
        <f t="shared" si="21"/>
        <v>2018</v>
      </c>
    </row>
    <row r="672" spans="1:6" x14ac:dyDescent="0.25">
      <c r="A672" s="5" t="s">
        <v>248</v>
      </c>
      <c r="B672" s="3" t="s">
        <v>228</v>
      </c>
      <c r="C672" s="3" t="s">
        <v>89</v>
      </c>
      <c r="D672" s="4">
        <v>276021.4018305256</v>
      </c>
      <c r="E672" t="str">
        <f t="shared" si="20"/>
        <v>Feb</v>
      </c>
      <c r="F672" t="str">
        <f t="shared" si="21"/>
        <v>2018</v>
      </c>
    </row>
    <row r="673" spans="1:6" x14ac:dyDescent="0.25">
      <c r="A673" s="5" t="s">
        <v>248</v>
      </c>
      <c r="B673" s="3" t="s">
        <v>228</v>
      </c>
      <c r="C673" s="3" t="s">
        <v>90</v>
      </c>
      <c r="D673" s="4">
        <v>264811.00164837402</v>
      </c>
      <c r="E673" t="str">
        <f t="shared" si="20"/>
        <v>Mar</v>
      </c>
      <c r="F673" t="str">
        <f t="shared" si="21"/>
        <v>2018</v>
      </c>
    </row>
    <row r="674" spans="1:6" x14ac:dyDescent="0.25">
      <c r="A674" s="5" t="s">
        <v>248</v>
      </c>
      <c r="B674" s="3" t="s">
        <v>228</v>
      </c>
      <c r="C674" s="3" t="s">
        <v>91</v>
      </c>
      <c r="D674" s="4">
        <v>264470.34282225301</v>
      </c>
      <c r="E674" t="str">
        <f t="shared" si="20"/>
        <v>Apr</v>
      </c>
      <c r="F674" t="str">
        <f t="shared" si="21"/>
        <v>2018</v>
      </c>
    </row>
    <row r="675" spans="1:6" x14ac:dyDescent="0.25">
      <c r="A675" s="5" t="s">
        <v>248</v>
      </c>
      <c r="B675" s="3" t="s">
        <v>228</v>
      </c>
      <c r="C675" s="3" t="s">
        <v>92</v>
      </c>
      <c r="D675" s="4">
        <v>265179.8727722466</v>
      </c>
      <c r="E675" t="str">
        <f t="shared" si="20"/>
        <v>May</v>
      </c>
      <c r="F675" t="str">
        <f t="shared" si="21"/>
        <v>2018</v>
      </c>
    </row>
    <row r="676" spans="1:6" x14ac:dyDescent="0.25">
      <c r="A676" s="5" t="s">
        <v>248</v>
      </c>
      <c r="B676" s="3" t="s">
        <v>228</v>
      </c>
      <c r="C676" s="3" t="s">
        <v>93</v>
      </c>
      <c r="D676" s="4">
        <v>256237.5251977818</v>
      </c>
      <c r="E676" t="str">
        <f t="shared" si="20"/>
        <v>Jun</v>
      </c>
      <c r="F676" t="str">
        <f t="shared" si="21"/>
        <v>2018</v>
      </c>
    </row>
    <row r="677" spans="1:6" x14ac:dyDescent="0.25">
      <c r="A677" s="5" t="s">
        <v>248</v>
      </c>
      <c r="B677" s="3" t="s">
        <v>228</v>
      </c>
      <c r="C677" s="3" t="s">
        <v>94</v>
      </c>
      <c r="D677" s="4">
        <v>253638.90704407275</v>
      </c>
      <c r="E677" t="str">
        <f t="shared" si="20"/>
        <v>Jul</v>
      </c>
      <c r="F677" t="str">
        <f t="shared" si="21"/>
        <v>2018</v>
      </c>
    </row>
    <row r="678" spans="1:6" x14ac:dyDescent="0.25">
      <c r="A678" s="5" t="s">
        <v>248</v>
      </c>
      <c r="B678" s="3" t="s">
        <v>228</v>
      </c>
      <c r="C678" s="3" t="s">
        <v>95</v>
      </c>
      <c r="D678" s="4">
        <v>251028.81240890571</v>
      </c>
      <c r="E678" t="str">
        <f t="shared" si="20"/>
        <v>Aug</v>
      </c>
      <c r="F678" t="str">
        <f t="shared" si="21"/>
        <v>2018</v>
      </c>
    </row>
    <row r="679" spans="1:6" x14ac:dyDescent="0.25">
      <c r="A679" s="5" t="s">
        <v>248</v>
      </c>
      <c r="B679" s="3" t="s">
        <v>228</v>
      </c>
      <c r="C679" s="3" t="s">
        <v>96</v>
      </c>
      <c r="D679" s="4">
        <v>245227.78638044331</v>
      </c>
      <c r="E679" t="str">
        <f t="shared" si="20"/>
        <v>Sep</v>
      </c>
      <c r="F679" t="str">
        <f t="shared" si="21"/>
        <v>2018</v>
      </c>
    </row>
    <row r="680" spans="1:6" x14ac:dyDescent="0.25">
      <c r="A680" s="5" t="s">
        <v>248</v>
      </c>
      <c r="B680" s="3" t="s">
        <v>228</v>
      </c>
      <c r="C680" s="3" t="s">
        <v>97</v>
      </c>
      <c r="D680" s="4">
        <v>238282.54722970116</v>
      </c>
      <c r="E680" t="str">
        <f t="shared" si="20"/>
        <v>Oct</v>
      </c>
      <c r="F680" t="str">
        <f t="shared" si="21"/>
        <v>2018</v>
      </c>
    </row>
    <row r="681" spans="1:6" x14ac:dyDescent="0.25">
      <c r="A681" s="5" t="s">
        <v>248</v>
      </c>
      <c r="B681" s="3" t="s">
        <v>228</v>
      </c>
      <c r="C681" s="3" t="s">
        <v>98</v>
      </c>
      <c r="D681" s="4">
        <v>236169.3156703462</v>
      </c>
      <c r="E681" t="str">
        <f t="shared" si="20"/>
        <v>Nov</v>
      </c>
      <c r="F681" t="str">
        <f t="shared" si="21"/>
        <v>2018</v>
      </c>
    </row>
    <row r="682" spans="1:6" x14ac:dyDescent="0.25">
      <c r="A682" s="5" t="s">
        <v>248</v>
      </c>
      <c r="B682" s="3" t="s">
        <v>228</v>
      </c>
      <c r="C682" s="3" t="s">
        <v>99</v>
      </c>
      <c r="D682" s="4">
        <v>226744.76451971865</v>
      </c>
      <c r="E682" t="str">
        <f t="shared" si="20"/>
        <v>Dec</v>
      </c>
      <c r="F682" t="str">
        <f t="shared" si="21"/>
        <v>2018</v>
      </c>
    </row>
    <row r="683" spans="1:6" x14ac:dyDescent="0.25">
      <c r="A683" s="5" t="s">
        <v>248</v>
      </c>
      <c r="B683" s="3" t="s">
        <v>228</v>
      </c>
      <c r="C683" s="3" t="s">
        <v>100</v>
      </c>
      <c r="D683" s="4">
        <v>223930.56168235227</v>
      </c>
      <c r="E683" t="str">
        <f t="shared" si="20"/>
        <v>Jan</v>
      </c>
      <c r="F683" t="str">
        <f t="shared" si="21"/>
        <v>2019</v>
      </c>
    </row>
    <row r="684" spans="1:6" x14ac:dyDescent="0.25">
      <c r="A684" s="5" t="s">
        <v>248</v>
      </c>
      <c r="B684" s="3" t="s">
        <v>228</v>
      </c>
      <c r="C684" s="3" t="s">
        <v>101</v>
      </c>
      <c r="D684" s="4">
        <v>227874.48389626647</v>
      </c>
      <c r="E684" t="str">
        <f t="shared" si="20"/>
        <v>Feb</v>
      </c>
      <c r="F684" t="str">
        <f t="shared" si="21"/>
        <v>2019</v>
      </c>
    </row>
    <row r="685" spans="1:6" x14ac:dyDescent="0.25">
      <c r="A685" s="5" t="s">
        <v>248</v>
      </c>
      <c r="B685" s="3" t="s">
        <v>228</v>
      </c>
      <c r="C685" s="3" t="s">
        <v>102</v>
      </c>
      <c r="D685" s="4">
        <v>219276.38621989265</v>
      </c>
      <c r="E685" t="str">
        <f t="shared" si="20"/>
        <v>Mar</v>
      </c>
      <c r="F685" t="str">
        <f t="shared" si="21"/>
        <v>2019</v>
      </c>
    </row>
    <row r="686" spans="1:6" x14ac:dyDescent="0.25">
      <c r="A686" s="5" t="s">
        <v>248</v>
      </c>
      <c r="B686" s="3" t="s">
        <v>228</v>
      </c>
      <c r="C686" s="3" t="s">
        <v>103</v>
      </c>
      <c r="D686" s="4">
        <v>216510.69285791717</v>
      </c>
      <c r="E686" t="str">
        <f t="shared" si="20"/>
        <v>Apr</v>
      </c>
      <c r="F686" t="str">
        <f t="shared" si="21"/>
        <v>2019</v>
      </c>
    </row>
    <row r="687" spans="1:6" x14ac:dyDescent="0.25">
      <c r="A687" s="5" t="s">
        <v>248</v>
      </c>
      <c r="B687" s="3" t="s">
        <v>228</v>
      </c>
      <c r="C687" s="3" t="s">
        <v>104</v>
      </c>
      <c r="D687" s="4">
        <v>215095.33572888107</v>
      </c>
      <c r="E687" t="str">
        <f t="shared" si="20"/>
        <v>May</v>
      </c>
      <c r="F687" t="str">
        <f t="shared" si="21"/>
        <v>2019</v>
      </c>
    </row>
    <row r="688" spans="1:6" x14ac:dyDescent="0.25">
      <c r="A688" s="5" t="s">
        <v>248</v>
      </c>
      <c r="B688" s="3" t="s">
        <v>228</v>
      </c>
      <c r="C688" s="3" t="s">
        <v>105</v>
      </c>
      <c r="D688" s="4">
        <v>210846.72292243567</v>
      </c>
      <c r="E688" t="str">
        <f t="shared" si="20"/>
        <v>Jun</v>
      </c>
      <c r="F688" t="str">
        <f t="shared" si="21"/>
        <v>2019</v>
      </c>
    </row>
    <row r="689" spans="1:6" x14ac:dyDescent="0.25">
      <c r="A689" s="5" t="s">
        <v>248</v>
      </c>
      <c r="B689" s="3" t="s">
        <v>228</v>
      </c>
      <c r="C689" s="3" t="s">
        <v>106</v>
      </c>
      <c r="D689" s="4">
        <v>210684.25137191836</v>
      </c>
      <c r="E689" t="str">
        <f t="shared" si="20"/>
        <v>Jul</v>
      </c>
      <c r="F689" t="str">
        <f t="shared" si="21"/>
        <v>2019</v>
      </c>
    </row>
    <row r="690" spans="1:6" x14ac:dyDescent="0.25">
      <c r="A690" s="5" t="s">
        <v>248</v>
      </c>
      <c r="B690" s="3" t="s">
        <v>228</v>
      </c>
      <c r="C690" s="3" t="s">
        <v>107</v>
      </c>
      <c r="D690" s="4">
        <v>205118.93922550499</v>
      </c>
      <c r="E690" t="str">
        <f t="shared" si="20"/>
        <v>Aug</v>
      </c>
      <c r="F690" t="str">
        <f t="shared" si="21"/>
        <v>2019</v>
      </c>
    </row>
    <row r="691" spans="1:6" x14ac:dyDescent="0.25">
      <c r="A691" s="5" t="s">
        <v>248</v>
      </c>
      <c r="B691" s="3" t="s">
        <v>228</v>
      </c>
      <c r="C691" s="3" t="s">
        <v>108</v>
      </c>
      <c r="D691" s="4">
        <v>199907.44817239646</v>
      </c>
      <c r="E691" t="str">
        <f t="shared" si="20"/>
        <v>Sep</v>
      </c>
      <c r="F691" t="str">
        <f t="shared" si="21"/>
        <v>2019</v>
      </c>
    </row>
    <row r="692" spans="1:6" x14ac:dyDescent="0.25">
      <c r="A692" s="5" t="s">
        <v>248</v>
      </c>
      <c r="B692" s="3" t="s">
        <v>228</v>
      </c>
      <c r="C692" s="3" t="s">
        <v>109</v>
      </c>
      <c r="D692" s="4">
        <v>196490.33231225674</v>
      </c>
      <c r="E692" t="str">
        <f t="shared" si="20"/>
        <v>Oct</v>
      </c>
      <c r="F692" t="str">
        <f t="shared" si="21"/>
        <v>2019</v>
      </c>
    </row>
    <row r="693" spans="1:6" x14ac:dyDescent="0.25">
      <c r="A693" s="5" t="s">
        <v>248</v>
      </c>
      <c r="B693" s="3" t="s">
        <v>228</v>
      </c>
      <c r="C693" s="3" t="s">
        <v>110</v>
      </c>
      <c r="D693" s="4">
        <v>197203.98982240551</v>
      </c>
      <c r="E693" t="str">
        <f t="shared" si="20"/>
        <v>Nov</v>
      </c>
      <c r="F693" t="str">
        <f t="shared" si="21"/>
        <v>2019</v>
      </c>
    </row>
    <row r="694" spans="1:6" x14ac:dyDescent="0.25">
      <c r="A694" s="5" t="s">
        <v>248</v>
      </c>
      <c r="B694" s="3" t="s">
        <v>228</v>
      </c>
      <c r="C694" s="3" t="s">
        <v>111</v>
      </c>
      <c r="D694" s="4">
        <v>189001.01935028296</v>
      </c>
      <c r="E694" t="str">
        <f t="shared" si="20"/>
        <v>Dec</v>
      </c>
      <c r="F694" t="str">
        <f t="shared" si="21"/>
        <v>2019</v>
      </c>
    </row>
    <row r="695" spans="1:6" x14ac:dyDescent="0.25">
      <c r="A695" s="5" t="s">
        <v>248</v>
      </c>
      <c r="B695" s="3" t="s">
        <v>228</v>
      </c>
      <c r="C695" s="3" t="s">
        <v>112</v>
      </c>
      <c r="D695" s="4">
        <v>183401.39794434066</v>
      </c>
      <c r="E695" t="str">
        <f t="shared" si="20"/>
        <v>Jan</v>
      </c>
      <c r="F695" t="str">
        <f t="shared" si="21"/>
        <v>2020</v>
      </c>
    </row>
    <row r="696" spans="1:6" x14ac:dyDescent="0.25">
      <c r="A696" s="5" t="s">
        <v>248</v>
      </c>
      <c r="B696" s="3" t="s">
        <v>228</v>
      </c>
      <c r="C696" s="3" t="s">
        <v>113</v>
      </c>
      <c r="D696" s="4">
        <v>185317.61453160754</v>
      </c>
      <c r="E696" t="str">
        <f t="shared" si="20"/>
        <v>Feb</v>
      </c>
      <c r="F696" t="str">
        <f t="shared" si="21"/>
        <v>2020</v>
      </c>
    </row>
    <row r="697" spans="1:6" x14ac:dyDescent="0.25">
      <c r="A697" s="5" t="s">
        <v>248</v>
      </c>
      <c r="B697" s="3" t="s">
        <v>228</v>
      </c>
      <c r="C697" s="3" t="s">
        <v>114</v>
      </c>
      <c r="D697" s="4">
        <v>182580.36391172092</v>
      </c>
      <c r="E697" t="str">
        <f t="shared" si="20"/>
        <v>Mar</v>
      </c>
      <c r="F697" t="str">
        <f t="shared" si="21"/>
        <v>2020</v>
      </c>
    </row>
    <row r="698" spans="1:6" x14ac:dyDescent="0.25">
      <c r="A698" s="5" t="s">
        <v>248</v>
      </c>
      <c r="B698" s="3" t="s">
        <v>228</v>
      </c>
      <c r="C698" s="3" t="s">
        <v>115</v>
      </c>
      <c r="D698" s="4">
        <v>183304.95812679117</v>
      </c>
      <c r="E698" t="str">
        <f t="shared" si="20"/>
        <v>Apr</v>
      </c>
      <c r="F698" t="str">
        <f t="shared" si="21"/>
        <v>2020</v>
      </c>
    </row>
    <row r="699" spans="1:6" x14ac:dyDescent="0.25">
      <c r="A699" s="5" t="s">
        <v>248</v>
      </c>
      <c r="B699" s="3" t="s">
        <v>228</v>
      </c>
      <c r="C699" s="3" t="s">
        <v>116</v>
      </c>
      <c r="D699" s="4">
        <v>174298.06531905016</v>
      </c>
      <c r="E699" t="str">
        <f t="shared" si="20"/>
        <v>May</v>
      </c>
      <c r="F699" t="str">
        <f t="shared" si="21"/>
        <v>2020</v>
      </c>
    </row>
    <row r="700" spans="1:6" x14ac:dyDescent="0.25">
      <c r="A700" s="5" t="s">
        <v>248</v>
      </c>
      <c r="B700" s="3" t="s">
        <v>228</v>
      </c>
      <c r="C700" s="3" t="s">
        <v>117</v>
      </c>
      <c r="D700" s="4">
        <v>167002.05007648322</v>
      </c>
      <c r="E700" t="str">
        <f t="shared" si="20"/>
        <v>Jun</v>
      </c>
      <c r="F700" t="str">
        <f t="shared" si="21"/>
        <v>2020</v>
      </c>
    </row>
    <row r="701" spans="1:6" x14ac:dyDescent="0.25">
      <c r="A701" s="5" t="s">
        <v>248</v>
      </c>
      <c r="B701" s="3" t="s">
        <v>228</v>
      </c>
      <c r="C701" s="3" t="s">
        <v>118</v>
      </c>
      <c r="D701" s="4">
        <v>167131.61947853261</v>
      </c>
      <c r="E701" t="str">
        <f t="shared" si="20"/>
        <v>Jul</v>
      </c>
      <c r="F701" t="str">
        <f t="shared" si="21"/>
        <v>2020</v>
      </c>
    </row>
    <row r="702" spans="1:6" x14ac:dyDescent="0.25">
      <c r="A702" s="5" t="s">
        <v>248</v>
      </c>
      <c r="B702" s="3" t="s">
        <v>228</v>
      </c>
      <c r="C702" s="3" t="s">
        <v>119</v>
      </c>
      <c r="D702" s="4">
        <v>162376.82048601174</v>
      </c>
      <c r="E702" t="str">
        <f t="shared" si="20"/>
        <v>Aug</v>
      </c>
      <c r="F702" t="str">
        <f t="shared" si="21"/>
        <v>2020</v>
      </c>
    </row>
    <row r="703" spans="1:6" x14ac:dyDescent="0.25">
      <c r="A703" s="5" t="s">
        <v>248</v>
      </c>
      <c r="B703" s="3" t="s">
        <v>228</v>
      </c>
      <c r="C703" s="3" t="s">
        <v>120</v>
      </c>
      <c r="D703" s="4">
        <v>160238.07516543334</v>
      </c>
      <c r="E703" t="str">
        <f t="shared" si="20"/>
        <v>Sep</v>
      </c>
      <c r="F703" t="str">
        <f t="shared" si="21"/>
        <v>2020</v>
      </c>
    </row>
    <row r="704" spans="1:6" x14ac:dyDescent="0.25">
      <c r="A704" s="5" t="s">
        <v>248</v>
      </c>
      <c r="B704" s="3" t="s">
        <v>228</v>
      </c>
      <c r="C704" s="3" t="s">
        <v>121</v>
      </c>
      <c r="D704" s="4">
        <v>158642.21491091029</v>
      </c>
      <c r="E704" t="str">
        <f t="shared" si="20"/>
        <v>Oct</v>
      </c>
      <c r="F704" t="str">
        <f t="shared" si="21"/>
        <v>2020</v>
      </c>
    </row>
    <row r="705" spans="1:6" x14ac:dyDescent="0.25">
      <c r="A705" s="5" t="s">
        <v>248</v>
      </c>
      <c r="B705" s="3" t="s">
        <v>228</v>
      </c>
      <c r="C705" s="3" t="s">
        <v>122</v>
      </c>
      <c r="D705" s="4">
        <v>159642.19512214104</v>
      </c>
      <c r="E705" t="str">
        <f t="shared" si="20"/>
        <v>Nov</v>
      </c>
      <c r="F705" t="str">
        <f t="shared" si="21"/>
        <v>2020</v>
      </c>
    </row>
    <row r="706" spans="1:6" x14ac:dyDescent="0.25">
      <c r="A706" s="5" t="s">
        <v>248</v>
      </c>
      <c r="B706" s="3" t="s">
        <v>228</v>
      </c>
      <c r="C706" s="3" t="s">
        <v>123</v>
      </c>
      <c r="D706" s="4">
        <v>156394.23680572349</v>
      </c>
      <c r="E706" t="str">
        <f t="shared" si="20"/>
        <v>Dec</v>
      </c>
      <c r="F706" t="str">
        <f t="shared" si="21"/>
        <v>2020</v>
      </c>
    </row>
    <row r="707" spans="1:6" x14ac:dyDescent="0.25">
      <c r="A707" s="5" t="s">
        <v>248</v>
      </c>
      <c r="B707" s="3" t="s">
        <v>228</v>
      </c>
      <c r="C707" s="3" t="s">
        <v>124</v>
      </c>
      <c r="D707" s="4">
        <v>160419.00435084122</v>
      </c>
      <c r="E707" t="str">
        <f t="shared" ref="E707:E770" si="22">MID(C707,1,3)</f>
        <v>Jan</v>
      </c>
      <c r="F707" t="str">
        <f t="shared" ref="F707:F770" si="23">MID(C707,5,4)</f>
        <v>2021</v>
      </c>
    </row>
    <row r="708" spans="1:6" x14ac:dyDescent="0.25">
      <c r="A708" s="5" t="s">
        <v>248</v>
      </c>
      <c r="B708" s="3" t="s">
        <v>228</v>
      </c>
      <c r="C708" s="3" t="s">
        <v>125</v>
      </c>
      <c r="D708" s="4">
        <v>136540.95560303921</v>
      </c>
      <c r="E708" t="str">
        <f t="shared" si="22"/>
        <v>Feb</v>
      </c>
      <c r="F708" t="str">
        <f t="shared" si="23"/>
        <v>2021</v>
      </c>
    </row>
    <row r="709" spans="1:6" x14ac:dyDescent="0.25">
      <c r="A709" s="5" t="s">
        <v>248</v>
      </c>
      <c r="B709" s="3" t="s">
        <v>228</v>
      </c>
      <c r="C709" s="3" t="s">
        <v>126</v>
      </c>
      <c r="D709" s="4">
        <v>133250.48392379936</v>
      </c>
      <c r="E709" t="str">
        <f t="shared" si="22"/>
        <v>Mar</v>
      </c>
      <c r="F709" t="str">
        <f t="shared" si="23"/>
        <v>2021</v>
      </c>
    </row>
    <row r="710" spans="1:6" x14ac:dyDescent="0.25">
      <c r="A710" s="5" t="s">
        <v>248</v>
      </c>
      <c r="B710" s="3" t="s">
        <v>228</v>
      </c>
      <c r="C710" s="3" t="s">
        <v>127</v>
      </c>
      <c r="D710" s="4">
        <v>93663.837309855022</v>
      </c>
      <c r="E710" t="str">
        <f t="shared" si="22"/>
        <v>Apr</v>
      </c>
      <c r="F710" t="str">
        <f t="shared" si="23"/>
        <v>2021</v>
      </c>
    </row>
    <row r="711" spans="1:6" x14ac:dyDescent="0.25">
      <c r="A711" s="5" t="s">
        <v>248</v>
      </c>
      <c r="B711" s="3" t="s">
        <v>228</v>
      </c>
      <c r="C711" s="3" t="s">
        <v>128</v>
      </c>
      <c r="D711" s="4">
        <v>91893.435277585013</v>
      </c>
      <c r="E711" t="str">
        <f t="shared" si="22"/>
        <v>May</v>
      </c>
      <c r="F711" t="str">
        <f t="shared" si="23"/>
        <v>2021</v>
      </c>
    </row>
    <row r="712" spans="1:6" x14ac:dyDescent="0.25">
      <c r="A712" s="5" t="s">
        <v>248</v>
      </c>
      <c r="B712" s="3" t="s">
        <v>228</v>
      </c>
      <c r="C712" s="3" t="s">
        <v>129</v>
      </c>
      <c r="D712" s="4">
        <v>90008.734400073212</v>
      </c>
      <c r="E712" t="str">
        <f t="shared" si="22"/>
        <v>Jun</v>
      </c>
      <c r="F712" t="str">
        <f t="shared" si="23"/>
        <v>2021</v>
      </c>
    </row>
    <row r="713" spans="1:6" x14ac:dyDescent="0.25">
      <c r="A713" s="5" t="s">
        <v>248</v>
      </c>
      <c r="B713" s="3" t="s">
        <v>228</v>
      </c>
      <c r="C713" s="3" t="s">
        <v>130</v>
      </c>
      <c r="D713" s="4">
        <v>89224.527318705586</v>
      </c>
      <c r="E713" t="str">
        <f t="shared" si="22"/>
        <v>Jul</v>
      </c>
      <c r="F713" t="str">
        <f t="shared" si="23"/>
        <v>2021</v>
      </c>
    </row>
    <row r="714" spans="1:6" x14ac:dyDescent="0.25">
      <c r="A714" s="5" t="s">
        <v>248</v>
      </c>
      <c r="B714" s="3" t="s">
        <v>228</v>
      </c>
      <c r="C714" s="3" t="s">
        <v>131</v>
      </c>
      <c r="D714" s="4">
        <v>87899.1648017384</v>
      </c>
      <c r="E714" t="str">
        <f t="shared" si="22"/>
        <v>Aug</v>
      </c>
      <c r="F714" t="str">
        <f t="shared" si="23"/>
        <v>2021</v>
      </c>
    </row>
    <row r="715" spans="1:6" x14ac:dyDescent="0.25">
      <c r="A715" s="5" t="s">
        <v>248</v>
      </c>
      <c r="B715" s="3" t="s">
        <v>228</v>
      </c>
      <c r="C715" s="3" t="s">
        <v>132</v>
      </c>
      <c r="D715" s="4">
        <v>86928.22887508852</v>
      </c>
      <c r="E715" t="str">
        <f t="shared" si="22"/>
        <v>Sep</v>
      </c>
      <c r="F715" t="str">
        <f t="shared" si="23"/>
        <v>2021</v>
      </c>
    </row>
    <row r="716" spans="1:6" x14ac:dyDescent="0.25">
      <c r="A716" s="5" t="s">
        <v>248</v>
      </c>
      <c r="B716" s="3" t="s">
        <v>228</v>
      </c>
      <c r="C716" s="3" t="s">
        <v>133</v>
      </c>
      <c r="D716" s="4">
        <v>85912.204691313105</v>
      </c>
      <c r="E716" t="str">
        <f t="shared" si="22"/>
        <v>Oct</v>
      </c>
      <c r="F716" t="str">
        <f t="shared" si="23"/>
        <v>2021</v>
      </c>
    </row>
    <row r="717" spans="1:6" x14ac:dyDescent="0.25">
      <c r="A717" s="5" t="s">
        <v>248</v>
      </c>
      <c r="B717" s="3" t="s">
        <v>228</v>
      </c>
      <c r="C717" s="3" t="s">
        <v>134</v>
      </c>
      <c r="D717" s="4">
        <v>84941.576038500032</v>
      </c>
      <c r="E717" t="str">
        <f t="shared" si="22"/>
        <v>Nov</v>
      </c>
      <c r="F717" t="str">
        <f t="shared" si="23"/>
        <v>2021</v>
      </c>
    </row>
    <row r="718" spans="1:6" x14ac:dyDescent="0.25">
      <c r="A718" s="5" t="s">
        <v>248</v>
      </c>
      <c r="B718" s="3" t="s">
        <v>228</v>
      </c>
      <c r="C718" s="3" t="s">
        <v>135</v>
      </c>
      <c r="D718" s="4">
        <v>83983.572830851204</v>
      </c>
      <c r="E718" t="str">
        <f t="shared" si="22"/>
        <v>Dec</v>
      </c>
      <c r="F718" t="str">
        <f t="shared" si="23"/>
        <v>2021</v>
      </c>
    </row>
    <row r="719" spans="1:6" x14ac:dyDescent="0.25">
      <c r="A719" s="5" t="s">
        <v>248</v>
      </c>
      <c r="B719" s="3" t="s">
        <v>228</v>
      </c>
      <c r="C719" s="3" t="s">
        <v>136</v>
      </c>
      <c r="D719" s="4">
        <v>83037.997627574237</v>
      </c>
      <c r="E719" t="str">
        <f t="shared" si="22"/>
        <v>Jan</v>
      </c>
      <c r="F719" t="str">
        <f t="shared" si="23"/>
        <v>2022</v>
      </c>
    </row>
    <row r="720" spans="1:6" x14ac:dyDescent="0.25">
      <c r="A720" s="5" t="s">
        <v>248</v>
      </c>
      <c r="B720" s="3" t="s">
        <v>228</v>
      </c>
      <c r="C720" s="3" t="s">
        <v>137</v>
      </c>
      <c r="D720" s="4">
        <v>82115.76530327095</v>
      </c>
      <c r="E720" t="str">
        <f t="shared" si="22"/>
        <v>Feb</v>
      </c>
      <c r="F720" t="str">
        <f t="shared" si="23"/>
        <v>2022</v>
      </c>
    </row>
    <row r="721" spans="1:6" x14ac:dyDescent="0.25">
      <c r="A721" s="5" t="s">
        <v>248</v>
      </c>
      <c r="B721" s="3" t="s">
        <v>228</v>
      </c>
      <c r="C721" s="3" t="s">
        <v>138</v>
      </c>
      <c r="D721" s="4">
        <v>81183.360954207761</v>
      </c>
      <c r="E721" t="str">
        <f t="shared" si="22"/>
        <v>Mar</v>
      </c>
      <c r="F721" t="str">
        <f t="shared" si="23"/>
        <v>2022</v>
      </c>
    </row>
    <row r="722" spans="1:6" x14ac:dyDescent="0.25">
      <c r="A722" s="5" t="s">
        <v>248</v>
      </c>
      <c r="B722" s="3" t="s">
        <v>228</v>
      </c>
      <c r="C722" s="3" t="s">
        <v>139</v>
      </c>
      <c r="D722" s="4">
        <v>80273.516941609021</v>
      </c>
      <c r="E722" t="str">
        <f t="shared" si="22"/>
        <v>Apr</v>
      </c>
      <c r="F722" t="str">
        <f t="shared" si="23"/>
        <v>2022</v>
      </c>
    </row>
    <row r="723" spans="1:6" x14ac:dyDescent="0.25">
      <c r="A723" s="5" t="s">
        <v>248</v>
      </c>
      <c r="B723" s="3" t="s">
        <v>228</v>
      </c>
      <c r="C723" s="3" t="s">
        <v>140</v>
      </c>
      <c r="D723" s="4">
        <v>79375.822597067614</v>
      </c>
      <c r="E723" t="str">
        <f t="shared" si="22"/>
        <v>May</v>
      </c>
      <c r="F723" t="str">
        <f t="shared" si="23"/>
        <v>2022</v>
      </c>
    </row>
    <row r="724" spans="1:6" x14ac:dyDescent="0.25">
      <c r="A724" s="5" t="s">
        <v>248</v>
      </c>
      <c r="B724" s="3" t="s">
        <v>228</v>
      </c>
      <c r="C724" s="3" t="s">
        <v>141</v>
      </c>
      <c r="D724" s="4">
        <v>78489.577045673359</v>
      </c>
      <c r="E724" t="str">
        <f t="shared" si="22"/>
        <v>Jun</v>
      </c>
      <c r="F724" t="str">
        <f t="shared" si="23"/>
        <v>2022</v>
      </c>
    </row>
    <row r="725" spans="1:6" x14ac:dyDescent="0.25">
      <c r="A725" s="5" t="s">
        <v>248</v>
      </c>
      <c r="B725" s="3" t="s">
        <v>228</v>
      </c>
      <c r="C725" s="3" t="s">
        <v>142</v>
      </c>
      <c r="D725" s="4">
        <v>77614.703081279775</v>
      </c>
      <c r="E725" t="str">
        <f t="shared" si="22"/>
        <v>Jul</v>
      </c>
      <c r="F725" t="str">
        <f t="shared" si="23"/>
        <v>2022</v>
      </c>
    </row>
    <row r="726" spans="1:6" x14ac:dyDescent="0.25">
      <c r="A726" s="5" t="s">
        <v>248</v>
      </c>
      <c r="B726" s="3" t="s">
        <v>228</v>
      </c>
      <c r="C726" s="3" t="s">
        <v>143</v>
      </c>
      <c r="D726" s="4">
        <v>76750.984703874812</v>
      </c>
      <c r="E726" t="str">
        <f t="shared" si="22"/>
        <v>Aug</v>
      </c>
      <c r="F726" t="str">
        <f t="shared" si="23"/>
        <v>2022</v>
      </c>
    </row>
    <row r="727" spans="1:6" x14ac:dyDescent="0.25">
      <c r="A727" s="5" t="s">
        <v>248</v>
      </c>
      <c r="B727" s="3" t="s">
        <v>228</v>
      </c>
      <c r="C727" s="3" t="s">
        <v>144</v>
      </c>
      <c r="D727" s="4">
        <v>75898.244355907416</v>
      </c>
      <c r="E727" t="str">
        <f t="shared" si="22"/>
        <v>Sep</v>
      </c>
      <c r="F727" t="str">
        <f t="shared" si="23"/>
        <v>2022</v>
      </c>
    </row>
    <row r="728" spans="1:6" x14ac:dyDescent="0.25">
      <c r="A728" s="5" t="s">
        <v>248</v>
      </c>
      <c r="B728" s="3" t="s">
        <v>228</v>
      </c>
      <c r="C728" s="3" t="s">
        <v>145</v>
      </c>
      <c r="D728" s="4">
        <v>75056.32820049877</v>
      </c>
      <c r="E728" t="str">
        <f t="shared" si="22"/>
        <v>Oct</v>
      </c>
      <c r="F728" t="str">
        <f t="shared" si="23"/>
        <v>2022</v>
      </c>
    </row>
    <row r="729" spans="1:6" x14ac:dyDescent="0.25">
      <c r="A729" s="5" t="s">
        <v>248</v>
      </c>
      <c r="B729" s="3" t="s">
        <v>228</v>
      </c>
      <c r="C729" s="3" t="s">
        <v>146</v>
      </c>
      <c r="D729" s="4">
        <v>74225.074524791737</v>
      </c>
      <c r="E729" t="str">
        <f t="shared" si="22"/>
        <v>Nov</v>
      </c>
      <c r="F729" t="str">
        <f t="shared" si="23"/>
        <v>2022</v>
      </c>
    </row>
    <row r="730" spans="1:6" x14ac:dyDescent="0.25">
      <c r="A730" s="5" t="s">
        <v>248</v>
      </c>
      <c r="B730" s="3" t="s">
        <v>228</v>
      </c>
      <c r="C730" s="3" t="s">
        <v>147</v>
      </c>
      <c r="D730" s="4">
        <v>73404.319793023955</v>
      </c>
      <c r="E730" t="str">
        <f t="shared" si="22"/>
        <v>Dec</v>
      </c>
      <c r="F730" t="str">
        <f t="shared" si="23"/>
        <v>2022</v>
      </c>
    </row>
    <row r="731" spans="1:6" x14ac:dyDescent="0.25">
      <c r="A731" s="5" t="s">
        <v>248</v>
      </c>
      <c r="B731" s="3" t="s">
        <v>228</v>
      </c>
      <c r="C731" s="3" t="s">
        <v>148</v>
      </c>
      <c r="D731" s="4">
        <v>72593.919259937276</v>
      </c>
      <c r="E731" t="str">
        <f t="shared" si="22"/>
        <v>Jan</v>
      </c>
      <c r="F731" t="str">
        <f t="shared" si="23"/>
        <v>2023</v>
      </c>
    </row>
    <row r="732" spans="1:6" x14ac:dyDescent="0.25">
      <c r="A732" s="5" t="s">
        <v>248</v>
      </c>
      <c r="B732" s="3" t="s">
        <v>228</v>
      </c>
      <c r="C732" s="3" t="s">
        <v>149</v>
      </c>
      <c r="D732" s="4">
        <v>71795.305538497458</v>
      </c>
      <c r="E732" t="str">
        <f t="shared" si="22"/>
        <v>Feb</v>
      </c>
      <c r="F732" t="str">
        <f t="shared" si="23"/>
        <v>2023</v>
      </c>
    </row>
    <row r="733" spans="1:6" x14ac:dyDescent="0.25">
      <c r="A733" s="5" t="s">
        <v>248</v>
      </c>
      <c r="B733" s="3" t="s">
        <v>228</v>
      </c>
      <c r="C733" s="3" t="s">
        <v>150</v>
      </c>
      <c r="D733" s="4">
        <v>71003.568866313755</v>
      </c>
      <c r="E733" t="str">
        <f t="shared" si="22"/>
        <v>Mar</v>
      </c>
      <c r="F733" t="str">
        <f t="shared" si="23"/>
        <v>2023</v>
      </c>
    </row>
    <row r="734" spans="1:6" x14ac:dyDescent="0.25">
      <c r="A734" s="5" t="s">
        <v>248</v>
      </c>
      <c r="B734" s="3" t="s">
        <v>228</v>
      </c>
      <c r="C734" s="3" t="s">
        <v>151</v>
      </c>
      <c r="D734" s="4">
        <v>70223.328307997726</v>
      </c>
      <c r="E734" t="str">
        <f t="shared" si="22"/>
        <v>Apr</v>
      </c>
      <c r="F734" t="str">
        <f t="shared" si="23"/>
        <v>2023</v>
      </c>
    </row>
    <row r="735" spans="1:6" x14ac:dyDescent="0.25">
      <c r="A735" s="5" t="s">
        <v>248</v>
      </c>
      <c r="B735" s="3" t="s">
        <v>228</v>
      </c>
      <c r="C735" s="3" t="s">
        <v>152</v>
      </c>
      <c r="D735" s="4">
        <v>69382.009062346769</v>
      </c>
      <c r="E735" t="str">
        <f t="shared" si="22"/>
        <v>May</v>
      </c>
      <c r="F735" t="str">
        <f t="shared" si="23"/>
        <v>2023</v>
      </c>
    </row>
    <row r="736" spans="1:6" x14ac:dyDescent="0.25">
      <c r="A736" s="5" t="s">
        <v>248</v>
      </c>
      <c r="B736" s="3" t="s">
        <v>228</v>
      </c>
      <c r="C736" s="3" t="s">
        <v>153</v>
      </c>
      <c r="D736" s="4">
        <v>68621.157258871666</v>
      </c>
      <c r="E736" t="str">
        <f t="shared" si="22"/>
        <v>Jun</v>
      </c>
      <c r="F736" t="str">
        <f t="shared" si="23"/>
        <v>2023</v>
      </c>
    </row>
    <row r="737" spans="1:6" x14ac:dyDescent="0.25">
      <c r="A737" s="5" t="s">
        <v>248</v>
      </c>
      <c r="B737" s="3" t="s">
        <v>228</v>
      </c>
      <c r="C737" s="3" t="s">
        <v>154</v>
      </c>
      <c r="D737" s="4">
        <v>67869.800075265972</v>
      </c>
      <c r="E737" t="str">
        <f t="shared" si="22"/>
        <v>Jul</v>
      </c>
      <c r="F737" t="str">
        <f t="shared" si="23"/>
        <v>2023</v>
      </c>
    </row>
    <row r="738" spans="1:6" x14ac:dyDescent="0.25">
      <c r="A738" s="5" t="s">
        <v>248</v>
      </c>
      <c r="B738" s="3" t="s">
        <v>228</v>
      </c>
      <c r="C738" s="3" t="s">
        <v>155</v>
      </c>
      <c r="D738" s="4">
        <v>67127.791397556051</v>
      </c>
      <c r="E738" t="str">
        <f t="shared" si="22"/>
        <v>Aug</v>
      </c>
      <c r="F738" t="str">
        <f t="shared" si="23"/>
        <v>2023</v>
      </c>
    </row>
    <row r="739" spans="1:6" x14ac:dyDescent="0.25">
      <c r="A739" s="5" t="s">
        <v>248</v>
      </c>
      <c r="B739" s="3" t="s">
        <v>228</v>
      </c>
      <c r="C739" s="3" t="s">
        <v>156</v>
      </c>
      <c r="D739" s="4">
        <v>66395.011955345748</v>
      </c>
      <c r="E739" t="str">
        <f t="shared" si="22"/>
        <v>Sep</v>
      </c>
      <c r="F739" t="str">
        <f t="shared" si="23"/>
        <v>2023</v>
      </c>
    </row>
    <row r="740" spans="1:6" x14ac:dyDescent="0.25">
      <c r="A740" s="5" t="s">
        <v>248</v>
      </c>
      <c r="B740" s="3" t="s">
        <v>228</v>
      </c>
      <c r="C740" s="3" t="s">
        <v>157</v>
      </c>
      <c r="D740" s="4">
        <v>65671.316373208829</v>
      </c>
      <c r="E740" t="str">
        <f t="shared" si="22"/>
        <v>Oct</v>
      </c>
      <c r="F740" t="str">
        <f t="shared" si="23"/>
        <v>2023</v>
      </c>
    </row>
    <row r="741" spans="1:6" x14ac:dyDescent="0.25">
      <c r="A741" s="5" t="s">
        <v>248</v>
      </c>
      <c r="B741" s="3" t="s">
        <v>228</v>
      </c>
      <c r="C741" s="3" t="s">
        <v>158</v>
      </c>
      <c r="D741" s="4">
        <v>64956.598702537842</v>
      </c>
      <c r="E741" t="str">
        <f t="shared" si="22"/>
        <v>Nov</v>
      </c>
      <c r="F741" t="str">
        <f t="shared" si="23"/>
        <v>2023</v>
      </c>
    </row>
    <row r="742" spans="1:6" x14ac:dyDescent="0.25">
      <c r="A742" s="5" t="s">
        <v>248</v>
      </c>
      <c r="B742" s="3" t="s">
        <v>228</v>
      </c>
      <c r="C742" s="3" t="s">
        <v>159</v>
      </c>
      <c r="D742" s="4">
        <v>64250.722420979815</v>
      </c>
      <c r="E742" t="str">
        <f t="shared" si="22"/>
        <v>Dec</v>
      </c>
      <c r="F742" t="str">
        <f t="shared" si="23"/>
        <v>2023</v>
      </c>
    </row>
    <row r="743" spans="1:6" x14ac:dyDescent="0.25">
      <c r="A743" s="5" t="s">
        <v>248</v>
      </c>
      <c r="B743" s="3" t="s">
        <v>228</v>
      </c>
      <c r="C743" s="3" t="s">
        <v>160</v>
      </c>
      <c r="D743" s="4">
        <v>63553.569396685991</v>
      </c>
      <c r="E743" t="str">
        <f t="shared" si="22"/>
        <v>Jan</v>
      </c>
      <c r="F743" t="str">
        <f t="shared" si="23"/>
        <v>2024</v>
      </c>
    </row>
    <row r="744" spans="1:6" x14ac:dyDescent="0.25">
      <c r="A744" s="5" t="s">
        <v>248</v>
      </c>
      <c r="B744" s="3" t="s">
        <v>228</v>
      </c>
      <c r="C744" s="3" t="s">
        <v>161</v>
      </c>
      <c r="D744" s="4">
        <v>62865.173713461911</v>
      </c>
      <c r="E744" t="str">
        <f t="shared" si="22"/>
        <v>Feb</v>
      </c>
      <c r="F744" t="str">
        <f t="shared" si="23"/>
        <v>2024</v>
      </c>
    </row>
    <row r="745" spans="1:6" x14ac:dyDescent="0.25">
      <c r="A745" s="5" t="s">
        <v>248</v>
      </c>
      <c r="B745" s="3" t="s">
        <v>228</v>
      </c>
      <c r="C745" s="3" t="s">
        <v>162</v>
      </c>
      <c r="D745" s="4">
        <v>62184.944140539097</v>
      </c>
      <c r="E745" t="str">
        <f t="shared" si="22"/>
        <v>Mar</v>
      </c>
      <c r="F745" t="str">
        <f t="shared" si="23"/>
        <v>2024</v>
      </c>
    </row>
    <row r="746" spans="1:6" x14ac:dyDescent="0.25">
      <c r="A746" s="5" t="s">
        <v>248</v>
      </c>
      <c r="B746" s="3" t="s">
        <v>228</v>
      </c>
      <c r="C746" s="3" t="s">
        <v>163</v>
      </c>
      <c r="D746" s="4">
        <v>61513.240729346238</v>
      </c>
      <c r="E746" t="str">
        <f t="shared" si="22"/>
        <v>Apr</v>
      </c>
      <c r="F746" t="str">
        <f t="shared" si="23"/>
        <v>2024</v>
      </c>
    </row>
    <row r="747" spans="1:6" x14ac:dyDescent="0.25">
      <c r="A747" s="5" t="s">
        <v>248</v>
      </c>
      <c r="B747" s="3" t="s">
        <v>228</v>
      </c>
      <c r="C747" s="3" t="s">
        <v>164</v>
      </c>
      <c r="D747" s="4">
        <v>60849.796393832861</v>
      </c>
      <c r="E747" t="str">
        <f t="shared" si="22"/>
        <v>May</v>
      </c>
      <c r="F747" t="str">
        <f t="shared" si="23"/>
        <v>2024</v>
      </c>
    </row>
    <row r="748" spans="1:6" x14ac:dyDescent="0.25">
      <c r="A748" s="5" t="s">
        <v>248</v>
      </c>
      <c r="B748" s="3" t="s">
        <v>228</v>
      </c>
      <c r="C748" s="3" t="s">
        <v>165</v>
      </c>
      <c r="D748" s="4">
        <v>60194.490633434696</v>
      </c>
      <c r="E748" t="str">
        <f t="shared" si="22"/>
        <v>Jun</v>
      </c>
      <c r="F748" t="str">
        <f t="shared" si="23"/>
        <v>2024</v>
      </c>
    </row>
    <row r="749" spans="1:6" x14ac:dyDescent="0.25">
      <c r="A749" s="5" t="s">
        <v>248</v>
      </c>
      <c r="B749" s="3" t="s">
        <v>228</v>
      </c>
      <c r="C749" s="3" t="s">
        <v>166</v>
      </c>
      <c r="D749" s="4">
        <v>59547.221899544289</v>
      </c>
      <c r="E749" t="str">
        <f t="shared" si="22"/>
        <v>Jul</v>
      </c>
      <c r="F749" t="str">
        <f t="shared" si="23"/>
        <v>2024</v>
      </c>
    </row>
    <row r="750" spans="1:6" x14ac:dyDescent="0.25">
      <c r="A750" s="5" t="s">
        <v>248</v>
      </c>
      <c r="B750" s="3" t="s">
        <v>228</v>
      </c>
      <c r="C750" s="3" t="s">
        <v>167</v>
      </c>
      <c r="D750" s="4">
        <v>58907.884074838687</v>
      </c>
      <c r="E750" t="str">
        <f t="shared" si="22"/>
        <v>Aug</v>
      </c>
      <c r="F750" t="str">
        <f t="shared" si="23"/>
        <v>2024</v>
      </c>
    </row>
    <row r="751" spans="1:6" x14ac:dyDescent="0.25">
      <c r="A751" s="5" t="s">
        <v>248</v>
      </c>
      <c r="B751" s="3" t="s">
        <v>228</v>
      </c>
      <c r="C751" s="3" t="s">
        <v>168</v>
      </c>
      <c r="D751" s="4">
        <v>58276.370780542362</v>
      </c>
      <c r="E751" t="str">
        <f t="shared" si="22"/>
        <v>Sep</v>
      </c>
      <c r="F751" t="str">
        <f t="shared" si="23"/>
        <v>2024</v>
      </c>
    </row>
    <row r="752" spans="1:6" x14ac:dyDescent="0.25">
      <c r="A752" s="5" t="s">
        <v>248</v>
      </c>
      <c r="B752" s="3" t="s">
        <v>228</v>
      </c>
      <c r="C752" s="3" t="s">
        <v>169</v>
      </c>
      <c r="D752" s="4">
        <v>57652.583329500441</v>
      </c>
      <c r="E752" t="str">
        <f t="shared" si="22"/>
        <v>Oct</v>
      </c>
      <c r="F752" t="str">
        <f t="shared" si="23"/>
        <v>2024</v>
      </c>
    </row>
    <row r="753" spans="1:6" x14ac:dyDescent="0.25">
      <c r="A753" s="5" t="s">
        <v>248</v>
      </c>
      <c r="B753" s="3" t="s">
        <v>228</v>
      </c>
      <c r="C753" s="3" t="s">
        <v>170</v>
      </c>
      <c r="D753" s="4">
        <v>57036.414120032219</v>
      </c>
      <c r="E753" t="str">
        <f t="shared" si="22"/>
        <v>Nov</v>
      </c>
      <c r="F753" t="str">
        <f t="shared" si="23"/>
        <v>2024</v>
      </c>
    </row>
    <row r="754" spans="1:6" x14ac:dyDescent="0.25">
      <c r="A754" s="5" t="s">
        <v>248</v>
      </c>
      <c r="B754" s="3" t="s">
        <v>228</v>
      </c>
      <c r="C754" s="3" t="s">
        <v>171</v>
      </c>
      <c r="D754" s="4">
        <v>56522.316677405819</v>
      </c>
      <c r="E754" t="str">
        <f t="shared" si="22"/>
        <v>Dec</v>
      </c>
      <c r="F754" t="str">
        <f t="shared" si="23"/>
        <v>2024</v>
      </c>
    </row>
    <row r="755" spans="1:6" x14ac:dyDescent="0.25">
      <c r="A755" s="5" t="s">
        <v>248</v>
      </c>
      <c r="B755" s="3" t="s">
        <v>228</v>
      </c>
      <c r="C755" s="3" t="s">
        <v>172</v>
      </c>
      <c r="D755" s="4">
        <v>55920.333272801356</v>
      </c>
      <c r="E755" t="str">
        <f t="shared" si="22"/>
        <v>Jan</v>
      </c>
      <c r="F755" t="str">
        <f t="shared" si="23"/>
        <v>2025</v>
      </c>
    </row>
    <row r="756" spans="1:6" x14ac:dyDescent="0.25">
      <c r="A756" s="5" t="s">
        <v>248</v>
      </c>
      <c r="B756" s="3" t="s">
        <v>228</v>
      </c>
      <c r="C756" s="3" t="s">
        <v>173</v>
      </c>
      <c r="D756" s="4">
        <v>55325.701291883393</v>
      </c>
      <c r="E756" t="str">
        <f t="shared" si="22"/>
        <v>Feb</v>
      </c>
      <c r="F756" t="str">
        <f t="shared" si="23"/>
        <v>2025</v>
      </c>
    </row>
    <row r="757" spans="1:6" x14ac:dyDescent="0.25">
      <c r="A757" s="5" t="s">
        <v>248</v>
      </c>
      <c r="B757" s="3" t="s">
        <v>228</v>
      </c>
      <c r="C757" s="3" t="s">
        <v>174</v>
      </c>
      <c r="D757" s="4">
        <v>54738.302611182524</v>
      </c>
      <c r="E757" t="str">
        <f t="shared" si="22"/>
        <v>Mar</v>
      </c>
      <c r="F757" t="str">
        <f t="shared" si="23"/>
        <v>2025</v>
      </c>
    </row>
    <row r="758" spans="1:6" x14ac:dyDescent="0.25">
      <c r="A758" s="5" t="s">
        <v>248</v>
      </c>
      <c r="B758" s="3" t="s">
        <v>228</v>
      </c>
      <c r="C758" s="3" t="s">
        <v>175</v>
      </c>
      <c r="D758" s="4">
        <v>54158.084477625489</v>
      </c>
      <c r="E758" t="str">
        <f t="shared" si="22"/>
        <v>Apr</v>
      </c>
      <c r="F758" t="str">
        <f t="shared" si="23"/>
        <v>2025</v>
      </c>
    </row>
    <row r="759" spans="1:6" x14ac:dyDescent="0.25">
      <c r="A759" s="5" t="s">
        <v>248</v>
      </c>
      <c r="B759" s="3" t="s">
        <v>228</v>
      </c>
      <c r="C759" s="3" t="s">
        <v>176</v>
      </c>
      <c r="D759" s="4">
        <v>53584.945273889374</v>
      </c>
      <c r="E759" t="str">
        <f t="shared" si="22"/>
        <v>May</v>
      </c>
      <c r="F759" t="str">
        <f t="shared" si="23"/>
        <v>2025</v>
      </c>
    </row>
    <row r="760" spans="1:6" x14ac:dyDescent="0.25">
      <c r="A760" s="5" t="s">
        <v>248</v>
      </c>
      <c r="B760" s="3" t="s">
        <v>228</v>
      </c>
      <c r="C760" s="3" t="s">
        <v>177</v>
      </c>
      <c r="D760" s="4">
        <v>53018.811249133811</v>
      </c>
      <c r="E760" t="str">
        <f t="shared" si="22"/>
        <v>Jun</v>
      </c>
      <c r="F760" t="str">
        <f t="shared" si="23"/>
        <v>2025</v>
      </c>
    </row>
    <row r="761" spans="1:6" x14ac:dyDescent="0.25">
      <c r="A761" s="5" t="s">
        <v>248</v>
      </c>
      <c r="B761" s="3" t="s">
        <v>228</v>
      </c>
      <c r="C761" s="3" t="s">
        <v>178</v>
      </c>
      <c r="D761" s="4">
        <v>52459.603022350391</v>
      </c>
      <c r="E761" t="str">
        <f t="shared" si="22"/>
        <v>Jul</v>
      </c>
      <c r="F761" t="str">
        <f t="shared" si="23"/>
        <v>2025</v>
      </c>
    </row>
    <row r="762" spans="1:6" x14ac:dyDescent="0.25">
      <c r="A762" s="5" t="s">
        <v>248</v>
      </c>
      <c r="B762" s="3" t="s">
        <v>228</v>
      </c>
      <c r="C762" s="3" t="s">
        <v>179</v>
      </c>
      <c r="D762" s="4">
        <v>51907.250788509089</v>
      </c>
      <c r="E762" t="str">
        <f t="shared" si="22"/>
        <v>Aug</v>
      </c>
      <c r="F762" t="str">
        <f t="shared" si="23"/>
        <v>2025</v>
      </c>
    </row>
    <row r="763" spans="1:6" x14ac:dyDescent="0.25">
      <c r="A763" s="5" t="s">
        <v>248</v>
      </c>
      <c r="B763" s="3" t="s">
        <v>228</v>
      </c>
      <c r="C763" s="3" t="s">
        <v>180</v>
      </c>
      <c r="D763" s="4">
        <v>51361.681235316973</v>
      </c>
      <c r="E763" t="str">
        <f t="shared" si="22"/>
        <v>Sep</v>
      </c>
      <c r="F763" t="str">
        <f t="shared" si="23"/>
        <v>2025</v>
      </c>
    </row>
    <row r="764" spans="1:6" x14ac:dyDescent="0.25">
      <c r="A764" s="5" t="s">
        <v>248</v>
      </c>
      <c r="B764" s="3" t="s">
        <v>228</v>
      </c>
      <c r="C764" s="3" t="s">
        <v>181</v>
      </c>
      <c r="D764" s="4">
        <v>50822.838879532748</v>
      </c>
      <c r="E764" t="str">
        <f t="shared" si="22"/>
        <v>Oct</v>
      </c>
      <c r="F764" t="str">
        <f t="shared" si="23"/>
        <v>2025</v>
      </c>
    </row>
    <row r="765" spans="1:6" x14ac:dyDescent="0.25">
      <c r="A765" s="5" t="s">
        <v>248</v>
      </c>
      <c r="B765" s="3" t="s">
        <v>228</v>
      </c>
      <c r="C765" s="3" t="s">
        <v>182</v>
      </c>
      <c r="D765" s="4">
        <v>50290.660384841882</v>
      </c>
      <c r="E765" t="str">
        <f t="shared" si="22"/>
        <v>Nov</v>
      </c>
      <c r="F765" t="str">
        <f t="shared" si="23"/>
        <v>2025</v>
      </c>
    </row>
    <row r="766" spans="1:6" x14ac:dyDescent="0.25">
      <c r="A766" s="5" t="s">
        <v>248</v>
      </c>
      <c r="B766" s="3" t="s">
        <v>228</v>
      </c>
      <c r="C766" s="3" t="s">
        <v>183</v>
      </c>
      <c r="D766" s="4">
        <v>49765.108958507277</v>
      </c>
      <c r="E766" t="str">
        <f t="shared" si="22"/>
        <v>Dec</v>
      </c>
      <c r="F766" t="str">
        <f t="shared" si="23"/>
        <v>2025</v>
      </c>
    </row>
    <row r="767" spans="1:6" x14ac:dyDescent="0.25">
      <c r="A767" s="5" t="s">
        <v>248</v>
      </c>
      <c r="B767" s="3" t="s">
        <v>228</v>
      </c>
      <c r="C767" s="3" t="s">
        <v>184</v>
      </c>
      <c r="D767" s="4">
        <v>48961.580269334008</v>
      </c>
      <c r="E767" t="str">
        <f t="shared" si="22"/>
        <v>Jan</v>
      </c>
      <c r="F767" t="str">
        <f t="shared" si="23"/>
        <v>2026</v>
      </c>
    </row>
    <row r="768" spans="1:6" x14ac:dyDescent="0.25">
      <c r="A768" s="5" t="s">
        <v>248</v>
      </c>
      <c r="B768" s="3" t="s">
        <v>228</v>
      </c>
      <c r="C768" s="3" t="s">
        <v>185</v>
      </c>
      <c r="D768" s="4">
        <v>48454.808962835217</v>
      </c>
      <c r="E768" t="str">
        <f t="shared" si="22"/>
        <v>Feb</v>
      </c>
      <c r="F768" t="str">
        <f t="shared" si="23"/>
        <v>2026</v>
      </c>
    </row>
    <row r="769" spans="1:6" x14ac:dyDescent="0.25">
      <c r="A769" s="5" t="s">
        <v>248</v>
      </c>
      <c r="B769" s="3" t="s">
        <v>228</v>
      </c>
      <c r="C769" s="3" t="s">
        <v>186</v>
      </c>
      <c r="D769" s="4">
        <v>47954.477492843915</v>
      </c>
      <c r="E769" t="str">
        <f t="shared" si="22"/>
        <v>Mar</v>
      </c>
      <c r="F769" t="str">
        <f t="shared" si="23"/>
        <v>2026</v>
      </c>
    </row>
    <row r="770" spans="1:6" x14ac:dyDescent="0.25">
      <c r="A770" s="5" t="s">
        <v>248</v>
      </c>
      <c r="B770" s="3" t="s">
        <v>228</v>
      </c>
      <c r="C770" s="3" t="s">
        <v>187</v>
      </c>
      <c r="D770" s="4">
        <v>4422.7544084835854</v>
      </c>
      <c r="E770" t="str">
        <f t="shared" si="22"/>
        <v>Apr</v>
      </c>
      <c r="F770" t="str">
        <f t="shared" si="23"/>
        <v>2026</v>
      </c>
    </row>
    <row r="771" spans="1:6" x14ac:dyDescent="0.25">
      <c r="A771" s="5" t="s">
        <v>248</v>
      </c>
      <c r="B771" s="3" t="s">
        <v>228</v>
      </c>
      <c r="C771" s="3" t="s">
        <v>189</v>
      </c>
      <c r="D771" s="4">
        <v>4404.394269617429</v>
      </c>
      <c r="E771" t="str">
        <f t="shared" ref="E771:E834" si="24">MID(C771,1,3)</f>
        <v>May</v>
      </c>
      <c r="F771" t="str">
        <f t="shared" ref="F771:F834" si="25">MID(C771,5,4)</f>
        <v>2026</v>
      </c>
    </row>
    <row r="772" spans="1:6" x14ac:dyDescent="0.25">
      <c r="A772" s="5" t="s">
        <v>248</v>
      </c>
      <c r="B772" s="3" t="s">
        <v>228</v>
      </c>
      <c r="C772" s="3" t="s">
        <v>191</v>
      </c>
      <c r="D772" s="4">
        <v>4386.1125229361751</v>
      </c>
      <c r="E772" t="str">
        <f t="shared" si="24"/>
        <v>Jun</v>
      </c>
      <c r="F772" t="str">
        <f t="shared" si="25"/>
        <v>2026</v>
      </c>
    </row>
    <row r="773" spans="1:6" x14ac:dyDescent="0.25">
      <c r="A773" s="5" t="s">
        <v>248</v>
      </c>
      <c r="B773" s="3" t="s">
        <v>228</v>
      </c>
      <c r="C773" s="3" t="s">
        <v>192</v>
      </c>
      <c r="D773" s="4">
        <v>4367.9057226294981</v>
      </c>
      <c r="E773" t="str">
        <f t="shared" si="24"/>
        <v>Jul</v>
      </c>
      <c r="F773" t="str">
        <f t="shared" si="25"/>
        <v>2026</v>
      </c>
    </row>
    <row r="774" spans="1:6" x14ac:dyDescent="0.25">
      <c r="A774" s="5" t="s">
        <v>248</v>
      </c>
      <c r="B774" s="3" t="s">
        <v>229</v>
      </c>
      <c r="C774" s="3" t="s">
        <v>8</v>
      </c>
      <c r="D774" s="4">
        <v>6347010.039856662</v>
      </c>
      <c r="E774" t="str">
        <f t="shared" si="24"/>
        <v>May</v>
      </c>
      <c r="F774" t="str">
        <f t="shared" si="25"/>
        <v>2011</v>
      </c>
    </row>
    <row r="775" spans="1:6" x14ac:dyDescent="0.25">
      <c r="A775" s="5" t="s">
        <v>248</v>
      </c>
      <c r="B775" s="3" t="s">
        <v>229</v>
      </c>
      <c r="C775" s="3" t="s">
        <v>9</v>
      </c>
      <c r="D775" s="4">
        <v>11985500.458004929</v>
      </c>
      <c r="E775" t="str">
        <f t="shared" si="24"/>
        <v>Jun</v>
      </c>
      <c r="F775" t="str">
        <f t="shared" si="25"/>
        <v>2011</v>
      </c>
    </row>
    <row r="776" spans="1:6" x14ac:dyDescent="0.25">
      <c r="A776" s="5" t="s">
        <v>248</v>
      </c>
      <c r="B776" s="3" t="s">
        <v>229</v>
      </c>
      <c r="C776" s="3" t="s">
        <v>10</v>
      </c>
      <c r="D776" s="4">
        <v>8140823.5814537229</v>
      </c>
      <c r="E776" t="str">
        <f t="shared" si="24"/>
        <v>Jul</v>
      </c>
      <c r="F776" t="str">
        <f t="shared" si="25"/>
        <v>2011</v>
      </c>
    </row>
    <row r="777" spans="1:6" x14ac:dyDescent="0.25">
      <c r="A777" s="5" t="s">
        <v>248</v>
      </c>
      <c r="B777" s="3" t="s">
        <v>229</v>
      </c>
      <c r="C777" s="3" t="s">
        <v>11</v>
      </c>
      <c r="D777" s="4">
        <v>6248185.6036260705</v>
      </c>
      <c r="E777" t="str">
        <f t="shared" si="24"/>
        <v>Aug</v>
      </c>
      <c r="F777" t="str">
        <f t="shared" si="25"/>
        <v>2011</v>
      </c>
    </row>
    <row r="778" spans="1:6" x14ac:dyDescent="0.25">
      <c r="A778" s="5" t="s">
        <v>248</v>
      </c>
      <c r="B778" s="3" t="s">
        <v>229</v>
      </c>
      <c r="C778" s="3" t="s">
        <v>12</v>
      </c>
      <c r="D778" s="4">
        <v>5326187.7309831092</v>
      </c>
      <c r="E778" t="str">
        <f t="shared" si="24"/>
        <v>Sep</v>
      </c>
      <c r="F778" t="str">
        <f t="shared" si="25"/>
        <v>2011</v>
      </c>
    </row>
    <row r="779" spans="1:6" x14ac:dyDescent="0.25">
      <c r="A779" s="5" t="s">
        <v>248</v>
      </c>
      <c r="B779" s="3" t="s">
        <v>229</v>
      </c>
      <c r="C779" s="3" t="s">
        <v>13</v>
      </c>
      <c r="D779" s="4">
        <v>4686601.685350908</v>
      </c>
      <c r="E779" t="str">
        <f t="shared" si="24"/>
        <v>Oct</v>
      </c>
      <c r="F779" t="str">
        <f t="shared" si="25"/>
        <v>2011</v>
      </c>
    </row>
    <row r="780" spans="1:6" x14ac:dyDescent="0.25">
      <c r="A780" s="5" t="s">
        <v>248</v>
      </c>
      <c r="B780" s="3" t="s">
        <v>229</v>
      </c>
      <c r="C780" s="3" t="s">
        <v>14</v>
      </c>
      <c r="D780" s="4">
        <v>4300199.3854594035</v>
      </c>
      <c r="E780" t="str">
        <f t="shared" si="24"/>
        <v>Nov</v>
      </c>
      <c r="F780" t="str">
        <f t="shared" si="25"/>
        <v>2011</v>
      </c>
    </row>
    <row r="781" spans="1:6" x14ac:dyDescent="0.25">
      <c r="A781" s="5" t="s">
        <v>248</v>
      </c>
      <c r="B781" s="3" t="s">
        <v>229</v>
      </c>
      <c r="C781" s="3" t="s">
        <v>15</v>
      </c>
      <c r="D781" s="4">
        <v>4087385.9381564306</v>
      </c>
      <c r="E781" t="str">
        <f t="shared" si="24"/>
        <v>Dec</v>
      </c>
      <c r="F781" t="str">
        <f t="shared" si="25"/>
        <v>2011</v>
      </c>
    </row>
    <row r="782" spans="1:6" x14ac:dyDescent="0.25">
      <c r="A782" s="5" t="s">
        <v>248</v>
      </c>
      <c r="B782" s="3" t="s">
        <v>229</v>
      </c>
      <c r="C782" s="3" t="s">
        <v>16</v>
      </c>
      <c r="D782" s="4">
        <v>3865992.6918334691</v>
      </c>
      <c r="E782" t="str">
        <f t="shared" si="24"/>
        <v>Jan</v>
      </c>
      <c r="F782" t="str">
        <f t="shared" si="25"/>
        <v>2012</v>
      </c>
    </row>
    <row r="783" spans="1:6" x14ac:dyDescent="0.25">
      <c r="A783" s="5" t="s">
        <v>248</v>
      </c>
      <c r="B783" s="3" t="s">
        <v>229</v>
      </c>
      <c r="C783" s="3" t="s">
        <v>17</v>
      </c>
      <c r="D783" s="4">
        <v>3752801.9945042329</v>
      </c>
      <c r="E783" t="str">
        <f t="shared" si="24"/>
        <v>Feb</v>
      </c>
      <c r="F783" t="str">
        <f t="shared" si="25"/>
        <v>2012</v>
      </c>
    </row>
    <row r="784" spans="1:6" x14ac:dyDescent="0.25">
      <c r="A784" s="5" t="s">
        <v>248</v>
      </c>
      <c r="B784" s="3" t="s">
        <v>229</v>
      </c>
      <c r="C784" s="3" t="s">
        <v>18</v>
      </c>
      <c r="D784" s="4">
        <v>3606068.388195103</v>
      </c>
      <c r="E784" t="str">
        <f t="shared" si="24"/>
        <v>Mar</v>
      </c>
      <c r="F784" t="str">
        <f t="shared" si="25"/>
        <v>2012</v>
      </c>
    </row>
    <row r="785" spans="1:6" x14ac:dyDescent="0.25">
      <c r="A785" s="5" t="s">
        <v>248</v>
      </c>
      <c r="B785" s="3" t="s">
        <v>229</v>
      </c>
      <c r="C785" s="3" t="s">
        <v>19</v>
      </c>
      <c r="D785" s="4">
        <v>3396282.5522875907</v>
      </c>
      <c r="E785" t="str">
        <f t="shared" si="24"/>
        <v>Apr</v>
      </c>
      <c r="F785" t="str">
        <f t="shared" si="25"/>
        <v>2012</v>
      </c>
    </row>
    <row r="786" spans="1:6" x14ac:dyDescent="0.25">
      <c r="A786" s="5" t="s">
        <v>248</v>
      </c>
      <c r="B786" s="3" t="s">
        <v>229</v>
      </c>
      <c r="C786" s="3" t="s">
        <v>20</v>
      </c>
      <c r="D786" s="4">
        <v>3281730.1727380548</v>
      </c>
      <c r="E786" t="str">
        <f t="shared" si="24"/>
        <v>May</v>
      </c>
      <c r="F786" t="str">
        <f t="shared" si="25"/>
        <v>2012</v>
      </c>
    </row>
    <row r="787" spans="1:6" x14ac:dyDescent="0.25">
      <c r="A787" s="5" t="s">
        <v>248</v>
      </c>
      <c r="B787" s="3" t="s">
        <v>229</v>
      </c>
      <c r="C787" s="3" t="s">
        <v>21</v>
      </c>
      <c r="D787" s="4">
        <v>3207200.6706496775</v>
      </c>
      <c r="E787" t="str">
        <f t="shared" si="24"/>
        <v>Jun</v>
      </c>
      <c r="F787" t="str">
        <f t="shared" si="25"/>
        <v>2012</v>
      </c>
    </row>
    <row r="788" spans="1:6" x14ac:dyDescent="0.25">
      <c r="A788" s="5" t="s">
        <v>248</v>
      </c>
      <c r="B788" s="3" t="s">
        <v>229</v>
      </c>
      <c r="C788" s="3" t="s">
        <v>22</v>
      </c>
      <c r="D788" s="4">
        <v>2984259.2830719361</v>
      </c>
      <c r="E788" t="str">
        <f t="shared" si="24"/>
        <v>Jul</v>
      </c>
      <c r="F788" t="str">
        <f t="shared" si="25"/>
        <v>2012</v>
      </c>
    </row>
    <row r="789" spans="1:6" x14ac:dyDescent="0.25">
      <c r="A789" s="5" t="s">
        <v>248</v>
      </c>
      <c r="B789" s="3" t="s">
        <v>229</v>
      </c>
      <c r="C789" s="3" t="s">
        <v>23</v>
      </c>
      <c r="D789" s="4">
        <v>2891822.2319073309</v>
      </c>
      <c r="E789" t="str">
        <f t="shared" si="24"/>
        <v>Aug</v>
      </c>
      <c r="F789" t="str">
        <f t="shared" si="25"/>
        <v>2012</v>
      </c>
    </row>
    <row r="790" spans="1:6" x14ac:dyDescent="0.25">
      <c r="A790" s="5" t="s">
        <v>248</v>
      </c>
      <c r="B790" s="3" t="s">
        <v>229</v>
      </c>
      <c r="C790" s="3" t="s">
        <v>24</v>
      </c>
      <c r="D790" s="4">
        <v>2777107.9927448863</v>
      </c>
      <c r="E790" t="str">
        <f t="shared" si="24"/>
        <v>Sep</v>
      </c>
      <c r="F790" t="str">
        <f t="shared" si="25"/>
        <v>2012</v>
      </c>
    </row>
    <row r="791" spans="1:6" x14ac:dyDescent="0.25">
      <c r="A791" s="5" t="s">
        <v>248</v>
      </c>
      <c r="B791" s="3" t="s">
        <v>229</v>
      </c>
      <c r="C791" s="3" t="s">
        <v>25</v>
      </c>
      <c r="D791" s="4">
        <v>2712737.797311503</v>
      </c>
      <c r="E791" t="str">
        <f t="shared" si="24"/>
        <v>Oct</v>
      </c>
      <c r="F791" t="str">
        <f t="shared" si="25"/>
        <v>2012</v>
      </c>
    </row>
    <row r="792" spans="1:6" x14ac:dyDescent="0.25">
      <c r="A792" s="5" t="s">
        <v>248</v>
      </c>
      <c r="B792" s="3" t="s">
        <v>229</v>
      </c>
      <c r="C792" s="3" t="s">
        <v>26</v>
      </c>
      <c r="D792" s="4">
        <v>2635898.681622955</v>
      </c>
      <c r="E792" t="str">
        <f t="shared" si="24"/>
        <v>Nov</v>
      </c>
      <c r="F792" t="str">
        <f t="shared" si="25"/>
        <v>2012</v>
      </c>
    </row>
    <row r="793" spans="1:6" x14ac:dyDescent="0.25">
      <c r="A793" s="5" t="s">
        <v>248</v>
      </c>
      <c r="B793" s="3" t="s">
        <v>229</v>
      </c>
      <c r="C793" s="3" t="s">
        <v>27</v>
      </c>
      <c r="D793" s="4">
        <v>2568663.9599801474</v>
      </c>
      <c r="E793" t="str">
        <f t="shared" si="24"/>
        <v>Dec</v>
      </c>
      <c r="F793" t="str">
        <f t="shared" si="25"/>
        <v>2012</v>
      </c>
    </row>
    <row r="794" spans="1:6" x14ac:dyDescent="0.25">
      <c r="A794" s="5" t="s">
        <v>248</v>
      </c>
      <c r="B794" s="3" t="s">
        <v>229</v>
      </c>
      <c r="C794" s="3" t="s">
        <v>28</v>
      </c>
      <c r="D794" s="4">
        <v>2437639.4799556523</v>
      </c>
      <c r="E794" t="str">
        <f t="shared" si="24"/>
        <v>Jan</v>
      </c>
      <c r="F794" t="str">
        <f t="shared" si="25"/>
        <v>2013</v>
      </c>
    </row>
    <row r="795" spans="1:6" x14ac:dyDescent="0.25">
      <c r="A795" s="5" t="s">
        <v>248</v>
      </c>
      <c r="B795" s="3" t="s">
        <v>229</v>
      </c>
      <c r="C795" s="3" t="s">
        <v>29</v>
      </c>
      <c r="D795" s="4">
        <v>2313911.5986595987</v>
      </c>
      <c r="E795" t="str">
        <f t="shared" si="24"/>
        <v>Feb</v>
      </c>
      <c r="F795" t="str">
        <f t="shared" si="25"/>
        <v>2013</v>
      </c>
    </row>
    <row r="796" spans="1:6" x14ac:dyDescent="0.25">
      <c r="A796" s="5" t="s">
        <v>248</v>
      </c>
      <c r="B796" s="3" t="s">
        <v>229</v>
      </c>
      <c r="C796" s="3" t="s">
        <v>30</v>
      </c>
      <c r="D796" s="4">
        <v>2218792.2262625918</v>
      </c>
      <c r="E796" t="str">
        <f t="shared" si="24"/>
        <v>Mar</v>
      </c>
      <c r="F796" t="str">
        <f t="shared" si="25"/>
        <v>2013</v>
      </c>
    </row>
    <row r="797" spans="1:6" x14ac:dyDescent="0.25">
      <c r="A797" s="5" t="s">
        <v>248</v>
      </c>
      <c r="B797" s="3" t="s">
        <v>229</v>
      </c>
      <c r="C797" s="3" t="s">
        <v>31</v>
      </c>
      <c r="D797" s="4">
        <v>2073138.1673606532</v>
      </c>
      <c r="E797" t="str">
        <f t="shared" si="24"/>
        <v>Apr</v>
      </c>
      <c r="F797" t="str">
        <f t="shared" si="25"/>
        <v>2013</v>
      </c>
    </row>
    <row r="798" spans="1:6" x14ac:dyDescent="0.25">
      <c r="A798" s="5" t="s">
        <v>248</v>
      </c>
      <c r="B798" s="3" t="s">
        <v>229</v>
      </c>
      <c r="C798" s="3" t="s">
        <v>32</v>
      </c>
      <c r="D798" s="4">
        <v>1955565.9807119449</v>
      </c>
      <c r="E798" t="str">
        <f t="shared" si="24"/>
        <v>May</v>
      </c>
      <c r="F798" t="str">
        <f t="shared" si="25"/>
        <v>2013</v>
      </c>
    </row>
    <row r="799" spans="1:6" x14ac:dyDescent="0.25">
      <c r="A799" s="5" t="s">
        <v>248</v>
      </c>
      <c r="B799" s="3" t="s">
        <v>229</v>
      </c>
      <c r="C799" s="3" t="s">
        <v>33</v>
      </c>
      <c r="D799" s="4">
        <v>1887848.2066548662</v>
      </c>
      <c r="E799" t="str">
        <f t="shared" si="24"/>
        <v>Jun</v>
      </c>
      <c r="F799" t="str">
        <f t="shared" si="25"/>
        <v>2013</v>
      </c>
    </row>
    <row r="800" spans="1:6" x14ac:dyDescent="0.25">
      <c r="A800" s="5" t="s">
        <v>248</v>
      </c>
      <c r="B800" s="3" t="s">
        <v>229</v>
      </c>
      <c r="C800" s="3" t="s">
        <v>34</v>
      </c>
      <c r="D800" s="4">
        <v>1791117.1373581411</v>
      </c>
      <c r="E800" t="str">
        <f t="shared" si="24"/>
        <v>Jul</v>
      </c>
      <c r="F800" t="str">
        <f t="shared" si="25"/>
        <v>2013</v>
      </c>
    </row>
    <row r="801" spans="1:6" x14ac:dyDescent="0.25">
      <c r="A801" s="5" t="s">
        <v>248</v>
      </c>
      <c r="B801" s="3" t="s">
        <v>229</v>
      </c>
      <c r="C801" s="3" t="s">
        <v>35</v>
      </c>
      <c r="D801" s="4">
        <v>1730123.4901971116</v>
      </c>
      <c r="E801" t="str">
        <f t="shared" si="24"/>
        <v>Aug</v>
      </c>
      <c r="F801" t="str">
        <f t="shared" si="25"/>
        <v>2013</v>
      </c>
    </row>
    <row r="802" spans="1:6" x14ac:dyDescent="0.25">
      <c r="A802" s="5" t="s">
        <v>248</v>
      </c>
      <c r="B802" s="3" t="s">
        <v>229</v>
      </c>
      <c r="C802" s="3" t="s">
        <v>36</v>
      </c>
      <c r="D802" s="4">
        <v>1652094.7487524892</v>
      </c>
      <c r="E802" t="str">
        <f t="shared" si="24"/>
        <v>Sep</v>
      </c>
      <c r="F802" t="str">
        <f t="shared" si="25"/>
        <v>2013</v>
      </c>
    </row>
    <row r="803" spans="1:6" x14ac:dyDescent="0.25">
      <c r="A803" s="5" t="s">
        <v>248</v>
      </c>
      <c r="B803" s="3" t="s">
        <v>229</v>
      </c>
      <c r="C803" s="3" t="s">
        <v>37</v>
      </c>
      <c r="D803" s="4">
        <v>1565652.5718315216</v>
      </c>
      <c r="E803" t="str">
        <f t="shared" si="24"/>
        <v>Oct</v>
      </c>
      <c r="F803" t="str">
        <f t="shared" si="25"/>
        <v>2013</v>
      </c>
    </row>
    <row r="804" spans="1:6" x14ac:dyDescent="0.25">
      <c r="A804" s="5" t="s">
        <v>248</v>
      </c>
      <c r="B804" s="3" t="s">
        <v>229</v>
      </c>
      <c r="C804" s="3" t="s">
        <v>38</v>
      </c>
      <c r="D804" s="4">
        <v>1518099.9428641037</v>
      </c>
      <c r="E804" t="str">
        <f t="shared" si="24"/>
        <v>Nov</v>
      </c>
      <c r="F804" t="str">
        <f t="shared" si="25"/>
        <v>2013</v>
      </c>
    </row>
    <row r="805" spans="1:6" x14ac:dyDescent="0.25">
      <c r="A805" s="5" t="s">
        <v>248</v>
      </c>
      <c r="B805" s="3" t="s">
        <v>229</v>
      </c>
      <c r="C805" s="3" t="s">
        <v>39</v>
      </c>
      <c r="D805" s="4">
        <v>1459983.0640288405</v>
      </c>
      <c r="E805" t="str">
        <f t="shared" si="24"/>
        <v>Dec</v>
      </c>
      <c r="F805" t="str">
        <f t="shared" si="25"/>
        <v>2013</v>
      </c>
    </row>
    <row r="806" spans="1:6" x14ac:dyDescent="0.25">
      <c r="A806" s="5" t="s">
        <v>248</v>
      </c>
      <c r="B806" s="3" t="s">
        <v>229</v>
      </c>
      <c r="C806" s="3" t="s">
        <v>40</v>
      </c>
      <c r="D806" s="4">
        <v>1420518.9282386815</v>
      </c>
      <c r="E806" t="str">
        <f t="shared" si="24"/>
        <v>Jan</v>
      </c>
      <c r="F806" t="str">
        <f t="shared" si="25"/>
        <v>2014</v>
      </c>
    </row>
    <row r="807" spans="1:6" x14ac:dyDescent="0.25">
      <c r="A807" s="5" t="s">
        <v>248</v>
      </c>
      <c r="B807" s="3" t="s">
        <v>229</v>
      </c>
      <c r="C807" s="3" t="s">
        <v>41</v>
      </c>
      <c r="D807" s="4">
        <v>1391463.3779184162</v>
      </c>
      <c r="E807" t="str">
        <f t="shared" si="24"/>
        <v>Feb</v>
      </c>
      <c r="F807" t="str">
        <f t="shared" si="25"/>
        <v>2014</v>
      </c>
    </row>
    <row r="808" spans="1:6" x14ac:dyDescent="0.25">
      <c r="A808" s="5" t="s">
        <v>248</v>
      </c>
      <c r="B808" s="3" t="s">
        <v>229</v>
      </c>
      <c r="C808" s="3" t="s">
        <v>42</v>
      </c>
      <c r="D808" s="4">
        <v>1323770.4499353936</v>
      </c>
      <c r="E808" t="str">
        <f t="shared" si="24"/>
        <v>Mar</v>
      </c>
      <c r="F808" t="str">
        <f t="shared" si="25"/>
        <v>2014</v>
      </c>
    </row>
    <row r="809" spans="1:6" x14ac:dyDescent="0.25">
      <c r="A809" s="5" t="s">
        <v>248</v>
      </c>
      <c r="B809" s="3" t="s">
        <v>229</v>
      </c>
      <c r="C809" s="3" t="s">
        <v>43</v>
      </c>
      <c r="D809" s="4">
        <v>1287006.3417377188</v>
      </c>
      <c r="E809" t="str">
        <f t="shared" si="24"/>
        <v>Apr</v>
      </c>
      <c r="F809" t="str">
        <f t="shared" si="25"/>
        <v>2014</v>
      </c>
    </row>
    <row r="810" spans="1:6" x14ac:dyDescent="0.25">
      <c r="A810" s="5" t="s">
        <v>248</v>
      </c>
      <c r="B810" s="3" t="s">
        <v>229</v>
      </c>
      <c r="C810" s="3" t="s">
        <v>44</v>
      </c>
      <c r="D810" s="4">
        <v>1276416.6818955266</v>
      </c>
      <c r="E810" t="str">
        <f t="shared" si="24"/>
        <v>May</v>
      </c>
      <c r="F810" t="str">
        <f t="shared" si="25"/>
        <v>2014</v>
      </c>
    </row>
    <row r="811" spans="1:6" x14ac:dyDescent="0.25">
      <c r="A811" s="5" t="s">
        <v>248</v>
      </c>
      <c r="B811" s="3" t="s">
        <v>229</v>
      </c>
      <c r="C811" s="3" t="s">
        <v>45</v>
      </c>
      <c r="D811" s="4">
        <v>1197500.2648304431</v>
      </c>
      <c r="E811" t="str">
        <f t="shared" si="24"/>
        <v>Jun</v>
      </c>
      <c r="F811" t="str">
        <f t="shared" si="25"/>
        <v>2014</v>
      </c>
    </row>
    <row r="812" spans="1:6" x14ac:dyDescent="0.25">
      <c r="A812" s="5" t="s">
        <v>248</v>
      </c>
      <c r="B812" s="3" t="s">
        <v>229</v>
      </c>
      <c r="C812" s="3" t="s">
        <v>46</v>
      </c>
      <c r="D812" s="4">
        <v>1165502.4934364231</v>
      </c>
      <c r="E812" t="str">
        <f t="shared" si="24"/>
        <v>Jul</v>
      </c>
      <c r="F812" t="str">
        <f t="shared" si="25"/>
        <v>2014</v>
      </c>
    </row>
    <row r="813" spans="1:6" x14ac:dyDescent="0.25">
      <c r="A813" s="5" t="s">
        <v>248</v>
      </c>
      <c r="B813" s="3" t="s">
        <v>229</v>
      </c>
      <c r="C813" s="3" t="s">
        <v>47</v>
      </c>
      <c r="D813" s="4">
        <v>1149774.9999956531</v>
      </c>
      <c r="E813" t="str">
        <f t="shared" si="24"/>
        <v>Aug</v>
      </c>
      <c r="F813" t="str">
        <f t="shared" si="25"/>
        <v>2014</v>
      </c>
    </row>
    <row r="814" spans="1:6" x14ac:dyDescent="0.25">
      <c r="A814" s="5" t="s">
        <v>248</v>
      </c>
      <c r="B814" s="3" t="s">
        <v>229</v>
      </c>
      <c r="C814" s="3" t="s">
        <v>48</v>
      </c>
      <c r="D814" s="4">
        <v>1135718.7182258572</v>
      </c>
      <c r="E814" t="str">
        <f t="shared" si="24"/>
        <v>Sep</v>
      </c>
      <c r="F814" t="str">
        <f t="shared" si="25"/>
        <v>2014</v>
      </c>
    </row>
    <row r="815" spans="1:6" x14ac:dyDescent="0.25">
      <c r="A815" s="5" t="s">
        <v>248</v>
      </c>
      <c r="B815" s="3" t="s">
        <v>229</v>
      </c>
      <c r="C815" s="3" t="s">
        <v>49</v>
      </c>
      <c r="D815" s="4">
        <v>1116182.8298795302</v>
      </c>
      <c r="E815" t="str">
        <f t="shared" si="24"/>
        <v>Oct</v>
      </c>
      <c r="F815" t="str">
        <f t="shared" si="25"/>
        <v>2014</v>
      </c>
    </row>
    <row r="816" spans="1:6" x14ac:dyDescent="0.25">
      <c r="A816" s="5" t="s">
        <v>248</v>
      </c>
      <c r="B816" s="3" t="s">
        <v>229</v>
      </c>
      <c r="C816" s="3" t="s">
        <v>50</v>
      </c>
      <c r="D816" s="4">
        <v>1101302.2908457061</v>
      </c>
      <c r="E816" t="str">
        <f t="shared" si="24"/>
        <v>Nov</v>
      </c>
      <c r="F816" t="str">
        <f t="shared" si="25"/>
        <v>2014</v>
      </c>
    </row>
    <row r="817" spans="1:6" x14ac:dyDescent="0.25">
      <c r="A817" s="5" t="s">
        <v>248</v>
      </c>
      <c r="B817" s="3" t="s">
        <v>229</v>
      </c>
      <c r="C817" s="3" t="s">
        <v>51</v>
      </c>
      <c r="D817" s="4">
        <v>1052165.1579641274</v>
      </c>
      <c r="E817" t="str">
        <f t="shared" si="24"/>
        <v>Dec</v>
      </c>
      <c r="F817" t="str">
        <f t="shared" si="25"/>
        <v>2014</v>
      </c>
    </row>
    <row r="818" spans="1:6" x14ac:dyDescent="0.25">
      <c r="A818" s="5" t="s">
        <v>248</v>
      </c>
      <c r="B818" s="3" t="s">
        <v>229</v>
      </c>
      <c r="C818" s="3" t="s">
        <v>52</v>
      </c>
      <c r="D818" s="4">
        <v>1042379.3573013894</v>
      </c>
      <c r="E818" t="str">
        <f t="shared" si="24"/>
        <v>Jan</v>
      </c>
      <c r="F818" t="str">
        <f t="shared" si="25"/>
        <v>2015</v>
      </c>
    </row>
    <row r="819" spans="1:6" x14ac:dyDescent="0.25">
      <c r="A819" s="5" t="s">
        <v>248</v>
      </c>
      <c r="B819" s="3" t="s">
        <v>229</v>
      </c>
      <c r="C819" s="3" t="s">
        <v>53</v>
      </c>
      <c r="D819" s="4">
        <v>1043800.6964232316</v>
      </c>
      <c r="E819" t="str">
        <f t="shared" si="24"/>
        <v>Feb</v>
      </c>
      <c r="F819" t="str">
        <f t="shared" si="25"/>
        <v>2015</v>
      </c>
    </row>
    <row r="820" spans="1:6" x14ac:dyDescent="0.25">
      <c r="A820" s="5" t="s">
        <v>248</v>
      </c>
      <c r="B820" s="3" t="s">
        <v>229</v>
      </c>
      <c r="C820" s="3" t="s">
        <v>54</v>
      </c>
      <c r="D820" s="4">
        <v>1015234.0346760501</v>
      </c>
      <c r="E820" t="str">
        <f t="shared" si="24"/>
        <v>Mar</v>
      </c>
      <c r="F820" t="str">
        <f t="shared" si="25"/>
        <v>2015</v>
      </c>
    </row>
    <row r="821" spans="1:6" x14ac:dyDescent="0.25">
      <c r="A821" s="5" t="s">
        <v>248</v>
      </c>
      <c r="B821" s="3" t="s">
        <v>229</v>
      </c>
      <c r="C821" s="3" t="s">
        <v>55</v>
      </c>
      <c r="D821" s="4">
        <v>1008923.5332863117</v>
      </c>
      <c r="E821" t="str">
        <f t="shared" si="24"/>
        <v>Apr</v>
      </c>
      <c r="F821" t="str">
        <f t="shared" si="25"/>
        <v>2015</v>
      </c>
    </row>
    <row r="822" spans="1:6" x14ac:dyDescent="0.25">
      <c r="A822" s="5" t="s">
        <v>248</v>
      </c>
      <c r="B822" s="3" t="s">
        <v>229</v>
      </c>
      <c r="C822" s="3" t="s">
        <v>56</v>
      </c>
      <c r="D822" s="4">
        <v>1012801.4848522169</v>
      </c>
      <c r="E822" t="str">
        <f t="shared" si="24"/>
        <v>May</v>
      </c>
      <c r="F822" t="str">
        <f t="shared" si="25"/>
        <v>2015</v>
      </c>
    </row>
    <row r="823" spans="1:6" x14ac:dyDescent="0.25">
      <c r="A823" s="5" t="s">
        <v>248</v>
      </c>
      <c r="B823" s="3" t="s">
        <v>229</v>
      </c>
      <c r="C823" s="3" t="s">
        <v>57</v>
      </c>
      <c r="D823" s="4">
        <v>969965.27879007265</v>
      </c>
      <c r="E823" t="str">
        <f t="shared" si="24"/>
        <v>Jun</v>
      </c>
      <c r="F823" t="str">
        <f t="shared" si="25"/>
        <v>2015</v>
      </c>
    </row>
    <row r="824" spans="1:6" x14ac:dyDescent="0.25">
      <c r="A824" s="5" t="s">
        <v>248</v>
      </c>
      <c r="B824" s="3" t="s">
        <v>229</v>
      </c>
      <c r="C824" s="3" t="s">
        <v>58</v>
      </c>
      <c r="D824" s="4">
        <v>947469.69040444167</v>
      </c>
      <c r="E824" t="str">
        <f t="shared" si="24"/>
        <v>Jul</v>
      </c>
      <c r="F824" t="str">
        <f t="shared" si="25"/>
        <v>2015</v>
      </c>
    </row>
    <row r="825" spans="1:6" x14ac:dyDescent="0.25">
      <c r="A825" s="5" t="s">
        <v>248</v>
      </c>
      <c r="B825" s="3" t="s">
        <v>229</v>
      </c>
      <c r="C825" s="3" t="s">
        <v>59</v>
      </c>
      <c r="D825" s="4">
        <v>925021.03890459752</v>
      </c>
      <c r="E825" t="str">
        <f t="shared" si="24"/>
        <v>Aug</v>
      </c>
      <c r="F825" t="str">
        <f t="shared" si="25"/>
        <v>2015</v>
      </c>
    </row>
    <row r="826" spans="1:6" x14ac:dyDescent="0.25">
      <c r="A826" s="5" t="s">
        <v>248</v>
      </c>
      <c r="B826" s="3" t="s">
        <v>229</v>
      </c>
      <c r="C826" s="3" t="s">
        <v>60</v>
      </c>
      <c r="D826" s="4">
        <v>897292.76646573655</v>
      </c>
      <c r="E826" t="str">
        <f t="shared" si="24"/>
        <v>Sep</v>
      </c>
      <c r="F826" t="str">
        <f t="shared" si="25"/>
        <v>2015</v>
      </c>
    </row>
    <row r="827" spans="1:6" x14ac:dyDescent="0.25">
      <c r="A827" s="5" t="s">
        <v>248</v>
      </c>
      <c r="B827" s="3" t="s">
        <v>229</v>
      </c>
      <c r="C827" s="3" t="s">
        <v>61</v>
      </c>
      <c r="D827" s="4">
        <v>877863.32581561548</v>
      </c>
      <c r="E827" t="str">
        <f t="shared" si="24"/>
        <v>Oct</v>
      </c>
      <c r="F827" t="str">
        <f t="shared" si="25"/>
        <v>2015</v>
      </c>
    </row>
    <row r="828" spans="1:6" x14ac:dyDescent="0.25">
      <c r="A828" s="5" t="s">
        <v>248</v>
      </c>
      <c r="B828" s="3" t="s">
        <v>229</v>
      </c>
      <c r="C828" s="3" t="s">
        <v>62</v>
      </c>
      <c r="D828" s="4">
        <v>864321.97126168525</v>
      </c>
      <c r="E828" t="str">
        <f t="shared" si="24"/>
        <v>Nov</v>
      </c>
      <c r="F828" t="str">
        <f t="shared" si="25"/>
        <v>2015</v>
      </c>
    </row>
    <row r="829" spans="1:6" x14ac:dyDescent="0.25">
      <c r="A829" s="5" t="s">
        <v>248</v>
      </c>
      <c r="B829" s="3" t="s">
        <v>229</v>
      </c>
      <c r="C829" s="3" t="s">
        <v>63</v>
      </c>
      <c r="D829" s="4">
        <v>826679.69944803207</v>
      </c>
      <c r="E829" t="str">
        <f t="shared" si="24"/>
        <v>Dec</v>
      </c>
      <c r="F829" t="str">
        <f t="shared" si="25"/>
        <v>2015</v>
      </c>
    </row>
    <row r="830" spans="1:6" x14ac:dyDescent="0.25">
      <c r="A830" s="5" t="s">
        <v>248</v>
      </c>
      <c r="B830" s="3" t="s">
        <v>229</v>
      </c>
      <c r="C830" s="3" t="s">
        <v>64</v>
      </c>
      <c r="D830" s="4">
        <v>812607.97867860587</v>
      </c>
      <c r="E830" t="str">
        <f t="shared" si="24"/>
        <v>Jan</v>
      </c>
      <c r="F830" t="str">
        <f t="shared" si="25"/>
        <v>2016</v>
      </c>
    </row>
    <row r="831" spans="1:6" x14ac:dyDescent="0.25">
      <c r="A831" s="5" t="s">
        <v>248</v>
      </c>
      <c r="B831" s="3" t="s">
        <v>229</v>
      </c>
      <c r="C831" s="3" t="s">
        <v>65</v>
      </c>
      <c r="D831" s="4">
        <v>807696.69923209678</v>
      </c>
      <c r="E831" t="str">
        <f t="shared" si="24"/>
        <v>Feb</v>
      </c>
      <c r="F831" t="str">
        <f t="shared" si="25"/>
        <v>2016</v>
      </c>
    </row>
    <row r="832" spans="1:6" x14ac:dyDescent="0.25">
      <c r="A832" s="5" t="s">
        <v>248</v>
      </c>
      <c r="B832" s="3" t="s">
        <v>229</v>
      </c>
      <c r="C832" s="3" t="s">
        <v>66</v>
      </c>
      <c r="D832" s="4">
        <v>769007.88866257586</v>
      </c>
      <c r="E832" t="str">
        <f t="shared" si="24"/>
        <v>Mar</v>
      </c>
      <c r="F832" t="str">
        <f t="shared" si="25"/>
        <v>2016</v>
      </c>
    </row>
    <row r="833" spans="1:6" x14ac:dyDescent="0.25">
      <c r="A833" s="5" t="s">
        <v>248</v>
      </c>
      <c r="B833" s="3" t="s">
        <v>229</v>
      </c>
      <c r="C833" s="3" t="s">
        <v>67</v>
      </c>
      <c r="D833" s="4">
        <v>752816.85964255757</v>
      </c>
      <c r="E833" t="str">
        <f t="shared" si="24"/>
        <v>Apr</v>
      </c>
      <c r="F833" t="str">
        <f t="shared" si="25"/>
        <v>2016</v>
      </c>
    </row>
    <row r="834" spans="1:6" x14ac:dyDescent="0.25">
      <c r="A834" s="5" t="s">
        <v>248</v>
      </c>
      <c r="B834" s="3" t="s">
        <v>229</v>
      </c>
      <c r="C834" s="3" t="s">
        <v>68</v>
      </c>
      <c r="D834" s="4">
        <v>751866.50403742236</v>
      </c>
      <c r="E834" t="str">
        <f t="shared" si="24"/>
        <v>May</v>
      </c>
      <c r="F834" t="str">
        <f t="shared" si="25"/>
        <v>2016</v>
      </c>
    </row>
    <row r="835" spans="1:6" x14ac:dyDescent="0.25">
      <c r="A835" s="5" t="s">
        <v>248</v>
      </c>
      <c r="B835" s="3" t="s">
        <v>229</v>
      </c>
      <c r="C835" s="3" t="s">
        <v>69</v>
      </c>
      <c r="D835" s="4">
        <v>720573.02707002137</v>
      </c>
      <c r="E835" t="str">
        <f t="shared" ref="E835:E898" si="26">MID(C835,1,3)</f>
        <v>Jun</v>
      </c>
      <c r="F835" t="str">
        <f t="shared" ref="F835:F898" si="27">MID(C835,5,4)</f>
        <v>2016</v>
      </c>
    </row>
    <row r="836" spans="1:6" x14ac:dyDescent="0.25">
      <c r="A836" s="5" t="s">
        <v>248</v>
      </c>
      <c r="B836" s="3" t="s">
        <v>229</v>
      </c>
      <c r="C836" s="3" t="s">
        <v>70</v>
      </c>
      <c r="D836" s="4">
        <v>704581.59991011082</v>
      </c>
      <c r="E836" t="str">
        <f t="shared" si="26"/>
        <v>Jul</v>
      </c>
      <c r="F836" t="str">
        <f t="shared" si="27"/>
        <v>2016</v>
      </c>
    </row>
    <row r="837" spans="1:6" x14ac:dyDescent="0.25">
      <c r="A837" s="5" t="s">
        <v>248</v>
      </c>
      <c r="B837" s="3" t="s">
        <v>229</v>
      </c>
      <c r="C837" s="3" t="s">
        <v>71</v>
      </c>
      <c r="D837" s="4">
        <v>688643.05167897348</v>
      </c>
      <c r="E837" t="str">
        <f t="shared" si="26"/>
        <v>Aug</v>
      </c>
      <c r="F837" t="str">
        <f t="shared" si="27"/>
        <v>2016</v>
      </c>
    </row>
    <row r="838" spans="1:6" x14ac:dyDescent="0.25">
      <c r="A838" s="5" t="s">
        <v>248</v>
      </c>
      <c r="B838" s="3" t="s">
        <v>229</v>
      </c>
      <c r="C838" s="3" t="s">
        <v>72</v>
      </c>
      <c r="D838" s="4">
        <v>671549.64104985993</v>
      </c>
      <c r="E838" t="str">
        <f t="shared" si="26"/>
        <v>Sep</v>
      </c>
      <c r="F838" t="str">
        <f t="shared" si="27"/>
        <v>2016</v>
      </c>
    </row>
    <row r="839" spans="1:6" x14ac:dyDescent="0.25">
      <c r="A839" s="5" t="s">
        <v>248</v>
      </c>
      <c r="B839" s="3" t="s">
        <v>229</v>
      </c>
      <c r="C839" s="3" t="s">
        <v>73</v>
      </c>
      <c r="D839" s="4">
        <v>663206.30853028875</v>
      </c>
      <c r="E839" t="str">
        <f t="shared" si="26"/>
        <v>Oct</v>
      </c>
      <c r="F839" t="str">
        <f t="shared" si="27"/>
        <v>2016</v>
      </c>
    </row>
    <row r="840" spans="1:6" x14ac:dyDescent="0.25">
      <c r="A840" s="5" t="s">
        <v>248</v>
      </c>
      <c r="B840" s="3" t="s">
        <v>229</v>
      </c>
      <c r="C840" s="3" t="s">
        <v>74</v>
      </c>
      <c r="D840" s="4">
        <v>654615.29715538188</v>
      </c>
      <c r="E840" t="str">
        <f t="shared" si="26"/>
        <v>Nov</v>
      </c>
      <c r="F840" t="str">
        <f t="shared" si="27"/>
        <v>2016</v>
      </c>
    </row>
    <row r="841" spans="1:6" x14ac:dyDescent="0.25">
      <c r="A841" s="5" t="s">
        <v>248</v>
      </c>
      <c r="B841" s="3" t="s">
        <v>229</v>
      </c>
      <c r="C841" s="3" t="s">
        <v>75</v>
      </c>
      <c r="D841" s="4">
        <v>622065.12177717057</v>
      </c>
      <c r="E841" t="str">
        <f t="shared" si="26"/>
        <v>Dec</v>
      </c>
      <c r="F841" t="str">
        <f t="shared" si="27"/>
        <v>2016</v>
      </c>
    </row>
    <row r="842" spans="1:6" x14ac:dyDescent="0.25">
      <c r="A842" s="5" t="s">
        <v>248</v>
      </c>
      <c r="B842" s="3" t="s">
        <v>229</v>
      </c>
      <c r="C842" s="3" t="s">
        <v>76</v>
      </c>
      <c r="D842" s="4">
        <v>611729.18840109138</v>
      </c>
      <c r="E842" t="str">
        <f t="shared" si="26"/>
        <v>Jan</v>
      </c>
      <c r="F842" t="str">
        <f t="shared" si="27"/>
        <v>2017</v>
      </c>
    </row>
    <row r="843" spans="1:6" x14ac:dyDescent="0.25">
      <c r="A843" s="5" t="s">
        <v>248</v>
      </c>
      <c r="B843" s="3" t="s">
        <v>229</v>
      </c>
      <c r="C843" s="3" t="s">
        <v>77</v>
      </c>
      <c r="D843" s="4">
        <v>609577.04606254748</v>
      </c>
      <c r="E843" t="str">
        <f t="shared" si="26"/>
        <v>Feb</v>
      </c>
      <c r="F843" t="str">
        <f t="shared" si="27"/>
        <v>2017</v>
      </c>
    </row>
    <row r="844" spans="1:6" x14ac:dyDescent="0.25">
      <c r="A844" s="5" t="s">
        <v>248</v>
      </c>
      <c r="B844" s="3" t="s">
        <v>229</v>
      </c>
      <c r="C844" s="3" t="s">
        <v>78</v>
      </c>
      <c r="D844" s="4">
        <v>578957.84357985412</v>
      </c>
      <c r="E844" t="str">
        <f t="shared" si="26"/>
        <v>Mar</v>
      </c>
      <c r="F844" t="str">
        <f t="shared" si="27"/>
        <v>2017</v>
      </c>
    </row>
    <row r="845" spans="1:6" x14ac:dyDescent="0.25">
      <c r="A845" s="5" t="s">
        <v>248</v>
      </c>
      <c r="B845" s="3" t="s">
        <v>229</v>
      </c>
      <c r="C845" s="3" t="s">
        <v>79</v>
      </c>
      <c r="D845" s="4">
        <v>572771.90842549468</v>
      </c>
      <c r="E845" t="str">
        <f t="shared" si="26"/>
        <v>Apr</v>
      </c>
      <c r="F845" t="str">
        <f t="shared" si="27"/>
        <v>2017</v>
      </c>
    </row>
    <row r="846" spans="1:6" x14ac:dyDescent="0.25">
      <c r="A846" s="5" t="s">
        <v>248</v>
      </c>
      <c r="B846" s="3" t="s">
        <v>229</v>
      </c>
      <c r="C846" s="3" t="s">
        <v>80</v>
      </c>
      <c r="D846" s="4">
        <v>582127.39782155014</v>
      </c>
      <c r="E846" t="str">
        <f t="shared" si="26"/>
        <v>May</v>
      </c>
      <c r="F846" t="str">
        <f t="shared" si="27"/>
        <v>2017</v>
      </c>
    </row>
    <row r="847" spans="1:6" x14ac:dyDescent="0.25">
      <c r="A847" s="5" t="s">
        <v>248</v>
      </c>
      <c r="B847" s="3" t="s">
        <v>229</v>
      </c>
      <c r="C847" s="3" t="s">
        <v>81</v>
      </c>
      <c r="D847" s="4">
        <v>557501.3290096689</v>
      </c>
      <c r="E847" t="str">
        <f t="shared" si="26"/>
        <v>Jun</v>
      </c>
      <c r="F847" t="str">
        <f t="shared" si="27"/>
        <v>2017</v>
      </c>
    </row>
    <row r="848" spans="1:6" x14ac:dyDescent="0.25">
      <c r="A848" s="5" t="s">
        <v>248</v>
      </c>
      <c r="B848" s="3" t="s">
        <v>229</v>
      </c>
      <c r="C848" s="3" t="s">
        <v>82</v>
      </c>
      <c r="D848" s="4">
        <v>548781.18346239766</v>
      </c>
      <c r="E848" t="str">
        <f t="shared" si="26"/>
        <v>Jul</v>
      </c>
      <c r="F848" t="str">
        <f t="shared" si="27"/>
        <v>2017</v>
      </c>
    </row>
    <row r="849" spans="1:6" x14ac:dyDescent="0.25">
      <c r="A849" s="5" t="s">
        <v>248</v>
      </c>
      <c r="B849" s="3" t="s">
        <v>229</v>
      </c>
      <c r="C849" s="3" t="s">
        <v>83</v>
      </c>
      <c r="D849" s="4">
        <v>539651.6068255679</v>
      </c>
      <c r="E849" t="str">
        <f t="shared" si="26"/>
        <v>Aug</v>
      </c>
      <c r="F849" t="str">
        <f t="shared" si="27"/>
        <v>2017</v>
      </c>
    </row>
    <row r="850" spans="1:6" x14ac:dyDescent="0.25">
      <c r="A850" s="5" t="s">
        <v>248</v>
      </c>
      <c r="B850" s="3" t="s">
        <v>229</v>
      </c>
      <c r="C850" s="3" t="s">
        <v>84</v>
      </c>
      <c r="D850" s="4">
        <v>522809.61599445139</v>
      </c>
      <c r="E850" t="str">
        <f t="shared" si="26"/>
        <v>Sep</v>
      </c>
      <c r="F850" t="str">
        <f t="shared" si="27"/>
        <v>2017</v>
      </c>
    </row>
    <row r="851" spans="1:6" x14ac:dyDescent="0.25">
      <c r="A851" s="5" t="s">
        <v>248</v>
      </c>
      <c r="B851" s="3" t="s">
        <v>229</v>
      </c>
      <c r="C851" s="3" t="s">
        <v>85</v>
      </c>
      <c r="D851" s="4">
        <v>515553.25849133381</v>
      </c>
      <c r="E851" t="str">
        <f t="shared" si="26"/>
        <v>Oct</v>
      </c>
      <c r="F851" t="str">
        <f t="shared" si="27"/>
        <v>2017</v>
      </c>
    </row>
    <row r="852" spans="1:6" x14ac:dyDescent="0.25">
      <c r="A852" s="5" t="s">
        <v>248</v>
      </c>
      <c r="B852" s="3" t="s">
        <v>229</v>
      </c>
      <c r="C852" s="3" t="s">
        <v>86</v>
      </c>
      <c r="D852" s="4">
        <v>513300.12972706603</v>
      </c>
      <c r="E852" t="str">
        <f t="shared" si="26"/>
        <v>Nov</v>
      </c>
      <c r="F852" t="str">
        <f t="shared" si="27"/>
        <v>2017</v>
      </c>
    </row>
    <row r="853" spans="1:6" x14ac:dyDescent="0.25">
      <c r="A853" s="5" t="s">
        <v>248</v>
      </c>
      <c r="B853" s="3" t="s">
        <v>229</v>
      </c>
      <c r="C853" s="3" t="s">
        <v>87</v>
      </c>
      <c r="D853" s="4">
        <v>485157.18800129218</v>
      </c>
      <c r="E853" t="str">
        <f t="shared" si="26"/>
        <v>Dec</v>
      </c>
      <c r="F853" t="str">
        <f t="shared" si="27"/>
        <v>2017</v>
      </c>
    </row>
    <row r="854" spans="1:6" x14ac:dyDescent="0.25">
      <c r="A854" s="5" t="s">
        <v>248</v>
      </c>
      <c r="B854" s="3" t="s">
        <v>229</v>
      </c>
      <c r="C854" s="3" t="s">
        <v>88</v>
      </c>
      <c r="D854" s="4">
        <v>479822.36823486642</v>
      </c>
      <c r="E854" t="str">
        <f t="shared" si="26"/>
        <v>Jan</v>
      </c>
      <c r="F854" t="str">
        <f t="shared" si="27"/>
        <v>2018</v>
      </c>
    </row>
    <row r="855" spans="1:6" x14ac:dyDescent="0.25">
      <c r="A855" s="5" t="s">
        <v>248</v>
      </c>
      <c r="B855" s="3" t="s">
        <v>229</v>
      </c>
      <c r="C855" s="3" t="s">
        <v>89</v>
      </c>
      <c r="D855" s="4">
        <v>485193.62818685162</v>
      </c>
      <c r="E855" t="str">
        <f t="shared" si="26"/>
        <v>Feb</v>
      </c>
      <c r="F855" t="str">
        <f t="shared" si="27"/>
        <v>2018</v>
      </c>
    </row>
    <row r="856" spans="1:6" x14ac:dyDescent="0.25">
      <c r="A856" s="5" t="s">
        <v>248</v>
      </c>
      <c r="B856" s="3" t="s">
        <v>229</v>
      </c>
      <c r="C856" s="3" t="s">
        <v>90</v>
      </c>
      <c r="D856" s="4">
        <v>460384.72651221626</v>
      </c>
      <c r="E856" t="str">
        <f t="shared" si="26"/>
        <v>Mar</v>
      </c>
      <c r="F856" t="str">
        <f t="shared" si="27"/>
        <v>2018</v>
      </c>
    </row>
    <row r="857" spans="1:6" x14ac:dyDescent="0.25">
      <c r="A857" s="5" t="s">
        <v>248</v>
      </c>
      <c r="B857" s="3" t="s">
        <v>229</v>
      </c>
      <c r="C857" s="3" t="s">
        <v>91</v>
      </c>
      <c r="D857" s="4">
        <v>456921.52577995742</v>
      </c>
      <c r="E857" t="str">
        <f t="shared" si="26"/>
        <v>Apr</v>
      </c>
      <c r="F857" t="str">
        <f t="shared" si="27"/>
        <v>2018</v>
      </c>
    </row>
    <row r="858" spans="1:6" x14ac:dyDescent="0.25">
      <c r="A858" s="5" t="s">
        <v>248</v>
      </c>
      <c r="B858" s="3" t="s">
        <v>229</v>
      </c>
      <c r="C858" s="3" t="s">
        <v>92</v>
      </c>
      <c r="D858" s="4">
        <v>468782.32848335587</v>
      </c>
      <c r="E858" t="str">
        <f t="shared" si="26"/>
        <v>May</v>
      </c>
      <c r="F858" t="str">
        <f t="shared" si="27"/>
        <v>2018</v>
      </c>
    </row>
    <row r="859" spans="1:6" x14ac:dyDescent="0.25">
      <c r="A859" s="5" t="s">
        <v>248</v>
      </c>
      <c r="B859" s="3" t="s">
        <v>229</v>
      </c>
      <c r="C859" s="3" t="s">
        <v>93</v>
      </c>
      <c r="D859" s="4">
        <v>448293.35015769402</v>
      </c>
      <c r="E859" t="str">
        <f t="shared" si="26"/>
        <v>Jun</v>
      </c>
      <c r="F859" t="str">
        <f t="shared" si="27"/>
        <v>2018</v>
      </c>
    </row>
    <row r="860" spans="1:6" x14ac:dyDescent="0.25">
      <c r="A860" s="5" t="s">
        <v>248</v>
      </c>
      <c r="B860" s="3" t="s">
        <v>229</v>
      </c>
      <c r="C860" s="3" t="s">
        <v>94</v>
      </c>
      <c r="D860" s="4">
        <v>441115.69213829335</v>
      </c>
      <c r="E860" t="str">
        <f t="shared" si="26"/>
        <v>Jul</v>
      </c>
      <c r="F860" t="str">
        <f t="shared" si="27"/>
        <v>2018</v>
      </c>
    </row>
    <row r="861" spans="1:6" x14ac:dyDescent="0.25">
      <c r="A861" s="5" t="s">
        <v>248</v>
      </c>
      <c r="B861" s="3" t="s">
        <v>229</v>
      </c>
      <c r="C861" s="3" t="s">
        <v>95</v>
      </c>
      <c r="D861" s="4">
        <v>434414.07299954421</v>
      </c>
      <c r="E861" t="str">
        <f t="shared" si="26"/>
        <v>Aug</v>
      </c>
      <c r="F861" t="str">
        <f t="shared" si="27"/>
        <v>2018</v>
      </c>
    </row>
    <row r="862" spans="1:6" x14ac:dyDescent="0.25">
      <c r="A862" s="5" t="s">
        <v>248</v>
      </c>
      <c r="B862" s="3" t="s">
        <v>229</v>
      </c>
      <c r="C862" s="3" t="s">
        <v>96</v>
      </c>
      <c r="D862" s="4">
        <v>425278.74848098343</v>
      </c>
      <c r="E862" t="str">
        <f t="shared" si="26"/>
        <v>Sep</v>
      </c>
      <c r="F862" t="str">
        <f t="shared" si="27"/>
        <v>2018</v>
      </c>
    </row>
    <row r="863" spans="1:6" x14ac:dyDescent="0.25">
      <c r="A863" s="5" t="s">
        <v>248</v>
      </c>
      <c r="B863" s="3" t="s">
        <v>229</v>
      </c>
      <c r="C863" s="3" t="s">
        <v>97</v>
      </c>
      <c r="D863" s="4">
        <v>419531.78876423248</v>
      </c>
      <c r="E863" t="str">
        <f t="shared" si="26"/>
        <v>Oct</v>
      </c>
      <c r="F863" t="str">
        <f t="shared" si="27"/>
        <v>2018</v>
      </c>
    </row>
    <row r="864" spans="1:6" x14ac:dyDescent="0.25">
      <c r="A864" s="5" t="s">
        <v>248</v>
      </c>
      <c r="B864" s="3" t="s">
        <v>229</v>
      </c>
      <c r="C864" s="3" t="s">
        <v>98</v>
      </c>
      <c r="D864" s="4">
        <v>416731.86218165793</v>
      </c>
      <c r="E864" t="str">
        <f t="shared" si="26"/>
        <v>Nov</v>
      </c>
      <c r="F864" t="str">
        <f t="shared" si="27"/>
        <v>2018</v>
      </c>
    </row>
    <row r="865" spans="1:6" x14ac:dyDescent="0.25">
      <c r="A865" s="5" t="s">
        <v>248</v>
      </c>
      <c r="B865" s="3" t="s">
        <v>229</v>
      </c>
      <c r="C865" s="3" t="s">
        <v>99</v>
      </c>
      <c r="D865" s="4">
        <v>393142.61903067376</v>
      </c>
      <c r="E865" t="str">
        <f t="shared" si="26"/>
        <v>Dec</v>
      </c>
      <c r="F865" t="str">
        <f t="shared" si="27"/>
        <v>2018</v>
      </c>
    </row>
    <row r="866" spans="1:6" x14ac:dyDescent="0.25">
      <c r="A866" s="5" t="s">
        <v>248</v>
      </c>
      <c r="B866" s="3" t="s">
        <v>229</v>
      </c>
      <c r="C866" s="3" t="s">
        <v>100</v>
      </c>
      <c r="D866" s="4">
        <v>390492.38026749651</v>
      </c>
      <c r="E866" t="str">
        <f t="shared" si="26"/>
        <v>Jan</v>
      </c>
      <c r="F866" t="str">
        <f t="shared" si="27"/>
        <v>2019</v>
      </c>
    </row>
    <row r="867" spans="1:6" x14ac:dyDescent="0.25">
      <c r="A867" s="5" t="s">
        <v>248</v>
      </c>
      <c r="B867" s="3" t="s">
        <v>229</v>
      </c>
      <c r="C867" s="3" t="s">
        <v>101</v>
      </c>
      <c r="D867" s="4">
        <v>398024.64211576286</v>
      </c>
      <c r="E867" t="str">
        <f t="shared" si="26"/>
        <v>Feb</v>
      </c>
      <c r="F867" t="str">
        <f t="shared" si="27"/>
        <v>2019</v>
      </c>
    </row>
    <row r="868" spans="1:6" x14ac:dyDescent="0.25">
      <c r="A868" s="5" t="s">
        <v>248</v>
      </c>
      <c r="B868" s="3" t="s">
        <v>229</v>
      </c>
      <c r="C868" s="3" t="s">
        <v>102</v>
      </c>
      <c r="D868" s="4">
        <v>379566.39336973889</v>
      </c>
      <c r="E868" t="str">
        <f t="shared" si="26"/>
        <v>Mar</v>
      </c>
      <c r="F868" t="str">
        <f t="shared" si="27"/>
        <v>2019</v>
      </c>
    </row>
    <row r="869" spans="1:6" x14ac:dyDescent="0.25">
      <c r="A869" s="5" t="s">
        <v>248</v>
      </c>
      <c r="B869" s="3" t="s">
        <v>229</v>
      </c>
      <c r="C869" s="3" t="s">
        <v>103</v>
      </c>
      <c r="D869" s="4">
        <v>378869.99905178277</v>
      </c>
      <c r="E869" t="str">
        <f t="shared" si="26"/>
        <v>Apr</v>
      </c>
      <c r="F869" t="str">
        <f t="shared" si="27"/>
        <v>2019</v>
      </c>
    </row>
    <row r="870" spans="1:6" x14ac:dyDescent="0.25">
      <c r="A870" s="5" t="s">
        <v>248</v>
      </c>
      <c r="B870" s="3" t="s">
        <v>229</v>
      </c>
      <c r="C870" s="3" t="s">
        <v>104</v>
      </c>
      <c r="D870" s="4">
        <v>388162.69552143378</v>
      </c>
      <c r="E870" t="str">
        <f t="shared" si="26"/>
        <v>May</v>
      </c>
      <c r="F870" t="str">
        <f t="shared" si="27"/>
        <v>2019</v>
      </c>
    </row>
    <row r="871" spans="1:6" x14ac:dyDescent="0.25">
      <c r="A871" s="5" t="s">
        <v>248</v>
      </c>
      <c r="B871" s="3" t="s">
        <v>229</v>
      </c>
      <c r="C871" s="3" t="s">
        <v>105</v>
      </c>
      <c r="D871" s="4">
        <v>367420.28558714449</v>
      </c>
      <c r="E871" t="str">
        <f t="shared" si="26"/>
        <v>Jun</v>
      </c>
      <c r="F871" t="str">
        <f t="shared" si="27"/>
        <v>2019</v>
      </c>
    </row>
    <row r="872" spans="1:6" x14ac:dyDescent="0.25">
      <c r="A872" s="5" t="s">
        <v>248</v>
      </c>
      <c r="B872" s="3" t="s">
        <v>229</v>
      </c>
      <c r="C872" s="3" t="s">
        <v>106</v>
      </c>
      <c r="D872" s="4">
        <v>366145.61478899838</v>
      </c>
      <c r="E872" t="str">
        <f t="shared" si="26"/>
        <v>Jul</v>
      </c>
      <c r="F872" t="str">
        <f t="shared" si="27"/>
        <v>2019</v>
      </c>
    </row>
    <row r="873" spans="1:6" x14ac:dyDescent="0.25">
      <c r="A873" s="5" t="s">
        <v>248</v>
      </c>
      <c r="B873" s="3" t="s">
        <v>229</v>
      </c>
      <c r="C873" s="3" t="s">
        <v>107</v>
      </c>
      <c r="D873" s="4">
        <v>362556.59851730999</v>
      </c>
      <c r="E873" t="str">
        <f t="shared" si="26"/>
        <v>Aug</v>
      </c>
      <c r="F873" t="str">
        <f t="shared" si="27"/>
        <v>2019</v>
      </c>
    </row>
    <row r="874" spans="1:6" x14ac:dyDescent="0.25">
      <c r="A874" s="5" t="s">
        <v>248</v>
      </c>
      <c r="B874" s="3" t="s">
        <v>229</v>
      </c>
      <c r="C874" s="3" t="s">
        <v>108</v>
      </c>
      <c r="D874" s="4">
        <v>351898.90859782568</v>
      </c>
      <c r="E874" t="str">
        <f t="shared" si="26"/>
        <v>Sep</v>
      </c>
      <c r="F874" t="str">
        <f t="shared" si="27"/>
        <v>2019</v>
      </c>
    </row>
    <row r="875" spans="1:6" x14ac:dyDescent="0.25">
      <c r="A875" s="5" t="s">
        <v>248</v>
      </c>
      <c r="B875" s="3" t="s">
        <v>229</v>
      </c>
      <c r="C875" s="3" t="s">
        <v>109</v>
      </c>
      <c r="D875" s="4">
        <v>347086.05663191946</v>
      </c>
      <c r="E875" t="str">
        <f t="shared" si="26"/>
        <v>Oct</v>
      </c>
      <c r="F875" t="str">
        <f t="shared" si="27"/>
        <v>2019</v>
      </c>
    </row>
    <row r="876" spans="1:6" x14ac:dyDescent="0.25">
      <c r="A876" s="5" t="s">
        <v>248</v>
      </c>
      <c r="B876" s="3" t="s">
        <v>229</v>
      </c>
      <c r="C876" s="3" t="s">
        <v>110</v>
      </c>
      <c r="D876" s="4">
        <v>346931.30686695292</v>
      </c>
      <c r="E876" t="str">
        <f t="shared" si="26"/>
        <v>Nov</v>
      </c>
      <c r="F876" t="str">
        <f t="shared" si="27"/>
        <v>2019</v>
      </c>
    </row>
    <row r="877" spans="1:6" x14ac:dyDescent="0.25">
      <c r="A877" s="5" t="s">
        <v>248</v>
      </c>
      <c r="B877" s="3" t="s">
        <v>229</v>
      </c>
      <c r="C877" s="3" t="s">
        <v>111</v>
      </c>
      <c r="D877" s="4">
        <v>326473.76557812683</v>
      </c>
      <c r="E877" t="str">
        <f t="shared" si="26"/>
        <v>Dec</v>
      </c>
      <c r="F877" t="str">
        <f t="shared" si="27"/>
        <v>2019</v>
      </c>
    </row>
    <row r="878" spans="1:6" x14ac:dyDescent="0.25">
      <c r="A878" s="5" t="s">
        <v>248</v>
      </c>
      <c r="B878" s="3" t="s">
        <v>229</v>
      </c>
      <c r="C878" s="3" t="s">
        <v>112</v>
      </c>
      <c r="D878" s="4">
        <v>324593.63013618533</v>
      </c>
      <c r="E878" t="str">
        <f t="shared" si="26"/>
        <v>Jan</v>
      </c>
      <c r="F878" t="str">
        <f t="shared" si="27"/>
        <v>2020</v>
      </c>
    </row>
    <row r="879" spans="1:6" x14ac:dyDescent="0.25">
      <c r="A879" s="5" t="s">
        <v>248</v>
      </c>
      <c r="B879" s="3" t="s">
        <v>229</v>
      </c>
      <c r="C879" s="3" t="s">
        <v>113</v>
      </c>
      <c r="D879" s="4">
        <v>328335.818512236</v>
      </c>
      <c r="E879" t="str">
        <f t="shared" si="26"/>
        <v>Feb</v>
      </c>
      <c r="F879" t="str">
        <f t="shared" si="27"/>
        <v>2020</v>
      </c>
    </row>
    <row r="880" spans="1:6" x14ac:dyDescent="0.25">
      <c r="A880" s="5" t="s">
        <v>248</v>
      </c>
      <c r="B880" s="3" t="s">
        <v>229</v>
      </c>
      <c r="C880" s="3" t="s">
        <v>114</v>
      </c>
      <c r="D880" s="4">
        <v>310601.98393549531</v>
      </c>
      <c r="E880" t="str">
        <f t="shared" si="26"/>
        <v>Mar</v>
      </c>
      <c r="F880" t="str">
        <f t="shared" si="27"/>
        <v>2020</v>
      </c>
    </row>
    <row r="881" spans="1:6" x14ac:dyDescent="0.25">
      <c r="A881" s="5" t="s">
        <v>248</v>
      </c>
      <c r="B881" s="3" t="s">
        <v>229</v>
      </c>
      <c r="C881" s="3" t="s">
        <v>115</v>
      </c>
      <c r="D881" s="4">
        <v>314223.54593110271</v>
      </c>
      <c r="E881" t="str">
        <f t="shared" si="26"/>
        <v>Apr</v>
      </c>
      <c r="F881" t="str">
        <f t="shared" si="27"/>
        <v>2020</v>
      </c>
    </row>
    <row r="882" spans="1:6" x14ac:dyDescent="0.25">
      <c r="A882" s="5" t="s">
        <v>248</v>
      </c>
      <c r="B882" s="3" t="s">
        <v>229</v>
      </c>
      <c r="C882" s="3" t="s">
        <v>116</v>
      </c>
      <c r="D882" s="4">
        <v>315223.52439887665</v>
      </c>
      <c r="E882" t="str">
        <f t="shared" si="26"/>
        <v>May</v>
      </c>
      <c r="F882" t="str">
        <f t="shared" si="27"/>
        <v>2020</v>
      </c>
    </row>
    <row r="883" spans="1:6" x14ac:dyDescent="0.25">
      <c r="A883" s="5" t="s">
        <v>248</v>
      </c>
      <c r="B883" s="3" t="s">
        <v>229</v>
      </c>
      <c r="C883" s="3" t="s">
        <v>117</v>
      </c>
      <c r="D883" s="4">
        <v>297189.05512946856</v>
      </c>
      <c r="E883" t="str">
        <f t="shared" si="26"/>
        <v>Jun</v>
      </c>
      <c r="F883" t="str">
        <f t="shared" si="27"/>
        <v>2020</v>
      </c>
    </row>
    <row r="884" spans="1:6" x14ac:dyDescent="0.25">
      <c r="A884" s="5" t="s">
        <v>248</v>
      </c>
      <c r="B884" s="3" t="s">
        <v>229</v>
      </c>
      <c r="C884" s="3" t="s">
        <v>118</v>
      </c>
      <c r="D884" s="4">
        <v>292907.70864053734</v>
      </c>
      <c r="E884" t="str">
        <f t="shared" si="26"/>
        <v>Jul</v>
      </c>
      <c r="F884" t="str">
        <f t="shared" si="27"/>
        <v>2020</v>
      </c>
    </row>
    <row r="885" spans="1:6" x14ac:dyDescent="0.25">
      <c r="A885" s="5" t="s">
        <v>248</v>
      </c>
      <c r="B885" s="3" t="s">
        <v>229</v>
      </c>
      <c r="C885" s="3" t="s">
        <v>119</v>
      </c>
      <c r="D885" s="4">
        <v>290143.59427274793</v>
      </c>
      <c r="E885" t="str">
        <f t="shared" si="26"/>
        <v>Aug</v>
      </c>
      <c r="F885" t="str">
        <f t="shared" si="27"/>
        <v>2020</v>
      </c>
    </row>
    <row r="886" spans="1:6" x14ac:dyDescent="0.25">
      <c r="A886" s="5" t="s">
        <v>248</v>
      </c>
      <c r="B886" s="3" t="s">
        <v>229</v>
      </c>
      <c r="C886" s="3" t="s">
        <v>120</v>
      </c>
      <c r="D886" s="4">
        <v>281183.5456284383</v>
      </c>
      <c r="E886" t="str">
        <f t="shared" si="26"/>
        <v>Sep</v>
      </c>
      <c r="F886" t="str">
        <f t="shared" si="27"/>
        <v>2020</v>
      </c>
    </row>
    <row r="887" spans="1:6" x14ac:dyDescent="0.25">
      <c r="A887" s="5" t="s">
        <v>248</v>
      </c>
      <c r="B887" s="3" t="s">
        <v>229</v>
      </c>
      <c r="C887" s="3" t="s">
        <v>121</v>
      </c>
      <c r="D887" s="4">
        <v>279877.71738890448</v>
      </c>
      <c r="E887" t="str">
        <f t="shared" si="26"/>
        <v>Oct</v>
      </c>
      <c r="F887" t="str">
        <f t="shared" si="27"/>
        <v>2020</v>
      </c>
    </row>
    <row r="888" spans="1:6" x14ac:dyDescent="0.25">
      <c r="A888" s="5" t="s">
        <v>248</v>
      </c>
      <c r="B888" s="3" t="s">
        <v>229</v>
      </c>
      <c r="C888" s="3" t="s">
        <v>122</v>
      </c>
      <c r="D888" s="4">
        <v>281855.48855457385</v>
      </c>
      <c r="E888" t="str">
        <f t="shared" si="26"/>
        <v>Nov</v>
      </c>
      <c r="F888" t="str">
        <f t="shared" si="27"/>
        <v>2020</v>
      </c>
    </row>
    <row r="889" spans="1:6" x14ac:dyDescent="0.25">
      <c r="A889" s="5" t="s">
        <v>248</v>
      </c>
      <c r="B889" s="3" t="s">
        <v>229</v>
      </c>
      <c r="C889" s="3" t="s">
        <v>123</v>
      </c>
      <c r="D889" s="4">
        <v>263650.10970266449</v>
      </c>
      <c r="E889" t="str">
        <f t="shared" si="26"/>
        <v>Dec</v>
      </c>
      <c r="F889" t="str">
        <f t="shared" si="27"/>
        <v>2020</v>
      </c>
    </row>
    <row r="890" spans="1:6" x14ac:dyDescent="0.25">
      <c r="A890" s="5" t="s">
        <v>248</v>
      </c>
      <c r="B890" s="3" t="s">
        <v>229</v>
      </c>
      <c r="C890" s="3" t="s">
        <v>124</v>
      </c>
      <c r="D890" s="4">
        <v>261859.45397369296</v>
      </c>
      <c r="E890" t="str">
        <f t="shared" si="26"/>
        <v>Jan</v>
      </c>
      <c r="F890" t="str">
        <f t="shared" si="27"/>
        <v>2021</v>
      </c>
    </row>
    <row r="891" spans="1:6" x14ac:dyDescent="0.25">
      <c r="A891" s="5" t="s">
        <v>248</v>
      </c>
      <c r="B891" s="3" t="s">
        <v>229</v>
      </c>
      <c r="C891" s="3" t="s">
        <v>125</v>
      </c>
      <c r="D891" s="4">
        <v>271325.67446612596</v>
      </c>
      <c r="E891" t="str">
        <f t="shared" si="26"/>
        <v>Feb</v>
      </c>
      <c r="F891" t="str">
        <f t="shared" si="27"/>
        <v>2021</v>
      </c>
    </row>
    <row r="892" spans="1:6" x14ac:dyDescent="0.25">
      <c r="A892" s="5" t="s">
        <v>248</v>
      </c>
      <c r="B892" s="3" t="s">
        <v>229</v>
      </c>
      <c r="C892" s="3" t="s">
        <v>126</v>
      </c>
      <c r="D892" s="4">
        <v>257356.66415594186</v>
      </c>
      <c r="E892" t="str">
        <f t="shared" si="26"/>
        <v>Mar</v>
      </c>
      <c r="F892" t="str">
        <f t="shared" si="27"/>
        <v>2021</v>
      </c>
    </row>
    <row r="893" spans="1:6" x14ac:dyDescent="0.25">
      <c r="A893" s="5" t="s">
        <v>248</v>
      </c>
      <c r="B893" s="3" t="s">
        <v>229</v>
      </c>
      <c r="C893" s="3" t="s">
        <v>127</v>
      </c>
      <c r="D893" s="4">
        <v>254544.84445546119</v>
      </c>
      <c r="E893" t="str">
        <f t="shared" si="26"/>
        <v>Apr</v>
      </c>
      <c r="F893" t="str">
        <f t="shared" si="27"/>
        <v>2021</v>
      </c>
    </row>
    <row r="894" spans="1:6" x14ac:dyDescent="0.25">
      <c r="A894" s="5" t="s">
        <v>248</v>
      </c>
      <c r="B894" s="3" t="s">
        <v>229</v>
      </c>
      <c r="C894" s="3" t="s">
        <v>128</v>
      </c>
      <c r="D894" s="4">
        <v>162314.90563453131</v>
      </c>
      <c r="E894" t="str">
        <f t="shared" si="26"/>
        <v>May</v>
      </c>
      <c r="F894" t="str">
        <f t="shared" si="27"/>
        <v>2021</v>
      </c>
    </row>
    <row r="895" spans="1:6" x14ac:dyDescent="0.25">
      <c r="A895" s="5" t="s">
        <v>248</v>
      </c>
      <c r="B895" s="3" t="s">
        <v>229</v>
      </c>
      <c r="C895" s="3" t="s">
        <v>129</v>
      </c>
      <c r="D895" s="4">
        <v>160212.43807253864</v>
      </c>
      <c r="E895" t="str">
        <f t="shared" si="26"/>
        <v>Jun</v>
      </c>
      <c r="F895" t="str">
        <f t="shared" si="27"/>
        <v>2021</v>
      </c>
    </row>
    <row r="896" spans="1:6" x14ac:dyDescent="0.25">
      <c r="A896" s="5" t="s">
        <v>248</v>
      </c>
      <c r="B896" s="3" t="s">
        <v>229</v>
      </c>
      <c r="C896" s="3" t="s">
        <v>130</v>
      </c>
      <c r="D896" s="4">
        <v>157399.86664046245</v>
      </c>
      <c r="E896" t="str">
        <f t="shared" si="26"/>
        <v>Jul</v>
      </c>
      <c r="F896" t="str">
        <f t="shared" si="27"/>
        <v>2021</v>
      </c>
    </row>
    <row r="897" spans="1:6" x14ac:dyDescent="0.25">
      <c r="A897" s="5" t="s">
        <v>248</v>
      </c>
      <c r="B897" s="3" t="s">
        <v>229</v>
      </c>
      <c r="C897" s="3" t="s">
        <v>131</v>
      </c>
      <c r="D897" s="4">
        <v>155593.47918596779</v>
      </c>
      <c r="E897" t="str">
        <f t="shared" si="26"/>
        <v>Aug</v>
      </c>
      <c r="F897" t="str">
        <f t="shared" si="27"/>
        <v>2021</v>
      </c>
    </row>
    <row r="898" spans="1:6" x14ac:dyDescent="0.25">
      <c r="A898" s="5" t="s">
        <v>248</v>
      </c>
      <c r="B898" s="3" t="s">
        <v>229</v>
      </c>
      <c r="C898" s="3" t="s">
        <v>132</v>
      </c>
      <c r="D898" s="4">
        <v>153320.02012234181</v>
      </c>
      <c r="E898" t="str">
        <f t="shared" si="26"/>
        <v>Sep</v>
      </c>
      <c r="F898" t="str">
        <f t="shared" si="27"/>
        <v>2021</v>
      </c>
    </row>
    <row r="899" spans="1:6" x14ac:dyDescent="0.25">
      <c r="A899" s="5" t="s">
        <v>248</v>
      </c>
      <c r="B899" s="3" t="s">
        <v>229</v>
      </c>
      <c r="C899" s="3" t="s">
        <v>133</v>
      </c>
      <c r="D899" s="4">
        <v>151379.9431842785</v>
      </c>
      <c r="E899" t="str">
        <f t="shared" ref="E899:E962" si="28">MID(C899,1,3)</f>
        <v>Oct</v>
      </c>
      <c r="F899" t="str">
        <f t="shared" ref="F899:F962" si="29">MID(C899,5,4)</f>
        <v>2021</v>
      </c>
    </row>
    <row r="900" spans="1:6" x14ac:dyDescent="0.25">
      <c r="A900" s="5" t="s">
        <v>248</v>
      </c>
      <c r="B900" s="3" t="s">
        <v>229</v>
      </c>
      <c r="C900" s="3" t="s">
        <v>134</v>
      </c>
      <c r="D900" s="4">
        <v>149414.60707503426</v>
      </c>
      <c r="E900" t="str">
        <f t="shared" si="28"/>
        <v>Nov</v>
      </c>
      <c r="F900" t="str">
        <f t="shared" si="29"/>
        <v>2021</v>
      </c>
    </row>
    <row r="901" spans="1:6" x14ac:dyDescent="0.25">
      <c r="A901" s="5" t="s">
        <v>248</v>
      </c>
      <c r="B901" s="3" t="s">
        <v>229</v>
      </c>
      <c r="C901" s="3" t="s">
        <v>135</v>
      </c>
      <c r="D901" s="4">
        <v>147505.49791329392</v>
      </c>
      <c r="E901" t="str">
        <f t="shared" si="28"/>
        <v>Dec</v>
      </c>
      <c r="F901" t="str">
        <f t="shared" si="29"/>
        <v>2021</v>
      </c>
    </row>
    <row r="902" spans="1:6" x14ac:dyDescent="0.25">
      <c r="A902" s="5" t="s">
        <v>248</v>
      </c>
      <c r="B902" s="3" t="s">
        <v>229</v>
      </c>
      <c r="C902" s="3" t="s">
        <v>136</v>
      </c>
      <c r="D902" s="4">
        <v>145802.50329124852</v>
      </c>
      <c r="E902" t="str">
        <f t="shared" si="28"/>
        <v>Jan</v>
      </c>
      <c r="F902" t="str">
        <f t="shared" si="29"/>
        <v>2022</v>
      </c>
    </row>
    <row r="903" spans="1:6" x14ac:dyDescent="0.25">
      <c r="A903" s="5" t="s">
        <v>248</v>
      </c>
      <c r="B903" s="3" t="s">
        <v>229</v>
      </c>
      <c r="C903" s="3" t="s">
        <v>137</v>
      </c>
      <c r="D903" s="4">
        <v>143665.64071472996</v>
      </c>
      <c r="E903" t="str">
        <f t="shared" si="28"/>
        <v>Feb</v>
      </c>
      <c r="F903" t="str">
        <f t="shared" si="29"/>
        <v>2022</v>
      </c>
    </row>
    <row r="904" spans="1:6" x14ac:dyDescent="0.25">
      <c r="A904" s="5" t="s">
        <v>248</v>
      </c>
      <c r="B904" s="3" t="s">
        <v>229</v>
      </c>
      <c r="C904" s="3" t="s">
        <v>138</v>
      </c>
      <c r="D904" s="4">
        <v>141840.76678622796</v>
      </c>
      <c r="E904" t="str">
        <f t="shared" si="28"/>
        <v>Mar</v>
      </c>
      <c r="F904" t="str">
        <f t="shared" si="29"/>
        <v>2022</v>
      </c>
    </row>
    <row r="905" spans="1:6" x14ac:dyDescent="0.25">
      <c r="A905" s="5" t="s">
        <v>248</v>
      </c>
      <c r="B905" s="3" t="s">
        <v>229</v>
      </c>
      <c r="C905" s="3" t="s">
        <v>139</v>
      </c>
      <c r="D905" s="4">
        <v>140041.35874424677</v>
      </c>
      <c r="E905" t="str">
        <f t="shared" si="28"/>
        <v>Apr</v>
      </c>
      <c r="F905" t="str">
        <f t="shared" si="29"/>
        <v>2022</v>
      </c>
    </row>
    <row r="906" spans="1:6" x14ac:dyDescent="0.25">
      <c r="A906" s="5" t="s">
        <v>248</v>
      </c>
      <c r="B906" s="3" t="s">
        <v>229</v>
      </c>
      <c r="C906" s="3" t="s">
        <v>140</v>
      </c>
      <c r="D906" s="4">
        <v>138266.81277758587</v>
      </c>
      <c r="E906" t="str">
        <f t="shared" si="28"/>
        <v>May</v>
      </c>
      <c r="F906" t="str">
        <f t="shared" si="29"/>
        <v>2022</v>
      </c>
    </row>
    <row r="907" spans="1:6" x14ac:dyDescent="0.25">
      <c r="A907" s="5" t="s">
        <v>248</v>
      </c>
      <c r="B907" s="3" t="s">
        <v>229</v>
      </c>
      <c r="C907" s="3" t="s">
        <v>141</v>
      </c>
      <c r="D907" s="4">
        <v>136516.68317505662</v>
      </c>
      <c r="E907" t="str">
        <f t="shared" si="28"/>
        <v>Jun</v>
      </c>
      <c r="F907" t="str">
        <f t="shared" si="29"/>
        <v>2022</v>
      </c>
    </row>
    <row r="908" spans="1:6" x14ac:dyDescent="0.25">
      <c r="A908" s="5" t="s">
        <v>248</v>
      </c>
      <c r="B908" s="3" t="s">
        <v>229</v>
      </c>
      <c r="C908" s="3" t="s">
        <v>142</v>
      </c>
      <c r="D908" s="4">
        <v>134790.6223467071</v>
      </c>
      <c r="E908" t="str">
        <f t="shared" si="28"/>
        <v>Jul</v>
      </c>
      <c r="F908" t="str">
        <f t="shared" si="29"/>
        <v>2022</v>
      </c>
    </row>
    <row r="909" spans="1:6" x14ac:dyDescent="0.25">
      <c r="A909" s="5" t="s">
        <v>248</v>
      </c>
      <c r="B909" s="3" t="s">
        <v>229</v>
      </c>
      <c r="C909" s="3" t="s">
        <v>143</v>
      </c>
      <c r="D909" s="4">
        <v>133088.75128697912</v>
      </c>
      <c r="E909" t="str">
        <f t="shared" si="28"/>
        <v>Aug</v>
      </c>
      <c r="F909" t="str">
        <f t="shared" si="29"/>
        <v>2022</v>
      </c>
    </row>
    <row r="910" spans="1:6" x14ac:dyDescent="0.25">
      <c r="A910" s="5" t="s">
        <v>248</v>
      </c>
      <c r="B910" s="3" t="s">
        <v>229</v>
      </c>
      <c r="C910" s="3" t="s">
        <v>144</v>
      </c>
      <c r="D910" s="4">
        <v>131409.42318235486</v>
      </c>
      <c r="E910" t="str">
        <f t="shared" si="28"/>
        <v>Sep</v>
      </c>
      <c r="F910" t="str">
        <f t="shared" si="29"/>
        <v>2022</v>
      </c>
    </row>
    <row r="911" spans="1:6" x14ac:dyDescent="0.25">
      <c r="A911" s="5" t="s">
        <v>248</v>
      </c>
      <c r="B911" s="3" t="s">
        <v>229</v>
      </c>
      <c r="C911" s="3" t="s">
        <v>145</v>
      </c>
      <c r="D911" s="4">
        <v>129753.80636199444</v>
      </c>
      <c r="E911" t="str">
        <f t="shared" si="28"/>
        <v>Oct</v>
      </c>
      <c r="F911" t="str">
        <f t="shared" si="29"/>
        <v>2022</v>
      </c>
    </row>
    <row r="912" spans="1:6" x14ac:dyDescent="0.25">
      <c r="A912" s="5" t="s">
        <v>248</v>
      </c>
      <c r="B912" s="3" t="s">
        <v>229</v>
      </c>
      <c r="C912" s="3" t="s">
        <v>146</v>
      </c>
      <c r="D912" s="4">
        <v>128120.98966271634</v>
      </c>
      <c r="E912" t="str">
        <f t="shared" si="28"/>
        <v>Nov</v>
      </c>
      <c r="F912" t="str">
        <f t="shared" si="29"/>
        <v>2022</v>
      </c>
    </row>
    <row r="913" spans="1:6" x14ac:dyDescent="0.25">
      <c r="A913" s="5" t="s">
        <v>248</v>
      </c>
      <c r="B913" s="3" t="s">
        <v>229</v>
      </c>
      <c r="C913" s="3" t="s">
        <v>147</v>
      </c>
      <c r="D913" s="4">
        <v>126510.84549737773</v>
      </c>
      <c r="E913" t="str">
        <f t="shared" si="28"/>
        <v>Dec</v>
      </c>
      <c r="F913" t="str">
        <f t="shared" si="29"/>
        <v>2022</v>
      </c>
    </row>
    <row r="914" spans="1:6" x14ac:dyDescent="0.25">
      <c r="A914" s="5" t="s">
        <v>248</v>
      </c>
      <c r="B914" s="3" t="s">
        <v>229</v>
      </c>
      <c r="C914" s="3" t="s">
        <v>148</v>
      </c>
      <c r="D914" s="4">
        <v>125103.57446333054</v>
      </c>
      <c r="E914" t="str">
        <f t="shared" si="28"/>
        <v>Jan</v>
      </c>
      <c r="F914" t="str">
        <f t="shared" si="29"/>
        <v>2023</v>
      </c>
    </row>
    <row r="915" spans="1:6" x14ac:dyDescent="0.25">
      <c r="A915" s="5" t="s">
        <v>248</v>
      </c>
      <c r="B915" s="3" t="s">
        <v>229</v>
      </c>
      <c r="C915" s="3" t="s">
        <v>149</v>
      </c>
      <c r="D915" s="4">
        <v>123355.38778063109</v>
      </c>
      <c r="E915" t="str">
        <f t="shared" si="28"/>
        <v>Feb</v>
      </c>
      <c r="F915" t="str">
        <f t="shared" si="29"/>
        <v>2023</v>
      </c>
    </row>
    <row r="916" spans="1:6" x14ac:dyDescent="0.25">
      <c r="A916" s="5" t="s">
        <v>248</v>
      </c>
      <c r="B916" s="3" t="s">
        <v>229</v>
      </c>
      <c r="C916" s="3" t="s">
        <v>150</v>
      </c>
      <c r="D916" s="4">
        <v>121810.58401868319</v>
      </c>
      <c r="E916" t="str">
        <f t="shared" si="28"/>
        <v>Mar</v>
      </c>
      <c r="F916" t="str">
        <f t="shared" si="29"/>
        <v>2023</v>
      </c>
    </row>
    <row r="917" spans="1:6" x14ac:dyDescent="0.25">
      <c r="A917" s="5" t="s">
        <v>248</v>
      </c>
      <c r="B917" s="3" t="s">
        <v>229</v>
      </c>
      <c r="C917" s="3" t="s">
        <v>151</v>
      </c>
      <c r="D917" s="4">
        <v>120286.98677889786</v>
      </c>
      <c r="E917" t="str">
        <f t="shared" si="28"/>
        <v>Apr</v>
      </c>
      <c r="F917" t="str">
        <f t="shared" si="29"/>
        <v>2023</v>
      </c>
    </row>
    <row r="918" spans="1:6" x14ac:dyDescent="0.25">
      <c r="A918" s="5" t="s">
        <v>248</v>
      </c>
      <c r="B918" s="3" t="s">
        <v>229</v>
      </c>
      <c r="C918" s="3" t="s">
        <v>152</v>
      </c>
      <c r="D918" s="4">
        <v>118784.04864057872</v>
      </c>
      <c r="E918" t="str">
        <f t="shared" si="28"/>
        <v>May</v>
      </c>
      <c r="F918" t="str">
        <f t="shared" si="29"/>
        <v>2023</v>
      </c>
    </row>
    <row r="919" spans="1:6" x14ac:dyDescent="0.25">
      <c r="A919" s="5" t="s">
        <v>248</v>
      </c>
      <c r="B919" s="3" t="s">
        <v>229</v>
      </c>
      <c r="C919" s="3" t="s">
        <v>153</v>
      </c>
      <c r="D919" s="4">
        <v>117234.17726717092</v>
      </c>
      <c r="E919" t="str">
        <f t="shared" si="28"/>
        <v>Jun</v>
      </c>
      <c r="F919" t="str">
        <f t="shared" si="29"/>
        <v>2023</v>
      </c>
    </row>
    <row r="920" spans="1:6" x14ac:dyDescent="0.25">
      <c r="A920" s="5" t="s">
        <v>248</v>
      </c>
      <c r="B920" s="3" t="s">
        <v>229</v>
      </c>
      <c r="C920" s="3" t="s">
        <v>154</v>
      </c>
      <c r="D920" s="4">
        <v>115772.51001953945</v>
      </c>
      <c r="E920" t="str">
        <f t="shared" si="28"/>
        <v>Jul</v>
      </c>
      <c r="F920" t="str">
        <f t="shared" si="29"/>
        <v>2023</v>
      </c>
    </row>
    <row r="921" spans="1:6" x14ac:dyDescent="0.25">
      <c r="A921" s="5" t="s">
        <v>248</v>
      </c>
      <c r="B921" s="3" t="s">
        <v>229</v>
      </c>
      <c r="C921" s="3" t="s">
        <v>155</v>
      </c>
      <c r="D921" s="4">
        <v>114330.55649737171</v>
      </c>
      <c r="E921" t="str">
        <f t="shared" si="28"/>
        <v>Aug</v>
      </c>
      <c r="F921" t="str">
        <f t="shared" si="29"/>
        <v>2023</v>
      </c>
    </row>
    <row r="922" spans="1:6" x14ac:dyDescent="0.25">
      <c r="A922" s="5" t="s">
        <v>248</v>
      </c>
      <c r="B922" s="3" t="s">
        <v>229</v>
      </c>
      <c r="C922" s="3" t="s">
        <v>156</v>
      </c>
      <c r="D922" s="4">
        <v>112908.52162919118</v>
      </c>
      <c r="E922" t="str">
        <f t="shared" si="28"/>
        <v>Sep</v>
      </c>
      <c r="F922" t="str">
        <f t="shared" si="29"/>
        <v>2023</v>
      </c>
    </row>
    <row r="923" spans="1:6" x14ac:dyDescent="0.25">
      <c r="A923" s="5" t="s">
        <v>248</v>
      </c>
      <c r="B923" s="3" t="s">
        <v>229</v>
      </c>
      <c r="C923" s="3" t="s">
        <v>157</v>
      </c>
      <c r="D923" s="4">
        <v>111505.86748703859</v>
      </c>
      <c r="E923" t="str">
        <f t="shared" si="28"/>
        <v>Oct</v>
      </c>
      <c r="F923" t="str">
        <f t="shared" si="29"/>
        <v>2023</v>
      </c>
    </row>
    <row r="924" spans="1:6" x14ac:dyDescent="0.25">
      <c r="A924" s="5" t="s">
        <v>248</v>
      </c>
      <c r="B924" s="3" t="s">
        <v>229</v>
      </c>
      <c r="C924" s="3" t="s">
        <v>158</v>
      </c>
      <c r="D924" s="4">
        <v>110122.26046140605</v>
      </c>
      <c r="E924" t="str">
        <f t="shared" si="28"/>
        <v>Nov</v>
      </c>
      <c r="F924" t="str">
        <f t="shared" si="29"/>
        <v>2023</v>
      </c>
    </row>
    <row r="925" spans="1:6" x14ac:dyDescent="0.25">
      <c r="A925" s="5" t="s">
        <v>248</v>
      </c>
      <c r="B925" s="3" t="s">
        <v>229</v>
      </c>
      <c r="C925" s="3" t="s">
        <v>159</v>
      </c>
      <c r="D925" s="4">
        <v>108757.45296513874</v>
      </c>
      <c r="E925" t="str">
        <f t="shared" si="28"/>
        <v>Dec</v>
      </c>
      <c r="F925" t="str">
        <f t="shared" si="29"/>
        <v>2023</v>
      </c>
    </row>
    <row r="926" spans="1:6" x14ac:dyDescent="0.25">
      <c r="A926" s="5" t="s">
        <v>248</v>
      </c>
      <c r="B926" s="3" t="s">
        <v>229</v>
      </c>
      <c r="C926" s="3" t="s">
        <v>160</v>
      </c>
      <c r="D926" s="4">
        <v>107523.77563441159</v>
      </c>
      <c r="E926" t="str">
        <f t="shared" si="28"/>
        <v>Jan</v>
      </c>
      <c r="F926" t="str">
        <f t="shared" si="29"/>
        <v>2024</v>
      </c>
    </row>
    <row r="927" spans="1:6" x14ac:dyDescent="0.25">
      <c r="A927" s="5" t="s">
        <v>248</v>
      </c>
      <c r="B927" s="3" t="s">
        <v>229</v>
      </c>
      <c r="C927" s="3" t="s">
        <v>161</v>
      </c>
      <c r="D927" s="4">
        <v>106083.73803390504</v>
      </c>
      <c r="E927" t="str">
        <f t="shared" si="28"/>
        <v>Feb</v>
      </c>
      <c r="F927" t="str">
        <f t="shared" si="29"/>
        <v>2024</v>
      </c>
    </row>
    <row r="928" spans="1:6" x14ac:dyDescent="0.25">
      <c r="A928" s="5" t="s">
        <v>248</v>
      </c>
      <c r="B928" s="3" t="s">
        <v>229</v>
      </c>
      <c r="C928" s="3" t="s">
        <v>162</v>
      </c>
      <c r="D928" s="4">
        <v>104774.1476447249</v>
      </c>
      <c r="E928" t="str">
        <f t="shared" si="28"/>
        <v>Mar</v>
      </c>
      <c r="F928" t="str">
        <f t="shared" si="29"/>
        <v>2024</v>
      </c>
    </row>
    <row r="929" spans="1:6" x14ac:dyDescent="0.25">
      <c r="A929" s="5" t="s">
        <v>248</v>
      </c>
      <c r="B929" s="3" t="s">
        <v>229</v>
      </c>
      <c r="C929" s="3" t="s">
        <v>163</v>
      </c>
      <c r="D929" s="4">
        <v>103482.47074411756</v>
      </c>
      <c r="E929" t="str">
        <f t="shared" si="28"/>
        <v>Apr</v>
      </c>
      <c r="F929" t="str">
        <f t="shared" si="29"/>
        <v>2024</v>
      </c>
    </row>
    <row r="930" spans="1:6" x14ac:dyDescent="0.25">
      <c r="A930" s="5" t="s">
        <v>248</v>
      </c>
      <c r="B930" s="3" t="s">
        <v>229</v>
      </c>
      <c r="C930" s="3" t="s">
        <v>164</v>
      </c>
      <c r="D930" s="4">
        <v>102207.34844930955</v>
      </c>
      <c r="E930" t="str">
        <f t="shared" si="28"/>
        <v>May</v>
      </c>
      <c r="F930" t="str">
        <f t="shared" si="29"/>
        <v>2024</v>
      </c>
    </row>
    <row r="931" spans="1:6" x14ac:dyDescent="0.25">
      <c r="A931" s="5" t="s">
        <v>248</v>
      </c>
      <c r="B931" s="3" t="s">
        <v>229</v>
      </c>
      <c r="C931" s="3" t="s">
        <v>165</v>
      </c>
      <c r="D931" s="4">
        <v>100949.43955366245</v>
      </c>
      <c r="E931" t="str">
        <f t="shared" si="28"/>
        <v>Jun</v>
      </c>
      <c r="F931" t="str">
        <f t="shared" si="29"/>
        <v>2024</v>
      </c>
    </row>
    <row r="932" spans="1:6" x14ac:dyDescent="0.25">
      <c r="A932" s="5" t="s">
        <v>248</v>
      </c>
      <c r="B932" s="3" t="s">
        <v>229</v>
      </c>
      <c r="C932" s="3" t="s">
        <v>166</v>
      </c>
      <c r="D932" s="4">
        <v>99709.795150009915</v>
      </c>
      <c r="E932" t="str">
        <f t="shared" si="28"/>
        <v>Jul</v>
      </c>
      <c r="F932" t="str">
        <f t="shared" si="29"/>
        <v>2024</v>
      </c>
    </row>
    <row r="933" spans="1:6" x14ac:dyDescent="0.25">
      <c r="A933" s="5" t="s">
        <v>248</v>
      </c>
      <c r="B933" s="3" t="s">
        <v>229</v>
      </c>
      <c r="C933" s="3" t="s">
        <v>167</v>
      </c>
      <c r="D933" s="4">
        <v>98485.703060499829</v>
      </c>
      <c r="E933" t="str">
        <f t="shared" si="28"/>
        <v>Aug</v>
      </c>
      <c r="F933" t="str">
        <f t="shared" si="29"/>
        <v>2024</v>
      </c>
    </row>
    <row r="934" spans="1:6" x14ac:dyDescent="0.25">
      <c r="A934" s="5" t="s">
        <v>248</v>
      </c>
      <c r="B934" s="3" t="s">
        <v>229</v>
      </c>
      <c r="C934" s="3" t="s">
        <v>168</v>
      </c>
      <c r="D934" s="4">
        <v>97279.24338363242</v>
      </c>
      <c r="E934" t="str">
        <f t="shared" si="28"/>
        <v>Sep</v>
      </c>
      <c r="F934" t="str">
        <f t="shared" si="29"/>
        <v>2024</v>
      </c>
    </row>
    <row r="935" spans="1:6" x14ac:dyDescent="0.25">
      <c r="A935" s="5" t="s">
        <v>248</v>
      </c>
      <c r="B935" s="3" t="s">
        <v>229</v>
      </c>
      <c r="C935" s="3" t="s">
        <v>169</v>
      </c>
      <c r="D935" s="4">
        <v>96089.159789155179</v>
      </c>
      <c r="E935" t="str">
        <f t="shared" si="28"/>
        <v>Oct</v>
      </c>
      <c r="F935" t="str">
        <f t="shared" si="29"/>
        <v>2024</v>
      </c>
    </row>
    <row r="936" spans="1:6" x14ac:dyDescent="0.25">
      <c r="A936" s="5" t="s">
        <v>248</v>
      </c>
      <c r="B936" s="3" t="s">
        <v>229</v>
      </c>
      <c r="C936" s="3" t="s">
        <v>170</v>
      </c>
      <c r="D936" s="4">
        <v>94910.018117438376</v>
      </c>
      <c r="E936" t="str">
        <f t="shared" si="28"/>
        <v>Nov</v>
      </c>
      <c r="F936" t="str">
        <f t="shared" si="29"/>
        <v>2024</v>
      </c>
    </row>
    <row r="937" spans="1:6" x14ac:dyDescent="0.25">
      <c r="A937" s="5" t="s">
        <v>248</v>
      </c>
      <c r="B937" s="3" t="s">
        <v>229</v>
      </c>
      <c r="C937" s="3" t="s">
        <v>171</v>
      </c>
      <c r="D937" s="4">
        <v>93751.644256973028</v>
      </c>
      <c r="E937" t="str">
        <f t="shared" si="28"/>
        <v>Dec</v>
      </c>
      <c r="F937" t="str">
        <f t="shared" si="29"/>
        <v>2024</v>
      </c>
    </row>
    <row r="938" spans="1:6" x14ac:dyDescent="0.25">
      <c r="A938" s="5" t="s">
        <v>248</v>
      </c>
      <c r="B938" s="3" t="s">
        <v>229</v>
      </c>
      <c r="C938" s="3" t="s">
        <v>172</v>
      </c>
      <c r="D938" s="4">
        <v>92775.186010878431</v>
      </c>
      <c r="E938" t="str">
        <f t="shared" si="28"/>
        <v>Jan</v>
      </c>
      <c r="F938" t="str">
        <f t="shared" si="29"/>
        <v>2025</v>
      </c>
    </row>
    <row r="939" spans="1:6" x14ac:dyDescent="0.25">
      <c r="A939" s="5" t="s">
        <v>248</v>
      </c>
      <c r="B939" s="3" t="s">
        <v>229</v>
      </c>
      <c r="C939" s="3" t="s">
        <v>173</v>
      </c>
      <c r="D939" s="4">
        <v>91577.152726380271</v>
      </c>
      <c r="E939" t="str">
        <f t="shared" si="28"/>
        <v>Feb</v>
      </c>
      <c r="F939" t="str">
        <f t="shared" si="29"/>
        <v>2025</v>
      </c>
    </row>
    <row r="940" spans="1:6" x14ac:dyDescent="0.25">
      <c r="A940" s="5" t="s">
        <v>248</v>
      </c>
      <c r="B940" s="3" t="s">
        <v>229</v>
      </c>
      <c r="C940" s="3" t="s">
        <v>174</v>
      </c>
      <c r="D940" s="4">
        <v>90464.621405161815</v>
      </c>
      <c r="E940" t="str">
        <f t="shared" si="28"/>
        <v>Mar</v>
      </c>
      <c r="F940" t="str">
        <f t="shared" si="29"/>
        <v>2025</v>
      </c>
    </row>
    <row r="941" spans="1:6" x14ac:dyDescent="0.25">
      <c r="A941" s="5" t="s">
        <v>248</v>
      </c>
      <c r="B941" s="3" t="s">
        <v>229</v>
      </c>
      <c r="C941" s="3" t="s">
        <v>175</v>
      </c>
      <c r="D941" s="4">
        <v>89367.091975240983</v>
      </c>
      <c r="E941" t="str">
        <f t="shared" si="28"/>
        <v>Apr</v>
      </c>
      <c r="F941" t="str">
        <f t="shared" si="29"/>
        <v>2025</v>
      </c>
    </row>
    <row r="942" spans="1:6" x14ac:dyDescent="0.25">
      <c r="A942" s="5" t="s">
        <v>248</v>
      </c>
      <c r="B942" s="3" t="s">
        <v>229</v>
      </c>
      <c r="C942" s="3" t="s">
        <v>176</v>
      </c>
      <c r="D942" s="4">
        <v>88279.647026748091</v>
      </c>
      <c r="E942" t="str">
        <f t="shared" si="28"/>
        <v>May</v>
      </c>
      <c r="F942" t="str">
        <f t="shared" si="29"/>
        <v>2025</v>
      </c>
    </row>
    <row r="943" spans="1:6" x14ac:dyDescent="0.25">
      <c r="A943" s="5" t="s">
        <v>248</v>
      </c>
      <c r="B943" s="3" t="s">
        <v>229</v>
      </c>
      <c r="C943" s="3" t="s">
        <v>177</v>
      </c>
      <c r="D943" s="4">
        <v>87210.932436349001</v>
      </c>
      <c r="E943" t="str">
        <f t="shared" si="28"/>
        <v>Jun</v>
      </c>
      <c r="F943" t="str">
        <f t="shared" si="29"/>
        <v>2025</v>
      </c>
    </row>
    <row r="944" spans="1:6" x14ac:dyDescent="0.25">
      <c r="A944" s="5" t="s">
        <v>248</v>
      </c>
      <c r="B944" s="3" t="s">
        <v>229</v>
      </c>
      <c r="C944" s="3" t="s">
        <v>178</v>
      </c>
      <c r="D944" s="4">
        <v>86073.057297181324</v>
      </c>
      <c r="E944" t="str">
        <f t="shared" si="28"/>
        <v>Jul</v>
      </c>
      <c r="F944" t="str">
        <f t="shared" si="29"/>
        <v>2025</v>
      </c>
    </row>
    <row r="945" spans="1:6" x14ac:dyDescent="0.25">
      <c r="A945" s="5" t="s">
        <v>248</v>
      </c>
      <c r="B945" s="3" t="s">
        <v>229</v>
      </c>
      <c r="C945" s="3" t="s">
        <v>179</v>
      </c>
      <c r="D945" s="4">
        <v>82284.669082030101</v>
      </c>
      <c r="E945" t="str">
        <f t="shared" si="28"/>
        <v>Aug</v>
      </c>
      <c r="F945" t="str">
        <f t="shared" si="29"/>
        <v>2025</v>
      </c>
    </row>
    <row r="946" spans="1:6" x14ac:dyDescent="0.25">
      <c r="A946" s="5" t="s">
        <v>248</v>
      </c>
      <c r="B946" s="3" t="s">
        <v>229</v>
      </c>
      <c r="C946" s="3" t="s">
        <v>180</v>
      </c>
      <c r="D946" s="4">
        <v>78946.107993123878</v>
      </c>
      <c r="E946" t="str">
        <f t="shared" si="28"/>
        <v>Sep</v>
      </c>
      <c r="F946" t="str">
        <f t="shared" si="29"/>
        <v>2025</v>
      </c>
    </row>
    <row r="947" spans="1:6" x14ac:dyDescent="0.25">
      <c r="A947" s="5" t="s">
        <v>248</v>
      </c>
      <c r="B947" s="3" t="s">
        <v>229</v>
      </c>
      <c r="C947" s="3" t="s">
        <v>181</v>
      </c>
      <c r="D947" s="4">
        <v>75100.201520617149</v>
      </c>
      <c r="E947" t="str">
        <f t="shared" si="28"/>
        <v>Oct</v>
      </c>
      <c r="F947" t="str">
        <f t="shared" si="29"/>
        <v>2025</v>
      </c>
    </row>
    <row r="948" spans="1:6" x14ac:dyDescent="0.25">
      <c r="A948" s="5" t="s">
        <v>248</v>
      </c>
      <c r="B948" s="3" t="s">
        <v>229</v>
      </c>
      <c r="C948" s="3" t="s">
        <v>182</v>
      </c>
      <c r="D948" s="4">
        <v>71714.821777460951</v>
      </c>
      <c r="E948" t="str">
        <f t="shared" si="28"/>
        <v>Nov</v>
      </c>
      <c r="F948" t="str">
        <f t="shared" si="29"/>
        <v>2025</v>
      </c>
    </row>
    <row r="949" spans="1:6" x14ac:dyDescent="0.25">
      <c r="A949" s="5" t="s">
        <v>248</v>
      </c>
      <c r="B949" s="3" t="s">
        <v>229</v>
      </c>
      <c r="C949" s="3" t="s">
        <v>183</v>
      </c>
      <c r="D949" s="4">
        <v>67437.599998101359</v>
      </c>
      <c r="E949" t="str">
        <f t="shared" si="28"/>
        <v>Dec</v>
      </c>
      <c r="F949" t="str">
        <f t="shared" si="29"/>
        <v>2025</v>
      </c>
    </row>
    <row r="950" spans="1:6" x14ac:dyDescent="0.25">
      <c r="A950" s="5" t="s">
        <v>248</v>
      </c>
      <c r="B950" s="3" t="s">
        <v>229</v>
      </c>
      <c r="C950" s="3" t="s">
        <v>184</v>
      </c>
      <c r="D950" s="4">
        <v>63335.377712620284</v>
      </c>
      <c r="E950" t="str">
        <f t="shared" si="28"/>
        <v>Jan</v>
      </c>
      <c r="F950" t="str">
        <f t="shared" si="29"/>
        <v>2026</v>
      </c>
    </row>
    <row r="951" spans="1:6" x14ac:dyDescent="0.25">
      <c r="A951" s="5" t="s">
        <v>248</v>
      </c>
      <c r="B951" s="3" t="s">
        <v>229</v>
      </c>
      <c r="C951" s="3" t="s">
        <v>185</v>
      </c>
      <c r="D951" s="4">
        <v>60052.203662114174</v>
      </c>
      <c r="E951" t="str">
        <f t="shared" si="28"/>
        <v>Feb</v>
      </c>
      <c r="F951" t="str">
        <f t="shared" si="29"/>
        <v>2026</v>
      </c>
    </row>
    <row r="952" spans="1:6" x14ac:dyDescent="0.25">
      <c r="A952" s="5" t="s">
        <v>248</v>
      </c>
      <c r="B952" s="3" t="s">
        <v>229</v>
      </c>
      <c r="C952" s="3" t="s">
        <v>186</v>
      </c>
      <c r="D952" s="4">
        <v>56948.485643886699</v>
      </c>
      <c r="E952" t="str">
        <f t="shared" si="28"/>
        <v>Mar</v>
      </c>
      <c r="F952" t="str">
        <f t="shared" si="29"/>
        <v>2026</v>
      </c>
    </row>
    <row r="953" spans="1:6" x14ac:dyDescent="0.25">
      <c r="A953" s="5" t="s">
        <v>248</v>
      </c>
      <c r="B953" s="3" t="s">
        <v>229</v>
      </c>
      <c r="C953" s="3" t="s">
        <v>187</v>
      </c>
      <c r="D953" s="4">
        <v>54728.864734195362</v>
      </c>
      <c r="E953" t="str">
        <f t="shared" si="28"/>
        <v>Apr</v>
      </c>
      <c r="F953" t="str">
        <f t="shared" si="29"/>
        <v>2026</v>
      </c>
    </row>
    <row r="954" spans="1:6" x14ac:dyDescent="0.25">
      <c r="A954" s="5" t="s">
        <v>248</v>
      </c>
      <c r="B954" s="3" t="s">
        <v>229</v>
      </c>
      <c r="C954" s="3" t="s">
        <v>189</v>
      </c>
      <c r="D954" s="4">
        <v>4715.8696794534944</v>
      </c>
      <c r="E954" t="str">
        <f t="shared" si="28"/>
        <v>May</v>
      </c>
      <c r="F954" t="str">
        <f t="shared" si="29"/>
        <v>2026</v>
      </c>
    </row>
    <row r="955" spans="1:6" x14ac:dyDescent="0.25">
      <c r="A955" s="5" t="s">
        <v>248</v>
      </c>
      <c r="B955" s="3" t="s">
        <v>229</v>
      </c>
      <c r="C955" s="3" t="s">
        <v>191</v>
      </c>
      <c r="D955" s="4">
        <v>4696.2940309950636</v>
      </c>
      <c r="E955" t="str">
        <f t="shared" si="28"/>
        <v>Jun</v>
      </c>
      <c r="F955" t="str">
        <f t="shared" si="29"/>
        <v>2026</v>
      </c>
    </row>
    <row r="956" spans="1:6" x14ac:dyDescent="0.25">
      <c r="A956" s="5" t="s">
        <v>248</v>
      </c>
      <c r="B956" s="3" t="s">
        <v>229</v>
      </c>
      <c r="C956" s="3" t="s">
        <v>192</v>
      </c>
      <c r="D956" s="4">
        <v>4676.8002205318608</v>
      </c>
      <c r="E956" t="str">
        <f t="shared" si="28"/>
        <v>Jul</v>
      </c>
      <c r="F956" t="str">
        <f t="shared" si="29"/>
        <v>2026</v>
      </c>
    </row>
    <row r="957" spans="1:6" x14ac:dyDescent="0.25">
      <c r="A957" s="5" t="s">
        <v>248</v>
      </c>
      <c r="B957" s="3" t="s">
        <v>229</v>
      </c>
      <c r="C957" s="3" t="s">
        <v>193</v>
      </c>
      <c r="D957" s="4">
        <v>4657.3856637061408</v>
      </c>
      <c r="E957" t="str">
        <f t="shared" si="28"/>
        <v>Aug</v>
      </c>
      <c r="F957" t="str">
        <f t="shared" si="29"/>
        <v>2026</v>
      </c>
    </row>
    <row r="958" spans="1:6" x14ac:dyDescent="0.25">
      <c r="A958" s="5" t="s">
        <v>248</v>
      </c>
      <c r="B958" s="3" t="s">
        <v>230</v>
      </c>
      <c r="C958" s="3" t="s">
        <v>9</v>
      </c>
      <c r="D958" s="4">
        <v>19353653.667076577</v>
      </c>
      <c r="E958" t="str">
        <f t="shared" si="28"/>
        <v>Jun</v>
      </c>
      <c r="F958" t="str">
        <f t="shared" si="29"/>
        <v>2011</v>
      </c>
    </row>
    <row r="959" spans="1:6" x14ac:dyDescent="0.25">
      <c r="A959" s="5" t="s">
        <v>248</v>
      </c>
      <c r="B959" s="3" t="s">
        <v>230</v>
      </c>
      <c r="C959" s="3" t="s">
        <v>10</v>
      </c>
      <c r="D959" s="4">
        <v>13477430.431502681</v>
      </c>
      <c r="E959" t="str">
        <f t="shared" si="28"/>
        <v>Jul</v>
      </c>
      <c r="F959" t="str">
        <f t="shared" si="29"/>
        <v>2011</v>
      </c>
    </row>
    <row r="960" spans="1:6" x14ac:dyDescent="0.25">
      <c r="A960" s="5" t="s">
        <v>248</v>
      </c>
      <c r="B960" s="3" t="s">
        <v>230</v>
      </c>
      <c r="C960" s="3" t="s">
        <v>11</v>
      </c>
      <c r="D960" s="4">
        <v>11207920.37646562</v>
      </c>
      <c r="E960" t="str">
        <f t="shared" si="28"/>
        <v>Aug</v>
      </c>
      <c r="F960" t="str">
        <f t="shared" si="29"/>
        <v>2011</v>
      </c>
    </row>
    <row r="961" spans="1:6" x14ac:dyDescent="0.25">
      <c r="A961" s="5" t="s">
        <v>248</v>
      </c>
      <c r="B961" s="3" t="s">
        <v>230</v>
      </c>
      <c r="C961" s="3" t="s">
        <v>12</v>
      </c>
      <c r="D961" s="4">
        <v>8975883.3637221958</v>
      </c>
      <c r="E961" t="str">
        <f t="shared" si="28"/>
        <v>Sep</v>
      </c>
      <c r="F961" t="str">
        <f t="shared" si="29"/>
        <v>2011</v>
      </c>
    </row>
    <row r="962" spans="1:6" x14ac:dyDescent="0.25">
      <c r="A962" s="5" t="s">
        <v>248</v>
      </c>
      <c r="B962" s="3" t="s">
        <v>230</v>
      </c>
      <c r="C962" s="3" t="s">
        <v>13</v>
      </c>
      <c r="D962" s="4">
        <v>7891036.738796344</v>
      </c>
      <c r="E962" t="str">
        <f t="shared" si="28"/>
        <v>Oct</v>
      </c>
      <c r="F962" t="str">
        <f t="shared" si="29"/>
        <v>2011</v>
      </c>
    </row>
    <row r="963" spans="1:6" x14ac:dyDescent="0.25">
      <c r="A963" s="5" t="s">
        <v>248</v>
      </c>
      <c r="B963" s="3" t="s">
        <v>230</v>
      </c>
      <c r="C963" s="3" t="s">
        <v>14</v>
      </c>
      <c r="D963" s="4">
        <v>7513574.1520792777</v>
      </c>
      <c r="E963" t="str">
        <f t="shared" ref="E963:E1026" si="30">MID(C963,1,3)</f>
        <v>Nov</v>
      </c>
      <c r="F963" t="str">
        <f t="shared" ref="F963:F1026" si="31">MID(C963,5,4)</f>
        <v>2011</v>
      </c>
    </row>
    <row r="964" spans="1:6" x14ac:dyDescent="0.25">
      <c r="A964" s="5" t="s">
        <v>248</v>
      </c>
      <c r="B964" s="3" t="s">
        <v>230</v>
      </c>
      <c r="C964" s="3" t="s">
        <v>15</v>
      </c>
      <c r="D964" s="4">
        <v>7102610.8601883287</v>
      </c>
      <c r="E964" t="str">
        <f t="shared" si="30"/>
        <v>Dec</v>
      </c>
      <c r="F964" t="str">
        <f t="shared" si="31"/>
        <v>2011</v>
      </c>
    </row>
    <row r="965" spans="1:6" x14ac:dyDescent="0.25">
      <c r="A965" s="5" t="s">
        <v>248</v>
      </c>
      <c r="B965" s="3" t="s">
        <v>230</v>
      </c>
      <c r="C965" s="3" t="s">
        <v>16</v>
      </c>
      <c r="D965" s="4">
        <v>6851434.0698699011</v>
      </c>
      <c r="E965" t="str">
        <f t="shared" si="30"/>
        <v>Jan</v>
      </c>
      <c r="F965" t="str">
        <f t="shared" si="31"/>
        <v>2012</v>
      </c>
    </row>
    <row r="966" spans="1:6" x14ac:dyDescent="0.25">
      <c r="A966" s="5" t="s">
        <v>248</v>
      </c>
      <c r="B966" s="3" t="s">
        <v>230</v>
      </c>
      <c r="C966" s="3" t="s">
        <v>17</v>
      </c>
      <c r="D966" s="4">
        <v>6703856.0696977349</v>
      </c>
      <c r="E966" t="str">
        <f t="shared" si="30"/>
        <v>Feb</v>
      </c>
      <c r="F966" t="str">
        <f t="shared" si="31"/>
        <v>2012</v>
      </c>
    </row>
    <row r="967" spans="1:6" x14ac:dyDescent="0.25">
      <c r="A967" s="5" t="s">
        <v>248</v>
      </c>
      <c r="B967" s="3" t="s">
        <v>230</v>
      </c>
      <c r="C967" s="3" t="s">
        <v>18</v>
      </c>
      <c r="D967" s="4">
        <v>7022765.3458340662</v>
      </c>
      <c r="E967" t="str">
        <f t="shared" si="30"/>
        <v>Mar</v>
      </c>
      <c r="F967" t="str">
        <f t="shared" si="31"/>
        <v>2012</v>
      </c>
    </row>
    <row r="968" spans="1:6" x14ac:dyDescent="0.25">
      <c r="A968" s="5" t="s">
        <v>248</v>
      </c>
      <c r="B968" s="3" t="s">
        <v>230</v>
      </c>
      <c r="C968" s="3" t="s">
        <v>19</v>
      </c>
      <c r="D968" s="4">
        <v>6666782.8475719225</v>
      </c>
      <c r="E968" t="str">
        <f t="shared" si="30"/>
        <v>Apr</v>
      </c>
      <c r="F968" t="str">
        <f t="shared" si="31"/>
        <v>2012</v>
      </c>
    </row>
    <row r="969" spans="1:6" x14ac:dyDescent="0.25">
      <c r="A969" s="5" t="s">
        <v>248</v>
      </c>
      <c r="B969" s="3" t="s">
        <v>230</v>
      </c>
      <c r="C969" s="3" t="s">
        <v>20</v>
      </c>
      <c r="D969" s="4">
        <v>6570571.2131485995</v>
      </c>
      <c r="E969" t="str">
        <f t="shared" si="30"/>
        <v>May</v>
      </c>
      <c r="F969" t="str">
        <f t="shared" si="31"/>
        <v>2012</v>
      </c>
    </row>
    <row r="970" spans="1:6" x14ac:dyDescent="0.25">
      <c r="A970" s="5" t="s">
        <v>248</v>
      </c>
      <c r="B970" s="3" t="s">
        <v>230</v>
      </c>
      <c r="C970" s="3" t="s">
        <v>21</v>
      </c>
      <c r="D970" s="4">
        <v>6895051.5524851587</v>
      </c>
      <c r="E970" t="str">
        <f t="shared" si="30"/>
        <v>Jun</v>
      </c>
      <c r="F970" t="str">
        <f t="shared" si="31"/>
        <v>2012</v>
      </c>
    </row>
    <row r="971" spans="1:6" x14ac:dyDescent="0.25">
      <c r="A971" s="5" t="s">
        <v>248</v>
      </c>
      <c r="B971" s="3" t="s">
        <v>230</v>
      </c>
      <c r="C971" s="3" t="s">
        <v>22</v>
      </c>
      <c r="D971" s="4">
        <v>6536750.7089124983</v>
      </c>
      <c r="E971" t="str">
        <f t="shared" si="30"/>
        <v>Jul</v>
      </c>
      <c r="F971" t="str">
        <f t="shared" si="31"/>
        <v>2012</v>
      </c>
    </row>
    <row r="972" spans="1:6" x14ac:dyDescent="0.25">
      <c r="A972" s="5" t="s">
        <v>248</v>
      </c>
      <c r="B972" s="3" t="s">
        <v>230</v>
      </c>
      <c r="C972" s="3" t="s">
        <v>23</v>
      </c>
      <c r="D972" s="4">
        <v>6598836.2544984249</v>
      </c>
      <c r="E972" t="str">
        <f t="shared" si="30"/>
        <v>Aug</v>
      </c>
      <c r="F972" t="str">
        <f t="shared" si="31"/>
        <v>2012</v>
      </c>
    </row>
    <row r="973" spans="1:6" x14ac:dyDescent="0.25">
      <c r="A973" s="5" t="s">
        <v>248</v>
      </c>
      <c r="B973" s="3" t="s">
        <v>230</v>
      </c>
      <c r="C973" s="3" t="s">
        <v>24</v>
      </c>
      <c r="D973" s="4">
        <v>6684060.356826012</v>
      </c>
      <c r="E973" t="str">
        <f t="shared" si="30"/>
        <v>Sep</v>
      </c>
      <c r="F973" t="str">
        <f t="shared" si="31"/>
        <v>2012</v>
      </c>
    </row>
    <row r="974" spans="1:6" x14ac:dyDescent="0.25">
      <c r="A974" s="5" t="s">
        <v>248</v>
      </c>
      <c r="B974" s="3" t="s">
        <v>230</v>
      </c>
      <c r="C974" s="3" t="s">
        <v>25</v>
      </c>
      <c r="D974" s="4">
        <v>6694115.9506587321</v>
      </c>
      <c r="E974" t="str">
        <f t="shared" si="30"/>
        <v>Oct</v>
      </c>
      <c r="F974" t="str">
        <f t="shared" si="31"/>
        <v>2012</v>
      </c>
    </row>
    <row r="975" spans="1:6" x14ac:dyDescent="0.25">
      <c r="A975" s="5" t="s">
        <v>248</v>
      </c>
      <c r="B975" s="3" t="s">
        <v>230</v>
      </c>
      <c r="C975" s="3" t="s">
        <v>26</v>
      </c>
      <c r="D975" s="4">
        <v>6645094.9882070329</v>
      </c>
      <c r="E975" t="str">
        <f t="shared" si="30"/>
        <v>Nov</v>
      </c>
      <c r="F975" t="str">
        <f t="shared" si="31"/>
        <v>2012</v>
      </c>
    </row>
    <row r="976" spans="1:6" x14ac:dyDescent="0.25">
      <c r="A976" s="5" t="s">
        <v>248</v>
      </c>
      <c r="B976" s="3" t="s">
        <v>230</v>
      </c>
      <c r="C976" s="3" t="s">
        <v>27</v>
      </c>
      <c r="D976" s="4">
        <v>6655616.3887848277</v>
      </c>
      <c r="E976" t="str">
        <f t="shared" si="30"/>
        <v>Dec</v>
      </c>
      <c r="F976" t="str">
        <f t="shared" si="31"/>
        <v>2012</v>
      </c>
    </row>
    <row r="977" spans="1:6" x14ac:dyDescent="0.25">
      <c r="A977" s="5" t="s">
        <v>248</v>
      </c>
      <c r="B977" s="3" t="s">
        <v>230</v>
      </c>
      <c r="C977" s="3" t="s">
        <v>28</v>
      </c>
      <c r="D977" s="4">
        <v>6348579.6193429567</v>
      </c>
      <c r="E977" t="str">
        <f t="shared" si="30"/>
        <v>Jan</v>
      </c>
      <c r="F977" t="str">
        <f t="shared" si="31"/>
        <v>2013</v>
      </c>
    </row>
    <row r="978" spans="1:6" x14ac:dyDescent="0.25">
      <c r="A978" s="5" t="s">
        <v>248</v>
      </c>
      <c r="B978" s="3" t="s">
        <v>230</v>
      </c>
      <c r="C978" s="3" t="s">
        <v>29</v>
      </c>
      <c r="D978" s="4">
        <v>6215087.1500680204</v>
      </c>
      <c r="E978" t="str">
        <f t="shared" si="30"/>
        <v>Feb</v>
      </c>
      <c r="F978" t="str">
        <f t="shared" si="31"/>
        <v>2013</v>
      </c>
    </row>
    <row r="979" spans="1:6" x14ac:dyDescent="0.25">
      <c r="A979" s="5" t="s">
        <v>248</v>
      </c>
      <c r="B979" s="3" t="s">
        <v>230</v>
      </c>
      <c r="C979" s="3" t="s">
        <v>30</v>
      </c>
      <c r="D979" s="4">
        <v>6350199.0252105156</v>
      </c>
      <c r="E979" t="str">
        <f t="shared" si="30"/>
        <v>Mar</v>
      </c>
      <c r="F979" t="str">
        <f t="shared" si="31"/>
        <v>2013</v>
      </c>
    </row>
    <row r="980" spans="1:6" x14ac:dyDescent="0.25">
      <c r="A980" s="5" t="s">
        <v>248</v>
      </c>
      <c r="B980" s="3" t="s">
        <v>230</v>
      </c>
      <c r="C980" s="3" t="s">
        <v>31</v>
      </c>
      <c r="D980" s="4">
        <v>5797518.9649192924</v>
      </c>
      <c r="E980" t="str">
        <f t="shared" si="30"/>
        <v>Apr</v>
      </c>
      <c r="F980" t="str">
        <f t="shared" si="31"/>
        <v>2013</v>
      </c>
    </row>
    <row r="981" spans="1:6" x14ac:dyDescent="0.25">
      <c r="A981" s="5" t="s">
        <v>248</v>
      </c>
      <c r="B981" s="3" t="s">
        <v>230</v>
      </c>
      <c r="C981" s="3" t="s">
        <v>32</v>
      </c>
      <c r="D981" s="4">
        <v>5657188.553629728</v>
      </c>
      <c r="E981" t="str">
        <f t="shared" si="30"/>
        <v>May</v>
      </c>
      <c r="F981" t="str">
        <f t="shared" si="31"/>
        <v>2013</v>
      </c>
    </row>
    <row r="982" spans="1:6" x14ac:dyDescent="0.25">
      <c r="A982" s="5" t="s">
        <v>248</v>
      </c>
      <c r="B982" s="3" t="s">
        <v>230</v>
      </c>
      <c r="C982" s="3" t="s">
        <v>33</v>
      </c>
      <c r="D982" s="4">
        <v>5321675.5570908161</v>
      </c>
      <c r="E982" t="str">
        <f t="shared" si="30"/>
        <v>Jun</v>
      </c>
      <c r="F982" t="str">
        <f t="shared" si="31"/>
        <v>2013</v>
      </c>
    </row>
    <row r="983" spans="1:6" x14ac:dyDescent="0.25">
      <c r="A983" s="5" t="s">
        <v>248</v>
      </c>
      <c r="B983" s="3" t="s">
        <v>230</v>
      </c>
      <c r="C983" s="3" t="s">
        <v>34</v>
      </c>
      <c r="D983" s="4">
        <v>5099032.5759475017</v>
      </c>
      <c r="E983" t="str">
        <f t="shared" si="30"/>
        <v>Jul</v>
      </c>
      <c r="F983" t="str">
        <f t="shared" si="31"/>
        <v>2013</v>
      </c>
    </row>
    <row r="984" spans="1:6" x14ac:dyDescent="0.25">
      <c r="A984" s="5" t="s">
        <v>248</v>
      </c>
      <c r="B984" s="3" t="s">
        <v>230</v>
      </c>
      <c r="C984" s="3" t="s">
        <v>35</v>
      </c>
      <c r="D984" s="4">
        <v>4934108.5238720672</v>
      </c>
      <c r="E984" t="str">
        <f t="shared" si="30"/>
        <v>Aug</v>
      </c>
      <c r="F984" t="str">
        <f t="shared" si="31"/>
        <v>2013</v>
      </c>
    </row>
    <row r="985" spans="1:6" x14ac:dyDescent="0.25">
      <c r="A985" s="5" t="s">
        <v>248</v>
      </c>
      <c r="B985" s="3" t="s">
        <v>230</v>
      </c>
      <c r="C985" s="3" t="s">
        <v>36</v>
      </c>
      <c r="D985" s="4">
        <v>4772265.5247661322</v>
      </c>
      <c r="E985" t="str">
        <f t="shared" si="30"/>
        <v>Sep</v>
      </c>
      <c r="F985" t="str">
        <f t="shared" si="31"/>
        <v>2013</v>
      </c>
    </row>
    <row r="986" spans="1:6" x14ac:dyDescent="0.25">
      <c r="A986" s="5" t="s">
        <v>248</v>
      </c>
      <c r="B986" s="3" t="s">
        <v>230</v>
      </c>
      <c r="C986" s="3" t="s">
        <v>37</v>
      </c>
      <c r="D986" s="4">
        <v>4649365.9156501638</v>
      </c>
      <c r="E986" t="str">
        <f t="shared" si="30"/>
        <v>Oct</v>
      </c>
      <c r="F986" t="str">
        <f t="shared" si="31"/>
        <v>2013</v>
      </c>
    </row>
    <row r="987" spans="1:6" x14ac:dyDescent="0.25">
      <c r="A987" s="5" t="s">
        <v>248</v>
      </c>
      <c r="B987" s="3" t="s">
        <v>230</v>
      </c>
      <c r="C987" s="3" t="s">
        <v>38</v>
      </c>
      <c r="D987" s="4">
        <v>4486888.2705626041</v>
      </c>
      <c r="E987" t="str">
        <f t="shared" si="30"/>
        <v>Nov</v>
      </c>
      <c r="F987" t="str">
        <f t="shared" si="31"/>
        <v>2013</v>
      </c>
    </row>
    <row r="988" spans="1:6" x14ac:dyDescent="0.25">
      <c r="A988" s="5" t="s">
        <v>248</v>
      </c>
      <c r="B988" s="3" t="s">
        <v>230</v>
      </c>
      <c r="C988" s="3" t="s">
        <v>39</v>
      </c>
      <c r="D988" s="4">
        <v>4376110.8235280337</v>
      </c>
      <c r="E988" t="str">
        <f t="shared" si="30"/>
        <v>Dec</v>
      </c>
      <c r="F988" t="str">
        <f t="shared" si="31"/>
        <v>2013</v>
      </c>
    </row>
    <row r="989" spans="1:6" x14ac:dyDescent="0.25">
      <c r="A989" s="5" t="s">
        <v>248</v>
      </c>
      <c r="B989" s="3" t="s">
        <v>230</v>
      </c>
      <c r="C989" s="3" t="s">
        <v>40</v>
      </c>
      <c r="D989" s="4">
        <v>4271814.0085806949</v>
      </c>
      <c r="E989" t="str">
        <f t="shared" si="30"/>
        <v>Jan</v>
      </c>
      <c r="F989" t="str">
        <f t="shared" si="31"/>
        <v>2014</v>
      </c>
    </row>
    <row r="990" spans="1:6" x14ac:dyDescent="0.25">
      <c r="A990" s="5" t="s">
        <v>248</v>
      </c>
      <c r="B990" s="3" t="s">
        <v>230</v>
      </c>
      <c r="C990" s="3" t="s">
        <v>41</v>
      </c>
      <c r="D990" s="4">
        <v>4163892.223289148</v>
      </c>
      <c r="E990" t="str">
        <f t="shared" si="30"/>
        <v>Feb</v>
      </c>
      <c r="F990" t="str">
        <f t="shared" si="31"/>
        <v>2014</v>
      </c>
    </row>
    <row r="991" spans="1:6" x14ac:dyDescent="0.25">
      <c r="A991" s="5" t="s">
        <v>248</v>
      </c>
      <c r="B991" s="3" t="s">
        <v>230</v>
      </c>
      <c r="C991" s="3" t="s">
        <v>42</v>
      </c>
      <c r="D991" s="4">
        <v>4112267.9554048665</v>
      </c>
      <c r="E991" t="str">
        <f t="shared" si="30"/>
        <v>Mar</v>
      </c>
      <c r="F991" t="str">
        <f t="shared" si="31"/>
        <v>2014</v>
      </c>
    </row>
    <row r="992" spans="1:6" x14ac:dyDescent="0.25">
      <c r="A992" s="5" t="s">
        <v>248</v>
      </c>
      <c r="B992" s="3" t="s">
        <v>230</v>
      </c>
      <c r="C992" s="3" t="s">
        <v>43</v>
      </c>
      <c r="D992" s="4">
        <v>3963041.2609990137</v>
      </c>
      <c r="E992" t="str">
        <f t="shared" si="30"/>
        <v>Apr</v>
      </c>
      <c r="F992" t="str">
        <f t="shared" si="31"/>
        <v>2014</v>
      </c>
    </row>
    <row r="993" spans="1:6" x14ac:dyDescent="0.25">
      <c r="A993" s="5" t="s">
        <v>248</v>
      </c>
      <c r="B993" s="3" t="s">
        <v>230</v>
      </c>
      <c r="C993" s="3" t="s">
        <v>44</v>
      </c>
      <c r="D993" s="4">
        <v>3862634.1085867994</v>
      </c>
      <c r="E993" t="str">
        <f t="shared" si="30"/>
        <v>May</v>
      </c>
      <c r="F993" t="str">
        <f t="shared" si="31"/>
        <v>2014</v>
      </c>
    </row>
    <row r="994" spans="1:6" x14ac:dyDescent="0.25">
      <c r="A994" s="5" t="s">
        <v>248</v>
      </c>
      <c r="B994" s="3" t="s">
        <v>230</v>
      </c>
      <c r="C994" s="3" t="s">
        <v>45</v>
      </c>
      <c r="D994" s="4">
        <v>3752502.308309095</v>
      </c>
      <c r="E994" t="str">
        <f t="shared" si="30"/>
        <v>Jun</v>
      </c>
      <c r="F994" t="str">
        <f t="shared" si="31"/>
        <v>2014</v>
      </c>
    </row>
    <row r="995" spans="1:6" x14ac:dyDescent="0.25">
      <c r="A995" s="5" t="s">
        <v>248</v>
      </c>
      <c r="B995" s="3" t="s">
        <v>230</v>
      </c>
      <c r="C995" s="3" t="s">
        <v>46</v>
      </c>
      <c r="D995" s="4">
        <v>3643375.772970642</v>
      </c>
      <c r="E995" t="str">
        <f t="shared" si="30"/>
        <v>Jul</v>
      </c>
      <c r="F995" t="str">
        <f t="shared" si="31"/>
        <v>2014</v>
      </c>
    </row>
    <row r="996" spans="1:6" x14ac:dyDescent="0.25">
      <c r="A996" s="5" t="s">
        <v>248</v>
      </c>
      <c r="B996" s="3" t="s">
        <v>230</v>
      </c>
      <c r="C996" s="3" t="s">
        <v>47</v>
      </c>
      <c r="D996" s="4">
        <v>3567737.5838594195</v>
      </c>
      <c r="E996" t="str">
        <f t="shared" si="30"/>
        <v>Aug</v>
      </c>
      <c r="F996" t="str">
        <f t="shared" si="31"/>
        <v>2014</v>
      </c>
    </row>
    <row r="997" spans="1:6" x14ac:dyDescent="0.25">
      <c r="A997" s="5" t="s">
        <v>248</v>
      </c>
      <c r="B997" s="3" t="s">
        <v>230</v>
      </c>
      <c r="C997" s="3" t="s">
        <v>48</v>
      </c>
      <c r="D997" s="4">
        <v>3478114.7572789695</v>
      </c>
      <c r="E997" t="str">
        <f t="shared" si="30"/>
        <v>Sep</v>
      </c>
      <c r="F997" t="str">
        <f t="shared" si="31"/>
        <v>2014</v>
      </c>
    </row>
    <row r="998" spans="1:6" x14ac:dyDescent="0.25">
      <c r="A998" s="5" t="s">
        <v>248</v>
      </c>
      <c r="B998" s="3" t="s">
        <v>230</v>
      </c>
      <c r="C998" s="3" t="s">
        <v>49</v>
      </c>
      <c r="D998" s="4">
        <v>3428560.4027386731</v>
      </c>
      <c r="E998" t="str">
        <f t="shared" si="30"/>
        <v>Oct</v>
      </c>
      <c r="F998" t="str">
        <f t="shared" si="31"/>
        <v>2014</v>
      </c>
    </row>
    <row r="999" spans="1:6" x14ac:dyDescent="0.25">
      <c r="A999" s="5" t="s">
        <v>248</v>
      </c>
      <c r="B999" s="3" t="s">
        <v>230</v>
      </c>
      <c r="C999" s="3" t="s">
        <v>50</v>
      </c>
      <c r="D999" s="4">
        <v>3345796.2922846302</v>
      </c>
      <c r="E999" t="str">
        <f t="shared" si="30"/>
        <v>Nov</v>
      </c>
      <c r="F999" t="str">
        <f t="shared" si="31"/>
        <v>2014</v>
      </c>
    </row>
    <row r="1000" spans="1:6" x14ac:dyDescent="0.25">
      <c r="A1000" s="5" t="s">
        <v>248</v>
      </c>
      <c r="B1000" s="3" t="s">
        <v>230</v>
      </c>
      <c r="C1000" s="3" t="s">
        <v>51</v>
      </c>
      <c r="D1000" s="4">
        <v>3272418.3186904932</v>
      </c>
      <c r="E1000" t="str">
        <f t="shared" si="30"/>
        <v>Dec</v>
      </c>
      <c r="F1000" t="str">
        <f t="shared" si="31"/>
        <v>2014</v>
      </c>
    </row>
    <row r="1001" spans="1:6" x14ac:dyDescent="0.25">
      <c r="A1001" s="5" t="s">
        <v>248</v>
      </c>
      <c r="B1001" s="3" t="s">
        <v>230</v>
      </c>
      <c r="C1001" s="3" t="s">
        <v>52</v>
      </c>
      <c r="D1001" s="4">
        <v>3204092.106304632</v>
      </c>
      <c r="E1001" t="str">
        <f t="shared" si="30"/>
        <v>Jan</v>
      </c>
      <c r="F1001" t="str">
        <f t="shared" si="31"/>
        <v>2015</v>
      </c>
    </row>
    <row r="1002" spans="1:6" x14ac:dyDescent="0.25">
      <c r="A1002" s="5" t="s">
        <v>248</v>
      </c>
      <c r="B1002" s="3" t="s">
        <v>230</v>
      </c>
      <c r="C1002" s="3" t="s">
        <v>53</v>
      </c>
      <c r="D1002" s="4">
        <v>3138020.5860483865</v>
      </c>
      <c r="E1002" t="str">
        <f t="shared" si="30"/>
        <v>Feb</v>
      </c>
      <c r="F1002" t="str">
        <f t="shared" si="31"/>
        <v>2015</v>
      </c>
    </row>
    <row r="1003" spans="1:6" x14ac:dyDescent="0.25">
      <c r="A1003" s="5" t="s">
        <v>248</v>
      </c>
      <c r="B1003" s="3" t="s">
        <v>230</v>
      </c>
      <c r="C1003" s="3" t="s">
        <v>54</v>
      </c>
      <c r="D1003" s="4">
        <v>3093613.9277175926</v>
      </c>
      <c r="E1003" t="str">
        <f t="shared" si="30"/>
        <v>Mar</v>
      </c>
      <c r="F1003" t="str">
        <f t="shared" si="31"/>
        <v>2015</v>
      </c>
    </row>
    <row r="1004" spans="1:6" x14ac:dyDescent="0.25">
      <c r="A1004" s="5" t="s">
        <v>248</v>
      </c>
      <c r="B1004" s="3" t="s">
        <v>230</v>
      </c>
      <c r="C1004" s="3" t="s">
        <v>55</v>
      </c>
      <c r="D1004" s="4">
        <v>3010584.2955540828</v>
      </c>
      <c r="E1004" t="str">
        <f t="shared" si="30"/>
        <v>Apr</v>
      </c>
      <c r="F1004" t="str">
        <f t="shared" si="31"/>
        <v>2015</v>
      </c>
    </row>
    <row r="1005" spans="1:6" x14ac:dyDescent="0.25">
      <c r="A1005" s="5" t="s">
        <v>248</v>
      </c>
      <c r="B1005" s="3" t="s">
        <v>230</v>
      </c>
      <c r="C1005" s="3" t="s">
        <v>56</v>
      </c>
      <c r="D1005" s="4">
        <v>2948659.4259215174</v>
      </c>
      <c r="E1005" t="str">
        <f t="shared" si="30"/>
        <v>May</v>
      </c>
      <c r="F1005" t="str">
        <f t="shared" si="31"/>
        <v>2015</v>
      </c>
    </row>
    <row r="1006" spans="1:6" x14ac:dyDescent="0.25">
      <c r="A1006" s="5" t="s">
        <v>248</v>
      </c>
      <c r="B1006" s="3" t="s">
        <v>230</v>
      </c>
      <c r="C1006" s="3" t="s">
        <v>57</v>
      </c>
      <c r="D1006" s="4">
        <v>2848993.2684184909</v>
      </c>
      <c r="E1006" t="str">
        <f t="shared" si="30"/>
        <v>Jun</v>
      </c>
      <c r="F1006" t="str">
        <f t="shared" si="31"/>
        <v>2015</v>
      </c>
    </row>
    <row r="1007" spans="1:6" x14ac:dyDescent="0.25">
      <c r="A1007" s="5" t="s">
        <v>248</v>
      </c>
      <c r="B1007" s="3" t="s">
        <v>230</v>
      </c>
      <c r="C1007" s="3" t="s">
        <v>58</v>
      </c>
      <c r="D1007" s="4">
        <v>2783871.9338264037</v>
      </c>
      <c r="E1007" t="str">
        <f t="shared" si="30"/>
        <v>Jul</v>
      </c>
      <c r="F1007" t="str">
        <f t="shared" si="31"/>
        <v>2015</v>
      </c>
    </row>
    <row r="1008" spans="1:6" x14ac:dyDescent="0.25">
      <c r="A1008" s="5" t="s">
        <v>248</v>
      </c>
      <c r="B1008" s="3" t="s">
        <v>230</v>
      </c>
      <c r="C1008" s="3" t="s">
        <v>59</v>
      </c>
      <c r="D1008" s="4">
        <v>2728310.483031631</v>
      </c>
      <c r="E1008" t="str">
        <f t="shared" si="30"/>
        <v>Aug</v>
      </c>
      <c r="F1008" t="str">
        <f t="shared" si="31"/>
        <v>2015</v>
      </c>
    </row>
    <row r="1009" spans="1:6" x14ac:dyDescent="0.25">
      <c r="A1009" s="5" t="s">
        <v>248</v>
      </c>
      <c r="B1009" s="3" t="s">
        <v>230</v>
      </c>
      <c r="C1009" s="3" t="s">
        <v>60</v>
      </c>
      <c r="D1009" s="4">
        <v>2657794.0956579987</v>
      </c>
      <c r="E1009" t="str">
        <f t="shared" si="30"/>
        <v>Sep</v>
      </c>
      <c r="F1009" t="str">
        <f t="shared" si="31"/>
        <v>2015</v>
      </c>
    </row>
    <row r="1010" spans="1:6" x14ac:dyDescent="0.25">
      <c r="A1010" s="5" t="s">
        <v>248</v>
      </c>
      <c r="B1010" s="3" t="s">
        <v>230</v>
      </c>
      <c r="C1010" s="3" t="s">
        <v>61</v>
      </c>
      <c r="D1010" s="4">
        <v>2609180.2466725782</v>
      </c>
      <c r="E1010" t="str">
        <f t="shared" si="30"/>
        <v>Oct</v>
      </c>
      <c r="F1010" t="str">
        <f t="shared" si="31"/>
        <v>2015</v>
      </c>
    </row>
    <row r="1011" spans="1:6" x14ac:dyDescent="0.25">
      <c r="A1011" s="5" t="s">
        <v>248</v>
      </c>
      <c r="B1011" s="3" t="s">
        <v>230</v>
      </c>
      <c r="C1011" s="3" t="s">
        <v>62</v>
      </c>
      <c r="D1011" s="4">
        <v>2544028.5288599594</v>
      </c>
      <c r="E1011" t="str">
        <f t="shared" si="30"/>
        <v>Nov</v>
      </c>
      <c r="F1011" t="str">
        <f t="shared" si="31"/>
        <v>2015</v>
      </c>
    </row>
    <row r="1012" spans="1:6" x14ac:dyDescent="0.25">
      <c r="A1012" s="5" t="s">
        <v>248</v>
      </c>
      <c r="B1012" s="3" t="s">
        <v>230</v>
      </c>
      <c r="C1012" s="3" t="s">
        <v>63</v>
      </c>
      <c r="D1012" s="4">
        <v>2489871.7873860132</v>
      </c>
      <c r="E1012" t="str">
        <f t="shared" si="30"/>
        <v>Dec</v>
      </c>
      <c r="F1012" t="str">
        <f t="shared" si="31"/>
        <v>2015</v>
      </c>
    </row>
    <row r="1013" spans="1:6" x14ac:dyDescent="0.25">
      <c r="A1013" s="5" t="s">
        <v>248</v>
      </c>
      <c r="B1013" s="3" t="s">
        <v>230</v>
      </c>
      <c r="C1013" s="3" t="s">
        <v>64</v>
      </c>
      <c r="D1013" s="4">
        <v>2437914.6086548022</v>
      </c>
      <c r="E1013" t="str">
        <f t="shared" si="30"/>
        <v>Jan</v>
      </c>
      <c r="F1013" t="str">
        <f t="shared" si="31"/>
        <v>2016</v>
      </c>
    </row>
    <row r="1014" spans="1:6" x14ac:dyDescent="0.25">
      <c r="A1014" s="5" t="s">
        <v>248</v>
      </c>
      <c r="B1014" s="3" t="s">
        <v>230</v>
      </c>
      <c r="C1014" s="3" t="s">
        <v>65</v>
      </c>
      <c r="D1014" s="4">
        <v>2387497.4107376868</v>
      </c>
      <c r="E1014" t="str">
        <f t="shared" si="30"/>
        <v>Feb</v>
      </c>
      <c r="F1014" t="str">
        <f t="shared" si="31"/>
        <v>2016</v>
      </c>
    </row>
    <row r="1015" spans="1:6" x14ac:dyDescent="0.25">
      <c r="A1015" s="5" t="s">
        <v>248</v>
      </c>
      <c r="B1015" s="3" t="s">
        <v>230</v>
      </c>
      <c r="C1015" s="3" t="s">
        <v>66</v>
      </c>
      <c r="D1015" s="4">
        <v>2351218.7050080933</v>
      </c>
      <c r="E1015" t="str">
        <f t="shared" si="30"/>
        <v>Mar</v>
      </c>
      <c r="F1015" t="str">
        <f t="shared" si="31"/>
        <v>2016</v>
      </c>
    </row>
    <row r="1016" spans="1:6" x14ac:dyDescent="0.25">
      <c r="A1016" s="5" t="s">
        <v>248</v>
      </c>
      <c r="B1016" s="3" t="s">
        <v>230</v>
      </c>
      <c r="C1016" s="3" t="s">
        <v>67</v>
      </c>
      <c r="D1016" s="4">
        <v>2286366.9589094394</v>
      </c>
      <c r="E1016" t="str">
        <f t="shared" si="30"/>
        <v>Apr</v>
      </c>
      <c r="F1016" t="str">
        <f t="shared" si="31"/>
        <v>2016</v>
      </c>
    </row>
    <row r="1017" spans="1:6" x14ac:dyDescent="0.25">
      <c r="A1017" s="5" t="s">
        <v>248</v>
      </c>
      <c r="B1017" s="3" t="s">
        <v>230</v>
      </c>
      <c r="C1017" s="3" t="s">
        <v>68</v>
      </c>
      <c r="D1017" s="4">
        <v>2235142.2482974553</v>
      </c>
      <c r="E1017" t="str">
        <f t="shared" si="30"/>
        <v>May</v>
      </c>
      <c r="F1017" t="str">
        <f t="shared" si="31"/>
        <v>2016</v>
      </c>
    </row>
    <row r="1018" spans="1:6" x14ac:dyDescent="0.25">
      <c r="A1018" s="5" t="s">
        <v>248</v>
      </c>
      <c r="B1018" s="3" t="s">
        <v>230</v>
      </c>
      <c r="C1018" s="3" t="s">
        <v>69</v>
      </c>
      <c r="D1018" s="4">
        <v>2147176.3632215881</v>
      </c>
      <c r="E1018" t="str">
        <f t="shared" si="30"/>
        <v>Jun</v>
      </c>
      <c r="F1018" t="str">
        <f t="shared" si="31"/>
        <v>2016</v>
      </c>
    </row>
    <row r="1019" spans="1:6" x14ac:dyDescent="0.25">
      <c r="A1019" s="5" t="s">
        <v>248</v>
      </c>
      <c r="B1019" s="3" t="s">
        <v>230</v>
      </c>
      <c r="C1019" s="3" t="s">
        <v>70</v>
      </c>
      <c r="D1019" s="4">
        <v>2107516.3622330027</v>
      </c>
      <c r="E1019" t="str">
        <f t="shared" si="30"/>
        <v>Jul</v>
      </c>
      <c r="F1019" t="str">
        <f t="shared" si="31"/>
        <v>2016</v>
      </c>
    </row>
    <row r="1020" spans="1:6" x14ac:dyDescent="0.25">
      <c r="A1020" s="5" t="s">
        <v>248</v>
      </c>
      <c r="B1020" s="3" t="s">
        <v>230</v>
      </c>
      <c r="C1020" s="3" t="s">
        <v>71</v>
      </c>
      <c r="D1020" s="4">
        <v>2071116.0386115762</v>
      </c>
      <c r="E1020" t="str">
        <f t="shared" si="30"/>
        <v>Aug</v>
      </c>
      <c r="F1020" t="str">
        <f t="shared" si="31"/>
        <v>2016</v>
      </c>
    </row>
    <row r="1021" spans="1:6" x14ac:dyDescent="0.25">
      <c r="A1021" s="5" t="s">
        <v>248</v>
      </c>
      <c r="B1021" s="3" t="s">
        <v>230</v>
      </c>
      <c r="C1021" s="3" t="s">
        <v>72</v>
      </c>
      <c r="D1021" s="4">
        <v>2019406.7722906014</v>
      </c>
      <c r="E1021" t="str">
        <f t="shared" si="30"/>
        <v>Sep</v>
      </c>
      <c r="F1021" t="str">
        <f t="shared" si="31"/>
        <v>2016</v>
      </c>
    </row>
    <row r="1022" spans="1:6" x14ac:dyDescent="0.25">
      <c r="A1022" s="5" t="s">
        <v>248</v>
      </c>
      <c r="B1022" s="3" t="s">
        <v>230</v>
      </c>
      <c r="C1022" s="3" t="s">
        <v>73</v>
      </c>
      <c r="D1022" s="4">
        <v>1992532.6718113178</v>
      </c>
      <c r="E1022" t="str">
        <f t="shared" si="30"/>
        <v>Oct</v>
      </c>
      <c r="F1022" t="str">
        <f t="shared" si="31"/>
        <v>2016</v>
      </c>
    </row>
    <row r="1023" spans="1:6" x14ac:dyDescent="0.25">
      <c r="A1023" s="5" t="s">
        <v>248</v>
      </c>
      <c r="B1023" s="3" t="s">
        <v>230</v>
      </c>
      <c r="C1023" s="3" t="s">
        <v>74</v>
      </c>
      <c r="D1023" s="4">
        <v>1953201.4498789459</v>
      </c>
      <c r="E1023" t="str">
        <f t="shared" si="30"/>
        <v>Nov</v>
      </c>
      <c r="F1023" t="str">
        <f t="shared" si="31"/>
        <v>2016</v>
      </c>
    </row>
    <row r="1024" spans="1:6" x14ac:dyDescent="0.25">
      <c r="A1024" s="5" t="s">
        <v>248</v>
      </c>
      <c r="B1024" s="3" t="s">
        <v>230</v>
      </c>
      <c r="C1024" s="3" t="s">
        <v>75</v>
      </c>
      <c r="D1024" s="4">
        <v>1914757.1212885287</v>
      </c>
      <c r="E1024" t="str">
        <f t="shared" si="30"/>
        <v>Dec</v>
      </c>
      <c r="F1024" t="str">
        <f t="shared" si="31"/>
        <v>2016</v>
      </c>
    </row>
    <row r="1025" spans="1:6" x14ac:dyDescent="0.25">
      <c r="A1025" s="5" t="s">
        <v>248</v>
      </c>
      <c r="B1025" s="3" t="s">
        <v>230</v>
      </c>
      <c r="C1025" s="3" t="s">
        <v>76</v>
      </c>
      <c r="D1025" s="4">
        <v>1878161.6247823478</v>
      </c>
      <c r="E1025" t="str">
        <f t="shared" si="30"/>
        <v>Jan</v>
      </c>
      <c r="F1025" t="str">
        <f t="shared" si="31"/>
        <v>2017</v>
      </c>
    </row>
    <row r="1026" spans="1:6" x14ac:dyDescent="0.25">
      <c r="A1026" s="5" t="s">
        <v>248</v>
      </c>
      <c r="B1026" s="3" t="s">
        <v>230</v>
      </c>
      <c r="C1026" s="3" t="s">
        <v>77</v>
      </c>
      <c r="D1026" s="4">
        <v>1841696.442669624</v>
      </c>
      <c r="E1026" t="str">
        <f t="shared" si="30"/>
        <v>Feb</v>
      </c>
      <c r="F1026" t="str">
        <f t="shared" si="31"/>
        <v>2017</v>
      </c>
    </row>
    <row r="1027" spans="1:6" x14ac:dyDescent="0.25">
      <c r="A1027" s="5" t="s">
        <v>248</v>
      </c>
      <c r="B1027" s="3" t="s">
        <v>230</v>
      </c>
      <c r="C1027" s="3" t="s">
        <v>78</v>
      </c>
      <c r="D1027" s="4">
        <v>1811528.9029629524</v>
      </c>
      <c r="E1027" t="str">
        <f t="shared" ref="E1027:E1090" si="32">MID(C1027,1,3)</f>
        <v>Mar</v>
      </c>
      <c r="F1027" t="str">
        <f t="shared" ref="F1027:F1090" si="33">MID(C1027,5,4)</f>
        <v>2017</v>
      </c>
    </row>
    <row r="1028" spans="1:6" x14ac:dyDescent="0.25">
      <c r="A1028" s="5" t="s">
        <v>248</v>
      </c>
      <c r="B1028" s="3" t="s">
        <v>230</v>
      </c>
      <c r="C1028" s="3" t="s">
        <v>79</v>
      </c>
      <c r="D1028" s="4">
        <v>1770628.0582003179</v>
      </c>
      <c r="E1028" t="str">
        <f t="shared" si="32"/>
        <v>Apr</v>
      </c>
      <c r="F1028" t="str">
        <f t="shared" si="33"/>
        <v>2017</v>
      </c>
    </row>
    <row r="1029" spans="1:6" x14ac:dyDescent="0.25">
      <c r="A1029" s="5" t="s">
        <v>248</v>
      </c>
      <c r="B1029" s="3" t="s">
        <v>230</v>
      </c>
      <c r="C1029" s="3" t="s">
        <v>80</v>
      </c>
      <c r="D1029" s="4">
        <v>1739837.0094790794</v>
      </c>
      <c r="E1029" t="str">
        <f t="shared" si="32"/>
        <v>May</v>
      </c>
      <c r="F1029" t="str">
        <f t="shared" si="33"/>
        <v>2017</v>
      </c>
    </row>
    <row r="1030" spans="1:6" x14ac:dyDescent="0.25">
      <c r="A1030" s="5" t="s">
        <v>248</v>
      </c>
      <c r="B1030" s="3" t="s">
        <v>230</v>
      </c>
      <c r="C1030" s="3" t="s">
        <v>81</v>
      </c>
      <c r="D1030" s="4">
        <v>1654167.7600146276</v>
      </c>
      <c r="E1030" t="str">
        <f t="shared" si="32"/>
        <v>Jun</v>
      </c>
      <c r="F1030" t="str">
        <f t="shared" si="33"/>
        <v>2017</v>
      </c>
    </row>
    <row r="1031" spans="1:6" x14ac:dyDescent="0.25">
      <c r="A1031" s="5" t="s">
        <v>248</v>
      </c>
      <c r="B1031" s="3" t="s">
        <v>230</v>
      </c>
      <c r="C1031" s="3" t="s">
        <v>82</v>
      </c>
      <c r="D1031" s="4">
        <v>1629077.4168616515</v>
      </c>
      <c r="E1031" t="str">
        <f t="shared" si="32"/>
        <v>Jul</v>
      </c>
      <c r="F1031" t="str">
        <f t="shared" si="33"/>
        <v>2017</v>
      </c>
    </row>
    <row r="1032" spans="1:6" x14ac:dyDescent="0.25">
      <c r="A1032" s="5" t="s">
        <v>248</v>
      </c>
      <c r="B1032" s="3" t="s">
        <v>230</v>
      </c>
      <c r="C1032" s="3" t="s">
        <v>83</v>
      </c>
      <c r="D1032" s="4">
        <v>1608937.3490111122</v>
      </c>
      <c r="E1032" t="str">
        <f t="shared" si="32"/>
        <v>Aug</v>
      </c>
      <c r="F1032" t="str">
        <f t="shared" si="33"/>
        <v>2017</v>
      </c>
    </row>
    <row r="1033" spans="1:6" x14ac:dyDescent="0.25">
      <c r="A1033" s="5" t="s">
        <v>248</v>
      </c>
      <c r="B1033" s="3" t="s">
        <v>230</v>
      </c>
      <c r="C1033" s="3" t="s">
        <v>84</v>
      </c>
      <c r="D1033" s="4">
        <v>1573664.1742037255</v>
      </c>
      <c r="E1033" t="str">
        <f t="shared" si="32"/>
        <v>Sep</v>
      </c>
      <c r="F1033" t="str">
        <f t="shared" si="33"/>
        <v>2017</v>
      </c>
    </row>
    <row r="1034" spans="1:6" x14ac:dyDescent="0.25">
      <c r="A1034" s="5" t="s">
        <v>248</v>
      </c>
      <c r="B1034" s="3" t="s">
        <v>230</v>
      </c>
      <c r="C1034" s="3" t="s">
        <v>85</v>
      </c>
      <c r="D1034" s="4">
        <v>1553121.9097198956</v>
      </c>
      <c r="E1034" t="str">
        <f t="shared" si="32"/>
        <v>Oct</v>
      </c>
      <c r="F1034" t="str">
        <f t="shared" si="33"/>
        <v>2017</v>
      </c>
    </row>
    <row r="1035" spans="1:6" x14ac:dyDescent="0.25">
      <c r="A1035" s="5" t="s">
        <v>248</v>
      </c>
      <c r="B1035" s="3" t="s">
        <v>230</v>
      </c>
      <c r="C1035" s="3" t="s">
        <v>86</v>
      </c>
      <c r="D1035" s="4">
        <v>1523164.3644198221</v>
      </c>
      <c r="E1035" t="str">
        <f t="shared" si="32"/>
        <v>Nov</v>
      </c>
      <c r="F1035" t="str">
        <f t="shared" si="33"/>
        <v>2017</v>
      </c>
    </row>
    <row r="1036" spans="1:6" x14ac:dyDescent="0.25">
      <c r="A1036" s="5" t="s">
        <v>248</v>
      </c>
      <c r="B1036" s="3" t="s">
        <v>230</v>
      </c>
      <c r="C1036" s="3" t="s">
        <v>87</v>
      </c>
      <c r="D1036" s="4">
        <v>1500610.685462682</v>
      </c>
      <c r="E1036" t="str">
        <f t="shared" si="32"/>
        <v>Dec</v>
      </c>
      <c r="F1036" t="str">
        <f t="shared" si="33"/>
        <v>2017</v>
      </c>
    </row>
    <row r="1037" spans="1:6" x14ac:dyDescent="0.25">
      <c r="A1037" s="5" t="s">
        <v>248</v>
      </c>
      <c r="B1037" s="3" t="s">
        <v>230</v>
      </c>
      <c r="C1037" s="3" t="s">
        <v>88</v>
      </c>
      <c r="D1037" s="4">
        <v>1475057.2990510296</v>
      </c>
      <c r="E1037" t="str">
        <f t="shared" si="32"/>
        <v>Jan</v>
      </c>
      <c r="F1037" t="str">
        <f t="shared" si="33"/>
        <v>2018</v>
      </c>
    </row>
    <row r="1038" spans="1:6" x14ac:dyDescent="0.25">
      <c r="A1038" s="5" t="s">
        <v>248</v>
      </c>
      <c r="B1038" s="3" t="s">
        <v>230</v>
      </c>
      <c r="C1038" s="3" t="s">
        <v>89</v>
      </c>
      <c r="D1038" s="4">
        <v>1452332.8599737817</v>
      </c>
      <c r="E1038" t="str">
        <f t="shared" si="32"/>
        <v>Feb</v>
      </c>
      <c r="F1038" t="str">
        <f t="shared" si="33"/>
        <v>2018</v>
      </c>
    </row>
    <row r="1039" spans="1:6" x14ac:dyDescent="0.25">
      <c r="A1039" s="5" t="s">
        <v>248</v>
      </c>
      <c r="B1039" s="3" t="s">
        <v>230</v>
      </c>
      <c r="C1039" s="3" t="s">
        <v>90</v>
      </c>
      <c r="D1039" s="4">
        <v>1434241.9336142982</v>
      </c>
      <c r="E1039" t="str">
        <f t="shared" si="32"/>
        <v>Mar</v>
      </c>
      <c r="F1039" t="str">
        <f t="shared" si="33"/>
        <v>2018</v>
      </c>
    </row>
    <row r="1040" spans="1:6" x14ac:dyDescent="0.25">
      <c r="A1040" s="5" t="s">
        <v>248</v>
      </c>
      <c r="B1040" s="3" t="s">
        <v>230</v>
      </c>
      <c r="C1040" s="3" t="s">
        <v>91</v>
      </c>
      <c r="D1040" s="4">
        <v>1408549.6286917944</v>
      </c>
      <c r="E1040" t="str">
        <f t="shared" si="32"/>
        <v>Apr</v>
      </c>
      <c r="F1040" t="str">
        <f t="shared" si="33"/>
        <v>2018</v>
      </c>
    </row>
    <row r="1041" spans="1:6" x14ac:dyDescent="0.25">
      <c r="A1041" s="5" t="s">
        <v>248</v>
      </c>
      <c r="B1041" s="3" t="s">
        <v>230</v>
      </c>
      <c r="C1041" s="3" t="s">
        <v>92</v>
      </c>
      <c r="D1041" s="4">
        <v>1386164.0765333287</v>
      </c>
      <c r="E1041" t="str">
        <f t="shared" si="32"/>
        <v>May</v>
      </c>
      <c r="F1041" t="str">
        <f t="shared" si="33"/>
        <v>2018</v>
      </c>
    </row>
    <row r="1042" spans="1:6" x14ac:dyDescent="0.25">
      <c r="A1042" s="5" t="s">
        <v>248</v>
      </c>
      <c r="B1042" s="3" t="s">
        <v>230</v>
      </c>
      <c r="C1042" s="3" t="s">
        <v>93</v>
      </c>
      <c r="D1042" s="4">
        <v>1329842.9913041624</v>
      </c>
      <c r="E1042" t="str">
        <f t="shared" si="32"/>
        <v>Jun</v>
      </c>
      <c r="F1042" t="str">
        <f t="shared" si="33"/>
        <v>2018</v>
      </c>
    </row>
    <row r="1043" spans="1:6" x14ac:dyDescent="0.25">
      <c r="A1043" s="5" t="s">
        <v>248</v>
      </c>
      <c r="B1043" s="3" t="s">
        <v>230</v>
      </c>
      <c r="C1043" s="3" t="s">
        <v>94</v>
      </c>
      <c r="D1043" s="4">
        <v>1313432.5606386594</v>
      </c>
      <c r="E1043" t="str">
        <f t="shared" si="32"/>
        <v>Jul</v>
      </c>
      <c r="F1043" t="str">
        <f t="shared" si="33"/>
        <v>2018</v>
      </c>
    </row>
    <row r="1044" spans="1:6" x14ac:dyDescent="0.25">
      <c r="A1044" s="5" t="s">
        <v>248</v>
      </c>
      <c r="B1044" s="3" t="s">
        <v>230</v>
      </c>
      <c r="C1044" s="3" t="s">
        <v>95</v>
      </c>
      <c r="D1044" s="4">
        <v>1299612.3956313333</v>
      </c>
      <c r="E1044" t="str">
        <f t="shared" si="32"/>
        <v>Aug</v>
      </c>
      <c r="F1044" t="str">
        <f t="shared" si="33"/>
        <v>2018</v>
      </c>
    </row>
    <row r="1045" spans="1:6" x14ac:dyDescent="0.25">
      <c r="A1045" s="5" t="s">
        <v>248</v>
      </c>
      <c r="B1045" s="3" t="s">
        <v>230</v>
      </c>
      <c r="C1045" s="3" t="s">
        <v>96</v>
      </c>
      <c r="D1045" s="4">
        <v>1272919.9440781055</v>
      </c>
      <c r="E1045" t="str">
        <f t="shared" si="32"/>
        <v>Sep</v>
      </c>
      <c r="F1045" t="str">
        <f t="shared" si="33"/>
        <v>2018</v>
      </c>
    </row>
    <row r="1046" spans="1:6" x14ac:dyDescent="0.25">
      <c r="A1046" s="5" t="s">
        <v>248</v>
      </c>
      <c r="B1046" s="3" t="s">
        <v>230</v>
      </c>
      <c r="C1046" s="3" t="s">
        <v>97</v>
      </c>
      <c r="D1046" s="4">
        <v>1264155.5742768855</v>
      </c>
      <c r="E1046" t="str">
        <f t="shared" si="32"/>
        <v>Oct</v>
      </c>
      <c r="F1046" t="str">
        <f t="shared" si="33"/>
        <v>2018</v>
      </c>
    </row>
    <row r="1047" spans="1:6" x14ac:dyDescent="0.25">
      <c r="A1047" s="5" t="s">
        <v>248</v>
      </c>
      <c r="B1047" s="3" t="s">
        <v>230</v>
      </c>
      <c r="C1047" s="3" t="s">
        <v>98</v>
      </c>
      <c r="D1047" s="4">
        <v>1241264.4062143285</v>
      </c>
      <c r="E1047" t="str">
        <f t="shared" si="32"/>
        <v>Nov</v>
      </c>
      <c r="F1047" t="str">
        <f t="shared" si="33"/>
        <v>2018</v>
      </c>
    </row>
    <row r="1048" spans="1:6" x14ac:dyDescent="0.25">
      <c r="A1048" s="5" t="s">
        <v>248</v>
      </c>
      <c r="B1048" s="3" t="s">
        <v>230</v>
      </c>
      <c r="C1048" s="3" t="s">
        <v>99</v>
      </c>
      <c r="D1048" s="4">
        <v>1222312.5674469154</v>
      </c>
      <c r="E1048" t="str">
        <f t="shared" si="32"/>
        <v>Dec</v>
      </c>
      <c r="F1048" t="str">
        <f t="shared" si="33"/>
        <v>2018</v>
      </c>
    </row>
    <row r="1049" spans="1:6" x14ac:dyDescent="0.25">
      <c r="A1049" s="5" t="s">
        <v>248</v>
      </c>
      <c r="B1049" s="3" t="s">
        <v>230</v>
      </c>
      <c r="C1049" s="3" t="s">
        <v>100</v>
      </c>
      <c r="D1049" s="4">
        <v>1205474.7838149876</v>
      </c>
      <c r="E1049" t="str">
        <f t="shared" si="32"/>
        <v>Jan</v>
      </c>
      <c r="F1049" t="str">
        <f t="shared" si="33"/>
        <v>2019</v>
      </c>
    </row>
    <row r="1050" spans="1:6" x14ac:dyDescent="0.25">
      <c r="A1050" s="5" t="s">
        <v>248</v>
      </c>
      <c r="B1050" s="3" t="s">
        <v>230</v>
      </c>
      <c r="C1050" s="3" t="s">
        <v>101</v>
      </c>
      <c r="D1050" s="4">
        <v>1190111.5740220342</v>
      </c>
      <c r="E1050" t="str">
        <f t="shared" si="32"/>
        <v>Feb</v>
      </c>
      <c r="F1050" t="str">
        <f t="shared" si="33"/>
        <v>2019</v>
      </c>
    </row>
    <row r="1051" spans="1:6" x14ac:dyDescent="0.25">
      <c r="A1051" s="5" t="s">
        <v>248</v>
      </c>
      <c r="B1051" s="3" t="s">
        <v>230</v>
      </c>
      <c r="C1051" s="3" t="s">
        <v>102</v>
      </c>
      <c r="D1051" s="4">
        <v>1177449.7727210368</v>
      </c>
      <c r="E1051" t="str">
        <f t="shared" si="32"/>
        <v>Mar</v>
      </c>
      <c r="F1051" t="str">
        <f t="shared" si="33"/>
        <v>2019</v>
      </c>
    </row>
    <row r="1052" spans="1:6" x14ac:dyDescent="0.25">
      <c r="A1052" s="5" t="s">
        <v>248</v>
      </c>
      <c r="B1052" s="3" t="s">
        <v>230</v>
      </c>
      <c r="C1052" s="3" t="s">
        <v>103</v>
      </c>
      <c r="D1052" s="4">
        <v>1164101.9763521678</v>
      </c>
      <c r="E1052" t="str">
        <f t="shared" si="32"/>
        <v>Apr</v>
      </c>
      <c r="F1052" t="str">
        <f t="shared" si="33"/>
        <v>2019</v>
      </c>
    </row>
    <row r="1053" spans="1:6" x14ac:dyDescent="0.25">
      <c r="A1053" s="5" t="s">
        <v>248</v>
      </c>
      <c r="B1053" s="3" t="s">
        <v>230</v>
      </c>
      <c r="C1053" s="3" t="s">
        <v>104</v>
      </c>
      <c r="D1053" s="4">
        <v>1150487.4991182508</v>
      </c>
      <c r="E1053" t="str">
        <f t="shared" si="32"/>
        <v>May</v>
      </c>
      <c r="F1053" t="str">
        <f t="shared" si="33"/>
        <v>2019</v>
      </c>
    </row>
    <row r="1054" spans="1:6" x14ac:dyDescent="0.25">
      <c r="A1054" s="5" t="s">
        <v>248</v>
      </c>
      <c r="B1054" s="3" t="s">
        <v>230</v>
      </c>
      <c r="C1054" s="3" t="s">
        <v>105</v>
      </c>
      <c r="D1054" s="4">
        <v>1094477.7637597134</v>
      </c>
      <c r="E1054" t="str">
        <f t="shared" si="32"/>
        <v>Jun</v>
      </c>
      <c r="F1054" t="str">
        <f t="shared" si="33"/>
        <v>2019</v>
      </c>
    </row>
    <row r="1055" spans="1:6" x14ac:dyDescent="0.25">
      <c r="A1055" s="5" t="s">
        <v>248</v>
      </c>
      <c r="B1055" s="3" t="s">
        <v>230</v>
      </c>
      <c r="C1055" s="3" t="s">
        <v>106</v>
      </c>
      <c r="D1055" s="4">
        <v>1078192.0102364866</v>
      </c>
      <c r="E1055" t="str">
        <f t="shared" si="32"/>
        <v>Jul</v>
      </c>
      <c r="F1055" t="str">
        <f t="shared" si="33"/>
        <v>2019</v>
      </c>
    </row>
    <row r="1056" spans="1:6" x14ac:dyDescent="0.25">
      <c r="A1056" s="5" t="s">
        <v>248</v>
      </c>
      <c r="B1056" s="3" t="s">
        <v>230</v>
      </c>
      <c r="C1056" s="3" t="s">
        <v>107</v>
      </c>
      <c r="D1056" s="4">
        <v>1073117.8052816424</v>
      </c>
      <c r="E1056" t="str">
        <f t="shared" si="32"/>
        <v>Aug</v>
      </c>
      <c r="F1056" t="str">
        <f t="shared" si="33"/>
        <v>2019</v>
      </c>
    </row>
    <row r="1057" spans="1:6" x14ac:dyDescent="0.25">
      <c r="A1057" s="5" t="s">
        <v>248</v>
      </c>
      <c r="B1057" s="3" t="s">
        <v>230</v>
      </c>
      <c r="C1057" s="3" t="s">
        <v>108</v>
      </c>
      <c r="D1057" s="4">
        <v>1053843.2038583599</v>
      </c>
      <c r="E1057" t="str">
        <f t="shared" si="32"/>
        <v>Sep</v>
      </c>
      <c r="F1057" t="str">
        <f t="shared" si="33"/>
        <v>2019</v>
      </c>
    </row>
    <row r="1058" spans="1:6" x14ac:dyDescent="0.25">
      <c r="A1058" s="5" t="s">
        <v>248</v>
      </c>
      <c r="B1058" s="3" t="s">
        <v>230</v>
      </c>
      <c r="C1058" s="3" t="s">
        <v>109</v>
      </c>
      <c r="D1058" s="4">
        <v>1045216.3973008769</v>
      </c>
      <c r="E1058" t="str">
        <f t="shared" si="32"/>
        <v>Oct</v>
      </c>
      <c r="F1058" t="str">
        <f t="shared" si="33"/>
        <v>2019</v>
      </c>
    </row>
    <row r="1059" spans="1:6" x14ac:dyDescent="0.25">
      <c r="A1059" s="5" t="s">
        <v>248</v>
      </c>
      <c r="B1059" s="3" t="s">
        <v>230</v>
      </c>
      <c r="C1059" s="3" t="s">
        <v>110</v>
      </c>
      <c r="D1059" s="4">
        <v>1026631.8752374181</v>
      </c>
      <c r="E1059" t="str">
        <f t="shared" si="32"/>
        <v>Nov</v>
      </c>
      <c r="F1059" t="str">
        <f t="shared" si="33"/>
        <v>2019</v>
      </c>
    </row>
    <row r="1060" spans="1:6" x14ac:dyDescent="0.25">
      <c r="A1060" s="5" t="s">
        <v>248</v>
      </c>
      <c r="B1060" s="3" t="s">
        <v>230</v>
      </c>
      <c r="C1060" s="3" t="s">
        <v>111</v>
      </c>
      <c r="D1060" s="4">
        <v>1003743.5250082181</v>
      </c>
      <c r="E1060" t="str">
        <f t="shared" si="32"/>
        <v>Dec</v>
      </c>
      <c r="F1060" t="str">
        <f t="shared" si="33"/>
        <v>2019</v>
      </c>
    </row>
    <row r="1061" spans="1:6" x14ac:dyDescent="0.25">
      <c r="A1061" s="5" t="s">
        <v>248</v>
      </c>
      <c r="B1061" s="3" t="s">
        <v>230</v>
      </c>
      <c r="C1061" s="3" t="s">
        <v>112</v>
      </c>
      <c r="D1061" s="4">
        <v>979155.34288760368</v>
      </c>
      <c r="E1061" t="str">
        <f t="shared" si="32"/>
        <v>Jan</v>
      </c>
      <c r="F1061" t="str">
        <f t="shared" si="33"/>
        <v>2020</v>
      </c>
    </row>
    <row r="1062" spans="1:6" x14ac:dyDescent="0.25">
      <c r="A1062" s="5" t="s">
        <v>248</v>
      </c>
      <c r="B1062" s="3" t="s">
        <v>230</v>
      </c>
      <c r="C1062" s="3" t="s">
        <v>113</v>
      </c>
      <c r="D1062" s="4">
        <v>962429.20486227958</v>
      </c>
      <c r="E1062" t="str">
        <f t="shared" si="32"/>
        <v>Feb</v>
      </c>
      <c r="F1062" t="str">
        <f t="shared" si="33"/>
        <v>2020</v>
      </c>
    </row>
    <row r="1063" spans="1:6" x14ac:dyDescent="0.25">
      <c r="A1063" s="5" t="s">
        <v>248</v>
      </c>
      <c r="B1063" s="3" t="s">
        <v>230</v>
      </c>
      <c r="C1063" s="3" t="s">
        <v>114</v>
      </c>
      <c r="D1063" s="4">
        <v>936563.57432875433</v>
      </c>
      <c r="E1063" t="str">
        <f t="shared" si="32"/>
        <v>Mar</v>
      </c>
      <c r="F1063" t="str">
        <f t="shared" si="33"/>
        <v>2020</v>
      </c>
    </row>
    <row r="1064" spans="1:6" x14ac:dyDescent="0.25">
      <c r="A1064" s="5" t="s">
        <v>248</v>
      </c>
      <c r="B1064" s="3" t="s">
        <v>230</v>
      </c>
      <c r="C1064" s="3" t="s">
        <v>115</v>
      </c>
      <c r="D1064" s="4">
        <v>917643.70526266354</v>
      </c>
      <c r="E1064" t="str">
        <f t="shared" si="32"/>
        <v>Apr</v>
      </c>
      <c r="F1064" t="str">
        <f t="shared" si="33"/>
        <v>2020</v>
      </c>
    </row>
    <row r="1065" spans="1:6" x14ac:dyDescent="0.25">
      <c r="A1065" s="5" t="s">
        <v>248</v>
      </c>
      <c r="B1065" s="3" t="s">
        <v>230</v>
      </c>
      <c r="C1065" s="3" t="s">
        <v>116</v>
      </c>
      <c r="D1065" s="4">
        <v>898723.02372826857</v>
      </c>
      <c r="E1065" t="str">
        <f t="shared" si="32"/>
        <v>May</v>
      </c>
      <c r="F1065" t="str">
        <f t="shared" si="33"/>
        <v>2020</v>
      </c>
    </row>
    <row r="1066" spans="1:6" x14ac:dyDescent="0.25">
      <c r="A1066" s="5" t="s">
        <v>248</v>
      </c>
      <c r="B1066" s="3" t="s">
        <v>230</v>
      </c>
      <c r="C1066" s="3" t="s">
        <v>117</v>
      </c>
      <c r="D1066" s="4">
        <v>866552.48181105673</v>
      </c>
      <c r="E1066" t="str">
        <f t="shared" si="32"/>
        <v>Jun</v>
      </c>
      <c r="F1066" t="str">
        <f t="shared" si="33"/>
        <v>2020</v>
      </c>
    </row>
    <row r="1067" spans="1:6" x14ac:dyDescent="0.25">
      <c r="A1067" s="5" t="s">
        <v>248</v>
      </c>
      <c r="B1067" s="3" t="s">
        <v>230</v>
      </c>
      <c r="C1067" s="3" t="s">
        <v>118</v>
      </c>
      <c r="D1067" s="4">
        <v>840711.1184623494</v>
      </c>
      <c r="E1067" t="str">
        <f t="shared" si="32"/>
        <v>Jul</v>
      </c>
      <c r="F1067" t="str">
        <f t="shared" si="33"/>
        <v>2020</v>
      </c>
    </row>
    <row r="1068" spans="1:6" x14ac:dyDescent="0.25">
      <c r="A1068" s="5" t="s">
        <v>248</v>
      </c>
      <c r="B1068" s="3" t="s">
        <v>230</v>
      </c>
      <c r="C1068" s="3" t="s">
        <v>119</v>
      </c>
      <c r="D1068" s="4">
        <v>822773.85158666724</v>
      </c>
      <c r="E1068" t="str">
        <f t="shared" si="32"/>
        <v>Aug</v>
      </c>
      <c r="F1068" t="str">
        <f t="shared" si="33"/>
        <v>2020</v>
      </c>
    </row>
    <row r="1069" spans="1:6" x14ac:dyDescent="0.25">
      <c r="A1069" s="5" t="s">
        <v>248</v>
      </c>
      <c r="B1069" s="3" t="s">
        <v>230</v>
      </c>
      <c r="C1069" s="3" t="s">
        <v>120</v>
      </c>
      <c r="D1069" s="4">
        <v>801093.38991011784</v>
      </c>
      <c r="E1069" t="str">
        <f t="shared" si="32"/>
        <v>Sep</v>
      </c>
      <c r="F1069" t="str">
        <f t="shared" si="33"/>
        <v>2020</v>
      </c>
    </row>
    <row r="1070" spans="1:6" x14ac:dyDescent="0.25">
      <c r="A1070" s="5" t="s">
        <v>248</v>
      </c>
      <c r="B1070" s="3" t="s">
        <v>230</v>
      </c>
      <c r="C1070" s="3" t="s">
        <v>121</v>
      </c>
      <c r="D1070" s="4">
        <v>788510.49765637424</v>
      </c>
      <c r="E1070" t="str">
        <f t="shared" si="32"/>
        <v>Oct</v>
      </c>
      <c r="F1070" t="str">
        <f t="shared" si="33"/>
        <v>2020</v>
      </c>
    </row>
    <row r="1071" spans="1:6" x14ac:dyDescent="0.25">
      <c r="A1071" s="5" t="s">
        <v>248</v>
      </c>
      <c r="B1071" s="3" t="s">
        <v>230</v>
      </c>
      <c r="C1071" s="3" t="s">
        <v>122</v>
      </c>
      <c r="D1071" s="4">
        <v>754488.45072057145</v>
      </c>
      <c r="E1071" t="str">
        <f t="shared" si="32"/>
        <v>Nov</v>
      </c>
      <c r="F1071" t="str">
        <f t="shared" si="33"/>
        <v>2020</v>
      </c>
    </row>
    <row r="1072" spans="1:6" x14ac:dyDescent="0.25">
      <c r="A1072" s="5" t="s">
        <v>248</v>
      </c>
      <c r="B1072" s="3" t="s">
        <v>230</v>
      </c>
      <c r="C1072" s="3" t="s">
        <v>123</v>
      </c>
      <c r="D1072" s="4">
        <v>737436.38689619838</v>
      </c>
      <c r="E1072" t="str">
        <f t="shared" si="32"/>
        <v>Dec</v>
      </c>
      <c r="F1072" t="str">
        <f t="shared" si="33"/>
        <v>2020</v>
      </c>
    </row>
    <row r="1073" spans="1:6" x14ac:dyDescent="0.25">
      <c r="A1073" s="5" t="s">
        <v>248</v>
      </c>
      <c r="B1073" s="3" t="s">
        <v>230</v>
      </c>
      <c r="C1073" s="3" t="s">
        <v>124</v>
      </c>
      <c r="D1073" s="4">
        <v>723923.67613720172</v>
      </c>
      <c r="E1073" t="str">
        <f t="shared" si="32"/>
        <v>Jan</v>
      </c>
      <c r="F1073" t="str">
        <f t="shared" si="33"/>
        <v>2021</v>
      </c>
    </row>
    <row r="1074" spans="1:6" x14ac:dyDescent="0.25">
      <c r="A1074" s="5" t="s">
        <v>248</v>
      </c>
      <c r="B1074" s="3" t="s">
        <v>230</v>
      </c>
      <c r="C1074" s="3" t="s">
        <v>125</v>
      </c>
      <c r="D1074" s="4">
        <v>708253.40103067295</v>
      </c>
      <c r="E1074" t="str">
        <f t="shared" si="32"/>
        <v>Feb</v>
      </c>
      <c r="F1074" t="str">
        <f t="shared" si="33"/>
        <v>2021</v>
      </c>
    </row>
    <row r="1075" spans="1:6" x14ac:dyDescent="0.25">
      <c r="A1075" s="5" t="s">
        <v>248</v>
      </c>
      <c r="B1075" s="3" t="s">
        <v>230</v>
      </c>
      <c r="C1075" s="3" t="s">
        <v>126</v>
      </c>
      <c r="D1075" s="4">
        <v>698091.28078611591</v>
      </c>
      <c r="E1075" t="str">
        <f t="shared" si="32"/>
        <v>Mar</v>
      </c>
      <c r="F1075" t="str">
        <f t="shared" si="33"/>
        <v>2021</v>
      </c>
    </row>
    <row r="1076" spans="1:6" x14ac:dyDescent="0.25">
      <c r="A1076" s="5" t="s">
        <v>248</v>
      </c>
      <c r="B1076" s="3" t="s">
        <v>230</v>
      </c>
      <c r="C1076" s="3" t="s">
        <v>127</v>
      </c>
      <c r="D1076" s="4">
        <v>689139.63582434726</v>
      </c>
      <c r="E1076" t="str">
        <f t="shared" si="32"/>
        <v>Apr</v>
      </c>
      <c r="F1076" t="str">
        <f t="shared" si="33"/>
        <v>2021</v>
      </c>
    </row>
    <row r="1077" spans="1:6" x14ac:dyDescent="0.25">
      <c r="A1077" s="5" t="s">
        <v>248</v>
      </c>
      <c r="B1077" s="3" t="s">
        <v>230</v>
      </c>
      <c r="C1077" s="3" t="s">
        <v>128</v>
      </c>
      <c r="D1077" s="4">
        <v>678831.3057154303</v>
      </c>
      <c r="E1077" t="str">
        <f t="shared" si="32"/>
        <v>May</v>
      </c>
      <c r="F1077" t="str">
        <f t="shared" si="33"/>
        <v>2021</v>
      </c>
    </row>
    <row r="1078" spans="1:6" x14ac:dyDescent="0.25">
      <c r="A1078" s="5" t="s">
        <v>248</v>
      </c>
      <c r="B1078" s="3" t="s">
        <v>230</v>
      </c>
      <c r="C1078" s="3" t="s">
        <v>129</v>
      </c>
      <c r="D1078" s="4">
        <v>426574.97591691889</v>
      </c>
      <c r="E1078" t="str">
        <f t="shared" si="32"/>
        <v>Jun</v>
      </c>
      <c r="F1078" t="str">
        <f t="shared" si="33"/>
        <v>2021</v>
      </c>
    </row>
    <row r="1079" spans="1:6" x14ac:dyDescent="0.25">
      <c r="A1079" s="5" t="s">
        <v>248</v>
      </c>
      <c r="B1079" s="3" t="s">
        <v>230</v>
      </c>
      <c r="C1079" s="3" t="s">
        <v>130</v>
      </c>
      <c r="D1079" s="4">
        <v>403334.29577759193</v>
      </c>
      <c r="E1079" t="str">
        <f t="shared" si="32"/>
        <v>Jul</v>
      </c>
      <c r="F1079" t="str">
        <f t="shared" si="33"/>
        <v>2021</v>
      </c>
    </row>
    <row r="1080" spans="1:6" x14ac:dyDescent="0.25">
      <c r="A1080" s="5" t="s">
        <v>248</v>
      </c>
      <c r="B1080" s="3" t="s">
        <v>230</v>
      </c>
      <c r="C1080" s="3" t="s">
        <v>131</v>
      </c>
      <c r="D1080" s="4">
        <v>396823.46026810986</v>
      </c>
      <c r="E1080" t="str">
        <f t="shared" si="32"/>
        <v>Aug</v>
      </c>
      <c r="F1080" t="str">
        <f t="shared" si="33"/>
        <v>2021</v>
      </c>
    </row>
    <row r="1081" spans="1:6" x14ac:dyDescent="0.25">
      <c r="A1081" s="5" t="s">
        <v>248</v>
      </c>
      <c r="B1081" s="3" t="s">
        <v>230</v>
      </c>
      <c r="C1081" s="3" t="s">
        <v>132</v>
      </c>
      <c r="D1081" s="4">
        <v>391522.50247138942</v>
      </c>
      <c r="E1081" t="str">
        <f t="shared" si="32"/>
        <v>Sep</v>
      </c>
      <c r="F1081" t="str">
        <f t="shared" si="33"/>
        <v>2021</v>
      </c>
    </row>
    <row r="1082" spans="1:6" x14ac:dyDescent="0.25">
      <c r="A1082" s="5" t="s">
        <v>248</v>
      </c>
      <c r="B1082" s="3" t="s">
        <v>230</v>
      </c>
      <c r="C1082" s="3" t="s">
        <v>133</v>
      </c>
      <c r="D1082" s="4">
        <v>385723.98961207416</v>
      </c>
      <c r="E1082" t="str">
        <f t="shared" si="32"/>
        <v>Oct</v>
      </c>
      <c r="F1082" t="str">
        <f t="shared" si="33"/>
        <v>2021</v>
      </c>
    </row>
    <row r="1083" spans="1:6" x14ac:dyDescent="0.25">
      <c r="A1083" s="5" t="s">
        <v>248</v>
      </c>
      <c r="B1083" s="3" t="s">
        <v>230</v>
      </c>
      <c r="C1083" s="3" t="s">
        <v>134</v>
      </c>
      <c r="D1083" s="4">
        <v>380360.8151654462</v>
      </c>
      <c r="E1083" t="str">
        <f t="shared" si="32"/>
        <v>Nov</v>
      </c>
      <c r="F1083" t="str">
        <f t="shared" si="33"/>
        <v>2021</v>
      </c>
    </row>
    <row r="1084" spans="1:6" x14ac:dyDescent="0.25">
      <c r="A1084" s="5" t="s">
        <v>248</v>
      </c>
      <c r="B1084" s="3" t="s">
        <v>230</v>
      </c>
      <c r="C1084" s="3" t="s">
        <v>135</v>
      </c>
      <c r="D1084" s="4">
        <v>375015.24817824666</v>
      </c>
      <c r="E1084" t="str">
        <f t="shared" si="32"/>
        <v>Dec</v>
      </c>
      <c r="F1084" t="str">
        <f t="shared" si="33"/>
        <v>2021</v>
      </c>
    </row>
    <row r="1085" spans="1:6" x14ac:dyDescent="0.25">
      <c r="A1085" s="5" t="s">
        <v>248</v>
      </c>
      <c r="B1085" s="3" t="s">
        <v>230</v>
      </c>
      <c r="C1085" s="3" t="s">
        <v>136</v>
      </c>
      <c r="D1085" s="4">
        <v>369780.79153272999</v>
      </c>
      <c r="E1085" t="str">
        <f t="shared" si="32"/>
        <v>Jan</v>
      </c>
      <c r="F1085" t="str">
        <f t="shared" si="33"/>
        <v>2022</v>
      </c>
    </row>
    <row r="1086" spans="1:6" x14ac:dyDescent="0.25">
      <c r="A1086" s="5" t="s">
        <v>248</v>
      </c>
      <c r="B1086" s="3" t="s">
        <v>230</v>
      </c>
      <c r="C1086" s="3" t="s">
        <v>137</v>
      </c>
      <c r="D1086" s="4">
        <v>364622.3364804209</v>
      </c>
      <c r="E1086" t="str">
        <f t="shared" si="32"/>
        <v>Feb</v>
      </c>
      <c r="F1086" t="str">
        <f t="shared" si="33"/>
        <v>2022</v>
      </c>
    </row>
    <row r="1087" spans="1:6" x14ac:dyDescent="0.25">
      <c r="A1087" s="5" t="s">
        <v>248</v>
      </c>
      <c r="B1087" s="3" t="s">
        <v>230</v>
      </c>
      <c r="C1087" s="3" t="s">
        <v>138</v>
      </c>
      <c r="D1087" s="4">
        <v>359546.53400348284</v>
      </c>
      <c r="E1087" t="str">
        <f t="shared" si="32"/>
        <v>Mar</v>
      </c>
      <c r="F1087" t="str">
        <f t="shared" si="33"/>
        <v>2022</v>
      </c>
    </row>
    <row r="1088" spans="1:6" x14ac:dyDescent="0.25">
      <c r="A1088" s="5" t="s">
        <v>248</v>
      </c>
      <c r="B1088" s="3" t="s">
        <v>230</v>
      </c>
      <c r="C1088" s="3" t="s">
        <v>139</v>
      </c>
      <c r="D1088" s="4">
        <v>354528.85860901425</v>
      </c>
      <c r="E1088" t="str">
        <f t="shared" si="32"/>
        <v>Apr</v>
      </c>
      <c r="F1088" t="str">
        <f t="shared" si="33"/>
        <v>2022</v>
      </c>
    </row>
    <row r="1089" spans="1:6" x14ac:dyDescent="0.25">
      <c r="A1089" s="5" t="s">
        <v>248</v>
      </c>
      <c r="B1089" s="3" t="s">
        <v>230</v>
      </c>
      <c r="C1089" s="3" t="s">
        <v>140</v>
      </c>
      <c r="D1089" s="4">
        <v>349591.59466978454</v>
      </c>
      <c r="E1089" t="str">
        <f t="shared" si="32"/>
        <v>May</v>
      </c>
      <c r="F1089" t="str">
        <f t="shared" si="33"/>
        <v>2022</v>
      </c>
    </row>
    <row r="1090" spans="1:6" x14ac:dyDescent="0.25">
      <c r="A1090" s="5" t="s">
        <v>248</v>
      </c>
      <c r="B1090" s="3" t="s">
        <v>230</v>
      </c>
      <c r="C1090" s="3" t="s">
        <v>141</v>
      </c>
      <c r="D1090" s="4">
        <v>344720.18224841804</v>
      </c>
      <c r="E1090" t="str">
        <f t="shared" si="32"/>
        <v>Jun</v>
      </c>
      <c r="F1090" t="str">
        <f t="shared" si="33"/>
        <v>2022</v>
      </c>
    </row>
    <row r="1091" spans="1:6" x14ac:dyDescent="0.25">
      <c r="A1091" s="5" t="s">
        <v>248</v>
      </c>
      <c r="B1091" s="3" t="s">
        <v>230</v>
      </c>
      <c r="C1091" s="3" t="s">
        <v>142</v>
      </c>
      <c r="D1091" s="4">
        <v>339925.63155981671</v>
      </c>
      <c r="E1091" t="str">
        <f t="shared" ref="E1091:E1154" si="34">MID(C1091,1,3)</f>
        <v>Jul</v>
      </c>
      <c r="F1091" t="str">
        <f t="shared" ref="F1091:F1154" si="35">MID(C1091,5,4)</f>
        <v>2022</v>
      </c>
    </row>
    <row r="1092" spans="1:6" x14ac:dyDescent="0.25">
      <c r="A1092" s="5" t="s">
        <v>248</v>
      </c>
      <c r="B1092" s="3" t="s">
        <v>230</v>
      </c>
      <c r="C1092" s="3" t="s">
        <v>143</v>
      </c>
      <c r="D1092" s="4">
        <v>335200.37651072507</v>
      </c>
      <c r="E1092" t="str">
        <f t="shared" si="34"/>
        <v>Aug</v>
      </c>
      <c r="F1092" t="str">
        <f t="shared" si="35"/>
        <v>2022</v>
      </c>
    </row>
    <row r="1093" spans="1:6" x14ac:dyDescent="0.25">
      <c r="A1093" s="5" t="s">
        <v>248</v>
      </c>
      <c r="B1093" s="3" t="s">
        <v>230</v>
      </c>
      <c r="C1093" s="3" t="s">
        <v>144</v>
      </c>
      <c r="D1093" s="4">
        <v>330543.38987264369</v>
      </c>
      <c r="E1093" t="str">
        <f t="shared" si="34"/>
        <v>Sep</v>
      </c>
      <c r="F1093" t="str">
        <f t="shared" si="35"/>
        <v>2022</v>
      </c>
    </row>
    <row r="1094" spans="1:6" x14ac:dyDescent="0.25">
      <c r="A1094" s="5" t="s">
        <v>248</v>
      </c>
      <c r="B1094" s="3" t="s">
        <v>230</v>
      </c>
      <c r="C1094" s="3" t="s">
        <v>145</v>
      </c>
      <c r="D1094" s="4">
        <v>325953.66236288345</v>
      </c>
      <c r="E1094" t="str">
        <f t="shared" si="34"/>
        <v>Oct</v>
      </c>
      <c r="F1094" t="str">
        <f t="shared" si="35"/>
        <v>2022</v>
      </c>
    </row>
    <row r="1095" spans="1:6" x14ac:dyDescent="0.25">
      <c r="A1095" s="5" t="s">
        <v>248</v>
      </c>
      <c r="B1095" s="3" t="s">
        <v>230</v>
      </c>
      <c r="C1095" s="3" t="s">
        <v>146</v>
      </c>
      <c r="D1095" s="4">
        <v>321430.19110713457</v>
      </c>
      <c r="E1095" t="str">
        <f t="shared" si="34"/>
        <v>Nov</v>
      </c>
      <c r="F1095" t="str">
        <f t="shared" si="35"/>
        <v>2022</v>
      </c>
    </row>
    <row r="1096" spans="1:6" x14ac:dyDescent="0.25">
      <c r="A1096" s="5" t="s">
        <v>248</v>
      </c>
      <c r="B1096" s="3" t="s">
        <v>230</v>
      </c>
      <c r="C1096" s="3" t="s">
        <v>147</v>
      </c>
      <c r="D1096" s="4">
        <v>316972.0013372337</v>
      </c>
      <c r="E1096" t="str">
        <f t="shared" si="34"/>
        <v>Dec</v>
      </c>
      <c r="F1096" t="str">
        <f t="shared" si="35"/>
        <v>2022</v>
      </c>
    </row>
    <row r="1097" spans="1:6" x14ac:dyDescent="0.25">
      <c r="A1097" s="5" t="s">
        <v>248</v>
      </c>
      <c r="B1097" s="3" t="s">
        <v>230</v>
      </c>
      <c r="C1097" s="3" t="s">
        <v>148</v>
      </c>
      <c r="D1097" s="4">
        <v>312578.11952468148</v>
      </c>
      <c r="E1097" t="str">
        <f t="shared" si="34"/>
        <v>Jan</v>
      </c>
      <c r="F1097" t="str">
        <f t="shared" si="35"/>
        <v>2023</v>
      </c>
    </row>
    <row r="1098" spans="1:6" x14ac:dyDescent="0.25">
      <c r="A1098" s="5" t="s">
        <v>248</v>
      </c>
      <c r="B1098" s="3" t="s">
        <v>230</v>
      </c>
      <c r="C1098" s="3" t="s">
        <v>149</v>
      </c>
      <c r="D1098" s="4">
        <v>308247.59517840942</v>
      </c>
      <c r="E1098" t="str">
        <f t="shared" si="34"/>
        <v>Feb</v>
      </c>
      <c r="F1098" t="str">
        <f t="shared" si="35"/>
        <v>2023</v>
      </c>
    </row>
    <row r="1099" spans="1:6" x14ac:dyDescent="0.25">
      <c r="A1099" s="5" t="s">
        <v>248</v>
      </c>
      <c r="B1099" s="3" t="s">
        <v>230</v>
      </c>
      <c r="C1099" s="3" t="s">
        <v>150</v>
      </c>
      <c r="D1099" s="4">
        <v>303979.48964589654</v>
      </c>
      <c r="E1099" t="str">
        <f t="shared" si="34"/>
        <v>Mar</v>
      </c>
      <c r="F1099" t="str">
        <f t="shared" si="35"/>
        <v>2023</v>
      </c>
    </row>
    <row r="1100" spans="1:6" x14ac:dyDescent="0.25">
      <c r="A1100" s="5" t="s">
        <v>248</v>
      </c>
      <c r="B1100" s="3" t="s">
        <v>230</v>
      </c>
      <c r="C1100" s="3" t="s">
        <v>151</v>
      </c>
      <c r="D1100" s="4">
        <v>299772.88154333708</v>
      </c>
      <c r="E1100" t="str">
        <f t="shared" si="34"/>
        <v>Apr</v>
      </c>
      <c r="F1100" t="str">
        <f t="shared" si="35"/>
        <v>2023</v>
      </c>
    </row>
    <row r="1101" spans="1:6" x14ac:dyDescent="0.25">
      <c r="A1101" s="5" t="s">
        <v>248</v>
      </c>
      <c r="B1101" s="3" t="s">
        <v>230</v>
      </c>
      <c r="C1101" s="3" t="s">
        <v>152</v>
      </c>
      <c r="D1101" s="4">
        <v>295626.85595675767</v>
      </c>
      <c r="E1101" t="str">
        <f t="shared" si="34"/>
        <v>May</v>
      </c>
      <c r="F1101" t="str">
        <f t="shared" si="35"/>
        <v>2023</v>
      </c>
    </row>
    <row r="1102" spans="1:6" x14ac:dyDescent="0.25">
      <c r="A1102" s="5" t="s">
        <v>248</v>
      </c>
      <c r="B1102" s="3" t="s">
        <v>230</v>
      </c>
      <c r="C1102" s="3" t="s">
        <v>153</v>
      </c>
      <c r="D1102" s="4">
        <v>291540.52269397321</v>
      </c>
      <c r="E1102" t="str">
        <f t="shared" si="34"/>
        <v>Jun</v>
      </c>
      <c r="F1102" t="str">
        <f t="shared" si="35"/>
        <v>2023</v>
      </c>
    </row>
    <row r="1103" spans="1:6" x14ac:dyDescent="0.25">
      <c r="A1103" s="5" t="s">
        <v>248</v>
      </c>
      <c r="B1103" s="3" t="s">
        <v>230</v>
      </c>
      <c r="C1103" s="3" t="s">
        <v>154</v>
      </c>
      <c r="D1103" s="4">
        <v>287445.19969157415</v>
      </c>
      <c r="E1103" t="str">
        <f t="shared" si="34"/>
        <v>Jul</v>
      </c>
      <c r="F1103" t="str">
        <f t="shared" si="35"/>
        <v>2023</v>
      </c>
    </row>
    <row r="1104" spans="1:6" x14ac:dyDescent="0.25">
      <c r="A1104" s="5" t="s">
        <v>248</v>
      </c>
      <c r="B1104" s="3" t="s">
        <v>230</v>
      </c>
      <c r="C1104" s="3" t="s">
        <v>155</v>
      </c>
      <c r="D1104" s="4">
        <v>283475.60964786838</v>
      </c>
      <c r="E1104" t="str">
        <f t="shared" si="34"/>
        <v>Aug</v>
      </c>
      <c r="F1104" t="str">
        <f t="shared" si="35"/>
        <v>2023</v>
      </c>
    </row>
    <row r="1105" spans="1:6" x14ac:dyDescent="0.25">
      <c r="A1105" s="5" t="s">
        <v>248</v>
      </c>
      <c r="B1105" s="3" t="s">
        <v>230</v>
      </c>
      <c r="C1105" s="3" t="s">
        <v>156</v>
      </c>
      <c r="D1105" s="4">
        <v>279563.10267542448</v>
      </c>
      <c r="E1105" t="str">
        <f t="shared" si="34"/>
        <v>Sep</v>
      </c>
      <c r="F1105" t="str">
        <f t="shared" si="35"/>
        <v>2023</v>
      </c>
    </row>
    <row r="1106" spans="1:6" x14ac:dyDescent="0.25">
      <c r="A1106" s="5" t="s">
        <v>248</v>
      </c>
      <c r="B1106" s="3" t="s">
        <v>230</v>
      </c>
      <c r="C1106" s="3" t="s">
        <v>157</v>
      </c>
      <c r="D1106" s="4">
        <v>275706.83452060504</v>
      </c>
      <c r="E1106" t="str">
        <f t="shared" si="34"/>
        <v>Oct</v>
      </c>
      <c r="F1106" t="str">
        <f t="shared" si="35"/>
        <v>2023</v>
      </c>
    </row>
    <row r="1107" spans="1:6" x14ac:dyDescent="0.25">
      <c r="A1107" s="5" t="s">
        <v>248</v>
      </c>
      <c r="B1107" s="3" t="s">
        <v>230</v>
      </c>
      <c r="C1107" s="3" t="s">
        <v>158</v>
      </c>
      <c r="D1107" s="4">
        <v>271905.97122977267</v>
      </c>
      <c r="E1107" t="str">
        <f t="shared" si="34"/>
        <v>Nov</v>
      </c>
      <c r="F1107" t="str">
        <f t="shared" si="35"/>
        <v>2023</v>
      </c>
    </row>
    <row r="1108" spans="1:6" x14ac:dyDescent="0.25">
      <c r="A1108" s="5" t="s">
        <v>248</v>
      </c>
      <c r="B1108" s="3" t="s">
        <v>230</v>
      </c>
      <c r="C1108" s="3" t="s">
        <v>159</v>
      </c>
      <c r="D1108" s="4">
        <v>268159.69794091041</v>
      </c>
      <c r="E1108" t="str">
        <f t="shared" si="34"/>
        <v>Dec</v>
      </c>
      <c r="F1108" t="str">
        <f t="shared" si="35"/>
        <v>2023</v>
      </c>
    </row>
    <row r="1109" spans="1:6" x14ac:dyDescent="0.25">
      <c r="A1109" s="5" t="s">
        <v>248</v>
      </c>
      <c r="B1109" s="3" t="s">
        <v>230</v>
      </c>
      <c r="C1109" s="3" t="s">
        <v>160</v>
      </c>
      <c r="D1109" s="4">
        <v>264467.20863054885</v>
      </c>
      <c r="E1109" t="str">
        <f t="shared" si="34"/>
        <v>Jan</v>
      </c>
      <c r="F1109" t="str">
        <f t="shared" si="35"/>
        <v>2024</v>
      </c>
    </row>
    <row r="1110" spans="1:6" x14ac:dyDescent="0.25">
      <c r="A1110" s="5" t="s">
        <v>248</v>
      </c>
      <c r="B1110" s="3" t="s">
        <v>230</v>
      </c>
      <c r="C1110" s="3" t="s">
        <v>161</v>
      </c>
      <c r="D1110" s="4">
        <v>260827.70801376601</v>
      </c>
      <c r="E1110" t="str">
        <f t="shared" si="34"/>
        <v>Feb</v>
      </c>
      <c r="F1110" t="str">
        <f t="shared" si="35"/>
        <v>2024</v>
      </c>
    </row>
    <row r="1111" spans="1:6" x14ac:dyDescent="0.25">
      <c r="A1111" s="5" t="s">
        <v>248</v>
      </c>
      <c r="B1111" s="3" t="s">
        <v>230</v>
      </c>
      <c r="C1111" s="3" t="s">
        <v>162</v>
      </c>
      <c r="D1111" s="4">
        <v>257240.41693580797</v>
      </c>
      <c r="E1111" t="str">
        <f t="shared" si="34"/>
        <v>Mar</v>
      </c>
      <c r="F1111" t="str">
        <f t="shared" si="35"/>
        <v>2024</v>
      </c>
    </row>
    <row r="1112" spans="1:6" x14ac:dyDescent="0.25">
      <c r="A1112" s="5" t="s">
        <v>248</v>
      </c>
      <c r="B1112" s="3" t="s">
        <v>230</v>
      </c>
      <c r="C1112" s="3" t="s">
        <v>163</v>
      </c>
      <c r="D1112" s="4">
        <v>253704.56375756313</v>
      </c>
      <c r="E1112" t="str">
        <f t="shared" si="34"/>
        <v>Apr</v>
      </c>
      <c r="F1112" t="str">
        <f t="shared" si="35"/>
        <v>2024</v>
      </c>
    </row>
    <row r="1113" spans="1:6" x14ac:dyDescent="0.25">
      <c r="A1113" s="5" t="s">
        <v>248</v>
      </c>
      <c r="B1113" s="3" t="s">
        <v>230</v>
      </c>
      <c r="C1113" s="3" t="s">
        <v>164</v>
      </c>
      <c r="D1113" s="4">
        <v>250219.39068573003</v>
      </c>
      <c r="E1113" t="str">
        <f t="shared" si="34"/>
        <v>May</v>
      </c>
      <c r="F1113" t="str">
        <f t="shared" si="35"/>
        <v>2024</v>
      </c>
    </row>
    <row r="1114" spans="1:6" x14ac:dyDescent="0.25">
      <c r="A1114" s="5" t="s">
        <v>248</v>
      </c>
      <c r="B1114" s="3" t="s">
        <v>230</v>
      </c>
      <c r="C1114" s="3" t="s">
        <v>165</v>
      </c>
      <c r="D1114" s="4">
        <v>246784.15513427032</v>
      </c>
      <c r="E1114" t="str">
        <f t="shared" si="34"/>
        <v>Jun</v>
      </c>
      <c r="F1114" t="str">
        <f t="shared" si="35"/>
        <v>2024</v>
      </c>
    </row>
    <row r="1115" spans="1:6" x14ac:dyDescent="0.25">
      <c r="A1115" s="5" t="s">
        <v>248</v>
      </c>
      <c r="B1115" s="3" t="s">
        <v>230</v>
      </c>
      <c r="C1115" s="3" t="s">
        <v>166</v>
      </c>
      <c r="D1115" s="4">
        <v>243398.11095680937</v>
      </c>
      <c r="E1115" t="str">
        <f t="shared" si="34"/>
        <v>Jul</v>
      </c>
      <c r="F1115" t="str">
        <f t="shared" si="35"/>
        <v>2024</v>
      </c>
    </row>
    <row r="1116" spans="1:6" x14ac:dyDescent="0.25">
      <c r="A1116" s="5" t="s">
        <v>248</v>
      </c>
      <c r="B1116" s="3" t="s">
        <v>230</v>
      </c>
      <c r="C1116" s="3" t="s">
        <v>167</v>
      </c>
      <c r="D1116" s="4">
        <v>240060.54424328712</v>
      </c>
      <c r="E1116" t="str">
        <f t="shared" si="34"/>
        <v>Aug</v>
      </c>
      <c r="F1116" t="str">
        <f t="shared" si="35"/>
        <v>2024</v>
      </c>
    </row>
    <row r="1117" spans="1:6" x14ac:dyDescent="0.25">
      <c r="A1117" s="5" t="s">
        <v>248</v>
      </c>
      <c r="B1117" s="3" t="s">
        <v>230</v>
      </c>
      <c r="C1117" s="3" t="s">
        <v>168</v>
      </c>
      <c r="D1117" s="4">
        <v>236770.73746185485</v>
      </c>
      <c r="E1117" t="str">
        <f t="shared" si="34"/>
        <v>Sep</v>
      </c>
      <c r="F1117" t="str">
        <f t="shared" si="35"/>
        <v>2024</v>
      </c>
    </row>
    <row r="1118" spans="1:6" x14ac:dyDescent="0.25">
      <c r="A1118" s="5" t="s">
        <v>248</v>
      </c>
      <c r="B1118" s="3" t="s">
        <v>230</v>
      </c>
      <c r="C1118" s="3" t="s">
        <v>169</v>
      </c>
      <c r="D1118" s="4">
        <v>233527.98728792678</v>
      </c>
      <c r="E1118" t="str">
        <f t="shared" si="34"/>
        <v>Oct</v>
      </c>
      <c r="F1118" t="str">
        <f t="shared" si="35"/>
        <v>2024</v>
      </c>
    </row>
    <row r="1119" spans="1:6" x14ac:dyDescent="0.25">
      <c r="A1119" s="5" t="s">
        <v>248</v>
      </c>
      <c r="B1119" s="3" t="s">
        <v>230</v>
      </c>
      <c r="C1119" s="3" t="s">
        <v>170</v>
      </c>
      <c r="D1119" s="4">
        <v>230331.6026427272</v>
      </c>
      <c r="E1119" t="str">
        <f t="shared" si="34"/>
        <v>Nov</v>
      </c>
      <c r="F1119" t="str">
        <f t="shared" si="35"/>
        <v>2024</v>
      </c>
    </row>
    <row r="1120" spans="1:6" x14ac:dyDescent="0.25">
      <c r="A1120" s="5" t="s">
        <v>248</v>
      </c>
      <c r="B1120" s="3" t="s">
        <v>230</v>
      </c>
      <c r="C1120" s="3" t="s">
        <v>171</v>
      </c>
      <c r="D1120" s="4">
        <v>227180.90088602807</v>
      </c>
      <c r="E1120" t="str">
        <f t="shared" si="34"/>
        <v>Dec</v>
      </c>
      <c r="F1120" t="str">
        <f t="shared" si="35"/>
        <v>2024</v>
      </c>
    </row>
    <row r="1121" spans="1:6" x14ac:dyDescent="0.25">
      <c r="A1121" s="5" t="s">
        <v>248</v>
      </c>
      <c r="B1121" s="3" t="s">
        <v>230</v>
      </c>
      <c r="C1121" s="3" t="s">
        <v>172</v>
      </c>
      <c r="D1121" s="4">
        <v>224075.21060050654</v>
      </c>
      <c r="E1121" t="str">
        <f t="shared" si="34"/>
        <v>Jan</v>
      </c>
      <c r="F1121" t="str">
        <f t="shared" si="35"/>
        <v>2025</v>
      </c>
    </row>
    <row r="1122" spans="1:6" x14ac:dyDescent="0.25">
      <c r="A1122" s="5" t="s">
        <v>248</v>
      </c>
      <c r="B1122" s="3" t="s">
        <v>230</v>
      </c>
      <c r="C1122" s="3" t="s">
        <v>173</v>
      </c>
      <c r="D1122" s="4">
        <v>221151.78646565991</v>
      </c>
      <c r="E1122" t="str">
        <f t="shared" si="34"/>
        <v>Feb</v>
      </c>
      <c r="F1122" t="str">
        <f t="shared" si="35"/>
        <v>2025</v>
      </c>
    </row>
    <row r="1123" spans="1:6" x14ac:dyDescent="0.25">
      <c r="A1123" s="5" t="s">
        <v>248</v>
      </c>
      <c r="B1123" s="3" t="s">
        <v>230</v>
      </c>
      <c r="C1123" s="3" t="s">
        <v>174</v>
      </c>
      <c r="D1123" s="4">
        <v>218133.010867643</v>
      </c>
      <c r="E1123" t="str">
        <f t="shared" si="34"/>
        <v>Mar</v>
      </c>
      <c r="F1123" t="str">
        <f t="shared" si="35"/>
        <v>2025</v>
      </c>
    </row>
    <row r="1124" spans="1:6" x14ac:dyDescent="0.25">
      <c r="A1124" s="5" t="s">
        <v>248</v>
      </c>
      <c r="B1124" s="3" t="s">
        <v>230</v>
      </c>
      <c r="C1124" s="3" t="s">
        <v>175</v>
      </c>
      <c r="D1124" s="4">
        <v>215157.29684917085</v>
      </c>
      <c r="E1124" t="str">
        <f t="shared" si="34"/>
        <v>Apr</v>
      </c>
      <c r="F1124" t="str">
        <f t="shared" si="35"/>
        <v>2025</v>
      </c>
    </row>
    <row r="1125" spans="1:6" x14ac:dyDescent="0.25">
      <c r="A1125" s="5" t="s">
        <v>248</v>
      </c>
      <c r="B1125" s="3" t="s">
        <v>230</v>
      </c>
      <c r="C1125" s="3" t="s">
        <v>176</v>
      </c>
      <c r="D1125" s="4">
        <v>212224.01793035158</v>
      </c>
      <c r="E1125" t="str">
        <f t="shared" si="34"/>
        <v>May</v>
      </c>
      <c r="F1125" t="str">
        <f t="shared" si="35"/>
        <v>2025</v>
      </c>
    </row>
    <row r="1126" spans="1:6" x14ac:dyDescent="0.25">
      <c r="A1126" s="5" t="s">
        <v>248</v>
      </c>
      <c r="B1126" s="3" t="s">
        <v>230</v>
      </c>
      <c r="C1126" s="3" t="s">
        <v>177</v>
      </c>
      <c r="D1126" s="4">
        <v>209332.54751676734</v>
      </c>
      <c r="E1126" t="str">
        <f t="shared" si="34"/>
        <v>Jun</v>
      </c>
      <c r="F1126" t="str">
        <f t="shared" si="35"/>
        <v>2025</v>
      </c>
    </row>
    <row r="1127" spans="1:6" x14ac:dyDescent="0.25">
      <c r="A1127" s="5" t="s">
        <v>248</v>
      </c>
      <c r="B1127" s="3" t="s">
        <v>230</v>
      </c>
      <c r="C1127" s="3" t="s">
        <v>178</v>
      </c>
      <c r="D1127" s="4">
        <v>206482.27065981066</v>
      </c>
      <c r="E1127" t="str">
        <f t="shared" si="34"/>
        <v>Jul</v>
      </c>
      <c r="F1127" t="str">
        <f t="shared" si="35"/>
        <v>2025</v>
      </c>
    </row>
    <row r="1128" spans="1:6" x14ac:dyDescent="0.25">
      <c r="A1128" s="5" t="s">
        <v>248</v>
      </c>
      <c r="B1128" s="3" t="s">
        <v>230</v>
      </c>
      <c r="C1128" s="3" t="s">
        <v>179</v>
      </c>
      <c r="D1128" s="4">
        <v>203672.58647958961</v>
      </c>
      <c r="E1128" t="str">
        <f t="shared" si="34"/>
        <v>Aug</v>
      </c>
      <c r="F1128" t="str">
        <f t="shared" si="35"/>
        <v>2025</v>
      </c>
    </row>
    <row r="1129" spans="1:6" x14ac:dyDescent="0.25">
      <c r="A1129" s="5" t="s">
        <v>248</v>
      </c>
      <c r="B1129" s="3" t="s">
        <v>230</v>
      </c>
      <c r="C1129" s="3" t="s">
        <v>180</v>
      </c>
      <c r="D1129" s="4">
        <v>200902.89735040188</v>
      </c>
      <c r="E1129" t="str">
        <f t="shared" si="34"/>
        <v>Sep</v>
      </c>
      <c r="F1129" t="str">
        <f t="shared" si="35"/>
        <v>2025</v>
      </c>
    </row>
    <row r="1130" spans="1:6" x14ac:dyDescent="0.25">
      <c r="A1130" s="5" t="s">
        <v>248</v>
      </c>
      <c r="B1130" s="3" t="s">
        <v>230</v>
      </c>
      <c r="C1130" s="3" t="s">
        <v>181</v>
      </c>
      <c r="D1130" s="4">
        <v>198172.62117671323</v>
      </c>
      <c r="E1130" t="str">
        <f t="shared" si="34"/>
        <v>Oct</v>
      </c>
      <c r="F1130" t="str">
        <f t="shared" si="35"/>
        <v>2025</v>
      </c>
    </row>
    <row r="1131" spans="1:6" x14ac:dyDescent="0.25">
      <c r="A1131" s="5" t="s">
        <v>248</v>
      </c>
      <c r="B1131" s="3" t="s">
        <v>230</v>
      </c>
      <c r="C1131" s="3" t="s">
        <v>182</v>
      </c>
      <c r="D1131" s="4">
        <v>195481.17450991616</v>
      </c>
      <c r="E1131" t="str">
        <f t="shared" si="34"/>
        <v>Nov</v>
      </c>
      <c r="F1131" t="str">
        <f t="shared" si="35"/>
        <v>2025</v>
      </c>
    </row>
    <row r="1132" spans="1:6" x14ac:dyDescent="0.25">
      <c r="A1132" s="5" t="s">
        <v>248</v>
      </c>
      <c r="B1132" s="3" t="s">
        <v>230</v>
      </c>
      <c r="C1132" s="3" t="s">
        <v>183</v>
      </c>
      <c r="D1132" s="4">
        <v>192827.99141592911</v>
      </c>
      <c r="E1132" t="str">
        <f t="shared" si="34"/>
        <v>Dec</v>
      </c>
      <c r="F1132" t="str">
        <f t="shared" si="35"/>
        <v>2025</v>
      </c>
    </row>
    <row r="1133" spans="1:6" x14ac:dyDescent="0.25">
      <c r="A1133" s="5" t="s">
        <v>248</v>
      </c>
      <c r="B1133" s="3" t="s">
        <v>230</v>
      </c>
      <c r="C1133" s="3" t="s">
        <v>184</v>
      </c>
      <c r="D1133" s="4">
        <v>190212.51438357556</v>
      </c>
      <c r="E1133" t="str">
        <f t="shared" si="34"/>
        <v>Jan</v>
      </c>
      <c r="F1133" t="str">
        <f t="shared" si="35"/>
        <v>2026</v>
      </c>
    </row>
    <row r="1134" spans="1:6" x14ac:dyDescent="0.25">
      <c r="A1134" s="5" t="s">
        <v>248</v>
      </c>
      <c r="B1134" s="3" t="s">
        <v>230</v>
      </c>
      <c r="C1134" s="3" t="s">
        <v>185</v>
      </c>
      <c r="D1134" s="4">
        <v>187634.18787151092</v>
      </c>
      <c r="E1134" t="str">
        <f t="shared" si="34"/>
        <v>Feb</v>
      </c>
      <c r="F1134" t="str">
        <f t="shared" si="35"/>
        <v>2026</v>
      </c>
    </row>
    <row r="1135" spans="1:6" x14ac:dyDescent="0.25">
      <c r="A1135" s="5" t="s">
        <v>248</v>
      </c>
      <c r="B1135" s="3" t="s">
        <v>230</v>
      </c>
      <c r="C1135" s="3" t="s">
        <v>186</v>
      </c>
      <c r="D1135" s="4">
        <v>185092.46688420099</v>
      </c>
      <c r="E1135" t="str">
        <f t="shared" si="34"/>
        <v>Mar</v>
      </c>
      <c r="F1135" t="str">
        <f t="shared" si="35"/>
        <v>2026</v>
      </c>
    </row>
    <row r="1136" spans="1:6" x14ac:dyDescent="0.25">
      <c r="A1136" s="5" t="s">
        <v>248</v>
      </c>
      <c r="B1136" s="3" t="s">
        <v>230</v>
      </c>
      <c r="C1136" s="3" t="s">
        <v>187</v>
      </c>
      <c r="D1136" s="4">
        <v>184513.65641773213</v>
      </c>
      <c r="E1136" t="str">
        <f t="shared" si="34"/>
        <v>Apr</v>
      </c>
      <c r="F1136" t="str">
        <f t="shared" si="35"/>
        <v>2026</v>
      </c>
    </row>
    <row r="1137" spans="1:6" x14ac:dyDescent="0.25">
      <c r="A1137" s="5" t="s">
        <v>248</v>
      </c>
      <c r="B1137" s="3" t="s">
        <v>230</v>
      </c>
      <c r="C1137" s="3" t="s">
        <v>189</v>
      </c>
      <c r="D1137" s="4">
        <v>183941.48681511762</v>
      </c>
      <c r="E1137" t="str">
        <f t="shared" si="34"/>
        <v>May</v>
      </c>
      <c r="F1137" t="str">
        <f t="shared" si="35"/>
        <v>2026</v>
      </c>
    </row>
    <row r="1138" spans="1:6" x14ac:dyDescent="0.25">
      <c r="A1138" s="5" t="s">
        <v>248</v>
      </c>
      <c r="B1138" s="3" t="s">
        <v>230</v>
      </c>
      <c r="C1138" s="3" t="s">
        <v>191</v>
      </c>
      <c r="D1138" s="4">
        <v>6451.7164442683252</v>
      </c>
      <c r="E1138" t="str">
        <f t="shared" si="34"/>
        <v>Jun</v>
      </c>
      <c r="F1138" t="str">
        <f t="shared" si="35"/>
        <v>2026</v>
      </c>
    </row>
    <row r="1139" spans="1:6" x14ac:dyDescent="0.25">
      <c r="A1139" s="5" t="s">
        <v>248</v>
      </c>
      <c r="B1139" s="3" t="s">
        <v>230</v>
      </c>
      <c r="C1139" s="3" t="s">
        <v>192</v>
      </c>
      <c r="D1139" s="4">
        <v>6424.9364678721258</v>
      </c>
      <c r="E1139" t="str">
        <f t="shared" si="34"/>
        <v>Jul</v>
      </c>
      <c r="F1139" t="str">
        <f t="shared" si="35"/>
        <v>2026</v>
      </c>
    </row>
    <row r="1140" spans="1:6" x14ac:dyDescent="0.25">
      <c r="A1140" s="5" t="s">
        <v>248</v>
      </c>
      <c r="B1140" s="3" t="s">
        <v>230</v>
      </c>
      <c r="C1140" s="3" t="s">
        <v>193</v>
      </c>
      <c r="D1140" s="4">
        <v>6398.2658959537575</v>
      </c>
      <c r="E1140" t="str">
        <f t="shared" si="34"/>
        <v>Aug</v>
      </c>
      <c r="F1140" t="str">
        <f t="shared" si="35"/>
        <v>2026</v>
      </c>
    </row>
    <row r="1141" spans="1:6" x14ac:dyDescent="0.25">
      <c r="A1141" s="5" t="s">
        <v>248</v>
      </c>
      <c r="B1141" s="3" t="s">
        <v>230</v>
      </c>
      <c r="C1141" s="3" t="s">
        <v>194</v>
      </c>
      <c r="D1141" s="4">
        <v>6371.7073128709626</v>
      </c>
      <c r="E1141" t="str">
        <f t="shared" si="34"/>
        <v>Sep</v>
      </c>
      <c r="F1141" t="str">
        <f t="shared" si="35"/>
        <v>2026</v>
      </c>
    </row>
    <row r="1142" spans="1:6" x14ac:dyDescent="0.25">
      <c r="A1142" s="5" t="s">
        <v>248</v>
      </c>
      <c r="B1142" s="3" t="s">
        <v>231</v>
      </c>
      <c r="C1142" s="3" t="s">
        <v>10</v>
      </c>
      <c r="D1142" s="4">
        <v>5343024.1633974221</v>
      </c>
      <c r="E1142" t="str">
        <f t="shared" si="34"/>
        <v>Jul</v>
      </c>
      <c r="F1142" t="str">
        <f t="shared" si="35"/>
        <v>2011</v>
      </c>
    </row>
    <row r="1143" spans="1:6" x14ac:dyDescent="0.25">
      <c r="A1143" s="5" t="s">
        <v>248</v>
      </c>
      <c r="B1143" s="3" t="s">
        <v>231</v>
      </c>
      <c r="C1143" s="3" t="s">
        <v>11</v>
      </c>
      <c r="D1143" s="4">
        <v>14339239.023770789</v>
      </c>
      <c r="E1143" t="str">
        <f t="shared" si="34"/>
        <v>Aug</v>
      </c>
      <c r="F1143" t="str">
        <f t="shared" si="35"/>
        <v>2011</v>
      </c>
    </row>
    <row r="1144" spans="1:6" x14ac:dyDescent="0.25">
      <c r="A1144" s="5" t="s">
        <v>248</v>
      </c>
      <c r="B1144" s="3" t="s">
        <v>231</v>
      </c>
      <c r="C1144" s="3" t="s">
        <v>12</v>
      </c>
      <c r="D1144" s="4">
        <v>9564052.4094017483</v>
      </c>
      <c r="E1144" t="str">
        <f t="shared" si="34"/>
        <v>Sep</v>
      </c>
      <c r="F1144" t="str">
        <f t="shared" si="35"/>
        <v>2011</v>
      </c>
    </row>
    <row r="1145" spans="1:6" x14ac:dyDescent="0.25">
      <c r="A1145" s="5" t="s">
        <v>248</v>
      </c>
      <c r="B1145" s="3" t="s">
        <v>231</v>
      </c>
      <c r="C1145" s="3" t="s">
        <v>13</v>
      </c>
      <c r="D1145" s="4">
        <v>7013206.3693003207</v>
      </c>
      <c r="E1145" t="str">
        <f t="shared" si="34"/>
        <v>Oct</v>
      </c>
      <c r="F1145" t="str">
        <f t="shared" si="35"/>
        <v>2011</v>
      </c>
    </row>
    <row r="1146" spans="1:6" x14ac:dyDescent="0.25">
      <c r="A1146" s="5" t="s">
        <v>248</v>
      </c>
      <c r="B1146" s="3" t="s">
        <v>231</v>
      </c>
      <c r="C1146" s="3" t="s">
        <v>14</v>
      </c>
      <c r="D1146" s="4">
        <v>5923241.595766901</v>
      </c>
      <c r="E1146" t="str">
        <f t="shared" si="34"/>
        <v>Nov</v>
      </c>
      <c r="F1146" t="str">
        <f t="shared" si="35"/>
        <v>2011</v>
      </c>
    </row>
    <row r="1147" spans="1:6" x14ac:dyDescent="0.25">
      <c r="A1147" s="5" t="s">
        <v>248</v>
      </c>
      <c r="B1147" s="3" t="s">
        <v>231</v>
      </c>
      <c r="C1147" s="3" t="s">
        <v>15</v>
      </c>
      <c r="D1147" s="4">
        <v>5164875.2978315987</v>
      </c>
      <c r="E1147" t="str">
        <f t="shared" si="34"/>
        <v>Dec</v>
      </c>
      <c r="F1147" t="str">
        <f t="shared" si="35"/>
        <v>2011</v>
      </c>
    </row>
    <row r="1148" spans="1:6" x14ac:dyDescent="0.25">
      <c r="A1148" s="5" t="s">
        <v>248</v>
      </c>
      <c r="B1148" s="3" t="s">
        <v>231</v>
      </c>
      <c r="C1148" s="3" t="s">
        <v>16</v>
      </c>
      <c r="D1148" s="4">
        <v>4681530.692743551</v>
      </c>
      <c r="E1148" t="str">
        <f t="shared" si="34"/>
        <v>Jan</v>
      </c>
      <c r="F1148" t="str">
        <f t="shared" si="35"/>
        <v>2012</v>
      </c>
    </row>
    <row r="1149" spans="1:6" x14ac:dyDescent="0.25">
      <c r="A1149" s="5" t="s">
        <v>248</v>
      </c>
      <c r="B1149" s="3" t="s">
        <v>231</v>
      </c>
      <c r="C1149" s="3" t="s">
        <v>17</v>
      </c>
      <c r="D1149" s="4">
        <v>4526841.7905108212</v>
      </c>
      <c r="E1149" t="str">
        <f t="shared" si="34"/>
        <v>Feb</v>
      </c>
      <c r="F1149" t="str">
        <f t="shared" si="35"/>
        <v>2012</v>
      </c>
    </row>
    <row r="1150" spans="1:6" x14ac:dyDescent="0.25">
      <c r="A1150" s="5" t="s">
        <v>248</v>
      </c>
      <c r="B1150" s="3" t="s">
        <v>231</v>
      </c>
      <c r="C1150" s="3" t="s">
        <v>18</v>
      </c>
      <c r="D1150" s="4">
        <v>4445476.9450716153</v>
      </c>
      <c r="E1150" t="str">
        <f t="shared" si="34"/>
        <v>Mar</v>
      </c>
      <c r="F1150" t="str">
        <f t="shared" si="35"/>
        <v>2012</v>
      </c>
    </row>
    <row r="1151" spans="1:6" x14ac:dyDescent="0.25">
      <c r="A1151" s="5" t="s">
        <v>248</v>
      </c>
      <c r="B1151" s="3" t="s">
        <v>231</v>
      </c>
      <c r="C1151" s="3" t="s">
        <v>19</v>
      </c>
      <c r="D1151" s="4">
        <v>4511700.1196655659</v>
      </c>
      <c r="E1151" t="str">
        <f t="shared" si="34"/>
        <v>Apr</v>
      </c>
      <c r="F1151" t="str">
        <f t="shared" si="35"/>
        <v>2012</v>
      </c>
    </row>
    <row r="1152" spans="1:6" x14ac:dyDescent="0.25">
      <c r="A1152" s="5" t="s">
        <v>248</v>
      </c>
      <c r="B1152" s="3" t="s">
        <v>231</v>
      </c>
      <c r="C1152" s="3" t="s">
        <v>20</v>
      </c>
      <c r="D1152" s="4">
        <v>4516840.7403598083</v>
      </c>
      <c r="E1152" t="str">
        <f t="shared" si="34"/>
        <v>May</v>
      </c>
      <c r="F1152" t="str">
        <f t="shared" si="35"/>
        <v>2012</v>
      </c>
    </row>
    <row r="1153" spans="1:6" x14ac:dyDescent="0.25">
      <c r="A1153" s="5" t="s">
        <v>248</v>
      </c>
      <c r="B1153" s="3" t="s">
        <v>231</v>
      </c>
      <c r="C1153" s="3" t="s">
        <v>21</v>
      </c>
      <c r="D1153" s="4">
        <v>4496838.6441075392</v>
      </c>
      <c r="E1153" t="str">
        <f t="shared" si="34"/>
        <v>Jun</v>
      </c>
      <c r="F1153" t="str">
        <f t="shared" si="35"/>
        <v>2012</v>
      </c>
    </row>
    <row r="1154" spans="1:6" x14ac:dyDescent="0.25">
      <c r="A1154" s="5" t="s">
        <v>248</v>
      </c>
      <c r="B1154" s="3" t="s">
        <v>231</v>
      </c>
      <c r="C1154" s="3" t="s">
        <v>22</v>
      </c>
      <c r="D1154" s="4">
        <v>4409740.7279303605</v>
      </c>
      <c r="E1154" t="str">
        <f t="shared" si="34"/>
        <v>Jul</v>
      </c>
      <c r="F1154" t="str">
        <f t="shared" si="35"/>
        <v>2012</v>
      </c>
    </row>
    <row r="1155" spans="1:6" x14ac:dyDescent="0.25">
      <c r="A1155" s="5" t="s">
        <v>248</v>
      </c>
      <c r="B1155" s="3" t="s">
        <v>231</v>
      </c>
      <c r="C1155" s="3" t="s">
        <v>23</v>
      </c>
      <c r="D1155" s="4">
        <v>4375762.8967728019</v>
      </c>
      <c r="E1155" t="str">
        <f t="shared" ref="E1155:E1218" si="36">MID(C1155,1,3)</f>
        <v>Aug</v>
      </c>
      <c r="F1155" t="str">
        <f t="shared" ref="F1155:F1218" si="37">MID(C1155,5,4)</f>
        <v>2012</v>
      </c>
    </row>
    <row r="1156" spans="1:6" x14ac:dyDescent="0.25">
      <c r="A1156" s="5" t="s">
        <v>248</v>
      </c>
      <c r="B1156" s="3" t="s">
        <v>231</v>
      </c>
      <c r="C1156" s="3" t="s">
        <v>24</v>
      </c>
      <c r="D1156" s="4">
        <v>4557231.4591559339</v>
      </c>
      <c r="E1156" t="str">
        <f t="shared" si="36"/>
        <v>Sep</v>
      </c>
      <c r="F1156" t="str">
        <f t="shared" si="37"/>
        <v>2012</v>
      </c>
    </row>
    <row r="1157" spans="1:6" x14ac:dyDescent="0.25">
      <c r="A1157" s="5" t="s">
        <v>248</v>
      </c>
      <c r="B1157" s="3" t="s">
        <v>231</v>
      </c>
      <c r="C1157" s="3" t="s">
        <v>25</v>
      </c>
      <c r="D1157" s="4">
        <v>4479501.9745970797</v>
      </c>
      <c r="E1157" t="str">
        <f t="shared" si="36"/>
        <v>Oct</v>
      </c>
      <c r="F1157" t="str">
        <f t="shared" si="37"/>
        <v>2012</v>
      </c>
    </row>
    <row r="1158" spans="1:6" x14ac:dyDescent="0.25">
      <c r="A1158" s="5" t="s">
        <v>248</v>
      </c>
      <c r="B1158" s="3" t="s">
        <v>231</v>
      </c>
      <c r="C1158" s="3" t="s">
        <v>26</v>
      </c>
      <c r="D1158" s="4">
        <v>4299942.2207056368</v>
      </c>
      <c r="E1158" t="str">
        <f t="shared" si="36"/>
        <v>Nov</v>
      </c>
      <c r="F1158" t="str">
        <f t="shared" si="37"/>
        <v>2012</v>
      </c>
    </row>
    <row r="1159" spans="1:6" x14ac:dyDescent="0.25">
      <c r="A1159" s="5" t="s">
        <v>248</v>
      </c>
      <c r="B1159" s="3" t="s">
        <v>231</v>
      </c>
      <c r="C1159" s="3" t="s">
        <v>27</v>
      </c>
      <c r="D1159" s="4">
        <v>4013363.8694093097</v>
      </c>
      <c r="E1159" t="str">
        <f t="shared" si="36"/>
        <v>Dec</v>
      </c>
      <c r="F1159" t="str">
        <f t="shared" si="37"/>
        <v>2012</v>
      </c>
    </row>
    <row r="1160" spans="1:6" x14ac:dyDescent="0.25">
      <c r="A1160" s="5" t="s">
        <v>248</v>
      </c>
      <c r="B1160" s="3" t="s">
        <v>231</v>
      </c>
      <c r="C1160" s="3" t="s">
        <v>28</v>
      </c>
      <c r="D1160" s="4">
        <v>3806441.0396107733</v>
      </c>
      <c r="E1160" t="str">
        <f t="shared" si="36"/>
        <v>Jan</v>
      </c>
      <c r="F1160" t="str">
        <f t="shared" si="37"/>
        <v>2013</v>
      </c>
    </row>
    <row r="1161" spans="1:6" x14ac:dyDescent="0.25">
      <c r="A1161" s="5" t="s">
        <v>248</v>
      </c>
      <c r="B1161" s="3" t="s">
        <v>231</v>
      </c>
      <c r="C1161" s="3" t="s">
        <v>29</v>
      </c>
      <c r="D1161" s="4">
        <v>3659556.2608387307</v>
      </c>
      <c r="E1161" t="str">
        <f t="shared" si="36"/>
        <v>Feb</v>
      </c>
      <c r="F1161" t="str">
        <f t="shared" si="37"/>
        <v>2013</v>
      </c>
    </row>
    <row r="1162" spans="1:6" x14ac:dyDescent="0.25">
      <c r="A1162" s="5" t="s">
        <v>248</v>
      </c>
      <c r="B1162" s="3" t="s">
        <v>231</v>
      </c>
      <c r="C1162" s="3" t="s">
        <v>30</v>
      </c>
      <c r="D1162" s="4">
        <v>3438115.5182787352</v>
      </c>
      <c r="E1162" t="str">
        <f t="shared" si="36"/>
        <v>Mar</v>
      </c>
      <c r="F1162" t="str">
        <f t="shared" si="37"/>
        <v>2013</v>
      </c>
    </row>
    <row r="1163" spans="1:6" x14ac:dyDescent="0.25">
      <c r="A1163" s="5" t="s">
        <v>248</v>
      </c>
      <c r="B1163" s="3" t="s">
        <v>231</v>
      </c>
      <c r="C1163" s="3" t="s">
        <v>31</v>
      </c>
      <c r="D1163" s="4">
        <v>3288549.3189475839</v>
      </c>
      <c r="E1163" t="str">
        <f t="shared" si="36"/>
        <v>Apr</v>
      </c>
      <c r="F1163" t="str">
        <f t="shared" si="37"/>
        <v>2013</v>
      </c>
    </row>
    <row r="1164" spans="1:6" x14ac:dyDescent="0.25">
      <c r="A1164" s="5" t="s">
        <v>248</v>
      </c>
      <c r="B1164" s="3" t="s">
        <v>231</v>
      </c>
      <c r="C1164" s="3" t="s">
        <v>32</v>
      </c>
      <c r="D1164" s="4">
        <v>3087334.6103406921</v>
      </c>
      <c r="E1164" t="str">
        <f t="shared" si="36"/>
        <v>May</v>
      </c>
      <c r="F1164" t="str">
        <f t="shared" si="37"/>
        <v>2013</v>
      </c>
    </row>
    <row r="1165" spans="1:6" x14ac:dyDescent="0.25">
      <c r="A1165" s="5" t="s">
        <v>248</v>
      </c>
      <c r="B1165" s="3" t="s">
        <v>231</v>
      </c>
      <c r="C1165" s="3" t="s">
        <v>33</v>
      </c>
      <c r="D1165" s="4">
        <v>2884812.4930275455</v>
      </c>
      <c r="E1165" t="str">
        <f t="shared" si="36"/>
        <v>Jun</v>
      </c>
      <c r="F1165" t="str">
        <f t="shared" si="37"/>
        <v>2013</v>
      </c>
    </row>
    <row r="1166" spans="1:6" x14ac:dyDescent="0.25">
      <c r="A1166" s="5" t="s">
        <v>248</v>
      </c>
      <c r="B1166" s="3" t="s">
        <v>231</v>
      </c>
      <c r="C1166" s="3" t="s">
        <v>34</v>
      </c>
      <c r="D1166" s="4">
        <v>2662433.6118225912</v>
      </c>
      <c r="E1166" t="str">
        <f t="shared" si="36"/>
        <v>Jul</v>
      </c>
      <c r="F1166" t="str">
        <f t="shared" si="37"/>
        <v>2013</v>
      </c>
    </row>
    <row r="1167" spans="1:6" x14ac:dyDescent="0.25">
      <c r="A1167" s="5" t="s">
        <v>248</v>
      </c>
      <c r="B1167" s="3" t="s">
        <v>231</v>
      </c>
      <c r="C1167" s="3" t="s">
        <v>35</v>
      </c>
      <c r="D1167" s="4">
        <v>2416810.9160551666</v>
      </c>
      <c r="E1167" t="str">
        <f t="shared" si="36"/>
        <v>Aug</v>
      </c>
      <c r="F1167" t="str">
        <f t="shared" si="37"/>
        <v>2013</v>
      </c>
    </row>
    <row r="1168" spans="1:6" x14ac:dyDescent="0.25">
      <c r="A1168" s="5" t="s">
        <v>248</v>
      </c>
      <c r="B1168" s="3" t="s">
        <v>231</v>
      </c>
      <c r="C1168" s="3" t="s">
        <v>36</v>
      </c>
      <c r="D1168" s="4">
        <v>2279323.9223934291</v>
      </c>
      <c r="E1168" t="str">
        <f t="shared" si="36"/>
        <v>Sep</v>
      </c>
      <c r="F1168" t="str">
        <f t="shared" si="37"/>
        <v>2013</v>
      </c>
    </row>
    <row r="1169" spans="1:6" x14ac:dyDescent="0.25">
      <c r="A1169" s="5" t="s">
        <v>248</v>
      </c>
      <c r="B1169" s="3" t="s">
        <v>231</v>
      </c>
      <c r="C1169" s="3" t="s">
        <v>37</v>
      </c>
      <c r="D1169" s="4">
        <v>2195811.6854766933</v>
      </c>
      <c r="E1169" t="str">
        <f t="shared" si="36"/>
        <v>Oct</v>
      </c>
      <c r="F1169" t="str">
        <f t="shared" si="37"/>
        <v>2013</v>
      </c>
    </row>
    <row r="1170" spans="1:6" x14ac:dyDescent="0.25">
      <c r="A1170" s="5" t="s">
        <v>248</v>
      </c>
      <c r="B1170" s="3" t="s">
        <v>231</v>
      </c>
      <c r="C1170" s="3" t="s">
        <v>38</v>
      </c>
      <c r="D1170" s="4">
        <v>2110031.6282774229</v>
      </c>
      <c r="E1170" t="str">
        <f t="shared" si="36"/>
        <v>Nov</v>
      </c>
      <c r="F1170" t="str">
        <f t="shared" si="37"/>
        <v>2013</v>
      </c>
    </row>
    <row r="1171" spans="1:6" x14ac:dyDescent="0.25">
      <c r="A1171" s="5" t="s">
        <v>248</v>
      </c>
      <c r="B1171" s="3" t="s">
        <v>231</v>
      </c>
      <c r="C1171" s="3" t="s">
        <v>39</v>
      </c>
      <c r="D1171" s="4">
        <v>2007514.3563069061</v>
      </c>
      <c r="E1171" t="str">
        <f t="shared" si="36"/>
        <v>Dec</v>
      </c>
      <c r="F1171" t="str">
        <f t="shared" si="37"/>
        <v>2013</v>
      </c>
    </row>
    <row r="1172" spans="1:6" x14ac:dyDescent="0.25">
      <c r="A1172" s="5" t="s">
        <v>248</v>
      </c>
      <c r="B1172" s="3" t="s">
        <v>231</v>
      </c>
      <c r="C1172" s="3" t="s">
        <v>40</v>
      </c>
      <c r="D1172" s="4">
        <v>1919711.770409541</v>
      </c>
      <c r="E1172" t="str">
        <f t="shared" si="36"/>
        <v>Jan</v>
      </c>
      <c r="F1172" t="str">
        <f t="shared" si="37"/>
        <v>2014</v>
      </c>
    </row>
    <row r="1173" spans="1:6" x14ac:dyDescent="0.25">
      <c r="A1173" s="5" t="s">
        <v>248</v>
      </c>
      <c r="B1173" s="3" t="s">
        <v>231</v>
      </c>
      <c r="C1173" s="3" t="s">
        <v>41</v>
      </c>
      <c r="D1173" s="4">
        <v>1848624.9884221067</v>
      </c>
      <c r="E1173" t="str">
        <f t="shared" si="36"/>
        <v>Feb</v>
      </c>
      <c r="F1173" t="str">
        <f t="shared" si="37"/>
        <v>2014</v>
      </c>
    </row>
    <row r="1174" spans="1:6" x14ac:dyDescent="0.25">
      <c r="A1174" s="5" t="s">
        <v>248</v>
      </c>
      <c r="B1174" s="3" t="s">
        <v>231</v>
      </c>
      <c r="C1174" s="3" t="s">
        <v>42</v>
      </c>
      <c r="D1174" s="4">
        <v>1789885.1789842318</v>
      </c>
      <c r="E1174" t="str">
        <f t="shared" si="36"/>
        <v>Mar</v>
      </c>
      <c r="F1174" t="str">
        <f t="shared" si="37"/>
        <v>2014</v>
      </c>
    </row>
    <row r="1175" spans="1:6" x14ac:dyDescent="0.25">
      <c r="A1175" s="5" t="s">
        <v>248</v>
      </c>
      <c r="B1175" s="3" t="s">
        <v>231</v>
      </c>
      <c r="C1175" s="3" t="s">
        <v>43</v>
      </c>
      <c r="D1175" s="4">
        <v>1731839.7417290844</v>
      </c>
      <c r="E1175" t="str">
        <f t="shared" si="36"/>
        <v>Apr</v>
      </c>
      <c r="F1175" t="str">
        <f t="shared" si="37"/>
        <v>2014</v>
      </c>
    </row>
    <row r="1176" spans="1:6" x14ac:dyDescent="0.25">
      <c r="A1176" s="5" t="s">
        <v>248</v>
      </c>
      <c r="B1176" s="3" t="s">
        <v>231</v>
      </c>
      <c r="C1176" s="3" t="s">
        <v>44</v>
      </c>
      <c r="D1176" s="4">
        <v>1681950.5492503718</v>
      </c>
      <c r="E1176" t="str">
        <f t="shared" si="36"/>
        <v>May</v>
      </c>
      <c r="F1176" t="str">
        <f t="shared" si="37"/>
        <v>2014</v>
      </c>
    </row>
    <row r="1177" spans="1:6" x14ac:dyDescent="0.25">
      <c r="A1177" s="5" t="s">
        <v>248</v>
      </c>
      <c r="B1177" s="3" t="s">
        <v>231</v>
      </c>
      <c r="C1177" s="3" t="s">
        <v>45</v>
      </c>
      <c r="D1177" s="4">
        <v>1630658.4600693951</v>
      </c>
      <c r="E1177" t="str">
        <f t="shared" si="36"/>
        <v>Jun</v>
      </c>
      <c r="F1177" t="str">
        <f t="shared" si="37"/>
        <v>2014</v>
      </c>
    </row>
    <row r="1178" spans="1:6" x14ac:dyDescent="0.25">
      <c r="A1178" s="5" t="s">
        <v>248</v>
      </c>
      <c r="B1178" s="3" t="s">
        <v>231</v>
      </c>
      <c r="C1178" s="3" t="s">
        <v>46</v>
      </c>
      <c r="D1178" s="4">
        <v>1577346.9597539122</v>
      </c>
      <c r="E1178" t="str">
        <f t="shared" si="36"/>
        <v>Jul</v>
      </c>
      <c r="F1178" t="str">
        <f t="shared" si="37"/>
        <v>2014</v>
      </c>
    </row>
    <row r="1179" spans="1:6" x14ac:dyDescent="0.25">
      <c r="A1179" s="5" t="s">
        <v>248</v>
      </c>
      <c r="B1179" s="3" t="s">
        <v>231</v>
      </c>
      <c r="C1179" s="3" t="s">
        <v>47</v>
      </c>
      <c r="D1179" s="4">
        <v>1508768.8914395669</v>
      </c>
      <c r="E1179" t="str">
        <f t="shared" si="36"/>
        <v>Aug</v>
      </c>
      <c r="F1179" t="str">
        <f t="shared" si="37"/>
        <v>2014</v>
      </c>
    </row>
    <row r="1180" spans="1:6" x14ac:dyDescent="0.25">
      <c r="A1180" s="5" t="s">
        <v>248</v>
      </c>
      <c r="B1180" s="3" t="s">
        <v>231</v>
      </c>
      <c r="C1180" s="3" t="s">
        <v>48</v>
      </c>
      <c r="D1180" s="4">
        <v>1464060.8669120981</v>
      </c>
      <c r="E1180" t="str">
        <f t="shared" si="36"/>
        <v>Sep</v>
      </c>
      <c r="F1180" t="str">
        <f t="shared" si="37"/>
        <v>2014</v>
      </c>
    </row>
    <row r="1181" spans="1:6" x14ac:dyDescent="0.25">
      <c r="A1181" s="5" t="s">
        <v>248</v>
      </c>
      <c r="B1181" s="3" t="s">
        <v>231</v>
      </c>
      <c r="C1181" s="3" t="s">
        <v>49</v>
      </c>
      <c r="D1181" s="4">
        <v>1432827.869125457</v>
      </c>
      <c r="E1181" t="str">
        <f t="shared" si="36"/>
        <v>Oct</v>
      </c>
      <c r="F1181" t="str">
        <f t="shared" si="37"/>
        <v>2014</v>
      </c>
    </row>
    <row r="1182" spans="1:6" x14ac:dyDescent="0.25">
      <c r="A1182" s="5" t="s">
        <v>248</v>
      </c>
      <c r="B1182" s="3" t="s">
        <v>231</v>
      </c>
      <c r="C1182" s="3" t="s">
        <v>50</v>
      </c>
      <c r="D1182" s="4">
        <v>1415582.8431990722</v>
      </c>
      <c r="E1182" t="str">
        <f t="shared" si="36"/>
        <v>Nov</v>
      </c>
      <c r="F1182" t="str">
        <f t="shared" si="37"/>
        <v>2014</v>
      </c>
    </row>
    <row r="1183" spans="1:6" x14ac:dyDescent="0.25">
      <c r="A1183" s="5" t="s">
        <v>248</v>
      </c>
      <c r="B1183" s="3" t="s">
        <v>231</v>
      </c>
      <c r="C1183" s="3" t="s">
        <v>51</v>
      </c>
      <c r="D1183" s="4">
        <v>1383924.9703277035</v>
      </c>
      <c r="E1183" t="str">
        <f t="shared" si="36"/>
        <v>Dec</v>
      </c>
      <c r="F1183" t="str">
        <f t="shared" si="37"/>
        <v>2014</v>
      </c>
    </row>
    <row r="1184" spans="1:6" x14ac:dyDescent="0.25">
      <c r="A1184" s="5" t="s">
        <v>248</v>
      </c>
      <c r="B1184" s="3" t="s">
        <v>231</v>
      </c>
      <c r="C1184" s="3" t="s">
        <v>52</v>
      </c>
      <c r="D1184" s="4">
        <v>1350302.1500729753</v>
      </c>
      <c r="E1184" t="str">
        <f t="shared" si="36"/>
        <v>Jan</v>
      </c>
      <c r="F1184" t="str">
        <f t="shared" si="37"/>
        <v>2015</v>
      </c>
    </row>
    <row r="1185" spans="1:6" x14ac:dyDescent="0.25">
      <c r="A1185" s="5" t="s">
        <v>248</v>
      </c>
      <c r="B1185" s="3" t="s">
        <v>231</v>
      </c>
      <c r="C1185" s="3" t="s">
        <v>53</v>
      </c>
      <c r="D1185" s="4">
        <v>1321159.7938135755</v>
      </c>
      <c r="E1185" t="str">
        <f t="shared" si="36"/>
        <v>Feb</v>
      </c>
      <c r="F1185" t="str">
        <f t="shared" si="37"/>
        <v>2015</v>
      </c>
    </row>
    <row r="1186" spans="1:6" x14ac:dyDescent="0.25">
      <c r="A1186" s="5" t="s">
        <v>248</v>
      </c>
      <c r="B1186" s="3" t="s">
        <v>231</v>
      </c>
      <c r="C1186" s="3" t="s">
        <v>54</v>
      </c>
      <c r="D1186" s="4">
        <v>1294832.7027828528</v>
      </c>
      <c r="E1186" t="str">
        <f t="shared" si="36"/>
        <v>Mar</v>
      </c>
      <c r="F1186" t="str">
        <f t="shared" si="37"/>
        <v>2015</v>
      </c>
    </row>
    <row r="1187" spans="1:6" x14ac:dyDescent="0.25">
      <c r="A1187" s="5" t="s">
        <v>248</v>
      </c>
      <c r="B1187" s="3" t="s">
        <v>231</v>
      </c>
      <c r="C1187" s="3" t="s">
        <v>55</v>
      </c>
      <c r="D1187" s="4">
        <v>1271913.0290535609</v>
      </c>
      <c r="E1187" t="str">
        <f t="shared" si="36"/>
        <v>Apr</v>
      </c>
      <c r="F1187" t="str">
        <f t="shared" si="37"/>
        <v>2015</v>
      </c>
    </row>
    <row r="1188" spans="1:6" x14ac:dyDescent="0.25">
      <c r="A1188" s="5" t="s">
        <v>248</v>
      </c>
      <c r="B1188" s="3" t="s">
        <v>231</v>
      </c>
      <c r="C1188" s="3" t="s">
        <v>56</v>
      </c>
      <c r="D1188" s="4">
        <v>1253409.0716860623</v>
      </c>
      <c r="E1188" t="str">
        <f t="shared" si="36"/>
        <v>May</v>
      </c>
      <c r="F1188" t="str">
        <f t="shared" si="37"/>
        <v>2015</v>
      </c>
    </row>
    <row r="1189" spans="1:6" x14ac:dyDescent="0.25">
      <c r="A1189" s="5" t="s">
        <v>248</v>
      </c>
      <c r="B1189" s="3" t="s">
        <v>231</v>
      </c>
      <c r="C1189" s="3" t="s">
        <v>57</v>
      </c>
      <c r="D1189" s="4">
        <v>1233023.146134702</v>
      </c>
      <c r="E1189" t="str">
        <f t="shared" si="36"/>
        <v>Jun</v>
      </c>
      <c r="F1189" t="str">
        <f t="shared" si="37"/>
        <v>2015</v>
      </c>
    </row>
    <row r="1190" spans="1:6" x14ac:dyDescent="0.25">
      <c r="A1190" s="5" t="s">
        <v>248</v>
      </c>
      <c r="B1190" s="3" t="s">
        <v>231</v>
      </c>
      <c r="C1190" s="3" t="s">
        <v>58</v>
      </c>
      <c r="D1190" s="4">
        <v>1206738.3418196263</v>
      </c>
      <c r="E1190" t="str">
        <f t="shared" si="36"/>
        <v>Jul</v>
      </c>
      <c r="F1190" t="str">
        <f t="shared" si="37"/>
        <v>2015</v>
      </c>
    </row>
    <row r="1191" spans="1:6" x14ac:dyDescent="0.25">
      <c r="A1191" s="5" t="s">
        <v>248</v>
      </c>
      <c r="B1191" s="3" t="s">
        <v>231</v>
      </c>
      <c r="C1191" s="3" t="s">
        <v>59</v>
      </c>
      <c r="D1191" s="4">
        <v>1173766.9390818775</v>
      </c>
      <c r="E1191" t="str">
        <f t="shared" si="36"/>
        <v>Aug</v>
      </c>
      <c r="F1191" t="str">
        <f t="shared" si="37"/>
        <v>2015</v>
      </c>
    </row>
    <row r="1192" spans="1:6" x14ac:dyDescent="0.25">
      <c r="A1192" s="5" t="s">
        <v>248</v>
      </c>
      <c r="B1192" s="3" t="s">
        <v>231</v>
      </c>
      <c r="C1192" s="3" t="s">
        <v>60</v>
      </c>
      <c r="D1192" s="4">
        <v>1143790.2239881181</v>
      </c>
      <c r="E1192" t="str">
        <f t="shared" si="36"/>
        <v>Sep</v>
      </c>
      <c r="F1192" t="str">
        <f t="shared" si="37"/>
        <v>2015</v>
      </c>
    </row>
    <row r="1193" spans="1:6" x14ac:dyDescent="0.25">
      <c r="A1193" s="5" t="s">
        <v>248</v>
      </c>
      <c r="B1193" s="3" t="s">
        <v>231</v>
      </c>
      <c r="C1193" s="3" t="s">
        <v>61</v>
      </c>
      <c r="D1193" s="4">
        <v>1113110.1498428597</v>
      </c>
      <c r="E1193" t="str">
        <f t="shared" si="36"/>
        <v>Oct</v>
      </c>
      <c r="F1193" t="str">
        <f t="shared" si="37"/>
        <v>2015</v>
      </c>
    </row>
    <row r="1194" spans="1:6" x14ac:dyDescent="0.25">
      <c r="A1194" s="5" t="s">
        <v>248</v>
      </c>
      <c r="B1194" s="3" t="s">
        <v>231</v>
      </c>
      <c r="C1194" s="3" t="s">
        <v>62</v>
      </c>
      <c r="D1194" s="4">
        <v>1086021.2935126589</v>
      </c>
      <c r="E1194" t="str">
        <f t="shared" si="36"/>
        <v>Nov</v>
      </c>
      <c r="F1194" t="str">
        <f t="shared" si="37"/>
        <v>2015</v>
      </c>
    </row>
    <row r="1195" spans="1:6" x14ac:dyDescent="0.25">
      <c r="A1195" s="5" t="s">
        <v>248</v>
      </c>
      <c r="B1195" s="3" t="s">
        <v>231</v>
      </c>
      <c r="C1195" s="3" t="s">
        <v>63</v>
      </c>
      <c r="D1195" s="4">
        <v>1058681.0141172335</v>
      </c>
      <c r="E1195" t="str">
        <f t="shared" si="36"/>
        <v>Dec</v>
      </c>
      <c r="F1195" t="str">
        <f t="shared" si="37"/>
        <v>2015</v>
      </c>
    </row>
    <row r="1196" spans="1:6" x14ac:dyDescent="0.25">
      <c r="A1196" s="5" t="s">
        <v>248</v>
      </c>
      <c r="B1196" s="3" t="s">
        <v>231</v>
      </c>
      <c r="C1196" s="3" t="s">
        <v>64</v>
      </c>
      <c r="D1196" s="4">
        <v>1033110.8609201303</v>
      </c>
      <c r="E1196" t="str">
        <f t="shared" si="36"/>
        <v>Jan</v>
      </c>
      <c r="F1196" t="str">
        <f t="shared" si="37"/>
        <v>2016</v>
      </c>
    </row>
    <row r="1197" spans="1:6" x14ac:dyDescent="0.25">
      <c r="A1197" s="5" t="s">
        <v>248</v>
      </c>
      <c r="B1197" s="3" t="s">
        <v>231</v>
      </c>
      <c r="C1197" s="3" t="s">
        <v>65</v>
      </c>
      <c r="D1197" s="4">
        <v>1008457.2291821233</v>
      </c>
      <c r="E1197" t="str">
        <f t="shared" si="36"/>
        <v>Feb</v>
      </c>
      <c r="F1197" t="str">
        <f t="shared" si="37"/>
        <v>2016</v>
      </c>
    </row>
    <row r="1198" spans="1:6" x14ac:dyDescent="0.25">
      <c r="A1198" s="5" t="s">
        <v>248</v>
      </c>
      <c r="B1198" s="3" t="s">
        <v>231</v>
      </c>
      <c r="C1198" s="3" t="s">
        <v>66</v>
      </c>
      <c r="D1198" s="4">
        <v>984094.88958895765</v>
      </c>
      <c r="E1198" t="str">
        <f t="shared" si="36"/>
        <v>Mar</v>
      </c>
      <c r="F1198" t="str">
        <f t="shared" si="37"/>
        <v>2016</v>
      </c>
    </row>
    <row r="1199" spans="1:6" x14ac:dyDescent="0.25">
      <c r="A1199" s="5" t="s">
        <v>248</v>
      </c>
      <c r="B1199" s="3" t="s">
        <v>231</v>
      </c>
      <c r="C1199" s="3" t="s">
        <v>67</v>
      </c>
      <c r="D1199" s="4">
        <v>961177.06708750292</v>
      </c>
      <c r="E1199" t="str">
        <f t="shared" si="36"/>
        <v>Apr</v>
      </c>
      <c r="F1199" t="str">
        <f t="shared" si="37"/>
        <v>2016</v>
      </c>
    </row>
    <row r="1200" spans="1:6" x14ac:dyDescent="0.25">
      <c r="A1200" s="5" t="s">
        <v>248</v>
      </c>
      <c r="B1200" s="3" t="s">
        <v>231</v>
      </c>
      <c r="C1200" s="3" t="s">
        <v>68</v>
      </c>
      <c r="D1200" s="4">
        <v>936538.06064756936</v>
      </c>
      <c r="E1200" t="str">
        <f t="shared" si="36"/>
        <v>May</v>
      </c>
      <c r="F1200" t="str">
        <f t="shared" si="37"/>
        <v>2016</v>
      </c>
    </row>
    <row r="1201" spans="1:6" x14ac:dyDescent="0.25">
      <c r="A1201" s="5" t="s">
        <v>248</v>
      </c>
      <c r="B1201" s="3" t="s">
        <v>231</v>
      </c>
      <c r="C1201" s="3" t="s">
        <v>69</v>
      </c>
      <c r="D1201" s="4">
        <v>913145.95545127196</v>
      </c>
      <c r="E1201" t="str">
        <f t="shared" si="36"/>
        <v>Jun</v>
      </c>
      <c r="F1201" t="str">
        <f t="shared" si="37"/>
        <v>2016</v>
      </c>
    </row>
    <row r="1202" spans="1:6" x14ac:dyDescent="0.25">
      <c r="A1202" s="5" t="s">
        <v>248</v>
      </c>
      <c r="B1202" s="3" t="s">
        <v>231</v>
      </c>
      <c r="C1202" s="3" t="s">
        <v>70</v>
      </c>
      <c r="D1202" s="4">
        <v>883362.01390758064</v>
      </c>
      <c r="E1202" t="str">
        <f t="shared" si="36"/>
        <v>Jul</v>
      </c>
      <c r="F1202" t="str">
        <f t="shared" si="37"/>
        <v>2016</v>
      </c>
    </row>
    <row r="1203" spans="1:6" x14ac:dyDescent="0.25">
      <c r="A1203" s="5" t="s">
        <v>248</v>
      </c>
      <c r="B1203" s="3" t="s">
        <v>231</v>
      </c>
      <c r="C1203" s="3" t="s">
        <v>71</v>
      </c>
      <c r="D1203" s="4">
        <v>864804.3755151073</v>
      </c>
      <c r="E1203" t="str">
        <f t="shared" si="36"/>
        <v>Aug</v>
      </c>
      <c r="F1203" t="str">
        <f t="shared" si="37"/>
        <v>2016</v>
      </c>
    </row>
    <row r="1204" spans="1:6" x14ac:dyDescent="0.25">
      <c r="A1204" s="5" t="s">
        <v>248</v>
      </c>
      <c r="B1204" s="3" t="s">
        <v>231</v>
      </c>
      <c r="C1204" s="3" t="s">
        <v>72</v>
      </c>
      <c r="D1204" s="4">
        <v>843575.1438383424</v>
      </c>
      <c r="E1204" t="str">
        <f t="shared" si="36"/>
        <v>Sep</v>
      </c>
      <c r="F1204" t="str">
        <f t="shared" si="37"/>
        <v>2016</v>
      </c>
    </row>
    <row r="1205" spans="1:6" x14ac:dyDescent="0.25">
      <c r="A1205" s="5" t="s">
        <v>248</v>
      </c>
      <c r="B1205" s="3" t="s">
        <v>231</v>
      </c>
      <c r="C1205" s="3" t="s">
        <v>73</v>
      </c>
      <c r="D1205" s="4">
        <v>821522.37373455893</v>
      </c>
      <c r="E1205" t="str">
        <f t="shared" si="36"/>
        <v>Oct</v>
      </c>
      <c r="F1205" t="str">
        <f t="shared" si="37"/>
        <v>2016</v>
      </c>
    </row>
    <row r="1206" spans="1:6" x14ac:dyDescent="0.25">
      <c r="A1206" s="5" t="s">
        <v>248</v>
      </c>
      <c r="B1206" s="3" t="s">
        <v>231</v>
      </c>
      <c r="C1206" s="3" t="s">
        <v>74</v>
      </c>
      <c r="D1206" s="4">
        <v>806948.47118053702</v>
      </c>
      <c r="E1206" t="str">
        <f t="shared" si="36"/>
        <v>Nov</v>
      </c>
      <c r="F1206" t="str">
        <f t="shared" si="37"/>
        <v>2016</v>
      </c>
    </row>
    <row r="1207" spans="1:6" x14ac:dyDescent="0.25">
      <c r="A1207" s="5" t="s">
        <v>248</v>
      </c>
      <c r="B1207" s="3" t="s">
        <v>231</v>
      </c>
      <c r="C1207" s="3" t="s">
        <v>75</v>
      </c>
      <c r="D1207" s="4">
        <v>794108.97968510026</v>
      </c>
      <c r="E1207" t="str">
        <f t="shared" si="36"/>
        <v>Dec</v>
      </c>
      <c r="F1207" t="str">
        <f t="shared" si="37"/>
        <v>2016</v>
      </c>
    </row>
    <row r="1208" spans="1:6" x14ac:dyDescent="0.25">
      <c r="A1208" s="5" t="s">
        <v>248</v>
      </c>
      <c r="B1208" s="3" t="s">
        <v>231</v>
      </c>
      <c r="C1208" s="3" t="s">
        <v>76</v>
      </c>
      <c r="D1208" s="4">
        <v>774342.06291560945</v>
      </c>
      <c r="E1208" t="str">
        <f t="shared" si="36"/>
        <v>Jan</v>
      </c>
      <c r="F1208" t="str">
        <f t="shared" si="37"/>
        <v>2017</v>
      </c>
    </row>
    <row r="1209" spans="1:6" x14ac:dyDescent="0.25">
      <c r="A1209" s="5" t="s">
        <v>248</v>
      </c>
      <c r="B1209" s="3" t="s">
        <v>231</v>
      </c>
      <c r="C1209" s="3" t="s">
        <v>77</v>
      </c>
      <c r="D1209" s="4">
        <v>755871.70251216285</v>
      </c>
      <c r="E1209" t="str">
        <f t="shared" si="36"/>
        <v>Feb</v>
      </c>
      <c r="F1209" t="str">
        <f t="shared" si="37"/>
        <v>2017</v>
      </c>
    </row>
    <row r="1210" spans="1:6" x14ac:dyDescent="0.25">
      <c r="A1210" s="5" t="s">
        <v>248</v>
      </c>
      <c r="B1210" s="3" t="s">
        <v>231</v>
      </c>
      <c r="C1210" s="3" t="s">
        <v>78</v>
      </c>
      <c r="D1210" s="4">
        <v>737238.91585738293</v>
      </c>
      <c r="E1210" t="str">
        <f t="shared" si="36"/>
        <v>Mar</v>
      </c>
      <c r="F1210" t="str">
        <f t="shared" si="37"/>
        <v>2017</v>
      </c>
    </row>
    <row r="1211" spans="1:6" x14ac:dyDescent="0.25">
      <c r="A1211" s="5" t="s">
        <v>248</v>
      </c>
      <c r="B1211" s="3" t="s">
        <v>231</v>
      </c>
      <c r="C1211" s="3" t="s">
        <v>79</v>
      </c>
      <c r="D1211" s="4">
        <v>717212.47508513054</v>
      </c>
      <c r="E1211" t="str">
        <f t="shared" si="36"/>
        <v>Apr</v>
      </c>
      <c r="F1211" t="str">
        <f t="shared" si="37"/>
        <v>2017</v>
      </c>
    </row>
    <row r="1212" spans="1:6" x14ac:dyDescent="0.25">
      <c r="A1212" s="5" t="s">
        <v>248</v>
      </c>
      <c r="B1212" s="3" t="s">
        <v>231</v>
      </c>
      <c r="C1212" s="3" t="s">
        <v>80</v>
      </c>
      <c r="D1212" s="4">
        <v>700578.95404254366</v>
      </c>
      <c r="E1212" t="str">
        <f t="shared" si="36"/>
        <v>May</v>
      </c>
      <c r="F1212" t="str">
        <f t="shared" si="37"/>
        <v>2017</v>
      </c>
    </row>
    <row r="1213" spans="1:6" x14ac:dyDescent="0.25">
      <c r="A1213" s="5" t="s">
        <v>248</v>
      </c>
      <c r="B1213" s="3" t="s">
        <v>231</v>
      </c>
      <c r="C1213" s="3" t="s">
        <v>81</v>
      </c>
      <c r="D1213" s="4">
        <v>687692.72678500297</v>
      </c>
      <c r="E1213" t="str">
        <f t="shared" si="36"/>
        <v>Jun</v>
      </c>
      <c r="F1213" t="str">
        <f t="shared" si="37"/>
        <v>2017</v>
      </c>
    </row>
    <row r="1214" spans="1:6" x14ac:dyDescent="0.25">
      <c r="A1214" s="5" t="s">
        <v>248</v>
      </c>
      <c r="B1214" s="3" t="s">
        <v>231</v>
      </c>
      <c r="C1214" s="3" t="s">
        <v>82</v>
      </c>
      <c r="D1214" s="4">
        <v>672897.82736917026</v>
      </c>
      <c r="E1214" t="str">
        <f t="shared" si="36"/>
        <v>Jul</v>
      </c>
      <c r="F1214" t="str">
        <f t="shared" si="37"/>
        <v>2017</v>
      </c>
    </row>
    <row r="1215" spans="1:6" x14ac:dyDescent="0.25">
      <c r="A1215" s="5" t="s">
        <v>248</v>
      </c>
      <c r="B1215" s="3" t="s">
        <v>231</v>
      </c>
      <c r="C1215" s="3" t="s">
        <v>83</v>
      </c>
      <c r="D1215" s="4">
        <v>660095.16153579066</v>
      </c>
      <c r="E1215" t="str">
        <f t="shared" si="36"/>
        <v>Aug</v>
      </c>
      <c r="F1215" t="str">
        <f t="shared" si="37"/>
        <v>2017</v>
      </c>
    </row>
    <row r="1216" spans="1:6" x14ac:dyDescent="0.25">
      <c r="A1216" s="5" t="s">
        <v>248</v>
      </c>
      <c r="B1216" s="3" t="s">
        <v>231</v>
      </c>
      <c r="C1216" s="3" t="s">
        <v>84</v>
      </c>
      <c r="D1216" s="4">
        <v>647386.8561208219</v>
      </c>
      <c r="E1216" t="str">
        <f t="shared" si="36"/>
        <v>Sep</v>
      </c>
      <c r="F1216" t="str">
        <f t="shared" si="37"/>
        <v>2017</v>
      </c>
    </row>
    <row r="1217" spans="1:6" x14ac:dyDescent="0.25">
      <c r="A1217" s="5" t="s">
        <v>248</v>
      </c>
      <c r="B1217" s="3" t="s">
        <v>231</v>
      </c>
      <c r="C1217" s="3" t="s">
        <v>85</v>
      </c>
      <c r="D1217" s="4">
        <v>633326.42724329396</v>
      </c>
      <c r="E1217" t="str">
        <f t="shared" si="36"/>
        <v>Oct</v>
      </c>
      <c r="F1217" t="str">
        <f t="shared" si="37"/>
        <v>2017</v>
      </c>
    </row>
    <row r="1218" spans="1:6" x14ac:dyDescent="0.25">
      <c r="A1218" s="5" t="s">
        <v>248</v>
      </c>
      <c r="B1218" s="3" t="s">
        <v>231</v>
      </c>
      <c r="C1218" s="3" t="s">
        <v>86</v>
      </c>
      <c r="D1218" s="4">
        <v>618060.09130148846</v>
      </c>
      <c r="E1218" t="str">
        <f t="shared" si="36"/>
        <v>Nov</v>
      </c>
      <c r="F1218" t="str">
        <f t="shared" si="37"/>
        <v>2017</v>
      </c>
    </row>
    <row r="1219" spans="1:6" x14ac:dyDescent="0.25">
      <c r="A1219" s="5" t="s">
        <v>248</v>
      </c>
      <c r="B1219" s="3" t="s">
        <v>231</v>
      </c>
      <c r="C1219" s="3" t="s">
        <v>87</v>
      </c>
      <c r="D1219" s="4">
        <v>605449.39515304309</v>
      </c>
      <c r="E1219" t="str">
        <f t="shared" ref="E1219:E1282" si="38">MID(C1219,1,3)</f>
        <v>Dec</v>
      </c>
      <c r="F1219" t="str">
        <f t="shared" ref="F1219:F1282" si="39">MID(C1219,5,4)</f>
        <v>2017</v>
      </c>
    </row>
    <row r="1220" spans="1:6" x14ac:dyDescent="0.25">
      <c r="A1220" s="5" t="s">
        <v>248</v>
      </c>
      <c r="B1220" s="3" t="s">
        <v>231</v>
      </c>
      <c r="C1220" s="3" t="s">
        <v>88</v>
      </c>
      <c r="D1220" s="4">
        <v>593488.70226146118</v>
      </c>
      <c r="E1220" t="str">
        <f t="shared" si="38"/>
        <v>Jan</v>
      </c>
      <c r="F1220" t="str">
        <f t="shared" si="39"/>
        <v>2018</v>
      </c>
    </row>
    <row r="1221" spans="1:6" x14ac:dyDescent="0.25">
      <c r="A1221" s="5" t="s">
        <v>248</v>
      </c>
      <c r="B1221" s="3" t="s">
        <v>231</v>
      </c>
      <c r="C1221" s="3" t="s">
        <v>89</v>
      </c>
      <c r="D1221" s="4">
        <v>578591.25053909444</v>
      </c>
      <c r="E1221" t="str">
        <f t="shared" si="38"/>
        <v>Feb</v>
      </c>
      <c r="F1221" t="str">
        <f t="shared" si="39"/>
        <v>2018</v>
      </c>
    </row>
    <row r="1222" spans="1:6" x14ac:dyDescent="0.25">
      <c r="A1222" s="5" t="s">
        <v>248</v>
      </c>
      <c r="B1222" s="3" t="s">
        <v>231</v>
      </c>
      <c r="C1222" s="3" t="s">
        <v>90</v>
      </c>
      <c r="D1222" s="4">
        <v>566799.83485044492</v>
      </c>
      <c r="E1222" t="str">
        <f t="shared" si="38"/>
        <v>Mar</v>
      </c>
      <c r="F1222" t="str">
        <f t="shared" si="39"/>
        <v>2018</v>
      </c>
    </row>
    <row r="1223" spans="1:6" x14ac:dyDescent="0.25">
      <c r="A1223" s="5" t="s">
        <v>248</v>
      </c>
      <c r="B1223" s="3" t="s">
        <v>231</v>
      </c>
      <c r="C1223" s="3" t="s">
        <v>91</v>
      </c>
      <c r="D1223" s="4">
        <v>556125.27413680893</v>
      </c>
      <c r="E1223" t="str">
        <f t="shared" si="38"/>
        <v>Apr</v>
      </c>
      <c r="F1223" t="str">
        <f t="shared" si="39"/>
        <v>2018</v>
      </c>
    </row>
    <row r="1224" spans="1:6" x14ac:dyDescent="0.25">
      <c r="A1224" s="5" t="s">
        <v>248</v>
      </c>
      <c r="B1224" s="3" t="s">
        <v>231</v>
      </c>
      <c r="C1224" s="3" t="s">
        <v>92</v>
      </c>
      <c r="D1224" s="4">
        <v>545263.00127026183</v>
      </c>
      <c r="E1224" t="str">
        <f t="shared" si="38"/>
        <v>May</v>
      </c>
      <c r="F1224" t="str">
        <f t="shared" si="39"/>
        <v>2018</v>
      </c>
    </row>
    <row r="1225" spans="1:6" x14ac:dyDescent="0.25">
      <c r="A1225" s="5" t="s">
        <v>248</v>
      </c>
      <c r="B1225" s="3" t="s">
        <v>231</v>
      </c>
      <c r="C1225" s="3" t="s">
        <v>93</v>
      </c>
      <c r="D1225" s="4">
        <v>535947.30000917183</v>
      </c>
      <c r="E1225" t="str">
        <f t="shared" si="38"/>
        <v>Jun</v>
      </c>
      <c r="F1225" t="str">
        <f t="shared" si="39"/>
        <v>2018</v>
      </c>
    </row>
    <row r="1226" spans="1:6" x14ac:dyDescent="0.25">
      <c r="A1226" s="5" t="s">
        <v>248</v>
      </c>
      <c r="B1226" s="3" t="s">
        <v>231</v>
      </c>
      <c r="C1226" s="3" t="s">
        <v>94</v>
      </c>
      <c r="D1226" s="4">
        <v>525525.9304507568</v>
      </c>
      <c r="E1226" t="str">
        <f t="shared" si="38"/>
        <v>Jul</v>
      </c>
      <c r="F1226" t="str">
        <f t="shared" si="39"/>
        <v>2018</v>
      </c>
    </row>
    <row r="1227" spans="1:6" x14ac:dyDescent="0.25">
      <c r="A1227" s="5" t="s">
        <v>248</v>
      </c>
      <c r="B1227" s="3" t="s">
        <v>231</v>
      </c>
      <c r="C1227" s="3" t="s">
        <v>95</v>
      </c>
      <c r="D1227" s="4">
        <v>516217.31122734083</v>
      </c>
      <c r="E1227" t="str">
        <f t="shared" si="38"/>
        <v>Aug</v>
      </c>
      <c r="F1227" t="str">
        <f t="shared" si="39"/>
        <v>2018</v>
      </c>
    </row>
    <row r="1228" spans="1:6" x14ac:dyDescent="0.25">
      <c r="A1228" s="5" t="s">
        <v>248</v>
      </c>
      <c r="B1228" s="3" t="s">
        <v>231</v>
      </c>
      <c r="C1228" s="3" t="s">
        <v>96</v>
      </c>
      <c r="D1228" s="4">
        <v>504995.16982477705</v>
      </c>
      <c r="E1228" t="str">
        <f t="shared" si="38"/>
        <v>Sep</v>
      </c>
      <c r="F1228" t="str">
        <f t="shared" si="39"/>
        <v>2018</v>
      </c>
    </row>
    <row r="1229" spans="1:6" x14ac:dyDescent="0.25">
      <c r="A1229" s="5" t="s">
        <v>248</v>
      </c>
      <c r="B1229" s="3" t="s">
        <v>231</v>
      </c>
      <c r="C1229" s="3" t="s">
        <v>97</v>
      </c>
      <c r="D1229" s="4">
        <v>494230.50443708285</v>
      </c>
      <c r="E1229" t="str">
        <f t="shared" si="38"/>
        <v>Oct</v>
      </c>
      <c r="F1229" t="str">
        <f t="shared" si="39"/>
        <v>2018</v>
      </c>
    </row>
    <row r="1230" spans="1:6" x14ac:dyDescent="0.25">
      <c r="A1230" s="5" t="s">
        <v>248</v>
      </c>
      <c r="B1230" s="3" t="s">
        <v>231</v>
      </c>
      <c r="C1230" s="3" t="s">
        <v>98</v>
      </c>
      <c r="D1230" s="4">
        <v>487758.95082246058</v>
      </c>
      <c r="E1230" t="str">
        <f t="shared" si="38"/>
        <v>Nov</v>
      </c>
      <c r="F1230" t="str">
        <f t="shared" si="39"/>
        <v>2018</v>
      </c>
    </row>
    <row r="1231" spans="1:6" x14ac:dyDescent="0.25">
      <c r="A1231" s="5" t="s">
        <v>248</v>
      </c>
      <c r="B1231" s="3" t="s">
        <v>231</v>
      </c>
      <c r="C1231" s="3" t="s">
        <v>99</v>
      </c>
      <c r="D1231" s="4">
        <v>477649.49845957634</v>
      </c>
      <c r="E1231" t="str">
        <f t="shared" si="38"/>
        <v>Dec</v>
      </c>
      <c r="F1231" t="str">
        <f t="shared" si="39"/>
        <v>2018</v>
      </c>
    </row>
    <row r="1232" spans="1:6" x14ac:dyDescent="0.25">
      <c r="A1232" s="5" t="s">
        <v>248</v>
      </c>
      <c r="B1232" s="3" t="s">
        <v>231</v>
      </c>
      <c r="C1232" s="3" t="s">
        <v>100</v>
      </c>
      <c r="D1232" s="4">
        <v>464999.51407911838</v>
      </c>
      <c r="E1232" t="str">
        <f t="shared" si="38"/>
        <v>Jan</v>
      </c>
      <c r="F1232" t="str">
        <f t="shared" si="39"/>
        <v>2019</v>
      </c>
    </row>
    <row r="1233" spans="1:6" x14ac:dyDescent="0.25">
      <c r="A1233" s="5" t="s">
        <v>248</v>
      </c>
      <c r="B1233" s="3" t="s">
        <v>231</v>
      </c>
      <c r="C1233" s="3" t="s">
        <v>101</v>
      </c>
      <c r="D1233" s="4">
        <v>455357.0659632961</v>
      </c>
      <c r="E1233" t="str">
        <f t="shared" si="38"/>
        <v>Feb</v>
      </c>
      <c r="F1233" t="str">
        <f t="shared" si="39"/>
        <v>2019</v>
      </c>
    </row>
    <row r="1234" spans="1:6" x14ac:dyDescent="0.25">
      <c r="A1234" s="5" t="s">
        <v>248</v>
      </c>
      <c r="B1234" s="3" t="s">
        <v>231</v>
      </c>
      <c r="C1234" s="3" t="s">
        <v>102</v>
      </c>
      <c r="D1234" s="4">
        <v>447686.19311224122</v>
      </c>
      <c r="E1234" t="str">
        <f t="shared" si="38"/>
        <v>Mar</v>
      </c>
      <c r="F1234" t="str">
        <f t="shared" si="39"/>
        <v>2019</v>
      </c>
    </row>
    <row r="1235" spans="1:6" x14ac:dyDescent="0.25">
      <c r="A1235" s="5" t="s">
        <v>248</v>
      </c>
      <c r="B1235" s="3" t="s">
        <v>231</v>
      </c>
      <c r="C1235" s="3" t="s">
        <v>103</v>
      </c>
      <c r="D1235" s="4">
        <v>439454.59699489409</v>
      </c>
      <c r="E1235" t="str">
        <f t="shared" si="38"/>
        <v>Apr</v>
      </c>
      <c r="F1235" t="str">
        <f t="shared" si="39"/>
        <v>2019</v>
      </c>
    </row>
    <row r="1236" spans="1:6" x14ac:dyDescent="0.25">
      <c r="A1236" s="5" t="s">
        <v>248</v>
      </c>
      <c r="B1236" s="3" t="s">
        <v>231</v>
      </c>
      <c r="C1236" s="3" t="s">
        <v>104</v>
      </c>
      <c r="D1236" s="4">
        <v>434114.16470076935</v>
      </c>
      <c r="E1236" t="str">
        <f t="shared" si="38"/>
        <v>May</v>
      </c>
      <c r="F1236" t="str">
        <f t="shared" si="39"/>
        <v>2019</v>
      </c>
    </row>
    <row r="1237" spans="1:6" x14ac:dyDescent="0.25">
      <c r="A1237" s="5" t="s">
        <v>248</v>
      </c>
      <c r="B1237" s="3" t="s">
        <v>231</v>
      </c>
      <c r="C1237" s="3" t="s">
        <v>105</v>
      </c>
      <c r="D1237" s="4">
        <v>428799.06403477769</v>
      </c>
      <c r="E1237" t="str">
        <f t="shared" si="38"/>
        <v>Jun</v>
      </c>
      <c r="F1237" t="str">
        <f t="shared" si="39"/>
        <v>2019</v>
      </c>
    </row>
    <row r="1238" spans="1:6" x14ac:dyDescent="0.25">
      <c r="A1238" s="5" t="s">
        <v>248</v>
      </c>
      <c r="B1238" s="3" t="s">
        <v>231</v>
      </c>
      <c r="C1238" s="3" t="s">
        <v>106</v>
      </c>
      <c r="D1238" s="4">
        <v>417197.05843293935</v>
      </c>
      <c r="E1238" t="str">
        <f t="shared" si="38"/>
        <v>Jul</v>
      </c>
      <c r="F1238" t="str">
        <f t="shared" si="39"/>
        <v>2019</v>
      </c>
    </row>
    <row r="1239" spans="1:6" x14ac:dyDescent="0.25">
      <c r="A1239" s="5" t="s">
        <v>248</v>
      </c>
      <c r="B1239" s="3" t="s">
        <v>231</v>
      </c>
      <c r="C1239" s="3" t="s">
        <v>107</v>
      </c>
      <c r="D1239" s="4">
        <v>406918.78873819252</v>
      </c>
      <c r="E1239" t="str">
        <f t="shared" si="38"/>
        <v>Aug</v>
      </c>
      <c r="F1239" t="str">
        <f t="shared" si="39"/>
        <v>2019</v>
      </c>
    </row>
    <row r="1240" spans="1:6" x14ac:dyDescent="0.25">
      <c r="A1240" s="5" t="s">
        <v>248</v>
      </c>
      <c r="B1240" s="3" t="s">
        <v>231</v>
      </c>
      <c r="C1240" s="3" t="s">
        <v>108</v>
      </c>
      <c r="D1240" s="4">
        <v>403386.84865810582</v>
      </c>
      <c r="E1240" t="str">
        <f t="shared" si="38"/>
        <v>Sep</v>
      </c>
      <c r="F1240" t="str">
        <f t="shared" si="39"/>
        <v>2019</v>
      </c>
    </row>
    <row r="1241" spans="1:6" x14ac:dyDescent="0.25">
      <c r="A1241" s="5" t="s">
        <v>248</v>
      </c>
      <c r="B1241" s="3" t="s">
        <v>231</v>
      </c>
      <c r="C1241" s="3" t="s">
        <v>109</v>
      </c>
      <c r="D1241" s="4">
        <v>396282.82123095373</v>
      </c>
      <c r="E1241" t="str">
        <f t="shared" si="38"/>
        <v>Oct</v>
      </c>
      <c r="F1241" t="str">
        <f t="shared" si="39"/>
        <v>2019</v>
      </c>
    </row>
    <row r="1242" spans="1:6" x14ac:dyDescent="0.25">
      <c r="A1242" s="5" t="s">
        <v>248</v>
      </c>
      <c r="B1242" s="3" t="s">
        <v>231</v>
      </c>
      <c r="C1242" s="3" t="s">
        <v>110</v>
      </c>
      <c r="D1242" s="4">
        <v>387667.68966021296</v>
      </c>
      <c r="E1242" t="str">
        <f t="shared" si="38"/>
        <v>Nov</v>
      </c>
      <c r="F1242" t="str">
        <f t="shared" si="39"/>
        <v>2019</v>
      </c>
    </row>
    <row r="1243" spans="1:6" x14ac:dyDescent="0.25">
      <c r="A1243" s="5" t="s">
        <v>248</v>
      </c>
      <c r="B1243" s="3" t="s">
        <v>231</v>
      </c>
      <c r="C1243" s="3" t="s">
        <v>111</v>
      </c>
      <c r="D1243" s="4">
        <v>379219.99795675941</v>
      </c>
      <c r="E1243" t="str">
        <f t="shared" si="38"/>
        <v>Dec</v>
      </c>
      <c r="F1243" t="str">
        <f t="shared" si="39"/>
        <v>2019</v>
      </c>
    </row>
    <row r="1244" spans="1:6" x14ac:dyDescent="0.25">
      <c r="A1244" s="5" t="s">
        <v>248</v>
      </c>
      <c r="B1244" s="3" t="s">
        <v>231</v>
      </c>
      <c r="C1244" s="3" t="s">
        <v>112</v>
      </c>
      <c r="D1244" s="4">
        <v>371453.74593381718</v>
      </c>
      <c r="E1244" t="str">
        <f t="shared" si="38"/>
        <v>Jan</v>
      </c>
      <c r="F1244" t="str">
        <f t="shared" si="39"/>
        <v>2020</v>
      </c>
    </row>
    <row r="1245" spans="1:6" x14ac:dyDescent="0.25">
      <c r="A1245" s="5" t="s">
        <v>248</v>
      </c>
      <c r="B1245" s="3" t="s">
        <v>231</v>
      </c>
      <c r="C1245" s="3" t="s">
        <v>113</v>
      </c>
      <c r="D1245" s="4">
        <v>367153.71058648382</v>
      </c>
      <c r="E1245" t="str">
        <f t="shared" si="38"/>
        <v>Feb</v>
      </c>
      <c r="F1245" t="str">
        <f t="shared" si="39"/>
        <v>2020</v>
      </c>
    </row>
    <row r="1246" spans="1:6" x14ac:dyDescent="0.25">
      <c r="A1246" s="5" t="s">
        <v>248</v>
      </c>
      <c r="B1246" s="3" t="s">
        <v>231</v>
      </c>
      <c r="C1246" s="3" t="s">
        <v>114</v>
      </c>
      <c r="D1246" s="4">
        <v>361535.44984035561</v>
      </c>
      <c r="E1246" t="str">
        <f t="shared" si="38"/>
        <v>Mar</v>
      </c>
      <c r="F1246" t="str">
        <f t="shared" si="39"/>
        <v>2020</v>
      </c>
    </row>
    <row r="1247" spans="1:6" x14ac:dyDescent="0.25">
      <c r="A1247" s="5" t="s">
        <v>248</v>
      </c>
      <c r="B1247" s="3" t="s">
        <v>231</v>
      </c>
      <c r="C1247" s="3" t="s">
        <v>115</v>
      </c>
      <c r="D1247" s="4">
        <v>350813.4237710638</v>
      </c>
      <c r="E1247" t="str">
        <f t="shared" si="38"/>
        <v>Apr</v>
      </c>
      <c r="F1247" t="str">
        <f t="shared" si="39"/>
        <v>2020</v>
      </c>
    </row>
    <row r="1248" spans="1:6" x14ac:dyDescent="0.25">
      <c r="A1248" s="5" t="s">
        <v>248</v>
      </c>
      <c r="B1248" s="3" t="s">
        <v>231</v>
      </c>
      <c r="C1248" s="3" t="s">
        <v>116</v>
      </c>
      <c r="D1248" s="4">
        <v>345073.19309521548</v>
      </c>
      <c r="E1248" t="str">
        <f t="shared" si="38"/>
        <v>May</v>
      </c>
      <c r="F1248" t="str">
        <f t="shared" si="39"/>
        <v>2020</v>
      </c>
    </row>
    <row r="1249" spans="1:6" x14ac:dyDescent="0.25">
      <c r="A1249" s="5" t="s">
        <v>248</v>
      </c>
      <c r="B1249" s="3" t="s">
        <v>231</v>
      </c>
      <c r="C1249" s="3" t="s">
        <v>117</v>
      </c>
      <c r="D1249" s="4">
        <v>345764.77310487139</v>
      </c>
      <c r="E1249" t="str">
        <f t="shared" si="38"/>
        <v>Jun</v>
      </c>
      <c r="F1249" t="str">
        <f t="shared" si="39"/>
        <v>2020</v>
      </c>
    </row>
    <row r="1250" spans="1:6" x14ac:dyDescent="0.25">
      <c r="A1250" s="5" t="s">
        <v>248</v>
      </c>
      <c r="B1250" s="3" t="s">
        <v>231</v>
      </c>
      <c r="C1250" s="3" t="s">
        <v>118</v>
      </c>
      <c r="D1250" s="4">
        <v>326553.02739126747</v>
      </c>
      <c r="E1250" t="str">
        <f t="shared" si="38"/>
        <v>Jul</v>
      </c>
      <c r="F1250" t="str">
        <f t="shared" si="39"/>
        <v>2020</v>
      </c>
    </row>
    <row r="1251" spans="1:6" x14ac:dyDescent="0.25">
      <c r="A1251" s="5" t="s">
        <v>248</v>
      </c>
      <c r="B1251" s="3" t="s">
        <v>231</v>
      </c>
      <c r="C1251" s="3" t="s">
        <v>119</v>
      </c>
      <c r="D1251" s="4">
        <v>317257.22470633342</v>
      </c>
      <c r="E1251" t="str">
        <f t="shared" si="38"/>
        <v>Aug</v>
      </c>
      <c r="F1251" t="str">
        <f t="shared" si="39"/>
        <v>2020</v>
      </c>
    </row>
    <row r="1252" spans="1:6" x14ac:dyDescent="0.25">
      <c r="A1252" s="5" t="s">
        <v>248</v>
      </c>
      <c r="B1252" s="3" t="s">
        <v>231</v>
      </c>
      <c r="C1252" s="3" t="s">
        <v>120</v>
      </c>
      <c r="D1252" s="4">
        <v>310176.33880924078</v>
      </c>
      <c r="E1252" t="str">
        <f t="shared" si="38"/>
        <v>Sep</v>
      </c>
      <c r="F1252" t="str">
        <f t="shared" si="39"/>
        <v>2020</v>
      </c>
    </row>
    <row r="1253" spans="1:6" x14ac:dyDescent="0.25">
      <c r="A1253" s="5" t="s">
        <v>248</v>
      </c>
      <c r="B1253" s="3" t="s">
        <v>231</v>
      </c>
      <c r="C1253" s="3" t="s">
        <v>121</v>
      </c>
      <c r="D1253" s="4">
        <v>304158.44659459789</v>
      </c>
      <c r="E1253" t="str">
        <f t="shared" si="38"/>
        <v>Oct</v>
      </c>
      <c r="F1253" t="str">
        <f t="shared" si="39"/>
        <v>2020</v>
      </c>
    </row>
    <row r="1254" spans="1:6" x14ac:dyDescent="0.25">
      <c r="A1254" s="5" t="s">
        <v>248</v>
      </c>
      <c r="B1254" s="3" t="s">
        <v>231</v>
      </c>
      <c r="C1254" s="3" t="s">
        <v>122</v>
      </c>
      <c r="D1254" s="4">
        <v>296999.15488953161</v>
      </c>
      <c r="E1254" t="str">
        <f t="shared" si="38"/>
        <v>Nov</v>
      </c>
      <c r="F1254" t="str">
        <f t="shared" si="39"/>
        <v>2020</v>
      </c>
    </row>
    <row r="1255" spans="1:6" x14ac:dyDescent="0.25">
      <c r="A1255" s="5" t="s">
        <v>248</v>
      </c>
      <c r="B1255" s="3" t="s">
        <v>231</v>
      </c>
      <c r="C1255" s="3" t="s">
        <v>123</v>
      </c>
      <c r="D1255" s="4">
        <v>292760.91691253497</v>
      </c>
      <c r="E1255" t="str">
        <f t="shared" si="38"/>
        <v>Dec</v>
      </c>
      <c r="F1255" t="str">
        <f t="shared" si="39"/>
        <v>2020</v>
      </c>
    </row>
    <row r="1256" spans="1:6" x14ac:dyDescent="0.25">
      <c r="A1256" s="5" t="s">
        <v>248</v>
      </c>
      <c r="B1256" s="3" t="s">
        <v>231</v>
      </c>
      <c r="C1256" s="3" t="s">
        <v>124</v>
      </c>
      <c r="D1256" s="4">
        <v>287691.17850079259</v>
      </c>
      <c r="E1256" t="str">
        <f t="shared" si="38"/>
        <v>Jan</v>
      </c>
      <c r="F1256" t="str">
        <f t="shared" si="39"/>
        <v>2021</v>
      </c>
    </row>
    <row r="1257" spans="1:6" x14ac:dyDescent="0.25">
      <c r="A1257" s="5" t="s">
        <v>248</v>
      </c>
      <c r="B1257" s="3" t="s">
        <v>231</v>
      </c>
      <c r="C1257" s="3" t="s">
        <v>125</v>
      </c>
      <c r="D1257" s="4">
        <v>283615.9204797998</v>
      </c>
      <c r="E1257" t="str">
        <f t="shared" si="38"/>
        <v>Feb</v>
      </c>
      <c r="F1257" t="str">
        <f t="shared" si="39"/>
        <v>2021</v>
      </c>
    </row>
    <row r="1258" spans="1:6" x14ac:dyDescent="0.25">
      <c r="A1258" s="5" t="s">
        <v>248</v>
      </c>
      <c r="B1258" s="3" t="s">
        <v>231</v>
      </c>
      <c r="C1258" s="3" t="s">
        <v>126</v>
      </c>
      <c r="D1258" s="4">
        <v>279648.72447760915</v>
      </c>
      <c r="E1258" t="str">
        <f t="shared" si="38"/>
        <v>Mar</v>
      </c>
      <c r="F1258" t="str">
        <f t="shared" si="39"/>
        <v>2021</v>
      </c>
    </row>
    <row r="1259" spans="1:6" x14ac:dyDescent="0.25">
      <c r="A1259" s="5" t="s">
        <v>248</v>
      </c>
      <c r="B1259" s="3" t="s">
        <v>231</v>
      </c>
      <c r="C1259" s="3" t="s">
        <v>127</v>
      </c>
      <c r="D1259" s="4">
        <v>267945.8139294823</v>
      </c>
      <c r="E1259" t="str">
        <f t="shared" si="38"/>
        <v>Apr</v>
      </c>
      <c r="F1259" t="str">
        <f t="shared" si="39"/>
        <v>2021</v>
      </c>
    </row>
    <row r="1260" spans="1:6" x14ac:dyDescent="0.25">
      <c r="A1260" s="5" t="s">
        <v>248</v>
      </c>
      <c r="B1260" s="3" t="s">
        <v>231</v>
      </c>
      <c r="C1260" s="3" t="s">
        <v>128</v>
      </c>
      <c r="D1260" s="4">
        <v>263461.61230783147</v>
      </c>
      <c r="E1260" t="str">
        <f t="shared" si="38"/>
        <v>May</v>
      </c>
      <c r="F1260" t="str">
        <f t="shared" si="39"/>
        <v>2021</v>
      </c>
    </row>
    <row r="1261" spans="1:6" x14ac:dyDescent="0.25">
      <c r="A1261" s="5" t="s">
        <v>248</v>
      </c>
      <c r="B1261" s="3" t="s">
        <v>231</v>
      </c>
      <c r="C1261" s="3" t="s">
        <v>129</v>
      </c>
      <c r="D1261" s="4">
        <v>201265.63190121207</v>
      </c>
      <c r="E1261" t="str">
        <f t="shared" si="38"/>
        <v>Jun</v>
      </c>
      <c r="F1261" t="str">
        <f t="shared" si="39"/>
        <v>2021</v>
      </c>
    </row>
    <row r="1262" spans="1:6" x14ac:dyDescent="0.25">
      <c r="A1262" s="5" t="s">
        <v>248</v>
      </c>
      <c r="B1262" s="3" t="s">
        <v>231</v>
      </c>
      <c r="C1262" s="3" t="s">
        <v>130</v>
      </c>
      <c r="D1262" s="4">
        <v>111108.49571334648</v>
      </c>
      <c r="E1262" t="str">
        <f t="shared" si="38"/>
        <v>Jul</v>
      </c>
      <c r="F1262" t="str">
        <f t="shared" si="39"/>
        <v>2021</v>
      </c>
    </row>
    <row r="1263" spans="1:6" x14ac:dyDescent="0.25">
      <c r="A1263" s="5" t="s">
        <v>248</v>
      </c>
      <c r="B1263" s="3" t="s">
        <v>231</v>
      </c>
      <c r="C1263" s="3" t="s">
        <v>131</v>
      </c>
      <c r="D1263" s="4">
        <v>106952.70997691651</v>
      </c>
      <c r="E1263" t="str">
        <f t="shared" si="38"/>
        <v>Aug</v>
      </c>
      <c r="F1263" t="str">
        <f t="shared" si="39"/>
        <v>2021</v>
      </c>
    </row>
    <row r="1264" spans="1:6" x14ac:dyDescent="0.25">
      <c r="A1264" s="5" t="s">
        <v>248</v>
      </c>
      <c r="B1264" s="3" t="s">
        <v>231</v>
      </c>
      <c r="C1264" s="3" t="s">
        <v>132</v>
      </c>
      <c r="D1264" s="4">
        <v>104647.32464740315</v>
      </c>
      <c r="E1264" t="str">
        <f t="shared" si="38"/>
        <v>Sep</v>
      </c>
      <c r="F1264" t="str">
        <f t="shared" si="39"/>
        <v>2021</v>
      </c>
    </row>
    <row r="1265" spans="1:6" x14ac:dyDescent="0.25">
      <c r="A1265" s="5" t="s">
        <v>248</v>
      </c>
      <c r="B1265" s="3" t="s">
        <v>231</v>
      </c>
      <c r="C1265" s="3" t="s">
        <v>133</v>
      </c>
      <c r="D1265" s="4">
        <v>103615.63491714376</v>
      </c>
      <c r="E1265" t="str">
        <f t="shared" si="38"/>
        <v>Oct</v>
      </c>
      <c r="F1265" t="str">
        <f t="shared" si="39"/>
        <v>2021</v>
      </c>
    </row>
    <row r="1266" spans="1:6" x14ac:dyDescent="0.25">
      <c r="A1266" s="5" t="s">
        <v>248</v>
      </c>
      <c r="B1266" s="3" t="s">
        <v>231</v>
      </c>
      <c r="C1266" s="3" t="s">
        <v>134</v>
      </c>
      <c r="D1266" s="4">
        <v>101968.65522611838</v>
      </c>
      <c r="E1266" t="str">
        <f t="shared" si="38"/>
        <v>Nov</v>
      </c>
      <c r="F1266" t="str">
        <f t="shared" si="39"/>
        <v>2021</v>
      </c>
    </row>
    <row r="1267" spans="1:6" x14ac:dyDescent="0.25">
      <c r="A1267" s="5" t="s">
        <v>248</v>
      </c>
      <c r="B1267" s="3" t="s">
        <v>231</v>
      </c>
      <c r="C1267" s="3" t="s">
        <v>135</v>
      </c>
      <c r="D1267" s="4">
        <v>100729.73745381925</v>
      </c>
      <c r="E1267" t="str">
        <f t="shared" si="38"/>
        <v>Dec</v>
      </c>
      <c r="F1267" t="str">
        <f t="shared" si="39"/>
        <v>2021</v>
      </c>
    </row>
    <row r="1268" spans="1:6" x14ac:dyDescent="0.25">
      <c r="A1268" s="5" t="s">
        <v>248</v>
      </c>
      <c r="B1268" s="3" t="s">
        <v>231</v>
      </c>
      <c r="C1268" s="3" t="s">
        <v>136</v>
      </c>
      <c r="D1268" s="4">
        <v>99442.162962302842</v>
      </c>
      <c r="E1268" t="str">
        <f t="shared" si="38"/>
        <v>Jan</v>
      </c>
      <c r="F1268" t="str">
        <f t="shared" si="39"/>
        <v>2022</v>
      </c>
    </row>
    <row r="1269" spans="1:6" x14ac:dyDescent="0.25">
      <c r="A1269" s="5" t="s">
        <v>248</v>
      </c>
      <c r="B1269" s="3" t="s">
        <v>231</v>
      </c>
      <c r="C1269" s="3" t="s">
        <v>137</v>
      </c>
      <c r="D1269" s="4">
        <v>98209.413197104659</v>
      </c>
      <c r="E1269" t="str">
        <f t="shared" si="38"/>
        <v>Feb</v>
      </c>
      <c r="F1269" t="str">
        <f t="shared" si="39"/>
        <v>2022</v>
      </c>
    </row>
    <row r="1270" spans="1:6" x14ac:dyDescent="0.25">
      <c r="A1270" s="5" t="s">
        <v>248</v>
      </c>
      <c r="B1270" s="3" t="s">
        <v>231</v>
      </c>
      <c r="C1270" s="3" t="s">
        <v>138</v>
      </c>
      <c r="D1270" s="4">
        <v>96994.023378211263</v>
      </c>
      <c r="E1270" t="str">
        <f t="shared" si="38"/>
        <v>Mar</v>
      </c>
      <c r="F1270" t="str">
        <f t="shared" si="39"/>
        <v>2022</v>
      </c>
    </row>
    <row r="1271" spans="1:6" x14ac:dyDescent="0.25">
      <c r="A1271" s="5" t="s">
        <v>248</v>
      </c>
      <c r="B1271" s="3" t="s">
        <v>231</v>
      </c>
      <c r="C1271" s="3" t="s">
        <v>139</v>
      </c>
      <c r="D1271" s="4">
        <v>95795.714603377754</v>
      </c>
      <c r="E1271" t="str">
        <f t="shared" si="38"/>
        <v>Apr</v>
      </c>
      <c r="F1271" t="str">
        <f t="shared" si="39"/>
        <v>2022</v>
      </c>
    </row>
    <row r="1272" spans="1:6" x14ac:dyDescent="0.25">
      <c r="A1272" s="5" t="s">
        <v>248</v>
      </c>
      <c r="B1272" s="3" t="s">
        <v>231</v>
      </c>
      <c r="C1272" s="3" t="s">
        <v>140</v>
      </c>
      <c r="D1272" s="4">
        <v>94614.221892147863</v>
      </c>
      <c r="E1272" t="str">
        <f t="shared" si="38"/>
        <v>May</v>
      </c>
      <c r="F1272" t="str">
        <f t="shared" si="39"/>
        <v>2022</v>
      </c>
    </row>
    <row r="1273" spans="1:6" x14ac:dyDescent="0.25">
      <c r="A1273" s="5" t="s">
        <v>248</v>
      </c>
      <c r="B1273" s="3" t="s">
        <v>231</v>
      </c>
      <c r="C1273" s="3" t="s">
        <v>141</v>
      </c>
      <c r="D1273" s="4">
        <v>93449.278395349873</v>
      </c>
      <c r="E1273" t="str">
        <f t="shared" si="38"/>
        <v>Jun</v>
      </c>
      <c r="F1273" t="str">
        <f t="shared" si="39"/>
        <v>2022</v>
      </c>
    </row>
    <row r="1274" spans="1:6" x14ac:dyDescent="0.25">
      <c r="A1274" s="5" t="s">
        <v>248</v>
      </c>
      <c r="B1274" s="3" t="s">
        <v>231</v>
      </c>
      <c r="C1274" s="3" t="s">
        <v>142</v>
      </c>
      <c r="D1274" s="4">
        <v>92300.627216885317</v>
      </c>
      <c r="E1274" t="str">
        <f t="shared" si="38"/>
        <v>Jul</v>
      </c>
      <c r="F1274" t="str">
        <f t="shared" si="39"/>
        <v>2022</v>
      </c>
    </row>
    <row r="1275" spans="1:6" x14ac:dyDescent="0.25">
      <c r="A1275" s="5" t="s">
        <v>248</v>
      </c>
      <c r="B1275" s="3" t="s">
        <v>231</v>
      </c>
      <c r="C1275" s="3" t="s">
        <v>143</v>
      </c>
      <c r="D1275" s="4">
        <v>91168.014845013488</v>
      </c>
      <c r="E1275" t="str">
        <f t="shared" si="38"/>
        <v>Aug</v>
      </c>
      <c r="F1275" t="str">
        <f t="shared" si="39"/>
        <v>2022</v>
      </c>
    </row>
    <row r="1276" spans="1:6" x14ac:dyDescent="0.25">
      <c r="A1276" s="5" t="s">
        <v>248</v>
      </c>
      <c r="B1276" s="3" t="s">
        <v>231</v>
      </c>
      <c r="C1276" s="3" t="s">
        <v>144</v>
      </c>
      <c r="D1276" s="4">
        <v>90051.189145088443</v>
      </c>
      <c r="E1276" t="str">
        <f t="shared" si="38"/>
        <v>Sep</v>
      </c>
      <c r="F1276" t="str">
        <f t="shared" si="39"/>
        <v>2022</v>
      </c>
    </row>
    <row r="1277" spans="1:6" x14ac:dyDescent="0.25">
      <c r="A1277" s="5" t="s">
        <v>248</v>
      </c>
      <c r="B1277" s="3" t="s">
        <v>231</v>
      </c>
      <c r="C1277" s="3" t="s">
        <v>145</v>
      </c>
      <c r="D1277" s="4">
        <v>88949.903889727168</v>
      </c>
      <c r="E1277" t="str">
        <f t="shared" si="38"/>
        <v>Oct</v>
      </c>
      <c r="F1277" t="str">
        <f t="shared" si="39"/>
        <v>2022</v>
      </c>
    </row>
    <row r="1278" spans="1:6" x14ac:dyDescent="0.25">
      <c r="A1278" s="5" t="s">
        <v>248</v>
      </c>
      <c r="B1278" s="3" t="s">
        <v>231</v>
      </c>
      <c r="C1278" s="3" t="s">
        <v>146</v>
      </c>
      <c r="D1278" s="4">
        <v>87863.913490094157</v>
      </c>
      <c r="E1278" t="str">
        <f t="shared" si="38"/>
        <v>Nov</v>
      </c>
      <c r="F1278" t="str">
        <f t="shared" si="39"/>
        <v>2022</v>
      </c>
    </row>
    <row r="1279" spans="1:6" x14ac:dyDescent="0.25">
      <c r="A1279" s="5" t="s">
        <v>248</v>
      </c>
      <c r="B1279" s="3" t="s">
        <v>231</v>
      </c>
      <c r="C1279" s="3" t="s">
        <v>147</v>
      </c>
      <c r="D1279" s="4">
        <v>86792.990002047678</v>
      </c>
      <c r="E1279" t="str">
        <f t="shared" si="38"/>
        <v>Dec</v>
      </c>
      <c r="F1279" t="str">
        <f t="shared" si="39"/>
        <v>2022</v>
      </c>
    </row>
    <row r="1280" spans="1:6" x14ac:dyDescent="0.25">
      <c r="A1280" s="5" t="s">
        <v>248</v>
      </c>
      <c r="B1280" s="3" t="s">
        <v>231</v>
      </c>
      <c r="C1280" s="3" t="s">
        <v>148</v>
      </c>
      <c r="D1280" s="4">
        <v>85736.890413846981</v>
      </c>
      <c r="E1280" t="str">
        <f t="shared" si="38"/>
        <v>Jan</v>
      </c>
      <c r="F1280" t="str">
        <f t="shared" si="39"/>
        <v>2023</v>
      </c>
    </row>
    <row r="1281" spans="1:6" x14ac:dyDescent="0.25">
      <c r="A1281" s="5" t="s">
        <v>248</v>
      </c>
      <c r="B1281" s="3" t="s">
        <v>231</v>
      </c>
      <c r="C1281" s="3" t="s">
        <v>149</v>
      </c>
      <c r="D1281" s="4">
        <v>84695.388058445242</v>
      </c>
      <c r="E1281" t="str">
        <f t="shared" si="38"/>
        <v>Feb</v>
      </c>
      <c r="F1281" t="str">
        <f t="shared" si="39"/>
        <v>2023</v>
      </c>
    </row>
    <row r="1282" spans="1:6" x14ac:dyDescent="0.25">
      <c r="A1282" s="5" t="s">
        <v>248</v>
      </c>
      <c r="B1282" s="3" t="s">
        <v>231</v>
      </c>
      <c r="C1282" s="3" t="s">
        <v>150</v>
      </c>
      <c r="D1282" s="4">
        <v>83668.259430248174</v>
      </c>
      <c r="E1282" t="str">
        <f t="shared" si="38"/>
        <v>Mar</v>
      </c>
      <c r="F1282" t="str">
        <f t="shared" si="39"/>
        <v>2023</v>
      </c>
    </row>
    <row r="1283" spans="1:6" x14ac:dyDescent="0.25">
      <c r="A1283" s="5" t="s">
        <v>248</v>
      </c>
      <c r="B1283" s="3" t="s">
        <v>231</v>
      </c>
      <c r="C1283" s="3" t="s">
        <v>151</v>
      </c>
      <c r="D1283" s="4">
        <v>82655.277054946026</v>
      </c>
      <c r="E1283" t="str">
        <f t="shared" ref="E1283:E1346" si="40">MID(C1283,1,3)</f>
        <v>Apr</v>
      </c>
      <c r="F1283" t="str">
        <f t="shared" ref="F1283:F1346" si="41">MID(C1283,5,4)</f>
        <v>2023</v>
      </c>
    </row>
    <row r="1284" spans="1:6" x14ac:dyDescent="0.25">
      <c r="A1284" s="5" t="s">
        <v>248</v>
      </c>
      <c r="B1284" s="3" t="s">
        <v>231</v>
      </c>
      <c r="C1284" s="3" t="s">
        <v>152</v>
      </c>
      <c r="D1284" s="4">
        <v>81656.228218565157</v>
      </c>
      <c r="E1284" t="str">
        <f t="shared" si="40"/>
        <v>May</v>
      </c>
      <c r="F1284" t="str">
        <f t="shared" si="41"/>
        <v>2023</v>
      </c>
    </row>
    <row r="1285" spans="1:6" x14ac:dyDescent="0.25">
      <c r="A1285" s="5" t="s">
        <v>248</v>
      </c>
      <c r="B1285" s="3" t="s">
        <v>231</v>
      </c>
      <c r="C1285" s="3" t="s">
        <v>153</v>
      </c>
      <c r="D1285" s="4">
        <v>80670.897161321627</v>
      </c>
      <c r="E1285" t="str">
        <f t="shared" si="40"/>
        <v>Jun</v>
      </c>
      <c r="F1285" t="str">
        <f t="shared" si="41"/>
        <v>2023</v>
      </c>
    </row>
    <row r="1286" spans="1:6" x14ac:dyDescent="0.25">
      <c r="A1286" s="5" t="s">
        <v>248</v>
      </c>
      <c r="B1286" s="3" t="s">
        <v>231</v>
      </c>
      <c r="C1286" s="3" t="s">
        <v>154</v>
      </c>
      <c r="D1286" s="4">
        <v>79699.067216168609</v>
      </c>
      <c r="E1286" t="str">
        <f t="shared" si="40"/>
        <v>Jul</v>
      </c>
      <c r="F1286" t="str">
        <f t="shared" si="41"/>
        <v>2023</v>
      </c>
    </row>
    <row r="1287" spans="1:6" x14ac:dyDescent="0.25">
      <c r="A1287" s="5" t="s">
        <v>248</v>
      </c>
      <c r="B1287" s="3" t="s">
        <v>231</v>
      </c>
      <c r="C1287" s="3" t="s">
        <v>155</v>
      </c>
      <c r="D1287" s="4">
        <v>78647.291310443383</v>
      </c>
      <c r="E1287" t="str">
        <f t="shared" si="40"/>
        <v>Aug</v>
      </c>
      <c r="F1287" t="str">
        <f t="shared" si="41"/>
        <v>2023</v>
      </c>
    </row>
    <row r="1288" spans="1:6" x14ac:dyDescent="0.25">
      <c r="A1288" s="5" t="s">
        <v>248</v>
      </c>
      <c r="B1288" s="3" t="s">
        <v>231</v>
      </c>
      <c r="C1288" s="3" t="s">
        <v>156</v>
      </c>
      <c r="D1288" s="4">
        <v>77701.860722412413</v>
      </c>
      <c r="E1288" t="str">
        <f t="shared" si="40"/>
        <v>Sep</v>
      </c>
      <c r="F1288" t="str">
        <f t="shared" si="41"/>
        <v>2023</v>
      </c>
    </row>
    <row r="1289" spans="1:6" x14ac:dyDescent="0.25">
      <c r="A1289" s="5" t="s">
        <v>248</v>
      </c>
      <c r="B1289" s="3" t="s">
        <v>231</v>
      </c>
      <c r="C1289" s="3" t="s">
        <v>157</v>
      </c>
      <c r="D1289" s="4">
        <v>76769.323864887207</v>
      </c>
      <c r="E1289" t="str">
        <f t="shared" si="40"/>
        <v>Oct</v>
      </c>
      <c r="F1289" t="str">
        <f t="shared" si="41"/>
        <v>2023</v>
      </c>
    </row>
    <row r="1290" spans="1:6" x14ac:dyDescent="0.25">
      <c r="A1290" s="5" t="s">
        <v>248</v>
      </c>
      <c r="B1290" s="3" t="s">
        <v>231</v>
      </c>
      <c r="C1290" s="3" t="s">
        <v>158</v>
      </c>
      <c r="D1290" s="4">
        <v>75849.487099872509</v>
      </c>
      <c r="E1290" t="str">
        <f t="shared" si="40"/>
        <v>Nov</v>
      </c>
      <c r="F1290" t="str">
        <f t="shared" si="41"/>
        <v>2023</v>
      </c>
    </row>
    <row r="1291" spans="1:6" x14ac:dyDescent="0.25">
      <c r="A1291" s="5" t="s">
        <v>248</v>
      </c>
      <c r="B1291" s="3" t="s">
        <v>231</v>
      </c>
      <c r="C1291" s="3" t="s">
        <v>159</v>
      </c>
      <c r="D1291" s="4">
        <v>74942.151397752474</v>
      </c>
      <c r="E1291" t="str">
        <f t="shared" si="40"/>
        <v>Dec</v>
      </c>
      <c r="F1291" t="str">
        <f t="shared" si="41"/>
        <v>2023</v>
      </c>
    </row>
    <row r="1292" spans="1:6" x14ac:dyDescent="0.25">
      <c r="A1292" s="5" t="s">
        <v>248</v>
      </c>
      <c r="B1292" s="3" t="s">
        <v>231</v>
      </c>
      <c r="C1292" s="3" t="s">
        <v>160</v>
      </c>
      <c r="D1292" s="4">
        <v>74047.12850488961</v>
      </c>
      <c r="E1292" t="str">
        <f t="shared" si="40"/>
        <v>Jan</v>
      </c>
      <c r="F1292" t="str">
        <f t="shared" si="41"/>
        <v>2024</v>
      </c>
    </row>
    <row r="1293" spans="1:6" x14ac:dyDescent="0.25">
      <c r="A1293" s="5" t="s">
        <v>248</v>
      </c>
      <c r="B1293" s="3" t="s">
        <v>231</v>
      </c>
      <c r="C1293" s="3" t="s">
        <v>161</v>
      </c>
      <c r="D1293" s="4">
        <v>73164.231706193837</v>
      </c>
      <c r="E1293" t="str">
        <f t="shared" si="40"/>
        <v>Feb</v>
      </c>
      <c r="F1293" t="str">
        <f t="shared" si="41"/>
        <v>2024</v>
      </c>
    </row>
    <row r="1294" spans="1:6" x14ac:dyDescent="0.25">
      <c r="A1294" s="5" t="s">
        <v>248</v>
      </c>
      <c r="B1294" s="3" t="s">
        <v>231</v>
      </c>
      <c r="C1294" s="3" t="s">
        <v>162</v>
      </c>
      <c r="D1294" s="4">
        <v>72293.275948027716</v>
      </c>
      <c r="E1294" t="str">
        <f t="shared" si="40"/>
        <v>Mar</v>
      </c>
      <c r="F1294" t="str">
        <f t="shared" si="41"/>
        <v>2024</v>
      </c>
    </row>
    <row r="1295" spans="1:6" x14ac:dyDescent="0.25">
      <c r="A1295" s="5" t="s">
        <v>248</v>
      </c>
      <c r="B1295" s="3" t="s">
        <v>231</v>
      </c>
      <c r="C1295" s="3" t="s">
        <v>163</v>
      </c>
      <c r="D1295" s="4">
        <v>71434.080861111448</v>
      </c>
      <c r="E1295" t="str">
        <f t="shared" si="40"/>
        <v>Apr</v>
      </c>
      <c r="F1295" t="str">
        <f t="shared" si="41"/>
        <v>2024</v>
      </c>
    </row>
    <row r="1296" spans="1:6" x14ac:dyDescent="0.25">
      <c r="A1296" s="5" t="s">
        <v>248</v>
      </c>
      <c r="B1296" s="3" t="s">
        <v>231</v>
      </c>
      <c r="C1296" s="3" t="s">
        <v>164</v>
      </c>
      <c r="D1296" s="4">
        <v>70586.467737617902</v>
      </c>
      <c r="E1296" t="str">
        <f t="shared" si="40"/>
        <v>May</v>
      </c>
      <c r="F1296" t="str">
        <f t="shared" si="41"/>
        <v>2024</v>
      </c>
    </row>
    <row r="1297" spans="1:6" x14ac:dyDescent="0.25">
      <c r="A1297" s="5" t="s">
        <v>248</v>
      </c>
      <c r="B1297" s="3" t="s">
        <v>231</v>
      </c>
      <c r="C1297" s="3" t="s">
        <v>165</v>
      </c>
      <c r="D1297" s="4">
        <v>69750.261492625097</v>
      </c>
      <c r="E1297" t="str">
        <f t="shared" si="40"/>
        <v>Jun</v>
      </c>
      <c r="F1297" t="str">
        <f t="shared" si="41"/>
        <v>2024</v>
      </c>
    </row>
    <row r="1298" spans="1:6" x14ac:dyDescent="0.25">
      <c r="A1298" s="5" t="s">
        <v>248</v>
      </c>
      <c r="B1298" s="3" t="s">
        <v>231</v>
      </c>
      <c r="C1298" s="3" t="s">
        <v>166</v>
      </c>
      <c r="D1298" s="4">
        <v>68925.289302663616</v>
      </c>
      <c r="E1298" t="str">
        <f t="shared" si="40"/>
        <v>Jul</v>
      </c>
      <c r="F1298" t="str">
        <f t="shared" si="41"/>
        <v>2024</v>
      </c>
    </row>
    <row r="1299" spans="1:6" x14ac:dyDescent="0.25">
      <c r="A1299" s="5" t="s">
        <v>248</v>
      </c>
      <c r="B1299" s="3" t="s">
        <v>231</v>
      </c>
      <c r="C1299" s="3" t="s">
        <v>167</v>
      </c>
      <c r="D1299" s="4">
        <v>68111.385474432085</v>
      </c>
      <c r="E1299" t="str">
        <f t="shared" si="40"/>
        <v>Aug</v>
      </c>
      <c r="F1299" t="str">
        <f t="shared" si="41"/>
        <v>2024</v>
      </c>
    </row>
    <row r="1300" spans="1:6" x14ac:dyDescent="0.25">
      <c r="A1300" s="5" t="s">
        <v>248</v>
      </c>
      <c r="B1300" s="3" t="s">
        <v>231</v>
      </c>
      <c r="C1300" s="3" t="s">
        <v>168</v>
      </c>
      <c r="D1300" s="4">
        <v>67308.379623008528</v>
      </c>
      <c r="E1300" t="str">
        <f t="shared" si="40"/>
        <v>Sep</v>
      </c>
      <c r="F1300" t="str">
        <f t="shared" si="41"/>
        <v>2024</v>
      </c>
    </row>
    <row r="1301" spans="1:6" x14ac:dyDescent="0.25">
      <c r="A1301" s="5" t="s">
        <v>248</v>
      </c>
      <c r="B1301" s="3" t="s">
        <v>231</v>
      </c>
      <c r="C1301" s="3" t="s">
        <v>169</v>
      </c>
      <c r="D1301" s="4">
        <v>66516.109516544195</v>
      </c>
      <c r="E1301" t="str">
        <f t="shared" si="40"/>
        <v>Oct</v>
      </c>
      <c r="F1301" t="str">
        <f t="shared" si="41"/>
        <v>2024</v>
      </c>
    </row>
    <row r="1302" spans="1:6" x14ac:dyDescent="0.25">
      <c r="A1302" s="5" t="s">
        <v>248</v>
      </c>
      <c r="B1302" s="3" t="s">
        <v>231</v>
      </c>
      <c r="C1302" s="3" t="s">
        <v>170</v>
      </c>
      <c r="D1302" s="4">
        <v>65734.412238832549</v>
      </c>
      <c r="E1302" t="str">
        <f t="shared" si="40"/>
        <v>Nov</v>
      </c>
      <c r="F1302" t="str">
        <f t="shared" si="41"/>
        <v>2024</v>
      </c>
    </row>
    <row r="1303" spans="1:6" x14ac:dyDescent="0.25">
      <c r="A1303" s="5" t="s">
        <v>248</v>
      </c>
      <c r="B1303" s="3" t="s">
        <v>231</v>
      </c>
      <c r="C1303" s="3" t="s">
        <v>171</v>
      </c>
      <c r="D1303" s="4">
        <v>64963.133526740341</v>
      </c>
      <c r="E1303" t="str">
        <f t="shared" si="40"/>
        <v>Dec</v>
      </c>
      <c r="F1303" t="str">
        <f t="shared" si="41"/>
        <v>2024</v>
      </c>
    </row>
    <row r="1304" spans="1:6" x14ac:dyDescent="0.25">
      <c r="A1304" s="5" t="s">
        <v>248</v>
      </c>
      <c r="B1304" s="3" t="s">
        <v>231</v>
      </c>
      <c r="C1304" s="3" t="s">
        <v>172</v>
      </c>
      <c r="D1304" s="4">
        <v>64202.112202608478</v>
      </c>
      <c r="E1304" t="str">
        <f t="shared" si="40"/>
        <v>Jan</v>
      </c>
      <c r="F1304" t="str">
        <f t="shared" si="41"/>
        <v>2025</v>
      </c>
    </row>
    <row r="1305" spans="1:6" x14ac:dyDescent="0.25">
      <c r="A1305" s="5" t="s">
        <v>248</v>
      </c>
      <c r="B1305" s="3" t="s">
        <v>231</v>
      </c>
      <c r="C1305" s="3" t="s">
        <v>173</v>
      </c>
      <c r="D1305" s="4">
        <v>63451.197964756262</v>
      </c>
      <c r="E1305" t="str">
        <f t="shared" si="40"/>
        <v>Feb</v>
      </c>
      <c r="F1305" t="str">
        <f t="shared" si="41"/>
        <v>2025</v>
      </c>
    </row>
    <row r="1306" spans="1:6" x14ac:dyDescent="0.25">
      <c r="A1306" s="5" t="s">
        <v>248</v>
      </c>
      <c r="B1306" s="3" t="s">
        <v>231</v>
      </c>
      <c r="C1306" s="3" t="s">
        <v>174</v>
      </c>
      <c r="D1306" s="4">
        <v>62806.608765967452</v>
      </c>
      <c r="E1306" t="str">
        <f t="shared" si="40"/>
        <v>Mar</v>
      </c>
      <c r="F1306" t="str">
        <f t="shared" si="41"/>
        <v>2025</v>
      </c>
    </row>
    <row r="1307" spans="1:6" x14ac:dyDescent="0.25">
      <c r="A1307" s="5" t="s">
        <v>248</v>
      </c>
      <c r="B1307" s="3" t="s">
        <v>231</v>
      </c>
      <c r="C1307" s="3" t="s">
        <v>175</v>
      </c>
      <c r="D1307" s="4">
        <v>62074.6692592576</v>
      </c>
      <c r="E1307" t="str">
        <f t="shared" si="40"/>
        <v>Apr</v>
      </c>
      <c r="F1307" t="str">
        <f t="shared" si="41"/>
        <v>2025</v>
      </c>
    </row>
    <row r="1308" spans="1:6" x14ac:dyDescent="0.25">
      <c r="A1308" s="5" t="s">
        <v>248</v>
      </c>
      <c r="B1308" s="3" t="s">
        <v>231</v>
      </c>
      <c r="C1308" s="3" t="s">
        <v>176</v>
      </c>
      <c r="D1308" s="4">
        <v>61352.396479595634</v>
      </c>
      <c r="E1308" t="str">
        <f t="shared" si="40"/>
        <v>May</v>
      </c>
      <c r="F1308" t="str">
        <f t="shared" si="41"/>
        <v>2025</v>
      </c>
    </row>
    <row r="1309" spans="1:6" x14ac:dyDescent="0.25">
      <c r="A1309" s="5" t="s">
        <v>248</v>
      </c>
      <c r="B1309" s="3" t="s">
        <v>231</v>
      </c>
      <c r="C1309" s="3" t="s">
        <v>177</v>
      </c>
      <c r="D1309" s="4">
        <v>60639.645748206021</v>
      </c>
      <c r="E1309" t="str">
        <f t="shared" si="40"/>
        <v>Jun</v>
      </c>
      <c r="F1309" t="str">
        <f t="shared" si="41"/>
        <v>2025</v>
      </c>
    </row>
    <row r="1310" spans="1:6" x14ac:dyDescent="0.25">
      <c r="A1310" s="5" t="s">
        <v>248</v>
      </c>
      <c r="B1310" s="3" t="s">
        <v>231</v>
      </c>
      <c r="C1310" s="3" t="s">
        <v>178</v>
      </c>
      <c r="D1310" s="4">
        <v>59936.281216481308</v>
      </c>
      <c r="E1310" t="str">
        <f t="shared" si="40"/>
        <v>Jul</v>
      </c>
      <c r="F1310" t="str">
        <f t="shared" si="41"/>
        <v>2025</v>
      </c>
    </row>
    <row r="1311" spans="1:6" x14ac:dyDescent="0.25">
      <c r="A1311" s="5" t="s">
        <v>248</v>
      </c>
      <c r="B1311" s="3" t="s">
        <v>231</v>
      </c>
      <c r="C1311" s="3" t="s">
        <v>179</v>
      </c>
      <c r="D1311" s="4">
        <v>59242.159582740787</v>
      </c>
      <c r="E1311" t="str">
        <f t="shared" si="40"/>
        <v>Aug</v>
      </c>
      <c r="F1311" t="str">
        <f t="shared" si="41"/>
        <v>2025</v>
      </c>
    </row>
    <row r="1312" spans="1:6" x14ac:dyDescent="0.25">
      <c r="A1312" s="5" t="s">
        <v>248</v>
      </c>
      <c r="B1312" s="3" t="s">
        <v>231</v>
      </c>
      <c r="C1312" s="3" t="s">
        <v>180</v>
      </c>
      <c r="D1312" s="4">
        <v>58557.145536924443</v>
      </c>
      <c r="E1312" t="str">
        <f t="shared" si="40"/>
        <v>Sep</v>
      </c>
      <c r="F1312" t="str">
        <f t="shared" si="41"/>
        <v>2025</v>
      </c>
    </row>
    <row r="1313" spans="1:6" x14ac:dyDescent="0.25">
      <c r="A1313" s="5" t="s">
        <v>248</v>
      </c>
      <c r="B1313" s="3" t="s">
        <v>231</v>
      </c>
      <c r="C1313" s="3" t="s">
        <v>181</v>
      </c>
      <c r="D1313" s="4">
        <v>57881.105430424781</v>
      </c>
      <c r="E1313" t="str">
        <f t="shared" si="40"/>
        <v>Oct</v>
      </c>
      <c r="F1313" t="str">
        <f t="shared" si="41"/>
        <v>2025</v>
      </c>
    </row>
    <row r="1314" spans="1:6" x14ac:dyDescent="0.25">
      <c r="A1314" s="5" t="s">
        <v>248</v>
      </c>
      <c r="B1314" s="3" t="s">
        <v>231</v>
      </c>
      <c r="C1314" s="3" t="s">
        <v>182</v>
      </c>
      <c r="D1314" s="4">
        <v>57213.90811463436</v>
      </c>
      <c r="E1314" t="str">
        <f t="shared" si="40"/>
        <v>Nov</v>
      </c>
      <c r="F1314" t="str">
        <f t="shared" si="41"/>
        <v>2025</v>
      </c>
    </row>
    <row r="1315" spans="1:6" x14ac:dyDescent="0.25">
      <c r="A1315" s="5" t="s">
        <v>248</v>
      </c>
      <c r="B1315" s="3" t="s">
        <v>231</v>
      </c>
      <c r="C1315" s="3" t="s">
        <v>183</v>
      </c>
      <c r="D1315" s="4">
        <v>56555.419656587961</v>
      </c>
      <c r="E1315" t="str">
        <f t="shared" si="40"/>
        <v>Dec</v>
      </c>
      <c r="F1315" t="str">
        <f t="shared" si="41"/>
        <v>2025</v>
      </c>
    </row>
    <row r="1316" spans="1:6" x14ac:dyDescent="0.25">
      <c r="A1316" s="5" t="s">
        <v>248</v>
      </c>
      <c r="B1316" s="3" t="s">
        <v>231</v>
      </c>
      <c r="C1316" s="3" t="s">
        <v>184</v>
      </c>
      <c r="D1316" s="4">
        <v>55905.517760751354</v>
      </c>
      <c r="E1316" t="str">
        <f t="shared" si="40"/>
        <v>Jan</v>
      </c>
      <c r="F1316" t="str">
        <f t="shared" si="41"/>
        <v>2026</v>
      </c>
    </row>
    <row r="1317" spans="1:6" x14ac:dyDescent="0.25">
      <c r="A1317" s="5" t="s">
        <v>248</v>
      </c>
      <c r="B1317" s="3" t="s">
        <v>231</v>
      </c>
      <c r="C1317" s="3" t="s">
        <v>185</v>
      </c>
      <c r="D1317" s="4">
        <v>55264.073317064518</v>
      </c>
      <c r="E1317" t="str">
        <f t="shared" si="40"/>
        <v>Feb</v>
      </c>
      <c r="F1317" t="str">
        <f t="shared" si="41"/>
        <v>2026</v>
      </c>
    </row>
    <row r="1318" spans="1:6" x14ac:dyDescent="0.25">
      <c r="A1318" s="5" t="s">
        <v>248</v>
      </c>
      <c r="B1318" s="3" t="s">
        <v>231</v>
      </c>
      <c r="C1318" s="3" t="s">
        <v>186</v>
      </c>
      <c r="D1318" s="4">
        <v>54630.963445635454</v>
      </c>
      <c r="E1318" t="str">
        <f t="shared" si="40"/>
        <v>Mar</v>
      </c>
      <c r="F1318" t="str">
        <f t="shared" si="41"/>
        <v>2026</v>
      </c>
    </row>
    <row r="1319" spans="1:6" x14ac:dyDescent="0.25">
      <c r="A1319" s="5" t="s">
        <v>248</v>
      </c>
      <c r="B1319" s="3" t="s">
        <v>231</v>
      </c>
      <c r="C1319" s="3" t="s">
        <v>187</v>
      </c>
      <c r="D1319" s="4">
        <v>54006.06636657218</v>
      </c>
      <c r="E1319" t="str">
        <f t="shared" si="40"/>
        <v>Apr</v>
      </c>
      <c r="F1319" t="str">
        <f t="shared" si="41"/>
        <v>2026</v>
      </c>
    </row>
    <row r="1320" spans="1:6" x14ac:dyDescent="0.25">
      <c r="A1320" s="5" t="s">
        <v>248</v>
      </c>
      <c r="B1320" s="3" t="s">
        <v>231</v>
      </c>
      <c r="C1320" s="3" t="s">
        <v>189</v>
      </c>
      <c r="D1320" s="4">
        <v>53389.262299982773</v>
      </c>
      <c r="E1320" t="str">
        <f t="shared" si="40"/>
        <v>May</v>
      </c>
      <c r="F1320" t="str">
        <f t="shared" si="41"/>
        <v>2026</v>
      </c>
    </row>
    <row r="1321" spans="1:6" x14ac:dyDescent="0.25">
      <c r="A1321" s="5" t="s">
        <v>248</v>
      </c>
      <c r="B1321" s="3" t="s">
        <v>231</v>
      </c>
      <c r="C1321" s="3" t="s">
        <v>191</v>
      </c>
      <c r="D1321" s="4">
        <v>52780.436334690698</v>
      </c>
      <c r="E1321" t="str">
        <f t="shared" si="40"/>
        <v>Jun</v>
      </c>
      <c r="F1321" t="str">
        <f t="shared" si="41"/>
        <v>2026</v>
      </c>
    </row>
    <row r="1322" spans="1:6" x14ac:dyDescent="0.25">
      <c r="A1322" s="5" t="s">
        <v>248</v>
      </c>
      <c r="B1322" s="3" t="s">
        <v>231</v>
      </c>
      <c r="C1322" s="3" t="s">
        <v>192</v>
      </c>
      <c r="D1322" s="4">
        <v>4508.0709492345986</v>
      </c>
      <c r="E1322" t="str">
        <f t="shared" si="40"/>
        <v>Jul</v>
      </c>
      <c r="F1322" t="str">
        <f t="shared" si="41"/>
        <v>2026</v>
      </c>
    </row>
    <row r="1323" spans="1:6" x14ac:dyDescent="0.25">
      <c r="A1323" s="5" t="s">
        <v>248</v>
      </c>
      <c r="B1323" s="3" t="s">
        <v>231</v>
      </c>
      <c r="C1323" s="3" t="s">
        <v>193</v>
      </c>
      <c r="D1323" s="4">
        <v>4489.3584762626733</v>
      </c>
      <c r="E1323" t="str">
        <f t="shared" si="40"/>
        <v>Aug</v>
      </c>
      <c r="F1323" t="str">
        <f t="shared" si="41"/>
        <v>2026</v>
      </c>
    </row>
    <row r="1324" spans="1:6" x14ac:dyDescent="0.25">
      <c r="A1324" s="5" t="s">
        <v>248</v>
      </c>
      <c r="B1324" s="3" t="s">
        <v>231</v>
      </c>
      <c r="C1324" s="3" t="s">
        <v>194</v>
      </c>
      <c r="D1324" s="4">
        <v>4470.7218111179063</v>
      </c>
      <c r="E1324" t="str">
        <f t="shared" si="40"/>
        <v>Sep</v>
      </c>
      <c r="F1324" t="str">
        <f t="shared" si="41"/>
        <v>2026</v>
      </c>
    </row>
    <row r="1325" spans="1:6" x14ac:dyDescent="0.25">
      <c r="A1325" s="5" t="s">
        <v>248</v>
      </c>
      <c r="B1325" s="3" t="s">
        <v>231</v>
      </c>
      <c r="C1325" s="3" t="s">
        <v>195</v>
      </c>
      <c r="D1325" s="4">
        <v>4452.1652610632045</v>
      </c>
      <c r="E1325" t="str">
        <f t="shared" si="40"/>
        <v>Oct</v>
      </c>
      <c r="F1325" t="str">
        <f t="shared" si="41"/>
        <v>2026</v>
      </c>
    </row>
    <row r="1326" spans="1:6" x14ac:dyDescent="0.25">
      <c r="A1326" s="5" t="s">
        <v>248</v>
      </c>
      <c r="B1326" s="3" t="s">
        <v>232</v>
      </c>
      <c r="C1326" s="3" t="s">
        <v>11</v>
      </c>
      <c r="D1326" s="4">
        <v>4559234.2166554574</v>
      </c>
      <c r="E1326" t="str">
        <f t="shared" si="40"/>
        <v>Aug</v>
      </c>
      <c r="F1326" t="str">
        <f t="shared" si="41"/>
        <v>2011</v>
      </c>
    </row>
    <row r="1327" spans="1:6" x14ac:dyDescent="0.25">
      <c r="A1327" s="5" t="s">
        <v>248</v>
      </c>
      <c r="B1327" s="3" t="s">
        <v>232</v>
      </c>
      <c r="C1327" s="3" t="s">
        <v>12</v>
      </c>
      <c r="D1327" s="4">
        <v>10337140.318605741</v>
      </c>
      <c r="E1327" t="str">
        <f t="shared" si="40"/>
        <v>Sep</v>
      </c>
      <c r="F1327" t="str">
        <f t="shared" si="41"/>
        <v>2011</v>
      </c>
    </row>
    <row r="1328" spans="1:6" x14ac:dyDescent="0.25">
      <c r="A1328" s="5" t="s">
        <v>248</v>
      </c>
      <c r="B1328" s="3" t="s">
        <v>232</v>
      </c>
      <c r="C1328" s="3" t="s">
        <v>13</v>
      </c>
      <c r="D1328" s="4">
        <v>8081717.4564805226</v>
      </c>
      <c r="E1328" t="str">
        <f t="shared" si="40"/>
        <v>Oct</v>
      </c>
      <c r="F1328" t="str">
        <f t="shared" si="41"/>
        <v>2011</v>
      </c>
    </row>
    <row r="1329" spans="1:6" x14ac:dyDescent="0.25">
      <c r="A1329" s="5" t="s">
        <v>248</v>
      </c>
      <c r="B1329" s="3" t="s">
        <v>232</v>
      </c>
      <c r="C1329" s="3" t="s">
        <v>14</v>
      </c>
      <c r="D1329" s="4">
        <v>6328062.8686148468</v>
      </c>
      <c r="E1329" t="str">
        <f t="shared" si="40"/>
        <v>Nov</v>
      </c>
      <c r="F1329" t="str">
        <f t="shared" si="41"/>
        <v>2011</v>
      </c>
    </row>
    <row r="1330" spans="1:6" x14ac:dyDescent="0.25">
      <c r="A1330" s="5" t="s">
        <v>248</v>
      </c>
      <c r="B1330" s="3" t="s">
        <v>232</v>
      </c>
      <c r="C1330" s="3" t="s">
        <v>15</v>
      </c>
      <c r="D1330" s="4">
        <v>5339394.7307447391</v>
      </c>
      <c r="E1330" t="str">
        <f t="shared" si="40"/>
        <v>Dec</v>
      </c>
      <c r="F1330" t="str">
        <f t="shared" si="41"/>
        <v>2011</v>
      </c>
    </row>
    <row r="1331" spans="1:6" x14ac:dyDescent="0.25">
      <c r="A1331" s="5" t="s">
        <v>248</v>
      </c>
      <c r="B1331" s="3" t="s">
        <v>232</v>
      </c>
      <c r="C1331" s="3" t="s">
        <v>16</v>
      </c>
      <c r="D1331" s="4">
        <v>4872753.1009589033</v>
      </c>
      <c r="E1331" t="str">
        <f t="shared" si="40"/>
        <v>Jan</v>
      </c>
      <c r="F1331" t="str">
        <f t="shared" si="41"/>
        <v>2012</v>
      </c>
    </row>
    <row r="1332" spans="1:6" x14ac:dyDescent="0.25">
      <c r="A1332" s="5" t="s">
        <v>248</v>
      </c>
      <c r="B1332" s="3" t="s">
        <v>232</v>
      </c>
      <c r="C1332" s="3" t="s">
        <v>17</v>
      </c>
      <c r="D1332" s="4">
        <v>4521016.7801646441</v>
      </c>
      <c r="E1332" t="str">
        <f t="shared" si="40"/>
        <v>Feb</v>
      </c>
      <c r="F1332" t="str">
        <f t="shared" si="41"/>
        <v>2012</v>
      </c>
    </row>
    <row r="1333" spans="1:6" x14ac:dyDescent="0.25">
      <c r="A1333" s="5" t="s">
        <v>248</v>
      </c>
      <c r="B1333" s="3" t="s">
        <v>232</v>
      </c>
      <c r="C1333" s="3" t="s">
        <v>18</v>
      </c>
      <c r="D1333" s="4">
        <v>4260607.3575170431</v>
      </c>
      <c r="E1333" t="str">
        <f t="shared" si="40"/>
        <v>Mar</v>
      </c>
      <c r="F1333" t="str">
        <f t="shared" si="41"/>
        <v>2012</v>
      </c>
    </row>
    <row r="1334" spans="1:6" x14ac:dyDescent="0.25">
      <c r="A1334" s="5" t="s">
        <v>248</v>
      </c>
      <c r="B1334" s="3" t="s">
        <v>232</v>
      </c>
      <c r="C1334" s="3" t="s">
        <v>19</v>
      </c>
      <c r="D1334" s="4">
        <v>4111462.2991977939</v>
      </c>
      <c r="E1334" t="str">
        <f t="shared" si="40"/>
        <v>Apr</v>
      </c>
      <c r="F1334" t="str">
        <f t="shared" si="41"/>
        <v>2012</v>
      </c>
    </row>
    <row r="1335" spans="1:6" x14ac:dyDescent="0.25">
      <c r="A1335" s="5" t="s">
        <v>248</v>
      </c>
      <c r="B1335" s="3" t="s">
        <v>232</v>
      </c>
      <c r="C1335" s="3" t="s">
        <v>20</v>
      </c>
      <c r="D1335" s="4">
        <v>4042077.6490362883</v>
      </c>
      <c r="E1335" t="str">
        <f t="shared" si="40"/>
        <v>May</v>
      </c>
      <c r="F1335" t="str">
        <f t="shared" si="41"/>
        <v>2012</v>
      </c>
    </row>
    <row r="1336" spans="1:6" x14ac:dyDescent="0.25">
      <c r="A1336" s="5" t="s">
        <v>248</v>
      </c>
      <c r="B1336" s="3" t="s">
        <v>232</v>
      </c>
      <c r="C1336" s="3" t="s">
        <v>21</v>
      </c>
      <c r="D1336" s="4">
        <v>3872048.1810271353</v>
      </c>
      <c r="E1336" t="str">
        <f t="shared" si="40"/>
        <v>Jun</v>
      </c>
      <c r="F1336" t="str">
        <f t="shared" si="41"/>
        <v>2012</v>
      </c>
    </row>
    <row r="1337" spans="1:6" x14ac:dyDescent="0.25">
      <c r="A1337" s="5" t="s">
        <v>248</v>
      </c>
      <c r="B1337" s="3" t="s">
        <v>232</v>
      </c>
      <c r="C1337" s="3" t="s">
        <v>22</v>
      </c>
      <c r="D1337" s="4">
        <v>3767821.2447828627</v>
      </c>
      <c r="E1337" t="str">
        <f t="shared" si="40"/>
        <v>Jul</v>
      </c>
      <c r="F1337" t="str">
        <f t="shared" si="41"/>
        <v>2012</v>
      </c>
    </row>
    <row r="1338" spans="1:6" x14ac:dyDescent="0.25">
      <c r="A1338" s="5" t="s">
        <v>248</v>
      </c>
      <c r="B1338" s="3" t="s">
        <v>232</v>
      </c>
      <c r="C1338" s="3" t="s">
        <v>23</v>
      </c>
      <c r="D1338" s="4">
        <v>3879019.778979457</v>
      </c>
      <c r="E1338" t="str">
        <f t="shared" si="40"/>
        <v>Aug</v>
      </c>
      <c r="F1338" t="str">
        <f t="shared" si="41"/>
        <v>2012</v>
      </c>
    </row>
    <row r="1339" spans="1:6" x14ac:dyDescent="0.25">
      <c r="A1339" s="5" t="s">
        <v>248</v>
      </c>
      <c r="B1339" s="3" t="s">
        <v>232</v>
      </c>
      <c r="C1339" s="3" t="s">
        <v>24</v>
      </c>
      <c r="D1339" s="4">
        <v>4004520.9651472131</v>
      </c>
      <c r="E1339" t="str">
        <f t="shared" si="40"/>
        <v>Sep</v>
      </c>
      <c r="F1339" t="str">
        <f t="shared" si="41"/>
        <v>2012</v>
      </c>
    </row>
    <row r="1340" spans="1:6" x14ac:dyDescent="0.25">
      <c r="A1340" s="5" t="s">
        <v>248</v>
      </c>
      <c r="B1340" s="3" t="s">
        <v>232</v>
      </c>
      <c r="C1340" s="3" t="s">
        <v>25</v>
      </c>
      <c r="D1340" s="4">
        <v>4151900.3565233662</v>
      </c>
      <c r="E1340" t="str">
        <f t="shared" si="40"/>
        <v>Oct</v>
      </c>
      <c r="F1340" t="str">
        <f t="shared" si="41"/>
        <v>2012</v>
      </c>
    </row>
    <row r="1341" spans="1:6" x14ac:dyDescent="0.25">
      <c r="A1341" s="5" t="s">
        <v>248</v>
      </c>
      <c r="B1341" s="3" t="s">
        <v>232</v>
      </c>
      <c r="C1341" s="3" t="s">
        <v>26</v>
      </c>
      <c r="D1341" s="4">
        <v>4225001.8969022185</v>
      </c>
      <c r="E1341" t="str">
        <f t="shared" si="40"/>
        <v>Nov</v>
      </c>
      <c r="F1341" t="str">
        <f t="shared" si="41"/>
        <v>2012</v>
      </c>
    </row>
    <row r="1342" spans="1:6" x14ac:dyDescent="0.25">
      <c r="A1342" s="5" t="s">
        <v>248</v>
      </c>
      <c r="B1342" s="3" t="s">
        <v>232</v>
      </c>
      <c r="C1342" s="3" t="s">
        <v>27</v>
      </c>
      <c r="D1342" s="4">
        <v>4137832.5516109616</v>
      </c>
      <c r="E1342" t="str">
        <f t="shared" si="40"/>
        <v>Dec</v>
      </c>
      <c r="F1342" t="str">
        <f t="shared" si="41"/>
        <v>2012</v>
      </c>
    </row>
    <row r="1343" spans="1:6" x14ac:dyDescent="0.25">
      <c r="A1343" s="5" t="s">
        <v>248</v>
      </c>
      <c r="B1343" s="3" t="s">
        <v>232</v>
      </c>
      <c r="C1343" s="3" t="s">
        <v>28</v>
      </c>
      <c r="D1343" s="4">
        <v>3942896.1566829076</v>
      </c>
      <c r="E1343" t="str">
        <f t="shared" si="40"/>
        <v>Jan</v>
      </c>
      <c r="F1343" t="str">
        <f t="shared" si="41"/>
        <v>2013</v>
      </c>
    </row>
    <row r="1344" spans="1:6" x14ac:dyDescent="0.25">
      <c r="A1344" s="5" t="s">
        <v>248</v>
      </c>
      <c r="B1344" s="3" t="s">
        <v>232</v>
      </c>
      <c r="C1344" s="3" t="s">
        <v>29</v>
      </c>
      <c r="D1344" s="4">
        <v>3834812.1109066964</v>
      </c>
      <c r="E1344" t="str">
        <f t="shared" si="40"/>
        <v>Feb</v>
      </c>
      <c r="F1344" t="str">
        <f t="shared" si="41"/>
        <v>2013</v>
      </c>
    </row>
    <row r="1345" spans="1:6" x14ac:dyDescent="0.25">
      <c r="A1345" s="5" t="s">
        <v>248</v>
      </c>
      <c r="B1345" s="3" t="s">
        <v>232</v>
      </c>
      <c r="C1345" s="3" t="s">
        <v>30</v>
      </c>
      <c r="D1345" s="4">
        <v>3693082.3216417753</v>
      </c>
      <c r="E1345" t="str">
        <f t="shared" si="40"/>
        <v>Mar</v>
      </c>
      <c r="F1345" t="str">
        <f t="shared" si="41"/>
        <v>2013</v>
      </c>
    </row>
    <row r="1346" spans="1:6" x14ac:dyDescent="0.25">
      <c r="A1346" s="5" t="s">
        <v>248</v>
      </c>
      <c r="B1346" s="3" t="s">
        <v>232</v>
      </c>
      <c r="C1346" s="3" t="s">
        <v>31</v>
      </c>
      <c r="D1346" s="4">
        <v>3416130.341397448</v>
      </c>
      <c r="E1346" t="str">
        <f t="shared" si="40"/>
        <v>Apr</v>
      </c>
      <c r="F1346" t="str">
        <f t="shared" si="41"/>
        <v>2013</v>
      </c>
    </row>
    <row r="1347" spans="1:6" x14ac:dyDescent="0.25">
      <c r="A1347" s="5" t="s">
        <v>248</v>
      </c>
      <c r="B1347" s="3" t="s">
        <v>232</v>
      </c>
      <c r="C1347" s="3" t="s">
        <v>32</v>
      </c>
      <c r="D1347" s="4">
        <v>3183867.0318500753</v>
      </c>
      <c r="E1347" t="str">
        <f t="shared" ref="E1347:E1410" si="42">MID(C1347,1,3)</f>
        <v>May</v>
      </c>
      <c r="F1347" t="str">
        <f t="shared" ref="F1347:F1410" si="43">MID(C1347,5,4)</f>
        <v>2013</v>
      </c>
    </row>
    <row r="1348" spans="1:6" x14ac:dyDescent="0.25">
      <c r="A1348" s="5" t="s">
        <v>248</v>
      </c>
      <c r="B1348" s="3" t="s">
        <v>232</v>
      </c>
      <c r="C1348" s="3" t="s">
        <v>33</v>
      </c>
      <c r="D1348" s="4">
        <v>2993408.3203068492</v>
      </c>
      <c r="E1348" t="str">
        <f t="shared" si="42"/>
        <v>Jun</v>
      </c>
      <c r="F1348" t="str">
        <f t="shared" si="43"/>
        <v>2013</v>
      </c>
    </row>
    <row r="1349" spans="1:6" x14ac:dyDescent="0.25">
      <c r="A1349" s="5" t="s">
        <v>248</v>
      </c>
      <c r="B1349" s="3" t="s">
        <v>232</v>
      </c>
      <c r="C1349" s="3" t="s">
        <v>34</v>
      </c>
      <c r="D1349" s="4">
        <v>2846928.8333275383</v>
      </c>
      <c r="E1349" t="str">
        <f t="shared" si="42"/>
        <v>Jul</v>
      </c>
      <c r="F1349" t="str">
        <f t="shared" si="43"/>
        <v>2013</v>
      </c>
    </row>
    <row r="1350" spans="1:6" x14ac:dyDescent="0.25">
      <c r="A1350" s="5" t="s">
        <v>248</v>
      </c>
      <c r="B1350" s="3" t="s">
        <v>232</v>
      </c>
      <c r="C1350" s="3" t="s">
        <v>35</v>
      </c>
      <c r="D1350" s="4">
        <v>2689913.4103467176</v>
      </c>
      <c r="E1350" t="str">
        <f t="shared" si="42"/>
        <v>Aug</v>
      </c>
      <c r="F1350" t="str">
        <f t="shared" si="43"/>
        <v>2013</v>
      </c>
    </row>
    <row r="1351" spans="1:6" x14ac:dyDescent="0.25">
      <c r="A1351" s="5" t="s">
        <v>248</v>
      </c>
      <c r="B1351" s="3" t="s">
        <v>232</v>
      </c>
      <c r="C1351" s="3" t="s">
        <v>36</v>
      </c>
      <c r="D1351" s="4">
        <v>2561451.4601288503</v>
      </c>
      <c r="E1351" t="str">
        <f t="shared" si="42"/>
        <v>Sep</v>
      </c>
      <c r="F1351" t="str">
        <f t="shared" si="43"/>
        <v>2013</v>
      </c>
    </row>
    <row r="1352" spans="1:6" x14ac:dyDescent="0.25">
      <c r="A1352" s="5" t="s">
        <v>248</v>
      </c>
      <c r="B1352" s="3" t="s">
        <v>232</v>
      </c>
      <c r="C1352" s="3" t="s">
        <v>37</v>
      </c>
      <c r="D1352" s="4">
        <v>2477203.1460367953</v>
      </c>
      <c r="E1352" t="str">
        <f t="shared" si="42"/>
        <v>Oct</v>
      </c>
      <c r="F1352" t="str">
        <f t="shared" si="43"/>
        <v>2013</v>
      </c>
    </row>
    <row r="1353" spans="1:6" x14ac:dyDescent="0.25">
      <c r="A1353" s="5" t="s">
        <v>248</v>
      </c>
      <c r="B1353" s="3" t="s">
        <v>232</v>
      </c>
      <c r="C1353" s="3" t="s">
        <v>38</v>
      </c>
      <c r="D1353" s="4">
        <v>2400151.8187708757</v>
      </c>
      <c r="E1353" t="str">
        <f t="shared" si="42"/>
        <v>Nov</v>
      </c>
      <c r="F1353" t="str">
        <f t="shared" si="43"/>
        <v>2013</v>
      </c>
    </row>
    <row r="1354" spans="1:6" x14ac:dyDescent="0.25">
      <c r="A1354" s="5" t="s">
        <v>248</v>
      </c>
      <c r="B1354" s="3" t="s">
        <v>232</v>
      </c>
      <c r="C1354" s="3" t="s">
        <v>39</v>
      </c>
      <c r="D1354" s="4">
        <v>2303351.6977130608</v>
      </c>
      <c r="E1354" t="str">
        <f t="shared" si="42"/>
        <v>Dec</v>
      </c>
      <c r="F1354" t="str">
        <f t="shared" si="43"/>
        <v>2013</v>
      </c>
    </row>
    <row r="1355" spans="1:6" x14ac:dyDescent="0.25">
      <c r="A1355" s="5" t="s">
        <v>248</v>
      </c>
      <c r="B1355" s="3" t="s">
        <v>232</v>
      </c>
      <c r="C1355" s="3" t="s">
        <v>40</v>
      </c>
      <c r="D1355" s="4">
        <v>2202018.2372678528</v>
      </c>
      <c r="E1355" t="str">
        <f t="shared" si="42"/>
        <v>Jan</v>
      </c>
      <c r="F1355" t="str">
        <f t="shared" si="43"/>
        <v>2014</v>
      </c>
    </row>
    <row r="1356" spans="1:6" x14ac:dyDescent="0.25">
      <c r="A1356" s="5" t="s">
        <v>248</v>
      </c>
      <c r="B1356" s="3" t="s">
        <v>232</v>
      </c>
      <c r="C1356" s="3" t="s">
        <v>41</v>
      </c>
      <c r="D1356" s="4">
        <v>2139156.9846108695</v>
      </c>
      <c r="E1356" t="str">
        <f t="shared" si="42"/>
        <v>Feb</v>
      </c>
      <c r="F1356" t="str">
        <f t="shared" si="43"/>
        <v>2014</v>
      </c>
    </row>
    <row r="1357" spans="1:6" x14ac:dyDescent="0.25">
      <c r="A1357" s="5" t="s">
        <v>248</v>
      </c>
      <c r="B1357" s="3" t="s">
        <v>232</v>
      </c>
      <c r="C1357" s="3" t="s">
        <v>42</v>
      </c>
      <c r="D1357" s="4">
        <v>2065150.3662305083</v>
      </c>
      <c r="E1357" t="str">
        <f t="shared" si="42"/>
        <v>Mar</v>
      </c>
      <c r="F1357" t="str">
        <f t="shared" si="43"/>
        <v>2014</v>
      </c>
    </row>
    <row r="1358" spans="1:6" x14ac:dyDescent="0.25">
      <c r="A1358" s="5" t="s">
        <v>248</v>
      </c>
      <c r="B1358" s="3" t="s">
        <v>232</v>
      </c>
      <c r="C1358" s="3" t="s">
        <v>43</v>
      </c>
      <c r="D1358" s="4">
        <v>1977446.137850716</v>
      </c>
      <c r="E1358" t="str">
        <f t="shared" si="42"/>
        <v>Apr</v>
      </c>
      <c r="F1358" t="str">
        <f t="shared" si="43"/>
        <v>2014</v>
      </c>
    </row>
    <row r="1359" spans="1:6" x14ac:dyDescent="0.25">
      <c r="A1359" s="5" t="s">
        <v>248</v>
      </c>
      <c r="B1359" s="3" t="s">
        <v>232</v>
      </c>
      <c r="C1359" s="3" t="s">
        <v>44</v>
      </c>
      <c r="D1359" s="4">
        <v>1909957.4803346433</v>
      </c>
      <c r="E1359" t="str">
        <f t="shared" si="42"/>
        <v>May</v>
      </c>
      <c r="F1359" t="str">
        <f t="shared" si="43"/>
        <v>2014</v>
      </c>
    </row>
    <row r="1360" spans="1:6" x14ac:dyDescent="0.25">
      <c r="A1360" s="5" t="s">
        <v>248</v>
      </c>
      <c r="B1360" s="3" t="s">
        <v>232</v>
      </c>
      <c r="C1360" s="3" t="s">
        <v>45</v>
      </c>
      <c r="D1360" s="4">
        <v>1844148.2917909087</v>
      </c>
      <c r="E1360" t="str">
        <f t="shared" si="42"/>
        <v>Jun</v>
      </c>
      <c r="F1360" t="str">
        <f t="shared" si="43"/>
        <v>2014</v>
      </c>
    </row>
    <row r="1361" spans="1:6" x14ac:dyDescent="0.25">
      <c r="A1361" s="5" t="s">
        <v>248</v>
      </c>
      <c r="B1361" s="3" t="s">
        <v>232</v>
      </c>
      <c r="C1361" s="3" t="s">
        <v>46</v>
      </c>
      <c r="D1361" s="4">
        <v>1782300.5241060725</v>
      </c>
      <c r="E1361" t="str">
        <f t="shared" si="42"/>
        <v>Jul</v>
      </c>
      <c r="F1361" t="str">
        <f t="shared" si="43"/>
        <v>2014</v>
      </c>
    </row>
    <row r="1362" spans="1:6" x14ac:dyDescent="0.25">
      <c r="A1362" s="5" t="s">
        <v>248</v>
      </c>
      <c r="B1362" s="3" t="s">
        <v>232</v>
      </c>
      <c r="C1362" s="3" t="s">
        <v>47</v>
      </c>
      <c r="D1362" s="4">
        <v>1724688.3737526448</v>
      </c>
      <c r="E1362" t="str">
        <f t="shared" si="42"/>
        <v>Aug</v>
      </c>
      <c r="F1362" t="str">
        <f t="shared" si="43"/>
        <v>2014</v>
      </c>
    </row>
    <row r="1363" spans="1:6" x14ac:dyDescent="0.25">
      <c r="A1363" s="5" t="s">
        <v>248</v>
      </c>
      <c r="B1363" s="3" t="s">
        <v>232</v>
      </c>
      <c r="C1363" s="3" t="s">
        <v>48</v>
      </c>
      <c r="D1363" s="4">
        <v>1670387.188515095</v>
      </c>
      <c r="E1363" t="str">
        <f t="shared" si="42"/>
        <v>Sep</v>
      </c>
      <c r="F1363" t="str">
        <f t="shared" si="43"/>
        <v>2014</v>
      </c>
    </row>
    <row r="1364" spans="1:6" x14ac:dyDescent="0.25">
      <c r="A1364" s="5" t="s">
        <v>248</v>
      </c>
      <c r="B1364" s="3" t="s">
        <v>232</v>
      </c>
      <c r="C1364" s="3" t="s">
        <v>49</v>
      </c>
      <c r="D1364" s="4">
        <v>1616913.1531716245</v>
      </c>
      <c r="E1364" t="str">
        <f t="shared" si="42"/>
        <v>Oct</v>
      </c>
      <c r="F1364" t="str">
        <f t="shared" si="43"/>
        <v>2014</v>
      </c>
    </row>
    <row r="1365" spans="1:6" x14ac:dyDescent="0.25">
      <c r="A1365" s="5" t="s">
        <v>248</v>
      </c>
      <c r="B1365" s="3" t="s">
        <v>232</v>
      </c>
      <c r="C1365" s="3" t="s">
        <v>50</v>
      </c>
      <c r="D1365" s="4">
        <v>1578942.7924489349</v>
      </c>
      <c r="E1365" t="str">
        <f t="shared" si="42"/>
        <v>Nov</v>
      </c>
      <c r="F1365" t="str">
        <f t="shared" si="43"/>
        <v>2014</v>
      </c>
    </row>
    <row r="1366" spans="1:6" x14ac:dyDescent="0.25">
      <c r="A1366" s="5" t="s">
        <v>248</v>
      </c>
      <c r="B1366" s="3" t="s">
        <v>232</v>
      </c>
      <c r="C1366" s="3" t="s">
        <v>51</v>
      </c>
      <c r="D1366" s="4">
        <v>1552684.8821755957</v>
      </c>
      <c r="E1366" t="str">
        <f t="shared" si="42"/>
        <v>Dec</v>
      </c>
      <c r="F1366" t="str">
        <f t="shared" si="43"/>
        <v>2014</v>
      </c>
    </row>
    <row r="1367" spans="1:6" x14ac:dyDescent="0.25">
      <c r="A1367" s="5" t="s">
        <v>248</v>
      </c>
      <c r="B1367" s="3" t="s">
        <v>232</v>
      </c>
      <c r="C1367" s="3" t="s">
        <v>52</v>
      </c>
      <c r="D1367" s="4">
        <v>1513773.3666887984</v>
      </c>
      <c r="E1367" t="str">
        <f t="shared" si="42"/>
        <v>Jan</v>
      </c>
      <c r="F1367" t="str">
        <f t="shared" si="43"/>
        <v>2015</v>
      </c>
    </row>
    <row r="1368" spans="1:6" x14ac:dyDescent="0.25">
      <c r="A1368" s="5" t="s">
        <v>248</v>
      </c>
      <c r="B1368" s="3" t="s">
        <v>232</v>
      </c>
      <c r="C1368" s="3" t="s">
        <v>53</v>
      </c>
      <c r="D1368" s="4">
        <v>1476718.6443628422</v>
      </c>
      <c r="E1368" t="str">
        <f t="shared" si="42"/>
        <v>Feb</v>
      </c>
      <c r="F1368" t="str">
        <f t="shared" si="43"/>
        <v>2015</v>
      </c>
    </row>
    <row r="1369" spans="1:6" x14ac:dyDescent="0.25">
      <c r="A1369" s="5" t="s">
        <v>248</v>
      </c>
      <c r="B1369" s="3" t="s">
        <v>232</v>
      </c>
      <c r="C1369" s="3" t="s">
        <v>54</v>
      </c>
      <c r="D1369" s="4">
        <v>1440303.306229559</v>
      </c>
      <c r="E1369" t="str">
        <f t="shared" si="42"/>
        <v>Mar</v>
      </c>
      <c r="F1369" t="str">
        <f t="shared" si="43"/>
        <v>2015</v>
      </c>
    </row>
    <row r="1370" spans="1:6" x14ac:dyDescent="0.25">
      <c r="A1370" s="5" t="s">
        <v>248</v>
      </c>
      <c r="B1370" s="3" t="s">
        <v>232</v>
      </c>
      <c r="C1370" s="3" t="s">
        <v>55</v>
      </c>
      <c r="D1370" s="4">
        <v>1410037.3076518385</v>
      </c>
      <c r="E1370" t="str">
        <f t="shared" si="42"/>
        <v>Apr</v>
      </c>
      <c r="F1370" t="str">
        <f t="shared" si="43"/>
        <v>2015</v>
      </c>
    </row>
    <row r="1371" spans="1:6" x14ac:dyDescent="0.25">
      <c r="A1371" s="5" t="s">
        <v>248</v>
      </c>
      <c r="B1371" s="3" t="s">
        <v>232</v>
      </c>
      <c r="C1371" s="3" t="s">
        <v>56</v>
      </c>
      <c r="D1371" s="4">
        <v>1382611.2013497895</v>
      </c>
      <c r="E1371" t="str">
        <f t="shared" si="42"/>
        <v>May</v>
      </c>
      <c r="F1371" t="str">
        <f t="shared" si="43"/>
        <v>2015</v>
      </c>
    </row>
    <row r="1372" spans="1:6" x14ac:dyDescent="0.25">
      <c r="A1372" s="5" t="s">
        <v>248</v>
      </c>
      <c r="B1372" s="3" t="s">
        <v>232</v>
      </c>
      <c r="C1372" s="3" t="s">
        <v>57</v>
      </c>
      <c r="D1372" s="4">
        <v>1360135.4702881963</v>
      </c>
      <c r="E1372" t="str">
        <f t="shared" si="42"/>
        <v>Jun</v>
      </c>
      <c r="F1372" t="str">
        <f t="shared" si="43"/>
        <v>2015</v>
      </c>
    </row>
    <row r="1373" spans="1:6" x14ac:dyDescent="0.25">
      <c r="A1373" s="5" t="s">
        <v>248</v>
      </c>
      <c r="B1373" s="3" t="s">
        <v>232</v>
      </c>
      <c r="C1373" s="3" t="s">
        <v>58</v>
      </c>
      <c r="D1373" s="4">
        <v>1336085.8884686795</v>
      </c>
      <c r="E1373" t="str">
        <f t="shared" si="42"/>
        <v>Jul</v>
      </c>
      <c r="F1373" t="str">
        <f t="shared" si="43"/>
        <v>2015</v>
      </c>
    </row>
    <row r="1374" spans="1:6" x14ac:dyDescent="0.25">
      <c r="A1374" s="5" t="s">
        <v>248</v>
      </c>
      <c r="B1374" s="3" t="s">
        <v>232</v>
      </c>
      <c r="C1374" s="3" t="s">
        <v>59</v>
      </c>
      <c r="D1374" s="4">
        <v>1281639.7425869249</v>
      </c>
      <c r="E1374" t="str">
        <f t="shared" si="42"/>
        <v>Aug</v>
      </c>
      <c r="F1374" t="str">
        <f t="shared" si="43"/>
        <v>2015</v>
      </c>
    </row>
    <row r="1375" spans="1:6" x14ac:dyDescent="0.25">
      <c r="A1375" s="5" t="s">
        <v>248</v>
      </c>
      <c r="B1375" s="3" t="s">
        <v>232</v>
      </c>
      <c r="C1375" s="3" t="s">
        <v>60</v>
      </c>
      <c r="D1375" s="4">
        <v>1244844.0732406122</v>
      </c>
      <c r="E1375" t="str">
        <f t="shared" si="42"/>
        <v>Sep</v>
      </c>
      <c r="F1375" t="str">
        <f t="shared" si="43"/>
        <v>2015</v>
      </c>
    </row>
    <row r="1376" spans="1:6" x14ac:dyDescent="0.25">
      <c r="A1376" s="5" t="s">
        <v>248</v>
      </c>
      <c r="B1376" s="3" t="s">
        <v>232</v>
      </c>
      <c r="C1376" s="3" t="s">
        <v>61</v>
      </c>
      <c r="D1376" s="4">
        <v>1211074.0296096432</v>
      </c>
      <c r="E1376" t="str">
        <f t="shared" si="42"/>
        <v>Oct</v>
      </c>
      <c r="F1376" t="str">
        <f t="shared" si="43"/>
        <v>2015</v>
      </c>
    </row>
    <row r="1377" spans="1:6" x14ac:dyDescent="0.25">
      <c r="A1377" s="5" t="s">
        <v>248</v>
      </c>
      <c r="B1377" s="3" t="s">
        <v>232</v>
      </c>
      <c r="C1377" s="3" t="s">
        <v>62</v>
      </c>
      <c r="D1377" s="4">
        <v>1177472.4940946659</v>
      </c>
      <c r="E1377" t="str">
        <f t="shared" si="42"/>
        <v>Nov</v>
      </c>
      <c r="F1377" t="str">
        <f t="shared" si="43"/>
        <v>2015</v>
      </c>
    </row>
    <row r="1378" spans="1:6" x14ac:dyDescent="0.25">
      <c r="A1378" s="5" t="s">
        <v>248</v>
      </c>
      <c r="B1378" s="3" t="s">
        <v>232</v>
      </c>
      <c r="C1378" s="3" t="s">
        <v>63</v>
      </c>
      <c r="D1378" s="4">
        <v>1147493.7430455596</v>
      </c>
      <c r="E1378" t="str">
        <f t="shared" si="42"/>
        <v>Dec</v>
      </c>
      <c r="F1378" t="str">
        <f t="shared" si="43"/>
        <v>2015</v>
      </c>
    </row>
    <row r="1379" spans="1:6" x14ac:dyDescent="0.25">
      <c r="A1379" s="5" t="s">
        <v>248</v>
      </c>
      <c r="B1379" s="3" t="s">
        <v>232</v>
      </c>
      <c r="C1379" s="3" t="s">
        <v>64</v>
      </c>
      <c r="D1379" s="4">
        <v>1117244.6436314879</v>
      </c>
      <c r="E1379" t="str">
        <f t="shared" si="42"/>
        <v>Jan</v>
      </c>
      <c r="F1379" t="str">
        <f t="shared" si="43"/>
        <v>2016</v>
      </c>
    </row>
    <row r="1380" spans="1:6" x14ac:dyDescent="0.25">
      <c r="A1380" s="5" t="s">
        <v>248</v>
      </c>
      <c r="B1380" s="3" t="s">
        <v>232</v>
      </c>
      <c r="C1380" s="3" t="s">
        <v>65</v>
      </c>
      <c r="D1380" s="4">
        <v>1090898.4026325801</v>
      </c>
      <c r="E1380" t="str">
        <f t="shared" si="42"/>
        <v>Feb</v>
      </c>
      <c r="F1380" t="str">
        <f t="shared" si="43"/>
        <v>2016</v>
      </c>
    </row>
    <row r="1381" spans="1:6" x14ac:dyDescent="0.25">
      <c r="A1381" s="5" t="s">
        <v>248</v>
      </c>
      <c r="B1381" s="3" t="s">
        <v>232</v>
      </c>
      <c r="C1381" s="3" t="s">
        <v>66</v>
      </c>
      <c r="D1381" s="4">
        <v>1062929.994757805</v>
      </c>
      <c r="E1381" t="str">
        <f t="shared" si="42"/>
        <v>Mar</v>
      </c>
      <c r="F1381" t="str">
        <f t="shared" si="43"/>
        <v>2016</v>
      </c>
    </row>
    <row r="1382" spans="1:6" x14ac:dyDescent="0.25">
      <c r="A1382" s="5" t="s">
        <v>248</v>
      </c>
      <c r="B1382" s="3" t="s">
        <v>232</v>
      </c>
      <c r="C1382" s="3" t="s">
        <v>67</v>
      </c>
      <c r="D1382" s="4">
        <v>1037701.4629127417</v>
      </c>
      <c r="E1382" t="str">
        <f t="shared" si="42"/>
        <v>Apr</v>
      </c>
      <c r="F1382" t="str">
        <f t="shared" si="43"/>
        <v>2016</v>
      </c>
    </row>
    <row r="1383" spans="1:6" x14ac:dyDescent="0.25">
      <c r="A1383" s="5" t="s">
        <v>248</v>
      </c>
      <c r="B1383" s="3" t="s">
        <v>232</v>
      </c>
      <c r="C1383" s="3" t="s">
        <v>68</v>
      </c>
      <c r="D1383" s="4">
        <v>1012890.1171537321</v>
      </c>
      <c r="E1383" t="str">
        <f t="shared" si="42"/>
        <v>May</v>
      </c>
      <c r="F1383" t="str">
        <f t="shared" si="43"/>
        <v>2016</v>
      </c>
    </row>
    <row r="1384" spans="1:6" x14ac:dyDescent="0.25">
      <c r="A1384" s="5" t="s">
        <v>248</v>
      </c>
      <c r="B1384" s="3" t="s">
        <v>232</v>
      </c>
      <c r="C1384" s="3" t="s">
        <v>69</v>
      </c>
      <c r="D1384" s="4">
        <v>987465.85284676915</v>
      </c>
      <c r="E1384" t="str">
        <f t="shared" si="42"/>
        <v>Jun</v>
      </c>
      <c r="F1384" t="str">
        <f t="shared" si="43"/>
        <v>2016</v>
      </c>
    </row>
    <row r="1385" spans="1:6" x14ac:dyDescent="0.25">
      <c r="A1385" s="5" t="s">
        <v>248</v>
      </c>
      <c r="B1385" s="3" t="s">
        <v>232</v>
      </c>
      <c r="C1385" s="3" t="s">
        <v>70</v>
      </c>
      <c r="D1385" s="4">
        <v>962334.82824297808</v>
      </c>
      <c r="E1385" t="str">
        <f t="shared" si="42"/>
        <v>Jul</v>
      </c>
      <c r="F1385" t="str">
        <f t="shared" si="43"/>
        <v>2016</v>
      </c>
    </row>
    <row r="1386" spans="1:6" x14ac:dyDescent="0.25">
      <c r="A1386" s="5" t="s">
        <v>248</v>
      </c>
      <c r="B1386" s="3" t="s">
        <v>232</v>
      </c>
      <c r="C1386" s="3" t="s">
        <v>71</v>
      </c>
      <c r="D1386" s="4">
        <v>916721.24686179787</v>
      </c>
      <c r="E1386" t="str">
        <f t="shared" si="42"/>
        <v>Aug</v>
      </c>
      <c r="F1386" t="str">
        <f t="shared" si="43"/>
        <v>2016</v>
      </c>
    </row>
    <row r="1387" spans="1:6" x14ac:dyDescent="0.25">
      <c r="A1387" s="5" t="s">
        <v>248</v>
      </c>
      <c r="B1387" s="3" t="s">
        <v>232</v>
      </c>
      <c r="C1387" s="3" t="s">
        <v>72</v>
      </c>
      <c r="D1387" s="4">
        <v>898354.5161498799</v>
      </c>
      <c r="E1387" t="str">
        <f t="shared" si="42"/>
        <v>Sep</v>
      </c>
      <c r="F1387" t="str">
        <f t="shared" si="43"/>
        <v>2016</v>
      </c>
    </row>
    <row r="1388" spans="1:6" x14ac:dyDescent="0.25">
      <c r="A1388" s="5" t="s">
        <v>248</v>
      </c>
      <c r="B1388" s="3" t="s">
        <v>232</v>
      </c>
      <c r="C1388" s="3" t="s">
        <v>73</v>
      </c>
      <c r="D1388" s="4">
        <v>877016.7964664551</v>
      </c>
      <c r="E1388" t="str">
        <f t="shared" si="42"/>
        <v>Oct</v>
      </c>
      <c r="F1388" t="str">
        <f t="shared" si="43"/>
        <v>2016</v>
      </c>
    </row>
    <row r="1389" spans="1:6" x14ac:dyDescent="0.25">
      <c r="A1389" s="5" t="s">
        <v>248</v>
      </c>
      <c r="B1389" s="3" t="s">
        <v>232</v>
      </c>
      <c r="C1389" s="3" t="s">
        <v>74</v>
      </c>
      <c r="D1389" s="4">
        <v>854870.04497759277</v>
      </c>
      <c r="E1389" t="str">
        <f t="shared" si="42"/>
        <v>Nov</v>
      </c>
      <c r="F1389" t="str">
        <f t="shared" si="43"/>
        <v>2016</v>
      </c>
    </row>
    <row r="1390" spans="1:6" x14ac:dyDescent="0.25">
      <c r="A1390" s="5" t="s">
        <v>248</v>
      </c>
      <c r="B1390" s="3" t="s">
        <v>232</v>
      </c>
      <c r="C1390" s="3" t="s">
        <v>75</v>
      </c>
      <c r="D1390" s="4">
        <v>840472.44564250577</v>
      </c>
      <c r="E1390" t="str">
        <f t="shared" si="42"/>
        <v>Dec</v>
      </c>
      <c r="F1390" t="str">
        <f t="shared" si="43"/>
        <v>2016</v>
      </c>
    </row>
    <row r="1391" spans="1:6" x14ac:dyDescent="0.25">
      <c r="A1391" s="5" t="s">
        <v>248</v>
      </c>
      <c r="B1391" s="3" t="s">
        <v>232</v>
      </c>
      <c r="C1391" s="3" t="s">
        <v>76</v>
      </c>
      <c r="D1391" s="4">
        <v>827817.43348234112</v>
      </c>
      <c r="E1391" t="str">
        <f t="shared" si="42"/>
        <v>Jan</v>
      </c>
      <c r="F1391" t="str">
        <f t="shared" si="43"/>
        <v>2017</v>
      </c>
    </row>
    <row r="1392" spans="1:6" x14ac:dyDescent="0.25">
      <c r="A1392" s="5" t="s">
        <v>248</v>
      </c>
      <c r="B1392" s="3" t="s">
        <v>232</v>
      </c>
      <c r="C1392" s="3" t="s">
        <v>77</v>
      </c>
      <c r="D1392" s="4">
        <v>809359.31644806289</v>
      </c>
      <c r="E1392" t="str">
        <f t="shared" si="42"/>
        <v>Feb</v>
      </c>
      <c r="F1392" t="str">
        <f t="shared" si="43"/>
        <v>2017</v>
      </c>
    </row>
    <row r="1393" spans="1:6" x14ac:dyDescent="0.25">
      <c r="A1393" s="5" t="s">
        <v>248</v>
      </c>
      <c r="B1393" s="3" t="s">
        <v>232</v>
      </c>
      <c r="C1393" s="3" t="s">
        <v>78</v>
      </c>
      <c r="D1393" s="4">
        <v>789127.61859371839</v>
      </c>
      <c r="E1393" t="str">
        <f t="shared" si="42"/>
        <v>Mar</v>
      </c>
      <c r="F1393" t="str">
        <f t="shared" si="43"/>
        <v>2017</v>
      </c>
    </row>
    <row r="1394" spans="1:6" x14ac:dyDescent="0.25">
      <c r="A1394" s="5" t="s">
        <v>248</v>
      </c>
      <c r="B1394" s="3" t="s">
        <v>232</v>
      </c>
      <c r="C1394" s="3" t="s">
        <v>79</v>
      </c>
      <c r="D1394" s="4">
        <v>770305.31057052792</v>
      </c>
      <c r="E1394" t="str">
        <f t="shared" si="42"/>
        <v>Apr</v>
      </c>
      <c r="F1394" t="str">
        <f t="shared" si="43"/>
        <v>2017</v>
      </c>
    </row>
    <row r="1395" spans="1:6" x14ac:dyDescent="0.25">
      <c r="A1395" s="5" t="s">
        <v>248</v>
      </c>
      <c r="B1395" s="3" t="s">
        <v>232</v>
      </c>
      <c r="C1395" s="3" t="s">
        <v>80</v>
      </c>
      <c r="D1395" s="4">
        <v>749717.34447817167</v>
      </c>
      <c r="E1395" t="str">
        <f t="shared" si="42"/>
        <v>May</v>
      </c>
      <c r="F1395" t="str">
        <f t="shared" si="43"/>
        <v>2017</v>
      </c>
    </row>
    <row r="1396" spans="1:6" x14ac:dyDescent="0.25">
      <c r="A1396" s="5" t="s">
        <v>248</v>
      </c>
      <c r="B1396" s="3" t="s">
        <v>232</v>
      </c>
      <c r="C1396" s="3" t="s">
        <v>81</v>
      </c>
      <c r="D1396" s="4">
        <v>732590.16098537948</v>
      </c>
      <c r="E1396" t="str">
        <f t="shared" si="42"/>
        <v>Jun</v>
      </c>
      <c r="F1396" t="str">
        <f t="shared" si="43"/>
        <v>2017</v>
      </c>
    </row>
    <row r="1397" spans="1:6" x14ac:dyDescent="0.25">
      <c r="A1397" s="5" t="s">
        <v>248</v>
      </c>
      <c r="B1397" s="3" t="s">
        <v>232</v>
      </c>
      <c r="C1397" s="3" t="s">
        <v>82</v>
      </c>
      <c r="D1397" s="4">
        <v>719459.68687243608</v>
      </c>
      <c r="E1397" t="str">
        <f t="shared" si="42"/>
        <v>Jul</v>
      </c>
      <c r="F1397" t="str">
        <f t="shared" si="43"/>
        <v>2017</v>
      </c>
    </row>
    <row r="1398" spans="1:6" x14ac:dyDescent="0.25">
      <c r="A1398" s="5" t="s">
        <v>248</v>
      </c>
      <c r="B1398" s="3" t="s">
        <v>232</v>
      </c>
      <c r="C1398" s="3" t="s">
        <v>83</v>
      </c>
      <c r="D1398" s="4">
        <v>704075.88877054944</v>
      </c>
      <c r="E1398" t="str">
        <f t="shared" si="42"/>
        <v>Aug</v>
      </c>
      <c r="F1398" t="str">
        <f t="shared" si="43"/>
        <v>2017</v>
      </c>
    </row>
    <row r="1399" spans="1:6" x14ac:dyDescent="0.25">
      <c r="A1399" s="5" t="s">
        <v>248</v>
      </c>
      <c r="B1399" s="3" t="s">
        <v>232</v>
      </c>
      <c r="C1399" s="3" t="s">
        <v>84</v>
      </c>
      <c r="D1399" s="4">
        <v>690607.90094769944</v>
      </c>
      <c r="E1399" t="str">
        <f t="shared" si="42"/>
        <v>Sep</v>
      </c>
      <c r="F1399" t="str">
        <f t="shared" si="43"/>
        <v>2017</v>
      </c>
    </row>
    <row r="1400" spans="1:6" x14ac:dyDescent="0.25">
      <c r="A1400" s="5" t="s">
        <v>248</v>
      </c>
      <c r="B1400" s="3" t="s">
        <v>232</v>
      </c>
      <c r="C1400" s="3" t="s">
        <v>85</v>
      </c>
      <c r="D1400" s="4">
        <v>677211.5029308513</v>
      </c>
      <c r="E1400" t="str">
        <f t="shared" si="42"/>
        <v>Oct</v>
      </c>
      <c r="F1400" t="str">
        <f t="shared" si="43"/>
        <v>2017</v>
      </c>
    </row>
    <row r="1401" spans="1:6" x14ac:dyDescent="0.25">
      <c r="A1401" s="5" t="s">
        <v>248</v>
      </c>
      <c r="B1401" s="3" t="s">
        <v>232</v>
      </c>
      <c r="C1401" s="3" t="s">
        <v>86</v>
      </c>
      <c r="D1401" s="4">
        <v>662400.16945566027</v>
      </c>
      <c r="E1401" t="str">
        <f t="shared" si="42"/>
        <v>Nov</v>
      </c>
      <c r="F1401" t="str">
        <f t="shared" si="43"/>
        <v>2017</v>
      </c>
    </row>
    <row r="1402" spans="1:6" x14ac:dyDescent="0.25">
      <c r="A1402" s="5" t="s">
        <v>248</v>
      </c>
      <c r="B1402" s="3" t="s">
        <v>232</v>
      </c>
      <c r="C1402" s="3" t="s">
        <v>87</v>
      </c>
      <c r="D1402" s="4">
        <v>646153.96693996782</v>
      </c>
      <c r="E1402" t="str">
        <f t="shared" si="42"/>
        <v>Dec</v>
      </c>
      <c r="F1402" t="str">
        <f t="shared" si="43"/>
        <v>2017</v>
      </c>
    </row>
    <row r="1403" spans="1:6" x14ac:dyDescent="0.25">
      <c r="A1403" s="5" t="s">
        <v>248</v>
      </c>
      <c r="B1403" s="3" t="s">
        <v>232</v>
      </c>
      <c r="C1403" s="3" t="s">
        <v>88</v>
      </c>
      <c r="D1403" s="4">
        <v>632810.81528116344</v>
      </c>
      <c r="E1403" t="str">
        <f t="shared" si="42"/>
        <v>Jan</v>
      </c>
      <c r="F1403" t="str">
        <f t="shared" si="43"/>
        <v>2018</v>
      </c>
    </row>
    <row r="1404" spans="1:6" x14ac:dyDescent="0.25">
      <c r="A1404" s="5" t="s">
        <v>248</v>
      </c>
      <c r="B1404" s="3" t="s">
        <v>232</v>
      </c>
      <c r="C1404" s="3" t="s">
        <v>89</v>
      </c>
      <c r="D1404" s="4">
        <v>621487.48568105837</v>
      </c>
      <c r="E1404" t="str">
        <f t="shared" si="42"/>
        <v>Feb</v>
      </c>
      <c r="F1404" t="str">
        <f t="shared" si="43"/>
        <v>2018</v>
      </c>
    </row>
    <row r="1405" spans="1:6" x14ac:dyDescent="0.25">
      <c r="A1405" s="5" t="s">
        <v>248</v>
      </c>
      <c r="B1405" s="3" t="s">
        <v>232</v>
      </c>
      <c r="C1405" s="3" t="s">
        <v>90</v>
      </c>
      <c r="D1405" s="4">
        <v>604590.9212859394</v>
      </c>
      <c r="E1405" t="str">
        <f t="shared" si="42"/>
        <v>Mar</v>
      </c>
      <c r="F1405" t="str">
        <f t="shared" si="43"/>
        <v>2018</v>
      </c>
    </row>
    <row r="1406" spans="1:6" x14ac:dyDescent="0.25">
      <c r="A1406" s="5" t="s">
        <v>248</v>
      </c>
      <c r="B1406" s="3" t="s">
        <v>232</v>
      </c>
      <c r="C1406" s="3" t="s">
        <v>91</v>
      </c>
      <c r="D1406" s="4">
        <v>591783.41467018507</v>
      </c>
      <c r="E1406" t="str">
        <f t="shared" si="42"/>
        <v>Apr</v>
      </c>
      <c r="F1406" t="str">
        <f t="shared" si="43"/>
        <v>2018</v>
      </c>
    </row>
    <row r="1407" spans="1:6" x14ac:dyDescent="0.25">
      <c r="A1407" s="5" t="s">
        <v>248</v>
      </c>
      <c r="B1407" s="3" t="s">
        <v>232</v>
      </c>
      <c r="C1407" s="3" t="s">
        <v>92</v>
      </c>
      <c r="D1407" s="4">
        <v>580107.42327325966</v>
      </c>
      <c r="E1407" t="str">
        <f t="shared" si="42"/>
        <v>May</v>
      </c>
      <c r="F1407" t="str">
        <f t="shared" si="43"/>
        <v>2018</v>
      </c>
    </row>
    <row r="1408" spans="1:6" x14ac:dyDescent="0.25">
      <c r="A1408" s="5" t="s">
        <v>248</v>
      </c>
      <c r="B1408" s="3" t="s">
        <v>232</v>
      </c>
      <c r="C1408" s="3" t="s">
        <v>93</v>
      </c>
      <c r="D1408" s="4">
        <v>568208.88888612879</v>
      </c>
      <c r="E1408" t="str">
        <f t="shared" si="42"/>
        <v>Jun</v>
      </c>
      <c r="F1408" t="str">
        <f t="shared" si="43"/>
        <v>2018</v>
      </c>
    </row>
    <row r="1409" spans="1:6" x14ac:dyDescent="0.25">
      <c r="A1409" s="5" t="s">
        <v>248</v>
      </c>
      <c r="B1409" s="3" t="s">
        <v>232</v>
      </c>
      <c r="C1409" s="3" t="s">
        <v>94</v>
      </c>
      <c r="D1409" s="4">
        <v>557976.70914564317</v>
      </c>
      <c r="E1409" t="str">
        <f t="shared" si="42"/>
        <v>Jul</v>
      </c>
      <c r="F1409" t="str">
        <f t="shared" si="43"/>
        <v>2018</v>
      </c>
    </row>
    <row r="1410" spans="1:6" x14ac:dyDescent="0.25">
      <c r="A1410" s="5" t="s">
        <v>248</v>
      </c>
      <c r="B1410" s="3" t="s">
        <v>232</v>
      </c>
      <c r="C1410" s="3" t="s">
        <v>95</v>
      </c>
      <c r="D1410" s="4">
        <v>546647.32322767843</v>
      </c>
      <c r="E1410" t="str">
        <f t="shared" si="42"/>
        <v>Aug</v>
      </c>
      <c r="F1410" t="str">
        <f t="shared" si="43"/>
        <v>2018</v>
      </c>
    </row>
    <row r="1411" spans="1:6" x14ac:dyDescent="0.25">
      <c r="A1411" s="5" t="s">
        <v>248</v>
      </c>
      <c r="B1411" s="3" t="s">
        <v>232</v>
      </c>
      <c r="C1411" s="3" t="s">
        <v>96</v>
      </c>
      <c r="D1411" s="4">
        <v>536410.83880456479</v>
      </c>
      <c r="E1411" t="str">
        <f t="shared" ref="E1411:E1474" si="44">MID(C1411,1,3)</f>
        <v>Sep</v>
      </c>
      <c r="F1411" t="str">
        <f t="shared" ref="F1411:F1474" si="45">MID(C1411,5,4)</f>
        <v>2018</v>
      </c>
    </row>
    <row r="1412" spans="1:6" x14ac:dyDescent="0.25">
      <c r="A1412" s="5" t="s">
        <v>248</v>
      </c>
      <c r="B1412" s="3" t="s">
        <v>232</v>
      </c>
      <c r="C1412" s="3" t="s">
        <v>97</v>
      </c>
      <c r="D1412" s="4">
        <v>524459.22320454579</v>
      </c>
      <c r="E1412" t="str">
        <f t="shared" si="44"/>
        <v>Oct</v>
      </c>
      <c r="F1412" t="str">
        <f t="shared" si="45"/>
        <v>2018</v>
      </c>
    </row>
    <row r="1413" spans="1:6" x14ac:dyDescent="0.25">
      <c r="A1413" s="5" t="s">
        <v>248</v>
      </c>
      <c r="B1413" s="3" t="s">
        <v>232</v>
      </c>
      <c r="C1413" s="3" t="s">
        <v>98</v>
      </c>
      <c r="D1413" s="4">
        <v>512671.84086161025</v>
      </c>
      <c r="E1413" t="str">
        <f t="shared" si="44"/>
        <v>Nov</v>
      </c>
      <c r="F1413" t="str">
        <f t="shared" si="45"/>
        <v>2018</v>
      </c>
    </row>
    <row r="1414" spans="1:6" x14ac:dyDescent="0.25">
      <c r="A1414" s="5" t="s">
        <v>248</v>
      </c>
      <c r="B1414" s="3" t="s">
        <v>232</v>
      </c>
      <c r="C1414" s="3" t="s">
        <v>99</v>
      </c>
      <c r="D1414" s="4">
        <v>505390.1676989352</v>
      </c>
      <c r="E1414" t="str">
        <f t="shared" si="44"/>
        <v>Dec</v>
      </c>
      <c r="F1414" t="str">
        <f t="shared" si="45"/>
        <v>2018</v>
      </c>
    </row>
    <row r="1415" spans="1:6" x14ac:dyDescent="0.25">
      <c r="A1415" s="5" t="s">
        <v>248</v>
      </c>
      <c r="B1415" s="3" t="s">
        <v>232</v>
      </c>
      <c r="C1415" s="3" t="s">
        <v>100</v>
      </c>
      <c r="D1415" s="4">
        <v>494339.97709504841</v>
      </c>
      <c r="E1415" t="str">
        <f t="shared" si="44"/>
        <v>Jan</v>
      </c>
      <c r="F1415" t="str">
        <f t="shared" si="45"/>
        <v>2019</v>
      </c>
    </row>
    <row r="1416" spans="1:6" x14ac:dyDescent="0.25">
      <c r="A1416" s="5" t="s">
        <v>248</v>
      </c>
      <c r="B1416" s="3" t="s">
        <v>232</v>
      </c>
      <c r="C1416" s="3" t="s">
        <v>101</v>
      </c>
      <c r="D1416" s="4">
        <v>481870.05639955978</v>
      </c>
      <c r="E1416" t="str">
        <f t="shared" si="44"/>
        <v>Feb</v>
      </c>
      <c r="F1416" t="str">
        <f t="shared" si="45"/>
        <v>2019</v>
      </c>
    </row>
    <row r="1417" spans="1:6" x14ac:dyDescent="0.25">
      <c r="A1417" s="5" t="s">
        <v>248</v>
      </c>
      <c r="B1417" s="3" t="s">
        <v>232</v>
      </c>
      <c r="C1417" s="3" t="s">
        <v>102</v>
      </c>
      <c r="D1417" s="4">
        <v>470257.36065832118</v>
      </c>
      <c r="E1417" t="str">
        <f t="shared" si="44"/>
        <v>Mar</v>
      </c>
      <c r="F1417" t="str">
        <f t="shared" si="45"/>
        <v>2019</v>
      </c>
    </row>
    <row r="1418" spans="1:6" x14ac:dyDescent="0.25">
      <c r="A1418" s="5" t="s">
        <v>248</v>
      </c>
      <c r="B1418" s="3" t="s">
        <v>232</v>
      </c>
      <c r="C1418" s="3" t="s">
        <v>103</v>
      </c>
      <c r="D1418" s="4">
        <v>462193.98938386491</v>
      </c>
      <c r="E1418" t="str">
        <f t="shared" si="44"/>
        <v>Apr</v>
      </c>
      <c r="F1418" t="str">
        <f t="shared" si="45"/>
        <v>2019</v>
      </c>
    </row>
    <row r="1419" spans="1:6" x14ac:dyDescent="0.25">
      <c r="A1419" s="5" t="s">
        <v>248</v>
      </c>
      <c r="B1419" s="3" t="s">
        <v>232</v>
      </c>
      <c r="C1419" s="3" t="s">
        <v>104</v>
      </c>
      <c r="D1419" s="4">
        <v>453401.86346654803</v>
      </c>
      <c r="E1419" t="str">
        <f t="shared" si="44"/>
        <v>May</v>
      </c>
      <c r="F1419" t="str">
        <f t="shared" si="45"/>
        <v>2019</v>
      </c>
    </row>
    <row r="1420" spans="1:6" x14ac:dyDescent="0.25">
      <c r="A1420" s="5" t="s">
        <v>248</v>
      </c>
      <c r="B1420" s="3" t="s">
        <v>232</v>
      </c>
      <c r="C1420" s="3" t="s">
        <v>105</v>
      </c>
      <c r="D1420" s="4">
        <v>447868.45678496768</v>
      </c>
      <c r="E1420" t="str">
        <f t="shared" si="44"/>
        <v>Jun</v>
      </c>
      <c r="F1420" t="str">
        <f t="shared" si="45"/>
        <v>2019</v>
      </c>
    </row>
    <row r="1421" spans="1:6" x14ac:dyDescent="0.25">
      <c r="A1421" s="5" t="s">
        <v>248</v>
      </c>
      <c r="B1421" s="3" t="s">
        <v>232</v>
      </c>
      <c r="C1421" s="3" t="s">
        <v>106</v>
      </c>
      <c r="D1421" s="4">
        <v>442451.59575072047</v>
      </c>
      <c r="E1421" t="str">
        <f t="shared" si="44"/>
        <v>Jul</v>
      </c>
      <c r="F1421" t="str">
        <f t="shared" si="45"/>
        <v>2019</v>
      </c>
    </row>
    <row r="1422" spans="1:6" x14ac:dyDescent="0.25">
      <c r="A1422" s="5" t="s">
        <v>248</v>
      </c>
      <c r="B1422" s="3" t="s">
        <v>232</v>
      </c>
      <c r="C1422" s="3" t="s">
        <v>107</v>
      </c>
      <c r="D1422" s="4">
        <v>430287.59135277598</v>
      </c>
      <c r="E1422" t="str">
        <f t="shared" si="44"/>
        <v>Aug</v>
      </c>
      <c r="F1422" t="str">
        <f t="shared" si="45"/>
        <v>2019</v>
      </c>
    </row>
    <row r="1423" spans="1:6" x14ac:dyDescent="0.25">
      <c r="A1423" s="5" t="s">
        <v>248</v>
      </c>
      <c r="B1423" s="3" t="s">
        <v>232</v>
      </c>
      <c r="C1423" s="3" t="s">
        <v>108</v>
      </c>
      <c r="D1423" s="4">
        <v>419591.39985342044</v>
      </c>
      <c r="E1423" t="str">
        <f t="shared" si="44"/>
        <v>Sep</v>
      </c>
      <c r="F1423" t="str">
        <f t="shared" si="45"/>
        <v>2019</v>
      </c>
    </row>
    <row r="1424" spans="1:6" x14ac:dyDescent="0.25">
      <c r="A1424" s="5" t="s">
        <v>248</v>
      </c>
      <c r="B1424" s="3" t="s">
        <v>232</v>
      </c>
      <c r="C1424" s="3" t="s">
        <v>109</v>
      </c>
      <c r="D1424" s="4">
        <v>416038.10526544455</v>
      </c>
      <c r="E1424" t="str">
        <f t="shared" si="44"/>
        <v>Oct</v>
      </c>
      <c r="F1424" t="str">
        <f t="shared" si="45"/>
        <v>2019</v>
      </c>
    </row>
    <row r="1425" spans="1:6" x14ac:dyDescent="0.25">
      <c r="A1425" s="5" t="s">
        <v>248</v>
      </c>
      <c r="B1425" s="3" t="s">
        <v>232</v>
      </c>
      <c r="C1425" s="3" t="s">
        <v>110</v>
      </c>
      <c r="D1425" s="4">
        <v>408828.77247428556</v>
      </c>
      <c r="E1425" t="str">
        <f t="shared" si="44"/>
        <v>Nov</v>
      </c>
      <c r="F1425" t="str">
        <f t="shared" si="45"/>
        <v>2019</v>
      </c>
    </row>
    <row r="1426" spans="1:6" x14ac:dyDescent="0.25">
      <c r="A1426" s="5" t="s">
        <v>248</v>
      </c>
      <c r="B1426" s="3" t="s">
        <v>232</v>
      </c>
      <c r="C1426" s="3" t="s">
        <v>111</v>
      </c>
      <c r="D1426" s="4">
        <v>400119.88544868835</v>
      </c>
      <c r="E1426" t="str">
        <f t="shared" si="44"/>
        <v>Dec</v>
      </c>
      <c r="F1426" t="str">
        <f t="shared" si="45"/>
        <v>2019</v>
      </c>
    </row>
    <row r="1427" spans="1:6" x14ac:dyDescent="0.25">
      <c r="A1427" s="5" t="s">
        <v>248</v>
      </c>
      <c r="B1427" s="3" t="s">
        <v>232</v>
      </c>
      <c r="C1427" s="3" t="s">
        <v>112</v>
      </c>
      <c r="D1427" s="4">
        <v>391657.88540277991</v>
      </c>
      <c r="E1427" t="str">
        <f t="shared" si="44"/>
        <v>Jan</v>
      </c>
      <c r="F1427" t="str">
        <f t="shared" si="45"/>
        <v>2020</v>
      </c>
    </row>
    <row r="1428" spans="1:6" x14ac:dyDescent="0.25">
      <c r="A1428" s="5" t="s">
        <v>248</v>
      </c>
      <c r="B1428" s="3" t="s">
        <v>232</v>
      </c>
      <c r="C1428" s="3" t="s">
        <v>113</v>
      </c>
      <c r="D1428" s="4">
        <v>385032.46640766953</v>
      </c>
      <c r="E1428" t="str">
        <f t="shared" si="44"/>
        <v>Feb</v>
      </c>
      <c r="F1428" t="str">
        <f t="shared" si="45"/>
        <v>2020</v>
      </c>
    </row>
    <row r="1429" spans="1:6" x14ac:dyDescent="0.25">
      <c r="A1429" s="5" t="s">
        <v>248</v>
      </c>
      <c r="B1429" s="3" t="s">
        <v>232</v>
      </c>
      <c r="C1429" s="3" t="s">
        <v>114</v>
      </c>
      <c r="D1429" s="4">
        <v>380346.3515988302</v>
      </c>
      <c r="E1429" t="str">
        <f t="shared" si="44"/>
        <v>Mar</v>
      </c>
      <c r="F1429" t="str">
        <f t="shared" si="45"/>
        <v>2020</v>
      </c>
    </row>
    <row r="1430" spans="1:6" x14ac:dyDescent="0.25">
      <c r="A1430" s="5" t="s">
        <v>248</v>
      </c>
      <c r="B1430" s="3" t="s">
        <v>232</v>
      </c>
      <c r="C1430" s="3" t="s">
        <v>115</v>
      </c>
      <c r="D1430" s="4">
        <v>375069.21445251245</v>
      </c>
      <c r="E1430" t="str">
        <f t="shared" si="44"/>
        <v>Apr</v>
      </c>
      <c r="F1430" t="str">
        <f t="shared" si="45"/>
        <v>2020</v>
      </c>
    </row>
    <row r="1431" spans="1:6" x14ac:dyDescent="0.25">
      <c r="A1431" s="5" t="s">
        <v>248</v>
      </c>
      <c r="B1431" s="3" t="s">
        <v>232</v>
      </c>
      <c r="C1431" s="3" t="s">
        <v>116</v>
      </c>
      <c r="D1431" s="4">
        <v>364441.47454361012</v>
      </c>
      <c r="E1431" t="str">
        <f t="shared" si="44"/>
        <v>May</v>
      </c>
      <c r="F1431" t="str">
        <f t="shared" si="45"/>
        <v>2020</v>
      </c>
    </row>
    <row r="1432" spans="1:6" x14ac:dyDescent="0.25">
      <c r="A1432" s="5" t="s">
        <v>248</v>
      </c>
      <c r="B1432" s="3" t="s">
        <v>232</v>
      </c>
      <c r="C1432" s="3" t="s">
        <v>117</v>
      </c>
      <c r="D1432" s="4">
        <v>359050.47233302123</v>
      </c>
      <c r="E1432" t="str">
        <f t="shared" si="44"/>
        <v>Jun</v>
      </c>
      <c r="F1432" t="str">
        <f t="shared" si="45"/>
        <v>2020</v>
      </c>
    </row>
    <row r="1433" spans="1:6" x14ac:dyDescent="0.25">
      <c r="A1433" s="5" t="s">
        <v>248</v>
      </c>
      <c r="B1433" s="3" t="s">
        <v>232</v>
      </c>
      <c r="C1433" s="3" t="s">
        <v>118</v>
      </c>
      <c r="D1433" s="4">
        <v>360362.89120177197</v>
      </c>
      <c r="E1433" t="str">
        <f t="shared" si="44"/>
        <v>Jul</v>
      </c>
      <c r="F1433" t="str">
        <f t="shared" si="45"/>
        <v>2020</v>
      </c>
    </row>
    <row r="1434" spans="1:6" x14ac:dyDescent="0.25">
      <c r="A1434" s="5" t="s">
        <v>248</v>
      </c>
      <c r="B1434" s="3" t="s">
        <v>232</v>
      </c>
      <c r="C1434" s="3" t="s">
        <v>119</v>
      </c>
      <c r="D1434" s="4">
        <v>341925.87144068297</v>
      </c>
      <c r="E1434" t="str">
        <f t="shared" si="44"/>
        <v>Aug</v>
      </c>
      <c r="F1434" t="str">
        <f t="shared" si="45"/>
        <v>2020</v>
      </c>
    </row>
    <row r="1435" spans="1:6" x14ac:dyDescent="0.25">
      <c r="A1435" s="5" t="s">
        <v>248</v>
      </c>
      <c r="B1435" s="3" t="s">
        <v>232</v>
      </c>
      <c r="C1435" s="3" t="s">
        <v>120</v>
      </c>
      <c r="D1435" s="4">
        <v>332893.98711922334</v>
      </c>
      <c r="E1435" t="str">
        <f t="shared" si="44"/>
        <v>Sep</v>
      </c>
      <c r="F1435" t="str">
        <f t="shared" si="45"/>
        <v>2020</v>
      </c>
    </row>
    <row r="1436" spans="1:6" x14ac:dyDescent="0.25">
      <c r="A1436" s="5" t="s">
        <v>248</v>
      </c>
      <c r="B1436" s="3" t="s">
        <v>232</v>
      </c>
      <c r="C1436" s="3" t="s">
        <v>121</v>
      </c>
      <c r="D1436" s="4">
        <v>326015.59005090152</v>
      </c>
      <c r="E1436" t="str">
        <f t="shared" si="44"/>
        <v>Oct</v>
      </c>
      <c r="F1436" t="str">
        <f t="shared" si="45"/>
        <v>2020</v>
      </c>
    </row>
    <row r="1437" spans="1:6" x14ac:dyDescent="0.25">
      <c r="A1437" s="5" t="s">
        <v>248</v>
      </c>
      <c r="B1437" s="3" t="s">
        <v>232</v>
      </c>
      <c r="C1437" s="3" t="s">
        <v>122</v>
      </c>
      <c r="D1437" s="4">
        <v>320126.38442498725</v>
      </c>
      <c r="E1437" t="str">
        <f t="shared" si="44"/>
        <v>Nov</v>
      </c>
      <c r="F1437" t="str">
        <f t="shared" si="45"/>
        <v>2020</v>
      </c>
    </row>
    <row r="1438" spans="1:6" x14ac:dyDescent="0.25">
      <c r="A1438" s="5" t="s">
        <v>248</v>
      </c>
      <c r="B1438" s="3" t="s">
        <v>232</v>
      </c>
      <c r="C1438" s="3" t="s">
        <v>123</v>
      </c>
      <c r="D1438" s="4">
        <v>313279.47457753326</v>
      </c>
      <c r="E1438" t="str">
        <f t="shared" si="44"/>
        <v>Dec</v>
      </c>
      <c r="F1438" t="str">
        <f t="shared" si="45"/>
        <v>2020</v>
      </c>
    </row>
    <row r="1439" spans="1:6" x14ac:dyDescent="0.25">
      <c r="A1439" s="5" t="s">
        <v>248</v>
      </c>
      <c r="B1439" s="3" t="s">
        <v>232</v>
      </c>
      <c r="C1439" s="3" t="s">
        <v>124</v>
      </c>
      <c r="D1439" s="4">
        <v>308969.46933823125</v>
      </c>
      <c r="E1439" t="str">
        <f t="shared" si="44"/>
        <v>Jan</v>
      </c>
      <c r="F1439" t="str">
        <f t="shared" si="45"/>
        <v>2021</v>
      </c>
    </row>
    <row r="1440" spans="1:6" x14ac:dyDescent="0.25">
      <c r="A1440" s="5" t="s">
        <v>248</v>
      </c>
      <c r="B1440" s="3" t="s">
        <v>232</v>
      </c>
      <c r="C1440" s="3" t="s">
        <v>125</v>
      </c>
      <c r="D1440" s="4">
        <v>304416.30992833577</v>
      </c>
      <c r="E1440" t="str">
        <f t="shared" si="44"/>
        <v>Feb</v>
      </c>
      <c r="F1440" t="str">
        <f t="shared" si="45"/>
        <v>2021</v>
      </c>
    </row>
    <row r="1441" spans="1:6" x14ac:dyDescent="0.25">
      <c r="A1441" s="5" t="s">
        <v>248</v>
      </c>
      <c r="B1441" s="3" t="s">
        <v>232</v>
      </c>
      <c r="C1441" s="3" t="s">
        <v>126</v>
      </c>
      <c r="D1441" s="4">
        <v>299018.14028251334</v>
      </c>
      <c r="E1441" t="str">
        <f t="shared" si="44"/>
        <v>Mar</v>
      </c>
      <c r="F1441" t="str">
        <f t="shared" si="45"/>
        <v>2021</v>
      </c>
    </row>
    <row r="1442" spans="1:6" x14ac:dyDescent="0.25">
      <c r="A1442" s="5" t="s">
        <v>248</v>
      </c>
      <c r="B1442" s="3" t="s">
        <v>232</v>
      </c>
      <c r="C1442" s="3" t="s">
        <v>127</v>
      </c>
      <c r="D1442" s="4">
        <v>294144.83010931319</v>
      </c>
      <c r="E1442" t="str">
        <f t="shared" si="44"/>
        <v>Apr</v>
      </c>
      <c r="F1442" t="str">
        <f t="shared" si="45"/>
        <v>2021</v>
      </c>
    </row>
    <row r="1443" spans="1:6" x14ac:dyDescent="0.25">
      <c r="A1443" s="5" t="s">
        <v>248</v>
      </c>
      <c r="B1443" s="3" t="s">
        <v>232</v>
      </c>
      <c r="C1443" s="3" t="s">
        <v>128</v>
      </c>
      <c r="D1443" s="4">
        <v>291727.33688985812</v>
      </c>
      <c r="E1443" t="str">
        <f t="shared" si="44"/>
        <v>May</v>
      </c>
      <c r="F1443" t="str">
        <f t="shared" si="45"/>
        <v>2021</v>
      </c>
    </row>
    <row r="1444" spans="1:6" x14ac:dyDescent="0.25">
      <c r="A1444" s="5" t="s">
        <v>248</v>
      </c>
      <c r="B1444" s="3" t="s">
        <v>232</v>
      </c>
      <c r="C1444" s="3" t="s">
        <v>129</v>
      </c>
      <c r="D1444" s="4">
        <v>285021.4347374413</v>
      </c>
      <c r="E1444" t="str">
        <f t="shared" si="44"/>
        <v>Jun</v>
      </c>
      <c r="F1444" t="str">
        <f t="shared" si="45"/>
        <v>2021</v>
      </c>
    </row>
    <row r="1445" spans="1:6" x14ac:dyDescent="0.25">
      <c r="A1445" s="5" t="s">
        <v>248</v>
      </c>
      <c r="B1445" s="3" t="s">
        <v>232</v>
      </c>
      <c r="C1445" s="3" t="s">
        <v>130</v>
      </c>
      <c r="D1445" s="4">
        <v>275373.67303447961</v>
      </c>
      <c r="E1445" t="str">
        <f t="shared" si="44"/>
        <v>Jul</v>
      </c>
      <c r="F1445" t="str">
        <f t="shared" si="45"/>
        <v>2021</v>
      </c>
    </row>
    <row r="1446" spans="1:6" x14ac:dyDescent="0.25">
      <c r="A1446" s="5" t="s">
        <v>248</v>
      </c>
      <c r="B1446" s="3" t="s">
        <v>232</v>
      </c>
      <c r="C1446" s="3" t="s">
        <v>131</v>
      </c>
      <c r="D1446" s="4">
        <v>181990.0646421414</v>
      </c>
      <c r="E1446" t="str">
        <f t="shared" si="44"/>
        <v>Aug</v>
      </c>
      <c r="F1446" t="str">
        <f t="shared" si="45"/>
        <v>2021</v>
      </c>
    </row>
    <row r="1447" spans="1:6" x14ac:dyDescent="0.25">
      <c r="A1447" s="5" t="s">
        <v>248</v>
      </c>
      <c r="B1447" s="3" t="s">
        <v>232</v>
      </c>
      <c r="C1447" s="3" t="s">
        <v>132</v>
      </c>
      <c r="D1447" s="4">
        <v>92463.466499521892</v>
      </c>
      <c r="E1447" t="str">
        <f t="shared" si="44"/>
        <v>Sep</v>
      </c>
      <c r="F1447" t="str">
        <f t="shared" si="45"/>
        <v>2021</v>
      </c>
    </row>
    <row r="1448" spans="1:6" x14ac:dyDescent="0.25">
      <c r="A1448" s="5" t="s">
        <v>248</v>
      </c>
      <c r="B1448" s="3" t="s">
        <v>232</v>
      </c>
      <c r="C1448" s="3" t="s">
        <v>133</v>
      </c>
      <c r="D1448" s="4">
        <v>87615.055412210233</v>
      </c>
      <c r="E1448" t="str">
        <f t="shared" si="44"/>
        <v>Oct</v>
      </c>
      <c r="F1448" t="str">
        <f t="shared" si="45"/>
        <v>2021</v>
      </c>
    </row>
    <row r="1449" spans="1:6" x14ac:dyDescent="0.25">
      <c r="A1449" s="5" t="s">
        <v>248</v>
      </c>
      <c r="B1449" s="3" t="s">
        <v>232</v>
      </c>
      <c r="C1449" s="3" t="s">
        <v>134</v>
      </c>
      <c r="D1449" s="4">
        <v>86862.675348088</v>
      </c>
      <c r="E1449" t="str">
        <f t="shared" si="44"/>
        <v>Nov</v>
      </c>
      <c r="F1449" t="str">
        <f t="shared" si="45"/>
        <v>2021</v>
      </c>
    </row>
    <row r="1450" spans="1:6" x14ac:dyDescent="0.25">
      <c r="A1450" s="5" t="s">
        <v>248</v>
      </c>
      <c r="B1450" s="3" t="s">
        <v>232</v>
      </c>
      <c r="C1450" s="3" t="s">
        <v>135</v>
      </c>
      <c r="D1450" s="4">
        <v>85464.380597176161</v>
      </c>
      <c r="E1450" t="str">
        <f t="shared" si="44"/>
        <v>Dec</v>
      </c>
      <c r="F1450" t="str">
        <f t="shared" si="45"/>
        <v>2021</v>
      </c>
    </row>
    <row r="1451" spans="1:6" x14ac:dyDescent="0.25">
      <c r="A1451" s="5" t="s">
        <v>248</v>
      </c>
      <c r="B1451" s="3" t="s">
        <v>232</v>
      </c>
      <c r="C1451" s="3" t="s">
        <v>136</v>
      </c>
      <c r="D1451" s="4">
        <v>84489.355693941412</v>
      </c>
      <c r="E1451" t="str">
        <f t="shared" si="44"/>
        <v>Jan</v>
      </c>
      <c r="F1451" t="str">
        <f t="shared" si="45"/>
        <v>2022</v>
      </c>
    </row>
    <row r="1452" spans="1:6" x14ac:dyDescent="0.25">
      <c r="A1452" s="5" t="s">
        <v>248</v>
      </c>
      <c r="B1452" s="3" t="s">
        <v>232</v>
      </c>
      <c r="C1452" s="3" t="s">
        <v>137</v>
      </c>
      <c r="D1452" s="4">
        <v>84242.395961110597</v>
      </c>
      <c r="E1452" t="str">
        <f t="shared" si="44"/>
        <v>Feb</v>
      </c>
      <c r="F1452" t="str">
        <f t="shared" si="45"/>
        <v>2022</v>
      </c>
    </row>
    <row r="1453" spans="1:6" x14ac:dyDescent="0.25">
      <c r="A1453" s="5" t="s">
        <v>248</v>
      </c>
      <c r="B1453" s="3" t="s">
        <v>232</v>
      </c>
      <c r="C1453" s="3" t="s">
        <v>138</v>
      </c>
      <c r="D1453" s="4">
        <v>82481.323712149926</v>
      </c>
      <c r="E1453" t="str">
        <f t="shared" si="44"/>
        <v>Mar</v>
      </c>
      <c r="F1453" t="str">
        <f t="shared" si="45"/>
        <v>2022</v>
      </c>
    </row>
    <row r="1454" spans="1:6" x14ac:dyDescent="0.25">
      <c r="A1454" s="5" t="s">
        <v>248</v>
      </c>
      <c r="B1454" s="3" t="s">
        <v>232</v>
      </c>
      <c r="C1454" s="3" t="s">
        <v>139</v>
      </c>
      <c r="D1454" s="4">
        <v>81514.891960039808</v>
      </c>
      <c r="E1454" t="str">
        <f t="shared" si="44"/>
        <v>Apr</v>
      </c>
      <c r="F1454" t="str">
        <f t="shared" si="45"/>
        <v>2022</v>
      </c>
    </row>
    <row r="1455" spans="1:6" x14ac:dyDescent="0.25">
      <c r="A1455" s="5" t="s">
        <v>248</v>
      </c>
      <c r="B1455" s="3" t="s">
        <v>232</v>
      </c>
      <c r="C1455" s="3" t="s">
        <v>140</v>
      </c>
      <c r="D1455" s="4">
        <v>80559.018557427014</v>
      </c>
      <c r="E1455" t="str">
        <f t="shared" si="44"/>
        <v>May</v>
      </c>
      <c r="F1455" t="str">
        <f t="shared" si="45"/>
        <v>2022</v>
      </c>
    </row>
    <row r="1456" spans="1:6" x14ac:dyDescent="0.25">
      <c r="A1456" s="5" t="s">
        <v>248</v>
      </c>
      <c r="B1456" s="3" t="s">
        <v>232</v>
      </c>
      <c r="C1456" s="3" t="s">
        <v>141</v>
      </c>
      <c r="D1456" s="4">
        <v>79585.219445105657</v>
      </c>
      <c r="E1456" t="str">
        <f t="shared" si="44"/>
        <v>Jun</v>
      </c>
      <c r="F1456" t="str">
        <f t="shared" si="45"/>
        <v>2022</v>
      </c>
    </row>
    <row r="1457" spans="1:6" x14ac:dyDescent="0.25">
      <c r="A1457" s="5" t="s">
        <v>248</v>
      </c>
      <c r="B1457" s="3" t="s">
        <v>232</v>
      </c>
      <c r="C1457" s="3" t="s">
        <v>142</v>
      </c>
      <c r="D1457" s="4">
        <v>78620.736346999125</v>
      </c>
      <c r="E1457" t="str">
        <f t="shared" si="44"/>
        <v>Jul</v>
      </c>
      <c r="F1457" t="str">
        <f t="shared" si="45"/>
        <v>2022</v>
      </c>
    </row>
    <row r="1458" spans="1:6" x14ac:dyDescent="0.25">
      <c r="A1458" s="5" t="s">
        <v>248</v>
      </c>
      <c r="B1458" s="3" t="s">
        <v>232</v>
      </c>
      <c r="C1458" s="3" t="s">
        <v>143</v>
      </c>
      <c r="D1458" s="4">
        <v>77614.808340147996</v>
      </c>
      <c r="E1458" t="str">
        <f t="shared" si="44"/>
        <v>Aug</v>
      </c>
      <c r="F1458" t="str">
        <f t="shared" si="45"/>
        <v>2022</v>
      </c>
    </row>
    <row r="1459" spans="1:6" x14ac:dyDescent="0.25">
      <c r="A1459" s="5" t="s">
        <v>248</v>
      </c>
      <c r="B1459" s="3" t="s">
        <v>232</v>
      </c>
      <c r="C1459" s="3" t="s">
        <v>144</v>
      </c>
      <c r="D1459" s="4">
        <v>76620.944837680785</v>
      </c>
      <c r="E1459" t="str">
        <f t="shared" si="44"/>
        <v>Sep</v>
      </c>
      <c r="F1459" t="str">
        <f t="shared" si="45"/>
        <v>2022</v>
      </c>
    </row>
    <row r="1460" spans="1:6" x14ac:dyDescent="0.25">
      <c r="A1460" s="5" t="s">
        <v>248</v>
      </c>
      <c r="B1460" s="3" t="s">
        <v>232</v>
      </c>
      <c r="C1460" s="3" t="s">
        <v>145</v>
      </c>
      <c r="D1460" s="4">
        <v>75675.680491063293</v>
      </c>
      <c r="E1460" t="str">
        <f t="shared" si="44"/>
        <v>Oct</v>
      </c>
      <c r="F1460" t="str">
        <f t="shared" si="45"/>
        <v>2022</v>
      </c>
    </row>
    <row r="1461" spans="1:6" x14ac:dyDescent="0.25">
      <c r="A1461" s="5" t="s">
        <v>248</v>
      </c>
      <c r="B1461" s="3" t="s">
        <v>232</v>
      </c>
      <c r="C1461" s="3" t="s">
        <v>146</v>
      </c>
      <c r="D1461" s="4">
        <v>74769.593417999189</v>
      </c>
      <c r="E1461" t="str">
        <f t="shared" si="44"/>
        <v>Nov</v>
      </c>
      <c r="F1461" t="str">
        <f t="shared" si="45"/>
        <v>2022</v>
      </c>
    </row>
    <row r="1462" spans="1:6" x14ac:dyDescent="0.25">
      <c r="A1462" s="5" t="s">
        <v>248</v>
      </c>
      <c r="B1462" s="3" t="s">
        <v>232</v>
      </c>
      <c r="C1462" s="3" t="s">
        <v>147</v>
      </c>
      <c r="D1462" s="4">
        <v>73862.797065653023</v>
      </c>
      <c r="E1462" t="str">
        <f t="shared" si="44"/>
        <v>Dec</v>
      </c>
      <c r="F1462" t="str">
        <f t="shared" si="45"/>
        <v>2022</v>
      </c>
    </row>
    <row r="1463" spans="1:6" x14ac:dyDescent="0.25">
      <c r="A1463" s="5" t="s">
        <v>248</v>
      </c>
      <c r="B1463" s="3" t="s">
        <v>232</v>
      </c>
      <c r="C1463" s="3" t="s">
        <v>148</v>
      </c>
      <c r="D1463" s="4">
        <v>72975.864146253109</v>
      </c>
      <c r="E1463" t="str">
        <f t="shared" si="44"/>
        <v>Jan</v>
      </c>
      <c r="F1463" t="str">
        <f t="shared" si="45"/>
        <v>2023</v>
      </c>
    </row>
    <row r="1464" spans="1:6" x14ac:dyDescent="0.25">
      <c r="A1464" s="5" t="s">
        <v>248</v>
      </c>
      <c r="B1464" s="3" t="s">
        <v>232</v>
      </c>
      <c r="C1464" s="3" t="s">
        <v>149</v>
      </c>
      <c r="D1464" s="4">
        <v>72532.470724225757</v>
      </c>
      <c r="E1464" t="str">
        <f t="shared" si="44"/>
        <v>Feb</v>
      </c>
      <c r="F1464" t="str">
        <f t="shared" si="45"/>
        <v>2023</v>
      </c>
    </row>
    <row r="1465" spans="1:6" x14ac:dyDescent="0.25">
      <c r="A1465" s="5" t="s">
        <v>248</v>
      </c>
      <c r="B1465" s="3" t="s">
        <v>232</v>
      </c>
      <c r="C1465" s="3" t="s">
        <v>150</v>
      </c>
      <c r="D1465" s="4">
        <v>71263.428675728574</v>
      </c>
      <c r="E1465" t="str">
        <f t="shared" si="44"/>
        <v>Mar</v>
      </c>
      <c r="F1465" t="str">
        <f t="shared" si="45"/>
        <v>2023</v>
      </c>
    </row>
    <row r="1466" spans="1:6" x14ac:dyDescent="0.25">
      <c r="A1466" s="5" t="s">
        <v>248</v>
      </c>
      <c r="B1466" s="3" t="s">
        <v>232</v>
      </c>
      <c r="C1466" s="3" t="s">
        <v>151</v>
      </c>
      <c r="D1466" s="4">
        <v>70401.29581839632</v>
      </c>
      <c r="E1466" t="str">
        <f t="shared" si="44"/>
        <v>Apr</v>
      </c>
      <c r="F1466" t="str">
        <f t="shared" si="45"/>
        <v>2023</v>
      </c>
    </row>
    <row r="1467" spans="1:6" x14ac:dyDescent="0.25">
      <c r="A1467" s="5" t="s">
        <v>248</v>
      </c>
      <c r="B1467" s="3" t="s">
        <v>232</v>
      </c>
      <c r="C1467" s="3" t="s">
        <v>152</v>
      </c>
      <c r="D1467" s="4">
        <v>69496.822125476596</v>
      </c>
      <c r="E1467" t="str">
        <f t="shared" si="44"/>
        <v>May</v>
      </c>
      <c r="F1467" t="str">
        <f t="shared" si="45"/>
        <v>2023</v>
      </c>
    </row>
    <row r="1468" spans="1:6" x14ac:dyDescent="0.25">
      <c r="A1468" s="5" t="s">
        <v>248</v>
      </c>
      <c r="B1468" s="3" t="s">
        <v>232</v>
      </c>
      <c r="C1468" s="3" t="s">
        <v>153</v>
      </c>
      <c r="D1468" s="4">
        <v>68652.225954689318</v>
      </c>
      <c r="E1468" t="str">
        <f t="shared" si="44"/>
        <v>Jun</v>
      </c>
      <c r="F1468" t="str">
        <f t="shared" si="45"/>
        <v>2023</v>
      </c>
    </row>
    <row r="1469" spans="1:6" x14ac:dyDescent="0.25">
      <c r="A1469" s="5" t="s">
        <v>248</v>
      </c>
      <c r="B1469" s="3" t="s">
        <v>232</v>
      </c>
      <c r="C1469" s="3" t="s">
        <v>154</v>
      </c>
      <c r="D1469" s="4">
        <v>67818.348631803106</v>
      </c>
      <c r="E1469" t="str">
        <f t="shared" si="44"/>
        <v>Jul</v>
      </c>
      <c r="F1469" t="str">
        <f t="shared" si="45"/>
        <v>2023</v>
      </c>
    </row>
    <row r="1470" spans="1:6" x14ac:dyDescent="0.25">
      <c r="A1470" s="5" t="s">
        <v>248</v>
      </c>
      <c r="B1470" s="3" t="s">
        <v>232</v>
      </c>
      <c r="C1470" s="3" t="s">
        <v>155</v>
      </c>
      <c r="D1470" s="4">
        <v>67005.497431371521</v>
      </c>
      <c r="E1470" t="str">
        <f t="shared" si="44"/>
        <v>Aug</v>
      </c>
      <c r="F1470" t="str">
        <f t="shared" si="45"/>
        <v>2023</v>
      </c>
    </row>
    <row r="1471" spans="1:6" x14ac:dyDescent="0.25">
      <c r="A1471" s="5" t="s">
        <v>248</v>
      </c>
      <c r="B1471" s="3" t="s">
        <v>232</v>
      </c>
      <c r="C1471" s="3" t="s">
        <v>156</v>
      </c>
      <c r="D1471" s="4">
        <v>66089.472321897265</v>
      </c>
      <c r="E1471" t="str">
        <f t="shared" si="44"/>
        <v>Sep</v>
      </c>
      <c r="F1471" t="str">
        <f t="shared" si="45"/>
        <v>2023</v>
      </c>
    </row>
    <row r="1472" spans="1:6" x14ac:dyDescent="0.25">
      <c r="A1472" s="5" t="s">
        <v>248</v>
      </c>
      <c r="B1472" s="3" t="s">
        <v>232</v>
      </c>
      <c r="C1472" s="3" t="s">
        <v>157</v>
      </c>
      <c r="D1472" s="4">
        <v>65308.656579012422</v>
      </c>
      <c r="E1472" t="str">
        <f t="shared" si="44"/>
        <v>Oct</v>
      </c>
      <c r="F1472" t="str">
        <f t="shared" si="45"/>
        <v>2023</v>
      </c>
    </row>
    <row r="1473" spans="1:6" x14ac:dyDescent="0.25">
      <c r="A1473" s="5" t="s">
        <v>248</v>
      </c>
      <c r="B1473" s="3" t="s">
        <v>232</v>
      </c>
      <c r="C1473" s="3" t="s">
        <v>158</v>
      </c>
      <c r="D1473" s="4">
        <v>64532.895688072327</v>
      </c>
      <c r="E1473" t="str">
        <f t="shared" si="44"/>
        <v>Nov</v>
      </c>
      <c r="F1473" t="str">
        <f t="shared" si="45"/>
        <v>2023</v>
      </c>
    </row>
    <row r="1474" spans="1:6" x14ac:dyDescent="0.25">
      <c r="A1474" s="5" t="s">
        <v>248</v>
      </c>
      <c r="B1474" s="3" t="s">
        <v>232</v>
      </c>
      <c r="C1474" s="3" t="s">
        <v>159</v>
      </c>
      <c r="D1474" s="4">
        <v>63784.335943550737</v>
      </c>
      <c r="E1474" t="str">
        <f t="shared" si="44"/>
        <v>Dec</v>
      </c>
      <c r="F1474" t="str">
        <f t="shared" si="45"/>
        <v>2023</v>
      </c>
    </row>
    <row r="1475" spans="1:6" x14ac:dyDescent="0.25">
      <c r="A1475" s="5" t="s">
        <v>248</v>
      </c>
      <c r="B1475" s="3" t="s">
        <v>232</v>
      </c>
      <c r="C1475" s="3" t="s">
        <v>160</v>
      </c>
      <c r="D1475" s="4">
        <v>63058.267594245495</v>
      </c>
      <c r="E1475" t="str">
        <f t="shared" ref="E1475:E1538" si="46">MID(C1475,1,3)</f>
        <v>Jan</v>
      </c>
      <c r="F1475" t="str">
        <f t="shared" ref="F1475:F1538" si="47">MID(C1475,5,4)</f>
        <v>2024</v>
      </c>
    </row>
    <row r="1476" spans="1:6" x14ac:dyDescent="0.25">
      <c r="A1476" s="5" t="s">
        <v>248</v>
      </c>
      <c r="B1476" s="3" t="s">
        <v>232</v>
      </c>
      <c r="C1476" s="3" t="s">
        <v>161</v>
      </c>
      <c r="D1476" s="4">
        <v>62407.960893489137</v>
      </c>
      <c r="E1476" t="str">
        <f t="shared" si="46"/>
        <v>Feb</v>
      </c>
      <c r="F1476" t="str">
        <f t="shared" si="47"/>
        <v>2024</v>
      </c>
    </row>
    <row r="1477" spans="1:6" x14ac:dyDescent="0.25">
      <c r="A1477" s="5" t="s">
        <v>248</v>
      </c>
      <c r="B1477" s="3" t="s">
        <v>232</v>
      </c>
      <c r="C1477" s="3" t="s">
        <v>162</v>
      </c>
      <c r="D1477" s="4">
        <v>61585.534332512951</v>
      </c>
      <c r="E1477" t="str">
        <f t="shared" si="46"/>
        <v>Mar</v>
      </c>
      <c r="F1477" t="str">
        <f t="shared" si="47"/>
        <v>2024</v>
      </c>
    </row>
    <row r="1478" spans="1:6" x14ac:dyDescent="0.25">
      <c r="A1478" s="5" t="s">
        <v>248</v>
      </c>
      <c r="B1478" s="3" t="s">
        <v>232</v>
      </c>
      <c r="C1478" s="3" t="s">
        <v>163</v>
      </c>
      <c r="D1478" s="4">
        <v>60874.139608885875</v>
      </c>
      <c r="E1478" t="str">
        <f t="shared" si="46"/>
        <v>Apr</v>
      </c>
      <c r="F1478" t="str">
        <f t="shared" si="47"/>
        <v>2024</v>
      </c>
    </row>
    <row r="1479" spans="1:6" x14ac:dyDescent="0.25">
      <c r="A1479" s="5" t="s">
        <v>248</v>
      </c>
      <c r="B1479" s="3" t="s">
        <v>232</v>
      </c>
      <c r="C1479" s="3" t="s">
        <v>164</v>
      </c>
      <c r="D1479" s="4">
        <v>60173.468309738717</v>
      </c>
      <c r="E1479" t="str">
        <f t="shared" si="46"/>
        <v>May</v>
      </c>
      <c r="F1479" t="str">
        <f t="shared" si="47"/>
        <v>2024</v>
      </c>
    </row>
    <row r="1480" spans="1:6" x14ac:dyDescent="0.25">
      <c r="A1480" s="5" t="s">
        <v>248</v>
      </c>
      <c r="B1480" s="3" t="s">
        <v>232</v>
      </c>
      <c r="C1480" s="3" t="s">
        <v>165</v>
      </c>
      <c r="D1480" s="4">
        <v>59497.618932267433</v>
      </c>
      <c r="E1480" t="str">
        <f t="shared" si="46"/>
        <v>Jun</v>
      </c>
      <c r="F1480" t="str">
        <f t="shared" si="47"/>
        <v>2024</v>
      </c>
    </row>
    <row r="1481" spans="1:6" x14ac:dyDescent="0.25">
      <c r="A1481" s="5" t="s">
        <v>248</v>
      </c>
      <c r="B1481" s="3" t="s">
        <v>232</v>
      </c>
      <c r="C1481" s="3" t="s">
        <v>166</v>
      </c>
      <c r="D1481" s="4">
        <v>58821.280002429288</v>
      </c>
      <c r="E1481" t="str">
        <f t="shared" si="46"/>
        <v>Jul</v>
      </c>
      <c r="F1481" t="str">
        <f t="shared" si="47"/>
        <v>2024</v>
      </c>
    </row>
    <row r="1482" spans="1:6" x14ac:dyDescent="0.25">
      <c r="A1482" s="5" t="s">
        <v>248</v>
      </c>
      <c r="B1482" s="3" t="s">
        <v>232</v>
      </c>
      <c r="C1482" s="3" t="s">
        <v>167</v>
      </c>
      <c r="D1482" s="4">
        <v>58146.737518172347</v>
      </c>
      <c r="E1482" t="str">
        <f t="shared" si="46"/>
        <v>Aug</v>
      </c>
      <c r="F1482" t="str">
        <f t="shared" si="47"/>
        <v>2024</v>
      </c>
    </row>
    <row r="1483" spans="1:6" x14ac:dyDescent="0.25">
      <c r="A1483" s="5" t="s">
        <v>248</v>
      </c>
      <c r="B1483" s="3" t="s">
        <v>232</v>
      </c>
      <c r="C1483" s="3" t="s">
        <v>168</v>
      </c>
      <c r="D1483" s="4">
        <v>57439.069156098652</v>
      </c>
      <c r="E1483" t="str">
        <f t="shared" si="46"/>
        <v>Sep</v>
      </c>
      <c r="F1483" t="str">
        <f t="shared" si="47"/>
        <v>2024</v>
      </c>
    </row>
    <row r="1484" spans="1:6" x14ac:dyDescent="0.25">
      <c r="A1484" s="5" t="s">
        <v>248</v>
      </c>
      <c r="B1484" s="3" t="s">
        <v>232</v>
      </c>
      <c r="C1484" s="3" t="s">
        <v>169</v>
      </c>
      <c r="D1484" s="4">
        <v>56798.891719053609</v>
      </c>
      <c r="E1484" t="str">
        <f t="shared" si="46"/>
        <v>Oct</v>
      </c>
      <c r="F1484" t="str">
        <f t="shared" si="47"/>
        <v>2024</v>
      </c>
    </row>
    <row r="1485" spans="1:6" x14ac:dyDescent="0.25">
      <c r="A1485" s="5" t="s">
        <v>248</v>
      </c>
      <c r="B1485" s="3" t="s">
        <v>232</v>
      </c>
      <c r="C1485" s="3" t="s">
        <v>170</v>
      </c>
      <c r="D1485" s="4">
        <v>56164.798824025915</v>
      </c>
      <c r="E1485" t="str">
        <f t="shared" si="46"/>
        <v>Nov</v>
      </c>
      <c r="F1485" t="str">
        <f t="shared" si="47"/>
        <v>2024</v>
      </c>
    </row>
    <row r="1486" spans="1:6" x14ac:dyDescent="0.25">
      <c r="A1486" s="5" t="s">
        <v>248</v>
      </c>
      <c r="B1486" s="3" t="s">
        <v>232</v>
      </c>
      <c r="C1486" s="3" t="s">
        <v>171</v>
      </c>
      <c r="D1486" s="4">
        <v>55540.938045086703</v>
      </c>
      <c r="E1486" t="str">
        <f t="shared" si="46"/>
        <v>Dec</v>
      </c>
      <c r="F1486" t="str">
        <f t="shared" si="47"/>
        <v>2024</v>
      </c>
    </row>
    <row r="1487" spans="1:6" x14ac:dyDescent="0.25">
      <c r="A1487" s="5" t="s">
        <v>248</v>
      </c>
      <c r="B1487" s="3" t="s">
        <v>232</v>
      </c>
      <c r="C1487" s="3" t="s">
        <v>172</v>
      </c>
      <c r="D1487" s="4">
        <v>54925.281202751488</v>
      </c>
      <c r="E1487" t="str">
        <f t="shared" si="46"/>
        <v>Jan</v>
      </c>
      <c r="F1487" t="str">
        <f t="shared" si="47"/>
        <v>2025</v>
      </c>
    </row>
    <row r="1488" spans="1:6" x14ac:dyDescent="0.25">
      <c r="A1488" s="5" t="s">
        <v>248</v>
      </c>
      <c r="B1488" s="3" t="s">
        <v>232</v>
      </c>
      <c r="C1488" s="3" t="s">
        <v>173</v>
      </c>
      <c r="D1488" s="4">
        <v>54317.41521822058</v>
      </c>
      <c r="E1488" t="str">
        <f t="shared" si="46"/>
        <v>Feb</v>
      </c>
      <c r="F1488" t="str">
        <f t="shared" si="47"/>
        <v>2025</v>
      </c>
    </row>
    <row r="1489" spans="1:6" x14ac:dyDescent="0.25">
      <c r="A1489" s="5" t="s">
        <v>248</v>
      </c>
      <c r="B1489" s="3" t="s">
        <v>232</v>
      </c>
      <c r="C1489" s="3" t="s">
        <v>174</v>
      </c>
      <c r="D1489" s="4">
        <v>53717.240742886548</v>
      </c>
      <c r="E1489" t="str">
        <f t="shared" si="46"/>
        <v>Mar</v>
      </c>
      <c r="F1489" t="str">
        <f t="shared" si="47"/>
        <v>2025</v>
      </c>
    </row>
    <row r="1490" spans="1:6" x14ac:dyDescent="0.25">
      <c r="A1490" s="5" t="s">
        <v>248</v>
      </c>
      <c r="B1490" s="3" t="s">
        <v>232</v>
      </c>
      <c r="C1490" s="3" t="s">
        <v>175</v>
      </c>
      <c r="D1490" s="4">
        <v>53225.038605825146</v>
      </c>
      <c r="E1490" t="str">
        <f t="shared" si="46"/>
        <v>Apr</v>
      </c>
      <c r="F1490" t="str">
        <f t="shared" si="47"/>
        <v>2025</v>
      </c>
    </row>
    <row r="1491" spans="1:6" x14ac:dyDescent="0.25">
      <c r="A1491" s="5" t="s">
        <v>248</v>
      </c>
      <c r="B1491" s="3" t="s">
        <v>232</v>
      </c>
      <c r="C1491" s="3" t="s">
        <v>176</v>
      </c>
      <c r="D1491" s="4">
        <v>52639.068529808843</v>
      </c>
      <c r="E1491" t="str">
        <f t="shared" si="46"/>
        <v>May</v>
      </c>
      <c r="F1491" t="str">
        <f t="shared" si="47"/>
        <v>2025</v>
      </c>
    </row>
    <row r="1492" spans="1:6" x14ac:dyDescent="0.25">
      <c r="A1492" s="5" t="s">
        <v>248</v>
      </c>
      <c r="B1492" s="3" t="s">
        <v>232</v>
      </c>
      <c r="C1492" s="3" t="s">
        <v>177</v>
      </c>
      <c r="D1492" s="4">
        <v>52060.462097611191</v>
      </c>
      <c r="E1492" t="str">
        <f t="shared" si="46"/>
        <v>Jun</v>
      </c>
      <c r="F1492" t="str">
        <f t="shared" si="47"/>
        <v>2025</v>
      </c>
    </row>
    <row r="1493" spans="1:6" x14ac:dyDescent="0.25">
      <c r="A1493" s="5" t="s">
        <v>248</v>
      </c>
      <c r="B1493" s="3" t="s">
        <v>232</v>
      </c>
      <c r="C1493" s="3" t="s">
        <v>178</v>
      </c>
      <c r="D1493" s="4">
        <v>51489.111923193748</v>
      </c>
      <c r="E1493" t="str">
        <f t="shared" si="46"/>
        <v>Jul</v>
      </c>
      <c r="F1493" t="str">
        <f t="shared" si="47"/>
        <v>2025</v>
      </c>
    </row>
    <row r="1494" spans="1:6" x14ac:dyDescent="0.25">
      <c r="A1494" s="5" t="s">
        <v>248</v>
      </c>
      <c r="B1494" s="3" t="s">
        <v>232</v>
      </c>
      <c r="C1494" s="3" t="s">
        <v>179</v>
      </c>
      <c r="D1494" s="4">
        <v>50924.913143423248</v>
      </c>
      <c r="E1494" t="str">
        <f t="shared" si="46"/>
        <v>Aug</v>
      </c>
      <c r="F1494" t="str">
        <f t="shared" si="47"/>
        <v>2025</v>
      </c>
    </row>
    <row r="1495" spans="1:6" x14ac:dyDescent="0.25">
      <c r="A1495" s="5" t="s">
        <v>248</v>
      </c>
      <c r="B1495" s="3" t="s">
        <v>232</v>
      </c>
      <c r="C1495" s="3" t="s">
        <v>180</v>
      </c>
      <c r="D1495" s="4">
        <v>50367.769148239619</v>
      </c>
      <c r="E1495" t="str">
        <f t="shared" si="46"/>
        <v>Sep</v>
      </c>
      <c r="F1495" t="str">
        <f t="shared" si="47"/>
        <v>2025</v>
      </c>
    </row>
    <row r="1496" spans="1:6" x14ac:dyDescent="0.25">
      <c r="A1496" s="5" t="s">
        <v>248</v>
      </c>
      <c r="B1496" s="3" t="s">
        <v>232</v>
      </c>
      <c r="C1496" s="3" t="s">
        <v>181</v>
      </c>
      <c r="D1496" s="4">
        <v>49817.576435962204</v>
      </c>
      <c r="E1496" t="str">
        <f t="shared" si="46"/>
        <v>Oct</v>
      </c>
      <c r="F1496" t="str">
        <f t="shared" si="47"/>
        <v>2025</v>
      </c>
    </row>
    <row r="1497" spans="1:6" x14ac:dyDescent="0.25">
      <c r="A1497" s="5" t="s">
        <v>248</v>
      </c>
      <c r="B1497" s="3" t="s">
        <v>232</v>
      </c>
      <c r="C1497" s="3" t="s">
        <v>182</v>
      </c>
      <c r="D1497" s="4">
        <v>49274.234527815446</v>
      </c>
      <c r="E1497" t="str">
        <f t="shared" si="46"/>
        <v>Nov</v>
      </c>
      <c r="F1497" t="str">
        <f t="shared" si="47"/>
        <v>2025</v>
      </c>
    </row>
    <row r="1498" spans="1:6" x14ac:dyDescent="0.25">
      <c r="A1498" s="5" t="s">
        <v>248</v>
      </c>
      <c r="B1498" s="3" t="s">
        <v>232</v>
      </c>
      <c r="C1498" s="3" t="s">
        <v>183</v>
      </c>
      <c r="D1498" s="4">
        <v>48737.651259549624</v>
      </c>
      <c r="E1498" t="str">
        <f t="shared" si="46"/>
        <v>Dec</v>
      </c>
      <c r="F1498" t="str">
        <f t="shared" si="47"/>
        <v>2025</v>
      </c>
    </row>
    <row r="1499" spans="1:6" x14ac:dyDescent="0.25">
      <c r="A1499" s="5" t="s">
        <v>248</v>
      </c>
      <c r="B1499" s="3" t="s">
        <v>232</v>
      </c>
      <c r="C1499" s="3" t="s">
        <v>184</v>
      </c>
      <c r="D1499" s="4">
        <v>48207.727113841815</v>
      </c>
      <c r="E1499" t="str">
        <f t="shared" si="46"/>
        <v>Jan</v>
      </c>
      <c r="F1499" t="str">
        <f t="shared" si="47"/>
        <v>2026</v>
      </c>
    </row>
    <row r="1500" spans="1:6" x14ac:dyDescent="0.25">
      <c r="A1500" s="5" t="s">
        <v>248</v>
      </c>
      <c r="B1500" s="3" t="s">
        <v>232</v>
      </c>
      <c r="C1500" s="3" t="s">
        <v>185</v>
      </c>
      <c r="D1500" s="4">
        <v>47684.371626442291</v>
      </c>
      <c r="E1500" t="str">
        <f t="shared" si="46"/>
        <v>Feb</v>
      </c>
      <c r="F1500" t="str">
        <f t="shared" si="47"/>
        <v>2026</v>
      </c>
    </row>
    <row r="1501" spans="1:6" x14ac:dyDescent="0.25">
      <c r="A1501" s="5" t="s">
        <v>248</v>
      </c>
      <c r="B1501" s="3" t="s">
        <v>232</v>
      </c>
      <c r="C1501" s="3" t="s">
        <v>186</v>
      </c>
      <c r="D1501" s="4">
        <v>47167.489725838408</v>
      </c>
      <c r="E1501" t="str">
        <f t="shared" si="46"/>
        <v>Mar</v>
      </c>
      <c r="F1501" t="str">
        <f t="shared" si="47"/>
        <v>2026</v>
      </c>
    </row>
    <row r="1502" spans="1:6" x14ac:dyDescent="0.25">
      <c r="A1502" s="5" t="s">
        <v>248</v>
      </c>
      <c r="B1502" s="3" t="s">
        <v>232</v>
      </c>
      <c r="C1502" s="3" t="s">
        <v>187</v>
      </c>
      <c r="D1502" s="4">
        <v>46656.990086327889</v>
      </c>
      <c r="E1502" t="str">
        <f t="shared" si="46"/>
        <v>Apr</v>
      </c>
      <c r="F1502" t="str">
        <f t="shared" si="47"/>
        <v>2026</v>
      </c>
    </row>
    <row r="1503" spans="1:6" x14ac:dyDescent="0.25">
      <c r="A1503" s="5" t="s">
        <v>248</v>
      </c>
      <c r="B1503" s="3" t="s">
        <v>232</v>
      </c>
      <c r="C1503" s="3" t="s">
        <v>189</v>
      </c>
      <c r="D1503" s="4">
        <v>46152.787850923902</v>
      </c>
      <c r="E1503" t="str">
        <f t="shared" si="46"/>
        <v>May</v>
      </c>
      <c r="F1503" t="str">
        <f t="shared" si="47"/>
        <v>2026</v>
      </c>
    </row>
    <row r="1504" spans="1:6" x14ac:dyDescent="0.25">
      <c r="A1504" s="5" t="s">
        <v>248</v>
      </c>
      <c r="B1504" s="3" t="s">
        <v>232</v>
      </c>
      <c r="C1504" s="3" t="s">
        <v>191</v>
      </c>
      <c r="D1504" s="4">
        <v>45654.78970956643</v>
      </c>
      <c r="E1504" t="str">
        <f t="shared" si="46"/>
        <v>Jun</v>
      </c>
      <c r="F1504" t="str">
        <f t="shared" si="47"/>
        <v>2026</v>
      </c>
    </row>
    <row r="1505" spans="1:6" x14ac:dyDescent="0.25">
      <c r="A1505" s="5" t="s">
        <v>248</v>
      </c>
      <c r="B1505" s="3" t="s">
        <v>232</v>
      </c>
      <c r="C1505" s="3" t="s">
        <v>192</v>
      </c>
      <c r="D1505" s="4">
        <v>45162.90948236348</v>
      </c>
      <c r="E1505" t="str">
        <f t="shared" si="46"/>
        <v>Jul</v>
      </c>
      <c r="F1505" t="str">
        <f t="shared" si="47"/>
        <v>2026</v>
      </c>
    </row>
    <row r="1506" spans="1:6" x14ac:dyDescent="0.25">
      <c r="A1506" s="5" t="s">
        <v>248</v>
      </c>
      <c r="B1506" s="3" t="s">
        <v>232</v>
      </c>
      <c r="C1506" s="3" t="s">
        <v>193</v>
      </c>
      <c r="D1506" s="4">
        <v>4697.2132008993567</v>
      </c>
      <c r="E1506" t="str">
        <f t="shared" si="46"/>
        <v>Aug</v>
      </c>
      <c r="F1506" t="str">
        <f t="shared" si="47"/>
        <v>2026</v>
      </c>
    </row>
    <row r="1507" spans="1:6" x14ac:dyDescent="0.25">
      <c r="A1507" s="5" t="s">
        <v>248</v>
      </c>
      <c r="B1507" s="3" t="s">
        <v>232</v>
      </c>
      <c r="C1507" s="3" t="s">
        <v>194</v>
      </c>
      <c r="D1507" s="4">
        <v>4677.7159446258274</v>
      </c>
      <c r="E1507" t="str">
        <f t="shared" si="46"/>
        <v>Sep</v>
      </c>
      <c r="F1507" t="str">
        <f t="shared" si="47"/>
        <v>2026</v>
      </c>
    </row>
    <row r="1508" spans="1:6" x14ac:dyDescent="0.25">
      <c r="A1508" s="5" t="s">
        <v>248</v>
      </c>
      <c r="B1508" s="3" t="s">
        <v>232</v>
      </c>
      <c r="C1508" s="3" t="s">
        <v>195</v>
      </c>
      <c r="D1508" s="4">
        <v>4658.2988034423643</v>
      </c>
      <c r="E1508" t="str">
        <f t="shared" si="46"/>
        <v>Oct</v>
      </c>
      <c r="F1508" t="str">
        <f t="shared" si="47"/>
        <v>2026</v>
      </c>
    </row>
    <row r="1509" spans="1:6" x14ac:dyDescent="0.25">
      <c r="A1509" s="5" t="s">
        <v>248</v>
      </c>
      <c r="B1509" s="3" t="s">
        <v>232</v>
      </c>
      <c r="C1509" s="3" t="s">
        <v>196</v>
      </c>
      <c r="D1509" s="4">
        <v>4638.9617773489654</v>
      </c>
      <c r="E1509" t="str">
        <f t="shared" si="46"/>
        <v>Nov</v>
      </c>
      <c r="F1509" t="str">
        <f t="shared" si="47"/>
        <v>2026</v>
      </c>
    </row>
    <row r="1510" spans="1:6" x14ac:dyDescent="0.25">
      <c r="A1510" s="5" t="s">
        <v>248</v>
      </c>
      <c r="B1510" s="3" t="s">
        <v>233</v>
      </c>
      <c r="C1510" s="3" t="s">
        <v>12</v>
      </c>
      <c r="D1510" s="4">
        <v>46381791.815803833</v>
      </c>
      <c r="E1510" t="str">
        <f t="shared" si="46"/>
        <v>Sep</v>
      </c>
      <c r="F1510" t="str">
        <f t="shared" si="47"/>
        <v>2011</v>
      </c>
    </row>
    <row r="1511" spans="1:6" x14ac:dyDescent="0.25">
      <c r="A1511" s="5" t="s">
        <v>248</v>
      </c>
      <c r="B1511" s="3" t="s">
        <v>233</v>
      </c>
      <c r="C1511" s="3" t="s">
        <v>13</v>
      </c>
      <c r="D1511" s="4">
        <v>25012483.949867573</v>
      </c>
      <c r="E1511" t="str">
        <f t="shared" si="46"/>
        <v>Oct</v>
      </c>
      <c r="F1511" t="str">
        <f t="shared" si="47"/>
        <v>2011</v>
      </c>
    </row>
    <row r="1512" spans="1:6" x14ac:dyDescent="0.25">
      <c r="A1512" s="5" t="s">
        <v>248</v>
      </c>
      <c r="B1512" s="3" t="s">
        <v>233</v>
      </c>
      <c r="C1512" s="3" t="s">
        <v>14</v>
      </c>
      <c r="D1512" s="4">
        <v>23255690.659597233</v>
      </c>
      <c r="E1512" t="str">
        <f t="shared" si="46"/>
        <v>Nov</v>
      </c>
      <c r="F1512" t="str">
        <f t="shared" si="47"/>
        <v>2011</v>
      </c>
    </row>
    <row r="1513" spans="1:6" x14ac:dyDescent="0.25">
      <c r="A1513" s="5" t="s">
        <v>248</v>
      </c>
      <c r="B1513" s="3" t="s">
        <v>233</v>
      </c>
      <c r="C1513" s="3" t="s">
        <v>15</v>
      </c>
      <c r="D1513" s="4">
        <v>20830242.523689438</v>
      </c>
      <c r="E1513" t="str">
        <f t="shared" si="46"/>
        <v>Dec</v>
      </c>
      <c r="F1513" t="str">
        <f t="shared" si="47"/>
        <v>2011</v>
      </c>
    </row>
    <row r="1514" spans="1:6" x14ac:dyDescent="0.25">
      <c r="A1514" s="5" t="s">
        <v>248</v>
      </c>
      <c r="B1514" s="3" t="s">
        <v>233</v>
      </c>
      <c r="C1514" s="3" t="s">
        <v>16</v>
      </c>
      <c r="D1514" s="4">
        <v>19827801.679502584</v>
      </c>
      <c r="E1514" t="str">
        <f t="shared" si="46"/>
        <v>Jan</v>
      </c>
      <c r="F1514" t="str">
        <f t="shared" si="47"/>
        <v>2012</v>
      </c>
    </row>
    <row r="1515" spans="1:6" x14ac:dyDescent="0.25">
      <c r="A1515" s="5" t="s">
        <v>248</v>
      </c>
      <c r="B1515" s="3" t="s">
        <v>233</v>
      </c>
      <c r="C1515" s="3" t="s">
        <v>17</v>
      </c>
      <c r="D1515" s="4">
        <v>19556005.168192543</v>
      </c>
      <c r="E1515" t="str">
        <f t="shared" si="46"/>
        <v>Feb</v>
      </c>
      <c r="F1515" t="str">
        <f t="shared" si="47"/>
        <v>2012</v>
      </c>
    </row>
    <row r="1516" spans="1:6" x14ac:dyDescent="0.25">
      <c r="A1516" s="5" t="s">
        <v>248</v>
      </c>
      <c r="B1516" s="3" t="s">
        <v>233</v>
      </c>
      <c r="C1516" s="3" t="s">
        <v>18</v>
      </c>
      <c r="D1516" s="4">
        <v>19502583.762526415</v>
      </c>
      <c r="E1516" t="str">
        <f t="shared" si="46"/>
        <v>Mar</v>
      </c>
      <c r="F1516" t="str">
        <f t="shared" si="47"/>
        <v>2012</v>
      </c>
    </row>
    <row r="1517" spans="1:6" x14ac:dyDescent="0.25">
      <c r="A1517" s="5" t="s">
        <v>248</v>
      </c>
      <c r="B1517" s="3" t="s">
        <v>233</v>
      </c>
      <c r="C1517" s="3" t="s">
        <v>19</v>
      </c>
      <c r="D1517" s="4">
        <v>19961840.996679384</v>
      </c>
      <c r="E1517" t="str">
        <f t="shared" si="46"/>
        <v>Apr</v>
      </c>
      <c r="F1517" t="str">
        <f t="shared" si="47"/>
        <v>2012</v>
      </c>
    </row>
    <row r="1518" spans="1:6" x14ac:dyDescent="0.25">
      <c r="A1518" s="5" t="s">
        <v>248</v>
      </c>
      <c r="B1518" s="3" t="s">
        <v>233</v>
      </c>
      <c r="C1518" s="3" t="s">
        <v>20</v>
      </c>
      <c r="D1518" s="4">
        <v>19561573.855034336</v>
      </c>
      <c r="E1518" t="str">
        <f t="shared" si="46"/>
        <v>May</v>
      </c>
      <c r="F1518" t="str">
        <f t="shared" si="47"/>
        <v>2012</v>
      </c>
    </row>
    <row r="1519" spans="1:6" x14ac:dyDescent="0.25">
      <c r="A1519" s="5" t="s">
        <v>248</v>
      </c>
      <c r="B1519" s="3" t="s">
        <v>233</v>
      </c>
      <c r="C1519" s="3" t="s">
        <v>21</v>
      </c>
      <c r="D1519" s="4">
        <v>18625744.381314643</v>
      </c>
      <c r="E1519" t="str">
        <f t="shared" si="46"/>
        <v>Jun</v>
      </c>
      <c r="F1519" t="str">
        <f t="shared" si="47"/>
        <v>2012</v>
      </c>
    </row>
    <row r="1520" spans="1:6" x14ac:dyDescent="0.25">
      <c r="A1520" s="5" t="s">
        <v>248</v>
      </c>
      <c r="B1520" s="3" t="s">
        <v>233</v>
      </c>
      <c r="C1520" s="3" t="s">
        <v>22</v>
      </c>
      <c r="D1520" s="4">
        <v>17297318.996549781</v>
      </c>
      <c r="E1520" t="str">
        <f t="shared" si="46"/>
        <v>Jul</v>
      </c>
      <c r="F1520" t="str">
        <f t="shared" si="47"/>
        <v>2012</v>
      </c>
    </row>
    <row r="1521" spans="1:6" x14ac:dyDescent="0.25">
      <c r="A1521" s="5" t="s">
        <v>248</v>
      </c>
      <c r="B1521" s="3" t="s">
        <v>233</v>
      </c>
      <c r="C1521" s="3" t="s">
        <v>23</v>
      </c>
      <c r="D1521" s="4">
        <v>16696538.689427329</v>
      </c>
      <c r="E1521" t="str">
        <f t="shared" si="46"/>
        <v>Aug</v>
      </c>
      <c r="F1521" t="str">
        <f t="shared" si="47"/>
        <v>2012</v>
      </c>
    </row>
    <row r="1522" spans="1:6" x14ac:dyDescent="0.25">
      <c r="A1522" s="5" t="s">
        <v>248</v>
      </c>
      <c r="B1522" s="3" t="s">
        <v>233</v>
      </c>
      <c r="C1522" s="3" t="s">
        <v>24</v>
      </c>
      <c r="D1522" s="4">
        <v>15779865.913596733</v>
      </c>
      <c r="E1522" t="str">
        <f t="shared" si="46"/>
        <v>Sep</v>
      </c>
      <c r="F1522" t="str">
        <f t="shared" si="47"/>
        <v>2012</v>
      </c>
    </row>
    <row r="1523" spans="1:6" x14ac:dyDescent="0.25">
      <c r="A1523" s="5" t="s">
        <v>248</v>
      </c>
      <c r="B1523" s="3" t="s">
        <v>233</v>
      </c>
      <c r="C1523" s="3" t="s">
        <v>25</v>
      </c>
      <c r="D1523" s="4">
        <v>15531281.656121273</v>
      </c>
      <c r="E1523" t="str">
        <f t="shared" si="46"/>
        <v>Oct</v>
      </c>
      <c r="F1523" t="str">
        <f t="shared" si="47"/>
        <v>2012</v>
      </c>
    </row>
    <row r="1524" spans="1:6" x14ac:dyDescent="0.25">
      <c r="A1524" s="5" t="s">
        <v>248</v>
      </c>
      <c r="B1524" s="3" t="s">
        <v>233</v>
      </c>
      <c r="C1524" s="3" t="s">
        <v>26</v>
      </c>
      <c r="D1524" s="4">
        <v>15130351.914019775</v>
      </c>
      <c r="E1524" t="str">
        <f t="shared" si="46"/>
        <v>Nov</v>
      </c>
      <c r="F1524" t="str">
        <f t="shared" si="47"/>
        <v>2012</v>
      </c>
    </row>
    <row r="1525" spans="1:6" x14ac:dyDescent="0.25">
      <c r="A1525" s="5" t="s">
        <v>248</v>
      </c>
      <c r="B1525" s="3" t="s">
        <v>233</v>
      </c>
      <c r="C1525" s="3" t="s">
        <v>27</v>
      </c>
      <c r="D1525" s="4">
        <v>14769251.762979578</v>
      </c>
      <c r="E1525" t="str">
        <f t="shared" si="46"/>
        <v>Dec</v>
      </c>
      <c r="F1525" t="str">
        <f t="shared" si="47"/>
        <v>2012</v>
      </c>
    </row>
    <row r="1526" spans="1:6" x14ac:dyDescent="0.25">
      <c r="A1526" s="5" t="s">
        <v>248</v>
      </c>
      <c r="B1526" s="3" t="s">
        <v>233</v>
      </c>
      <c r="C1526" s="3" t="s">
        <v>28</v>
      </c>
      <c r="D1526" s="4">
        <v>14204114.517189277</v>
      </c>
      <c r="E1526" t="str">
        <f t="shared" si="46"/>
        <v>Jan</v>
      </c>
      <c r="F1526" t="str">
        <f t="shared" si="47"/>
        <v>2013</v>
      </c>
    </row>
    <row r="1527" spans="1:6" x14ac:dyDescent="0.25">
      <c r="A1527" s="5" t="s">
        <v>248</v>
      </c>
      <c r="B1527" s="3" t="s">
        <v>233</v>
      </c>
      <c r="C1527" s="3" t="s">
        <v>29</v>
      </c>
      <c r="D1527" s="4">
        <v>13815765.431518594</v>
      </c>
      <c r="E1527" t="str">
        <f t="shared" si="46"/>
        <v>Feb</v>
      </c>
      <c r="F1527" t="str">
        <f t="shared" si="47"/>
        <v>2013</v>
      </c>
    </row>
    <row r="1528" spans="1:6" x14ac:dyDescent="0.25">
      <c r="A1528" s="5" t="s">
        <v>248</v>
      </c>
      <c r="B1528" s="3" t="s">
        <v>233</v>
      </c>
      <c r="C1528" s="3" t="s">
        <v>30</v>
      </c>
      <c r="D1528" s="4">
        <v>13417945.313322872</v>
      </c>
      <c r="E1528" t="str">
        <f t="shared" si="46"/>
        <v>Mar</v>
      </c>
      <c r="F1528" t="str">
        <f t="shared" si="47"/>
        <v>2013</v>
      </c>
    </row>
    <row r="1529" spans="1:6" x14ac:dyDescent="0.25">
      <c r="A1529" s="5" t="s">
        <v>248</v>
      </c>
      <c r="B1529" s="3" t="s">
        <v>233</v>
      </c>
      <c r="C1529" s="3" t="s">
        <v>31</v>
      </c>
      <c r="D1529" s="4">
        <v>13032219.720355382</v>
      </c>
      <c r="E1529" t="str">
        <f t="shared" si="46"/>
        <v>Apr</v>
      </c>
      <c r="F1529" t="str">
        <f t="shared" si="47"/>
        <v>2013</v>
      </c>
    </row>
    <row r="1530" spans="1:6" x14ac:dyDescent="0.25">
      <c r="A1530" s="5" t="s">
        <v>248</v>
      </c>
      <c r="B1530" s="3" t="s">
        <v>233</v>
      </c>
      <c r="C1530" s="3" t="s">
        <v>32</v>
      </c>
      <c r="D1530" s="4">
        <v>12716371.03152482</v>
      </c>
      <c r="E1530" t="str">
        <f t="shared" si="46"/>
        <v>May</v>
      </c>
      <c r="F1530" t="str">
        <f t="shared" si="47"/>
        <v>2013</v>
      </c>
    </row>
    <row r="1531" spans="1:6" x14ac:dyDescent="0.25">
      <c r="A1531" s="5" t="s">
        <v>248</v>
      </c>
      <c r="B1531" s="3" t="s">
        <v>233</v>
      </c>
      <c r="C1531" s="3" t="s">
        <v>33</v>
      </c>
      <c r="D1531" s="4">
        <v>12402288.325466793</v>
      </c>
      <c r="E1531" t="str">
        <f t="shared" si="46"/>
        <v>Jun</v>
      </c>
      <c r="F1531" t="str">
        <f t="shared" si="47"/>
        <v>2013</v>
      </c>
    </row>
    <row r="1532" spans="1:6" x14ac:dyDescent="0.25">
      <c r="A1532" s="5" t="s">
        <v>248</v>
      </c>
      <c r="B1532" s="3" t="s">
        <v>233</v>
      </c>
      <c r="C1532" s="3" t="s">
        <v>34</v>
      </c>
      <c r="D1532" s="4">
        <v>12072529.236849038</v>
      </c>
      <c r="E1532" t="str">
        <f t="shared" si="46"/>
        <v>Jul</v>
      </c>
      <c r="F1532" t="str">
        <f t="shared" si="47"/>
        <v>2013</v>
      </c>
    </row>
    <row r="1533" spans="1:6" x14ac:dyDescent="0.25">
      <c r="A1533" s="5" t="s">
        <v>248</v>
      </c>
      <c r="B1533" s="3" t="s">
        <v>233</v>
      </c>
      <c r="C1533" s="3" t="s">
        <v>35</v>
      </c>
      <c r="D1533" s="4">
        <v>11695829.168181397</v>
      </c>
      <c r="E1533" t="str">
        <f t="shared" si="46"/>
        <v>Aug</v>
      </c>
      <c r="F1533" t="str">
        <f t="shared" si="47"/>
        <v>2013</v>
      </c>
    </row>
    <row r="1534" spans="1:6" x14ac:dyDescent="0.25">
      <c r="A1534" s="5" t="s">
        <v>248</v>
      </c>
      <c r="B1534" s="3" t="s">
        <v>233</v>
      </c>
      <c r="C1534" s="3" t="s">
        <v>36</v>
      </c>
      <c r="D1534" s="4">
        <v>10935786.664093534</v>
      </c>
      <c r="E1534" t="str">
        <f t="shared" si="46"/>
        <v>Sep</v>
      </c>
      <c r="F1534" t="str">
        <f t="shared" si="47"/>
        <v>2013</v>
      </c>
    </row>
    <row r="1535" spans="1:6" x14ac:dyDescent="0.25">
      <c r="A1535" s="5" t="s">
        <v>248</v>
      </c>
      <c r="B1535" s="3" t="s">
        <v>233</v>
      </c>
      <c r="C1535" s="3" t="s">
        <v>37</v>
      </c>
      <c r="D1535" s="4">
        <v>10650947.716795368</v>
      </c>
      <c r="E1535" t="str">
        <f t="shared" si="46"/>
        <v>Oct</v>
      </c>
      <c r="F1535" t="str">
        <f t="shared" si="47"/>
        <v>2013</v>
      </c>
    </row>
    <row r="1536" spans="1:6" x14ac:dyDescent="0.25">
      <c r="A1536" s="5" t="s">
        <v>248</v>
      </c>
      <c r="B1536" s="3" t="s">
        <v>233</v>
      </c>
      <c r="C1536" s="3" t="s">
        <v>38</v>
      </c>
      <c r="D1536" s="4">
        <v>10407507.961652514</v>
      </c>
      <c r="E1536" t="str">
        <f t="shared" si="46"/>
        <v>Nov</v>
      </c>
      <c r="F1536" t="str">
        <f t="shared" si="47"/>
        <v>2013</v>
      </c>
    </row>
    <row r="1537" spans="1:6" x14ac:dyDescent="0.25">
      <c r="A1537" s="5" t="s">
        <v>248</v>
      </c>
      <c r="B1537" s="3" t="s">
        <v>233</v>
      </c>
      <c r="C1537" s="3" t="s">
        <v>39</v>
      </c>
      <c r="D1537" s="4">
        <v>10234367.457971668</v>
      </c>
      <c r="E1537" t="str">
        <f t="shared" si="46"/>
        <v>Dec</v>
      </c>
      <c r="F1537" t="str">
        <f t="shared" si="47"/>
        <v>2013</v>
      </c>
    </row>
    <row r="1538" spans="1:6" x14ac:dyDescent="0.25">
      <c r="A1538" s="5" t="s">
        <v>248</v>
      </c>
      <c r="B1538" s="3" t="s">
        <v>233</v>
      </c>
      <c r="C1538" s="3" t="s">
        <v>40</v>
      </c>
      <c r="D1538" s="4">
        <v>9969349.149431549</v>
      </c>
      <c r="E1538" t="str">
        <f t="shared" si="46"/>
        <v>Jan</v>
      </c>
      <c r="F1538" t="str">
        <f t="shared" si="47"/>
        <v>2014</v>
      </c>
    </row>
    <row r="1539" spans="1:6" x14ac:dyDescent="0.25">
      <c r="A1539" s="5" t="s">
        <v>248</v>
      </c>
      <c r="B1539" s="3" t="s">
        <v>233</v>
      </c>
      <c r="C1539" s="3" t="s">
        <v>41</v>
      </c>
      <c r="D1539" s="4">
        <v>9809752.8381921165</v>
      </c>
      <c r="E1539" t="str">
        <f t="shared" ref="E1539:E1602" si="48">MID(C1539,1,3)</f>
        <v>Feb</v>
      </c>
      <c r="F1539" t="str">
        <f t="shared" ref="F1539:F1602" si="49">MID(C1539,5,4)</f>
        <v>2014</v>
      </c>
    </row>
    <row r="1540" spans="1:6" x14ac:dyDescent="0.25">
      <c r="A1540" s="5" t="s">
        <v>248</v>
      </c>
      <c r="B1540" s="3" t="s">
        <v>233</v>
      </c>
      <c r="C1540" s="3" t="s">
        <v>42</v>
      </c>
      <c r="D1540" s="4">
        <v>9652387.8725615013</v>
      </c>
      <c r="E1540" t="str">
        <f t="shared" si="48"/>
        <v>Mar</v>
      </c>
      <c r="F1540" t="str">
        <f t="shared" si="49"/>
        <v>2014</v>
      </c>
    </row>
    <row r="1541" spans="1:6" x14ac:dyDescent="0.25">
      <c r="A1541" s="5" t="s">
        <v>248</v>
      </c>
      <c r="B1541" s="3" t="s">
        <v>233</v>
      </c>
      <c r="C1541" s="3" t="s">
        <v>43</v>
      </c>
      <c r="D1541" s="4">
        <v>9507462.5325813293</v>
      </c>
      <c r="E1541" t="str">
        <f t="shared" si="48"/>
        <v>Apr</v>
      </c>
      <c r="F1541" t="str">
        <f t="shared" si="49"/>
        <v>2014</v>
      </c>
    </row>
    <row r="1542" spans="1:6" x14ac:dyDescent="0.25">
      <c r="A1542" s="5" t="s">
        <v>248</v>
      </c>
      <c r="B1542" s="3" t="s">
        <v>233</v>
      </c>
      <c r="C1542" s="3" t="s">
        <v>44</v>
      </c>
      <c r="D1542" s="4">
        <v>9361782.4545548335</v>
      </c>
      <c r="E1542" t="str">
        <f t="shared" si="48"/>
        <v>May</v>
      </c>
      <c r="F1542" t="str">
        <f t="shared" si="49"/>
        <v>2014</v>
      </c>
    </row>
    <row r="1543" spans="1:6" x14ac:dyDescent="0.25">
      <c r="A1543" s="5" t="s">
        <v>248</v>
      </c>
      <c r="B1543" s="3" t="s">
        <v>233</v>
      </c>
      <c r="C1543" s="3" t="s">
        <v>45</v>
      </c>
      <c r="D1543" s="4">
        <v>9207934.0599310137</v>
      </c>
      <c r="E1543" t="str">
        <f t="shared" si="48"/>
        <v>Jun</v>
      </c>
      <c r="F1543" t="str">
        <f t="shared" si="49"/>
        <v>2014</v>
      </c>
    </row>
    <row r="1544" spans="1:6" x14ac:dyDescent="0.25">
      <c r="A1544" s="5" t="s">
        <v>248</v>
      </c>
      <c r="B1544" s="3" t="s">
        <v>233</v>
      </c>
      <c r="C1544" s="3" t="s">
        <v>46</v>
      </c>
      <c r="D1544" s="4">
        <v>9023645.848732654</v>
      </c>
      <c r="E1544" t="str">
        <f t="shared" si="48"/>
        <v>Jul</v>
      </c>
      <c r="F1544" t="str">
        <f t="shared" si="49"/>
        <v>2014</v>
      </c>
    </row>
    <row r="1545" spans="1:6" x14ac:dyDescent="0.25">
      <c r="A1545" s="5" t="s">
        <v>248</v>
      </c>
      <c r="B1545" s="3" t="s">
        <v>233</v>
      </c>
      <c r="C1545" s="3" t="s">
        <v>47</v>
      </c>
      <c r="D1545" s="4">
        <v>8334708.8011141727</v>
      </c>
      <c r="E1545" t="str">
        <f t="shared" si="48"/>
        <v>Aug</v>
      </c>
      <c r="F1545" t="str">
        <f t="shared" si="49"/>
        <v>2014</v>
      </c>
    </row>
    <row r="1546" spans="1:6" x14ac:dyDescent="0.25">
      <c r="A1546" s="5" t="s">
        <v>248</v>
      </c>
      <c r="B1546" s="3" t="s">
        <v>233</v>
      </c>
      <c r="C1546" s="3" t="s">
        <v>48</v>
      </c>
      <c r="D1546" s="4">
        <v>8163086.6561605977</v>
      </c>
      <c r="E1546" t="str">
        <f t="shared" si="48"/>
        <v>Sep</v>
      </c>
      <c r="F1546" t="str">
        <f t="shared" si="49"/>
        <v>2014</v>
      </c>
    </row>
    <row r="1547" spans="1:6" x14ac:dyDescent="0.25">
      <c r="A1547" s="5" t="s">
        <v>248</v>
      </c>
      <c r="B1547" s="3" t="s">
        <v>233</v>
      </c>
      <c r="C1547" s="3" t="s">
        <v>49</v>
      </c>
      <c r="D1547" s="4">
        <v>8043974.4754172983</v>
      </c>
      <c r="E1547" t="str">
        <f t="shared" si="48"/>
        <v>Oct</v>
      </c>
      <c r="F1547" t="str">
        <f t="shared" si="49"/>
        <v>2014</v>
      </c>
    </row>
    <row r="1548" spans="1:6" x14ac:dyDescent="0.25">
      <c r="A1548" s="5" t="s">
        <v>248</v>
      </c>
      <c r="B1548" s="3" t="s">
        <v>233</v>
      </c>
      <c r="C1548" s="3" t="s">
        <v>50</v>
      </c>
      <c r="D1548" s="4">
        <v>7798658.5628200686</v>
      </c>
      <c r="E1548" t="str">
        <f t="shared" si="48"/>
        <v>Nov</v>
      </c>
      <c r="F1548" t="str">
        <f t="shared" si="49"/>
        <v>2014</v>
      </c>
    </row>
    <row r="1549" spans="1:6" x14ac:dyDescent="0.25">
      <c r="A1549" s="5" t="s">
        <v>248</v>
      </c>
      <c r="B1549" s="3" t="s">
        <v>233</v>
      </c>
      <c r="C1549" s="3" t="s">
        <v>51</v>
      </c>
      <c r="D1549" s="4">
        <v>7768489.8026388381</v>
      </c>
      <c r="E1549" t="str">
        <f t="shared" si="48"/>
        <v>Dec</v>
      </c>
      <c r="F1549" t="str">
        <f t="shared" si="49"/>
        <v>2014</v>
      </c>
    </row>
    <row r="1550" spans="1:6" x14ac:dyDescent="0.25">
      <c r="A1550" s="5" t="s">
        <v>248</v>
      </c>
      <c r="B1550" s="3" t="s">
        <v>233</v>
      </c>
      <c r="C1550" s="3" t="s">
        <v>52</v>
      </c>
      <c r="D1550" s="4">
        <v>7599909.962131789</v>
      </c>
      <c r="E1550" t="str">
        <f t="shared" si="48"/>
        <v>Jan</v>
      </c>
      <c r="F1550" t="str">
        <f t="shared" si="49"/>
        <v>2015</v>
      </c>
    </row>
    <row r="1551" spans="1:6" x14ac:dyDescent="0.25">
      <c r="A1551" s="5" t="s">
        <v>248</v>
      </c>
      <c r="B1551" s="3" t="s">
        <v>233</v>
      </c>
      <c r="C1551" s="3" t="s">
        <v>53</v>
      </c>
      <c r="D1551" s="4">
        <v>7503658.0566760404</v>
      </c>
      <c r="E1551" t="str">
        <f t="shared" si="48"/>
        <v>Feb</v>
      </c>
      <c r="F1551" t="str">
        <f t="shared" si="49"/>
        <v>2015</v>
      </c>
    </row>
    <row r="1552" spans="1:6" x14ac:dyDescent="0.25">
      <c r="A1552" s="5" t="s">
        <v>248</v>
      </c>
      <c r="B1552" s="3" t="s">
        <v>233</v>
      </c>
      <c r="C1552" s="3" t="s">
        <v>54</v>
      </c>
      <c r="D1552" s="4">
        <v>7405299.679348724</v>
      </c>
      <c r="E1552" t="str">
        <f t="shared" si="48"/>
        <v>Mar</v>
      </c>
      <c r="F1552" t="str">
        <f t="shared" si="49"/>
        <v>2015</v>
      </c>
    </row>
    <row r="1553" spans="1:6" x14ac:dyDescent="0.25">
      <c r="A1553" s="5" t="s">
        <v>248</v>
      </c>
      <c r="B1553" s="3" t="s">
        <v>233</v>
      </c>
      <c r="C1553" s="3" t="s">
        <v>55</v>
      </c>
      <c r="D1553" s="4">
        <v>7311512.1052655373</v>
      </c>
      <c r="E1553" t="str">
        <f t="shared" si="48"/>
        <v>Apr</v>
      </c>
      <c r="F1553" t="str">
        <f t="shared" si="49"/>
        <v>2015</v>
      </c>
    </row>
    <row r="1554" spans="1:6" x14ac:dyDescent="0.25">
      <c r="A1554" s="5" t="s">
        <v>248</v>
      </c>
      <c r="B1554" s="3" t="s">
        <v>233</v>
      </c>
      <c r="C1554" s="3" t="s">
        <v>56</v>
      </c>
      <c r="D1554" s="4">
        <v>7218399.2868097639</v>
      </c>
      <c r="E1554" t="str">
        <f t="shared" si="48"/>
        <v>May</v>
      </c>
      <c r="F1554" t="str">
        <f t="shared" si="49"/>
        <v>2015</v>
      </c>
    </row>
    <row r="1555" spans="1:6" x14ac:dyDescent="0.25">
      <c r="A1555" s="5" t="s">
        <v>248</v>
      </c>
      <c r="B1555" s="3" t="s">
        <v>233</v>
      </c>
      <c r="C1555" s="3" t="s">
        <v>57</v>
      </c>
      <c r="D1555" s="4">
        <v>7124443.7435573861</v>
      </c>
      <c r="E1555" t="str">
        <f t="shared" si="48"/>
        <v>Jun</v>
      </c>
      <c r="F1555" t="str">
        <f t="shared" si="49"/>
        <v>2015</v>
      </c>
    </row>
    <row r="1556" spans="1:6" x14ac:dyDescent="0.25">
      <c r="A1556" s="5" t="s">
        <v>248</v>
      </c>
      <c r="B1556" s="3" t="s">
        <v>233</v>
      </c>
      <c r="C1556" s="3" t="s">
        <v>58</v>
      </c>
      <c r="D1556" s="4">
        <v>7034340.5238520866</v>
      </c>
      <c r="E1556" t="str">
        <f t="shared" si="48"/>
        <v>Jul</v>
      </c>
      <c r="F1556" t="str">
        <f t="shared" si="49"/>
        <v>2015</v>
      </c>
    </row>
    <row r="1557" spans="1:6" x14ac:dyDescent="0.25">
      <c r="A1557" s="5" t="s">
        <v>248</v>
      </c>
      <c r="B1557" s="3" t="s">
        <v>233</v>
      </c>
      <c r="C1557" s="3" t="s">
        <v>59</v>
      </c>
      <c r="D1557" s="4">
        <v>6937951.4102941314</v>
      </c>
      <c r="E1557" t="str">
        <f t="shared" si="48"/>
        <v>Aug</v>
      </c>
      <c r="F1557" t="str">
        <f t="shared" si="49"/>
        <v>2015</v>
      </c>
    </row>
    <row r="1558" spans="1:6" x14ac:dyDescent="0.25">
      <c r="A1558" s="5" t="s">
        <v>248</v>
      </c>
      <c r="B1558" s="3" t="s">
        <v>233</v>
      </c>
      <c r="C1558" s="3" t="s">
        <v>60</v>
      </c>
      <c r="D1558" s="4">
        <v>6784438.0000148825</v>
      </c>
      <c r="E1558" t="str">
        <f t="shared" si="48"/>
        <v>Sep</v>
      </c>
      <c r="F1558" t="str">
        <f t="shared" si="49"/>
        <v>2015</v>
      </c>
    </row>
    <row r="1559" spans="1:6" x14ac:dyDescent="0.25">
      <c r="A1559" s="5" t="s">
        <v>248</v>
      </c>
      <c r="B1559" s="3" t="s">
        <v>233</v>
      </c>
      <c r="C1559" s="3" t="s">
        <v>61</v>
      </c>
      <c r="D1559" s="4">
        <v>6695425.9812727729</v>
      </c>
      <c r="E1559" t="str">
        <f t="shared" si="48"/>
        <v>Oct</v>
      </c>
      <c r="F1559" t="str">
        <f t="shared" si="49"/>
        <v>2015</v>
      </c>
    </row>
    <row r="1560" spans="1:6" x14ac:dyDescent="0.25">
      <c r="A1560" s="5" t="s">
        <v>248</v>
      </c>
      <c r="B1560" s="3" t="s">
        <v>233</v>
      </c>
      <c r="C1560" s="3" t="s">
        <v>62</v>
      </c>
      <c r="D1560" s="4">
        <v>6611728.1353757679</v>
      </c>
      <c r="E1560" t="str">
        <f t="shared" si="48"/>
        <v>Nov</v>
      </c>
      <c r="F1560" t="str">
        <f t="shared" si="49"/>
        <v>2015</v>
      </c>
    </row>
    <row r="1561" spans="1:6" x14ac:dyDescent="0.25">
      <c r="A1561" s="5" t="s">
        <v>248</v>
      </c>
      <c r="B1561" s="3" t="s">
        <v>233</v>
      </c>
      <c r="C1561" s="3" t="s">
        <v>63</v>
      </c>
      <c r="D1561" s="4">
        <v>6559852.6144563481</v>
      </c>
      <c r="E1561" t="str">
        <f t="shared" si="48"/>
        <v>Dec</v>
      </c>
      <c r="F1561" t="str">
        <f t="shared" si="49"/>
        <v>2015</v>
      </c>
    </row>
    <row r="1562" spans="1:6" x14ac:dyDescent="0.25">
      <c r="A1562" s="5" t="s">
        <v>248</v>
      </c>
      <c r="B1562" s="3" t="s">
        <v>233</v>
      </c>
      <c r="C1562" s="3" t="s">
        <v>64</v>
      </c>
      <c r="D1562" s="4">
        <v>6433521.4180984152</v>
      </c>
      <c r="E1562" t="str">
        <f t="shared" si="48"/>
        <v>Jan</v>
      </c>
      <c r="F1562" t="str">
        <f t="shared" si="49"/>
        <v>2016</v>
      </c>
    </row>
    <row r="1563" spans="1:6" x14ac:dyDescent="0.25">
      <c r="A1563" s="5" t="s">
        <v>248</v>
      </c>
      <c r="B1563" s="3" t="s">
        <v>233</v>
      </c>
      <c r="C1563" s="3" t="s">
        <v>65</v>
      </c>
      <c r="D1563" s="4">
        <v>6354626.1253218865</v>
      </c>
      <c r="E1563" t="str">
        <f t="shared" si="48"/>
        <v>Feb</v>
      </c>
      <c r="F1563" t="str">
        <f t="shared" si="49"/>
        <v>2016</v>
      </c>
    </row>
    <row r="1564" spans="1:6" x14ac:dyDescent="0.25">
      <c r="A1564" s="5" t="s">
        <v>248</v>
      </c>
      <c r="B1564" s="3" t="s">
        <v>233</v>
      </c>
      <c r="C1564" s="3" t="s">
        <v>66</v>
      </c>
      <c r="D1564" s="4">
        <v>6277518.2904737573</v>
      </c>
      <c r="E1564" t="str">
        <f t="shared" si="48"/>
        <v>Mar</v>
      </c>
      <c r="F1564" t="str">
        <f t="shared" si="49"/>
        <v>2016</v>
      </c>
    </row>
    <row r="1565" spans="1:6" x14ac:dyDescent="0.25">
      <c r="A1565" s="5" t="s">
        <v>248</v>
      </c>
      <c r="B1565" s="3" t="s">
        <v>233</v>
      </c>
      <c r="C1565" s="3" t="s">
        <v>67</v>
      </c>
      <c r="D1565" s="4">
        <v>6202516.5946205724</v>
      </c>
      <c r="E1565" t="str">
        <f t="shared" si="48"/>
        <v>Apr</v>
      </c>
      <c r="F1565" t="str">
        <f t="shared" si="49"/>
        <v>2016</v>
      </c>
    </row>
    <row r="1566" spans="1:6" x14ac:dyDescent="0.25">
      <c r="A1566" s="5" t="s">
        <v>248</v>
      </c>
      <c r="B1566" s="3" t="s">
        <v>233</v>
      </c>
      <c r="C1566" s="3" t="s">
        <v>68</v>
      </c>
      <c r="D1566" s="4">
        <v>6126777.3080744669</v>
      </c>
      <c r="E1566" t="str">
        <f t="shared" si="48"/>
        <v>May</v>
      </c>
      <c r="F1566" t="str">
        <f t="shared" si="49"/>
        <v>2016</v>
      </c>
    </row>
    <row r="1567" spans="1:6" x14ac:dyDescent="0.25">
      <c r="A1567" s="5" t="s">
        <v>248</v>
      </c>
      <c r="B1567" s="3" t="s">
        <v>233</v>
      </c>
      <c r="C1567" s="3" t="s">
        <v>69</v>
      </c>
      <c r="D1567" s="4">
        <v>6044499.9461394288</v>
      </c>
      <c r="E1567" t="str">
        <f t="shared" si="48"/>
        <v>Jun</v>
      </c>
      <c r="F1567" t="str">
        <f t="shared" si="49"/>
        <v>2016</v>
      </c>
    </row>
    <row r="1568" spans="1:6" x14ac:dyDescent="0.25">
      <c r="A1568" s="5" t="s">
        <v>248</v>
      </c>
      <c r="B1568" s="3" t="s">
        <v>233</v>
      </c>
      <c r="C1568" s="3" t="s">
        <v>70</v>
      </c>
      <c r="D1568" s="4">
        <v>5970705.1787096048</v>
      </c>
      <c r="E1568" t="str">
        <f t="shared" si="48"/>
        <v>Jul</v>
      </c>
      <c r="F1568" t="str">
        <f t="shared" si="49"/>
        <v>2016</v>
      </c>
    </row>
    <row r="1569" spans="1:6" x14ac:dyDescent="0.25">
      <c r="A1569" s="5" t="s">
        <v>248</v>
      </c>
      <c r="B1569" s="3" t="s">
        <v>233</v>
      </c>
      <c r="C1569" s="3" t="s">
        <v>71</v>
      </c>
      <c r="D1569" s="4">
        <v>5898755.0400018729</v>
      </c>
      <c r="E1569" t="str">
        <f t="shared" si="48"/>
        <v>Aug</v>
      </c>
      <c r="F1569" t="str">
        <f t="shared" si="49"/>
        <v>2016</v>
      </c>
    </row>
    <row r="1570" spans="1:6" x14ac:dyDescent="0.25">
      <c r="A1570" s="5" t="s">
        <v>248</v>
      </c>
      <c r="B1570" s="3" t="s">
        <v>233</v>
      </c>
      <c r="C1570" s="3" t="s">
        <v>72</v>
      </c>
      <c r="D1570" s="4">
        <v>5820114.9962300956</v>
      </c>
      <c r="E1570" t="str">
        <f t="shared" si="48"/>
        <v>Sep</v>
      </c>
      <c r="F1570" t="str">
        <f t="shared" si="49"/>
        <v>2016</v>
      </c>
    </row>
    <row r="1571" spans="1:6" x14ac:dyDescent="0.25">
      <c r="A1571" s="5" t="s">
        <v>248</v>
      </c>
      <c r="B1571" s="3" t="s">
        <v>233</v>
      </c>
      <c r="C1571" s="3" t="s">
        <v>73</v>
      </c>
      <c r="D1571" s="4">
        <v>5766902.7732879473</v>
      </c>
      <c r="E1571" t="str">
        <f t="shared" si="48"/>
        <v>Oct</v>
      </c>
      <c r="F1571" t="str">
        <f t="shared" si="49"/>
        <v>2016</v>
      </c>
    </row>
    <row r="1572" spans="1:6" x14ac:dyDescent="0.25">
      <c r="A1572" s="5" t="s">
        <v>248</v>
      </c>
      <c r="B1572" s="3" t="s">
        <v>233</v>
      </c>
      <c r="C1572" s="3" t="s">
        <v>74</v>
      </c>
      <c r="D1572" s="4">
        <v>5690322.6130070956</v>
      </c>
      <c r="E1572" t="str">
        <f t="shared" si="48"/>
        <v>Nov</v>
      </c>
      <c r="F1572" t="str">
        <f t="shared" si="49"/>
        <v>2016</v>
      </c>
    </row>
    <row r="1573" spans="1:6" x14ac:dyDescent="0.25">
      <c r="A1573" s="5" t="s">
        <v>248</v>
      </c>
      <c r="B1573" s="3" t="s">
        <v>233</v>
      </c>
      <c r="C1573" s="3" t="s">
        <v>75</v>
      </c>
      <c r="D1573" s="4">
        <v>5649449.4436124414</v>
      </c>
      <c r="E1573" t="str">
        <f t="shared" si="48"/>
        <v>Dec</v>
      </c>
      <c r="F1573" t="str">
        <f t="shared" si="49"/>
        <v>2016</v>
      </c>
    </row>
    <row r="1574" spans="1:6" x14ac:dyDescent="0.25">
      <c r="A1574" s="5" t="s">
        <v>248</v>
      </c>
      <c r="B1574" s="3" t="s">
        <v>233</v>
      </c>
      <c r="C1574" s="3" t="s">
        <v>76</v>
      </c>
      <c r="D1574" s="4">
        <v>5559658.4660658929</v>
      </c>
      <c r="E1574" t="str">
        <f t="shared" si="48"/>
        <v>Jan</v>
      </c>
      <c r="F1574" t="str">
        <f t="shared" si="49"/>
        <v>2017</v>
      </c>
    </row>
    <row r="1575" spans="1:6" x14ac:dyDescent="0.25">
      <c r="A1575" s="5" t="s">
        <v>248</v>
      </c>
      <c r="B1575" s="3" t="s">
        <v>233</v>
      </c>
      <c r="C1575" s="3" t="s">
        <v>77</v>
      </c>
      <c r="D1575" s="4">
        <v>5499061.9598242994</v>
      </c>
      <c r="E1575" t="str">
        <f t="shared" si="48"/>
        <v>Feb</v>
      </c>
      <c r="F1575" t="str">
        <f t="shared" si="49"/>
        <v>2017</v>
      </c>
    </row>
    <row r="1576" spans="1:6" x14ac:dyDescent="0.25">
      <c r="A1576" s="5" t="s">
        <v>248</v>
      </c>
      <c r="B1576" s="3" t="s">
        <v>233</v>
      </c>
      <c r="C1576" s="3" t="s">
        <v>78</v>
      </c>
      <c r="D1576" s="4">
        <v>5434476.5184137486</v>
      </c>
      <c r="E1576" t="str">
        <f t="shared" si="48"/>
        <v>Mar</v>
      </c>
      <c r="F1576" t="str">
        <f t="shared" si="49"/>
        <v>2017</v>
      </c>
    </row>
    <row r="1577" spans="1:6" x14ac:dyDescent="0.25">
      <c r="A1577" s="5" t="s">
        <v>248</v>
      </c>
      <c r="B1577" s="3" t="s">
        <v>233</v>
      </c>
      <c r="C1577" s="3" t="s">
        <v>79</v>
      </c>
      <c r="D1577" s="4">
        <v>5371591.3169096718</v>
      </c>
      <c r="E1577" t="str">
        <f t="shared" si="48"/>
        <v>Apr</v>
      </c>
      <c r="F1577" t="str">
        <f t="shared" si="49"/>
        <v>2017</v>
      </c>
    </row>
    <row r="1578" spans="1:6" x14ac:dyDescent="0.25">
      <c r="A1578" s="5" t="s">
        <v>248</v>
      </c>
      <c r="B1578" s="3" t="s">
        <v>233</v>
      </c>
      <c r="C1578" s="3" t="s">
        <v>80</v>
      </c>
      <c r="D1578" s="4">
        <v>5309079.311847508</v>
      </c>
      <c r="E1578" t="str">
        <f t="shared" si="48"/>
        <v>May</v>
      </c>
      <c r="F1578" t="str">
        <f t="shared" si="49"/>
        <v>2017</v>
      </c>
    </row>
    <row r="1579" spans="1:6" x14ac:dyDescent="0.25">
      <c r="A1579" s="5" t="s">
        <v>248</v>
      </c>
      <c r="B1579" s="3" t="s">
        <v>233</v>
      </c>
      <c r="C1579" s="3" t="s">
        <v>81</v>
      </c>
      <c r="D1579" s="4">
        <v>5245192.2128827358</v>
      </c>
      <c r="E1579" t="str">
        <f t="shared" si="48"/>
        <v>Jun</v>
      </c>
      <c r="F1579" t="str">
        <f t="shared" si="49"/>
        <v>2017</v>
      </c>
    </row>
    <row r="1580" spans="1:6" x14ac:dyDescent="0.25">
      <c r="A1580" s="5" t="s">
        <v>248</v>
      </c>
      <c r="B1580" s="3" t="s">
        <v>233</v>
      </c>
      <c r="C1580" s="3" t="s">
        <v>82</v>
      </c>
      <c r="D1580" s="4">
        <v>5185235.7313769879</v>
      </c>
      <c r="E1580" t="str">
        <f t="shared" si="48"/>
        <v>Jul</v>
      </c>
      <c r="F1580" t="str">
        <f t="shared" si="49"/>
        <v>2017</v>
      </c>
    </row>
    <row r="1581" spans="1:6" x14ac:dyDescent="0.25">
      <c r="A1581" s="5" t="s">
        <v>248</v>
      </c>
      <c r="B1581" s="3" t="s">
        <v>233</v>
      </c>
      <c r="C1581" s="3" t="s">
        <v>83</v>
      </c>
      <c r="D1581" s="4">
        <v>5129642.1981922202</v>
      </c>
      <c r="E1581" t="str">
        <f t="shared" si="48"/>
        <v>Aug</v>
      </c>
      <c r="F1581" t="str">
        <f t="shared" si="49"/>
        <v>2017</v>
      </c>
    </row>
    <row r="1582" spans="1:6" x14ac:dyDescent="0.25">
      <c r="A1582" s="5" t="s">
        <v>248</v>
      </c>
      <c r="B1582" s="3" t="s">
        <v>233</v>
      </c>
      <c r="C1582" s="3" t="s">
        <v>84</v>
      </c>
      <c r="D1582" s="4">
        <v>5072345.0373300221</v>
      </c>
      <c r="E1582" t="str">
        <f t="shared" si="48"/>
        <v>Sep</v>
      </c>
      <c r="F1582" t="str">
        <f t="shared" si="49"/>
        <v>2017</v>
      </c>
    </row>
    <row r="1583" spans="1:6" x14ac:dyDescent="0.25">
      <c r="A1583" s="5" t="s">
        <v>248</v>
      </c>
      <c r="B1583" s="3" t="s">
        <v>233</v>
      </c>
      <c r="C1583" s="3" t="s">
        <v>85</v>
      </c>
      <c r="D1583" s="4">
        <v>5017360.4242509957</v>
      </c>
      <c r="E1583" t="str">
        <f t="shared" si="48"/>
        <v>Oct</v>
      </c>
      <c r="F1583" t="str">
        <f t="shared" si="49"/>
        <v>2017</v>
      </c>
    </row>
    <row r="1584" spans="1:6" x14ac:dyDescent="0.25">
      <c r="A1584" s="5" t="s">
        <v>248</v>
      </c>
      <c r="B1584" s="3" t="s">
        <v>233</v>
      </c>
      <c r="C1584" s="3" t="s">
        <v>86</v>
      </c>
      <c r="D1584" s="4">
        <v>4964800.5138894655</v>
      </c>
      <c r="E1584" t="str">
        <f t="shared" si="48"/>
        <v>Nov</v>
      </c>
      <c r="F1584" t="str">
        <f t="shared" si="49"/>
        <v>2017</v>
      </c>
    </row>
    <row r="1585" spans="1:6" x14ac:dyDescent="0.25">
      <c r="A1585" s="5" t="s">
        <v>248</v>
      </c>
      <c r="B1585" s="3" t="s">
        <v>233</v>
      </c>
      <c r="C1585" s="3" t="s">
        <v>87</v>
      </c>
      <c r="D1585" s="4">
        <v>4925077.1829742473</v>
      </c>
      <c r="E1585" t="str">
        <f t="shared" si="48"/>
        <v>Dec</v>
      </c>
      <c r="F1585" t="str">
        <f t="shared" si="49"/>
        <v>2017</v>
      </c>
    </row>
    <row r="1586" spans="1:6" x14ac:dyDescent="0.25">
      <c r="A1586" s="5" t="s">
        <v>248</v>
      </c>
      <c r="B1586" s="3" t="s">
        <v>233</v>
      </c>
      <c r="C1586" s="3" t="s">
        <v>88</v>
      </c>
      <c r="D1586" s="4">
        <v>4850612.8843645249</v>
      </c>
      <c r="E1586" t="str">
        <f t="shared" si="48"/>
        <v>Jan</v>
      </c>
      <c r="F1586" t="str">
        <f t="shared" si="49"/>
        <v>2018</v>
      </c>
    </row>
    <row r="1587" spans="1:6" x14ac:dyDescent="0.25">
      <c r="A1587" s="5" t="s">
        <v>248</v>
      </c>
      <c r="B1587" s="3" t="s">
        <v>233</v>
      </c>
      <c r="C1587" s="3" t="s">
        <v>89</v>
      </c>
      <c r="D1587" s="4">
        <v>4797393.760760597</v>
      </c>
      <c r="E1587" t="str">
        <f t="shared" si="48"/>
        <v>Feb</v>
      </c>
      <c r="F1587" t="str">
        <f t="shared" si="49"/>
        <v>2018</v>
      </c>
    </row>
    <row r="1588" spans="1:6" x14ac:dyDescent="0.25">
      <c r="A1588" s="5" t="s">
        <v>248</v>
      </c>
      <c r="B1588" s="3" t="s">
        <v>233</v>
      </c>
      <c r="C1588" s="3" t="s">
        <v>90</v>
      </c>
      <c r="D1588" s="4">
        <v>4745253.0237349709</v>
      </c>
      <c r="E1588" t="str">
        <f t="shared" si="48"/>
        <v>Mar</v>
      </c>
      <c r="F1588" t="str">
        <f t="shared" si="49"/>
        <v>2018</v>
      </c>
    </row>
    <row r="1589" spans="1:6" x14ac:dyDescent="0.25">
      <c r="A1589" s="5" t="s">
        <v>248</v>
      </c>
      <c r="B1589" s="3" t="s">
        <v>233</v>
      </c>
      <c r="C1589" s="3" t="s">
        <v>91</v>
      </c>
      <c r="D1589" s="4">
        <v>4690691.7370743332</v>
      </c>
      <c r="E1589" t="str">
        <f t="shared" si="48"/>
        <v>Apr</v>
      </c>
      <c r="F1589" t="str">
        <f t="shared" si="49"/>
        <v>2018</v>
      </c>
    </row>
    <row r="1590" spans="1:6" x14ac:dyDescent="0.25">
      <c r="A1590" s="5" t="s">
        <v>248</v>
      </c>
      <c r="B1590" s="3" t="s">
        <v>233</v>
      </c>
      <c r="C1590" s="3" t="s">
        <v>92</v>
      </c>
      <c r="D1590" s="4">
        <v>4639160.8546929555</v>
      </c>
      <c r="E1590" t="str">
        <f t="shared" si="48"/>
        <v>May</v>
      </c>
      <c r="F1590" t="str">
        <f t="shared" si="49"/>
        <v>2018</v>
      </c>
    </row>
    <row r="1591" spans="1:6" x14ac:dyDescent="0.25">
      <c r="A1591" s="5" t="s">
        <v>248</v>
      </c>
      <c r="B1591" s="3" t="s">
        <v>233</v>
      </c>
      <c r="C1591" s="3" t="s">
        <v>93</v>
      </c>
      <c r="D1591" s="4">
        <v>4589065.9825811619</v>
      </c>
      <c r="E1591" t="str">
        <f t="shared" si="48"/>
        <v>Jun</v>
      </c>
      <c r="F1591" t="str">
        <f t="shared" si="49"/>
        <v>2018</v>
      </c>
    </row>
    <row r="1592" spans="1:6" x14ac:dyDescent="0.25">
      <c r="A1592" s="5" t="s">
        <v>248</v>
      </c>
      <c r="B1592" s="3" t="s">
        <v>233</v>
      </c>
      <c r="C1592" s="3" t="s">
        <v>94</v>
      </c>
      <c r="D1592" s="4">
        <v>4539104.1039527636</v>
      </c>
      <c r="E1592" t="str">
        <f t="shared" si="48"/>
        <v>Jul</v>
      </c>
      <c r="F1592" t="str">
        <f t="shared" si="49"/>
        <v>2018</v>
      </c>
    </row>
    <row r="1593" spans="1:6" x14ac:dyDescent="0.25">
      <c r="A1593" s="5" t="s">
        <v>248</v>
      </c>
      <c r="B1593" s="3" t="s">
        <v>233</v>
      </c>
      <c r="C1593" s="3" t="s">
        <v>95</v>
      </c>
      <c r="D1593" s="4">
        <v>4491236.1025471278</v>
      </c>
      <c r="E1593" t="str">
        <f t="shared" si="48"/>
        <v>Aug</v>
      </c>
      <c r="F1593" t="str">
        <f t="shared" si="49"/>
        <v>2018</v>
      </c>
    </row>
    <row r="1594" spans="1:6" x14ac:dyDescent="0.25">
      <c r="A1594" s="5" t="s">
        <v>248</v>
      </c>
      <c r="B1594" s="3" t="s">
        <v>233</v>
      </c>
      <c r="C1594" s="3" t="s">
        <v>96</v>
      </c>
      <c r="D1594" s="4">
        <v>4442674.3161813365</v>
      </c>
      <c r="E1594" t="str">
        <f t="shared" si="48"/>
        <v>Sep</v>
      </c>
      <c r="F1594" t="str">
        <f t="shared" si="49"/>
        <v>2018</v>
      </c>
    </row>
    <row r="1595" spans="1:6" x14ac:dyDescent="0.25">
      <c r="A1595" s="5" t="s">
        <v>248</v>
      </c>
      <c r="B1595" s="3" t="s">
        <v>233</v>
      </c>
      <c r="C1595" s="3" t="s">
        <v>97</v>
      </c>
      <c r="D1595" s="4">
        <v>4395500.6661037076</v>
      </c>
      <c r="E1595" t="str">
        <f t="shared" si="48"/>
        <v>Oct</v>
      </c>
      <c r="F1595" t="str">
        <f t="shared" si="49"/>
        <v>2018</v>
      </c>
    </row>
    <row r="1596" spans="1:6" x14ac:dyDescent="0.25">
      <c r="A1596" s="5" t="s">
        <v>248</v>
      </c>
      <c r="B1596" s="3" t="s">
        <v>233</v>
      </c>
      <c r="C1596" s="3" t="s">
        <v>98</v>
      </c>
      <c r="D1596" s="4">
        <v>4348379.4789248025</v>
      </c>
      <c r="E1596" t="str">
        <f t="shared" si="48"/>
        <v>Nov</v>
      </c>
      <c r="F1596" t="str">
        <f t="shared" si="49"/>
        <v>2018</v>
      </c>
    </row>
    <row r="1597" spans="1:6" x14ac:dyDescent="0.25">
      <c r="A1597" s="5" t="s">
        <v>248</v>
      </c>
      <c r="B1597" s="3" t="s">
        <v>233</v>
      </c>
      <c r="C1597" s="3" t="s">
        <v>99</v>
      </c>
      <c r="D1597" s="4">
        <v>4309115.8363508182</v>
      </c>
      <c r="E1597" t="str">
        <f t="shared" si="48"/>
        <v>Dec</v>
      </c>
      <c r="F1597" t="str">
        <f t="shared" si="49"/>
        <v>2018</v>
      </c>
    </row>
    <row r="1598" spans="1:6" x14ac:dyDescent="0.25">
      <c r="A1598" s="5" t="s">
        <v>248</v>
      </c>
      <c r="B1598" s="3" t="s">
        <v>233</v>
      </c>
      <c r="C1598" s="3" t="s">
        <v>100</v>
      </c>
      <c r="D1598" s="4">
        <v>4255363.8035627147</v>
      </c>
      <c r="E1598" t="str">
        <f t="shared" si="48"/>
        <v>Jan</v>
      </c>
      <c r="F1598" t="str">
        <f t="shared" si="49"/>
        <v>2019</v>
      </c>
    </row>
    <row r="1599" spans="1:6" x14ac:dyDescent="0.25">
      <c r="A1599" s="5" t="s">
        <v>248</v>
      </c>
      <c r="B1599" s="3" t="s">
        <v>233</v>
      </c>
      <c r="C1599" s="3" t="s">
        <v>101</v>
      </c>
      <c r="D1599" s="4">
        <v>4208645.8429595521</v>
      </c>
      <c r="E1599" t="str">
        <f t="shared" si="48"/>
        <v>Feb</v>
      </c>
      <c r="F1599" t="str">
        <f t="shared" si="49"/>
        <v>2019</v>
      </c>
    </row>
    <row r="1600" spans="1:6" x14ac:dyDescent="0.25">
      <c r="A1600" s="5" t="s">
        <v>248</v>
      </c>
      <c r="B1600" s="3" t="s">
        <v>233</v>
      </c>
      <c r="C1600" s="3" t="s">
        <v>102</v>
      </c>
      <c r="D1600" s="4">
        <v>4159704.148262532</v>
      </c>
      <c r="E1600" t="str">
        <f t="shared" si="48"/>
        <v>Mar</v>
      </c>
      <c r="F1600" t="str">
        <f t="shared" si="49"/>
        <v>2019</v>
      </c>
    </row>
    <row r="1601" spans="1:6" x14ac:dyDescent="0.25">
      <c r="A1601" s="5" t="s">
        <v>248</v>
      </c>
      <c r="B1601" s="3" t="s">
        <v>233</v>
      </c>
      <c r="C1601" s="3" t="s">
        <v>103</v>
      </c>
      <c r="D1601" s="4">
        <v>4114194.9238788849</v>
      </c>
      <c r="E1601" t="str">
        <f t="shared" si="48"/>
        <v>Apr</v>
      </c>
      <c r="F1601" t="str">
        <f t="shared" si="49"/>
        <v>2019</v>
      </c>
    </row>
    <row r="1602" spans="1:6" x14ac:dyDescent="0.25">
      <c r="A1602" s="5" t="s">
        <v>248</v>
      </c>
      <c r="B1602" s="3" t="s">
        <v>233</v>
      </c>
      <c r="C1602" s="3" t="s">
        <v>104</v>
      </c>
      <c r="D1602" s="4">
        <v>4071334.2915125377</v>
      </c>
      <c r="E1602" t="str">
        <f t="shared" si="48"/>
        <v>May</v>
      </c>
      <c r="F1602" t="str">
        <f t="shared" si="49"/>
        <v>2019</v>
      </c>
    </row>
    <row r="1603" spans="1:6" x14ac:dyDescent="0.25">
      <c r="A1603" s="5" t="s">
        <v>248</v>
      </c>
      <c r="B1603" s="3" t="s">
        <v>233</v>
      </c>
      <c r="C1603" s="3" t="s">
        <v>105</v>
      </c>
      <c r="D1603" s="4">
        <v>4027965.0981767825</v>
      </c>
      <c r="E1603" t="str">
        <f t="shared" ref="E1603:E1666" si="50">MID(C1603,1,3)</f>
        <v>Jun</v>
      </c>
      <c r="F1603" t="str">
        <f t="shared" ref="F1603:F1666" si="51">MID(C1603,5,4)</f>
        <v>2019</v>
      </c>
    </row>
    <row r="1604" spans="1:6" x14ac:dyDescent="0.25">
      <c r="A1604" s="5" t="s">
        <v>248</v>
      </c>
      <c r="B1604" s="3" t="s">
        <v>233</v>
      </c>
      <c r="C1604" s="3" t="s">
        <v>106</v>
      </c>
      <c r="D1604" s="4">
        <v>3988136.2140781512</v>
      </c>
      <c r="E1604" t="str">
        <f t="shared" si="50"/>
        <v>Jul</v>
      </c>
      <c r="F1604" t="str">
        <f t="shared" si="51"/>
        <v>2019</v>
      </c>
    </row>
    <row r="1605" spans="1:6" x14ac:dyDescent="0.25">
      <c r="A1605" s="5" t="s">
        <v>248</v>
      </c>
      <c r="B1605" s="3" t="s">
        <v>233</v>
      </c>
      <c r="C1605" s="3" t="s">
        <v>107</v>
      </c>
      <c r="D1605" s="4">
        <v>3948648.7652127608</v>
      </c>
      <c r="E1605" t="str">
        <f t="shared" si="50"/>
        <v>Aug</v>
      </c>
      <c r="F1605" t="str">
        <f t="shared" si="51"/>
        <v>2019</v>
      </c>
    </row>
    <row r="1606" spans="1:6" x14ac:dyDescent="0.25">
      <c r="A1606" s="5" t="s">
        <v>248</v>
      </c>
      <c r="B1606" s="3" t="s">
        <v>233</v>
      </c>
      <c r="C1606" s="3" t="s">
        <v>108</v>
      </c>
      <c r="D1606" s="4">
        <v>3902602.9659736026</v>
      </c>
      <c r="E1606" t="str">
        <f t="shared" si="50"/>
        <v>Sep</v>
      </c>
      <c r="F1606" t="str">
        <f t="shared" si="51"/>
        <v>2019</v>
      </c>
    </row>
    <row r="1607" spans="1:6" x14ac:dyDescent="0.25">
      <c r="A1607" s="5" t="s">
        <v>248</v>
      </c>
      <c r="B1607" s="3" t="s">
        <v>233</v>
      </c>
      <c r="C1607" s="3" t="s">
        <v>109</v>
      </c>
      <c r="D1607" s="4">
        <v>3858316.7116511445</v>
      </c>
      <c r="E1607" t="str">
        <f t="shared" si="50"/>
        <v>Oct</v>
      </c>
      <c r="F1607" t="str">
        <f t="shared" si="51"/>
        <v>2019</v>
      </c>
    </row>
    <row r="1608" spans="1:6" x14ac:dyDescent="0.25">
      <c r="A1608" s="5" t="s">
        <v>248</v>
      </c>
      <c r="B1608" s="3" t="s">
        <v>233</v>
      </c>
      <c r="C1608" s="3" t="s">
        <v>110</v>
      </c>
      <c r="D1608" s="4">
        <v>3821970.4161441969</v>
      </c>
      <c r="E1608" t="str">
        <f t="shared" si="50"/>
        <v>Nov</v>
      </c>
      <c r="F1608" t="str">
        <f t="shared" si="51"/>
        <v>2019</v>
      </c>
    </row>
    <row r="1609" spans="1:6" x14ac:dyDescent="0.25">
      <c r="A1609" s="5" t="s">
        <v>248</v>
      </c>
      <c r="B1609" s="3" t="s">
        <v>233</v>
      </c>
      <c r="C1609" s="3" t="s">
        <v>111</v>
      </c>
      <c r="D1609" s="4">
        <v>3786817.2500587795</v>
      </c>
      <c r="E1609" t="str">
        <f t="shared" si="50"/>
        <v>Dec</v>
      </c>
      <c r="F1609" t="str">
        <f t="shared" si="51"/>
        <v>2019</v>
      </c>
    </row>
    <row r="1610" spans="1:6" x14ac:dyDescent="0.25">
      <c r="A1610" s="5" t="s">
        <v>248</v>
      </c>
      <c r="B1610" s="3" t="s">
        <v>233</v>
      </c>
      <c r="C1610" s="3" t="s">
        <v>112</v>
      </c>
      <c r="D1610" s="4">
        <v>3738765.5383557095</v>
      </c>
      <c r="E1610" t="str">
        <f t="shared" si="50"/>
        <v>Jan</v>
      </c>
      <c r="F1610" t="str">
        <f t="shared" si="51"/>
        <v>2020</v>
      </c>
    </row>
    <row r="1611" spans="1:6" x14ac:dyDescent="0.25">
      <c r="A1611" s="5" t="s">
        <v>248</v>
      </c>
      <c r="B1611" s="3" t="s">
        <v>233</v>
      </c>
      <c r="C1611" s="3" t="s">
        <v>113</v>
      </c>
      <c r="D1611" s="4">
        <v>3697661.4055313016</v>
      </c>
      <c r="E1611" t="str">
        <f t="shared" si="50"/>
        <v>Feb</v>
      </c>
      <c r="F1611" t="str">
        <f t="shared" si="51"/>
        <v>2020</v>
      </c>
    </row>
    <row r="1612" spans="1:6" x14ac:dyDescent="0.25">
      <c r="A1612" s="5" t="s">
        <v>248</v>
      </c>
      <c r="B1612" s="3" t="s">
        <v>233</v>
      </c>
      <c r="C1612" s="3" t="s">
        <v>114</v>
      </c>
      <c r="D1612" s="4">
        <v>3657648.9844873492</v>
      </c>
      <c r="E1612" t="str">
        <f t="shared" si="50"/>
        <v>Mar</v>
      </c>
      <c r="F1612" t="str">
        <f t="shared" si="51"/>
        <v>2020</v>
      </c>
    </row>
    <row r="1613" spans="1:6" x14ac:dyDescent="0.25">
      <c r="A1613" s="5" t="s">
        <v>248</v>
      </c>
      <c r="B1613" s="3" t="s">
        <v>233</v>
      </c>
      <c r="C1613" s="3" t="s">
        <v>115</v>
      </c>
      <c r="D1613" s="4">
        <v>3621792.3191858716</v>
      </c>
      <c r="E1613" t="str">
        <f t="shared" si="50"/>
        <v>Apr</v>
      </c>
      <c r="F1613" t="str">
        <f t="shared" si="51"/>
        <v>2020</v>
      </c>
    </row>
    <row r="1614" spans="1:6" x14ac:dyDescent="0.25">
      <c r="A1614" s="5" t="s">
        <v>248</v>
      </c>
      <c r="B1614" s="3" t="s">
        <v>233</v>
      </c>
      <c r="C1614" s="3" t="s">
        <v>116</v>
      </c>
      <c r="D1614" s="4">
        <v>3584364.0518208249</v>
      </c>
      <c r="E1614" t="str">
        <f t="shared" si="50"/>
        <v>May</v>
      </c>
      <c r="F1614" t="str">
        <f t="shared" si="51"/>
        <v>2020</v>
      </c>
    </row>
    <row r="1615" spans="1:6" x14ac:dyDescent="0.25">
      <c r="A1615" s="5" t="s">
        <v>248</v>
      </c>
      <c r="B1615" s="3" t="s">
        <v>233</v>
      </c>
      <c r="C1615" s="3" t="s">
        <v>117</v>
      </c>
      <c r="D1615" s="4">
        <v>3542103.1629816252</v>
      </c>
      <c r="E1615" t="str">
        <f t="shared" si="50"/>
        <v>Jun</v>
      </c>
      <c r="F1615" t="str">
        <f t="shared" si="51"/>
        <v>2020</v>
      </c>
    </row>
    <row r="1616" spans="1:6" x14ac:dyDescent="0.25">
      <c r="A1616" s="5" t="s">
        <v>248</v>
      </c>
      <c r="B1616" s="3" t="s">
        <v>233</v>
      </c>
      <c r="C1616" s="3" t="s">
        <v>118</v>
      </c>
      <c r="D1616" s="4">
        <v>3505216.4626649786</v>
      </c>
      <c r="E1616" t="str">
        <f t="shared" si="50"/>
        <v>Jul</v>
      </c>
      <c r="F1616" t="str">
        <f t="shared" si="51"/>
        <v>2020</v>
      </c>
    </row>
    <row r="1617" spans="1:6" x14ac:dyDescent="0.25">
      <c r="A1617" s="5" t="s">
        <v>248</v>
      </c>
      <c r="B1617" s="3" t="s">
        <v>233</v>
      </c>
      <c r="C1617" s="3" t="s">
        <v>119</v>
      </c>
      <c r="D1617" s="4">
        <v>3475439.2044482157</v>
      </c>
      <c r="E1617" t="str">
        <f t="shared" si="50"/>
        <v>Aug</v>
      </c>
      <c r="F1617" t="str">
        <f t="shared" si="51"/>
        <v>2020</v>
      </c>
    </row>
    <row r="1618" spans="1:6" x14ac:dyDescent="0.25">
      <c r="A1618" s="5" t="s">
        <v>248</v>
      </c>
      <c r="B1618" s="3" t="s">
        <v>233</v>
      </c>
      <c r="C1618" s="3" t="s">
        <v>120</v>
      </c>
      <c r="D1618" s="4">
        <v>3438193.525457276</v>
      </c>
      <c r="E1618" t="str">
        <f t="shared" si="50"/>
        <v>Sep</v>
      </c>
      <c r="F1618" t="str">
        <f t="shared" si="51"/>
        <v>2020</v>
      </c>
    </row>
    <row r="1619" spans="1:6" x14ac:dyDescent="0.25">
      <c r="A1619" s="5" t="s">
        <v>248</v>
      </c>
      <c r="B1619" s="3" t="s">
        <v>233</v>
      </c>
      <c r="C1619" s="3" t="s">
        <v>121</v>
      </c>
      <c r="D1619" s="4">
        <v>3398442.3000589921</v>
      </c>
      <c r="E1619" t="str">
        <f t="shared" si="50"/>
        <v>Oct</v>
      </c>
      <c r="F1619" t="str">
        <f t="shared" si="51"/>
        <v>2020</v>
      </c>
    </row>
    <row r="1620" spans="1:6" x14ac:dyDescent="0.25">
      <c r="A1620" s="5" t="s">
        <v>248</v>
      </c>
      <c r="B1620" s="3" t="s">
        <v>233</v>
      </c>
      <c r="C1620" s="3" t="s">
        <v>122</v>
      </c>
      <c r="D1620" s="4">
        <v>3361438.0799586051</v>
      </c>
      <c r="E1620" t="str">
        <f t="shared" si="50"/>
        <v>Nov</v>
      </c>
      <c r="F1620" t="str">
        <f t="shared" si="51"/>
        <v>2020</v>
      </c>
    </row>
    <row r="1621" spans="1:6" x14ac:dyDescent="0.25">
      <c r="A1621" s="5" t="s">
        <v>248</v>
      </c>
      <c r="B1621" s="3" t="s">
        <v>233</v>
      </c>
      <c r="C1621" s="3" t="s">
        <v>123</v>
      </c>
      <c r="D1621" s="4">
        <v>3329177.6164369229</v>
      </c>
      <c r="E1621" t="str">
        <f t="shared" si="50"/>
        <v>Dec</v>
      </c>
      <c r="F1621" t="str">
        <f t="shared" si="51"/>
        <v>2020</v>
      </c>
    </row>
    <row r="1622" spans="1:6" x14ac:dyDescent="0.25">
      <c r="A1622" s="5" t="s">
        <v>248</v>
      </c>
      <c r="B1622" s="3" t="s">
        <v>233</v>
      </c>
      <c r="C1622" s="3" t="s">
        <v>124</v>
      </c>
      <c r="D1622" s="4">
        <v>363933.32140998513</v>
      </c>
      <c r="E1622" t="str">
        <f t="shared" si="50"/>
        <v>Jan</v>
      </c>
      <c r="F1622" t="str">
        <f t="shared" si="51"/>
        <v>2021</v>
      </c>
    </row>
    <row r="1623" spans="1:6" x14ac:dyDescent="0.25">
      <c r="A1623" s="5" t="s">
        <v>248</v>
      </c>
      <c r="B1623" s="3" t="s">
        <v>233</v>
      </c>
      <c r="C1623" s="3" t="s">
        <v>125</v>
      </c>
      <c r="D1623" s="4">
        <v>359955.5845520033</v>
      </c>
      <c r="E1623" t="str">
        <f t="shared" si="50"/>
        <v>Feb</v>
      </c>
      <c r="F1623" t="str">
        <f t="shared" si="51"/>
        <v>2021</v>
      </c>
    </row>
    <row r="1624" spans="1:6" x14ac:dyDescent="0.25">
      <c r="A1624" s="5" t="s">
        <v>248</v>
      </c>
      <c r="B1624" s="3" t="s">
        <v>233</v>
      </c>
      <c r="C1624" s="3" t="s">
        <v>126</v>
      </c>
      <c r="D1624" s="4">
        <v>355040.82342237793</v>
      </c>
      <c r="E1624" t="str">
        <f t="shared" si="50"/>
        <v>Mar</v>
      </c>
      <c r="F1624" t="str">
        <f t="shared" si="51"/>
        <v>2021</v>
      </c>
    </row>
    <row r="1625" spans="1:6" x14ac:dyDescent="0.25">
      <c r="A1625" s="5" t="s">
        <v>248</v>
      </c>
      <c r="B1625" s="3" t="s">
        <v>233</v>
      </c>
      <c r="C1625" s="3" t="s">
        <v>127</v>
      </c>
      <c r="D1625" s="4">
        <v>351553.43619539554</v>
      </c>
      <c r="E1625" t="str">
        <f t="shared" si="50"/>
        <v>Apr</v>
      </c>
      <c r="F1625" t="str">
        <f t="shared" si="51"/>
        <v>2021</v>
      </c>
    </row>
    <row r="1626" spans="1:6" x14ac:dyDescent="0.25">
      <c r="A1626" s="5" t="s">
        <v>248</v>
      </c>
      <c r="B1626" s="3" t="s">
        <v>233</v>
      </c>
      <c r="C1626" s="3" t="s">
        <v>128</v>
      </c>
      <c r="D1626" s="4">
        <v>348055.3611106053</v>
      </c>
      <c r="E1626" t="str">
        <f t="shared" si="50"/>
        <v>May</v>
      </c>
      <c r="F1626" t="str">
        <f t="shared" si="51"/>
        <v>2021</v>
      </c>
    </row>
    <row r="1627" spans="1:6" x14ac:dyDescent="0.25">
      <c r="A1627" s="5" t="s">
        <v>248</v>
      </c>
      <c r="B1627" s="3" t="s">
        <v>233</v>
      </c>
      <c r="C1627" s="3" t="s">
        <v>129</v>
      </c>
      <c r="D1627" s="4">
        <v>346970.25497602666</v>
      </c>
      <c r="E1627" t="str">
        <f t="shared" si="50"/>
        <v>Jun</v>
      </c>
      <c r="F1627" t="str">
        <f t="shared" si="51"/>
        <v>2021</v>
      </c>
    </row>
    <row r="1628" spans="1:6" x14ac:dyDescent="0.25">
      <c r="A1628" s="5" t="s">
        <v>248</v>
      </c>
      <c r="B1628" s="3" t="s">
        <v>233</v>
      </c>
      <c r="C1628" s="3" t="s">
        <v>130</v>
      </c>
      <c r="D1628" s="4">
        <v>342643.85151727643</v>
      </c>
      <c r="E1628" t="str">
        <f t="shared" si="50"/>
        <v>Jul</v>
      </c>
      <c r="F1628" t="str">
        <f t="shared" si="51"/>
        <v>2021</v>
      </c>
    </row>
    <row r="1629" spans="1:6" x14ac:dyDescent="0.25">
      <c r="A1629" s="5" t="s">
        <v>248</v>
      </c>
      <c r="B1629" s="3" t="s">
        <v>233</v>
      </c>
      <c r="C1629" s="3" t="s">
        <v>131</v>
      </c>
      <c r="D1629" s="4">
        <v>336142.59816438408</v>
      </c>
      <c r="E1629" t="str">
        <f t="shared" si="50"/>
        <v>Aug</v>
      </c>
      <c r="F1629" t="str">
        <f t="shared" si="51"/>
        <v>2021</v>
      </c>
    </row>
    <row r="1630" spans="1:6" x14ac:dyDescent="0.25">
      <c r="A1630" s="5" t="s">
        <v>248</v>
      </c>
      <c r="B1630" s="3" t="s">
        <v>233</v>
      </c>
      <c r="C1630" s="3" t="s">
        <v>132</v>
      </c>
      <c r="D1630" s="4">
        <v>206008.94384285039</v>
      </c>
      <c r="E1630" t="str">
        <f t="shared" si="50"/>
        <v>Sep</v>
      </c>
      <c r="F1630" t="str">
        <f t="shared" si="51"/>
        <v>2021</v>
      </c>
    </row>
    <row r="1631" spans="1:6" x14ac:dyDescent="0.25">
      <c r="A1631" s="5" t="s">
        <v>248</v>
      </c>
      <c r="B1631" s="3" t="s">
        <v>233</v>
      </c>
      <c r="C1631" s="3" t="s">
        <v>133</v>
      </c>
      <c r="D1631" s="4">
        <v>204413.81208298285</v>
      </c>
      <c r="E1631" t="str">
        <f t="shared" si="50"/>
        <v>Oct</v>
      </c>
      <c r="F1631" t="str">
        <f t="shared" si="51"/>
        <v>2021</v>
      </c>
    </row>
    <row r="1632" spans="1:6" x14ac:dyDescent="0.25">
      <c r="A1632" s="5" t="s">
        <v>248</v>
      </c>
      <c r="B1632" s="3" t="s">
        <v>233</v>
      </c>
      <c r="C1632" s="3" t="s">
        <v>134</v>
      </c>
      <c r="D1632" s="4">
        <v>201979.55669422651</v>
      </c>
      <c r="E1632" t="str">
        <f t="shared" si="50"/>
        <v>Nov</v>
      </c>
      <c r="F1632" t="str">
        <f t="shared" si="51"/>
        <v>2021</v>
      </c>
    </row>
    <row r="1633" spans="1:6" x14ac:dyDescent="0.25">
      <c r="A1633" s="5" t="s">
        <v>248</v>
      </c>
      <c r="B1633" s="3" t="s">
        <v>233</v>
      </c>
      <c r="C1633" s="3" t="s">
        <v>135</v>
      </c>
      <c r="D1633" s="4">
        <v>202824.196694199</v>
      </c>
      <c r="E1633" t="str">
        <f t="shared" si="50"/>
        <v>Dec</v>
      </c>
      <c r="F1633" t="str">
        <f t="shared" si="51"/>
        <v>2021</v>
      </c>
    </row>
    <row r="1634" spans="1:6" x14ac:dyDescent="0.25">
      <c r="A1634" s="5" t="s">
        <v>248</v>
      </c>
      <c r="B1634" s="3" t="s">
        <v>233</v>
      </c>
      <c r="C1634" s="3" t="s">
        <v>136</v>
      </c>
      <c r="D1634" s="4">
        <v>198769.71820529707</v>
      </c>
      <c r="E1634" t="str">
        <f t="shared" si="50"/>
        <v>Jan</v>
      </c>
      <c r="F1634" t="str">
        <f t="shared" si="51"/>
        <v>2022</v>
      </c>
    </row>
    <row r="1635" spans="1:6" x14ac:dyDescent="0.25">
      <c r="A1635" s="5" t="s">
        <v>248</v>
      </c>
      <c r="B1635" s="3" t="s">
        <v>233</v>
      </c>
      <c r="C1635" s="3" t="s">
        <v>137</v>
      </c>
      <c r="D1635" s="4">
        <v>197323.76154153323</v>
      </c>
      <c r="E1635" t="str">
        <f t="shared" si="50"/>
        <v>Feb</v>
      </c>
      <c r="F1635" t="str">
        <f t="shared" si="51"/>
        <v>2022</v>
      </c>
    </row>
    <row r="1636" spans="1:6" x14ac:dyDescent="0.25">
      <c r="A1636" s="5" t="s">
        <v>248</v>
      </c>
      <c r="B1636" s="3" t="s">
        <v>233</v>
      </c>
      <c r="C1636" s="3" t="s">
        <v>138</v>
      </c>
      <c r="D1636" s="4">
        <v>195810.91296628962</v>
      </c>
      <c r="E1636" t="str">
        <f t="shared" si="50"/>
        <v>Mar</v>
      </c>
      <c r="F1636" t="str">
        <f t="shared" si="51"/>
        <v>2022</v>
      </c>
    </row>
    <row r="1637" spans="1:6" x14ac:dyDescent="0.25">
      <c r="A1637" s="5" t="s">
        <v>248</v>
      </c>
      <c r="B1637" s="3" t="s">
        <v>233</v>
      </c>
      <c r="C1637" s="3" t="s">
        <v>139</v>
      </c>
      <c r="D1637" s="4">
        <v>194360.48188745207</v>
      </c>
      <c r="E1637" t="str">
        <f t="shared" si="50"/>
        <v>Apr</v>
      </c>
      <c r="F1637" t="str">
        <f t="shared" si="51"/>
        <v>2022</v>
      </c>
    </row>
    <row r="1638" spans="1:6" x14ac:dyDescent="0.25">
      <c r="A1638" s="5" t="s">
        <v>248</v>
      </c>
      <c r="B1638" s="3" t="s">
        <v>233</v>
      </c>
      <c r="C1638" s="3" t="s">
        <v>140</v>
      </c>
      <c r="D1638" s="4">
        <v>192938.95469905413</v>
      </c>
      <c r="E1638" t="str">
        <f t="shared" si="50"/>
        <v>May</v>
      </c>
      <c r="F1638" t="str">
        <f t="shared" si="51"/>
        <v>2022</v>
      </c>
    </row>
    <row r="1639" spans="1:6" x14ac:dyDescent="0.25">
      <c r="A1639" s="5" t="s">
        <v>248</v>
      </c>
      <c r="B1639" s="3" t="s">
        <v>233</v>
      </c>
      <c r="C1639" s="3" t="s">
        <v>141</v>
      </c>
      <c r="D1639" s="4">
        <v>191537.91533172902</v>
      </c>
      <c r="E1639" t="str">
        <f t="shared" si="50"/>
        <v>Jun</v>
      </c>
      <c r="F1639" t="str">
        <f t="shared" si="51"/>
        <v>2022</v>
      </c>
    </row>
    <row r="1640" spans="1:6" x14ac:dyDescent="0.25">
      <c r="A1640" s="5" t="s">
        <v>248</v>
      </c>
      <c r="B1640" s="3" t="s">
        <v>233</v>
      </c>
      <c r="C1640" s="3" t="s">
        <v>142</v>
      </c>
      <c r="D1640" s="4">
        <v>190160.0712532929</v>
      </c>
      <c r="E1640" t="str">
        <f t="shared" si="50"/>
        <v>Jul</v>
      </c>
      <c r="F1640" t="str">
        <f t="shared" si="51"/>
        <v>2022</v>
      </c>
    </row>
    <row r="1641" spans="1:6" x14ac:dyDescent="0.25">
      <c r="A1641" s="5" t="s">
        <v>248</v>
      </c>
      <c r="B1641" s="3" t="s">
        <v>233</v>
      </c>
      <c r="C1641" s="3" t="s">
        <v>143</v>
      </c>
      <c r="D1641" s="4">
        <v>188799.08916381554</v>
      </c>
      <c r="E1641" t="str">
        <f t="shared" si="50"/>
        <v>Aug</v>
      </c>
      <c r="F1641" t="str">
        <f t="shared" si="51"/>
        <v>2022</v>
      </c>
    </row>
    <row r="1642" spans="1:6" x14ac:dyDescent="0.25">
      <c r="A1642" s="5" t="s">
        <v>248</v>
      </c>
      <c r="B1642" s="3" t="s">
        <v>233</v>
      </c>
      <c r="C1642" s="3" t="s">
        <v>144</v>
      </c>
      <c r="D1642" s="4">
        <v>187456.87705730725</v>
      </c>
      <c r="E1642" t="str">
        <f t="shared" si="50"/>
        <v>Sep</v>
      </c>
      <c r="F1642" t="str">
        <f t="shared" si="51"/>
        <v>2022</v>
      </c>
    </row>
    <row r="1643" spans="1:6" x14ac:dyDescent="0.25">
      <c r="A1643" s="5" t="s">
        <v>248</v>
      </c>
      <c r="B1643" s="3" t="s">
        <v>233</v>
      </c>
      <c r="C1643" s="3" t="s">
        <v>145</v>
      </c>
      <c r="D1643" s="4">
        <v>186133.50054215948</v>
      </c>
      <c r="E1643" t="str">
        <f t="shared" si="50"/>
        <v>Oct</v>
      </c>
      <c r="F1643" t="str">
        <f t="shared" si="51"/>
        <v>2022</v>
      </c>
    </row>
    <row r="1644" spans="1:6" x14ac:dyDescent="0.25">
      <c r="A1644" s="5" t="s">
        <v>248</v>
      </c>
      <c r="B1644" s="3" t="s">
        <v>233</v>
      </c>
      <c r="C1644" s="3" t="s">
        <v>146</v>
      </c>
      <c r="D1644" s="4">
        <v>184868.36075162771</v>
      </c>
      <c r="E1644" t="str">
        <f t="shared" si="50"/>
        <v>Nov</v>
      </c>
      <c r="F1644" t="str">
        <f t="shared" si="51"/>
        <v>2022</v>
      </c>
    </row>
    <row r="1645" spans="1:6" x14ac:dyDescent="0.25">
      <c r="A1645" s="5" t="s">
        <v>248</v>
      </c>
      <c r="B1645" s="3" t="s">
        <v>233</v>
      </c>
      <c r="C1645" s="3" t="s">
        <v>147</v>
      </c>
      <c r="D1645" s="4">
        <v>184699.19609258033</v>
      </c>
      <c r="E1645" t="str">
        <f t="shared" si="50"/>
        <v>Dec</v>
      </c>
      <c r="F1645" t="str">
        <f t="shared" si="51"/>
        <v>2022</v>
      </c>
    </row>
    <row r="1646" spans="1:6" x14ac:dyDescent="0.25">
      <c r="A1646" s="5" t="s">
        <v>248</v>
      </c>
      <c r="B1646" s="3" t="s">
        <v>233</v>
      </c>
      <c r="C1646" s="3" t="s">
        <v>148</v>
      </c>
      <c r="D1646" s="4">
        <v>182250.52472057234</v>
      </c>
      <c r="E1646" t="str">
        <f t="shared" si="50"/>
        <v>Jan</v>
      </c>
      <c r="F1646" t="str">
        <f t="shared" si="51"/>
        <v>2023</v>
      </c>
    </row>
    <row r="1647" spans="1:6" x14ac:dyDescent="0.25">
      <c r="A1647" s="5" t="s">
        <v>248</v>
      </c>
      <c r="B1647" s="3" t="s">
        <v>233</v>
      </c>
      <c r="C1647" s="3" t="s">
        <v>149</v>
      </c>
      <c r="D1647" s="4">
        <v>180990.12701688876</v>
      </c>
      <c r="E1647" t="str">
        <f t="shared" si="50"/>
        <v>Feb</v>
      </c>
      <c r="F1647" t="str">
        <f t="shared" si="51"/>
        <v>2023</v>
      </c>
    </row>
    <row r="1648" spans="1:6" x14ac:dyDescent="0.25">
      <c r="A1648" s="5" t="s">
        <v>248</v>
      </c>
      <c r="B1648" s="3" t="s">
        <v>233</v>
      </c>
      <c r="C1648" s="3" t="s">
        <v>150</v>
      </c>
      <c r="D1648" s="4">
        <v>179747.31271343696</v>
      </c>
      <c r="E1648" t="str">
        <f t="shared" si="50"/>
        <v>Mar</v>
      </c>
      <c r="F1648" t="str">
        <f t="shared" si="51"/>
        <v>2023</v>
      </c>
    </row>
    <row r="1649" spans="1:6" x14ac:dyDescent="0.25">
      <c r="A1649" s="5" t="s">
        <v>248</v>
      </c>
      <c r="B1649" s="3" t="s">
        <v>233</v>
      </c>
      <c r="C1649" s="3" t="s">
        <v>151</v>
      </c>
      <c r="D1649" s="4">
        <v>178519.81918211281</v>
      </c>
      <c r="E1649" t="str">
        <f t="shared" si="50"/>
        <v>Apr</v>
      </c>
      <c r="F1649" t="str">
        <f t="shared" si="51"/>
        <v>2023</v>
      </c>
    </row>
    <row r="1650" spans="1:6" x14ac:dyDescent="0.25">
      <c r="A1650" s="5" t="s">
        <v>248</v>
      </c>
      <c r="B1650" s="3" t="s">
        <v>233</v>
      </c>
      <c r="C1650" s="3" t="s">
        <v>152</v>
      </c>
      <c r="D1650" s="4">
        <v>177305.6948791942</v>
      </c>
      <c r="E1650" t="str">
        <f t="shared" si="50"/>
        <v>May</v>
      </c>
      <c r="F1650" t="str">
        <f t="shared" si="51"/>
        <v>2023</v>
      </c>
    </row>
    <row r="1651" spans="1:6" x14ac:dyDescent="0.25">
      <c r="A1651" s="5" t="s">
        <v>248</v>
      </c>
      <c r="B1651" s="3" t="s">
        <v>233</v>
      </c>
      <c r="C1651" s="3" t="s">
        <v>153</v>
      </c>
      <c r="D1651" s="4">
        <v>176108.094828956</v>
      </c>
      <c r="E1651" t="str">
        <f t="shared" si="50"/>
        <v>Jun</v>
      </c>
      <c r="F1651" t="str">
        <f t="shared" si="51"/>
        <v>2023</v>
      </c>
    </row>
    <row r="1652" spans="1:6" x14ac:dyDescent="0.25">
      <c r="A1652" s="5" t="s">
        <v>248</v>
      </c>
      <c r="B1652" s="3" t="s">
        <v>233</v>
      </c>
      <c r="C1652" s="3" t="s">
        <v>154</v>
      </c>
      <c r="D1652" s="4">
        <v>174924.88022956075</v>
      </c>
      <c r="E1652" t="str">
        <f t="shared" si="50"/>
        <v>Jul</v>
      </c>
      <c r="F1652" t="str">
        <f t="shared" si="51"/>
        <v>2023</v>
      </c>
    </row>
    <row r="1653" spans="1:6" x14ac:dyDescent="0.25">
      <c r="A1653" s="5" t="s">
        <v>248</v>
      </c>
      <c r="B1653" s="3" t="s">
        <v>233</v>
      </c>
      <c r="C1653" s="3" t="s">
        <v>155</v>
      </c>
      <c r="D1653" s="4">
        <v>173755.09583065996</v>
      </c>
      <c r="E1653" t="str">
        <f t="shared" si="50"/>
        <v>Aug</v>
      </c>
      <c r="F1653" t="str">
        <f t="shared" si="51"/>
        <v>2023</v>
      </c>
    </row>
    <row r="1654" spans="1:6" x14ac:dyDescent="0.25">
      <c r="A1654" s="5" t="s">
        <v>248</v>
      </c>
      <c r="B1654" s="3" t="s">
        <v>233</v>
      </c>
      <c r="C1654" s="3" t="s">
        <v>156</v>
      </c>
      <c r="D1654" s="4">
        <v>172600.30635361077</v>
      </c>
      <c r="E1654" t="str">
        <f t="shared" si="50"/>
        <v>Sep</v>
      </c>
      <c r="F1654" t="str">
        <f t="shared" si="51"/>
        <v>2023</v>
      </c>
    </row>
    <row r="1655" spans="1:6" x14ac:dyDescent="0.25">
      <c r="A1655" s="5" t="s">
        <v>248</v>
      </c>
      <c r="B1655" s="3" t="s">
        <v>233</v>
      </c>
      <c r="C1655" s="3" t="s">
        <v>157</v>
      </c>
      <c r="D1655" s="4">
        <v>171374.51180342428</v>
      </c>
      <c r="E1655" t="str">
        <f t="shared" si="50"/>
        <v>Oct</v>
      </c>
      <c r="F1655" t="str">
        <f t="shared" si="51"/>
        <v>2023</v>
      </c>
    </row>
    <row r="1656" spans="1:6" x14ac:dyDescent="0.25">
      <c r="A1656" s="5" t="s">
        <v>248</v>
      </c>
      <c r="B1656" s="3" t="s">
        <v>233</v>
      </c>
      <c r="C1656" s="3" t="s">
        <v>158</v>
      </c>
      <c r="D1656" s="4">
        <v>170267.5779910452</v>
      </c>
      <c r="E1656" t="str">
        <f t="shared" si="50"/>
        <v>Nov</v>
      </c>
      <c r="F1656" t="str">
        <f t="shared" si="51"/>
        <v>2023</v>
      </c>
    </row>
    <row r="1657" spans="1:6" x14ac:dyDescent="0.25">
      <c r="A1657" s="5" t="s">
        <v>248</v>
      </c>
      <c r="B1657" s="3" t="s">
        <v>233</v>
      </c>
      <c r="C1657" s="3" t="s">
        <v>159</v>
      </c>
      <c r="D1657" s="4">
        <v>169766.10063051435</v>
      </c>
      <c r="E1657" t="str">
        <f t="shared" si="50"/>
        <v>Dec</v>
      </c>
      <c r="F1657" t="str">
        <f t="shared" si="51"/>
        <v>2023</v>
      </c>
    </row>
    <row r="1658" spans="1:6" x14ac:dyDescent="0.25">
      <c r="A1658" s="5" t="s">
        <v>248</v>
      </c>
      <c r="B1658" s="3" t="s">
        <v>233</v>
      </c>
      <c r="C1658" s="3" t="s">
        <v>160</v>
      </c>
      <c r="D1658" s="4">
        <v>168030.95093888853</v>
      </c>
      <c r="E1658" t="str">
        <f t="shared" si="50"/>
        <v>Jan</v>
      </c>
      <c r="F1658" t="str">
        <f t="shared" si="51"/>
        <v>2024</v>
      </c>
    </row>
    <row r="1659" spans="1:6" x14ac:dyDescent="0.25">
      <c r="A1659" s="5" t="s">
        <v>248</v>
      </c>
      <c r="B1659" s="3" t="s">
        <v>233</v>
      </c>
      <c r="C1659" s="3" t="s">
        <v>161</v>
      </c>
      <c r="D1659" s="4">
        <v>166942.43291910185</v>
      </c>
      <c r="E1659" t="str">
        <f t="shared" si="50"/>
        <v>Feb</v>
      </c>
      <c r="F1659" t="str">
        <f t="shared" si="51"/>
        <v>2024</v>
      </c>
    </row>
    <row r="1660" spans="1:6" x14ac:dyDescent="0.25">
      <c r="A1660" s="5" t="s">
        <v>248</v>
      </c>
      <c r="B1660" s="3" t="s">
        <v>233</v>
      </c>
      <c r="C1660" s="3" t="s">
        <v>162</v>
      </c>
      <c r="D1660" s="4">
        <v>165865.58288853665</v>
      </c>
      <c r="E1660" t="str">
        <f t="shared" si="50"/>
        <v>Mar</v>
      </c>
      <c r="F1660" t="str">
        <f t="shared" si="51"/>
        <v>2024</v>
      </c>
    </row>
    <row r="1661" spans="1:6" x14ac:dyDescent="0.25">
      <c r="A1661" s="5" t="s">
        <v>248</v>
      </c>
      <c r="B1661" s="3" t="s">
        <v>233</v>
      </c>
      <c r="C1661" s="3" t="s">
        <v>163</v>
      </c>
      <c r="D1661" s="4">
        <v>164801.86448697743</v>
      </c>
      <c r="E1661" t="str">
        <f t="shared" si="50"/>
        <v>Apr</v>
      </c>
      <c r="F1661" t="str">
        <f t="shared" si="51"/>
        <v>2024</v>
      </c>
    </row>
    <row r="1662" spans="1:6" x14ac:dyDescent="0.25">
      <c r="A1662" s="5" t="s">
        <v>248</v>
      </c>
      <c r="B1662" s="3" t="s">
        <v>233</v>
      </c>
      <c r="C1662" s="3" t="s">
        <v>164</v>
      </c>
      <c r="D1662" s="4">
        <v>163750.12409981393</v>
      </c>
      <c r="E1662" t="str">
        <f t="shared" si="50"/>
        <v>May</v>
      </c>
      <c r="F1662" t="str">
        <f t="shared" si="51"/>
        <v>2024</v>
      </c>
    </row>
    <row r="1663" spans="1:6" x14ac:dyDescent="0.25">
      <c r="A1663" s="5" t="s">
        <v>248</v>
      </c>
      <c r="B1663" s="3" t="s">
        <v>233</v>
      </c>
      <c r="C1663" s="3" t="s">
        <v>165</v>
      </c>
      <c r="D1663" s="4">
        <v>162711.85555621839</v>
      </c>
      <c r="E1663" t="str">
        <f t="shared" si="50"/>
        <v>Jun</v>
      </c>
      <c r="F1663" t="str">
        <f t="shared" si="51"/>
        <v>2024</v>
      </c>
    </row>
    <row r="1664" spans="1:6" x14ac:dyDescent="0.25">
      <c r="A1664" s="5" t="s">
        <v>248</v>
      </c>
      <c r="B1664" s="3" t="s">
        <v>233</v>
      </c>
      <c r="C1664" s="3" t="s">
        <v>166</v>
      </c>
      <c r="D1664" s="4">
        <v>161685.96389745097</v>
      </c>
      <c r="E1664" t="str">
        <f t="shared" si="50"/>
        <v>Jul</v>
      </c>
      <c r="F1664" t="str">
        <f t="shared" si="51"/>
        <v>2024</v>
      </c>
    </row>
    <row r="1665" spans="1:6" x14ac:dyDescent="0.25">
      <c r="A1665" s="5" t="s">
        <v>248</v>
      </c>
      <c r="B1665" s="3" t="s">
        <v>233</v>
      </c>
      <c r="C1665" s="3" t="s">
        <v>167</v>
      </c>
      <c r="D1665" s="4">
        <v>160671.04424184249</v>
      </c>
      <c r="E1665" t="str">
        <f t="shared" si="50"/>
        <v>Aug</v>
      </c>
      <c r="F1665" t="str">
        <f t="shared" si="51"/>
        <v>2024</v>
      </c>
    </row>
    <row r="1666" spans="1:6" x14ac:dyDescent="0.25">
      <c r="A1666" s="5" t="s">
        <v>248</v>
      </c>
      <c r="B1666" s="3" t="s">
        <v>233</v>
      </c>
      <c r="C1666" s="3" t="s">
        <v>168</v>
      </c>
      <c r="D1666" s="4">
        <v>159665.94958204561</v>
      </c>
      <c r="E1666" t="str">
        <f t="shared" si="50"/>
        <v>Sep</v>
      </c>
      <c r="F1666" t="str">
        <f t="shared" si="51"/>
        <v>2024</v>
      </c>
    </row>
    <row r="1667" spans="1:6" x14ac:dyDescent="0.25">
      <c r="A1667" s="5" t="s">
        <v>248</v>
      </c>
      <c r="B1667" s="3" t="s">
        <v>233</v>
      </c>
      <c r="C1667" s="3" t="s">
        <v>169</v>
      </c>
      <c r="D1667" s="4">
        <v>158674.35013064271</v>
      </c>
      <c r="E1667" t="str">
        <f t="shared" ref="E1667:E1730" si="52">MID(C1667,1,3)</f>
        <v>Oct</v>
      </c>
      <c r="F1667" t="str">
        <f t="shared" ref="F1667:F1730" si="53">MID(C1667,5,4)</f>
        <v>2024</v>
      </c>
    </row>
    <row r="1668" spans="1:6" x14ac:dyDescent="0.25">
      <c r="A1668" s="5" t="s">
        <v>248</v>
      </c>
      <c r="B1668" s="3" t="s">
        <v>233</v>
      </c>
      <c r="C1668" s="3" t="s">
        <v>170</v>
      </c>
      <c r="D1668" s="4">
        <v>157702.00740708373</v>
      </c>
      <c r="E1668" t="str">
        <f t="shared" si="52"/>
        <v>Nov</v>
      </c>
      <c r="F1668" t="str">
        <f t="shared" si="53"/>
        <v>2024</v>
      </c>
    </row>
    <row r="1669" spans="1:6" x14ac:dyDescent="0.25">
      <c r="A1669" s="5" t="s">
        <v>248</v>
      </c>
      <c r="B1669" s="3" t="s">
        <v>233</v>
      </c>
      <c r="C1669" s="3" t="s">
        <v>171</v>
      </c>
      <c r="D1669" s="4">
        <v>157039.20068212139</v>
      </c>
      <c r="E1669" t="str">
        <f t="shared" si="52"/>
        <v>Dec</v>
      </c>
      <c r="F1669" t="str">
        <f t="shared" si="53"/>
        <v>2024</v>
      </c>
    </row>
    <row r="1670" spans="1:6" x14ac:dyDescent="0.25">
      <c r="A1670" s="5" t="s">
        <v>248</v>
      </c>
      <c r="B1670" s="3" t="s">
        <v>233</v>
      </c>
      <c r="C1670" s="3" t="s">
        <v>172</v>
      </c>
      <c r="D1670" s="4">
        <v>155762.61262041726</v>
      </c>
      <c r="E1670" t="str">
        <f t="shared" si="52"/>
        <v>Jan</v>
      </c>
      <c r="F1670" t="str">
        <f t="shared" si="53"/>
        <v>2025</v>
      </c>
    </row>
    <row r="1671" spans="1:6" x14ac:dyDescent="0.25">
      <c r="A1671" s="5" t="s">
        <v>248</v>
      </c>
      <c r="B1671" s="3" t="s">
        <v>233</v>
      </c>
      <c r="C1671" s="3" t="s">
        <v>173</v>
      </c>
      <c r="D1671" s="4">
        <v>154814.5030800298</v>
      </c>
      <c r="E1671" t="str">
        <f t="shared" si="52"/>
        <v>Feb</v>
      </c>
      <c r="F1671" t="str">
        <f t="shared" si="53"/>
        <v>2025</v>
      </c>
    </row>
    <row r="1672" spans="1:6" x14ac:dyDescent="0.25">
      <c r="A1672" s="5" t="s">
        <v>248</v>
      </c>
      <c r="B1672" s="3" t="s">
        <v>233</v>
      </c>
      <c r="C1672" s="3" t="s">
        <v>174</v>
      </c>
      <c r="D1672" s="4">
        <v>153877.19767857567</v>
      </c>
      <c r="E1672" t="str">
        <f t="shared" si="52"/>
        <v>Mar</v>
      </c>
      <c r="F1672" t="str">
        <f t="shared" si="53"/>
        <v>2025</v>
      </c>
    </row>
    <row r="1673" spans="1:6" x14ac:dyDescent="0.25">
      <c r="A1673" s="5" t="s">
        <v>248</v>
      </c>
      <c r="B1673" s="3" t="s">
        <v>233</v>
      </c>
      <c r="C1673" s="3" t="s">
        <v>175</v>
      </c>
      <c r="D1673" s="4">
        <v>152949.91281152883</v>
      </c>
      <c r="E1673" t="str">
        <f t="shared" si="52"/>
        <v>Apr</v>
      </c>
      <c r="F1673" t="str">
        <f t="shared" si="53"/>
        <v>2025</v>
      </c>
    </row>
    <row r="1674" spans="1:6" x14ac:dyDescent="0.25">
      <c r="A1674" s="5" t="s">
        <v>248</v>
      </c>
      <c r="B1674" s="3" t="s">
        <v>233</v>
      </c>
      <c r="C1674" s="3" t="s">
        <v>176</v>
      </c>
      <c r="D1674" s="4">
        <v>152102.91227600942</v>
      </c>
      <c r="E1674" t="str">
        <f t="shared" si="52"/>
        <v>May</v>
      </c>
      <c r="F1674" t="str">
        <f t="shared" si="53"/>
        <v>2025</v>
      </c>
    </row>
    <row r="1675" spans="1:6" x14ac:dyDescent="0.25">
      <c r="A1675" s="5" t="s">
        <v>248</v>
      </c>
      <c r="B1675" s="3" t="s">
        <v>233</v>
      </c>
      <c r="C1675" s="3" t="s">
        <v>177</v>
      </c>
      <c r="D1675" s="4">
        <v>151193.80374635992</v>
      </c>
      <c r="E1675" t="str">
        <f t="shared" si="52"/>
        <v>Jun</v>
      </c>
      <c r="F1675" t="str">
        <f t="shared" si="53"/>
        <v>2025</v>
      </c>
    </row>
    <row r="1676" spans="1:6" x14ac:dyDescent="0.25">
      <c r="A1676" s="5" t="s">
        <v>248</v>
      </c>
      <c r="B1676" s="3" t="s">
        <v>233</v>
      </c>
      <c r="C1676" s="3" t="s">
        <v>178</v>
      </c>
      <c r="D1676" s="4">
        <v>150295.98672273892</v>
      </c>
      <c r="E1676" t="str">
        <f t="shared" si="52"/>
        <v>Jul</v>
      </c>
      <c r="F1676" t="str">
        <f t="shared" si="53"/>
        <v>2025</v>
      </c>
    </row>
    <row r="1677" spans="1:6" x14ac:dyDescent="0.25">
      <c r="A1677" s="5" t="s">
        <v>248</v>
      </c>
      <c r="B1677" s="3" t="s">
        <v>233</v>
      </c>
      <c r="C1677" s="3" t="s">
        <v>179</v>
      </c>
      <c r="D1677" s="4">
        <v>149408.52890787111</v>
      </c>
      <c r="E1677" t="str">
        <f t="shared" si="52"/>
        <v>Aug</v>
      </c>
      <c r="F1677" t="str">
        <f t="shared" si="53"/>
        <v>2025</v>
      </c>
    </row>
    <row r="1678" spans="1:6" x14ac:dyDescent="0.25">
      <c r="A1678" s="5" t="s">
        <v>248</v>
      </c>
      <c r="B1678" s="3" t="s">
        <v>233</v>
      </c>
      <c r="C1678" s="3" t="s">
        <v>180</v>
      </c>
      <c r="D1678" s="4">
        <v>148529.86122957108</v>
      </c>
      <c r="E1678" t="str">
        <f t="shared" si="52"/>
        <v>Sep</v>
      </c>
      <c r="F1678" t="str">
        <f t="shared" si="53"/>
        <v>2025</v>
      </c>
    </row>
    <row r="1679" spans="1:6" x14ac:dyDescent="0.25">
      <c r="A1679" s="5" t="s">
        <v>248</v>
      </c>
      <c r="B1679" s="3" t="s">
        <v>233</v>
      </c>
      <c r="C1679" s="3" t="s">
        <v>181</v>
      </c>
      <c r="D1679" s="4">
        <v>147660.76118957988</v>
      </c>
      <c r="E1679" t="str">
        <f t="shared" si="52"/>
        <v>Oct</v>
      </c>
      <c r="F1679" t="str">
        <f t="shared" si="53"/>
        <v>2025</v>
      </c>
    </row>
    <row r="1680" spans="1:6" x14ac:dyDescent="0.25">
      <c r="A1680" s="5" t="s">
        <v>248</v>
      </c>
      <c r="B1680" s="3" t="s">
        <v>233</v>
      </c>
      <c r="C1680" s="3" t="s">
        <v>182</v>
      </c>
      <c r="D1680" s="4">
        <v>146805.00967478956</v>
      </c>
      <c r="E1680" t="str">
        <f t="shared" si="52"/>
        <v>Nov</v>
      </c>
      <c r="F1680" t="str">
        <f t="shared" si="53"/>
        <v>2025</v>
      </c>
    </row>
    <row r="1681" spans="1:6" x14ac:dyDescent="0.25">
      <c r="A1681" s="5" t="s">
        <v>248</v>
      </c>
      <c r="B1681" s="3" t="s">
        <v>233</v>
      </c>
      <c r="C1681" s="3" t="s">
        <v>183</v>
      </c>
      <c r="D1681" s="4">
        <v>146020.83708249615</v>
      </c>
      <c r="E1681" t="str">
        <f t="shared" si="52"/>
        <v>Dec</v>
      </c>
      <c r="F1681" t="str">
        <f t="shared" si="53"/>
        <v>2025</v>
      </c>
    </row>
    <row r="1682" spans="1:6" x14ac:dyDescent="0.25">
      <c r="A1682" s="5" t="s">
        <v>248</v>
      </c>
      <c r="B1682" s="3" t="s">
        <v>233</v>
      </c>
      <c r="C1682" s="3" t="s">
        <v>184</v>
      </c>
      <c r="D1682" s="4">
        <v>144734.34265161652</v>
      </c>
      <c r="E1682" t="str">
        <f t="shared" si="52"/>
        <v>Jan</v>
      </c>
      <c r="F1682" t="str">
        <f t="shared" si="53"/>
        <v>2026</v>
      </c>
    </row>
    <row r="1683" spans="1:6" x14ac:dyDescent="0.25">
      <c r="A1683" s="5" t="s">
        <v>248</v>
      </c>
      <c r="B1683" s="3" t="s">
        <v>233</v>
      </c>
      <c r="C1683" s="3" t="s">
        <v>185</v>
      </c>
      <c r="D1683" s="4">
        <v>143921.22373053333</v>
      </c>
      <c r="E1683" t="str">
        <f t="shared" si="52"/>
        <v>Feb</v>
      </c>
      <c r="F1683" t="str">
        <f t="shared" si="53"/>
        <v>2026</v>
      </c>
    </row>
    <row r="1684" spans="1:6" x14ac:dyDescent="0.25">
      <c r="A1684" s="5" t="s">
        <v>248</v>
      </c>
      <c r="B1684" s="3" t="s">
        <v>233</v>
      </c>
      <c r="C1684" s="3" t="s">
        <v>186</v>
      </c>
      <c r="D1684" s="4">
        <v>143115.9127660777</v>
      </c>
      <c r="E1684" t="str">
        <f t="shared" si="52"/>
        <v>Mar</v>
      </c>
      <c r="F1684" t="str">
        <f t="shared" si="53"/>
        <v>2026</v>
      </c>
    </row>
    <row r="1685" spans="1:6" x14ac:dyDescent="0.25">
      <c r="A1685" s="5" t="s">
        <v>248</v>
      </c>
      <c r="B1685" s="3" t="s">
        <v>233</v>
      </c>
      <c r="C1685" s="3" t="s">
        <v>187</v>
      </c>
      <c r="D1685" s="4">
        <v>142318.30925545256</v>
      </c>
      <c r="E1685" t="str">
        <f t="shared" si="52"/>
        <v>Apr</v>
      </c>
      <c r="F1685" t="str">
        <f t="shared" si="53"/>
        <v>2026</v>
      </c>
    </row>
    <row r="1686" spans="1:6" x14ac:dyDescent="0.25">
      <c r="A1686" s="5" t="s">
        <v>248</v>
      </c>
      <c r="B1686" s="3" t="s">
        <v>233</v>
      </c>
      <c r="C1686" s="3" t="s">
        <v>189</v>
      </c>
      <c r="D1686" s="4">
        <v>141528.31790312362</v>
      </c>
      <c r="E1686" t="str">
        <f t="shared" si="52"/>
        <v>May</v>
      </c>
      <c r="F1686" t="str">
        <f t="shared" si="53"/>
        <v>2026</v>
      </c>
    </row>
    <row r="1687" spans="1:6" x14ac:dyDescent="0.25">
      <c r="A1687" s="5" t="s">
        <v>248</v>
      </c>
      <c r="B1687" s="3" t="s">
        <v>233</v>
      </c>
      <c r="C1687" s="3" t="s">
        <v>191</v>
      </c>
      <c r="D1687" s="4">
        <v>140386.19099903086</v>
      </c>
      <c r="E1687" t="str">
        <f t="shared" si="52"/>
        <v>Jun</v>
      </c>
      <c r="F1687" t="str">
        <f t="shared" si="53"/>
        <v>2026</v>
      </c>
    </row>
    <row r="1688" spans="1:6" x14ac:dyDescent="0.25">
      <c r="A1688" s="5" t="s">
        <v>248</v>
      </c>
      <c r="B1688" s="3" t="s">
        <v>233</v>
      </c>
      <c r="C1688" s="3" t="s">
        <v>192</v>
      </c>
      <c r="D1688" s="4">
        <v>139612.01850182971</v>
      </c>
      <c r="E1688" t="str">
        <f t="shared" si="52"/>
        <v>Jul</v>
      </c>
      <c r="F1688" t="str">
        <f t="shared" si="53"/>
        <v>2026</v>
      </c>
    </row>
    <row r="1689" spans="1:6" x14ac:dyDescent="0.25">
      <c r="A1689" s="5" t="s">
        <v>248</v>
      </c>
      <c r="B1689" s="3" t="s">
        <v>233</v>
      </c>
      <c r="C1689" s="3" t="s">
        <v>193</v>
      </c>
      <c r="D1689" s="4">
        <v>138845.15913162823</v>
      </c>
      <c r="E1689" t="str">
        <f t="shared" si="52"/>
        <v>Aug</v>
      </c>
      <c r="F1689" t="str">
        <f t="shared" si="53"/>
        <v>2026</v>
      </c>
    </row>
    <row r="1690" spans="1:6" x14ac:dyDescent="0.25">
      <c r="A1690" s="5" t="s">
        <v>248</v>
      </c>
      <c r="B1690" s="3" t="s">
        <v>233</v>
      </c>
      <c r="C1690" s="3" t="s">
        <v>194</v>
      </c>
      <c r="D1690" s="4">
        <v>3250.8420698982623</v>
      </c>
      <c r="E1690" t="str">
        <f t="shared" si="52"/>
        <v>Sep</v>
      </c>
      <c r="F1690" t="str">
        <f t="shared" si="53"/>
        <v>2026</v>
      </c>
    </row>
    <row r="1691" spans="1:6" x14ac:dyDescent="0.25">
      <c r="A1691" s="5" t="s">
        <v>248</v>
      </c>
      <c r="B1691" s="3" t="s">
        <v>233</v>
      </c>
      <c r="C1691" s="3" t="s">
        <v>195</v>
      </c>
      <c r="D1691" s="4">
        <v>3237.3482766641109</v>
      </c>
      <c r="E1691" t="str">
        <f t="shared" si="52"/>
        <v>Oct</v>
      </c>
      <c r="F1691" t="str">
        <f t="shared" si="53"/>
        <v>2026</v>
      </c>
    </row>
    <row r="1692" spans="1:6" x14ac:dyDescent="0.25">
      <c r="A1692" s="5" t="s">
        <v>248</v>
      </c>
      <c r="B1692" s="3" t="s">
        <v>233</v>
      </c>
      <c r="C1692" s="3" t="s">
        <v>196</v>
      </c>
      <c r="D1692" s="4">
        <v>3223.9104778477467</v>
      </c>
      <c r="E1692" t="str">
        <f t="shared" si="52"/>
        <v>Nov</v>
      </c>
      <c r="F1692" t="str">
        <f t="shared" si="53"/>
        <v>2026</v>
      </c>
    </row>
    <row r="1693" spans="1:6" x14ac:dyDescent="0.25">
      <c r="A1693" s="5" t="s">
        <v>248</v>
      </c>
      <c r="B1693" s="3" t="s">
        <v>233</v>
      </c>
      <c r="C1693" s="3" t="s">
        <v>197</v>
      </c>
      <c r="D1693" s="4">
        <v>3210.5278119965888</v>
      </c>
      <c r="E1693" t="str">
        <f t="shared" si="52"/>
        <v>Dec</v>
      </c>
      <c r="F1693" t="str">
        <f t="shared" si="53"/>
        <v>2026</v>
      </c>
    </row>
    <row r="1694" spans="1:6" x14ac:dyDescent="0.25">
      <c r="A1694" s="5" t="s">
        <v>248</v>
      </c>
      <c r="B1694" s="3" t="s">
        <v>234</v>
      </c>
      <c r="C1694" s="3" t="s">
        <v>13</v>
      </c>
      <c r="D1694" s="4">
        <v>4467425.2907656226</v>
      </c>
      <c r="E1694" t="str">
        <f t="shared" si="52"/>
        <v>Oct</v>
      </c>
      <c r="F1694" t="str">
        <f t="shared" si="53"/>
        <v>2011</v>
      </c>
    </row>
    <row r="1695" spans="1:6" x14ac:dyDescent="0.25">
      <c r="A1695" s="5" t="s">
        <v>248</v>
      </c>
      <c r="B1695" s="3" t="s">
        <v>234</v>
      </c>
      <c r="C1695" s="3" t="s">
        <v>14</v>
      </c>
      <c r="D1695" s="4">
        <v>11067897.157380261</v>
      </c>
      <c r="E1695" t="str">
        <f t="shared" si="52"/>
        <v>Nov</v>
      </c>
      <c r="F1695" t="str">
        <f t="shared" si="53"/>
        <v>2011</v>
      </c>
    </row>
    <row r="1696" spans="1:6" x14ac:dyDescent="0.25">
      <c r="A1696" s="5" t="s">
        <v>248</v>
      </c>
      <c r="B1696" s="3" t="s">
        <v>234</v>
      </c>
      <c r="C1696" s="3" t="s">
        <v>15</v>
      </c>
      <c r="D1696" s="4">
        <v>8126374.4968226757</v>
      </c>
      <c r="E1696" t="str">
        <f t="shared" si="52"/>
        <v>Dec</v>
      </c>
      <c r="F1696" t="str">
        <f t="shared" si="53"/>
        <v>2011</v>
      </c>
    </row>
    <row r="1697" spans="1:6" x14ac:dyDescent="0.25">
      <c r="A1697" s="5" t="s">
        <v>248</v>
      </c>
      <c r="B1697" s="3" t="s">
        <v>234</v>
      </c>
      <c r="C1697" s="3" t="s">
        <v>16</v>
      </c>
      <c r="D1697" s="4">
        <v>6772401.8044581665</v>
      </c>
      <c r="E1697" t="str">
        <f t="shared" si="52"/>
        <v>Jan</v>
      </c>
      <c r="F1697" t="str">
        <f t="shared" si="53"/>
        <v>2012</v>
      </c>
    </row>
    <row r="1698" spans="1:6" x14ac:dyDescent="0.25">
      <c r="A1698" s="5" t="s">
        <v>248</v>
      </c>
      <c r="B1698" s="3" t="s">
        <v>234</v>
      </c>
      <c r="C1698" s="3" t="s">
        <v>17</v>
      </c>
      <c r="D1698" s="4">
        <v>5885766.7798998542</v>
      </c>
      <c r="E1698" t="str">
        <f t="shared" si="52"/>
        <v>Feb</v>
      </c>
      <c r="F1698" t="str">
        <f t="shared" si="53"/>
        <v>2012</v>
      </c>
    </row>
    <row r="1699" spans="1:6" x14ac:dyDescent="0.25">
      <c r="A1699" s="5" t="s">
        <v>248</v>
      </c>
      <c r="B1699" s="3" t="s">
        <v>234</v>
      </c>
      <c r="C1699" s="3" t="s">
        <v>18</v>
      </c>
      <c r="D1699" s="4">
        <v>5284250.7010540608</v>
      </c>
      <c r="E1699" t="str">
        <f t="shared" si="52"/>
        <v>Mar</v>
      </c>
      <c r="F1699" t="str">
        <f t="shared" si="53"/>
        <v>2012</v>
      </c>
    </row>
    <row r="1700" spans="1:6" x14ac:dyDescent="0.25">
      <c r="A1700" s="5" t="s">
        <v>248</v>
      </c>
      <c r="B1700" s="3" t="s">
        <v>234</v>
      </c>
      <c r="C1700" s="3" t="s">
        <v>19</v>
      </c>
      <c r="D1700" s="4">
        <v>4710423.8514492745</v>
      </c>
      <c r="E1700" t="str">
        <f t="shared" si="52"/>
        <v>Apr</v>
      </c>
      <c r="F1700" t="str">
        <f t="shared" si="53"/>
        <v>2012</v>
      </c>
    </row>
    <row r="1701" spans="1:6" x14ac:dyDescent="0.25">
      <c r="A1701" s="5" t="s">
        <v>248</v>
      </c>
      <c r="B1701" s="3" t="s">
        <v>234</v>
      </c>
      <c r="C1701" s="3" t="s">
        <v>20</v>
      </c>
      <c r="D1701" s="4">
        <v>4307105.7525281236</v>
      </c>
      <c r="E1701" t="str">
        <f t="shared" si="52"/>
        <v>May</v>
      </c>
      <c r="F1701" t="str">
        <f t="shared" si="53"/>
        <v>2012</v>
      </c>
    </row>
    <row r="1702" spans="1:6" x14ac:dyDescent="0.25">
      <c r="A1702" s="5" t="s">
        <v>248</v>
      </c>
      <c r="B1702" s="3" t="s">
        <v>234</v>
      </c>
      <c r="C1702" s="3" t="s">
        <v>21</v>
      </c>
      <c r="D1702" s="4">
        <v>3929701.9558178037</v>
      </c>
      <c r="E1702" t="str">
        <f t="shared" si="52"/>
        <v>Jun</v>
      </c>
      <c r="F1702" t="str">
        <f t="shared" si="53"/>
        <v>2012</v>
      </c>
    </row>
    <row r="1703" spans="1:6" x14ac:dyDescent="0.25">
      <c r="A1703" s="5" t="s">
        <v>248</v>
      </c>
      <c r="B1703" s="3" t="s">
        <v>234</v>
      </c>
      <c r="C1703" s="3" t="s">
        <v>22</v>
      </c>
      <c r="D1703" s="4">
        <v>3613947.7676288858</v>
      </c>
      <c r="E1703" t="str">
        <f t="shared" si="52"/>
        <v>Jul</v>
      </c>
      <c r="F1703" t="str">
        <f t="shared" si="53"/>
        <v>2012</v>
      </c>
    </row>
    <row r="1704" spans="1:6" x14ac:dyDescent="0.25">
      <c r="A1704" s="5" t="s">
        <v>248</v>
      </c>
      <c r="B1704" s="3" t="s">
        <v>234</v>
      </c>
      <c r="C1704" s="3" t="s">
        <v>23</v>
      </c>
      <c r="D1704" s="4">
        <v>3565341.640151958</v>
      </c>
      <c r="E1704" t="str">
        <f t="shared" si="52"/>
        <v>Aug</v>
      </c>
      <c r="F1704" t="str">
        <f t="shared" si="53"/>
        <v>2012</v>
      </c>
    </row>
    <row r="1705" spans="1:6" x14ac:dyDescent="0.25">
      <c r="A1705" s="5" t="s">
        <v>248</v>
      </c>
      <c r="B1705" s="3" t="s">
        <v>234</v>
      </c>
      <c r="C1705" s="3" t="s">
        <v>24</v>
      </c>
      <c r="D1705" s="4">
        <v>3556495.4760244936</v>
      </c>
      <c r="E1705" t="str">
        <f t="shared" si="52"/>
        <v>Sep</v>
      </c>
      <c r="F1705" t="str">
        <f t="shared" si="53"/>
        <v>2012</v>
      </c>
    </row>
    <row r="1706" spans="1:6" x14ac:dyDescent="0.25">
      <c r="A1706" s="5" t="s">
        <v>248</v>
      </c>
      <c r="B1706" s="3" t="s">
        <v>234</v>
      </c>
      <c r="C1706" s="3" t="s">
        <v>25</v>
      </c>
      <c r="D1706" s="4">
        <v>3614229.307888303</v>
      </c>
      <c r="E1706" t="str">
        <f t="shared" si="52"/>
        <v>Oct</v>
      </c>
      <c r="F1706" t="str">
        <f t="shared" si="53"/>
        <v>2012</v>
      </c>
    </row>
    <row r="1707" spans="1:6" x14ac:dyDescent="0.25">
      <c r="A1707" s="5" t="s">
        <v>248</v>
      </c>
      <c r="B1707" s="3" t="s">
        <v>234</v>
      </c>
      <c r="C1707" s="3" t="s">
        <v>26</v>
      </c>
      <c r="D1707" s="4">
        <v>3580261.7907384504</v>
      </c>
      <c r="E1707" t="str">
        <f t="shared" si="52"/>
        <v>Nov</v>
      </c>
      <c r="F1707" t="str">
        <f t="shared" si="53"/>
        <v>2012</v>
      </c>
    </row>
    <row r="1708" spans="1:6" x14ac:dyDescent="0.25">
      <c r="A1708" s="5" t="s">
        <v>248</v>
      </c>
      <c r="B1708" s="3" t="s">
        <v>234</v>
      </c>
      <c r="C1708" s="3" t="s">
        <v>27</v>
      </c>
      <c r="D1708" s="4">
        <v>3483266.9098671656</v>
      </c>
      <c r="E1708" t="str">
        <f t="shared" si="52"/>
        <v>Dec</v>
      </c>
      <c r="F1708" t="str">
        <f t="shared" si="53"/>
        <v>2012</v>
      </c>
    </row>
    <row r="1709" spans="1:6" x14ac:dyDescent="0.25">
      <c r="A1709" s="5" t="s">
        <v>248</v>
      </c>
      <c r="B1709" s="3" t="s">
        <v>234</v>
      </c>
      <c r="C1709" s="3" t="s">
        <v>28</v>
      </c>
      <c r="D1709" s="4">
        <v>3390674.2765474096</v>
      </c>
      <c r="E1709" t="str">
        <f t="shared" si="52"/>
        <v>Jan</v>
      </c>
      <c r="F1709" t="str">
        <f t="shared" si="53"/>
        <v>2013</v>
      </c>
    </row>
    <row r="1710" spans="1:6" x14ac:dyDescent="0.25">
      <c r="A1710" s="5" t="s">
        <v>248</v>
      </c>
      <c r="B1710" s="3" t="s">
        <v>234</v>
      </c>
      <c r="C1710" s="3" t="s">
        <v>29</v>
      </c>
      <c r="D1710" s="4">
        <v>3414522.3631209959</v>
      </c>
      <c r="E1710" t="str">
        <f t="shared" si="52"/>
        <v>Feb</v>
      </c>
      <c r="F1710" t="str">
        <f t="shared" si="53"/>
        <v>2013</v>
      </c>
    </row>
    <row r="1711" spans="1:6" x14ac:dyDescent="0.25">
      <c r="A1711" s="5" t="s">
        <v>248</v>
      </c>
      <c r="B1711" s="3" t="s">
        <v>234</v>
      </c>
      <c r="C1711" s="3" t="s">
        <v>30</v>
      </c>
      <c r="D1711" s="4">
        <v>3303524.7723990069</v>
      </c>
      <c r="E1711" t="str">
        <f t="shared" si="52"/>
        <v>Mar</v>
      </c>
      <c r="F1711" t="str">
        <f t="shared" si="53"/>
        <v>2013</v>
      </c>
    </row>
    <row r="1712" spans="1:6" x14ac:dyDescent="0.25">
      <c r="A1712" s="5" t="s">
        <v>248</v>
      </c>
      <c r="B1712" s="3" t="s">
        <v>234</v>
      </c>
      <c r="C1712" s="3" t="s">
        <v>31</v>
      </c>
      <c r="D1712" s="4">
        <v>3040082.2751936782</v>
      </c>
      <c r="E1712" t="str">
        <f t="shared" si="52"/>
        <v>Apr</v>
      </c>
      <c r="F1712" t="str">
        <f t="shared" si="53"/>
        <v>2013</v>
      </c>
    </row>
    <row r="1713" spans="1:6" x14ac:dyDescent="0.25">
      <c r="A1713" s="5" t="s">
        <v>248</v>
      </c>
      <c r="B1713" s="3" t="s">
        <v>234</v>
      </c>
      <c r="C1713" s="3" t="s">
        <v>32</v>
      </c>
      <c r="D1713" s="4">
        <v>2834834.7402068311</v>
      </c>
      <c r="E1713" t="str">
        <f t="shared" si="52"/>
        <v>May</v>
      </c>
      <c r="F1713" t="str">
        <f t="shared" si="53"/>
        <v>2013</v>
      </c>
    </row>
    <row r="1714" spans="1:6" x14ac:dyDescent="0.25">
      <c r="A1714" s="5" t="s">
        <v>248</v>
      </c>
      <c r="B1714" s="3" t="s">
        <v>234</v>
      </c>
      <c r="C1714" s="3" t="s">
        <v>33</v>
      </c>
      <c r="D1714" s="4">
        <v>2689153.5409229407</v>
      </c>
      <c r="E1714" t="str">
        <f t="shared" si="52"/>
        <v>Jun</v>
      </c>
      <c r="F1714" t="str">
        <f t="shared" si="53"/>
        <v>2013</v>
      </c>
    </row>
    <row r="1715" spans="1:6" x14ac:dyDescent="0.25">
      <c r="A1715" s="5" t="s">
        <v>248</v>
      </c>
      <c r="B1715" s="3" t="s">
        <v>234</v>
      </c>
      <c r="C1715" s="3" t="s">
        <v>34</v>
      </c>
      <c r="D1715" s="4">
        <v>2561728.9744807226</v>
      </c>
      <c r="E1715" t="str">
        <f t="shared" si="52"/>
        <v>Jul</v>
      </c>
      <c r="F1715" t="str">
        <f t="shared" si="53"/>
        <v>2013</v>
      </c>
    </row>
    <row r="1716" spans="1:6" x14ac:dyDescent="0.25">
      <c r="A1716" s="5" t="s">
        <v>248</v>
      </c>
      <c r="B1716" s="3" t="s">
        <v>234</v>
      </c>
      <c r="C1716" s="3" t="s">
        <v>35</v>
      </c>
      <c r="D1716" s="4">
        <v>2430894.7191267312</v>
      </c>
      <c r="E1716" t="str">
        <f t="shared" si="52"/>
        <v>Aug</v>
      </c>
      <c r="F1716" t="str">
        <f t="shared" si="53"/>
        <v>2013</v>
      </c>
    </row>
    <row r="1717" spans="1:6" x14ac:dyDescent="0.25">
      <c r="A1717" s="5" t="s">
        <v>248</v>
      </c>
      <c r="B1717" s="3" t="s">
        <v>234</v>
      </c>
      <c r="C1717" s="3" t="s">
        <v>36</v>
      </c>
      <c r="D1717" s="4">
        <v>2302600.1956930356</v>
      </c>
      <c r="E1717" t="str">
        <f t="shared" si="52"/>
        <v>Sep</v>
      </c>
      <c r="F1717" t="str">
        <f t="shared" si="53"/>
        <v>2013</v>
      </c>
    </row>
    <row r="1718" spans="1:6" x14ac:dyDescent="0.25">
      <c r="A1718" s="5" t="s">
        <v>248</v>
      </c>
      <c r="B1718" s="3" t="s">
        <v>234</v>
      </c>
      <c r="C1718" s="3" t="s">
        <v>37</v>
      </c>
      <c r="D1718" s="4">
        <v>2211263.860181028</v>
      </c>
      <c r="E1718" t="str">
        <f t="shared" si="52"/>
        <v>Oct</v>
      </c>
      <c r="F1718" t="str">
        <f t="shared" si="53"/>
        <v>2013</v>
      </c>
    </row>
    <row r="1719" spans="1:6" x14ac:dyDescent="0.25">
      <c r="A1719" s="5" t="s">
        <v>248</v>
      </c>
      <c r="B1719" s="3" t="s">
        <v>234</v>
      </c>
      <c r="C1719" s="3" t="s">
        <v>38</v>
      </c>
      <c r="D1719" s="4">
        <v>2197703.6311638234</v>
      </c>
      <c r="E1719" t="str">
        <f t="shared" si="52"/>
        <v>Nov</v>
      </c>
      <c r="F1719" t="str">
        <f t="shared" si="53"/>
        <v>2013</v>
      </c>
    </row>
    <row r="1720" spans="1:6" x14ac:dyDescent="0.25">
      <c r="A1720" s="5" t="s">
        <v>248</v>
      </c>
      <c r="B1720" s="3" t="s">
        <v>234</v>
      </c>
      <c r="C1720" s="3" t="s">
        <v>39</v>
      </c>
      <c r="D1720" s="4">
        <v>2167634.3274115087</v>
      </c>
      <c r="E1720" t="str">
        <f t="shared" si="52"/>
        <v>Dec</v>
      </c>
      <c r="F1720" t="str">
        <f t="shared" si="53"/>
        <v>2013</v>
      </c>
    </row>
    <row r="1721" spans="1:6" x14ac:dyDescent="0.25">
      <c r="A1721" s="5" t="s">
        <v>248</v>
      </c>
      <c r="B1721" s="3" t="s">
        <v>234</v>
      </c>
      <c r="C1721" s="3" t="s">
        <v>40</v>
      </c>
      <c r="D1721" s="4">
        <v>2111990.3673391319</v>
      </c>
      <c r="E1721" t="str">
        <f t="shared" si="52"/>
        <v>Jan</v>
      </c>
      <c r="F1721" t="str">
        <f t="shared" si="53"/>
        <v>2014</v>
      </c>
    </row>
    <row r="1722" spans="1:6" x14ac:dyDescent="0.25">
      <c r="A1722" s="5" t="s">
        <v>248</v>
      </c>
      <c r="B1722" s="3" t="s">
        <v>234</v>
      </c>
      <c r="C1722" s="3" t="s">
        <v>41</v>
      </c>
      <c r="D1722" s="4">
        <v>2076068.074261432</v>
      </c>
      <c r="E1722" t="str">
        <f t="shared" si="52"/>
        <v>Feb</v>
      </c>
      <c r="F1722" t="str">
        <f t="shared" si="53"/>
        <v>2014</v>
      </c>
    </row>
    <row r="1723" spans="1:6" x14ac:dyDescent="0.25">
      <c r="A1723" s="5" t="s">
        <v>248</v>
      </c>
      <c r="B1723" s="3" t="s">
        <v>234</v>
      </c>
      <c r="C1723" s="3" t="s">
        <v>42</v>
      </c>
      <c r="D1723" s="4">
        <v>2049855.7629641958</v>
      </c>
      <c r="E1723" t="str">
        <f t="shared" si="52"/>
        <v>Mar</v>
      </c>
      <c r="F1723" t="str">
        <f t="shared" si="53"/>
        <v>2014</v>
      </c>
    </row>
    <row r="1724" spans="1:6" x14ac:dyDescent="0.25">
      <c r="A1724" s="5" t="s">
        <v>248</v>
      </c>
      <c r="B1724" s="3" t="s">
        <v>234</v>
      </c>
      <c r="C1724" s="3" t="s">
        <v>43</v>
      </c>
      <c r="D1724" s="4">
        <v>1964009.2839375969</v>
      </c>
      <c r="E1724" t="str">
        <f t="shared" si="52"/>
        <v>Apr</v>
      </c>
      <c r="F1724" t="str">
        <f t="shared" si="53"/>
        <v>2014</v>
      </c>
    </row>
    <row r="1725" spans="1:6" x14ac:dyDescent="0.25">
      <c r="A1725" s="5" t="s">
        <v>248</v>
      </c>
      <c r="B1725" s="3" t="s">
        <v>234</v>
      </c>
      <c r="C1725" s="3" t="s">
        <v>44</v>
      </c>
      <c r="D1725" s="4">
        <v>1910690.614403767</v>
      </c>
      <c r="E1725" t="str">
        <f t="shared" si="52"/>
        <v>May</v>
      </c>
      <c r="F1725" t="str">
        <f t="shared" si="53"/>
        <v>2014</v>
      </c>
    </row>
    <row r="1726" spans="1:6" x14ac:dyDescent="0.25">
      <c r="A1726" s="5" t="s">
        <v>248</v>
      </c>
      <c r="B1726" s="3" t="s">
        <v>234</v>
      </c>
      <c r="C1726" s="3" t="s">
        <v>45</v>
      </c>
      <c r="D1726" s="4">
        <v>1887499.6651190144</v>
      </c>
      <c r="E1726" t="str">
        <f t="shared" si="52"/>
        <v>Jun</v>
      </c>
      <c r="F1726" t="str">
        <f t="shared" si="53"/>
        <v>2014</v>
      </c>
    </row>
    <row r="1727" spans="1:6" x14ac:dyDescent="0.25">
      <c r="A1727" s="5" t="s">
        <v>248</v>
      </c>
      <c r="B1727" s="3" t="s">
        <v>234</v>
      </c>
      <c r="C1727" s="3" t="s">
        <v>46</v>
      </c>
      <c r="D1727" s="4">
        <v>1843117.3119987308</v>
      </c>
      <c r="E1727" t="str">
        <f t="shared" si="52"/>
        <v>Jul</v>
      </c>
      <c r="F1727" t="str">
        <f t="shared" si="53"/>
        <v>2014</v>
      </c>
    </row>
    <row r="1728" spans="1:6" x14ac:dyDescent="0.25">
      <c r="A1728" s="5" t="s">
        <v>248</v>
      </c>
      <c r="B1728" s="3" t="s">
        <v>234</v>
      </c>
      <c r="C1728" s="3" t="s">
        <v>47</v>
      </c>
      <c r="D1728" s="4">
        <v>1818314.1927582081</v>
      </c>
      <c r="E1728" t="str">
        <f t="shared" si="52"/>
        <v>Aug</v>
      </c>
      <c r="F1728" t="str">
        <f t="shared" si="53"/>
        <v>2014</v>
      </c>
    </row>
    <row r="1729" spans="1:6" x14ac:dyDescent="0.25">
      <c r="A1729" s="5" t="s">
        <v>248</v>
      </c>
      <c r="B1729" s="3" t="s">
        <v>234</v>
      </c>
      <c r="C1729" s="3" t="s">
        <v>48</v>
      </c>
      <c r="D1729" s="4">
        <v>1769467.9908990161</v>
      </c>
      <c r="E1729" t="str">
        <f t="shared" si="52"/>
        <v>Sep</v>
      </c>
      <c r="F1729" t="str">
        <f t="shared" si="53"/>
        <v>2014</v>
      </c>
    </row>
    <row r="1730" spans="1:6" x14ac:dyDescent="0.25">
      <c r="A1730" s="5" t="s">
        <v>248</v>
      </c>
      <c r="B1730" s="3" t="s">
        <v>234</v>
      </c>
      <c r="C1730" s="3" t="s">
        <v>49</v>
      </c>
      <c r="D1730" s="4">
        <v>1745127.9344045939</v>
      </c>
      <c r="E1730" t="str">
        <f t="shared" si="52"/>
        <v>Oct</v>
      </c>
      <c r="F1730" t="str">
        <f t="shared" si="53"/>
        <v>2014</v>
      </c>
    </row>
    <row r="1731" spans="1:6" x14ac:dyDescent="0.25">
      <c r="A1731" s="5" t="s">
        <v>248</v>
      </c>
      <c r="B1731" s="3" t="s">
        <v>234</v>
      </c>
      <c r="C1731" s="3" t="s">
        <v>50</v>
      </c>
      <c r="D1731" s="4">
        <v>1718485.8887566007</v>
      </c>
      <c r="E1731" t="str">
        <f t="shared" ref="E1731:E1794" si="54">MID(C1731,1,3)</f>
        <v>Nov</v>
      </c>
      <c r="F1731" t="str">
        <f t="shared" ref="F1731:F1794" si="55">MID(C1731,5,4)</f>
        <v>2014</v>
      </c>
    </row>
    <row r="1732" spans="1:6" x14ac:dyDescent="0.25">
      <c r="A1732" s="5" t="s">
        <v>248</v>
      </c>
      <c r="B1732" s="3" t="s">
        <v>234</v>
      </c>
      <c r="C1732" s="3" t="s">
        <v>51</v>
      </c>
      <c r="D1732" s="4">
        <v>1695488.8337694975</v>
      </c>
      <c r="E1732" t="str">
        <f t="shared" si="54"/>
        <v>Dec</v>
      </c>
      <c r="F1732" t="str">
        <f t="shared" si="55"/>
        <v>2014</v>
      </c>
    </row>
    <row r="1733" spans="1:6" x14ac:dyDescent="0.25">
      <c r="A1733" s="5" t="s">
        <v>248</v>
      </c>
      <c r="B1733" s="3" t="s">
        <v>234</v>
      </c>
      <c r="C1733" s="3" t="s">
        <v>52</v>
      </c>
      <c r="D1733" s="4">
        <v>1658508.8486770527</v>
      </c>
      <c r="E1733" t="str">
        <f t="shared" si="54"/>
        <v>Jan</v>
      </c>
      <c r="F1733" t="str">
        <f t="shared" si="55"/>
        <v>2015</v>
      </c>
    </row>
    <row r="1734" spans="1:6" x14ac:dyDescent="0.25">
      <c r="A1734" s="5" t="s">
        <v>248</v>
      </c>
      <c r="B1734" s="3" t="s">
        <v>234</v>
      </c>
      <c r="C1734" s="3" t="s">
        <v>53</v>
      </c>
      <c r="D1734" s="4">
        <v>1637517.1705718501</v>
      </c>
      <c r="E1734" t="str">
        <f t="shared" si="54"/>
        <v>Feb</v>
      </c>
      <c r="F1734" t="str">
        <f t="shared" si="55"/>
        <v>2015</v>
      </c>
    </row>
    <row r="1735" spans="1:6" x14ac:dyDescent="0.25">
      <c r="A1735" s="5" t="s">
        <v>248</v>
      </c>
      <c r="B1735" s="3" t="s">
        <v>234</v>
      </c>
      <c r="C1735" s="3" t="s">
        <v>54</v>
      </c>
      <c r="D1735" s="4">
        <v>1615287.1032808833</v>
      </c>
      <c r="E1735" t="str">
        <f t="shared" si="54"/>
        <v>Mar</v>
      </c>
      <c r="F1735" t="str">
        <f t="shared" si="55"/>
        <v>2015</v>
      </c>
    </row>
    <row r="1736" spans="1:6" x14ac:dyDescent="0.25">
      <c r="A1736" s="5" t="s">
        <v>248</v>
      </c>
      <c r="B1736" s="3" t="s">
        <v>234</v>
      </c>
      <c r="C1736" s="3" t="s">
        <v>55</v>
      </c>
      <c r="D1736" s="4">
        <v>1545249.3113374743</v>
      </c>
      <c r="E1736" t="str">
        <f t="shared" si="54"/>
        <v>Apr</v>
      </c>
      <c r="F1736" t="str">
        <f t="shared" si="55"/>
        <v>2015</v>
      </c>
    </row>
    <row r="1737" spans="1:6" x14ac:dyDescent="0.25">
      <c r="A1737" s="5" t="s">
        <v>248</v>
      </c>
      <c r="B1737" s="3" t="s">
        <v>234</v>
      </c>
      <c r="C1737" s="3" t="s">
        <v>56</v>
      </c>
      <c r="D1737" s="4">
        <v>1517491.9198548419</v>
      </c>
      <c r="E1737" t="str">
        <f t="shared" si="54"/>
        <v>May</v>
      </c>
      <c r="F1737" t="str">
        <f t="shared" si="55"/>
        <v>2015</v>
      </c>
    </row>
    <row r="1738" spans="1:6" x14ac:dyDescent="0.25">
      <c r="A1738" s="5" t="s">
        <v>248</v>
      </c>
      <c r="B1738" s="3" t="s">
        <v>234</v>
      </c>
      <c r="C1738" s="3" t="s">
        <v>57</v>
      </c>
      <c r="D1738" s="4">
        <v>1507857.116977928</v>
      </c>
      <c r="E1738" t="str">
        <f t="shared" si="54"/>
        <v>Jun</v>
      </c>
      <c r="F1738" t="str">
        <f t="shared" si="55"/>
        <v>2015</v>
      </c>
    </row>
    <row r="1739" spans="1:6" x14ac:dyDescent="0.25">
      <c r="A1739" s="5" t="s">
        <v>248</v>
      </c>
      <c r="B1739" s="3" t="s">
        <v>234</v>
      </c>
      <c r="C1739" s="3" t="s">
        <v>58</v>
      </c>
      <c r="D1739" s="4">
        <v>1465048.0117379704</v>
      </c>
      <c r="E1739" t="str">
        <f t="shared" si="54"/>
        <v>Jul</v>
      </c>
      <c r="F1739" t="str">
        <f t="shared" si="55"/>
        <v>2015</v>
      </c>
    </row>
    <row r="1740" spans="1:6" x14ac:dyDescent="0.25">
      <c r="A1740" s="5" t="s">
        <v>248</v>
      </c>
      <c r="B1740" s="3" t="s">
        <v>234</v>
      </c>
      <c r="C1740" s="3" t="s">
        <v>59</v>
      </c>
      <c r="D1740" s="4">
        <v>1462000.5431874841</v>
      </c>
      <c r="E1740" t="str">
        <f t="shared" si="54"/>
        <v>Aug</v>
      </c>
      <c r="F1740" t="str">
        <f t="shared" si="55"/>
        <v>2015</v>
      </c>
    </row>
    <row r="1741" spans="1:6" x14ac:dyDescent="0.25">
      <c r="A1741" s="5" t="s">
        <v>248</v>
      </c>
      <c r="B1741" s="3" t="s">
        <v>234</v>
      </c>
      <c r="C1741" s="3" t="s">
        <v>60</v>
      </c>
      <c r="D1741" s="4">
        <v>1428961.8490465349</v>
      </c>
      <c r="E1741" t="str">
        <f t="shared" si="54"/>
        <v>Sep</v>
      </c>
      <c r="F1741" t="str">
        <f t="shared" si="55"/>
        <v>2015</v>
      </c>
    </row>
    <row r="1742" spans="1:6" x14ac:dyDescent="0.25">
      <c r="A1742" s="5" t="s">
        <v>248</v>
      </c>
      <c r="B1742" s="3" t="s">
        <v>234</v>
      </c>
      <c r="C1742" s="3" t="s">
        <v>61</v>
      </c>
      <c r="D1742" s="4">
        <v>1402834.6235454334</v>
      </c>
      <c r="E1742" t="str">
        <f t="shared" si="54"/>
        <v>Oct</v>
      </c>
      <c r="F1742" t="str">
        <f t="shared" si="55"/>
        <v>2015</v>
      </c>
    </row>
    <row r="1743" spans="1:6" x14ac:dyDescent="0.25">
      <c r="A1743" s="5" t="s">
        <v>248</v>
      </c>
      <c r="B1743" s="3" t="s">
        <v>234</v>
      </c>
      <c r="C1743" s="3" t="s">
        <v>62</v>
      </c>
      <c r="D1743" s="4">
        <v>1393932.9860409</v>
      </c>
      <c r="E1743" t="str">
        <f t="shared" si="54"/>
        <v>Nov</v>
      </c>
      <c r="F1743" t="str">
        <f t="shared" si="55"/>
        <v>2015</v>
      </c>
    </row>
    <row r="1744" spans="1:6" x14ac:dyDescent="0.25">
      <c r="A1744" s="5" t="s">
        <v>248</v>
      </c>
      <c r="B1744" s="3" t="s">
        <v>234</v>
      </c>
      <c r="C1744" s="3" t="s">
        <v>63</v>
      </c>
      <c r="D1744" s="4">
        <v>1351349.3581272685</v>
      </c>
      <c r="E1744" t="str">
        <f t="shared" si="54"/>
        <v>Dec</v>
      </c>
      <c r="F1744" t="str">
        <f t="shared" si="55"/>
        <v>2015</v>
      </c>
    </row>
    <row r="1745" spans="1:6" x14ac:dyDescent="0.25">
      <c r="A1745" s="5" t="s">
        <v>248</v>
      </c>
      <c r="B1745" s="3" t="s">
        <v>234</v>
      </c>
      <c r="C1745" s="3" t="s">
        <v>64</v>
      </c>
      <c r="D1745" s="4">
        <v>1328124.7156623891</v>
      </c>
      <c r="E1745" t="str">
        <f t="shared" si="54"/>
        <v>Jan</v>
      </c>
      <c r="F1745" t="str">
        <f t="shared" si="55"/>
        <v>2016</v>
      </c>
    </row>
    <row r="1746" spans="1:6" x14ac:dyDescent="0.25">
      <c r="A1746" s="5" t="s">
        <v>248</v>
      </c>
      <c r="B1746" s="3" t="s">
        <v>234</v>
      </c>
      <c r="C1746" s="3" t="s">
        <v>65</v>
      </c>
      <c r="D1746" s="4">
        <v>1301124.4780494622</v>
      </c>
      <c r="E1746" t="str">
        <f t="shared" si="54"/>
        <v>Feb</v>
      </c>
      <c r="F1746" t="str">
        <f t="shared" si="55"/>
        <v>2016</v>
      </c>
    </row>
    <row r="1747" spans="1:6" x14ac:dyDescent="0.25">
      <c r="A1747" s="5" t="s">
        <v>248</v>
      </c>
      <c r="B1747" s="3" t="s">
        <v>234</v>
      </c>
      <c r="C1747" s="3" t="s">
        <v>66</v>
      </c>
      <c r="D1747" s="4">
        <v>1288790.5174272684</v>
      </c>
      <c r="E1747" t="str">
        <f t="shared" si="54"/>
        <v>Mar</v>
      </c>
      <c r="F1747" t="str">
        <f t="shared" si="55"/>
        <v>2016</v>
      </c>
    </row>
    <row r="1748" spans="1:6" x14ac:dyDescent="0.25">
      <c r="A1748" s="5" t="s">
        <v>248</v>
      </c>
      <c r="B1748" s="3" t="s">
        <v>234</v>
      </c>
      <c r="C1748" s="3" t="s">
        <v>67</v>
      </c>
      <c r="D1748" s="4">
        <v>1218965.0962876165</v>
      </c>
      <c r="E1748" t="str">
        <f t="shared" si="54"/>
        <v>Apr</v>
      </c>
      <c r="F1748" t="str">
        <f t="shared" si="55"/>
        <v>2016</v>
      </c>
    </row>
    <row r="1749" spans="1:6" x14ac:dyDescent="0.25">
      <c r="A1749" s="5" t="s">
        <v>248</v>
      </c>
      <c r="B1749" s="3" t="s">
        <v>234</v>
      </c>
      <c r="C1749" s="3" t="s">
        <v>68</v>
      </c>
      <c r="D1749" s="4">
        <v>1203810.6634860265</v>
      </c>
      <c r="E1749" t="str">
        <f t="shared" si="54"/>
        <v>May</v>
      </c>
      <c r="F1749" t="str">
        <f t="shared" si="55"/>
        <v>2016</v>
      </c>
    </row>
    <row r="1750" spans="1:6" x14ac:dyDescent="0.25">
      <c r="A1750" s="5" t="s">
        <v>248</v>
      </c>
      <c r="B1750" s="3" t="s">
        <v>234</v>
      </c>
      <c r="C1750" s="3" t="s">
        <v>69</v>
      </c>
      <c r="D1750" s="4">
        <v>1202145.5346983343</v>
      </c>
      <c r="E1750" t="str">
        <f t="shared" si="54"/>
        <v>Jun</v>
      </c>
      <c r="F1750" t="str">
        <f t="shared" si="55"/>
        <v>2016</v>
      </c>
    </row>
    <row r="1751" spans="1:6" x14ac:dyDescent="0.25">
      <c r="A1751" s="5" t="s">
        <v>248</v>
      </c>
      <c r="B1751" s="3" t="s">
        <v>234</v>
      </c>
      <c r="C1751" s="3" t="s">
        <v>70</v>
      </c>
      <c r="D1751" s="4">
        <v>1181896.6863617508</v>
      </c>
      <c r="E1751" t="str">
        <f t="shared" si="54"/>
        <v>Jul</v>
      </c>
      <c r="F1751" t="str">
        <f t="shared" si="55"/>
        <v>2016</v>
      </c>
    </row>
    <row r="1752" spans="1:6" x14ac:dyDescent="0.25">
      <c r="A1752" s="5" t="s">
        <v>248</v>
      </c>
      <c r="B1752" s="3" t="s">
        <v>234</v>
      </c>
      <c r="C1752" s="3" t="s">
        <v>71</v>
      </c>
      <c r="D1752" s="4">
        <v>1161674.5473127589</v>
      </c>
      <c r="E1752" t="str">
        <f t="shared" si="54"/>
        <v>Aug</v>
      </c>
      <c r="F1752" t="str">
        <f t="shared" si="55"/>
        <v>2016</v>
      </c>
    </row>
    <row r="1753" spans="1:6" x14ac:dyDescent="0.25">
      <c r="A1753" s="5" t="s">
        <v>248</v>
      </c>
      <c r="B1753" s="3" t="s">
        <v>234</v>
      </c>
      <c r="C1753" s="3" t="s">
        <v>72</v>
      </c>
      <c r="D1753" s="4">
        <v>1140438.253757813</v>
      </c>
      <c r="E1753" t="str">
        <f t="shared" si="54"/>
        <v>Sep</v>
      </c>
      <c r="F1753" t="str">
        <f t="shared" si="55"/>
        <v>2016</v>
      </c>
    </row>
    <row r="1754" spans="1:6" x14ac:dyDescent="0.25">
      <c r="A1754" s="5" t="s">
        <v>248</v>
      </c>
      <c r="B1754" s="3" t="s">
        <v>234</v>
      </c>
      <c r="C1754" s="3" t="s">
        <v>73</v>
      </c>
      <c r="D1754" s="4">
        <v>1126752.5412685219</v>
      </c>
      <c r="E1754" t="str">
        <f t="shared" si="54"/>
        <v>Oct</v>
      </c>
      <c r="F1754" t="str">
        <f t="shared" si="55"/>
        <v>2016</v>
      </c>
    </row>
    <row r="1755" spans="1:6" x14ac:dyDescent="0.25">
      <c r="A1755" s="5" t="s">
        <v>248</v>
      </c>
      <c r="B1755" s="3" t="s">
        <v>234</v>
      </c>
      <c r="C1755" s="3" t="s">
        <v>74</v>
      </c>
      <c r="D1755" s="4">
        <v>1104680.4948979924</v>
      </c>
      <c r="E1755" t="str">
        <f t="shared" si="54"/>
        <v>Nov</v>
      </c>
      <c r="F1755" t="str">
        <f t="shared" si="55"/>
        <v>2016</v>
      </c>
    </row>
    <row r="1756" spans="1:6" x14ac:dyDescent="0.25">
      <c r="A1756" s="5" t="s">
        <v>248</v>
      </c>
      <c r="B1756" s="3" t="s">
        <v>234</v>
      </c>
      <c r="C1756" s="3" t="s">
        <v>75</v>
      </c>
      <c r="D1756" s="4">
        <v>1096994.6470888993</v>
      </c>
      <c r="E1756" t="str">
        <f t="shared" si="54"/>
        <v>Dec</v>
      </c>
      <c r="F1756" t="str">
        <f t="shared" si="55"/>
        <v>2016</v>
      </c>
    </row>
    <row r="1757" spans="1:6" x14ac:dyDescent="0.25">
      <c r="A1757" s="5" t="s">
        <v>248</v>
      </c>
      <c r="B1757" s="3" t="s">
        <v>234</v>
      </c>
      <c r="C1757" s="3" t="s">
        <v>76</v>
      </c>
      <c r="D1757" s="4">
        <v>1067917.9655347555</v>
      </c>
      <c r="E1757" t="str">
        <f t="shared" si="54"/>
        <v>Jan</v>
      </c>
      <c r="F1757" t="str">
        <f t="shared" si="55"/>
        <v>2017</v>
      </c>
    </row>
    <row r="1758" spans="1:6" x14ac:dyDescent="0.25">
      <c r="A1758" s="5" t="s">
        <v>248</v>
      </c>
      <c r="B1758" s="3" t="s">
        <v>234</v>
      </c>
      <c r="C1758" s="3" t="s">
        <v>77</v>
      </c>
      <c r="D1758" s="4">
        <v>1058937.5610629518</v>
      </c>
      <c r="E1758" t="str">
        <f t="shared" si="54"/>
        <v>Feb</v>
      </c>
      <c r="F1758" t="str">
        <f t="shared" si="55"/>
        <v>2017</v>
      </c>
    </row>
    <row r="1759" spans="1:6" x14ac:dyDescent="0.25">
      <c r="A1759" s="5" t="s">
        <v>248</v>
      </c>
      <c r="B1759" s="3" t="s">
        <v>234</v>
      </c>
      <c r="C1759" s="3" t="s">
        <v>78</v>
      </c>
      <c r="D1759" s="4">
        <v>1065562.8657666396</v>
      </c>
      <c r="E1759" t="str">
        <f t="shared" si="54"/>
        <v>Mar</v>
      </c>
      <c r="F1759" t="str">
        <f t="shared" si="55"/>
        <v>2017</v>
      </c>
    </row>
    <row r="1760" spans="1:6" x14ac:dyDescent="0.25">
      <c r="A1760" s="5" t="s">
        <v>248</v>
      </c>
      <c r="B1760" s="3" t="s">
        <v>234</v>
      </c>
      <c r="C1760" s="3" t="s">
        <v>79</v>
      </c>
      <c r="D1760" s="4">
        <v>1003412.7047878199</v>
      </c>
      <c r="E1760" t="str">
        <f t="shared" si="54"/>
        <v>Apr</v>
      </c>
      <c r="F1760" t="str">
        <f t="shared" si="55"/>
        <v>2017</v>
      </c>
    </row>
    <row r="1761" spans="1:6" x14ac:dyDescent="0.25">
      <c r="A1761" s="5" t="s">
        <v>248</v>
      </c>
      <c r="B1761" s="3" t="s">
        <v>234</v>
      </c>
      <c r="C1761" s="3" t="s">
        <v>80</v>
      </c>
      <c r="D1761" s="4">
        <v>986048.53980705515</v>
      </c>
      <c r="E1761" t="str">
        <f t="shared" si="54"/>
        <v>May</v>
      </c>
      <c r="F1761" t="str">
        <f t="shared" si="55"/>
        <v>2017</v>
      </c>
    </row>
    <row r="1762" spans="1:6" x14ac:dyDescent="0.25">
      <c r="A1762" s="5" t="s">
        <v>248</v>
      </c>
      <c r="B1762" s="3" t="s">
        <v>234</v>
      </c>
      <c r="C1762" s="3" t="s">
        <v>81</v>
      </c>
      <c r="D1762" s="4">
        <v>986764.1730130011</v>
      </c>
      <c r="E1762" t="str">
        <f t="shared" si="54"/>
        <v>Jun</v>
      </c>
      <c r="F1762" t="str">
        <f t="shared" si="55"/>
        <v>2017</v>
      </c>
    </row>
    <row r="1763" spans="1:6" x14ac:dyDescent="0.25">
      <c r="A1763" s="5" t="s">
        <v>248</v>
      </c>
      <c r="B1763" s="3" t="s">
        <v>234</v>
      </c>
      <c r="C1763" s="3" t="s">
        <v>82</v>
      </c>
      <c r="D1763" s="4">
        <v>955386.2773578593</v>
      </c>
      <c r="E1763" t="str">
        <f t="shared" si="54"/>
        <v>Jul</v>
      </c>
      <c r="F1763" t="str">
        <f t="shared" si="55"/>
        <v>2017</v>
      </c>
    </row>
    <row r="1764" spans="1:6" x14ac:dyDescent="0.25">
      <c r="A1764" s="5" t="s">
        <v>248</v>
      </c>
      <c r="B1764" s="3" t="s">
        <v>234</v>
      </c>
      <c r="C1764" s="3" t="s">
        <v>83</v>
      </c>
      <c r="D1764" s="4">
        <v>949172.93522928841</v>
      </c>
      <c r="E1764" t="str">
        <f t="shared" si="54"/>
        <v>Aug</v>
      </c>
      <c r="F1764" t="str">
        <f t="shared" si="55"/>
        <v>2017</v>
      </c>
    </row>
    <row r="1765" spans="1:6" x14ac:dyDescent="0.25">
      <c r="A1765" s="5" t="s">
        <v>248</v>
      </c>
      <c r="B1765" s="3" t="s">
        <v>234</v>
      </c>
      <c r="C1765" s="3" t="s">
        <v>84</v>
      </c>
      <c r="D1765" s="4">
        <v>936165.33574890462</v>
      </c>
      <c r="E1765" t="str">
        <f t="shared" si="54"/>
        <v>Sep</v>
      </c>
      <c r="F1765" t="str">
        <f t="shared" si="55"/>
        <v>2017</v>
      </c>
    </row>
    <row r="1766" spans="1:6" x14ac:dyDescent="0.25">
      <c r="A1766" s="5" t="s">
        <v>248</v>
      </c>
      <c r="B1766" s="3" t="s">
        <v>234</v>
      </c>
      <c r="C1766" s="3" t="s">
        <v>85</v>
      </c>
      <c r="D1766" s="4">
        <v>929320.49280227348</v>
      </c>
      <c r="E1766" t="str">
        <f t="shared" si="54"/>
        <v>Oct</v>
      </c>
      <c r="F1766" t="str">
        <f t="shared" si="55"/>
        <v>2017</v>
      </c>
    </row>
    <row r="1767" spans="1:6" x14ac:dyDescent="0.25">
      <c r="A1767" s="5" t="s">
        <v>248</v>
      </c>
      <c r="B1767" s="3" t="s">
        <v>234</v>
      </c>
      <c r="C1767" s="3" t="s">
        <v>86</v>
      </c>
      <c r="D1767" s="4">
        <v>914385.63883070648</v>
      </c>
      <c r="E1767" t="str">
        <f t="shared" si="54"/>
        <v>Nov</v>
      </c>
      <c r="F1767" t="str">
        <f t="shared" si="55"/>
        <v>2017</v>
      </c>
    </row>
    <row r="1768" spans="1:6" x14ac:dyDescent="0.25">
      <c r="A1768" s="5" t="s">
        <v>248</v>
      </c>
      <c r="B1768" s="3" t="s">
        <v>234</v>
      </c>
      <c r="C1768" s="3" t="s">
        <v>87</v>
      </c>
      <c r="D1768" s="4">
        <v>908212.01215053641</v>
      </c>
      <c r="E1768" t="str">
        <f t="shared" si="54"/>
        <v>Dec</v>
      </c>
      <c r="F1768" t="str">
        <f t="shared" si="55"/>
        <v>2017</v>
      </c>
    </row>
    <row r="1769" spans="1:6" x14ac:dyDescent="0.25">
      <c r="A1769" s="5" t="s">
        <v>248</v>
      </c>
      <c r="B1769" s="3" t="s">
        <v>234</v>
      </c>
      <c r="C1769" s="3" t="s">
        <v>88</v>
      </c>
      <c r="D1769" s="4">
        <v>896088.46030583465</v>
      </c>
      <c r="E1769" t="str">
        <f t="shared" si="54"/>
        <v>Jan</v>
      </c>
      <c r="F1769" t="str">
        <f t="shared" si="55"/>
        <v>2018</v>
      </c>
    </row>
    <row r="1770" spans="1:6" x14ac:dyDescent="0.25">
      <c r="A1770" s="5" t="s">
        <v>248</v>
      </c>
      <c r="B1770" s="3" t="s">
        <v>234</v>
      </c>
      <c r="C1770" s="3" t="s">
        <v>89</v>
      </c>
      <c r="D1770" s="4">
        <v>881982.24176880764</v>
      </c>
      <c r="E1770" t="str">
        <f t="shared" si="54"/>
        <v>Feb</v>
      </c>
      <c r="F1770" t="str">
        <f t="shared" si="55"/>
        <v>2018</v>
      </c>
    </row>
    <row r="1771" spans="1:6" x14ac:dyDescent="0.25">
      <c r="A1771" s="5" t="s">
        <v>248</v>
      </c>
      <c r="B1771" s="3" t="s">
        <v>234</v>
      </c>
      <c r="C1771" s="3" t="s">
        <v>90</v>
      </c>
      <c r="D1771" s="4">
        <v>875619.22844886594</v>
      </c>
      <c r="E1771" t="str">
        <f t="shared" si="54"/>
        <v>Mar</v>
      </c>
      <c r="F1771" t="str">
        <f t="shared" si="55"/>
        <v>2018</v>
      </c>
    </row>
    <row r="1772" spans="1:6" x14ac:dyDescent="0.25">
      <c r="A1772" s="5" t="s">
        <v>248</v>
      </c>
      <c r="B1772" s="3" t="s">
        <v>234</v>
      </c>
      <c r="C1772" s="3" t="s">
        <v>91</v>
      </c>
      <c r="D1772" s="4">
        <v>825937.77596767386</v>
      </c>
      <c r="E1772" t="str">
        <f t="shared" si="54"/>
        <v>Apr</v>
      </c>
      <c r="F1772" t="str">
        <f t="shared" si="55"/>
        <v>2018</v>
      </c>
    </row>
    <row r="1773" spans="1:6" x14ac:dyDescent="0.25">
      <c r="A1773" s="5" t="s">
        <v>248</v>
      </c>
      <c r="B1773" s="3" t="s">
        <v>234</v>
      </c>
      <c r="C1773" s="3" t="s">
        <v>92</v>
      </c>
      <c r="D1773" s="4">
        <v>814133.71674481512</v>
      </c>
      <c r="E1773" t="str">
        <f t="shared" si="54"/>
        <v>May</v>
      </c>
      <c r="F1773" t="str">
        <f t="shared" si="55"/>
        <v>2018</v>
      </c>
    </row>
    <row r="1774" spans="1:6" x14ac:dyDescent="0.25">
      <c r="A1774" s="5" t="s">
        <v>248</v>
      </c>
      <c r="B1774" s="3" t="s">
        <v>234</v>
      </c>
      <c r="C1774" s="3" t="s">
        <v>93</v>
      </c>
      <c r="D1774" s="4">
        <v>812068.96407293738</v>
      </c>
      <c r="E1774" t="str">
        <f t="shared" si="54"/>
        <v>Jun</v>
      </c>
      <c r="F1774" t="str">
        <f t="shared" si="55"/>
        <v>2018</v>
      </c>
    </row>
    <row r="1775" spans="1:6" x14ac:dyDescent="0.25">
      <c r="A1775" s="5" t="s">
        <v>248</v>
      </c>
      <c r="B1775" s="3" t="s">
        <v>234</v>
      </c>
      <c r="C1775" s="3" t="s">
        <v>94</v>
      </c>
      <c r="D1775" s="4">
        <v>797745.91315704957</v>
      </c>
      <c r="E1775" t="str">
        <f t="shared" si="54"/>
        <v>Jul</v>
      </c>
      <c r="F1775" t="str">
        <f t="shared" si="55"/>
        <v>2018</v>
      </c>
    </row>
    <row r="1776" spans="1:6" x14ac:dyDescent="0.25">
      <c r="A1776" s="5" t="s">
        <v>248</v>
      </c>
      <c r="B1776" s="3" t="s">
        <v>234</v>
      </c>
      <c r="C1776" s="3" t="s">
        <v>95</v>
      </c>
      <c r="D1776" s="4">
        <v>793114.13492969412</v>
      </c>
      <c r="E1776" t="str">
        <f t="shared" si="54"/>
        <v>Aug</v>
      </c>
      <c r="F1776" t="str">
        <f t="shared" si="55"/>
        <v>2018</v>
      </c>
    </row>
    <row r="1777" spans="1:6" x14ac:dyDescent="0.25">
      <c r="A1777" s="5" t="s">
        <v>248</v>
      </c>
      <c r="B1777" s="3" t="s">
        <v>234</v>
      </c>
      <c r="C1777" s="3" t="s">
        <v>96</v>
      </c>
      <c r="D1777" s="4">
        <v>783532.74504850735</v>
      </c>
      <c r="E1777" t="str">
        <f t="shared" si="54"/>
        <v>Sep</v>
      </c>
      <c r="F1777" t="str">
        <f t="shared" si="55"/>
        <v>2018</v>
      </c>
    </row>
    <row r="1778" spans="1:6" x14ac:dyDescent="0.25">
      <c r="A1778" s="5" t="s">
        <v>248</v>
      </c>
      <c r="B1778" s="3" t="s">
        <v>234</v>
      </c>
      <c r="C1778" s="3" t="s">
        <v>97</v>
      </c>
      <c r="D1778" s="4">
        <v>775924.53285426972</v>
      </c>
      <c r="E1778" t="str">
        <f t="shared" si="54"/>
        <v>Oct</v>
      </c>
      <c r="F1778" t="str">
        <f t="shared" si="55"/>
        <v>2018</v>
      </c>
    </row>
    <row r="1779" spans="1:6" x14ac:dyDescent="0.25">
      <c r="A1779" s="5" t="s">
        <v>248</v>
      </c>
      <c r="B1779" s="3" t="s">
        <v>234</v>
      </c>
      <c r="C1779" s="3" t="s">
        <v>98</v>
      </c>
      <c r="D1779" s="4">
        <v>769438.85678755108</v>
      </c>
      <c r="E1779" t="str">
        <f t="shared" si="54"/>
        <v>Nov</v>
      </c>
      <c r="F1779" t="str">
        <f t="shared" si="55"/>
        <v>2018</v>
      </c>
    </row>
    <row r="1780" spans="1:6" x14ac:dyDescent="0.25">
      <c r="A1780" s="5" t="s">
        <v>248</v>
      </c>
      <c r="B1780" s="3" t="s">
        <v>234</v>
      </c>
      <c r="C1780" s="3" t="s">
        <v>99</v>
      </c>
      <c r="D1780" s="4">
        <v>760841.58425621665</v>
      </c>
      <c r="E1780" t="str">
        <f t="shared" si="54"/>
        <v>Dec</v>
      </c>
      <c r="F1780" t="str">
        <f t="shared" si="55"/>
        <v>2018</v>
      </c>
    </row>
    <row r="1781" spans="1:6" x14ac:dyDescent="0.25">
      <c r="A1781" s="5" t="s">
        <v>248</v>
      </c>
      <c r="B1781" s="3" t="s">
        <v>234</v>
      </c>
      <c r="C1781" s="3" t="s">
        <v>100</v>
      </c>
      <c r="D1781" s="4">
        <v>748942.51720428572</v>
      </c>
      <c r="E1781" t="str">
        <f t="shared" si="54"/>
        <v>Jan</v>
      </c>
      <c r="F1781" t="str">
        <f t="shared" si="55"/>
        <v>2019</v>
      </c>
    </row>
    <row r="1782" spans="1:6" x14ac:dyDescent="0.25">
      <c r="A1782" s="5" t="s">
        <v>248</v>
      </c>
      <c r="B1782" s="3" t="s">
        <v>234</v>
      </c>
      <c r="C1782" s="3" t="s">
        <v>101</v>
      </c>
      <c r="D1782" s="4">
        <v>745452.9467410706</v>
      </c>
      <c r="E1782" t="str">
        <f t="shared" si="54"/>
        <v>Feb</v>
      </c>
      <c r="F1782" t="str">
        <f t="shared" si="55"/>
        <v>2019</v>
      </c>
    </row>
    <row r="1783" spans="1:6" x14ac:dyDescent="0.25">
      <c r="A1783" s="5" t="s">
        <v>248</v>
      </c>
      <c r="B1783" s="3" t="s">
        <v>234</v>
      </c>
      <c r="C1783" s="3" t="s">
        <v>102</v>
      </c>
      <c r="D1783" s="4">
        <v>740142.35750240157</v>
      </c>
      <c r="E1783" t="str">
        <f t="shared" si="54"/>
        <v>Mar</v>
      </c>
      <c r="F1783" t="str">
        <f t="shared" si="55"/>
        <v>2019</v>
      </c>
    </row>
    <row r="1784" spans="1:6" x14ac:dyDescent="0.25">
      <c r="A1784" s="5" t="s">
        <v>248</v>
      </c>
      <c r="B1784" s="3" t="s">
        <v>234</v>
      </c>
      <c r="C1784" s="3" t="s">
        <v>103</v>
      </c>
      <c r="D1784" s="4">
        <v>691159.79346869129</v>
      </c>
      <c r="E1784" t="str">
        <f t="shared" si="54"/>
        <v>Apr</v>
      </c>
      <c r="F1784" t="str">
        <f t="shared" si="55"/>
        <v>2019</v>
      </c>
    </row>
    <row r="1785" spans="1:6" x14ac:dyDescent="0.25">
      <c r="A1785" s="5" t="s">
        <v>248</v>
      </c>
      <c r="B1785" s="3" t="s">
        <v>234</v>
      </c>
      <c r="C1785" s="3" t="s">
        <v>104</v>
      </c>
      <c r="D1785" s="4">
        <v>683524.4253868988</v>
      </c>
      <c r="E1785" t="str">
        <f t="shared" si="54"/>
        <v>May</v>
      </c>
      <c r="F1785" t="str">
        <f t="shared" si="55"/>
        <v>2019</v>
      </c>
    </row>
    <row r="1786" spans="1:6" x14ac:dyDescent="0.25">
      <c r="A1786" s="5" t="s">
        <v>248</v>
      </c>
      <c r="B1786" s="3" t="s">
        <v>234</v>
      </c>
      <c r="C1786" s="3" t="s">
        <v>105</v>
      </c>
      <c r="D1786" s="4">
        <v>684340.19159766275</v>
      </c>
      <c r="E1786" t="str">
        <f t="shared" si="54"/>
        <v>Jun</v>
      </c>
      <c r="F1786" t="str">
        <f t="shared" si="55"/>
        <v>2019</v>
      </c>
    </row>
    <row r="1787" spans="1:6" x14ac:dyDescent="0.25">
      <c r="A1787" s="5" t="s">
        <v>248</v>
      </c>
      <c r="B1787" s="3" t="s">
        <v>234</v>
      </c>
      <c r="C1787" s="3" t="s">
        <v>106</v>
      </c>
      <c r="D1787" s="4">
        <v>672386.82596435305</v>
      </c>
      <c r="E1787" t="str">
        <f t="shared" si="54"/>
        <v>Jul</v>
      </c>
      <c r="F1787" t="str">
        <f t="shared" si="55"/>
        <v>2019</v>
      </c>
    </row>
    <row r="1788" spans="1:6" x14ac:dyDescent="0.25">
      <c r="A1788" s="5" t="s">
        <v>248</v>
      </c>
      <c r="B1788" s="3" t="s">
        <v>234</v>
      </c>
      <c r="C1788" s="3" t="s">
        <v>107</v>
      </c>
      <c r="D1788" s="4">
        <v>672814.93349432014</v>
      </c>
      <c r="E1788" t="str">
        <f t="shared" si="54"/>
        <v>Aug</v>
      </c>
      <c r="F1788" t="str">
        <f t="shared" si="55"/>
        <v>2019</v>
      </c>
    </row>
    <row r="1789" spans="1:6" x14ac:dyDescent="0.25">
      <c r="A1789" s="5" t="s">
        <v>248</v>
      </c>
      <c r="B1789" s="3" t="s">
        <v>234</v>
      </c>
      <c r="C1789" s="3" t="s">
        <v>108</v>
      </c>
      <c r="D1789" s="4">
        <v>667294.2930650129</v>
      </c>
      <c r="E1789" t="str">
        <f t="shared" si="54"/>
        <v>Sep</v>
      </c>
      <c r="F1789" t="str">
        <f t="shared" si="55"/>
        <v>2019</v>
      </c>
    </row>
    <row r="1790" spans="1:6" x14ac:dyDescent="0.25">
      <c r="A1790" s="5" t="s">
        <v>248</v>
      </c>
      <c r="B1790" s="3" t="s">
        <v>234</v>
      </c>
      <c r="C1790" s="3" t="s">
        <v>109</v>
      </c>
      <c r="D1790" s="4">
        <v>656798.15689330723</v>
      </c>
      <c r="E1790" t="str">
        <f t="shared" si="54"/>
        <v>Oct</v>
      </c>
      <c r="F1790" t="str">
        <f t="shared" si="55"/>
        <v>2019</v>
      </c>
    </row>
    <row r="1791" spans="1:6" x14ac:dyDescent="0.25">
      <c r="A1791" s="5" t="s">
        <v>248</v>
      </c>
      <c r="B1791" s="3" t="s">
        <v>234</v>
      </c>
      <c r="C1791" s="3" t="s">
        <v>110</v>
      </c>
      <c r="D1791" s="4">
        <v>647836.69271196809</v>
      </c>
      <c r="E1791" t="str">
        <f t="shared" si="54"/>
        <v>Nov</v>
      </c>
      <c r="F1791" t="str">
        <f t="shared" si="55"/>
        <v>2019</v>
      </c>
    </row>
    <row r="1792" spans="1:6" x14ac:dyDescent="0.25">
      <c r="A1792" s="5" t="s">
        <v>248</v>
      </c>
      <c r="B1792" s="3" t="s">
        <v>234</v>
      </c>
      <c r="C1792" s="3" t="s">
        <v>111</v>
      </c>
      <c r="D1792" s="4">
        <v>646937.62174425542</v>
      </c>
      <c r="E1792" t="str">
        <f t="shared" si="54"/>
        <v>Dec</v>
      </c>
      <c r="F1792" t="str">
        <f t="shared" si="55"/>
        <v>2019</v>
      </c>
    </row>
    <row r="1793" spans="1:6" x14ac:dyDescent="0.25">
      <c r="A1793" s="5" t="s">
        <v>248</v>
      </c>
      <c r="B1793" s="3" t="s">
        <v>234</v>
      </c>
      <c r="C1793" s="3" t="s">
        <v>112</v>
      </c>
      <c r="D1793" s="4">
        <v>638313.13309866202</v>
      </c>
      <c r="E1793" t="str">
        <f t="shared" si="54"/>
        <v>Jan</v>
      </c>
      <c r="F1793" t="str">
        <f t="shared" si="55"/>
        <v>2020</v>
      </c>
    </row>
    <row r="1794" spans="1:6" x14ac:dyDescent="0.25">
      <c r="A1794" s="5" t="s">
        <v>248</v>
      </c>
      <c r="B1794" s="3" t="s">
        <v>234</v>
      </c>
      <c r="C1794" s="3" t="s">
        <v>113</v>
      </c>
      <c r="D1794" s="4">
        <v>631114.49851948419</v>
      </c>
      <c r="E1794" t="str">
        <f t="shared" si="54"/>
        <v>Feb</v>
      </c>
      <c r="F1794" t="str">
        <f t="shared" si="55"/>
        <v>2020</v>
      </c>
    </row>
    <row r="1795" spans="1:6" x14ac:dyDescent="0.25">
      <c r="A1795" s="5" t="s">
        <v>248</v>
      </c>
      <c r="B1795" s="3" t="s">
        <v>234</v>
      </c>
      <c r="C1795" s="3" t="s">
        <v>114</v>
      </c>
      <c r="D1795" s="4">
        <v>626557.38557296921</v>
      </c>
      <c r="E1795" t="str">
        <f t="shared" ref="E1795:E1858" si="56">MID(C1795,1,3)</f>
        <v>Mar</v>
      </c>
      <c r="F1795" t="str">
        <f t="shared" ref="F1795:F1858" si="57">MID(C1795,5,4)</f>
        <v>2020</v>
      </c>
    </row>
    <row r="1796" spans="1:6" x14ac:dyDescent="0.25">
      <c r="A1796" s="5" t="s">
        <v>248</v>
      </c>
      <c r="B1796" s="3" t="s">
        <v>234</v>
      </c>
      <c r="C1796" s="3" t="s">
        <v>115</v>
      </c>
      <c r="D1796" s="4">
        <v>585944.33378635626</v>
      </c>
      <c r="E1796" t="str">
        <f t="shared" si="56"/>
        <v>Apr</v>
      </c>
      <c r="F1796" t="str">
        <f t="shared" si="57"/>
        <v>2020</v>
      </c>
    </row>
    <row r="1797" spans="1:6" x14ac:dyDescent="0.25">
      <c r="A1797" s="5" t="s">
        <v>248</v>
      </c>
      <c r="B1797" s="3" t="s">
        <v>234</v>
      </c>
      <c r="C1797" s="3" t="s">
        <v>116</v>
      </c>
      <c r="D1797" s="4">
        <v>584125.62213200121</v>
      </c>
      <c r="E1797" t="str">
        <f t="shared" si="56"/>
        <v>May</v>
      </c>
      <c r="F1797" t="str">
        <f t="shared" si="57"/>
        <v>2020</v>
      </c>
    </row>
    <row r="1798" spans="1:6" x14ac:dyDescent="0.25">
      <c r="A1798" s="5" t="s">
        <v>248</v>
      </c>
      <c r="B1798" s="3" t="s">
        <v>234</v>
      </c>
      <c r="C1798" s="3" t="s">
        <v>117</v>
      </c>
      <c r="D1798" s="4">
        <v>585338.03975100664</v>
      </c>
      <c r="E1798" t="str">
        <f t="shared" si="56"/>
        <v>Jun</v>
      </c>
      <c r="F1798" t="str">
        <f t="shared" si="57"/>
        <v>2020</v>
      </c>
    </row>
    <row r="1799" spans="1:6" x14ac:dyDescent="0.25">
      <c r="A1799" s="5" t="s">
        <v>248</v>
      </c>
      <c r="B1799" s="3" t="s">
        <v>234</v>
      </c>
      <c r="C1799" s="3" t="s">
        <v>118</v>
      </c>
      <c r="D1799" s="4">
        <v>570252.10841097322</v>
      </c>
      <c r="E1799" t="str">
        <f t="shared" si="56"/>
        <v>Jul</v>
      </c>
      <c r="F1799" t="str">
        <f t="shared" si="57"/>
        <v>2020</v>
      </c>
    </row>
    <row r="1800" spans="1:6" x14ac:dyDescent="0.25">
      <c r="A1800" s="5" t="s">
        <v>248</v>
      </c>
      <c r="B1800" s="3" t="s">
        <v>234</v>
      </c>
      <c r="C1800" s="3" t="s">
        <v>119</v>
      </c>
      <c r="D1800" s="4">
        <v>568636.75997384801</v>
      </c>
      <c r="E1800" t="str">
        <f t="shared" si="56"/>
        <v>Aug</v>
      </c>
      <c r="F1800" t="str">
        <f t="shared" si="57"/>
        <v>2020</v>
      </c>
    </row>
    <row r="1801" spans="1:6" x14ac:dyDescent="0.25">
      <c r="A1801" s="5" t="s">
        <v>248</v>
      </c>
      <c r="B1801" s="3" t="s">
        <v>234</v>
      </c>
      <c r="C1801" s="3" t="s">
        <v>120</v>
      </c>
      <c r="D1801" s="4">
        <v>569634.16430776939</v>
      </c>
      <c r="E1801" t="str">
        <f t="shared" si="56"/>
        <v>Sep</v>
      </c>
      <c r="F1801" t="str">
        <f t="shared" si="57"/>
        <v>2020</v>
      </c>
    </row>
    <row r="1802" spans="1:6" x14ac:dyDescent="0.25">
      <c r="A1802" s="5" t="s">
        <v>248</v>
      </c>
      <c r="B1802" s="3" t="s">
        <v>234</v>
      </c>
      <c r="C1802" s="3" t="s">
        <v>121</v>
      </c>
      <c r="D1802" s="4">
        <v>542786.47191433888</v>
      </c>
      <c r="E1802" t="str">
        <f t="shared" si="56"/>
        <v>Oct</v>
      </c>
      <c r="F1802" t="str">
        <f t="shared" si="57"/>
        <v>2020</v>
      </c>
    </row>
    <row r="1803" spans="1:6" x14ac:dyDescent="0.25">
      <c r="A1803" s="5" t="s">
        <v>248</v>
      </c>
      <c r="B1803" s="3" t="s">
        <v>234</v>
      </c>
      <c r="C1803" s="3" t="s">
        <v>122</v>
      </c>
      <c r="D1803" s="4">
        <v>534389.61348347226</v>
      </c>
      <c r="E1803" t="str">
        <f t="shared" si="56"/>
        <v>Nov</v>
      </c>
      <c r="F1803" t="str">
        <f t="shared" si="57"/>
        <v>2020</v>
      </c>
    </row>
    <row r="1804" spans="1:6" x14ac:dyDescent="0.25">
      <c r="A1804" s="5" t="s">
        <v>248</v>
      </c>
      <c r="B1804" s="3" t="s">
        <v>234</v>
      </c>
      <c r="C1804" s="3" t="s">
        <v>123</v>
      </c>
      <c r="D1804" s="4">
        <v>528526.40242411464</v>
      </c>
      <c r="E1804" t="str">
        <f t="shared" si="56"/>
        <v>Dec</v>
      </c>
      <c r="F1804" t="str">
        <f t="shared" si="57"/>
        <v>2020</v>
      </c>
    </row>
    <row r="1805" spans="1:6" x14ac:dyDescent="0.25">
      <c r="A1805" s="5" t="s">
        <v>248</v>
      </c>
      <c r="B1805" s="3" t="s">
        <v>234</v>
      </c>
      <c r="C1805" s="3" t="s">
        <v>124</v>
      </c>
      <c r="D1805" s="4">
        <v>523478.18444883393</v>
      </c>
      <c r="E1805" t="str">
        <f t="shared" si="56"/>
        <v>Jan</v>
      </c>
      <c r="F1805" t="str">
        <f t="shared" si="57"/>
        <v>2021</v>
      </c>
    </row>
    <row r="1806" spans="1:6" x14ac:dyDescent="0.25">
      <c r="A1806" s="5" t="s">
        <v>248</v>
      </c>
      <c r="B1806" s="3" t="s">
        <v>234</v>
      </c>
      <c r="C1806" s="3" t="s">
        <v>125</v>
      </c>
      <c r="D1806" s="4">
        <v>517466.78518586536</v>
      </c>
      <c r="E1806" t="str">
        <f t="shared" si="56"/>
        <v>Feb</v>
      </c>
      <c r="F1806" t="str">
        <f t="shared" si="57"/>
        <v>2021</v>
      </c>
    </row>
    <row r="1807" spans="1:6" x14ac:dyDescent="0.25">
      <c r="A1807" s="5" t="s">
        <v>248</v>
      </c>
      <c r="B1807" s="3" t="s">
        <v>234</v>
      </c>
      <c r="C1807" s="3" t="s">
        <v>126</v>
      </c>
      <c r="D1807" s="4">
        <v>514571.73822103406</v>
      </c>
      <c r="E1807" t="str">
        <f t="shared" si="56"/>
        <v>Mar</v>
      </c>
      <c r="F1807" t="str">
        <f t="shared" si="57"/>
        <v>2021</v>
      </c>
    </row>
    <row r="1808" spans="1:6" x14ac:dyDescent="0.25">
      <c r="A1808" s="5" t="s">
        <v>248</v>
      </c>
      <c r="B1808" s="3" t="s">
        <v>234</v>
      </c>
      <c r="C1808" s="3" t="s">
        <v>127</v>
      </c>
      <c r="D1808" s="4">
        <v>482187.02643322118</v>
      </c>
      <c r="E1808" t="str">
        <f t="shared" si="56"/>
        <v>Apr</v>
      </c>
      <c r="F1808" t="str">
        <f t="shared" si="57"/>
        <v>2021</v>
      </c>
    </row>
    <row r="1809" spans="1:6" x14ac:dyDescent="0.25">
      <c r="A1809" s="5" t="s">
        <v>248</v>
      </c>
      <c r="B1809" s="3" t="s">
        <v>234</v>
      </c>
      <c r="C1809" s="3" t="s">
        <v>128</v>
      </c>
      <c r="D1809" s="4">
        <v>479694.40765507793</v>
      </c>
      <c r="E1809" t="str">
        <f t="shared" si="56"/>
        <v>May</v>
      </c>
      <c r="F1809" t="str">
        <f t="shared" si="57"/>
        <v>2021</v>
      </c>
    </row>
    <row r="1810" spans="1:6" x14ac:dyDescent="0.25">
      <c r="A1810" s="5" t="s">
        <v>248</v>
      </c>
      <c r="B1810" s="3" t="s">
        <v>234</v>
      </c>
      <c r="C1810" s="3" t="s">
        <v>129</v>
      </c>
      <c r="D1810" s="4">
        <v>478656.82574333122</v>
      </c>
      <c r="E1810" t="str">
        <f t="shared" si="56"/>
        <v>Jun</v>
      </c>
      <c r="F1810" t="str">
        <f t="shared" si="57"/>
        <v>2021</v>
      </c>
    </row>
    <row r="1811" spans="1:6" x14ac:dyDescent="0.25">
      <c r="A1811" s="5" t="s">
        <v>248</v>
      </c>
      <c r="B1811" s="3" t="s">
        <v>234</v>
      </c>
      <c r="C1811" s="3" t="s">
        <v>130</v>
      </c>
      <c r="D1811" s="4">
        <v>479217.77600764111</v>
      </c>
      <c r="E1811" t="str">
        <f t="shared" si="56"/>
        <v>Jul</v>
      </c>
      <c r="F1811" t="str">
        <f t="shared" si="57"/>
        <v>2021</v>
      </c>
    </row>
    <row r="1812" spans="1:6" x14ac:dyDescent="0.25">
      <c r="A1812" s="5" t="s">
        <v>248</v>
      </c>
      <c r="B1812" s="3" t="s">
        <v>234</v>
      </c>
      <c r="C1812" s="3" t="s">
        <v>131</v>
      </c>
      <c r="D1812" s="4">
        <v>475501.90074223885</v>
      </c>
      <c r="E1812" t="str">
        <f t="shared" si="56"/>
        <v>Aug</v>
      </c>
      <c r="F1812" t="str">
        <f t="shared" si="57"/>
        <v>2021</v>
      </c>
    </row>
    <row r="1813" spans="1:6" x14ac:dyDescent="0.25">
      <c r="A1813" s="5" t="s">
        <v>248</v>
      </c>
      <c r="B1813" s="3" t="s">
        <v>234</v>
      </c>
      <c r="C1813" s="3" t="s">
        <v>132</v>
      </c>
      <c r="D1813" s="4">
        <v>465182.97562887945</v>
      </c>
      <c r="E1813" t="str">
        <f t="shared" si="56"/>
        <v>Sep</v>
      </c>
      <c r="F1813" t="str">
        <f t="shared" si="57"/>
        <v>2021</v>
      </c>
    </row>
    <row r="1814" spans="1:6" x14ac:dyDescent="0.25">
      <c r="A1814" s="5" t="s">
        <v>248</v>
      </c>
      <c r="B1814" s="3" t="s">
        <v>234</v>
      </c>
      <c r="C1814" s="3" t="s">
        <v>133</v>
      </c>
      <c r="D1814" s="4">
        <v>190283.45311393743</v>
      </c>
      <c r="E1814" t="str">
        <f t="shared" si="56"/>
        <v>Oct</v>
      </c>
      <c r="F1814" t="str">
        <f t="shared" si="57"/>
        <v>2021</v>
      </c>
    </row>
    <row r="1815" spans="1:6" x14ac:dyDescent="0.25">
      <c r="A1815" s="5" t="s">
        <v>248</v>
      </c>
      <c r="B1815" s="3" t="s">
        <v>234</v>
      </c>
      <c r="C1815" s="3" t="s">
        <v>134</v>
      </c>
      <c r="D1815" s="4">
        <v>120340.38588038473</v>
      </c>
      <c r="E1815" t="str">
        <f t="shared" si="56"/>
        <v>Nov</v>
      </c>
      <c r="F1815" t="str">
        <f t="shared" si="57"/>
        <v>2021</v>
      </c>
    </row>
    <row r="1816" spans="1:6" x14ac:dyDescent="0.25">
      <c r="A1816" s="5" t="s">
        <v>248</v>
      </c>
      <c r="B1816" s="3" t="s">
        <v>234</v>
      </c>
      <c r="C1816" s="3" t="s">
        <v>135</v>
      </c>
      <c r="D1816" s="4">
        <v>117913.25291711361</v>
      </c>
      <c r="E1816" t="str">
        <f t="shared" si="56"/>
        <v>Dec</v>
      </c>
      <c r="F1816" t="str">
        <f t="shared" si="57"/>
        <v>2021</v>
      </c>
    </row>
    <row r="1817" spans="1:6" x14ac:dyDescent="0.25">
      <c r="A1817" s="5" t="s">
        <v>248</v>
      </c>
      <c r="B1817" s="3" t="s">
        <v>234</v>
      </c>
      <c r="C1817" s="3" t="s">
        <v>136</v>
      </c>
      <c r="D1817" s="4">
        <v>117008.85570973011</v>
      </c>
      <c r="E1817" t="str">
        <f t="shared" si="56"/>
        <v>Jan</v>
      </c>
      <c r="F1817" t="str">
        <f t="shared" si="57"/>
        <v>2022</v>
      </c>
    </row>
    <row r="1818" spans="1:6" x14ac:dyDescent="0.25">
      <c r="A1818" s="5" t="s">
        <v>248</v>
      </c>
      <c r="B1818" s="3" t="s">
        <v>234</v>
      </c>
      <c r="C1818" s="3" t="s">
        <v>137</v>
      </c>
      <c r="D1818" s="4">
        <v>115357.00565442743</v>
      </c>
      <c r="E1818" t="str">
        <f t="shared" si="56"/>
        <v>Feb</v>
      </c>
      <c r="F1818" t="str">
        <f t="shared" si="57"/>
        <v>2022</v>
      </c>
    </row>
    <row r="1819" spans="1:6" x14ac:dyDescent="0.25">
      <c r="A1819" s="5" t="s">
        <v>248</v>
      </c>
      <c r="B1819" s="3" t="s">
        <v>234</v>
      </c>
      <c r="C1819" s="3" t="s">
        <v>138</v>
      </c>
      <c r="D1819" s="4">
        <v>114191.05437169783</v>
      </c>
      <c r="E1819" t="str">
        <f t="shared" si="56"/>
        <v>Mar</v>
      </c>
      <c r="F1819" t="str">
        <f t="shared" si="57"/>
        <v>2022</v>
      </c>
    </row>
    <row r="1820" spans="1:6" x14ac:dyDescent="0.25">
      <c r="A1820" s="5" t="s">
        <v>248</v>
      </c>
      <c r="B1820" s="3" t="s">
        <v>234</v>
      </c>
      <c r="C1820" s="3" t="s">
        <v>139</v>
      </c>
      <c r="D1820" s="4">
        <v>112960.7078207429</v>
      </c>
      <c r="E1820" t="str">
        <f t="shared" si="56"/>
        <v>Apr</v>
      </c>
      <c r="F1820" t="str">
        <f t="shared" si="57"/>
        <v>2022</v>
      </c>
    </row>
    <row r="1821" spans="1:6" x14ac:dyDescent="0.25">
      <c r="A1821" s="5" t="s">
        <v>248</v>
      </c>
      <c r="B1821" s="3" t="s">
        <v>234</v>
      </c>
      <c r="C1821" s="3" t="s">
        <v>140</v>
      </c>
      <c r="D1821" s="4">
        <v>111790.76890518508</v>
      </c>
      <c r="E1821" t="str">
        <f t="shared" si="56"/>
        <v>May</v>
      </c>
      <c r="F1821" t="str">
        <f t="shared" si="57"/>
        <v>2022</v>
      </c>
    </row>
    <row r="1822" spans="1:6" x14ac:dyDescent="0.25">
      <c r="A1822" s="5" t="s">
        <v>248</v>
      </c>
      <c r="B1822" s="3" t="s">
        <v>234</v>
      </c>
      <c r="C1822" s="3" t="s">
        <v>141</v>
      </c>
      <c r="D1822" s="4">
        <v>110636.18772318339</v>
      </c>
      <c r="E1822" t="str">
        <f t="shared" si="56"/>
        <v>Jun</v>
      </c>
      <c r="F1822" t="str">
        <f t="shared" si="57"/>
        <v>2022</v>
      </c>
    </row>
    <row r="1823" spans="1:6" x14ac:dyDescent="0.25">
      <c r="A1823" s="5" t="s">
        <v>248</v>
      </c>
      <c r="B1823" s="3" t="s">
        <v>234</v>
      </c>
      <c r="C1823" s="3" t="s">
        <v>142</v>
      </c>
      <c r="D1823" s="4">
        <v>109496.72350601034</v>
      </c>
      <c r="E1823" t="str">
        <f t="shared" si="56"/>
        <v>Jul</v>
      </c>
      <c r="F1823" t="str">
        <f t="shared" si="57"/>
        <v>2022</v>
      </c>
    </row>
    <row r="1824" spans="1:6" x14ac:dyDescent="0.25">
      <c r="A1824" s="5" t="s">
        <v>248</v>
      </c>
      <c r="B1824" s="3" t="s">
        <v>234</v>
      </c>
      <c r="C1824" s="3" t="s">
        <v>143</v>
      </c>
      <c r="D1824" s="4">
        <v>108372.15085253742</v>
      </c>
      <c r="E1824" t="str">
        <f t="shared" si="56"/>
        <v>Aug</v>
      </c>
      <c r="F1824" t="str">
        <f t="shared" si="57"/>
        <v>2022</v>
      </c>
    </row>
    <row r="1825" spans="1:6" x14ac:dyDescent="0.25">
      <c r="A1825" s="5" t="s">
        <v>248</v>
      </c>
      <c r="B1825" s="3" t="s">
        <v>234</v>
      </c>
      <c r="C1825" s="3" t="s">
        <v>144</v>
      </c>
      <c r="D1825" s="4">
        <v>107262.24189292057</v>
      </c>
      <c r="E1825" t="str">
        <f t="shared" si="56"/>
        <v>Sep</v>
      </c>
      <c r="F1825" t="str">
        <f t="shared" si="57"/>
        <v>2022</v>
      </c>
    </row>
    <row r="1826" spans="1:6" x14ac:dyDescent="0.25">
      <c r="A1826" s="5" t="s">
        <v>248</v>
      </c>
      <c r="B1826" s="3" t="s">
        <v>234</v>
      </c>
      <c r="C1826" s="3" t="s">
        <v>145</v>
      </c>
      <c r="D1826" s="4">
        <v>106166.77554893652</v>
      </c>
      <c r="E1826" t="str">
        <f t="shared" si="56"/>
        <v>Oct</v>
      </c>
      <c r="F1826" t="str">
        <f t="shared" si="57"/>
        <v>2022</v>
      </c>
    </row>
    <row r="1827" spans="1:6" x14ac:dyDescent="0.25">
      <c r="A1827" s="5" t="s">
        <v>248</v>
      </c>
      <c r="B1827" s="3" t="s">
        <v>234</v>
      </c>
      <c r="C1827" s="3" t="s">
        <v>146</v>
      </c>
      <c r="D1827" s="4">
        <v>105085.53326526709</v>
      </c>
      <c r="E1827" t="str">
        <f t="shared" si="56"/>
        <v>Nov</v>
      </c>
      <c r="F1827" t="str">
        <f t="shared" si="57"/>
        <v>2022</v>
      </c>
    </row>
    <row r="1828" spans="1:6" x14ac:dyDescent="0.25">
      <c r="A1828" s="5" t="s">
        <v>248</v>
      </c>
      <c r="B1828" s="3" t="s">
        <v>234</v>
      </c>
      <c r="C1828" s="3" t="s">
        <v>147</v>
      </c>
      <c r="D1828" s="4">
        <v>104018.30295530955</v>
      </c>
      <c r="E1828" t="str">
        <f t="shared" si="56"/>
        <v>Dec</v>
      </c>
      <c r="F1828" t="str">
        <f t="shared" si="57"/>
        <v>2022</v>
      </c>
    </row>
    <row r="1829" spans="1:6" x14ac:dyDescent="0.25">
      <c r="A1829" s="5" t="s">
        <v>248</v>
      </c>
      <c r="B1829" s="3" t="s">
        <v>234</v>
      </c>
      <c r="C1829" s="3" t="s">
        <v>148</v>
      </c>
      <c r="D1829" s="4">
        <v>102964.86902519835</v>
      </c>
      <c r="E1829" t="str">
        <f t="shared" si="56"/>
        <v>Jan</v>
      </c>
      <c r="F1829" t="str">
        <f t="shared" si="57"/>
        <v>2023</v>
      </c>
    </row>
    <row r="1830" spans="1:6" x14ac:dyDescent="0.25">
      <c r="A1830" s="5" t="s">
        <v>248</v>
      </c>
      <c r="B1830" s="3" t="s">
        <v>234</v>
      </c>
      <c r="C1830" s="3" t="s">
        <v>149</v>
      </c>
      <c r="D1830" s="4">
        <v>101925.02787995142</v>
      </c>
      <c r="E1830" t="str">
        <f t="shared" si="56"/>
        <v>Feb</v>
      </c>
      <c r="F1830" t="str">
        <f t="shared" si="57"/>
        <v>2023</v>
      </c>
    </row>
    <row r="1831" spans="1:6" x14ac:dyDescent="0.25">
      <c r="A1831" s="5" t="s">
        <v>248</v>
      </c>
      <c r="B1831" s="3" t="s">
        <v>234</v>
      </c>
      <c r="C1831" s="3" t="s">
        <v>150</v>
      </c>
      <c r="D1831" s="4">
        <v>100898.57556313413</v>
      </c>
      <c r="E1831" t="str">
        <f t="shared" si="56"/>
        <v>Mar</v>
      </c>
      <c r="F1831" t="str">
        <f t="shared" si="57"/>
        <v>2023</v>
      </c>
    </row>
    <row r="1832" spans="1:6" x14ac:dyDescent="0.25">
      <c r="A1832" s="5" t="s">
        <v>248</v>
      </c>
      <c r="B1832" s="3" t="s">
        <v>234</v>
      </c>
      <c r="C1832" s="3" t="s">
        <v>151</v>
      </c>
      <c r="D1832" s="4">
        <v>99885.310179764478</v>
      </c>
      <c r="E1832" t="str">
        <f t="shared" si="56"/>
        <v>Apr</v>
      </c>
      <c r="F1832" t="str">
        <f t="shared" si="57"/>
        <v>2023</v>
      </c>
    </row>
    <row r="1833" spans="1:6" x14ac:dyDescent="0.25">
      <c r="A1833" s="5" t="s">
        <v>248</v>
      </c>
      <c r="B1833" s="3" t="s">
        <v>234</v>
      </c>
      <c r="C1833" s="3" t="s">
        <v>152</v>
      </c>
      <c r="D1833" s="4">
        <v>98885.03388067073</v>
      </c>
      <c r="E1833" t="str">
        <f t="shared" si="56"/>
        <v>May</v>
      </c>
      <c r="F1833" t="str">
        <f t="shared" si="57"/>
        <v>2023</v>
      </c>
    </row>
    <row r="1834" spans="1:6" x14ac:dyDescent="0.25">
      <c r="A1834" s="5" t="s">
        <v>248</v>
      </c>
      <c r="B1834" s="3" t="s">
        <v>234</v>
      </c>
      <c r="C1834" s="3" t="s">
        <v>153</v>
      </c>
      <c r="D1834" s="4">
        <v>97897.558431206984</v>
      </c>
      <c r="E1834" t="str">
        <f t="shared" si="56"/>
        <v>Jun</v>
      </c>
      <c r="F1834" t="str">
        <f t="shared" si="57"/>
        <v>2023</v>
      </c>
    </row>
    <row r="1835" spans="1:6" x14ac:dyDescent="0.25">
      <c r="A1835" s="5" t="s">
        <v>248</v>
      </c>
      <c r="B1835" s="3" t="s">
        <v>234</v>
      </c>
      <c r="C1835" s="3" t="s">
        <v>154</v>
      </c>
      <c r="D1835" s="4">
        <v>96922.686359296364</v>
      </c>
      <c r="E1835" t="str">
        <f t="shared" si="56"/>
        <v>Jul</v>
      </c>
      <c r="F1835" t="str">
        <f t="shared" si="57"/>
        <v>2023</v>
      </c>
    </row>
    <row r="1836" spans="1:6" x14ac:dyDescent="0.25">
      <c r="A1836" s="5" t="s">
        <v>248</v>
      </c>
      <c r="B1836" s="3" t="s">
        <v>234</v>
      </c>
      <c r="C1836" s="3" t="s">
        <v>155</v>
      </c>
      <c r="D1836" s="4">
        <v>95960.23301465073</v>
      </c>
      <c r="E1836" t="str">
        <f t="shared" si="56"/>
        <v>Aug</v>
      </c>
      <c r="F1836" t="str">
        <f t="shared" si="57"/>
        <v>2023</v>
      </c>
    </row>
    <row r="1837" spans="1:6" x14ac:dyDescent="0.25">
      <c r="A1837" s="5" t="s">
        <v>248</v>
      </c>
      <c r="B1837" s="3" t="s">
        <v>234</v>
      </c>
      <c r="C1837" s="3" t="s">
        <v>156</v>
      </c>
      <c r="D1837" s="4">
        <v>95010.0152469819</v>
      </c>
      <c r="E1837" t="str">
        <f t="shared" si="56"/>
        <v>Sep</v>
      </c>
      <c r="F1837" t="str">
        <f t="shared" si="57"/>
        <v>2023</v>
      </c>
    </row>
    <row r="1838" spans="1:6" x14ac:dyDescent="0.25">
      <c r="A1838" s="5" t="s">
        <v>248</v>
      </c>
      <c r="B1838" s="3" t="s">
        <v>234</v>
      </c>
      <c r="C1838" s="3" t="s">
        <v>157</v>
      </c>
      <c r="D1838" s="4">
        <v>94071.853751812072</v>
      </c>
      <c r="E1838" t="str">
        <f t="shared" si="56"/>
        <v>Oct</v>
      </c>
      <c r="F1838" t="str">
        <f t="shared" si="57"/>
        <v>2023</v>
      </c>
    </row>
    <row r="1839" spans="1:6" x14ac:dyDescent="0.25">
      <c r="A1839" s="5" t="s">
        <v>248</v>
      </c>
      <c r="B1839" s="3" t="s">
        <v>234</v>
      </c>
      <c r="C1839" s="3" t="s">
        <v>158</v>
      </c>
      <c r="D1839" s="4">
        <v>93039.320886185742</v>
      </c>
      <c r="E1839" t="str">
        <f t="shared" si="56"/>
        <v>Nov</v>
      </c>
      <c r="F1839" t="str">
        <f t="shared" si="57"/>
        <v>2023</v>
      </c>
    </row>
    <row r="1840" spans="1:6" x14ac:dyDescent="0.25">
      <c r="A1840" s="5" t="s">
        <v>248</v>
      </c>
      <c r="B1840" s="3" t="s">
        <v>234</v>
      </c>
      <c r="C1840" s="3" t="s">
        <v>159</v>
      </c>
      <c r="D1840" s="4">
        <v>92124.738684032985</v>
      </c>
      <c r="E1840" t="str">
        <f t="shared" si="56"/>
        <v>Dec</v>
      </c>
      <c r="F1840" t="str">
        <f t="shared" si="57"/>
        <v>2023</v>
      </c>
    </row>
    <row r="1841" spans="1:6" x14ac:dyDescent="0.25">
      <c r="A1841" s="5" t="s">
        <v>248</v>
      </c>
      <c r="B1841" s="3" t="s">
        <v>234</v>
      </c>
      <c r="C1841" s="3" t="s">
        <v>160</v>
      </c>
      <c r="D1841" s="4">
        <v>91221.684648208611</v>
      </c>
      <c r="E1841" t="str">
        <f t="shared" si="56"/>
        <v>Jan</v>
      </c>
      <c r="F1841" t="str">
        <f t="shared" si="57"/>
        <v>2024</v>
      </c>
    </row>
    <row r="1842" spans="1:6" x14ac:dyDescent="0.25">
      <c r="A1842" s="5" t="s">
        <v>248</v>
      </c>
      <c r="B1842" s="3" t="s">
        <v>234</v>
      </c>
      <c r="C1842" s="3" t="s">
        <v>161</v>
      </c>
      <c r="D1842" s="4">
        <v>90329.990888760614</v>
      </c>
      <c r="E1842" t="str">
        <f t="shared" si="56"/>
        <v>Feb</v>
      </c>
      <c r="F1842" t="str">
        <f t="shared" si="57"/>
        <v>2024</v>
      </c>
    </row>
    <row r="1843" spans="1:6" x14ac:dyDescent="0.25">
      <c r="A1843" s="5" t="s">
        <v>248</v>
      </c>
      <c r="B1843" s="3" t="s">
        <v>234</v>
      </c>
      <c r="C1843" s="3" t="s">
        <v>162</v>
      </c>
      <c r="D1843" s="4">
        <v>89449.487831379272</v>
      </c>
      <c r="E1843" t="str">
        <f t="shared" si="56"/>
        <v>Mar</v>
      </c>
      <c r="F1843" t="str">
        <f t="shared" si="57"/>
        <v>2024</v>
      </c>
    </row>
    <row r="1844" spans="1:6" x14ac:dyDescent="0.25">
      <c r="A1844" s="5" t="s">
        <v>248</v>
      </c>
      <c r="B1844" s="3" t="s">
        <v>234</v>
      </c>
      <c r="C1844" s="3" t="s">
        <v>163</v>
      </c>
      <c r="D1844" s="4">
        <v>88580.013431922853</v>
      </c>
      <c r="E1844" t="str">
        <f t="shared" si="56"/>
        <v>Apr</v>
      </c>
      <c r="F1844" t="str">
        <f t="shared" si="57"/>
        <v>2024</v>
      </c>
    </row>
    <row r="1845" spans="1:6" x14ac:dyDescent="0.25">
      <c r="A1845" s="5" t="s">
        <v>248</v>
      </c>
      <c r="B1845" s="3" t="s">
        <v>234</v>
      </c>
      <c r="C1845" s="3" t="s">
        <v>164</v>
      </c>
      <c r="D1845" s="4">
        <v>87721.406769154826</v>
      </c>
      <c r="E1845" t="str">
        <f t="shared" si="56"/>
        <v>May</v>
      </c>
      <c r="F1845" t="str">
        <f t="shared" si="57"/>
        <v>2024</v>
      </c>
    </row>
    <row r="1846" spans="1:6" x14ac:dyDescent="0.25">
      <c r="A1846" s="5" t="s">
        <v>248</v>
      </c>
      <c r="B1846" s="3" t="s">
        <v>234</v>
      </c>
      <c r="C1846" s="3" t="s">
        <v>165</v>
      </c>
      <c r="D1846" s="4">
        <v>86873.509121838666</v>
      </c>
      <c r="E1846" t="str">
        <f t="shared" si="56"/>
        <v>Jun</v>
      </c>
      <c r="F1846" t="str">
        <f t="shared" si="57"/>
        <v>2024</v>
      </c>
    </row>
    <row r="1847" spans="1:6" x14ac:dyDescent="0.25">
      <c r="A1847" s="5" t="s">
        <v>248</v>
      </c>
      <c r="B1847" s="3" t="s">
        <v>234</v>
      </c>
      <c r="C1847" s="3" t="s">
        <v>166</v>
      </c>
      <c r="D1847" s="4">
        <v>86036.164614548208</v>
      </c>
      <c r="E1847" t="str">
        <f t="shared" si="56"/>
        <v>Jul</v>
      </c>
      <c r="F1847" t="str">
        <f t="shared" si="57"/>
        <v>2024</v>
      </c>
    </row>
    <row r="1848" spans="1:6" x14ac:dyDescent="0.25">
      <c r="A1848" s="5" t="s">
        <v>248</v>
      </c>
      <c r="B1848" s="3" t="s">
        <v>234</v>
      </c>
      <c r="C1848" s="3" t="s">
        <v>167</v>
      </c>
      <c r="D1848" s="4">
        <v>85209.217810404618</v>
      </c>
      <c r="E1848" t="str">
        <f t="shared" si="56"/>
        <v>Aug</v>
      </c>
      <c r="F1848" t="str">
        <f t="shared" si="57"/>
        <v>2024</v>
      </c>
    </row>
    <row r="1849" spans="1:6" x14ac:dyDescent="0.25">
      <c r="A1849" s="5" t="s">
        <v>248</v>
      </c>
      <c r="B1849" s="3" t="s">
        <v>234</v>
      </c>
      <c r="C1849" s="3" t="s">
        <v>168</v>
      </c>
      <c r="D1849" s="4">
        <v>84392.519441244629</v>
      </c>
      <c r="E1849" t="str">
        <f t="shared" si="56"/>
        <v>Sep</v>
      </c>
      <c r="F1849" t="str">
        <f t="shared" si="57"/>
        <v>2024</v>
      </c>
    </row>
    <row r="1850" spans="1:6" x14ac:dyDescent="0.25">
      <c r="A1850" s="5" t="s">
        <v>248</v>
      </c>
      <c r="B1850" s="3" t="s">
        <v>234</v>
      </c>
      <c r="C1850" s="3" t="s">
        <v>169</v>
      </c>
      <c r="D1850" s="4">
        <v>83585.923946167823</v>
      </c>
      <c r="E1850" t="str">
        <f t="shared" si="56"/>
        <v>Oct</v>
      </c>
      <c r="F1850" t="str">
        <f t="shared" si="57"/>
        <v>2024</v>
      </c>
    </row>
    <row r="1851" spans="1:6" x14ac:dyDescent="0.25">
      <c r="A1851" s="5" t="s">
        <v>248</v>
      </c>
      <c r="B1851" s="3" t="s">
        <v>234</v>
      </c>
      <c r="C1851" s="3" t="s">
        <v>170</v>
      </c>
      <c r="D1851" s="4">
        <v>82789.278888295434</v>
      </c>
      <c r="E1851" t="str">
        <f t="shared" si="56"/>
        <v>Nov</v>
      </c>
      <c r="F1851" t="str">
        <f t="shared" si="57"/>
        <v>2024</v>
      </c>
    </row>
    <row r="1852" spans="1:6" x14ac:dyDescent="0.25">
      <c r="A1852" s="5" t="s">
        <v>248</v>
      </c>
      <c r="B1852" s="3" t="s">
        <v>234</v>
      </c>
      <c r="C1852" s="3" t="s">
        <v>171</v>
      </c>
      <c r="D1852" s="4">
        <v>82002.442891084822</v>
      </c>
      <c r="E1852" t="str">
        <f t="shared" si="56"/>
        <v>Dec</v>
      </c>
      <c r="F1852" t="str">
        <f t="shared" si="57"/>
        <v>2024</v>
      </c>
    </row>
    <row r="1853" spans="1:6" x14ac:dyDescent="0.25">
      <c r="A1853" s="5" t="s">
        <v>248</v>
      </c>
      <c r="B1853" s="3" t="s">
        <v>234</v>
      </c>
      <c r="C1853" s="3" t="s">
        <v>172</v>
      </c>
      <c r="D1853" s="4">
        <v>81225.279123803659</v>
      </c>
      <c r="E1853" t="str">
        <f t="shared" si="56"/>
        <v>Jan</v>
      </c>
      <c r="F1853" t="str">
        <f t="shared" si="57"/>
        <v>2025</v>
      </c>
    </row>
    <row r="1854" spans="1:6" x14ac:dyDescent="0.25">
      <c r="A1854" s="5" t="s">
        <v>248</v>
      </c>
      <c r="B1854" s="3" t="s">
        <v>234</v>
      </c>
      <c r="C1854" s="3" t="s">
        <v>173</v>
      </c>
      <c r="D1854" s="4">
        <v>80457.644402646372</v>
      </c>
      <c r="E1854" t="str">
        <f t="shared" si="56"/>
        <v>Feb</v>
      </c>
      <c r="F1854" t="str">
        <f t="shared" si="57"/>
        <v>2025</v>
      </c>
    </row>
    <row r="1855" spans="1:6" x14ac:dyDescent="0.25">
      <c r="A1855" s="5" t="s">
        <v>248</v>
      </c>
      <c r="B1855" s="3" t="s">
        <v>234</v>
      </c>
      <c r="C1855" s="3" t="s">
        <v>174</v>
      </c>
      <c r="D1855" s="4">
        <v>79699.400873975523</v>
      </c>
      <c r="E1855" t="str">
        <f t="shared" si="56"/>
        <v>Mar</v>
      </c>
      <c r="F1855" t="str">
        <f t="shared" si="57"/>
        <v>2025</v>
      </c>
    </row>
    <row r="1856" spans="1:6" x14ac:dyDescent="0.25">
      <c r="A1856" s="5" t="s">
        <v>248</v>
      </c>
      <c r="B1856" s="3" t="s">
        <v>234</v>
      </c>
      <c r="C1856" s="3" t="s">
        <v>175</v>
      </c>
      <c r="D1856" s="4">
        <v>78950.418514321645</v>
      </c>
      <c r="E1856" t="str">
        <f t="shared" si="56"/>
        <v>Apr</v>
      </c>
      <c r="F1856" t="str">
        <f t="shared" si="57"/>
        <v>2025</v>
      </c>
    </row>
    <row r="1857" spans="1:6" x14ac:dyDescent="0.25">
      <c r="A1857" s="5" t="s">
        <v>248</v>
      </c>
      <c r="B1857" s="3" t="s">
        <v>234</v>
      </c>
      <c r="C1857" s="3" t="s">
        <v>176</v>
      </c>
      <c r="D1857" s="4">
        <v>78210.557924236957</v>
      </c>
      <c r="E1857" t="str">
        <f t="shared" si="56"/>
        <v>May</v>
      </c>
      <c r="F1857" t="str">
        <f t="shared" si="57"/>
        <v>2025</v>
      </c>
    </row>
    <row r="1858" spans="1:6" x14ac:dyDescent="0.25">
      <c r="A1858" s="5" t="s">
        <v>248</v>
      </c>
      <c r="B1858" s="3" t="s">
        <v>234</v>
      </c>
      <c r="C1858" s="3" t="s">
        <v>177</v>
      </c>
      <c r="D1858" s="4">
        <v>77582.444044154603</v>
      </c>
      <c r="E1858" t="str">
        <f t="shared" si="56"/>
        <v>Jun</v>
      </c>
      <c r="F1858" t="str">
        <f t="shared" si="57"/>
        <v>2025</v>
      </c>
    </row>
    <row r="1859" spans="1:6" x14ac:dyDescent="0.25">
      <c r="A1859" s="5" t="s">
        <v>248</v>
      </c>
      <c r="B1859" s="3" t="s">
        <v>234</v>
      </c>
      <c r="C1859" s="3" t="s">
        <v>178</v>
      </c>
      <c r="D1859" s="4">
        <v>76859.605936701322</v>
      </c>
      <c r="E1859" t="str">
        <f t="shared" ref="E1859:E1922" si="58">MID(C1859,1,3)</f>
        <v>Jul</v>
      </c>
      <c r="F1859" t="str">
        <f t="shared" ref="F1859:F1922" si="59">MID(C1859,5,4)</f>
        <v>2025</v>
      </c>
    </row>
    <row r="1860" spans="1:6" x14ac:dyDescent="0.25">
      <c r="A1860" s="5" t="s">
        <v>248</v>
      </c>
      <c r="B1860" s="3" t="s">
        <v>234</v>
      </c>
      <c r="C1860" s="3" t="s">
        <v>179</v>
      </c>
      <c r="D1860" s="4">
        <v>76145.51198148221</v>
      </c>
      <c r="E1860" t="str">
        <f t="shared" si="58"/>
        <v>Aug</v>
      </c>
      <c r="F1860" t="str">
        <f t="shared" si="59"/>
        <v>2025</v>
      </c>
    </row>
    <row r="1861" spans="1:6" x14ac:dyDescent="0.25">
      <c r="A1861" s="5" t="s">
        <v>248</v>
      </c>
      <c r="B1861" s="3" t="s">
        <v>234</v>
      </c>
      <c r="C1861" s="3" t="s">
        <v>180</v>
      </c>
      <c r="D1861" s="4">
        <v>75440.038823743351</v>
      </c>
      <c r="E1861" t="str">
        <f t="shared" si="58"/>
        <v>Sep</v>
      </c>
      <c r="F1861" t="str">
        <f t="shared" si="59"/>
        <v>2025</v>
      </c>
    </row>
    <row r="1862" spans="1:6" x14ac:dyDescent="0.25">
      <c r="A1862" s="5" t="s">
        <v>248</v>
      </c>
      <c r="B1862" s="3" t="s">
        <v>234</v>
      </c>
      <c r="C1862" s="3" t="s">
        <v>181</v>
      </c>
      <c r="D1862" s="4">
        <v>74743.068193088562</v>
      </c>
      <c r="E1862" t="str">
        <f t="shared" si="58"/>
        <v>Oct</v>
      </c>
      <c r="F1862" t="str">
        <f t="shared" si="59"/>
        <v>2025</v>
      </c>
    </row>
    <row r="1863" spans="1:6" x14ac:dyDescent="0.25">
      <c r="A1863" s="5" t="s">
        <v>248</v>
      </c>
      <c r="B1863" s="3" t="s">
        <v>234</v>
      </c>
      <c r="C1863" s="3" t="s">
        <v>182</v>
      </c>
      <c r="D1863" s="4">
        <v>74054.475588953588</v>
      </c>
      <c r="E1863" t="str">
        <f t="shared" si="58"/>
        <v>Nov</v>
      </c>
      <c r="F1863" t="str">
        <f t="shared" si="59"/>
        <v>2025</v>
      </c>
    </row>
    <row r="1864" spans="1:6" x14ac:dyDescent="0.25">
      <c r="A1864" s="5" t="s">
        <v>248</v>
      </c>
      <c r="B1864" s="3" t="s">
        <v>234</v>
      </c>
      <c r="C1864" s="3" t="s">
        <v>183</v>
      </c>
      <c r="D1864" s="4">
        <v>73374.145425299997</v>
      </c>
      <c r="E1864" t="str">
        <f t="shared" si="58"/>
        <v>Dec</v>
      </c>
      <c r="F1864" t="str">
        <f t="shared" si="59"/>
        <v>2025</v>
      </c>
    </row>
    <row r="1865" spans="1:6" x14ac:dyDescent="0.25">
      <c r="A1865" s="5" t="s">
        <v>248</v>
      </c>
      <c r="B1865" s="3" t="s">
        <v>234</v>
      </c>
      <c r="C1865" s="3" t="s">
        <v>184</v>
      </c>
      <c r="D1865" s="4">
        <v>72701.958208826443</v>
      </c>
      <c r="E1865" t="str">
        <f t="shared" si="58"/>
        <v>Jan</v>
      </c>
      <c r="F1865" t="str">
        <f t="shared" si="59"/>
        <v>2026</v>
      </c>
    </row>
    <row r="1866" spans="1:6" x14ac:dyDescent="0.25">
      <c r="A1866" s="5" t="s">
        <v>248</v>
      </c>
      <c r="B1866" s="3" t="s">
        <v>234</v>
      </c>
      <c r="C1866" s="3" t="s">
        <v>185</v>
      </c>
      <c r="D1866" s="4">
        <v>72037.803137852228</v>
      </c>
      <c r="E1866" t="str">
        <f t="shared" si="58"/>
        <v>Feb</v>
      </c>
      <c r="F1866" t="str">
        <f t="shared" si="59"/>
        <v>2026</v>
      </c>
    </row>
    <row r="1867" spans="1:6" x14ac:dyDescent="0.25">
      <c r="A1867" s="5" t="s">
        <v>248</v>
      </c>
      <c r="B1867" s="3" t="s">
        <v>234</v>
      </c>
      <c r="C1867" s="3" t="s">
        <v>186</v>
      </c>
      <c r="D1867" s="4">
        <v>71381.564103433746</v>
      </c>
      <c r="E1867" t="str">
        <f t="shared" si="58"/>
        <v>Mar</v>
      </c>
      <c r="F1867" t="str">
        <f t="shared" si="59"/>
        <v>2026</v>
      </c>
    </row>
    <row r="1868" spans="1:6" x14ac:dyDescent="0.25">
      <c r="A1868" s="5" t="s">
        <v>248</v>
      </c>
      <c r="B1868" s="3" t="s">
        <v>234</v>
      </c>
      <c r="C1868" s="3" t="s">
        <v>187</v>
      </c>
      <c r="D1868" s="4">
        <v>70733.133026795491</v>
      </c>
      <c r="E1868" t="str">
        <f t="shared" si="58"/>
        <v>Apr</v>
      </c>
      <c r="F1868" t="str">
        <f t="shared" si="59"/>
        <v>2026</v>
      </c>
    </row>
    <row r="1869" spans="1:6" x14ac:dyDescent="0.25">
      <c r="A1869" s="5" t="s">
        <v>248</v>
      </c>
      <c r="B1869" s="3" t="s">
        <v>234</v>
      </c>
      <c r="C1869" s="3" t="s">
        <v>189</v>
      </c>
      <c r="D1869" s="4">
        <v>70092.396521898976</v>
      </c>
      <c r="E1869" t="str">
        <f t="shared" si="58"/>
        <v>May</v>
      </c>
      <c r="F1869" t="str">
        <f t="shared" si="59"/>
        <v>2026</v>
      </c>
    </row>
    <row r="1870" spans="1:6" x14ac:dyDescent="0.25">
      <c r="A1870" s="5" t="s">
        <v>248</v>
      </c>
      <c r="B1870" s="3" t="s">
        <v>234</v>
      </c>
      <c r="C1870" s="3" t="s">
        <v>191</v>
      </c>
      <c r="D1870" s="4">
        <v>69459.252478684211</v>
      </c>
      <c r="E1870" t="str">
        <f t="shared" si="58"/>
        <v>Jun</v>
      </c>
      <c r="F1870" t="str">
        <f t="shared" si="59"/>
        <v>2026</v>
      </c>
    </row>
    <row r="1871" spans="1:6" x14ac:dyDescent="0.25">
      <c r="A1871" s="5" t="s">
        <v>248</v>
      </c>
      <c r="B1871" s="3" t="s">
        <v>234</v>
      </c>
      <c r="C1871" s="3" t="s">
        <v>192</v>
      </c>
      <c r="D1871" s="4">
        <v>68833.592395470478</v>
      </c>
      <c r="E1871" t="str">
        <f t="shared" si="58"/>
        <v>Jul</v>
      </c>
      <c r="F1871" t="str">
        <f t="shared" si="59"/>
        <v>2026</v>
      </c>
    </row>
    <row r="1872" spans="1:6" x14ac:dyDescent="0.25">
      <c r="A1872" s="5" t="s">
        <v>248</v>
      </c>
      <c r="B1872" s="3" t="s">
        <v>234</v>
      </c>
      <c r="C1872" s="3" t="s">
        <v>193</v>
      </c>
      <c r="D1872" s="4">
        <v>68215.310516387413</v>
      </c>
      <c r="E1872" t="str">
        <f t="shared" si="58"/>
        <v>Aug</v>
      </c>
      <c r="F1872" t="str">
        <f t="shared" si="59"/>
        <v>2026</v>
      </c>
    </row>
    <row r="1873" spans="1:6" x14ac:dyDescent="0.25">
      <c r="A1873" s="5" t="s">
        <v>248</v>
      </c>
      <c r="B1873" s="3" t="s">
        <v>234</v>
      </c>
      <c r="C1873" s="3" t="s">
        <v>194</v>
      </c>
      <c r="D1873" s="4">
        <v>67604.30759282755</v>
      </c>
      <c r="E1873" t="str">
        <f t="shared" si="58"/>
        <v>Sep</v>
      </c>
      <c r="F1873" t="str">
        <f t="shared" si="59"/>
        <v>2026</v>
      </c>
    </row>
    <row r="1874" spans="1:6" x14ac:dyDescent="0.25">
      <c r="A1874" s="5" t="s">
        <v>248</v>
      </c>
      <c r="B1874" s="3" t="s">
        <v>234</v>
      </c>
      <c r="C1874" s="3" t="s">
        <v>195</v>
      </c>
      <c r="D1874" s="4">
        <v>14281.493823988008</v>
      </c>
      <c r="E1874" t="str">
        <f t="shared" si="58"/>
        <v>Oct</v>
      </c>
      <c r="F1874" t="str">
        <f t="shared" si="59"/>
        <v>2026</v>
      </c>
    </row>
    <row r="1875" spans="1:6" x14ac:dyDescent="0.25">
      <c r="A1875" s="5" t="s">
        <v>248</v>
      </c>
      <c r="B1875" s="3" t="s">
        <v>234</v>
      </c>
      <c r="C1875" s="3" t="s">
        <v>196</v>
      </c>
      <c r="D1875" s="4">
        <v>4786.7517207515302</v>
      </c>
      <c r="E1875" t="str">
        <f t="shared" si="58"/>
        <v>Nov</v>
      </c>
      <c r="F1875" t="str">
        <f t="shared" si="59"/>
        <v>2026</v>
      </c>
    </row>
    <row r="1876" spans="1:6" x14ac:dyDescent="0.25">
      <c r="A1876" s="5" t="s">
        <v>248</v>
      </c>
      <c r="B1876" s="3" t="s">
        <v>234</v>
      </c>
      <c r="C1876" s="3" t="s">
        <v>197</v>
      </c>
      <c r="D1876" s="4">
        <v>4766.8814555102808</v>
      </c>
      <c r="E1876" t="str">
        <f t="shared" si="58"/>
        <v>Dec</v>
      </c>
      <c r="F1876" t="str">
        <f t="shared" si="59"/>
        <v>2026</v>
      </c>
    </row>
    <row r="1877" spans="1:6" x14ac:dyDescent="0.25">
      <c r="A1877" s="5" t="s">
        <v>248</v>
      </c>
      <c r="B1877" s="3" t="s">
        <v>234</v>
      </c>
      <c r="C1877" s="3" t="s">
        <v>198</v>
      </c>
      <c r="D1877" s="4">
        <v>4747.0947511694221</v>
      </c>
      <c r="E1877" t="str">
        <f t="shared" si="58"/>
        <v>Jan</v>
      </c>
      <c r="F1877" t="str">
        <f t="shared" si="59"/>
        <v>2027</v>
      </c>
    </row>
    <row r="1878" spans="1:6" x14ac:dyDescent="0.25">
      <c r="A1878" s="5" t="s">
        <v>248</v>
      </c>
      <c r="B1878" s="3" t="s">
        <v>235</v>
      </c>
      <c r="C1878" s="3" t="s">
        <v>14</v>
      </c>
      <c r="D1878" s="4">
        <v>8191931.3068620004</v>
      </c>
      <c r="E1878" t="str">
        <f t="shared" si="58"/>
        <v>Nov</v>
      </c>
      <c r="F1878" t="str">
        <f t="shared" si="59"/>
        <v>2011</v>
      </c>
    </row>
    <row r="1879" spans="1:6" x14ac:dyDescent="0.25">
      <c r="A1879" s="5" t="s">
        <v>248</v>
      </c>
      <c r="B1879" s="3" t="s">
        <v>235</v>
      </c>
      <c r="C1879" s="3" t="s">
        <v>15</v>
      </c>
      <c r="D1879" s="4">
        <v>14153631.791730681</v>
      </c>
      <c r="E1879" t="str">
        <f t="shared" si="58"/>
        <v>Dec</v>
      </c>
      <c r="F1879" t="str">
        <f t="shared" si="59"/>
        <v>2011</v>
      </c>
    </row>
    <row r="1880" spans="1:6" x14ac:dyDescent="0.25">
      <c r="A1880" s="5" t="s">
        <v>248</v>
      </c>
      <c r="B1880" s="3" t="s">
        <v>235</v>
      </c>
      <c r="C1880" s="3" t="s">
        <v>16</v>
      </c>
      <c r="D1880" s="4">
        <v>11506584.329705499</v>
      </c>
      <c r="E1880" t="str">
        <f t="shared" si="58"/>
        <v>Jan</v>
      </c>
      <c r="F1880" t="str">
        <f t="shared" si="59"/>
        <v>2012</v>
      </c>
    </row>
    <row r="1881" spans="1:6" x14ac:dyDescent="0.25">
      <c r="A1881" s="5" t="s">
        <v>248</v>
      </c>
      <c r="B1881" s="3" t="s">
        <v>235</v>
      </c>
      <c r="C1881" s="3" t="s">
        <v>17</v>
      </c>
      <c r="D1881" s="4">
        <v>9273440.2000996452</v>
      </c>
      <c r="E1881" t="str">
        <f t="shared" si="58"/>
        <v>Feb</v>
      </c>
      <c r="F1881" t="str">
        <f t="shared" si="59"/>
        <v>2012</v>
      </c>
    </row>
    <row r="1882" spans="1:6" x14ac:dyDescent="0.25">
      <c r="A1882" s="5" t="s">
        <v>248</v>
      </c>
      <c r="B1882" s="3" t="s">
        <v>235</v>
      </c>
      <c r="C1882" s="3" t="s">
        <v>18</v>
      </c>
      <c r="D1882" s="4">
        <v>8156492.6282841535</v>
      </c>
      <c r="E1882" t="str">
        <f t="shared" si="58"/>
        <v>Mar</v>
      </c>
      <c r="F1882" t="str">
        <f t="shared" si="59"/>
        <v>2012</v>
      </c>
    </row>
    <row r="1883" spans="1:6" x14ac:dyDescent="0.25">
      <c r="A1883" s="5" t="s">
        <v>248</v>
      </c>
      <c r="B1883" s="3" t="s">
        <v>235</v>
      </c>
      <c r="C1883" s="3" t="s">
        <v>19</v>
      </c>
      <c r="D1883" s="4">
        <v>7494603.8231505714</v>
      </c>
      <c r="E1883" t="str">
        <f t="shared" si="58"/>
        <v>Apr</v>
      </c>
      <c r="F1883" t="str">
        <f t="shared" si="59"/>
        <v>2012</v>
      </c>
    </row>
    <row r="1884" spans="1:6" x14ac:dyDescent="0.25">
      <c r="A1884" s="5" t="s">
        <v>248</v>
      </c>
      <c r="B1884" s="3" t="s">
        <v>235</v>
      </c>
      <c r="C1884" s="3" t="s">
        <v>20</v>
      </c>
      <c r="D1884" s="4">
        <v>6920001.3115804382</v>
      </c>
      <c r="E1884" t="str">
        <f t="shared" si="58"/>
        <v>May</v>
      </c>
      <c r="F1884" t="str">
        <f t="shared" si="59"/>
        <v>2012</v>
      </c>
    </row>
    <row r="1885" spans="1:6" x14ac:dyDescent="0.25">
      <c r="A1885" s="5" t="s">
        <v>248</v>
      </c>
      <c r="B1885" s="3" t="s">
        <v>235</v>
      </c>
      <c r="C1885" s="3" t="s">
        <v>21</v>
      </c>
      <c r="D1885" s="4">
        <v>6394985.6937821563</v>
      </c>
      <c r="E1885" t="str">
        <f t="shared" si="58"/>
        <v>Jun</v>
      </c>
      <c r="F1885" t="str">
        <f t="shared" si="59"/>
        <v>2012</v>
      </c>
    </row>
    <row r="1886" spans="1:6" x14ac:dyDescent="0.25">
      <c r="A1886" s="5" t="s">
        <v>248</v>
      </c>
      <c r="B1886" s="3" t="s">
        <v>235</v>
      </c>
      <c r="C1886" s="3" t="s">
        <v>22</v>
      </c>
      <c r="D1886" s="4">
        <v>5822831.6403557211</v>
      </c>
      <c r="E1886" t="str">
        <f t="shared" si="58"/>
        <v>Jul</v>
      </c>
      <c r="F1886" t="str">
        <f t="shared" si="59"/>
        <v>2012</v>
      </c>
    </row>
    <row r="1887" spans="1:6" x14ac:dyDescent="0.25">
      <c r="A1887" s="5" t="s">
        <v>248</v>
      </c>
      <c r="B1887" s="3" t="s">
        <v>235</v>
      </c>
      <c r="C1887" s="3" t="s">
        <v>23</v>
      </c>
      <c r="D1887" s="4">
        <v>5712431.7684614891</v>
      </c>
      <c r="E1887" t="str">
        <f t="shared" si="58"/>
        <v>Aug</v>
      </c>
      <c r="F1887" t="str">
        <f t="shared" si="59"/>
        <v>2012</v>
      </c>
    </row>
    <row r="1888" spans="1:6" x14ac:dyDescent="0.25">
      <c r="A1888" s="5" t="s">
        <v>248</v>
      </c>
      <c r="B1888" s="3" t="s">
        <v>235</v>
      </c>
      <c r="C1888" s="3" t="s">
        <v>24</v>
      </c>
      <c r="D1888" s="4">
        <v>5777957.7391956849</v>
      </c>
      <c r="E1888" t="str">
        <f t="shared" si="58"/>
        <v>Sep</v>
      </c>
      <c r="F1888" t="str">
        <f t="shared" si="59"/>
        <v>2012</v>
      </c>
    </row>
    <row r="1889" spans="1:6" x14ac:dyDescent="0.25">
      <c r="A1889" s="5" t="s">
        <v>248</v>
      </c>
      <c r="B1889" s="3" t="s">
        <v>235</v>
      </c>
      <c r="C1889" s="3" t="s">
        <v>25</v>
      </c>
      <c r="D1889" s="4">
        <v>5891971.3632090604</v>
      </c>
      <c r="E1889" t="str">
        <f t="shared" si="58"/>
        <v>Oct</v>
      </c>
      <c r="F1889" t="str">
        <f t="shared" si="59"/>
        <v>2012</v>
      </c>
    </row>
    <row r="1890" spans="1:6" x14ac:dyDescent="0.25">
      <c r="A1890" s="5" t="s">
        <v>248</v>
      </c>
      <c r="B1890" s="3" t="s">
        <v>235</v>
      </c>
      <c r="C1890" s="3" t="s">
        <v>26</v>
      </c>
      <c r="D1890" s="4">
        <v>5764169.3218713906</v>
      </c>
      <c r="E1890" t="str">
        <f t="shared" si="58"/>
        <v>Nov</v>
      </c>
      <c r="F1890" t="str">
        <f t="shared" si="59"/>
        <v>2012</v>
      </c>
    </row>
    <row r="1891" spans="1:6" x14ac:dyDescent="0.25">
      <c r="A1891" s="5" t="s">
        <v>248</v>
      </c>
      <c r="B1891" s="3" t="s">
        <v>235</v>
      </c>
      <c r="C1891" s="3" t="s">
        <v>27</v>
      </c>
      <c r="D1891" s="4">
        <v>6551170.672822292</v>
      </c>
      <c r="E1891" t="str">
        <f t="shared" si="58"/>
        <v>Dec</v>
      </c>
      <c r="F1891" t="str">
        <f t="shared" si="59"/>
        <v>2012</v>
      </c>
    </row>
    <row r="1892" spans="1:6" x14ac:dyDescent="0.25">
      <c r="A1892" s="5" t="s">
        <v>248</v>
      </c>
      <c r="B1892" s="3" t="s">
        <v>235</v>
      </c>
      <c r="C1892" s="3" t="s">
        <v>28</v>
      </c>
      <c r="D1892" s="4">
        <v>5487898.1353841284</v>
      </c>
      <c r="E1892" t="str">
        <f t="shared" si="58"/>
        <v>Jan</v>
      </c>
      <c r="F1892" t="str">
        <f t="shared" si="59"/>
        <v>2013</v>
      </c>
    </row>
    <row r="1893" spans="1:6" x14ac:dyDescent="0.25">
      <c r="A1893" s="5" t="s">
        <v>248</v>
      </c>
      <c r="B1893" s="3" t="s">
        <v>235</v>
      </c>
      <c r="C1893" s="3" t="s">
        <v>29</v>
      </c>
      <c r="D1893" s="4">
        <v>5364020.2401395123</v>
      </c>
      <c r="E1893" t="str">
        <f t="shared" si="58"/>
        <v>Feb</v>
      </c>
      <c r="F1893" t="str">
        <f t="shared" si="59"/>
        <v>2013</v>
      </c>
    </row>
    <row r="1894" spans="1:6" x14ac:dyDescent="0.25">
      <c r="A1894" s="5" t="s">
        <v>248</v>
      </c>
      <c r="B1894" s="3" t="s">
        <v>235</v>
      </c>
      <c r="C1894" s="3" t="s">
        <v>30</v>
      </c>
      <c r="D1894" s="4">
        <v>5333703.5498392135</v>
      </c>
      <c r="E1894" t="str">
        <f t="shared" si="58"/>
        <v>Mar</v>
      </c>
      <c r="F1894" t="str">
        <f t="shared" si="59"/>
        <v>2013</v>
      </c>
    </row>
    <row r="1895" spans="1:6" x14ac:dyDescent="0.25">
      <c r="A1895" s="5" t="s">
        <v>248</v>
      </c>
      <c r="B1895" s="3" t="s">
        <v>235</v>
      </c>
      <c r="C1895" s="3" t="s">
        <v>31</v>
      </c>
      <c r="D1895" s="4">
        <v>5218680.1758698672</v>
      </c>
      <c r="E1895" t="str">
        <f t="shared" si="58"/>
        <v>Apr</v>
      </c>
      <c r="F1895" t="str">
        <f t="shared" si="59"/>
        <v>2013</v>
      </c>
    </row>
    <row r="1896" spans="1:6" x14ac:dyDescent="0.25">
      <c r="A1896" s="5" t="s">
        <v>248</v>
      </c>
      <c r="B1896" s="3" t="s">
        <v>235</v>
      </c>
      <c r="C1896" s="3" t="s">
        <v>32</v>
      </c>
      <c r="D1896" s="4">
        <v>4977546.2053832021</v>
      </c>
      <c r="E1896" t="str">
        <f t="shared" si="58"/>
        <v>May</v>
      </c>
      <c r="F1896" t="str">
        <f t="shared" si="59"/>
        <v>2013</v>
      </c>
    </row>
    <row r="1897" spans="1:6" x14ac:dyDescent="0.25">
      <c r="A1897" s="5" t="s">
        <v>248</v>
      </c>
      <c r="B1897" s="3" t="s">
        <v>235</v>
      </c>
      <c r="C1897" s="3" t="s">
        <v>33</v>
      </c>
      <c r="D1897" s="4">
        <v>4724760.9667528355</v>
      </c>
      <c r="E1897" t="str">
        <f t="shared" si="58"/>
        <v>Jun</v>
      </c>
      <c r="F1897" t="str">
        <f t="shared" si="59"/>
        <v>2013</v>
      </c>
    </row>
    <row r="1898" spans="1:6" x14ac:dyDescent="0.25">
      <c r="A1898" s="5" t="s">
        <v>248</v>
      </c>
      <c r="B1898" s="3" t="s">
        <v>235</v>
      </c>
      <c r="C1898" s="3" t="s">
        <v>34</v>
      </c>
      <c r="D1898" s="4">
        <v>4447308.5421200152</v>
      </c>
      <c r="E1898" t="str">
        <f t="shared" si="58"/>
        <v>Jul</v>
      </c>
      <c r="F1898" t="str">
        <f t="shared" si="59"/>
        <v>2013</v>
      </c>
    </row>
    <row r="1899" spans="1:6" x14ac:dyDescent="0.25">
      <c r="A1899" s="5" t="s">
        <v>248</v>
      </c>
      <c r="B1899" s="3" t="s">
        <v>235</v>
      </c>
      <c r="C1899" s="3" t="s">
        <v>35</v>
      </c>
      <c r="D1899" s="4">
        <v>4291400.6365642352</v>
      </c>
      <c r="E1899" t="str">
        <f t="shared" si="58"/>
        <v>Aug</v>
      </c>
      <c r="F1899" t="str">
        <f t="shared" si="59"/>
        <v>2013</v>
      </c>
    </row>
    <row r="1900" spans="1:6" x14ac:dyDescent="0.25">
      <c r="A1900" s="5" t="s">
        <v>248</v>
      </c>
      <c r="B1900" s="3" t="s">
        <v>235</v>
      </c>
      <c r="C1900" s="3" t="s">
        <v>36</v>
      </c>
      <c r="D1900" s="4">
        <v>4035734.0799992979</v>
      </c>
      <c r="E1900" t="str">
        <f t="shared" si="58"/>
        <v>Sep</v>
      </c>
      <c r="F1900" t="str">
        <f t="shared" si="59"/>
        <v>2013</v>
      </c>
    </row>
    <row r="1901" spans="1:6" x14ac:dyDescent="0.25">
      <c r="A1901" s="5" t="s">
        <v>248</v>
      </c>
      <c r="B1901" s="3" t="s">
        <v>235</v>
      </c>
      <c r="C1901" s="3" t="s">
        <v>37</v>
      </c>
      <c r="D1901" s="4">
        <v>3885207.6872315076</v>
      </c>
      <c r="E1901" t="str">
        <f t="shared" si="58"/>
        <v>Oct</v>
      </c>
      <c r="F1901" t="str">
        <f t="shared" si="59"/>
        <v>2013</v>
      </c>
    </row>
    <row r="1902" spans="1:6" x14ac:dyDescent="0.25">
      <c r="A1902" s="5" t="s">
        <v>248</v>
      </c>
      <c r="B1902" s="3" t="s">
        <v>235</v>
      </c>
      <c r="C1902" s="3" t="s">
        <v>38</v>
      </c>
      <c r="D1902" s="4">
        <v>3757728.3825592049</v>
      </c>
      <c r="E1902" t="str">
        <f t="shared" si="58"/>
        <v>Nov</v>
      </c>
      <c r="F1902" t="str">
        <f t="shared" si="59"/>
        <v>2013</v>
      </c>
    </row>
    <row r="1903" spans="1:6" x14ac:dyDescent="0.25">
      <c r="A1903" s="5" t="s">
        <v>248</v>
      </c>
      <c r="B1903" s="3" t="s">
        <v>235</v>
      </c>
      <c r="C1903" s="3" t="s">
        <v>39</v>
      </c>
      <c r="D1903" s="4">
        <v>4516454.6199300494</v>
      </c>
      <c r="E1903" t="str">
        <f t="shared" si="58"/>
        <v>Dec</v>
      </c>
      <c r="F1903" t="str">
        <f t="shared" si="59"/>
        <v>2013</v>
      </c>
    </row>
    <row r="1904" spans="1:6" x14ac:dyDescent="0.25">
      <c r="A1904" s="5" t="s">
        <v>248</v>
      </c>
      <c r="B1904" s="3" t="s">
        <v>235</v>
      </c>
      <c r="C1904" s="3" t="s">
        <v>40</v>
      </c>
      <c r="D1904" s="4">
        <v>3530474.8870885945</v>
      </c>
      <c r="E1904" t="str">
        <f t="shared" si="58"/>
        <v>Jan</v>
      </c>
      <c r="F1904" t="str">
        <f t="shared" si="59"/>
        <v>2014</v>
      </c>
    </row>
    <row r="1905" spans="1:6" x14ac:dyDescent="0.25">
      <c r="A1905" s="5" t="s">
        <v>248</v>
      </c>
      <c r="B1905" s="3" t="s">
        <v>235</v>
      </c>
      <c r="C1905" s="3" t="s">
        <v>41</v>
      </c>
      <c r="D1905" s="4">
        <v>3434529.05236032</v>
      </c>
      <c r="E1905" t="str">
        <f t="shared" si="58"/>
        <v>Feb</v>
      </c>
      <c r="F1905" t="str">
        <f t="shared" si="59"/>
        <v>2014</v>
      </c>
    </row>
    <row r="1906" spans="1:6" x14ac:dyDescent="0.25">
      <c r="A1906" s="5" t="s">
        <v>248</v>
      </c>
      <c r="B1906" s="3" t="s">
        <v>235</v>
      </c>
      <c r="C1906" s="3" t="s">
        <v>42</v>
      </c>
      <c r="D1906" s="4">
        <v>3368909.7650747676</v>
      </c>
      <c r="E1906" t="str">
        <f t="shared" si="58"/>
        <v>Mar</v>
      </c>
      <c r="F1906" t="str">
        <f t="shared" si="59"/>
        <v>2014</v>
      </c>
    </row>
    <row r="1907" spans="1:6" x14ac:dyDescent="0.25">
      <c r="A1907" s="5" t="s">
        <v>248</v>
      </c>
      <c r="B1907" s="3" t="s">
        <v>235</v>
      </c>
      <c r="C1907" s="3" t="s">
        <v>43</v>
      </c>
      <c r="D1907" s="4">
        <v>3297334.1405288074</v>
      </c>
      <c r="E1907" t="str">
        <f t="shared" si="58"/>
        <v>Apr</v>
      </c>
      <c r="F1907" t="str">
        <f t="shared" si="59"/>
        <v>2014</v>
      </c>
    </row>
    <row r="1908" spans="1:6" x14ac:dyDescent="0.25">
      <c r="A1908" s="5" t="s">
        <v>248</v>
      </c>
      <c r="B1908" s="3" t="s">
        <v>235</v>
      </c>
      <c r="C1908" s="3" t="s">
        <v>44</v>
      </c>
      <c r="D1908" s="4">
        <v>3213962.3562464686</v>
      </c>
      <c r="E1908" t="str">
        <f t="shared" si="58"/>
        <v>May</v>
      </c>
      <c r="F1908" t="str">
        <f t="shared" si="59"/>
        <v>2014</v>
      </c>
    </row>
    <row r="1909" spans="1:6" x14ac:dyDescent="0.25">
      <c r="A1909" s="5" t="s">
        <v>248</v>
      </c>
      <c r="B1909" s="3" t="s">
        <v>235</v>
      </c>
      <c r="C1909" s="3" t="s">
        <v>45</v>
      </c>
      <c r="D1909" s="4">
        <v>3132231.1100955117</v>
      </c>
      <c r="E1909" t="str">
        <f t="shared" si="58"/>
        <v>Jun</v>
      </c>
      <c r="F1909" t="str">
        <f t="shared" si="59"/>
        <v>2014</v>
      </c>
    </row>
    <row r="1910" spans="1:6" x14ac:dyDescent="0.25">
      <c r="A1910" s="5" t="s">
        <v>248</v>
      </c>
      <c r="B1910" s="3" t="s">
        <v>235</v>
      </c>
      <c r="C1910" s="3" t="s">
        <v>46</v>
      </c>
      <c r="D1910" s="4">
        <v>3053172.6032621008</v>
      </c>
      <c r="E1910" t="str">
        <f t="shared" si="58"/>
        <v>Jul</v>
      </c>
      <c r="F1910" t="str">
        <f t="shared" si="59"/>
        <v>2014</v>
      </c>
    </row>
    <row r="1911" spans="1:6" x14ac:dyDescent="0.25">
      <c r="A1911" s="5" t="s">
        <v>248</v>
      </c>
      <c r="B1911" s="3" t="s">
        <v>235</v>
      </c>
      <c r="C1911" s="3" t="s">
        <v>47</v>
      </c>
      <c r="D1911" s="4">
        <v>2977544.5234067985</v>
      </c>
      <c r="E1911" t="str">
        <f t="shared" si="58"/>
        <v>Aug</v>
      </c>
      <c r="F1911" t="str">
        <f t="shared" si="59"/>
        <v>2014</v>
      </c>
    </row>
    <row r="1912" spans="1:6" x14ac:dyDescent="0.25">
      <c r="A1912" s="5" t="s">
        <v>248</v>
      </c>
      <c r="B1912" s="3" t="s">
        <v>235</v>
      </c>
      <c r="C1912" s="3" t="s">
        <v>48</v>
      </c>
      <c r="D1912" s="4">
        <v>2906441.6485552629</v>
      </c>
      <c r="E1912" t="str">
        <f t="shared" si="58"/>
        <v>Sep</v>
      </c>
      <c r="F1912" t="str">
        <f t="shared" si="59"/>
        <v>2014</v>
      </c>
    </row>
    <row r="1913" spans="1:6" x14ac:dyDescent="0.25">
      <c r="A1913" s="5" t="s">
        <v>248</v>
      </c>
      <c r="B1913" s="3" t="s">
        <v>235</v>
      </c>
      <c r="C1913" s="3" t="s">
        <v>49</v>
      </c>
      <c r="D1913" s="4">
        <v>2831274.5633610142</v>
      </c>
      <c r="E1913" t="str">
        <f t="shared" si="58"/>
        <v>Oct</v>
      </c>
      <c r="F1913" t="str">
        <f t="shared" si="59"/>
        <v>2014</v>
      </c>
    </row>
    <row r="1914" spans="1:6" x14ac:dyDescent="0.25">
      <c r="A1914" s="5" t="s">
        <v>248</v>
      </c>
      <c r="B1914" s="3" t="s">
        <v>235</v>
      </c>
      <c r="C1914" s="3" t="s">
        <v>50</v>
      </c>
      <c r="D1914" s="4">
        <v>2767813.9205837715</v>
      </c>
      <c r="E1914" t="str">
        <f t="shared" si="58"/>
        <v>Nov</v>
      </c>
      <c r="F1914" t="str">
        <f t="shared" si="59"/>
        <v>2014</v>
      </c>
    </row>
    <row r="1915" spans="1:6" x14ac:dyDescent="0.25">
      <c r="A1915" s="5" t="s">
        <v>248</v>
      </c>
      <c r="B1915" s="3" t="s">
        <v>235</v>
      </c>
      <c r="C1915" s="3" t="s">
        <v>51</v>
      </c>
      <c r="D1915" s="4">
        <v>3558357.7067200895</v>
      </c>
      <c r="E1915" t="str">
        <f t="shared" si="58"/>
        <v>Dec</v>
      </c>
      <c r="F1915" t="str">
        <f t="shared" si="59"/>
        <v>2014</v>
      </c>
    </row>
    <row r="1916" spans="1:6" x14ac:dyDescent="0.25">
      <c r="A1916" s="5" t="s">
        <v>248</v>
      </c>
      <c r="B1916" s="3" t="s">
        <v>235</v>
      </c>
      <c r="C1916" s="3" t="s">
        <v>52</v>
      </c>
      <c r="D1916" s="4">
        <v>2646977.9684803868</v>
      </c>
      <c r="E1916" t="str">
        <f t="shared" si="58"/>
        <v>Jan</v>
      </c>
      <c r="F1916" t="str">
        <f t="shared" si="59"/>
        <v>2015</v>
      </c>
    </row>
    <row r="1917" spans="1:6" x14ac:dyDescent="0.25">
      <c r="A1917" s="5" t="s">
        <v>248</v>
      </c>
      <c r="B1917" s="3" t="s">
        <v>235</v>
      </c>
      <c r="C1917" s="3" t="s">
        <v>53</v>
      </c>
      <c r="D1917" s="4">
        <v>2584551.2758782771</v>
      </c>
      <c r="E1917" t="str">
        <f t="shared" si="58"/>
        <v>Feb</v>
      </c>
      <c r="F1917" t="str">
        <f t="shared" si="59"/>
        <v>2015</v>
      </c>
    </row>
    <row r="1918" spans="1:6" x14ac:dyDescent="0.25">
      <c r="A1918" s="5" t="s">
        <v>248</v>
      </c>
      <c r="B1918" s="3" t="s">
        <v>235</v>
      </c>
      <c r="C1918" s="3" t="s">
        <v>54</v>
      </c>
      <c r="D1918" s="4">
        <v>2531659.6666829856</v>
      </c>
      <c r="E1918" t="str">
        <f t="shared" si="58"/>
        <v>Mar</v>
      </c>
      <c r="F1918" t="str">
        <f t="shared" si="59"/>
        <v>2015</v>
      </c>
    </row>
    <row r="1919" spans="1:6" x14ac:dyDescent="0.25">
      <c r="A1919" s="5" t="s">
        <v>248</v>
      </c>
      <c r="B1919" s="3" t="s">
        <v>235</v>
      </c>
      <c r="C1919" s="3" t="s">
        <v>55</v>
      </c>
      <c r="D1919" s="4">
        <v>2475695.2220226112</v>
      </c>
      <c r="E1919" t="str">
        <f t="shared" si="58"/>
        <v>Apr</v>
      </c>
      <c r="F1919" t="str">
        <f t="shared" si="59"/>
        <v>2015</v>
      </c>
    </row>
    <row r="1920" spans="1:6" x14ac:dyDescent="0.25">
      <c r="A1920" s="5" t="s">
        <v>248</v>
      </c>
      <c r="B1920" s="3" t="s">
        <v>235</v>
      </c>
      <c r="C1920" s="3" t="s">
        <v>56</v>
      </c>
      <c r="D1920" s="4">
        <v>2422306.4904418746</v>
      </c>
      <c r="E1920" t="str">
        <f t="shared" si="58"/>
        <v>May</v>
      </c>
      <c r="F1920" t="str">
        <f t="shared" si="59"/>
        <v>2015</v>
      </c>
    </row>
    <row r="1921" spans="1:6" x14ac:dyDescent="0.25">
      <c r="A1921" s="5" t="s">
        <v>248</v>
      </c>
      <c r="B1921" s="3" t="s">
        <v>235</v>
      </c>
      <c r="C1921" s="3" t="s">
        <v>57</v>
      </c>
      <c r="D1921" s="4">
        <v>2368622.1487386231</v>
      </c>
      <c r="E1921" t="str">
        <f t="shared" si="58"/>
        <v>Jun</v>
      </c>
      <c r="F1921" t="str">
        <f t="shared" si="59"/>
        <v>2015</v>
      </c>
    </row>
    <row r="1922" spans="1:6" x14ac:dyDescent="0.25">
      <c r="A1922" s="5" t="s">
        <v>248</v>
      </c>
      <c r="B1922" s="3" t="s">
        <v>235</v>
      </c>
      <c r="C1922" s="3" t="s">
        <v>58</v>
      </c>
      <c r="D1922" s="4">
        <v>2319254.7073436463</v>
      </c>
      <c r="E1922" t="str">
        <f t="shared" si="58"/>
        <v>Jul</v>
      </c>
      <c r="F1922" t="str">
        <f t="shared" si="59"/>
        <v>2015</v>
      </c>
    </row>
    <row r="1923" spans="1:6" x14ac:dyDescent="0.25">
      <c r="A1923" s="5" t="s">
        <v>248</v>
      </c>
      <c r="B1923" s="3" t="s">
        <v>235</v>
      </c>
      <c r="C1923" s="3" t="s">
        <v>59</v>
      </c>
      <c r="D1923" s="4">
        <v>2264447.6625534361</v>
      </c>
      <c r="E1923" t="str">
        <f t="shared" ref="E1923:E1986" si="60">MID(C1923,1,3)</f>
        <v>Aug</v>
      </c>
      <c r="F1923" t="str">
        <f t="shared" ref="F1923:F1986" si="61">MID(C1923,5,4)</f>
        <v>2015</v>
      </c>
    </row>
    <row r="1924" spans="1:6" x14ac:dyDescent="0.25">
      <c r="A1924" s="5" t="s">
        <v>248</v>
      </c>
      <c r="B1924" s="3" t="s">
        <v>235</v>
      </c>
      <c r="C1924" s="3" t="s">
        <v>60</v>
      </c>
      <c r="D1924" s="4">
        <v>2225633.0320857326</v>
      </c>
      <c r="E1924" t="str">
        <f t="shared" si="60"/>
        <v>Sep</v>
      </c>
      <c r="F1924" t="str">
        <f t="shared" si="61"/>
        <v>2015</v>
      </c>
    </row>
    <row r="1925" spans="1:6" x14ac:dyDescent="0.25">
      <c r="A1925" s="5" t="s">
        <v>248</v>
      </c>
      <c r="B1925" s="3" t="s">
        <v>235</v>
      </c>
      <c r="C1925" s="3" t="s">
        <v>61</v>
      </c>
      <c r="D1925" s="4">
        <v>2175891.5232999865</v>
      </c>
      <c r="E1925" t="str">
        <f t="shared" si="60"/>
        <v>Oct</v>
      </c>
      <c r="F1925" t="str">
        <f t="shared" si="61"/>
        <v>2015</v>
      </c>
    </row>
    <row r="1926" spans="1:6" x14ac:dyDescent="0.25">
      <c r="A1926" s="5" t="s">
        <v>248</v>
      </c>
      <c r="B1926" s="3" t="s">
        <v>235</v>
      </c>
      <c r="C1926" s="3" t="s">
        <v>62</v>
      </c>
      <c r="D1926" s="4">
        <v>2126507.8336058115</v>
      </c>
      <c r="E1926" t="str">
        <f t="shared" si="60"/>
        <v>Nov</v>
      </c>
      <c r="F1926" t="str">
        <f t="shared" si="61"/>
        <v>2015</v>
      </c>
    </row>
    <row r="1927" spans="1:6" x14ac:dyDescent="0.25">
      <c r="A1927" s="5" t="s">
        <v>248</v>
      </c>
      <c r="B1927" s="3" t="s">
        <v>235</v>
      </c>
      <c r="C1927" s="3" t="s">
        <v>63</v>
      </c>
      <c r="D1927" s="4">
        <v>2845298.9319827333</v>
      </c>
      <c r="E1927" t="str">
        <f t="shared" si="60"/>
        <v>Dec</v>
      </c>
      <c r="F1927" t="str">
        <f t="shared" si="61"/>
        <v>2015</v>
      </c>
    </row>
    <row r="1928" spans="1:6" x14ac:dyDescent="0.25">
      <c r="A1928" s="5" t="s">
        <v>248</v>
      </c>
      <c r="B1928" s="3" t="s">
        <v>235</v>
      </c>
      <c r="C1928" s="3" t="s">
        <v>64</v>
      </c>
      <c r="D1928" s="4">
        <v>2032047.6049379571</v>
      </c>
      <c r="E1928" t="str">
        <f t="shared" si="60"/>
        <v>Jan</v>
      </c>
      <c r="F1928" t="str">
        <f t="shared" si="61"/>
        <v>2016</v>
      </c>
    </row>
    <row r="1929" spans="1:6" x14ac:dyDescent="0.25">
      <c r="A1929" s="5" t="s">
        <v>248</v>
      </c>
      <c r="B1929" s="3" t="s">
        <v>235</v>
      </c>
      <c r="C1929" s="3" t="s">
        <v>65</v>
      </c>
      <c r="D1929" s="4">
        <v>1990930.5648612811</v>
      </c>
      <c r="E1929" t="str">
        <f t="shared" si="60"/>
        <v>Feb</v>
      </c>
      <c r="F1929" t="str">
        <f t="shared" si="61"/>
        <v>2016</v>
      </c>
    </row>
    <row r="1930" spans="1:6" x14ac:dyDescent="0.25">
      <c r="A1930" s="5" t="s">
        <v>248</v>
      </c>
      <c r="B1930" s="3" t="s">
        <v>235</v>
      </c>
      <c r="C1930" s="3" t="s">
        <v>66</v>
      </c>
      <c r="D1930" s="4">
        <v>1947619.3291398869</v>
      </c>
      <c r="E1930" t="str">
        <f t="shared" si="60"/>
        <v>Mar</v>
      </c>
      <c r="F1930" t="str">
        <f t="shared" si="61"/>
        <v>2016</v>
      </c>
    </row>
    <row r="1931" spans="1:6" x14ac:dyDescent="0.25">
      <c r="A1931" s="5" t="s">
        <v>248</v>
      </c>
      <c r="B1931" s="3" t="s">
        <v>235</v>
      </c>
      <c r="C1931" s="3" t="s">
        <v>67</v>
      </c>
      <c r="D1931" s="4">
        <v>1909233.8227486161</v>
      </c>
      <c r="E1931" t="str">
        <f t="shared" si="60"/>
        <v>Apr</v>
      </c>
      <c r="F1931" t="str">
        <f t="shared" si="61"/>
        <v>2016</v>
      </c>
    </row>
    <row r="1932" spans="1:6" x14ac:dyDescent="0.25">
      <c r="A1932" s="5" t="s">
        <v>248</v>
      </c>
      <c r="B1932" s="3" t="s">
        <v>235</v>
      </c>
      <c r="C1932" s="3" t="s">
        <v>68</v>
      </c>
      <c r="D1932" s="4">
        <v>1869259.1643993105</v>
      </c>
      <c r="E1932" t="str">
        <f t="shared" si="60"/>
        <v>May</v>
      </c>
      <c r="F1932" t="str">
        <f t="shared" si="61"/>
        <v>2016</v>
      </c>
    </row>
    <row r="1933" spans="1:6" x14ac:dyDescent="0.25">
      <c r="A1933" s="5" t="s">
        <v>248</v>
      </c>
      <c r="B1933" s="3" t="s">
        <v>235</v>
      </c>
      <c r="C1933" s="3" t="s">
        <v>69</v>
      </c>
      <c r="D1933" s="4">
        <v>1834255.6166427433</v>
      </c>
      <c r="E1933" t="str">
        <f t="shared" si="60"/>
        <v>Jun</v>
      </c>
      <c r="F1933" t="str">
        <f t="shared" si="61"/>
        <v>2016</v>
      </c>
    </row>
    <row r="1934" spans="1:6" x14ac:dyDescent="0.25">
      <c r="A1934" s="5" t="s">
        <v>248</v>
      </c>
      <c r="B1934" s="3" t="s">
        <v>235</v>
      </c>
      <c r="C1934" s="3" t="s">
        <v>70</v>
      </c>
      <c r="D1934" s="4">
        <v>1801583.4511189891</v>
      </c>
      <c r="E1934" t="str">
        <f t="shared" si="60"/>
        <v>Jul</v>
      </c>
      <c r="F1934" t="str">
        <f t="shared" si="61"/>
        <v>2016</v>
      </c>
    </row>
    <row r="1935" spans="1:6" x14ac:dyDescent="0.25">
      <c r="A1935" s="5" t="s">
        <v>248</v>
      </c>
      <c r="B1935" s="3" t="s">
        <v>235</v>
      </c>
      <c r="C1935" s="3" t="s">
        <v>71</v>
      </c>
      <c r="D1935" s="4">
        <v>1769887.4391016075</v>
      </c>
      <c r="E1935" t="str">
        <f t="shared" si="60"/>
        <v>Aug</v>
      </c>
      <c r="F1935" t="str">
        <f t="shared" si="61"/>
        <v>2016</v>
      </c>
    </row>
    <row r="1936" spans="1:6" x14ac:dyDescent="0.25">
      <c r="A1936" s="5" t="s">
        <v>248</v>
      </c>
      <c r="B1936" s="3" t="s">
        <v>235</v>
      </c>
      <c r="C1936" s="3" t="s">
        <v>72</v>
      </c>
      <c r="D1936" s="4">
        <v>1728793.889651977</v>
      </c>
      <c r="E1936" t="str">
        <f t="shared" si="60"/>
        <v>Sep</v>
      </c>
      <c r="F1936" t="str">
        <f t="shared" si="61"/>
        <v>2016</v>
      </c>
    </row>
    <row r="1937" spans="1:6" x14ac:dyDescent="0.25">
      <c r="A1937" s="5" t="s">
        <v>248</v>
      </c>
      <c r="B1937" s="3" t="s">
        <v>235</v>
      </c>
      <c r="C1937" s="3" t="s">
        <v>73</v>
      </c>
      <c r="D1937" s="4">
        <v>1694377.9125319384</v>
      </c>
      <c r="E1937" t="str">
        <f t="shared" si="60"/>
        <v>Oct</v>
      </c>
      <c r="F1937" t="str">
        <f t="shared" si="61"/>
        <v>2016</v>
      </c>
    </row>
    <row r="1938" spans="1:6" x14ac:dyDescent="0.25">
      <c r="A1938" s="5" t="s">
        <v>248</v>
      </c>
      <c r="B1938" s="3" t="s">
        <v>235</v>
      </c>
      <c r="C1938" s="3" t="s">
        <v>74</v>
      </c>
      <c r="D1938" s="4">
        <v>1658841.306623362</v>
      </c>
      <c r="E1938" t="str">
        <f t="shared" si="60"/>
        <v>Nov</v>
      </c>
      <c r="F1938" t="str">
        <f t="shared" si="61"/>
        <v>2016</v>
      </c>
    </row>
    <row r="1939" spans="1:6" x14ac:dyDescent="0.25">
      <c r="A1939" s="5" t="s">
        <v>248</v>
      </c>
      <c r="B1939" s="3" t="s">
        <v>235</v>
      </c>
      <c r="C1939" s="3" t="s">
        <v>75</v>
      </c>
      <c r="D1939" s="4">
        <v>2275127.508987993</v>
      </c>
      <c r="E1939" t="str">
        <f t="shared" si="60"/>
        <v>Dec</v>
      </c>
      <c r="F1939" t="str">
        <f t="shared" si="61"/>
        <v>2016</v>
      </c>
    </row>
    <row r="1940" spans="1:6" x14ac:dyDescent="0.25">
      <c r="A1940" s="5" t="s">
        <v>248</v>
      </c>
      <c r="B1940" s="3" t="s">
        <v>235</v>
      </c>
      <c r="C1940" s="3" t="s">
        <v>76</v>
      </c>
      <c r="D1940" s="4">
        <v>1596891.0002886481</v>
      </c>
      <c r="E1940" t="str">
        <f t="shared" si="60"/>
        <v>Jan</v>
      </c>
      <c r="F1940" t="str">
        <f t="shared" si="61"/>
        <v>2017</v>
      </c>
    </row>
    <row r="1941" spans="1:6" x14ac:dyDescent="0.25">
      <c r="A1941" s="5" t="s">
        <v>248</v>
      </c>
      <c r="B1941" s="3" t="s">
        <v>235</v>
      </c>
      <c r="C1941" s="3" t="s">
        <v>77</v>
      </c>
      <c r="D1941" s="4">
        <v>1560879.0880846074</v>
      </c>
      <c r="E1941" t="str">
        <f t="shared" si="60"/>
        <v>Feb</v>
      </c>
      <c r="F1941" t="str">
        <f t="shared" si="61"/>
        <v>2017</v>
      </c>
    </row>
    <row r="1942" spans="1:6" x14ac:dyDescent="0.25">
      <c r="A1942" s="5" t="s">
        <v>248</v>
      </c>
      <c r="B1942" s="3" t="s">
        <v>235</v>
      </c>
      <c r="C1942" s="3" t="s">
        <v>78</v>
      </c>
      <c r="D1942" s="4">
        <v>1537538.144985446</v>
      </c>
      <c r="E1942" t="str">
        <f t="shared" si="60"/>
        <v>Mar</v>
      </c>
      <c r="F1942" t="str">
        <f t="shared" si="61"/>
        <v>2017</v>
      </c>
    </row>
    <row r="1943" spans="1:6" x14ac:dyDescent="0.25">
      <c r="A1943" s="5" t="s">
        <v>248</v>
      </c>
      <c r="B1943" s="3" t="s">
        <v>235</v>
      </c>
      <c r="C1943" s="3" t="s">
        <v>79</v>
      </c>
      <c r="D1943" s="4">
        <v>1522029.9070980884</v>
      </c>
      <c r="E1943" t="str">
        <f t="shared" si="60"/>
        <v>Apr</v>
      </c>
      <c r="F1943" t="str">
        <f t="shared" si="61"/>
        <v>2017</v>
      </c>
    </row>
    <row r="1944" spans="1:6" x14ac:dyDescent="0.25">
      <c r="A1944" s="5" t="s">
        <v>248</v>
      </c>
      <c r="B1944" s="3" t="s">
        <v>235</v>
      </c>
      <c r="C1944" s="3" t="s">
        <v>80</v>
      </c>
      <c r="D1944" s="4">
        <v>1491020.4410495302</v>
      </c>
      <c r="E1944" t="str">
        <f t="shared" si="60"/>
        <v>May</v>
      </c>
      <c r="F1944" t="str">
        <f t="shared" si="61"/>
        <v>2017</v>
      </c>
    </row>
    <row r="1945" spans="1:6" x14ac:dyDescent="0.25">
      <c r="A1945" s="5" t="s">
        <v>248</v>
      </c>
      <c r="B1945" s="3" t="s">
        <v>235</v>
      </c>
      <c r="C1945" s="3" t="s">
        <v>81</v>
      </c>
      <c r="D1945" s="4">
        <v>1460957.213329969</v>
      </c>
      <c r="E1945" t="str">
        <f t="shared" si="60"/>
        <v>Jun</v>
      </c>
      <c r="F1945" t="str">
        <f t="shared" si="61"/>
        <v>2017</v>
      </c>
    </row>
    <row r="1946" spans="1:6" x14ac:dyDescent="0.25">
      <c r="A1946" s="5" t="s">
        <v>248</v>
      </c>
      <c r="B1946" s="3" t="s">
        <v>235</v>
      </c>
      <c r="C1946" s="3" t="s">
        <v>82</v>
      </c>
      <c r="D1946" s="4">
        <v>1436828.9524477278</v>
      </c>
      <c r="E1946" t="str">
        <f t="shared" si="60"/>
        <v>Jul</v>
      </c>
      <c r="F1946" t="str">
        <f t="shared" si="61"/>
        <v>2017</v>
      </c>
    </row>
    <row r="1947" spans="1:6" x14ac:dyDescent="0.25">
      <c r="A1947" s="5" t="s">
        <v>248</v>
      </c>
      <c r="B1947" s="3" t="s">
        <v>235</v>
      </c>
      <c r="C1947" s="3" t="s">
        <v>83</v>
      </c>
      <c r="D1947" s="4">
        <v>1402937.1536520747</v>
      </c>
      <c r="E1947" t="str">
        <f t="shared" si="60"/>
        <v>Aug</v>
      </c>
      <c r="F1947" t="str">
        <f t="shared" si="61"/>
        <v>2017</v>
      </c>
    </row>
    <row r="1948" spans="1:6" x14ac:dyDescent="0.25">
      <c r="A1948" s="5" t="s">
        <v>248</v>
      </c>
      <c r="B1948" s="3" t="s">
        <v>235</v>
      </c>
      <c r="C1948" s="3" t="s">
        <v>84</v>
      </c>
      <c r="D1948" s="4">
        <v>1378646.818224954</v>
      </c>
      <c r="E1948" t="str">
        <f t="shared" si="60"/>
        <v>Sep</v>
      </c>
      <c r="F1948" t="str">
        <f t="shared" si="61"/>
        <v>2017</v>
      </c>
    </row>
    <row r="1949" spans="1:6" x14ac:dyDescent="0.25">
      <c r="A1949" s="5" t="s">
        <v>248</v>
      </c>
      <c r="B1949" s="3" t="s">
        <v>235</v>
      </c>
      <c r="C1949" s="3" t="s">
        <v>85</v>
      </c>
      <c r="D1949" s="4">
        <v>1358062.350457577</v>
      </c>
      <c r="E1949" t="str">
        <f t="shared" si="60"/>
        <v>Oct</v>
      </c>
      <c r="F1949" t="str">
        <f t="shared" si="61"/>
        <v>2017</v>
      </c>
    </row>
    <row r="1950" spans="1:6" x14ac:dyDescent="0.25">
      <c r="A1950" s="5" t="s">
        <v>248</v>
      </c>
      <c r="B1950" s="3" t="s">
        <v>235</v>
      </c>
      <c r="C1950" s="3" t="s">
        <v>86</v>
      </c>
      <c r="D1950" s="4">
        <v>1337474.6094118278</v>
      </c>
      <c r="E1950" t="str">
        <f t="shared" si="60"/>
        <v>Nov</v>
      </c>
      <c r="F1950" t="str">
        <f t="shared" si="61"/>
        <v>2017</v>
      </c>
    </row>
    <row r="1951" spans="1:6" x14ac:dyDescent="0.25">
      <c r="A1951" s="5" t="s">
        <v>248</v>
      </c>
      <c r="B1951" s="3" t="s">
        <v>235</v>
      </c>
      <c r="C1951" s="3" t="s">
        <v>87</v>
      </c>
      <c r="D1951" s="4">
        <v>1878895.0252704588</v>
      </c>
      <c r="E1951" t="str">
        <f t="shared" si="60"/>
        <v>Dec</v>
      </c>
      <c r="F1951" t="str">
        <f t="shared" si="61"/>
        <v>2017</v>
      </c>
    </row>
    <row r="1952" spans="1:6" x14ac:dyDescent="0.25">
      <c r="A1952" s="5" t="s">
        <v>248</v>
      </c>
      <c r="B1952" s="3" t="s">
        <v>235</v>
      </c>
      <c r="C1952" s="3" t="s">
        <v>88</v>
      </c>
      <c r="D1952" s="4">
        <v>1295181.6629243265</v>
      </c>
      <c r="E1952" t="str">
        <f t="shared" si="60"/>
        <v>Jan</v>
      </c>
      <c r="F1952" t="str">
        <f t="shared" si="61"/>
        <v>2018</v>
      </c>
    </row>
    <row r="1953" spans="1:6" x14ac:dyDescent="0.25">
      <c r="A1953" s="5" t="s">
        <v>248</v>
      </c>
      <c r="B1953" s="3" t="s">
        <v>235</v>
      </c>
      <c r="C1953" s="3" t="s">
        <v>89</v>
      </c>
      <c r="D1953" s="4">
        <v>1276319.6296660569</v>
      </c>
      <c r="E1953" t="str">
        <f t="shared" si="60"/>
        <v>Feb</v>
      </c>
      <c r="F1953" t="str">
        <f t="shared" si="61"/>
        <v>2018</v>
      </c>
    </row>
    <row r="1954" spans="1:6" x14ac:dyDescent="0.25">
      <c r="A1954" s="5" t="s">
        <v>248</v>
      </c>
      <c r="B1954" s="3" t="s">
        <v>235</v>
      </c>
      <c r="C1954" s="3" t="s">
        <v>90</v>
      </c>
      <c r="D1954" s="4">
        <v>1251811.9817061068</v>
      </c>
      <c r="E1954" t="str">
        <f t="shared" si="60"/>
        <v>Mar</v>
      </c>
      <c r="F1954" t="str">
        <f t="shared" si="61"/>
        <v>2018</v>
      </c>
    </row>
    <row r="1955" spans="1:6" x14ac:dyDescent="0.25">
      <c r="A1955" s="5" t="s">
        <v>248</v>
      </c>
      <c r="B1955" s="3" t="s">
        <v>235</v>
      </c>
      <c r="C1955" s="3" t="s">
        <v>91</v>
      </c>
      <c r="D1955" s="4">
        <v>1231809.7184025007</v>
      </c>
      <c r="E1955" t="str">
        <f t="shared" si="60"/>
        <v>Apr</v>
      </c>
      <c r="F1955" t="str">
        <f t="shared" si="61"/>
        <v>2018</v>
      </c>
    </row>
    <row r="1956" spans="1:6" x14ac:dyDescent="0.25">
      <c r="A1956" s="5" t="s">
        <v>248</v>
      </c>
      <c r="B1956" s="3" t="s">
        <v>235</v>
      </c>
      <c r="C1956" s="3" t="s">
        <v>92</v>
      </c>
      <c r="D1956" s="4">
        <v>1213152.3935824186</v>
      </c>
      <c r="E1956" t="str">
        <f t="shared" si="60"/>
        <v>May</v>
      </c>
      <c r="F1956" t="str">
        <f t="shared" si="61"/>
        <v>2018</v>
      </c>
    </row>
    <row r="1957" spans="1:6" x14ac:dyDescent="0.25">
      <c r="A1957" s="5" t="s">
        <v>248</v>
      </c>
      <c r="B1957" s="3" t="s">
        <v>235</v>
      </c>
      <c r="C1957" s="3" t="s">
        <v>93</v>
      </c>
      <c r="D1957" s="4">
        <v>1190980.2198846457</v>
      </c>
      <c r="E1957" t="str">
        <f t="shared" si="60"/>
        <v>Jun</v>
      </c>
      <c r="F1957" t="str">
        <f t="shared" si="61"/>
        <v>2018</v>
      </c>
    </row>
    <row r="1958" spans="1:6" x14ac:dyDescent="0.25">
      <c r="A1958" s="5" t="s">
        <v>248</v>
      </c>
      <c r="B1958" s="3" t="s">
        <v>235</v>
      </c>
      <c r="C1958" s="3" t="s">
        <v>94</v>
      </c>
      <c r="D1958" s="4">
        <v>1172271.1128072836</v>
      </c>
      <c r="E1958" t="str">
        <f t="shared" si="60"/>
        <v>Jul</v>
      </c>
      <c r="F1958" t="str">
        <f t="shared" si="61"/>
        <v>2018</v>
      </c>
    </row>
    <row r="1959" spans="1:6" x14ac:dyDescent="0.25">
      <c r="A1959" s="5" t="s">
        <v>248</v>
      </c>
      <c r="B1959" s="3" t="s">
        <v>235</v>
      </c>
      <c r="C1959" s="3" t="s">
        <v>95</v>
      </c>
      <c r="D1959" s="4">
        <v>1155049.4324413799</v>
      </c>
      <c r="E1959" t="str">
        <f t="shared" si="60"/>
        <v>Aug</v>
      </c>
      <c r="F1959" t="str">
        <f t="shared" si="61"/>
        <v>2018</v>
      </c>
    </row>
    <row r="1960" spans="1:6" x14ac:dyDescent="0.25">
      <c r="A1960" s="5" t="s">
        <v>248</v>
      </c>
      <c r="B1960" s="3" t="s">
        <v>235</v>
      </c>
      <c r="C1960" s="3" t="s">
        <v>96</v>
      </c>
      <c r="D1960" s="4">
        <v>1137566.2620994467</v>
      </c>
      <c r="E1960" t="str">
        <f t="shared" si="60"/>
        <v>Sep</v>
      </c>
      <c r="F1960" t="str">
        <f t="shared" si="61"/>
        <v>2018</v>
      </c>
    </row>
    <row r="1961" spans="1:6" x14ac:dyDescent="0.25">
      <c r="A1961" s="5" t="s">
        <v>248</v>
      </c>
      <c r="B1961" s="3" t="s">
        <v>235</v>
      </c>
      <c r="C1961" s="3" t="s">
        <v>97</v>
      </c>
      <c r="D1961" s="4">
        <v>1122237.9914815063</v>
      </c>
      <c r="E1961" t="str">
        <f t="shared" si="60"/>
        <v>Oct</v>
      </c>
      <c r="F1961" t="str">
        <f t="shared" si="61"/>
        <v>2018</v>
      </c>
    </row>
    <row r="1962" spans="1:6" x14ac:dyDescent="0.25">
      <c r="A1962" s="5" t="s">
        <v>248</v>
      </c>
      <c r="B1962" s="3" t="s">
        <v>235</v>
      </c>
      <c r="C1962" s="3" t="s">
        <v>98</v>
      </c>
      <c r="D1962" s="4">
        <v>1105522.4360842607</v>
      </c>
      <c r="E1962" t="str">
        <f t="shared" si="60"/>
        <v>Nov</v>
      </c>
      <c r="F1962" t="str">
        <f t="shared" si="61"/>
        <v>2018</v>
      </c>
    </row>
    <row r="1963" spans="1:6" x14ac:dyDescent="0.25">
      <c r="A1963" s="5" t="s">
        <v>248</v>
      </c>
      <c r="B1963" s="3" t="s">
        <v>235</v>
      </c>
      <c r="C1963" s="3" t="s">
        <v>99</v>
      </c>
      <c r="D1963" s="4">
        <v>1590566.9671545443</v>
      </c>
      <c r="E1963" t="str">
        <f t="shared" si="60"/>
        <v>Dec</v>
      </c>
      <c r="F1963" t="str">
        <f t="shared" si="61"/>
        <v>2018</v>
      </c>
    </row>
    <row r="1964" spans="1:6" x14ac:dyDescent="0.25">
      <c r="A1964" s="5" t="s">
        <v>248</v>
      </c>
      <c r="B1964" s="3" t="s">
        <v>235</v>
      </c>
      <c r="C1964" s="3" t="s">
        <v>100</v>
      </c>
      <c r="D1964" s="4">
        <v>1071503.6577253602</v>
      </c>
      <c r="E1964" t="str">
        <f t="shared" si="60"/>
        <v>Jan</v>
      </c>
      <c r="F1964" t="str">
        <f t="shared" si="61"/>
        <v>2019</v>
      </c>
    </row>
    <row r="1965" spans="1:6" x14ac:dyDescent="0.25">
      <c r="A1965" s="5" t="s">
        <v>248</v>
      </c>
      <c r="B1965" s="3" t="s">
        <v>235</v>
      </c>
      <c r="C1965" s="3" t="s">
        <v>101</v>
      </c>
      <c r="D1965" s="4">
        <v>1054158.9088397603</v>
      </c>
      <c r="E1965" t="str">
        <f t="shared" si="60"/>
        <v>Feb</v>
      </c>
      <c r="F1965" t="str">
        <f t="shared" si="61"/>
        <v>2019</v>
      </c>
    </row>
    <row r="1966" spans="1:6" x14ac:dyDescent="0.25">
      <c r="A1966" s="5" t="s">
        <v>248</v>
      </c>
      <c r="B1966" s="3" t="s">
        <v>235</v>
      </c>
      <c r="C1966" s="3" t="s">
        <v>102</v>
      </c>
      <c r="D1966" s="4">
        <v>1042344.2163805112</v>
      </c>
      <c r="E1966" t="str">
        <f t="shared" si="60"/>
        <v>Mar</v>
      </c>
      <c r="F1966" t="str">
        <f t="shared" si="61"/>
        <v>2019</v>
      </c>
    </row>
    <row r="1967" spans="1:6" x14ac:dyDescent="0.25">
      <c r="A1967" s="5" t="s">
        <v>248</v>
      </c>
      <c r="B1967" s="3" t="s">
        <v>235</v>
      </c>
      <c r="C1967" s="3" t="s">
        <v>103</v>
      </c>
      <c r="D1967" s="4">
        <v>1025638.5400996278</v>
      </c>
      <c r="E1967" t="str">
        <f t="shared" si="60"/>
        <v>Apr</v>
      </c>
      <c r="F1967" t="str">
        <f t="shared" si="61"/>
        <v>2019</v>
      </c>
    </row>
    <row r="1968" spans="1:6" x14ac:dyDescent="0.25">
      <c r="A1968" s="5" t="s">
        <v>248</v>
      </c>
      <c r="B1968" s="3" t="s">
        <v>235</v>
      </c>
      <c r="C1968" s="3" t="s">
        <v>104</v>
      </c>
      <c r="D1968" s="4">
        <v>1005466.5428877863</v>
      </c>
      <c r="E1968" t="str">
        <f t="shared" si="60"/>
        <v>May</v>
      </c>
      <c r="F1968" t="str">
        <f t="shared" si="61"/>
        <v>2019</v>
      </c>
    </row>
    <row r="1969" spans="1:6" x14ac:dyDescent="0.25">
      <c r="A1969" s="5" t="s">
        <v>248</v>
      </c>
      <c r="B1969" s="3" t="s">
        <v>235</v>
      </c>
      <c r="C1969" s="3" t="s">
        <v>105</v>
      </c>
      <c r="D1969" s="4">
        <v>989412.73917854449</v>
      </c>
      <c r="E1969" t="str">
        <f t="shared" si="60"/>
        <v>Jun</v>
      </c>
      <c r="F1969" t="str">
        <f t="shared" si="61"/>
        <v>2019</v>
      </c>
    </row>
    <row r="1970" spans="1:6" x14ac:dyDescent="0.25">
      <c r="A1970" s="5" t="s">
        <v>248</v>
      </c>
      <c r="B1970" s="3" t="s">
        <v>235</v>
      </c>
      <c r="C1970" s="3" t="s">
        <v>106</v>
      </c>
      <c r="D1970" s="4">
        <v>976320.50584376615</v>
      </c>
      <c r="E1970" t="str">
        <f t="shared" si="60"/>
        <v>Jul</v>
      </c>
      <c r="F1970" t="str">
        <f t="shared" si="61"/>
        <v>2019</v>
      </c>
    </row>
    <row r="1971" spans="1:6" x14ac:dyDescent="0.25">
      <c r="A1971" s="5" t="s">
        <v>248</v>
      </c>
      <c r="B1971" s="3" t="s">
        <v>235</v>
      </c>
      <c r="C1971" s="3" t="s">
        <v>107</v>
      </c>
      <c r="D1971" s="4">
        <v>962201.92006756971</v>
      </c>
      <c r="E1971" t="str">
        <f t="shared" si="60"/>
        <v>Aug</v>
      </c>
      <c r="F1971" t="str">
        <f t="shared" si="61"/>
        <v>2019</v>
      </c>
    </row>
    <row r="1972" spans="1:6" x14ac:dyDescent="0.25">
      <c r="A1972" s="5" t="s">
        <v>248</v>
      </c>
      <c r="B1972" s="3" t="s">
        <v>235</v>
      </c>
      <c r="C1972" s="3" t="s">
        <v>108</v>
      </c>
      <c r="D1972" s="4">
        <v>952185.04141711444</v>
      </c>
      <c r="E1972" t="str">
        <f t="shared" si="60"/>
        <v>Sep</v>
      </c>
      <c r="F1972" t="str">
        <f t="shared" si="61"/>
        <v>2019</v>
      </c>
    </row>
    <row r="1973" spans="1:6" x14ac:dyDescent="0.25">
      <c r="A1973" s="5" t="s">
        <v>248</v>
      </c>
      <c r="B1973" s="3" t="s">
        <v>235</v>
      </c>
      <c r="C1973" s="3" t="s">
        <v>109</v>
      </c>
      <c r="D1973" s="4">
        <v>942244.1419266481</v>
      </c>
      <c r="E1973" t="str">
        <f t="shared" si="60"/>
        <v>Oct</v>
      </c>
      <c r="F1973" t="str">
        <f t="shared" si="61"/>
        <v>2019</v>
      </c>
    </row>
    <row r="1974" spans="1:6" x14ac:dyDescent="0.25">
      <c r="A1974" s="5" t="s">
        <v>248</v>
      </c>
      <c r="B1974" s="3" t="s">
        <v>235</v>
      </c>
      <c r="C1974" s="3" t="s">
        <v>110</v>
      </c>
      <c r="D1974" s="4">
        <v>923549.43820783822</v>
      </c>
      <c r="E1974" t="str">
        <f t="shared" si="60"/>
        <v>Nov</v>
      </c>
      <c r="F1974" t="str">
        <f t="shared" si="61"/>
        <v>2019</v>
      </c>
    </row>
    <row r="1975" spans="1:6" x14ac:dyDescent="0.25">
      <c r="A1975" s="5" t="s">
        <v>248</v>
      </c>
      <c r="B1975" s="3" t="s">
        <v>235</v>
      </c>
      <c r="C1975" s="3" t="s">
        <v>111</v>
      </c>
      <c r="D1975" s="4">
        <v>1349301.0767247272</v>
      </c>
      <c r="E1975" t="str">
        <f t="shared" si="60"/>
        <v>Dec</v>
      </c>
      <c r="F1975" t="str">
        <f t="shared" si="61"/>
        <v>2019</v>
      </c>
    </row>
    <row r="1976" spans="1:6" x14ac:dyDescent="0.25">
      <c r="A1976" s="5" t="s">
        <v>248</v>
      </c>
      <c r="B1976" s="3" t="s">
        <v>235</v>
      </c>
      <c r="C1976" s="3" t="s">
        <v>112</v>
      </c>
      <c r="D1976" s="4">
        <v>898598.04622462718</v>
      </c>
      <c r="E1976" t="str">
        <f t="shared" si="60"/>
        <v>Jan</v>
      </c>
      <c r="F1976" t="str">
        <f t="shared" si="61"/>
        <v>2020</v>
      </c>
    </row>
    <row r="1977" spans="1:6" x14ac:dyDescent="0.25">
      <c r="A1977" s="5" t="s">
        <v>248</v>
      </c>
      <c r="B1977" s="3" t="s">
        <v>235</v>
      </c>
      <c r="C1977" s="3" t="s">
        <v>113</v>
      </c>
      <c r="D1977" s="4">
        <v>885907.83277002838</v>
      </c>
      <c r="E1977" t="str">
        <f t="shared" si="60"/>
        <v>Feb</v>
      </c>
      <c r="F1977" t="str">
        <f t="shared" si="61"/>
        <v>2020</v>
      </c>
    </row>
    <row r="1978" spans="1:6" x14ac:dyDescent="0.25">
      <c r="A1978" s="5" t="s">
        <v>248</v>
      </c>
      <c r="B1978" s="3" t="s">
        <v>235</v>
      </c>
      <c r="C1978" s="3" t="s">
        <v>114</v>
      </c>
      <c r="D1978" s="4">
        <v>871183.64479141729</v>
      </c>
      <c r="E1978" t="str">
        <f t="shared" si="60"/>
        <v>Mar</v>
      </c>
      <c r="F1978" t="str">
        <f t="shared" si="61"/>
        <v>2020</v>
      </c>
    </row>
    <row r="1979" spans="1:6" x14ac:dyDescent="0.25">
      <c r="A1979" s="5" t="s">
        <v>248</v>
      </c>
      <c r="B1979" s="3" t="s">
        <v>235</v>
      </c>
      <c r="C1979" s="3" t="s">
        <v>115</v>
      </c>
      <c r="D1979" s="4">
        <v>856620.05858338694</v>
      </c>
      <c r="E1979" t="str">
        <f t="shared" si="60"/>
        <v>Apr</v>
      </c>
      <c r="F1979" t="str">
        <f t="shared" si="61"/>
        <v>2020</v>
      </c>
    </row>
    <row r="1980" spans="1:6" x14ac:dyDescent="0.25">
      <c r="A1980" s="5" t="s">
        <v>248</v>
      </c>
      <c r="B1980" s="3" t="s">
        <v>235</v>
      </c>
      <c r="C1980" s="3" t="s">
        <v>116</v>
      </c>
      <c r="D1980" s="4">
        <v>842970.04158844193</v>
      </c>
      <c r="E1980" t="str">
        <f t="shared" si="60"/>
        <v>May</v>
      </c>
      <c r="F1980" t="str">
        <f t="shared" si="61"/>
        <v>2020</v>
      </c>
    </row>
    <row r="1981" spans="1:6" x14ac:dyDescent="0.25">
      <c r="A1981" s="5" t="s">
        <v>248</v>
      </c>
      <c r="B1981" s="3" t="s">
        <v>235</v>
      </c>
      <c r="C1981" s="3" t="s">
        <v>117</v>
      </c>
      <c r="D1981" s="4">
        <v>834583.60554639448</v>
      </c>
      <c r="E1981" t="str">
        <f t="shared" si="60"/>
        <v>Jun</v>
      </c>
      <c r="F1981" t="str">
        <f t="shared" si="61"/>
        <v>2020</v>
      </c>
    </row>
    <row r="1982" spans="1:6" x14ac:dyDescent="0.25">
      <c r="A1982" s="5" t="s">
        <v>248</v>
      </c>
      <c r="B1982" s="3" t="s">
        <v>235</v>
      </c>
      <c r="C1982" s="3" t="s">
        <v>118</v>
      </c>
      <c r="D1982" s="4">
        <v>824035.03006886691</v>
      </c>
      <c r="E1982" t="str">
        <f t="shared" si="60"/>
        <v>Jul</v>
      </c>
      <c r="F1982" t="str">
        <f t="shared" si="61"/>
        <v>2020</v>
      </c>
    </row>
    <row r="1983" spans="1:6" x14ac:dyDescent="0.25">
      <c r="A1983" s="5" t="s">
        <v>248</v>
      </c>
      <c r="B1983" s="3" t="s">
        <v>235</v>
      </c>
      <c r="C1983" s="3" t="s">
        <v>119</v>
      </c>
      <c r="D1983" s="4">
        <v>806505.63129520672</v>
      </c>
      <c r="E1983" t="str">
        <f t="shared" si="60"/>
        <v>Aug</v>
      </c>
      <c r="F1983" t="str">
        <f t="shared" si="61"/>
        <v>2020</v>
      </c>
    </row>
    <row r="1984" spans="1:6" x14ac:dyDescent="0.25">
      <c r="A1984" s="5" t="s">
        <v>248</v>
      </c>
      <c r="B1984" s="3" t="s">
        <v>235</v>
      </c>
      <c r="C1984" s="3" t="s">
        <v>120</v>
      </c>
      <c r="D1984" s="4">
        <v>795708.09360446583</v>
      </c>
      <c r="E1984" t="str">
        <f t="shared" si="60"/>
        <v>Sep</v>
      </c>
      <c r="F1984" t="str">
        <f t="shared" si="61"/>
        <v>2020</v>
      </c>
    </row>
    <row r="1985" spans="1:6" x14ac:dyDescent="0.25">
      <c r="A1985" s="5" t="s">
        <v>248</v>
      </c>
      <c r="B1985" s="3" t="s">
        <v>235</v>
      </c>
      <c r="C1985" s="3" t="s">
        <v>121</v>
      </c>
      <c r="D1985" s="4">
        <v>793611.18480412033</v>
      </c>
      <c r="E1985" t="str">
        <f t="shared" si="60"/>
        <v>Oct</v>
      </c>
      <c r="F1985" t="str">
        <f t="shared" si="61"/>
        <v>2020</v>
      </c>
    </row>
    <row r="1986" spans="1:6" x14ac:dyDescent="0.25">
      <c r="A1986" s="5" t="s">
        <v>248</v>
      </c>
      <c r="B1986" s="3" t="s">
        <v>235</v>
      </c>
      <c r="C1986" s="3" t="s">
        <v>122</v>
      </c>
      <c r="D1986" s="4">
        <v>780779.11337920872</v>
      </c>
      <c r="E1986" t="str">
        <f t="shared" si="60"/>
        <v>Nov</v>
      </c>
      <c r="F1986" t="str">
        <f t="shared" si="61"/>
        <v>2020</v>
      </c>
    </row>
    <row r="1987" spans="1:6" x14ac:dyDescent="0.25">
      <c r="A1987" s="5" t="s">
        <v>248</v>
      </c>
      <c r="B1987" s="3" t="s">
        <v>235</v>
      </c>
      <c r="C1987" s="3" t="s">
        <v>123</v>
      </c>
      <c r="D1987" s="4">
        <v>1155546.2100084648</v>
      </c>
      <c r="E1987" t="str">
        <f t="shared" ref="E1987:E2050" si="62">MID(C1987,1,3)</f>
        <v>Dec</v>
      </c>
      <c r="F1987" t="str">
        <f t="shared" ref="F1987:F2050" si="63">MID(C1987,5,4)</f>
        <v>2020</v>
      </c>
    </row>
    <row r="1988" spans="1:6" x14ac:dyDescent="0.25">
      <c r="A1988" s="5" t="s">
        <v>248</v>
      </c>
      <c r="B1988" s="3" t="s">
        <v>235</v>
      </c>
      <c r="C1988" s="3" t="s">
        <v>124</v>
      </c>
      <c r="D1988" s="4">
        <v>752247.57729800744</v>
      </c>
      <c r="E1988" t="str">
        <f t="shared" si="62"/>
        <v>Jan</v>
      </c>
      <c r="F1988" t="str">
        <f t="shared" si="63"/>
        <v>2021</v>
      </c>
    </row>
    <row r="1989" spans="1:6" x14ac:dyDescent="0.25">
      <c r="A1989" s="5" t="s">
        <v>248</v>
      </c>
      <c r="B1989" s="3" t="s">
        <v>235</v>
      </c>
      <c r="C1989" s="3" t="s">
        <v>125</v>
      </c>
      <c r="D1989" s="4">
        <v>740944.24059995776</v>
      </c>
      <c r="E1989" t="str">
        <f t="shared" si="62"/>
        <v>Feb</v>
      </c>
      <c r="F1989" t="str">
        <f t="shared" si="63"/>
        <v>2021</v>
      </c>
    </row>
    <row r="1990" spans="1:6" x14ac:dyDescent="0.25">
      <c r="A1990" s="5" t="s">
        <v>248</v>
      </c>
      <c r="B1990" s="3" t="s">
        <v>235</v>
      </c>
      <c r="C1990" s="3" t="s">
        <v>126</v>
      </c>
      <c r="D1990" s="4">
        <v>728666.85011132469</v>
      </c>
      <c r="E1990" t="str">
        <f t="shared" si="62"/>
        <v>Mar</v>
      </c>
      <c r="F1990" t="str">
        <f t="shared" si="63"/>
        <v>2021</v>
      </c>
    </row>
    <row r="1991" spans="1:6" x14ac:dyDescent="0.25">
      <c r="A1991" s="5" t="s">
        <v>248</v>
      </c>
      <c r="B1991" s="3" t="s">
        <v>235</v>
      </c>
      <c r="C1991" s="3" t="s">
        <v>127</v>
      </c>
      <c r="D1991" s="4">
        <v>719846.02891643473</v>
      </c>
      <c r="E1991" t="str">
        <f t="shared" si="62"/>
        <v>Apr</v>
      </c>
      <c r="F1991" t="str">
        <f t="shared" si="63"/>
        <v>2021</v>
      </c>
    </row>
    <row r="1992" spans="1:6" x14ac:dyDescent="0.25">
      <c r="A1992" s="5" t="s">
        <v>248</v>
      </c>
      <c r="B1992" s="3" t="s">
        <v>235</v>
      </c>
      <c r="C1992" s="3" t="s">
        <v>128</v>
      </c>
      <c r="D1992" s="4">
        <v>710067.96761892433</v>
      </c>
      <c r="E1992" t="str">
        <f t="shared" si="62"/>
        <v>May</v>
      </c>
      <c r="F1992" t="str">
        <f t="shared" si="63"/>
        <v>2021</v>
      </c>
    </row>
    <row r="1993" spans="1:6" x14ac:dyDescent="0.25">
      <c r="A1993" s="5" t="s">
        <v>248</v>
      </c>
      <c r="B1993" s="3" t="s">
        <v>235</v>
      </c>
      <c r="C1993" s="3" t="s">
        <v>129</v>
      </c>
      <c r="D1993" s="4">
        <v>702168.9495728116</v>
      </c>
      <c r="E1993" t="str">
        <f t="shared" si="62"/>
        <v>Jun</v>
      </c>
      <c r="F1993" t="str">
        <f t="shared" si="63"/>
        <v>2021</v>
      </c>
    </row>
    <row r="1994" spans="1:6" x14ac:dyDescent="0.25">
      <c r="A1994" s="5" t="s">
        <v>248</v>
      </c>
      <c r="B1994" s="3" t="s">
        <v>235</v>
      </c>
      <c r="C1994" s="3" t="s">
        <v>130</v>
      </c>
      <c r="D1994" s="4">
        <v>694205.80749062297</v>
      </c>
      <c r="E1994" t="str">
        <f t="shared" si="62"/>
        <v>Jul</v>
      </c>
      <c r="F1994" t="str">
        <f t="shared" si="63"/>
        <v>2021</v>
      </c>
    </row>
    <row r="1995" spans="1:6" x14ac:dyDescent="0.25">
      <c r="A1995" s="5" t="s">
        <v>248</v>
      </c>
      <c r="B1995" s="3" t="s">
        <v>235</v>
      </c>
      <c r="C1995" s="3" t="s">
        <v>131</v>
      </c>
      <c r="D1995" s="4">
        <v>690012.81705210754</v>
      </c>
      <c r="E1995" t="str">
        <f t="shared" si="62"/>
        <v>Aug</v>
      </c>
      <c r="F1995" t="str">
        <f t="shared" si="63"/>
        <v>2021</v>
      </c>
    </row>
    <row r="1996" spans="1:6" x14ac:dyDescent="0.25">
      <c r="A1996" s="5" t="s">
        <v>248</v>
      </c>
      <c r="B1996" s="3" t="s">
        <v>235</v>
      </c>
      <c r="C1996" s="3" t="s">
        <v>132</v>
      </c>
      <c r="D1996" s="4">
        <v>680959.17614147114</v>
      </c>
      <c r="E1996" t="str">
        <f t="shared" si="62"/>
        <v>Sep</v>
      </c>
      <c r="F1996" t="str">
        <f t="shared" si="63"/>
        <v>2021</v>
      </c>
    </row>
    <row r="1997" spans="1:6" x14ac:dyDescent="0.25">
      <c r="A1997" s="5" t="s">
        <v>248</v>
      </c>
      <c r="B1997" s="3" t="s">
        <v>235</v>
      </c>
      <c r="C1997" s="3" t="s">
        <v>133</v>
      </c>
      <c r="D1997" s="4">
        <v>667665.12187173055</v>
      </c>
      <c r="E1997" t="str">
        <f t="shared" si="62"/>
        <v>Oct</v>
      </c>
      <c r="F1997" t="str">
        <f t="shared" si="63"/>
        <v>2021</v>
      </c>
    </row>
    <row r="1998" spans="1:6" x14ac:dyDescent="0.25">
      <c r="A1998" s="5" t="s">
        <v>248</v>
      </c>
      <c r="B1998" s="3" t="s">
        <v>235</v>
      </c>
      <c r="C1998" s="3" t="s">
        <v>134</v>
      </c>
      <c r="D1998" s="4">
        <v>608573.04826627765</v>
      </c>
      <c r="E1998" t="str">
        <f t="shared" si="62"/>
        <v>Nov</v>
      </c>
      <c r="F1998" t="str">
        <f t="shared" si="63"/>
        <v>2021</v>
      </c>
    </row>
    <row r="1999" spans="1:6" x14ac:dyDescent="0.25">
      <c r="A1999" s="5" t="s">
        <v>248</v>
      </c>
      <c r="B1999" s="3" t="s">
        <v>235</v>
      </c>
      <c r="C1999" s="3" t="s">
        <v>135</v>
      </c>
      <c r="D1999" s="4">
        <v>751225.55606718117</v>
      </c>
      <c r="E1999" t="str">
        <f t="shared" si="62"/>
        <v>Dec</v>
      </c>
      <c r="F1999" t="str">
        <f t="shared" si="63"/>
        <v>2021</v>
      </c>
    </row>
    <row r="2000" spans="1:6" x14ac:dyDescent="0.25">
      <c r="A2000" s="5" t="s">
        <v>248</v>
      </c>
      <c r="B2000" s="3" t="s">
        <v>235</v>
      </c>
      <c r="C2000" s="3" t="s">
        <v>136</v>
      </c>
      <c r="D2000" s="4">
        <v>401804.88211437332</v>
      </c>
      <c r="E2000" t="str">
        <f t="shared" si="62"/>
        <v>Jan</v>
      </c>
      <c r="F2000" t="str">
        <f t="shared" si="63"/>
        <v>2022</v>
      </c>
    </row>
    <row r="2001" spans="1:6" x14ac:dyDescent="0.25">
      <c r="A2001" s="5" t="s">
        <v>248</v>
      </c>
      <c r="B2001" s="3" t="s">
        <v>235</v>
      </c>
      <c r="C2001" s="3" t="s">
        <v>137</v>
      </c>
      <c r="D2001" s="4">
        <v>397790.55204519012</v>
      </c>
      <c r="E2001" t="str">
        <f t="shared" si="62"/>
        <v>Feb</v>
      </c>
      <c r="F2001" t="str">
        <f t="shared" si="63"/>
        <v>2022</v>
      </c>
    </row>
    <row r="2002" spans="1:6" x14ac:dyDescent="0.25">
      <c r="A2002" s="5" t="s">
        <v>248</v>
      </c>
      <c r="B2002" s="3" t="s">
        <v>235</v>
      </c>
      <c r="C2002" s="3" t="s">
        <v>138</v>
      </c>
      <c r="D2002" s="4">
        <v>392832.86284401943</v>
      </c>
      <c r="E2002" t="str">
        <f t="shared" si="62"/>
        <v>Mar</v>
      </c>
      <c r="F2002" t="str">
        <f t="shared" si="63"/>
        <v>2022</v>
      </c>
    </row>
    <row r="2003" spans="1:6" x14ac:dyDescent="0.25">
      <c r="A2003" s="5" t="s">
        <v>248</v>
      </c>
      <c r="B2003" s="3" t="s">
        <v>235</v>
      </c>
      <c r="C2003" s="3" t="s">
        <v>139</v>
      </c>
      <c r="D2003" s="4">
        <v>388105.03584843851</v>
      </c>
      <c r="E2003" t="str">
        <f t="shared" si="62"/>
        <v>Apr</v>
      </c>
      <c r="F2003" t="str">
        <f t="shared" si="63"/>
        <v>2022</v>
      </c>
    </row>
    <row r="2004" spans="1:6" x14ac:dyDescent="0.25">
      <c r="A2004" s="5" t="s">
        <v>248</v>
      </c>
      <c r="B2004" s="3" t="s">
        <v>235</v>
      </c>
      <c r="C2004" s="3" t="s">
        <v>140</v>
      </c>
      <c r="D2004" s="4">
        <v>383340.0026973433</v>
      </c>
      <c r="E2004" t="str">
        <f t="shared" si="62"/>
        <v>May</v>
      </c>
      <c r="F2004" t="str">
        <f t="shared" si="63"/>
        <v>2022</v>
      </c>
    </row>
    <row r="2005" spans="1:6" x14ac:dyDescent="0.25">
      <c r="A2005" s="5" t="s">
        <v>248</v>
      </c>
      <c r="B2005" s="3" t="s">
        <v>235</v>
      </c>
      <c r="C2005" s="3" t="s">
        <v>141</v>
      </c>
      <c r="D2005" s="4">
        <v>378543.75247724209</v>
      </c>
      <c r="E2005" t="str">
        <f t="shared" si="62"/>
        <v>Jun</v>
      </c>
      <c r="F2005" t="str">
        <f t="shared" si="63"/>
        <v>2022</v>
      </c>
    </row>
    <row r="2006" spans="1:6" x14ac:dyDescent="0.25">
      <c r="A2006" s="5" t="s">
        <v>248</v>
      </c>
      <c r="B2006" s="3" t="s">
        <v>235</v>
      </c>
      <c r="C2006" s="3" t="s">
        <v>142</v>
      </c>
      <c r="D2006" s="4">
        <v>374113.33630411269</v>
      </c>
      <c r="E2006" t="str">
        <f t="shared" si="62"/>
        <v>Jul</v>
      </c>
      <c r="F2006" t="str">
        <f t="shared" si="63"/>
        <v>2022</v>
      </c>
    </row>
    <row r="2007" spans="1:6" x14ac:dyDescent="0.25">
      <c r="A2007" s="5" t="s">
        <v>248</v>
      </c>
      <c r="B2007" s="3" t="s">
        <v>235</v>
      </c>
      <c r="C2007" s="3" t="s">
        <v>143</v>
      </c>
      <c r="D2007" s="4">
        <v>369907.08570040058</v>
      </c>
      <c r="E2007" t="str">
        <f t="shared" si="62"/>
        <v>Aug</v>
      </c>
      <c r="F2007" t="str">
        <f t="shared" si="63"/>
        <v>2022</v>
      </c>
    </row>
    <row r="2008" spans="1:6" x14ac:dyDescent="0.25">
      <c r="A2008" s="5" t="s">
        <v>248</v>
      </c>
      <c r="B2008" s="3" t="s">
        <v>235</v>
      </c>
      <c r="C2008" s="3" t="s">
        <v>144</v>
      </c>
      <c r="D2008" s="4">
        <v>365440.81778075773</v>
      </c>
      <c r="E2008" t="str">
        <f t="shared" si="62"/>
        <v>Sep</v>
      </c>
      <c r="F2008" t="str">
        <f t="shared" si="63"/>
        <v>2022</v>
      </c>
    </row>
    <row r="2009" spans="1:6" x14ac:dyDescent="0.25">
      <c r="A2009" s="5" t="s">
        <v>248</v>
      </c>
      <c r="B2009" s="3" t="s">
        <v>235</v>
      </c>
      <c r="C2009" s="3" t="s">
        <v>145</v>
      </c>
      <c r="D2009" s="4">
        <v>361104.05932705302</v>
      </c>
      <c r="E2009" t="str">
        <f t="shared" si="62"/>
        <v>Oct</v>
      </c>
      <c r="F2009" t="str">
        <f t="shared" si="63"/>
        <v>2022</v>
      </c>
    </row>
    <row r="2010" spans="1:6" x14ac:dyDescent="0.25">
      <c r="A2010" s="5" t="s">
        <v>248</v>
      </c>
      <c r="B2010" s="3" t="s">
        <v>235</v>
      </c>
      <c r="C2010" s="3" t="s">
        <v>146</v>
      </c>
      <c r="D2010" s="4">
        <v>356485.13198754168</v>
      </c>
      <c r="E2010" t="str">
        <f t="shared" si="62"/>
        <v>Nov</v>
      </c>
      <c r="F2010" t="str">
        <f t="shared" si="63"/>
        <v>2022</v>
      </c>
    </row>
    <row r="2011" spans="1:6" x14ac:dyDescent="0.25">
      <c r="A2011" s="5" t="s">
        <v>248</v>
      </c>
      <c r="B2011" s="3" t="s">
        <v>235</v>
      </c>
      <c r="C2011" s="3" t="s">
        <v>147</v>
      </c>
      <c r="D2011" s="4">
        <v>649131.33421565022</v>
      </c>
      <c r="E2011" t="str">
        <f t="shared" si="62"/>
        <v>Dec</v>
      </c>
      <c r="F2011" t="str">
        <f t="shared" si="63"/>
        <v>2022</v>
      </c>
    </row>
    <row r="2012" spans="1:6" x14ac:dyDescent="0.25">
      <c r="A2012" s="5" t="s">
        <v>248</v>
      </c>
      <c r="B2012" s="3" t="s">
        <v>235</v>
      </c>
      <c r="C2012" s="3" t="s">
        <v>148</v>
      </c>
      <c r="D2012" s="4">
        <v>347517.57259713142</v>
      </c>
      <c r="E2012" t="str">
        <f t="shared" si="62"/>
        <v>Jan</v>
      </c>
      <c r="F2012" t="str">
        <f t="shared" si="63"/>
        <v>2023</v>
      </c>
    </row>
    <row r="2013" spans="1:6" x14ac:dyDescent="0.25">
      <c r="A2013" s="5" t="s">
        <v>248</v>
      </c>
      <c r="B2013" s="3" t="s">
        <v>235</v>
      </c>
      <c r="C2013" s="3" t="s">
        <v>149</v>
      </c>
      <c r="D2013" s="4">
        <v>343267.51251093781</v>
      </c>
      <c r="E2013" t="str">
        <f t="shared" si="62"/>
        <v>Feb</v>
      </c>
      <c r="F2013" t="str">
        <f t="shared" si="63"/>
        <v>2023</v>
      </c>
    </row>
    <row r="2014" spans="1:6" x14ac:dyDescent="0.25">
      <c r="A2014" s="5" t="s">
        <v>248</v>
      </c>
      <c r="B2014" s="3" t="s">
        <v>235</v>
      </c>
      <c r="C2014" s="3" t="s">
        <v>150</v>
      </c>
      <c r="D2014" s="4">
        <v>338784.67422885948</v>
      </c>
      <c r="E2014" t="str">
        <f t="shared" si="62"/>
        <v>Mar</v>
      </c>
      <c r="F2014" t="str">
        <f t="shared" si="63"/>
        <v>2023</v>
      </c>
    </row>
    <row r="2015" spans="1:6" x14ac:dyDescent="0.25">
      <c r="A2015" s="5" t="s">
        <v>248</v>
      </c>
      <c r="B2015" s="3" t="s">
        <v>235</v>
      </c>
      <c r="C2015" s="3" t="s">
        <v>151</v>
      </c>
      <c r="D2015" s="4">
        <v>334201.13270704239</v>
      </c>
      <c r="E2015" t="str">
        <f t="shared" si="62"/>
        <v>Apr</v>
      </c>
      <c r="F2015" t="str">
        <f t="shared" si="63"/>
        <v>2023</v>
      </c>
    </row>
    <row r="2016" spans="1:6" x14ac:dyDescent="0.25">
      <c r="A2016" s="5" t="s">
        <v>248</v>
      </c>
      <c r="B2016" s="3" t="s">
        <v>235</v>
      </c>
      <c r="C2016" s="3" t="s">
        <v>152</v>
      </c>
      <c r="D2016" s="4">
        <v>330032.47131486784</v>
      </c>
      <c r="E2016" t="str">
        <f t="shared" si="62"/>
        <v>May</v>
      </c>
      <c r="F2016" t="str">
        <f t="shared" si="63"/>
        <v>2023</v>
      </c>
    </row>
    <row r="2017" spans="1:6" x14ac:dyDescent="0.25">
      <c r="A2017" s="5" t="s">
        <v>248</v>
      </c>
      <c r="B2017" s="3" t="s">
        <v>235</v>
      </c>
      <c r="C2017" s="3" t="s">
        <v>153</v>
      </c>
      <c r="D2017" s="4">
        <v>326018.50834428298</v>
      </c>
      <c r="E2017" t="str">
        <f t="shared" si="62"/>
        <v>Jun</v>
      </c>
      <c r="F2017" t="str">
        <f t="shared" si="63"/>
        <v>2023</v>
      </c>
    </row>
    <row r="2018" spans="1:6" x14ac:dyDescent="0.25">
      <c r="A2018" s="5" t="s">
        <v>248</v>
      </c>
      <c r="B2018" s="3" t="s">
        <v>235</v>
      </c>
      <c r="C2018" s="3" t="s">
        <v>154</v>
      </c>
      <c r="D2018" s="4">
        <v>321699.50915821956</v>
      </c>
      <c r="E2018" t="str">
        <f t="shared" si="62"/>
        <v>Jul</v>
      </c>
      <c r="F2018" t="str">
        <f t="shared" si="63"/>
        <v>2023</v>
      </c>
    </row>
    <row r="2019" spans="1:6" x14ac:dyDescent="0.25">
      <c r="A2019" s="5" t="s">
        <v>248</v>
      </c>
      <c r="B2019" s="3" t="s">
        <v>235</v>
      </c>
      <c r="C2019" s="3" t="s">
        <v>155</v>
      </c>
      <c r="D2019" s="4">
        <v>317742.05132725375</v>
      </c>
      <c r="E2019" t="str">
        <f t="shared" si="62"/>
        <v>Aug</v>
      </c>
      <c r="F2019" t="str">
        <f t="shared" si="63"/>
        <v>2023</v>
      </c>
    </row>
    <row r="2020" spans="1:6" x14ac:dyDescent="0.25">
      <c r="A2020" s="5" t="s">
        <v>248</v>
      </c>
      <c r="B2020" s="3" t="s">
        <v>235</v>
      </c>
      <c r="C2020" s="3" t="s">
        <v>156</v>
      </c>
      <c r="D2020" s="4">
        <v>313811.18364362995</v>
      </c>
      <c r="E2020" t="str">
        <f t="shared" si="62"/>
        <v>Sep</v>
      </c>
      <c r="F2020" t="str">
        <f t="shared" si="63"/>
        <v>2023</v>
      </c>
    </row>
    <row r="2021" spans="1:6" x14ac:dyDescent="0.25">
      <c r="A2021" s="5" t="s">
        <v>248</v>
      </c>
      <c r="B2021" s="3" t="s">
        <v>235</v>
      </c>
      <c r="C2021" s="3" t="s">
        <v>157</v>
      </c>
      <c r="D2021" s="4">
        <v>309185.95656549203</v>
      </c>
      <c r="E2021" t="str">
        <f t="shared" si="62"/>
        <v>Oct</v>
      </c>
      <c r="F2021" t="str">
        <f t="shared" si="63"/>
        <v>2023</v>
      </c>
    </row>
    <row r="2022" spans="1:6" x14ac:dyDescent="0.25">
      <c r="A2022" s="5" t="s">
        <v>248</v>
      </c>
      <c r="B2022" s="3" t="s">
        <v>235</v>
      </c>
      <c r="C2022" s="3" t="s">
        <v>158</v>
      </c>
      <c r="D2022" s="4">
        <v>304549.1044836737</v>
      </c>
      <c r="E2022" t="str">
        <f t="shared" si="62"/>
        <v>Nov</v>
      </c>
      <c r="F2022" t="str">
        <f t="shared" si="63"/>
        <v>2023</v>
      </c>
    </row>
    <row r="2023" spans="1:6" x14ac:dyDescent="0.25">
      <c r="A2023" s="5" t="s">
        <v>248</v>
      </c>
      <c r="B2023" s="3" t="s">
        <v>235</v>
      </c>
      <c r="C2023" s="3" t="s">
        <v>159</v>
      </c>
      <c r="D2023" s="4">
        <v>547766.72032513795</v>
      </c>
      <c r="E2023" t="str">
        <f t="shared" si="62"/>
        <v>Dec</v>
      </c>
      <c r="F2023" t="str">
        <f t="shared" si="63"/>
        <v>2023</v>
      </c>
    </row>
    <row r="2024" spans="1:6" x14ac:dyDescent="0.25">
      <c r="A2024" s="5" t="s">
        <v>248</v>
      </c>
      <c r="B2024" s="3" t="s">
        <v>235</v>
      </c>
      <c r="C2024" s="3" t="s">
        <v>160</v>
      </c>
      <c r="D2024" s="4">
        <v>291977.28497725772</v>
      </c>
      <c r="E2024" t="str">
        <f t="shared" si="62"/>
        <v>Jan</v>
      </c>
      <c r="F2024" t="str">
        <f t="shared" si="63"/>
        <v>2024</v>
      </c>
    </row>
    <row r="2025" spans="1:6" x14ac:dyDescent="0.25">
      <c r="A2025" s="5" t="s">
        <v>248</v>
      </c>
      <c r="B2025" s="3" t="s">
        <v>235</v>
      </c>
      <c r="C2025" s="3" t="s">
        <v>161</v>
      </c>
      <c r="D2025" s="4">
        <v>286260.19329485111</v>
      </c>
      <c r="E2025" t="str">
        <f t="shared" si="62"/>
        <v>Feb</v>
      </c>
      <c r="F2025" t="str">
        <f t="shared" si="63"/>
        <v>2024</v>
      </c>
    </row>
    <row r="2026" spans="1:6" x14ac:dyDescent="0.25">
      <c r="A2026" s="5" t="s">
        <v>248</v>
      </c>
      <c r="B2026" s="3" t="s">
        <v>235</v>
      </c>
      <c r="C2026" s="3" t="s">
        <v>162</v>
      </c>
      <c r="D2026" s="4">
        <v>281277.75908950146</v>
      </c>
      <c r="E2026" t="str">
        <f t="shared" si="62"/>
        <v>Mar</v>
      </c>
      <c r="F2026" t="str">
        <f t="shared" si="63"/>
        <v>2024</v>
      </c>
    </row>
    <row r="2027" spans="1:6" x14ac:dyDescent="0.25">
      <c r="A2027" s="5" t="s">
        <v>248</v>
      </c>
      <c r="B2027" s="3" t="s">
        <v>235</v>
      </c>
      <c r="C2027" s="3" t="s">
        <v>163</v>
      </c>
      <c r="D2027" s="4">
        <v>276467.57196080219</v>
      </c>
      <c r="E2027" t="str">
        <f t="shared" si="62"/>
        <v>Apr</v>
      </c>
      <c r="F2027" t="str">
        <f t="shared" si="63"/>
        <v>2024</v>
      </c>
    </row>
    <row r="2028" spans="1:6" x14ac:dyDescent="0.25">
      <c r="A2028" s="5" t="s">
        <v>248</v>
      </c>
      <c r="B2028" s="3" t="s">
        <v>235</v>
      </c>
      <c r="C2028" s="3" t="s">
        <v>164</v>
      </c>
      <c r="D2028" s="4">
        <v>272117.91673130594</v>
      </c>
      <c r="E2028" t="str">
        <f t="shared" si="62"/>
        <v>May</v>
      </c>
      <c r="F2028" t="str">
        <f t="shared" si="63"/>
        <v>2024</v>
      </c>
    </row>
    <row r="2029" spans="1:6" x14ac:dyDescent="0.25">
      <c r="A2029" s="5" t="s">
        <v>248</v>
      </c>
      <c r="B2029" s="3" t="s">
        <v>235</v>
      </c>
      <c r="C2029" s="3" t="s">
        <v>165</v>
      </c>
      <c r="D2029" s="4">
        <v>267471.51743508608</v>
      </c>
      <c r="E2029" t="str">
        <f t="shared" si="62"/>
        <v>Jun</v>
      </c>
      <c r="F2029" t="str">
        <f t="shared" si="63"/>
        <v>2024</v>
      </c>
    </row>
    <row r="2030" spans="1:6" x14ac:dyDescent="0.25">
      <c r="A2030" s="5" t="s">
        <v>248</v>
      </c>
      <c r="B2030" s="3" t="s">
        <v>235</v>
      </c>
      <c r="C2030" s="3" t="s">
        <v>166</v>
      </c>
      <c r="D2030" s="4">
        <v>263353.76279592101</v>
      </c>
      <c r="E2030" t="str">
        <f t="shared" si="62"/>
        <v>Jul</v>
      </c>
      <c r="F2030" t="str">
        <f t="shared" si="63"/>
        <v>2024</v>
      </c>
    </row>
    <row r="2031" spans="1:6" x14ac:dyDescent="0.25">
      <c r="A2031" s="5" t="s">
        <v>248</v>
      </c>
      <c r="B2031" s="3" t="s">
        <v>235</v>
      </c>
      <c r="C2031" s="3" t="s">
        <v>167</v>
      </c>
      <c r="D2031" s="4">
        <v>259152.64121231786</v>
      </c>
      <c r="E2031" t="str">
        <f t="shared" si="62"/>
        <v>Aug</v>
      </c>
      <c r="F2031" t="str">
        <f t="shared" si="63"/>
        <v>2024</v>
      </c>
    </row>
    <row r="2032" spans="1:6" x14ac:dyDescent="0.25">
      <c r="A2032" s="5" t="s">
        <v>248</v>
      </c>
      <c r="B2032" s="3" t="s">
        <v>235</v>
      </c>
      <c r="C2032" s="3" t="s">
        <v>168</v>
      </c>
      <c r="D2032" s="4">
        <v>254927.42798388994</v>
      </c>
      <c r="E2032" t="str">
        <f t="shared" si="62"/>
        <v>Sep</v>
      </c>
      <c r="F2032" t="str">
        <f t="shared" si="63"/>
        <v>2024</v>
      </c>
    </row>
    <row r="2033" spans="1:6" x14ac:dyDescent="0.25">
      <c r="A2033" s="5" t="s">
        <v>248</v>
      </c>
      <c r="B2033" s="3" t="s">
        <v>235</v>
      </c>
      <c r="C2033" s="3" t="s">
        <v>169</v>
      </c>
      <c r="D2033" s="4">
        <v>250208.53822587029</v>
      </c>
      <c r="E2033" t="str">
        <f t="shared" si="62"/>
        <v>Oct</v>
      </c>
      <c r="F2033" t="str">
        <f t="shared" si="63"/>
        <v>2024</v>
      </c>
    </row>
    <row r="2034" spans="1:6" x14ac:dyDescent="0.25">
      <c r="A2034" s="5" t="s">
        <v>248</v>
      </c>
      <c r="B2034" s="3" t="s">
        <v>235</v>
      </c>
      <c r="C2034" s="3" t="s">
        <v>170</v>
      </c>
      <c r="D2034" s="4">
        <v>245976.6440356349</v>
      </c>
      <c r="E2034" t="str">
        <f t="shared" si="62"/>
        <v>Nov</v>
      </c>
      <c r="F2034" t="str">
        <f t="shared" si="63"/>
        <v>2024</v>
      </c>
    </row>
    <row r="2035" spans="1:6" x14ac:dyDescent="0.25">
      <c r="A2035" s="5" t="s">
        <v>248</v>
      </c>
      <c r="B2035" s="3" t="s">
        <v>235</v>
      </c>
      <c r="C2035" s="3" t="s">
        <v>171</v>
      </c>
      <c r="D2035" s="4">
        <v>434378.77606435301</v>
      </c>
      <c r="E2035" t="str">
        <f t="shared" si="62"/>
        <v>Dec</v>
      </c>
      <c r="F2035" t="str">
        <f t="shared" si="63"/>
        <v>2024</v>
      </c>
    </row>
    <row r="2036" spans="1:6" x14ac:dyDescent="0.25">
      <c r="A2036" s="5" t="s">
        <v>248</v>
      </c>
      <c r="B2036" s="3" t="s">
        <v>235</v>
      </c>
      <c r="C2036" s="3" t="s">
        <v>172</v>
      </c>
      <c r="D2036" s="4">
        <v>236594.34724282194</v>
      </c>
      <c r="E2036" t="str">
        <f t="shared" si="62"/>
        <v>Jan</v>
      </c>
      <c r="F2036" t="str">
        <f t="shared" si="63"/>
        <v>2025</v>
      </c>
    </row>
    <row r="2037" spans="1:6" x14ac:dyDescent="0.25">
      <c r="A2037" s="5" t="s">
        <v>248</v>
      </c>
      <c r="B2037" s="3" t="s">
        <v>235</v>
      </c>
      <c r="C2037" s="3" t="s">
        <v>173</v>
      </c>
      <c r="D2037" s="4">
        <v>232735.29129823661</v>
      </c>
      <c r="E2037" t="str">
        <f t="shared" si="62"/>
        <v>Feb</v>
      </c>
      <c r="F2037" t="str">
        <f t="shared" si="63"/>
        <v>2025</v>
      </c>
    </row>
    <row r="2038" spans="1:6" x14ac:dyDescent="0.25">
      <c r="A2038" s="5" t="s">
        <v>248</v>
      </c>
      <c r="B2038" s="3" t="s">
        <v>235</v>
      </c>
      <c r="C2038" s="3" t="s">
        <v>174</v>
      </c>
      <c r="D2038" s="4">
        <v>228677.77226225715</v>
      </c>
      <c r="E2038" t="str">
        <f t="shared" si="62"/>
        <v>Mar</v>
      </c>
      <c r="F2038" t="str">
        <f t="shared" si="63"/>
        <v>2025</v>
      </c>
    </row>
    <row r="2039" spans="1:6" x14ac:dyDescent="0.25">
      <c r="A2039" s="5" t="s">
        <v>248</v>
      </c>
      <c r="B2039" s="3" t="s">
        <v>235</v>
      </c>
      <c r="C2039" s="3" t="s">
        <v>175</v>
      </c>
      <c r="D2039" s="4">
        <v>224857.85242597712</v>
      </c>
      <c r="E2039" t="str">
        <f t="shared" si="62"/>
        <v>Apr</v>
      </c>
      <c r="F2039" t="str">
        <f t="shared" si="63"/>
        <v>2025</v>
      </c>
    </row>
    <row r="2040" spans="1:6" x14ac:dyDescent="0.25">
      <c r="A2040" s="5" t="s">
        <v>248</v>
      </c>
      <c r="B2040" s="3" t="s">
        <v>235</v>
      </c>
      <c r="C2040" s="3" t="s">
        <v>176</v>
      </c>
      <c r="D2040" s="4">
        <v>221543.60828131766</v>
      </c>
      <c r="E2040" t="str">
        <f t="shared" si="62"/>
        <v>May</v>
      </c>
      <c r="F2040" t="str">
        <f t="shared" si="63"/>
        <v>2025</v>
      </c>
    </row>
    <row r="2041" spans="1:6" x14ac:dyDescent="0.25">
      <c r="A2041" s="5" t="s">
        <v>248</v>
      </c>
      <c r="B2041" s="3" t="s">
        <v>235</v>
      </c>
      <c r="C2041" s="3" t="s">
        <v>177</v>
      </c>
      <c r="D2041" s="4">
        <v>217842.73850877391</v>
      </c>
      <c r="E2041" t="str">
        <f t="shared" si="62"/>
        <v>Jun</v>
      </c>
      <c r="F2041" t="str">
        <f t="shared" si="63"/>
        <v>2025</v>
      </c>
    </row>
    <row r="2042" spans="1:6" x14ac:dyDescent="0.25">
      <c r="A2042" s="5" t="s">
        <v>248</v>
      </c>
      <c r="B2042" s="3" t="s">
        <v>235</v>
      </c>
      <c r="C2042" s="3" t="s">
        <v>178</v>
      </c>
      <c r="D2042" s="4">
        <v>214714.28690849908</v>
      </c>
      <c r="E2042" t="str">
        <f t="shared" si="62"/>
        <v>Jul</v>
      </c>
      <c r="F2042" t="str">
        <f t="shared" si="63"/>
        <v>2025</v>
      </c>
    </row>
    <row r="2043" spans="1:6" x14ac:dyDescent="0.25">
      <c r="A2043" s="5" t="s">
        <v>248</v>
      </c>
      <c r="B2043" s="3" t="s">
        <v>235</v>
      </c>
      <c r="C2043" s="3" t="s">
        <v>179</v>
      </c>
      <c r="D2043" s="4">
        <v>211644.62704088454</v>
      </c>
      <c r="E2043" t="str">
        <f t="shared" si="62"/>
        <v>Aug</v>
      </c>
      <c r="F2043" t="str">
        <f t="shared" si="63"/>
        <v>2025</v>
      </c>
    </row>
    <row r="2044" spans="1:6" x14ac:dyDescent="0.25">
      <c r="A2044" s="5" t="s">
        <v>248</v>
      </c>
      <c r="B2044" s="3" t="s">
        <v>235</v>
      </c>
      <c r="C2044" s="3" t="s">
        <v>180</v>
      </c>
      <c r="D2044" s="4">
        <v>207798.77609537743</v>
      </c>
      <c r="E2044" t="str">
        <f t="shared" si="62"/>
        <v>Sep</v>
      </c>
      <c r="F2044" t="str">
        <f t="shared" si="63"/>
        <v>2025</v>
      </c>
    </row>
    <row r="2045" spans="1:6" x14ac:dyDescent="0.25">
      <c r="A2045" s="5" t="s">
        <v>248</v>
      </c>
      <c r="B2045" s="3" t="s">
        <v>235</v>
      </c>
      <c r="C2045" s="3" t="s">
        <v>181</v>
      </c>
      <c r="D2045" s="4">
        <v>202197.91456246565</v>
      </c>
      <c r="E2045" t="str">
        <f t="shared" si="62"/>
        <v>Oct</v>
      </c>
      <c r="F2045" t="str">
        <f t="shared" si="63"/>
        <v>2025</v>
      </c>
    </row>
    <row r="2046" spans="1:6" x14ac:dyDescent="0.25">
      <c r="A2046" s="5" t="s">
        <v>248</v>
      </c>
      <c r="B2046" s="3" t="s">
        <v>235</v>
      </c>
      <c r="C2046" s="3" t="s">
        <v>182</v>
      </c>
      <c r="D2046" s="4">
        <v>199910.74911009709</v>
      </c>
      <c r="E2046" t="str">
        <f t="shared" si="62"/>
        <v>Nov</v>
      </c>
      <c r="F2046" t="str">
        <f t="shared" si="63"/>
        <v>2025</v>
      </c>
    </row>
    <row r="2047" spans="1:6" x14ac:dyDescent="0.25">
      <c r="A2047" s="5" t="s">
        <v>248</v>
      </c>
      <c r="B2047" s="3" t="s">
        <v>235</v>
      </c>
      <c r="C2047" s="3" t="s">
        <v>183</v>
      </c>
      <c r="D2047" s="4">
        <v>351615.87744330615</v>
      </c>
      <c r="E2047" t="str">
        <f t="shared" si="62"/>
        <v>Dec</v>
      </c>
      <c r="F2047" t="str">
        <f t="shared" si="63"/>
        <v>2025</v>
      </c>
    </row>
    <row r="2048" spans="1:6" x14ac:dyDescent="0.25">
      <c r="A2048" s="5" t="s">
        <v>248</v>
      </c>
      <c r="B2048" s="3" t="s">
        <v>235</v>
      </c>
      <c r="C2048" s="3" t="s">
        <v>184</v>
      </c>
      <c r="D2048" s="4">
        <v>195640.50052176634</v>
      </c>
      <c r="E2048" t="str">
        <f t="shared" si="62"/>
        <v>Jan</v>
      </c>
      <c r="F2048" t="str">
        <f t="shared" si="63"/>
        <v>2026</v>
      </c>
    </row>
    <row r="2049" spans="1:6" x14ac:dyDescent="0.25">
      <c r="A2049" s="5" t="s">
        <v>248</v>
      </c>
      <c r="B2049" s="3" t="s">
        <v>235</v>
      </c>
      <c r="C2049" s="3" t="s">
        <v>185</v>
      </c>
      <c r="D2049" s="4">
        <v>193532.54883861632</v>
      </c>
      <c r="E2049" t="str">
        <f t="shared" si="62"/>
        <v>Feb</v>
      </c>
      <c r="F2049" t="str">
        <f t="shared" si="63"/>
        <v>2026</v>
      </c>
    </row>
    <row r="2050" spans="1:6" x14ac:dyDescent="0.25">
      <c r="A2050" s="5" t="s">
        <v>248</v>
      </c>
      <c r="B2050" s="3" t="s">
        <v>235</v>
      </c>
      <c r="C2050" s="3" t="s">
        <v>186</v>
      </c>
      <c r="D2050" s="4">
        <v>191388.10243321845</v>
      </c>
      <c r="E2050" t="str">
        <f t="shared" si="62"/>
        <v>Mar</v>
      </c>
      <c r="F2050" t="str">
        <f t="shared" si="63"/>
        <v>2026</v>
      </c>
    </row>
    <row r="2051" spans="1:6" x14ac:dyDescent="0.25">
      <c r="A2051" s="5" t="s">
        <v>248</v>
      </c>
      <c r="B2051" s="3" t="s">
        <v>235</v>
      </c>
      <c r="C2051" s="3" t="s">
        <v>187</v>
      </c>
      <c r="D2051" s="4">
        <v>189281.98860975337</v>
      </c>
      <c r="E2051" t="str">
        <f t="shared" ref="E2051:E2114" si="64">MID(C2051,1,3)</f>
        <v>Apr</v>
      </c>
      <c r="F2051" t="str">
        <f t="shared" ref="F2051:F2114" si="65">MID(C2051,5,4)</f>
        <v>2026</v>
      </c>
    </row>
    <row r="2052" spans="1:6" x14ac:dyDescent="0.25">
      <c r="A2052" s="5" t="s">
        <v>248</v>
      </c>
      <c r="B2052" s="3" t="s">
        <v>235</v>
      </c>
      <c r="C2052" s="3" t="s">
        <v>189</v>
      </c>
      <c r="D2052" s="4">
        <v>187943.7155750024</v>
      </c>
      <c r="E2052" t="str">
        <f t="shared" si="64"/>
        <v>May</v>
      </c>
      <c r="F2052" t="str">
        <f t="shared" si="65"/>
        <v>2026</v>
      </c>
    </row>
    <row r="2053" spans="1:6" x14ac:dyDescent="0.25">
      <c r="A2053" s="5" t="s">
        <v>248</v>
      </c>
      <c r="B2053" s="3" t="s">
        <v>235</v>
      </c>
      <c r="C2053" s="3" t="s">
        <v>191</v>
      </c>
      <c r="D2053" s="4">
        <v>184166.6170960459</v>
      </c>
      <c r="E2053" t="str">
        <f t="shared" si="64"/>
        <v>Jun</v>
      </c>
      <c r="F2053" t="str">
        <f t="shared" si="65"/>
        <v>2026</v>
      </c>
    </row>
    <row r="2054" spans="1:6" x14ac:dyDescent="0.25">
      <c r="A2054" s="5" t="s">
        <v>248</v>
      </c>
      <c r="B2054" s="3" t="s">
        <v>235</v>
      </c>
      <c r="C2054" s="3" t="s">
        <v>192</v>
      </c>
      <c r="D2054" s="4">
        <v>182023.55942663178</v>
      </c>
      <c r="E2054" t="str">
        <f t="shared" si="64"/>
        <v>Jul</v>
      </c>
      <c r="F2054" t="str">
        <f t="shared" si="65"/>
        <v>2026</v>
      </c>
    </row>
    <row r="2055" spans="1:6" x14ac:dyDescent="0.25">
      <c r="A2055" s="5" t="s">
        <v>248</v>
      </c>
      <c r="B2055" s="3" t="s">
        <v>235</v>
      </c>
      <c r="C2055" s="3" t="s">
        <v>193</v>
      </c>
      <c r="D2055" s="4">
        <v>179349.00029571599</v>
      </c>
      <c r="E2055" t="str">
        <f t="shared" si="64"/>
        <v>Aug</v>
      </c>
      <c r="F2055" t="str">
        <f t="shared" si="65"/>
        <v>2026</v>
      </c>
    </row>
    <row r="2056" spans="1:6" x14ac:dyDescent="0.25">
      <c r="A2056" s="5" t="s">
        <v>248</v>
      </c>
      <c r="B2056" s="3" t="s">
        <v>235</v>
      </c>
      <c r="C2056" s="3" t="s">
        <v>194</v>
      </c>
      <c r="D2056" s="4">
        <v>176769.79074450867</v>
      </c>
      <c r="E2056" t="str">
        <f t="shared" si="64"/>
        <v>Sep</v>
      </c>
      <c r="F2056" t="str">
        <f t="shared" si="65"/>
        <v>2026</v>
      </c>
    </row>
    <row r="2057" spans="1:6" x14ac:dyDescent="0.25">
      <c r="A2057" s="5" t="s">
        <v>248</v>
      </c>
      <c r="B2057" s="3" t="s">
        <v>235</v>
      </c>
      <c r="C2057" s="3" t="s">
        <v>195</v>
      </c>
      <c r="D2057" s="4">
        <v>173502.4486905068</v>
      </c>
      <c r="E2057" t="str">
        <f t="shared" si="64"/>
        <v>Oct</v>
      </c>
      <c r="F2057" t="str">
        <f t="shared" si="65"/>
        <v>2026</v>
      </c>
    </row>
    <row r="2058" spans="1:6" x14ac:dyDescent="0.25">
      <c r="A2058" s="5" t="s">
        <v>248</v>
      </c>
      <c r="B2058" s="3" t="s">
        <v>235</v>
      </c>
      <c r="C2058" s="3" t="s">
        <v>196</v>
      </c>
      <c r="D2058" s="4">
        <v>107262.60865070682</v>
      </c>
      <c r="E2058" t="str">
        <f t="shared" si="64"/>
        <v>Nov</v>
      </c>
      <c r="F2058" t="str">
        <f t="shared" si="65"/>
        <v>2026</v>
      </c>
    </row>
    <row r="2059" spans="1:6" x14ac:dyDescent="0.25">
      <c r="A2059" s="5" t="s">
        <v>248</v>
      </c>
      <c r="B2059" s="3" t="s">
        <v>236</v>
      </c>
      <c r="C2059" s="3" t="s">
        <v>15</v>
      </c>
      <c r="D2059" s="4">
        <v>8913528.0152212866</v>
      </c>
      <c r="E2059" t="str">
        <f t="shared" si="64"/>
        <v>Dec</v>
      </c>
      <c r="F2059" t="str">
        <f t="shared" si="65"/>
        <v>2011</v>
      </c>
    </row>
    <row r="2060" spans="1:6" x14ac:dyDescent="0.25">
      <c r="A2060" s="5" t="s">
        <v>248</v>
      </c>
      <c r="B2060" s="3" t="s">
        <v>236</v>
      </c>
      <c r="C2060" s="3" t="s">
        <v>16</v>
      </c>
      <c r="D2060" s="4">
        <v>14757812.012201261</v>
      </c>
      <c r="E2060" t="str">
        <f t="shared" si="64"/>
        <v>Jan</v>
      </c>
      <c r="F2060" t="str">
        <f t="shared" si="65"/>
        <v>2012</v>
      </c>
    </row>
    <row r="2061" spans="1:6" x14ac:dyDescent="0.25">
      <c r="A2061" s="5" t="s">
        <v>248</v>
      </c>
      <c r="B2061" s="3" t="s">
        <v>236</v>
      </c>
      <c r="C2061" s="3" t="s">
        <v>17</v>
      </c>
      <c r="D2061" s="4">
        <v>13313129.169292856</v>
      </c>
      <c r="E2061" t="str">
        <f t="shared" si="64"/>
        <v>Feb</v>
      </c>
      <c r="F2061" t="str">
        <f t="shared" si="65"/>
        <v>2012</v>
      </c>
    </row>
    <row r="2062" spans="1:6" x14ac:dyDescent="0.25">
      <c r="A2062" s="5" t="s">
        <v>248</v>
      </c>
      <c r="B2062" s="3" t="s">
        <v>236</v>
      </c>
      <c r="C2062" s="3" t="s">
        <v>18</v>
      </c>
      <c r="D2062" s="4">
        <v>11270243.166766595</v>
      </c>
      <c r="E2062" t="str">
        <f t="shared" si="64"/>
        <v>Mar</v>
      </c>
      <c r="F2062" t="str">
        <f t="shared" si="65"/>
        <v>2012</v>
      </c>
    </row>
    <row r="2063" spans="1:6" x14ac:dyDescent="0.25">
      <c r="A2063" s="5" t="s">
        <v>248</v>
      </c>
      <c r="B2063" s="3" t="s">
        <v>236</v>
      </c>
      <c r="C2063" s="3" t="s">
        <v>19</v>
      </c>
      <c r="D2063" s="4">
        <v>10248828.137290509</v>
      </c>
      <c r="E2063" t="str">
        <f t="shared" si="64"/>
        <v>Apr</v>
      </c>
      <c r="F2063" t="str">
        <f t="shared" si="65"/>
        <v>2012</v>
      </c>
    </row>
    <row r="2064" spans="1:6" x14ac:dyDescent="0.25">
      <c r="A2064" s="5" t="s">
        <v>248</v>
      </c>
      <c r="B2064" s="3" t="s">
        <v>236</v>
      </c>
      <c r="C2064" s="3" t="s">
        <v>20</v>
      </c>
      <c r="D2064" s="4">
        <v>9368426.4031396098</v>
      </c>
      <c r="E2064" t="str">
        <f t="shared" si="64"/>
        <v>May</v>
      </c>
      <c r="F2064" t="str">
        <f t="shared" si="65"/>
        <v>2012</v>
      </c>
    </row>
    <row r="2065" spans="1:6" x14ac:dyDescent="0.25">
      <c r="A2065" s="5" t="s">
        <v>248</v>
      </c>
      <c r="B2065" s="3" t="s">
        <v>236</v>
      </c>
      <c r="C2065" s="3" t="s">
        <v>21</v>
      </c>
      <c r="D2065" s="4">
        <v>8560299.3398264442</v>
      </c>
      <c r="E2065" t="str">
        <f t="shared" si="64"/>
        <v>Jun</v>
      </c>
      <c r="F2065" t="str">
        <f t="shared" si="65"/>
        <v>2012</v>
      </c>
    </row>
    <row r="2066" spans="1:6" x14ac:dyDescent="0.25">
      <c r="A2066" s="5" t="s">
        <v>248</v>
      </c>
      <c r="B2066" s="3" t="s">
        <v>236</v>
      </c>
      <c r="C2066" s="3" t="s">
        <v>22</v>
      </c>
      <c r="D2066" s="4">
        <v>7575927.5735547412</v>
      </c>
      <c r="E2066" t="str">
        <f t="shared" si="64"/>
        <v>Jul</v>
      </c>
      <c r="F2066" t="str">
        <f t="shared" si="65"/>
        <v>2012</v>
      </c>
    </row>
    <row r="2067" spans="1:6" x14ac:dyDescent="0.25">
      <c r="A2067" s="5" t="s">
        <v>248</v>
      </c>
      <c r="B2067" s="3" t="s">
        <v>236</v>
      </c>
      <c r="C2067" s="3" t="s">
        <v>23</v>
      </c>
      <c r="D2067" s="4">
        <v>7166326.9631419787</v>
      </c>
      <c r="E2067" t="str">
        <f t="shared" si="64"/>
        <v>Aug</v>
      </c>
      <c r="F2067" t="str">
        <f t="shared" si="65"/>
        <v>2012</v>
      </c>
    </row>
    <row r="2068" spans="1:6" x14ac:dyDescent="0.25">
      <c r="A2068" s="5" t="s">
        <v>248</v>
      </c>
      <c r="B2068" s="3" t="s">
        <v>236</v>
      </c>
      <c r="C2068" s="3" t="s">
        <v>24</v>
      </c>
      <c r="D2068" s="4">
        <v>7037679.3522651847</v>
      </c>
      <c r="E2068" t="str">
        <f t="shared" si="64"/>
        <v>Sep</v>
      </c>
      <c r="F2068" t="str">
        <f t="shared" si="65"/>
        <v>2012</v>
      </c>
    </row>
    <row r="2069" spans="1:6" x14ac:dyDescent="0.25">
      <c r="A2069" s="5" t="s">
        <v>248</v>
      </c>
      <c r="B2069" s="3" t="s">
        <v>236</v>
      </c>
      <c r="C2069" s="3" t="s">
        <v>25</v>
      </c>
      <c r="D2069" s="4">
        <v>7055918.378713537</v>
      </c>
      <c r="E2069" t="str">
        <f t="shared" si="64"/>
        <v>Oct</v>
      </c>
      <c r="F2069" t="str">
        <f t="shared" si="65"/>
        <v>2012</v>
      </c>
    </row>
    <row r="2070" spans="1:6" x14ac:dyDescent="0.25">
      <c r="A2070" s="5" t="s">
        <v>248</v>
      </c>
      <c r="B2070" s="3" t="s">
        <v>236</v>
      </c>
      <c r="C2070" s="3" t="s">
        <v>26</v>
      </c>
      <c r="D2070" s="4">
        <v>6999405.5160288159</v>
      </c>
      <c r="E2070" t="str">
        <f t="shared" si="64"/>
        <v>Nov</v>
      </c>
      <c r="F2070" t="str">
        <f t="shared" si="65"/>
        <v>2012</v>
      </c>
    </row>
    <row r="2071" spans="1:6" x14ac:dyDescent="0.25">
      <c r="A2071" s="5" t="s">
        <v>248</v>
      </c>
      <c r="B2071" s="3" t="s">
        <v>236</v>
      </c>
      <c r="C2071" s="3" t="s">
        <v>27</v>
      </c>
      <c r="D2071" s="4">
        <v>8357379.6425444633</v>
      </c>
      <c r="E2071" t="str">
        <f t="shared" si="64"/>
        <v>Dec</v>
      </c>
      <c r="F2071" t="str">
        <f t="shared" si="65"/>
        <v>2012</v>
      </c>
    </row>
    <row r="2072" spans="1:6" x14ac:dyDescent="0.25">
      <c r="A2072" s="5" t="s">
        <v>248</v>
      </c>
      <c r="B2072" s="3" t="s">
        <v>236</v>
      </c>
      <c r="C2072" s="3" t="s">
        <v>28</v>
      </c>
      <c r="D2072" s="4">
        <v>6808494.4235405661</v>
      </c>
      <c r="E2072" t="str">
        <f t="shared" si="64"/>
        <v>Jan</v>
      </c>
      <c r="F2072" t="str">
        <f t="shared" si="65"/>
        <v>2013</v>
      </c>
    </row>
    <row r="2073" spans="1:6" x14ac:dyDescent="0.25">
      <c r="A2073" s="5" t="s">
        <v>248</v>
      </c>
      <c r="B2073" s="3" t="s">
        <v>236</v>
      </c>
      <c r="C2073" s="3" t="s">
        <v>29</v>
      </c>
      <c r="D2073" s="4">
        <v>6648260.5706203217</v>
      </c>
      <c r="E2073" t="str">
        <f t="shared" si="64"/>
        <v>Feb</v>
      </c>
      <c r="F2073" t="str">
        <f t="shared" si="65"/>
        <v>2013</v>
      </c>
    </row>
    <row r="2074" spans="1:6" x14ac:dyDescent="0.25">
      <c r="A2074" s="5" t="s">
        <v>248</v>
      </c>
      <c r="B2074" s="3" t="s">
        <v>236</v>
      </c>
      <c r="C2074" s="3" t="s">
        <v>30</v>
      </c>
      <c r="D2074" s="4">
        <v>6465408.6254577721</v>
      </c>
      <c r="E2074" t="str">
        <f t="shared" si="64"/>
        <v>Mar</v>
      </c>
      <c r="F2074" t="str">
        <f t="shared" si="65"/>
        <v>2013</v>
      </c>
    </row>
    <row r="2075" spans="1:6" x14ac:dyDescent="0.25">
      <c r="A2075" s="5" t="s">
        <v>248</v>
      </c>
      <c r="B2075" s="3" t="s">
        <v>236</v>
      </c>
      <c r="C2075" s="3" t="s">
        <v>31</v>
      </c>
      <c r="D2075" s="4">
        <v>6407723.7608394139</v>
      </c>
      <c r="E2075" t="str">
        <f t="shared" si="64"/>
        <v>Apr</v>
      </c>
      <c r="F2075" t="str">
        <f t="shared" si="65"/>
        <v>2013</v>
      </c>
    </row>
    <row r="2076" spans="1:6" x14ac:dyDescent="0.25">
      <c r="A2076" s="5" t="s">
        <v>248</v>
      </c>
      <c r="B2076" s="3" t="s">
        <v>236</v>
      </c>
      <c r="C2076" s="3" t="s">
        <v>32</v>
      </c>
      <c r="D2076" s="4">
        <v>6223803.4242227869</v>
      </c>
      <c r="E2076" t="str">
        <f t="shared" si="64"/>
        <v>May</v>
      </c>
      <c r="F2076" t="str">
        <f t="shared" si="65"/>
        <v>2013</v>
      </c>
    </row>
    <row r="2077" spans="1:6" x14ac:dyDescent="0.25">
      <c r="A2077" s="5" t="s">
        <v>248</v>
      </c>
      <c r="B2077" s="3" t="s">
        <v>236</v>
      </c>
      <c r="C2077" s="3" t="s">
        <v>33</v>
      </c>
      <c r="D2077" s="4">
        <v>5922649.1367428796</v>
      </c>
      <c r="E2077" t="str">
        <f t="shared" si="64"/>
        <v>Jun</v>
      </c>
      <c r="F2077" t="str">
        <f t="shared" si="65"/>
        <v>2013</v>
      </c>
    </row>
    <row r="2078" spans="1:6" x14ac:dyDescent="0.25">
      <c r="A2078" s="5" t="s">
        <v>248</v>
      </c>
      <c r="B2078" s="3" t="s">
        <v>236</v>
      </c>
      <c r="C2078" s="3" t="s">
        <v>34</v>
      </c>
      <c r="D2078" s="4">
        <v>5605976.1724660648</v>
      </c>
      <c r="E2078" t="str">
        <f t="shared" si="64"/>
        <v>Jul</v>
      </c>
      <c r="F2078" t="str">
        <f t="shared" si="65"/>
        <v>2013</v>
      </c>
    </row>
    <row r="2079" spans="1:6" x14ac:dyDescent="0.25">
      <c r="A2079" s="5" t="s">
        <v>248</v>
      </c>
      <c r="B2079" s="3" t="s">
        <v>236</v>
      </c>
      <c r="C2079" s="3" t="s">
        <v>35</v>
      </c>
      <c r="D2079" s="4">
        <v>5353743.5965778008</v>
      </c>
      <c r="E2079" t="str">
        <f t="shared" si="64"/>
        <v>Aug</v>
      </c>
      <c r="F2079" t="str">
        <f t="shared" si="65"/>
        <v>2013</v>
      </c>
    </row>
    <row r="2080" spans="1:6" x14ac:dyDescent="0.25">
      <c r="A2080" s="5" t="s">
        <v>248</v>
      </c>
      <c r="B2080" s="3" t="s">
        <v>236</v>
      </c>
      <c r="C2080" s="3" t="s">
        <v>36</v>
      </c>
      <c r="D2080" s="4">
        <v>5177669.4475432243</v>
      </c>
      <c r="E2080" t="str">
        <f t="shared" si="64"/>
        <v>Sep</v>
      </c>
      <c r="F2080" t="str">
        <f t="shared" si="65"/>
        <v>2013</v>
      </c>
    </row>
    <row r="2081" spans="1:6" x14ac:dyDescent="0.25">
      <c r="A2081" s="5" t="s">
        <v>248</v>
      </c>
      <c r="B2081" s="3" t="s">
        <v>236</v>
      </c>
      <c r="C2081" s="3" t="s">
        <v>37</v>
      </c>
      <c r="D2081" s="4">
        <v>4947670.2853896832</v>
      </c>
      <c r="E2081" t="str">
        <f t="shared" si="64"/>
        <v>Oct</v>
      </c>
      <c r="F2081" t="str">
        <f t="shared" si="65"/>
        <v>2013</v>
      </c>
    </row>
    <row r="2082" spans="1:6" x14ac:dyDescent="0.25">
      <c r="A2082" s="5" t="s">
        <v>248</v>
      </c>
      <c r="B2082" s="3" t="s">
        <v>236</v>
      </c>
      <c r="C2082" s="3" t="s">
        <v>38</v>
      </c>
      <c r="D2082" s="4">
        <v>4744687.0736315958</v>
      </c>
      <c r="E2082" t="str">
        <f t="shared" si="64"/>
        <v>Nov</v>
      </c>
      <c r="F2082" t="str">
        <f t="shared" si="65"/>
        <v>2013</v>
      </c>
    </row>
    <row r="2083" spans="1:6" x14ac:dyDescent="0.25">
      <c r="A2083" s="5" t="s">
        <v>248</v>
      </c>
      <c r="B2083" s="3" t="s">
        <v>236</v>
      </c>
      <c r="C2083" s="3" t="s">
        <v>39</v>
      </c>
      <c r="D2083" s="4">
        <v>5743044.0635426641</v>
      </c>
      <c r="E2083" t="str">
        <f t="shared" si="64"/>
        <v>Dec</v>
      </c>
      <c r="F2083" t="str">
        <f t="shared" si="65"/>
        <v>2013</v>
      </c>
    </row>
    <row r="2084" spans="1:6" x14ac:dyDescent="0.25">
      <c r="A2084" s="5" t="s">
        <v>248</v>
      </c>
      <c r="B2084" s="3" t="s">
        <v>236</v>
      </c>
      <c r="C2084" s="3" t="s">
        <v>40</v>
      </c>
      <c r="D2084" s="4">
        <v>4473301.112232889</v>
      </c>
      <c r="E2084" t="str">
        <f t="shared" si="64"/>
        <v>Jan</v>
      </c>
      <c r="F2084" t="str">
        <f t="shared" si="65"/>
        <v>2014</v>
      </c>
    </row>
    <row r="2085" spans="1:6" x14ac:dyDescent="0.25">
      <c r="A2085" s="5" t="s">
        <v>248</v>
      </c>
      <c r="B2085" s="3" t="s">
        <v>236</v>
      </c>
      <c r="C2085" s="3" t="s">
        <v>41</v>
      </c>
      <c r="D2085" s="4">
        <v>4368221.0666555222</v>
      </c>
      <c r="E2085" t="str">
        <f t="shared" si="64"/>
        <v>Feb</v>
      </c>
      <c r="F2085" t="str">
        <f t="shared" si="65"/>
        <v>2014</v>
      </c>
    </row>
    <row r="2086" spans="1:6" x14ac:dyDescent="0.25">
      <c r="A2086" s="5" t="s">
        <v>248</v>
      </c>
      <c r="B2086" s="3" t="s">
        <v>236</v>
      </c>
      <c r="C2086" s="3" t="s">
        <v>42</v>
      </c>
      <c r="D2086" s="4">
        <v>4241698.254594231</v>
      </c>
      <c r="E2086" t="str">
        <f t="shared" si="64"/>
        <v>Mar</v>
      </c>
      <c r="F2086" t="str">
        <f t="shared" si="65"/>
        <v>2014</v>
      </c>
    </row>
    <row r="2087" spans="1:6" x14ac:dyDescent="0.25">
      <c r="A2087" s="5" t="s">
        <v>248</v>
      </c>
      <c r="B2087" s="3" t="s">
        <v>236</v>
      </c>
      <c r="C2087" s="3" t="s">
        <v>43</v>
      </c>
      <c r="D2087" s="4">
        <v>4139187.2723387727</v>
      </c>
      <c r="E2087" t="str">
        <f t="shared" si="64"/>
        <v>Apr</v>
      </c>
      <c r="F2087" t="str">
        <f t="shared" si="65"/>
        <v>2014</v>
      </c>
    </row>
    <row r="2088" spans="1:6" x14ac:dyDescent="0.25">
      <c r="A2088" s="5" t="s">
        <v>248</v>
      </c>
      <c r="B2088" s="3" t="s">
        <v>236</v>
      </c>
      <c r="C2088" s="3" t="s">
        <v>44</v>
      </c>
      <c r="D2088" s="4">
        <v>4051570.1942492248</v>
      </c>
      <c r="E2088" t="str">
        <f t="shared" si="64"/>
        <v>May</v>
      </c>
      <c r="F2088" t="str">
        <f t="shared" si="65"/>
        <v>2014</v>
      </c>
    </row>
    <row r="2089" spans="1:6" x14ac:dyDescent="0.25">
      <c r="A2089" s="5" t="s">
        <v>248</v>
      </c>
      <c r="B2089" s="3" t="s">
        <v>236</v>
      </c>
      <c r="C2089" s="3" t="s">
        <v>45</v>
      </c>
      <c r="D2089" s="4">
        <v>3926525.6507865069</v>
      </c>
      <c r="E2089" t="str">
        <f t="shared" si="64"/>
        <v>Jun</v>
      </c>
      <c r="F2089" t="str">
        <f t="shared" si="65"/>
        <v>2014</v>
      </c>
    </row>
    <row r="2090" spans="1:6" x14ac:dyDescent="0.25">
      <c r="A2090" s="5" t="s">
        <v>248</v>
      </c>
      <c r="B2090" s="3" t="s">
        <v>236</v>
      </c>
      <c r="C2090" s="3" t="s">
        <v>46</v>
      </c>
      <c r="D2090" s="4">
        <v>3814244.2185329976</v>
      </c>
      <c r="E2090" t="str">
        <f t="shared" si="64"/>
        <v>Jul</v>
      </c>
      <c r="F2090" t="str">
        <f t="shared" si="65"/>
        <v>2014</v>
      </c>
    </row>
    <row r="2091" spans="1:6" x14ac:dyDescent="0.25">
      <c r="A2091" s="5" t="s">
        <v>248</v>
      </c>
      <c r="B2091" s="3" t="s">
        <v>236</v>
      </c>
      <c r="C2091" s="3" t="s">
        <v>47</v>
      </c>
      <c r="D2091" s="4">
        <v>3713917.465462971</v>
      </c>
      <c r="E2091" t="str">
        <f t="shared" si="64"/>
        <v>Aug</v>
      </c>
      <c r="F2091" t="str">
        <f t="shared" si="65"/>
        <v>2014</v>
      </c>
    </row>
    <row r="2092" spans="1:6" x14ac:dyDescent="0.25">
      <c r="A2092" s="5" t="s">
        <v>248</v>
      </c>
      <c r="B2092" s="3" t="s">
        <v>236</v>
      </c>
      <c r="C2092" s="3" t="s">
        <v>48</v>
      </c>
      <c r="D2092" s="4">
        <v>3612093.0994608598</v>
      </c>
      <c r="E2092" t="str">
        <f t="shared" si="64"/>
        <v>Sep</v>
      </c>
      <c r="F2092" t="str">
        <f t="shared" si="65"/>
        <v>2014</v>
      </c>
    </row>
    <row r="2093" spans="1:6" x14ac:dyDescent="0.25">
      <c r="A2093" s="5" t="s">
        <v>248</v>
      </c>
      <c r="B2093" s="3" t="s">
        <v>236</v>
      </c>
      <c r="C2093" s="3" t="s">
        <v>49</v>
      </c>
      <c r="D2093" s="4">
        <v>3532127.2694686912</v>
      </c>
      <c r="E2093" t="str">
        <f t="shared" si="64"/>
        <v>Oct</v>
      </c>
      <c r="F2093" t="str">
        <f t="shared" si="65"/>
        <v>2014</v>
      </c>
    </row>
    <row r="2094" spans="1:6" x14ac:dyDescent="0.25">
      <c r="A2094" s="5" t="s">
        <v>248</v>
      </c>
      <c r="B2094" s="3" t="s">
        <v>236</v>
      </c>
      <c r="C2094" s="3" t="s">
        <v>50</v>
      </c>
      <c r="D2094" s="4">
        <v>3441210.5493028695</v>
      </c>
      <c r="E2094" t="str">
        <f t="shared" si="64"/>
        <v>Nov</v>
      </c>
      <c r="F2094" t="str">
        <f t="shared" si="65"/>
        <v>2014</v>
      </c>
    </row>
    <row r="2095" spans="1:6" x14ac:dyDescent="0.25">
      <c r="A2095" s="5" t="s">
        <v>248</v>
      </c>
      <c r="B2095" s="3" t="s">
        <v>236</v>
      </c>
      <c r="C2095" s="3" t="s">
        <v>51</v>
      </c>
      <c r="D2095" s="4">
        <v>4305535.9301838335</v>
      </c>
      <c r="E2095" t="str">
        <f t="shared" si="64"/>
        <v>Dec</v>
      </c>
      <c r="F2095" t="str">
        <f t="shared" si="65"/>
        <v>2014</v>
      </c>
    </row>
    <row r="2096" spans="1:6" x14ac:dyDescent="0.25">
      <c r="A2096" s="5" t="s">
        <v>248</v>
      </c>
      <c r="B2096" s="3" t="s">
        <v>236</v>
      </c>
      <c r="C2096" s="3" t="s">
        <v>52</v>
      </c>
      <c r="D2096" s="4">
        <v>3285812.3131985096</v>
      </c>
      <c r="E2096" t="str">
        <f t="shared" si="64"/>
        <v>Jan</v>
      </c>
      <c r="F2096" t="str">
        <f t="shared" si="65"/>
        <v>2015</v>
      </c>
    </row>
    <row r="2097" spans="1:6" x14ac:dyDescent="0.25">
      <c r="A2097" s="5" t="s">
        <v>248</v>
      </c>
      <c r="B2097" s="3" t="s">
        <v>236</v>
      </c>
      <c r="C2097" s="3" t="s">
        <v>53</v>
      </c>
      <c r="D2097" s="4">
        <v>3207211.4248129316</v>
      </c>
      <c r="E2097" t="str">
        <f t="shared" si="64"/>
        <v>Feb</v>
      </c>
      <c r="F2097" t="str">
        <f t="shared" si="65"/>
        <v>2015</v>
      </c>
    </row>
    <row r="2098" spans="1:6" x14ac:dyDescent="0.25">
      <c r="A2098" s="5" t="s">
        <v>248</v>
      </c>
      <c r="B2098" s="3" t="s">
        <v>236</v>
      </c>
      <c r="C2098" s="3" t="s">
        <v>54</v>
      </c>
      <c r="D2098" s="4">
        <v>3139039.2987380764</v>
      </c>
      <c r="E2098" t="str">
        <f t="shared" si="64"/>
        <v>Mar</v>
      </c>
      <c r="F2098" t="str">
        <f t="shared" si="65"/>
        <v>2015</v>
      </c>
    </row>
    <row r="2099" spans="1:6" x14ac:dyDescent="0.25">
      <c r="A2099" s="5" t="s">
        <v>248</v>
      </c>
      <c r="B2099" s="3" t="s">
        <v>236</v>
      </c>
      <c r="C2099" s="3" t="s">
        <v>55</v>
      </c>
      <c r="D2099" s="4">
        <v>3077841.4002218102</v>
      </c>
      <c r="E2099" t="str">
        <f t="shared" si="64"/>
        <v>Apr</v>
      </c>
      <c r="F2099" t="str">
        <f t="shared" si="65"/>
        <v>2015</v>
      </c>
    </row>
    <row r="2100" spans="1:6" x14ac:dyDescent="0.25">
      <c r="A2100" s="5" t="s">
        <v>248</v>
      </c>
      <c r="B2100" s="3" t="s">
        <v>236</v>
      </c>
      <c r="C2100" s="3" t="s">
        <v>56</v>
      </c>
      <c r="D2100" s="4">
        <v>2998751.1969883726</v>
      </c>
      <c r="E2100" t="str">
        <f t="shared" si="64"/>
        <v>May</v>
      </c>
      <c r="F2100" t="str">
        <f t="shared" si="65"/>
        <v>2015</v>
      </c>
    </row>
    <row r="2101" spans="1:6" x14ac:dyDescent="0.25">
      <c r="A2101" s="5" t="s">
        <v>248</v>
      </c>
      <c r="B2101" s="3" t="s">
        <v>236</v>
      </c>
      <c r="C2101" s="3" t="s">
        <v>57</v>
      </c>
      <c r="D2101" s="4">
        <v>2941599.8576450017</v>
      </c>
      <c r="E2101" t="str">
        <f t="shared" si="64"/>
        <v>Jun</v>
      </c>
      <c r="F2101" t="str">
        <f t="shared" si="65"/>
        <v>2015</v>
      </c>
    </row>
    <row r="2102" spans="1:6" x14ac:dyDescent="0.25">
      <c r="A2102" s="5" t="s">
        <v>248</v>
      </c>
      <c r="B2102" s="3" t="s">
        <v>236</v>
      </c>
      <c r="C2102" s="3" t="s">
        <v>58</v>
      </c>
      <c r="D2102" s="4">
        <v>2885402.7472165828</v>
      </c>
      <c r="E2102" t="str">
        <f t="shared" si="64"/>
        <v>Jul</v>
      </c>
      <c r="F2102" t="str">
        <f t="shared" si="65"/>
        <v>2015</v>
      </c>
    </row>
    <row r="2103" spans="1:6" x14ac:dyDescent="0.25">
      <c r="A2103" s="5" t="s">
        <v>248</v>
      </c>
      <c r="B2103" s="3" t="s">
        <v>236</v>
      </c>
      <c r="C2103" s="3" t="s">
        <v>59</v>
      </c>
      <c r="D2103" s="4">
        <v>2820862.6583654694</v>
      </c>
      <c r="E2103" t="str">
        <f t="shared" si="64"/>
        <v>Aug</v>
      </c>
      <c r="F2103" t="str">
        <f t="shared" si="65"/>
        <v>2015</v>
      </c>
    </row>
    <row r="2104" spans="1:6" x14ac:dyDescent="0.25">
      <c r="A2104" s="5" t="s">
        <v>248</v>
      </c>
      <c r="B2104" s="3" t="s">
        <v>236</v>
      </c>
      <c r="C2104" s="3" t="s">
        <v>60</v>
      </c>
      <c r="D2104" s="4">
        <v>2750630.652373143</v>
      </c>
      <c r="E2104" t="str">
        <f t="shared" si="64"/>
        <v>Sep</v>
      </c>
      <c r="F2104" t="str">
        <f t="shared" si="65"/>
        <v>2015</v>
      </c>
    </row>
    <row r="2105" spans="1:6" x14ac:dyDescent="0.25">
      <c r="A2105" s="5" t="s">
        <v>248</v>
      </c>
      <c r="B2105" s="3" t="s">
        <v>236</v>
      </c>
      <c r="C2105" s="3" t="s">
        <v>61</v>
      </c>
      <c r="D2105" s="4">
        <v>2704590.3312463919</v>
      </c>
      <c r="E2105" t="str">
        <f t="shared" si="64"/>
        <v>Oct</v>
      </c>
      <c r="F2105" t="str">
        <f t="shared" si="65"/>
        <v>2015</v>
      </c>
    </row>
    <row r="2106" spans="1:6" x14ac:dyDescent="0.25">
      <c r="A2106" s="5" t="s">
        <v>248</v>
      </c>
      <c r="B2106" s="3" t="s">
        <v>236</v>
      </c>
      <c r="C2106" s="3" t="s">
        <v>62</v>
      </c>
      <c r="D2106" s="4">
        <v>2641769.792985749</v>
      </c>
      <c r="E2106" t="str">
        <f t="shared" si="64"/>
        <v>Nov</v>
      </c>
      <c r="F2106" t="str">
        <f t="shared" si="65"/>
        <v>2015</v>
      </c>
    </row>
    <row r="2107" spans="1:6" x14ac:dyDescent="0.25">
      <c r="A2107" s="5" t="s">
        <v>248</v>
      </c>
      <c r="B2107" s="3" t="s">
        <v>236</v>
      </c>
      <c r="C2107" s="3" t="s">
        <v>63</v>
      </c>
      <c r="D2107" s="4">
        <v>3364807.2306242283</v>
      </c>
      <c r="E2107" t="str">
        <f t="shared" si="64"/>
        <v>Dec</v>
      </c>
      <c r="F2107" t="str">
        <f t="shared" si="65"/>
        <v>2015</v>
      </c>
    </row>
    <row r="2108" spans="1:6" x14ac:dyDescent="0.25">
      <c r="A2108" s="5" t="s">
        <v>248</v>
      </c>
      <c r="B2108" s="3" t="s">
        <v>236</v>
      </c>
      <c r="C2108" s="3" t="s">
        <v>64</v>
      </c>
      <c r="D2108" s="4">
        <v>2533253.0721793212</v>
      </c>
      <c r="E2108" t="str">
        <f t="shared" si="64"/>
        <v>Jan</v>
      </c>
      <c r="F2108" t="str">
        <f t="shared" si="65"/>
        <v>2016</v>
      </c>
    </row>
    <row r="2109" spans="1:6" x14ac:dyDescent="0.25">
      <c r="A2109" s="5" t="s">
        <v>248</v>
      </c>
      <c r="B2109" s="3" t="s">
        <v>236</v>
      </c>
      <c r="C2109" s="3" t="s">
        <v>65</v>
      </c>
      <c r="D2109" s="4">
        <v>2465258.8200229784</v>
      </c>
      <c r="E2109" t="str">
        <f t="shared" si="64"/>
        <v>Feb</v>
      </c>
      <c r="F2109" t="str">
        <f t="shared" si="65"/>
        <v>2016</v>
      </c>
    </row>
    <row r="2110" spans="1:6" x14ac:dyDescent="0.25">
      <c r="A2110" s="5" t="s">
        <v>248</v>
      </c>
      <c r="B2110" s="3" t="s">
        <v>236</v>
      </c>
      <c r="C2110" s="3" t="s">
        <v>66</v>
      </c>
      <c r="D2110" s="4">
        <v>2413466.894213527</v>
      </c>
      <c r="E2110" t="str">
        <f t="shared" si="64"/>
        <v>Mar</v>
      </c>
      <c r="F2110" t="str">
        <f t="shared" si="65"/>
        <v>2016</v>
      </c>
    </row>
    <row r="2111" spans="1:6" x14ac:dyDescent="0.25">
      <c r="A2111" s="5" t="s">
        <v>248</v>
      </c>
      <c r="B2111" s="3" t="s">
        <v>236</v>
      </c>
      <c r="C2111" s="3" t="s">
        <v>67</v>
      </c>
      <c r="D2111" s="4">
        <v>2357177.5925507443</v>
      </c>
      <c r="E2111" t="str">
        <f t="shared" si="64"/>
        <v>Apr</v>
      </c>
      <c r="F2111" t="str">
        <f t="shared" si="65"/>
        <v>2016</v>
      </c>
    </row>
    <row r="2112" spans="1:6" x14ac:dyDescent="0.25">
      <c r="A2112" s="5" t="s">
        <v>248</v>
      </c>
      <c r="B2112" s="3" t="s">
        <v>236</v>
      </c>
      <c r="C2112" s="3" t="s">
        <v>68</v>
      </c>
      <c r="D2112" s="4">
        <v>2310471.9216643735</v>
      </c>
      <c r="E2112" t="str">
        <f t="shared" si="64"/>
        <v>May</v>
      </c>
      <c r="F2112" t="str">
        <f t="shared" si="65"/>
        <v>2016</v>
      </c>
    </row>
    <row r="2113" spans="1:6" x14ac:dyDescent="0.25">
      <c r="A2113" s="5" t="s">
        <v>248</v>
      </c>
      <c r="B2113" s="3" t="s">
        <v>236</v>
      </c>
      <c r="C2113" s="3" t="s">
        <v>69</v>
      </c>
      <c r="D2113" s="4">
        <v>2265006.0175402737</v>
      </c>
      <c r="E2113" t="str">
        <f t="shared" si="64"/>
        <v>Jun</v>
      </c>
      <c r="F2113" t="str">
        <f t="shared" si="65"/>
        <v>2016</v>
      </c>
    </row>
    <row r="2114" spans="1:6" x14ac:dyDescent="0.25">
      <c r="A2114" s="5" t="s">
        <v>248</v>
      </c>
      <c r="B2114" s="3" t="s">
        <v>236</v>
      </c>
      <c r="C2114" s="3" t="s">
        <v>70</v>
      </c>
      <c r="D2114" s="4">
        <v>2215594.5506897983</v>
      </c>
      <c r="E2114" t="str">
        <f t="shared" si="64"/>
        <v>Jul</v>
      </c>
      <c r="F2114" t="str">
        <f t="shared" si="65"/>
        <v>2016</v>
      </c>
    </row>
    <row r="2115" spans="1:6" x14ac:dyDescent="0.25">
      <c r="A2115" s="5" t="s">
        <v>248</v>
      </c>
      <c r="B2115" s="3" t="s">
        <v>236</v>
      </c>
      <c r="C2115" s="3" t="s">
        <v>71</v>
      </c>
      <c r="D2115" s="4">
        <v>2176763.0356086199</v>
      </c>
      <c r="E2115" t="str">
        <f t="shared" ref="E2115:E2178" si="66">MID(C2115,1,3)</f>
        <v>Aug</v>
      </c>
      <c r="F2115" t="str">
        <f t="shared" ref="F2115:F2178" si="67">MID(C2115,5,4)</f>
        <v>2016</v>
      </c>
    </row>
    <row r="2116" spans="1:6" x14ac:dyDescent="0.25">
      <c r="A2116" s="5" t="s">
        <v>248</v>
      </c>
      <c r="B2116" s="3" t="s">
        <v>236</v>
      </c>
      <c r="C2116" s="3" t="s">
        <v>72</v>
      </c>
      <c r="D2116" s="4">
        <v>2135615.4976080153</v>
      </c>
      <c r="E2116" t="str">
        <f t="shared" si="66"/>
        <v>Sep</v>
      </c>
      <c r="F2116" t="str">
        <f t="shared" si="67"/>
        <v>2016</v>
      </c>
    </row>
    <row r="2117" spans="1:6" x14ac:dyDescent="0.25">
      <c r="A2117" s="5" t="s">
        <v>248</v>
      </c>
      <c r="B2117" s="3" t="s">
        <v>236</v>
      </c>
      <c r="C2117" s="3" t="s">
        <v>73</v>
      </c>
      <c r="D2117" s="4">
        <v>2081593.9165577791</v>
      </c>
      <c r="E2117" t="str">
        <f t="shared" si="66"/>
        <v>Oct</v>
      </c>
      <c r="F2117" t="str">
        <f t="shared" si="67"/>
        <v>2016</v>
      </c>
    </row>
    <row r="2118" spans="1:6" x14ac:dyDescent="0.25">
      <c r="A2118" s="5" t="s">
        <v>248</v>
      </c>
      <c r="B2118" s="3" t="s">
        <v>236</v>
      </c>
      <c r="C2118" s="3" t="s">
        <v>74</v>
      </c>
      <c r="D2118" s="4">
        <v>2036655.9759506483</v>
      </c>
      <c r="E2118" t="str">
        <f t="shared" si="66"/>
        <v>Nov</v>
      </c>
      <c r="F2118" t="str">
        <f t="shared" si="67"/>
        <v>2016</v>
      </c>
    </row>
    <row r="2119" spans="1:6" x14ac:dyDescent="0.25">
      <c r="A2119" s="5" t="s">
        <v>248</v>
      </c>
      <c r="B2119" s="3" t="s">
        <v>236</v>
      </c>
      <c r="C2119" s="3" t="s">
        <v>75</v>
      </c>
      <c r="D2119" s="4">
        <v>2599966.1855998617</v>
      </c>
      <c r="E2119" t="str">
        <f t="shared" si="66"/>
        <v>Dec</v>
      </c>
      <c r="F2119" t="str">
        <f t="shared" si="67"/>
        <v>2016</v>
      </c>
    </row>
    <row r="2120" spans="1:6" x14ac:dyDescent="0.25">
      <c r="A2120" s="5" t="s">
        <v>248</v>
      </c>
      <c r="B2120" s="3" t="s">
        <v>236</v>
      </c>
      <c r="C2120" s="3" t="s">
        <v>76</v>
      </c>
      <c r="D2120" s="4">
        <v>1940516.6031347001</v>
      </c>
      <c r="E2120" t="str">
        <f t="shared" si="66"/>
        <v>Jan</v>
      </c>
      <c r="F2120" t="str">
        <f t="shared" si="67"/>
        <v>2017</v>
      </c>
    </row>
    <row r="2121" spans="1:6" x14ac:dyDescent="0.25">
      <c r="A2121" s="5" t="s">
        <v>248</v>
      </c>
      <c r="B2121" s="3" t="s">
        <v>236</v>
      </c>
      <c r="C2121" s="3" t="s">
        <v>77</v>
      </c>
      <c r="D2121" s="4">
        <v>1907319.2499948274</v>
      </c>
      <c r="E2121" t="str">
        <f t="shared" si="66"/>
        <v>Feb</v>
      </c>
      <c r="F2121" t="str">
        <f t="shared" si="67"/>
        <v>2017</v>
      </c>
    </row>
    <row r="2122" spans="1:6" x14ac:dyDescent="0.25">
      <c r="A2122" s="5" t="s">
        <v>248</v>
      </c>
      <c r="B2122" s="3" t="s">
        <v>236</v>
      </c>
      <c r="C2122" s="3" t="s">
        <v>78</v>
      </c>
      <c r="D2122" s="4">
        <v>1855904.2958382899</v>
      </c>
      <c r="E2122" t="str">
        <f t="shared" si="66"/>
        <v>Mar</v>
      </c>
      <c r="F2122" t="str">
        <f t="shared" si="67"/>
        <v>2017</v>
      </c>
    </row>
    <row r="2123" spans="1:6" x14ac:dyDescent="0.25">
      <c r="A2123" s="5" t="s">
        <v>248</v>
      </c>
      <c r="B2123" s="3" t="s">
        <v>236</v>
      </c>
      <c r="C2123" s="3" t="s">
        <v>79</v>
      </c>
      <c r="D2123" s="4">
        <v>1820531.169387931</v>
      </c>
      <c r="E2123" t="str">
        <f t="shared" si="66"/>
        <v>Apr</v>
      </c>
      <c r="F2123" t="str">
        <f t="shared" si="67"/>
        <v>2017</v>
      </c>
    </row>
    <row r="2124" spans="1:6" x14ac:dyDescent="0.25">
      <c r="A2124" s="5" t="s">
        <v>248</v>
      </c>
      <c r="B2124" s="3" t="s">
        <v>236</v>
      </c>
      <c r="C2124" s="3" t="s">
        <v>80</v>
      </c>
      <c r="D2124" s="4">
        <v>1799244.917718142</v>
      </c>
      <c r="E2124" t="str">
        <f t="shared" si="66"/>
        <v>May</v>
      </c>
      <c r="F2124" t="str">
        <f t="shared" si="67"/>
        <v>2017</v>
      </c>
    </row>
    <row r="2125" spans="1:6" x14ac:dyDescent="0.25">
      <c r="A2125" s="5" t="s">
        <v>248</v>
      </c>
      <c r="B2125" s="3" t="s">
        <v>236</v>
      </c>
      <c r="C2125" s="3" t="s">
        <v>81</v>
      </c>
      <c r="D2125" s="4">
        <v>1753747.4527390634</v>
      </c>
      <c r="E2125" t="str">
        <f t="shared" si="66"/>
        <v>Jun</v>
      </c>
      <c r="F2125" t="str">
        <f t="shared" si="67"/>
        <v>2017</v>
      </c>
    </row>
    <row r="2126" spans="1:6" x14ac:dyDescent="0.25">
      <c r="A2126" s="5" t="s">
        <v>248</v>
      </c>
      <c r="B2126" s="3" t="s">
        <v>236</v>
      </c>
      <c r="C2126" s="3" t="s">
        <v>82</v>
      </c>
      <c r="D2126" s="4">
        <v>1710535.0407259639</v>
      </c>
      <c r="E2126" t="str">
        <f t="shared" si="66"/>
        <v>Jul</v>
      </c>
      <c r="F2126" t="str">
        <f t="shared" si="67"/>
        <v>2017</v>
      </c>
    </row>
    <row r="2127" spans="1:6" x14ac:dyDescent="0.25">
      <c r="A2127" s="5" t="s">
        <v>248</v>
      </c>
      <c r="B2127" s="3" t="s">
        <v>236</v>
      </c>
      <c r="C2127" s="3" t="s">
        <v>83</v>
      </c>
      <c r="D2127" s="4">
        <v>1677784.8735313108</v>
      </c>
      <c r="E2127" t="str">
        <f t="shared" si="66"/>
        <v>Aug</v>
      </c>
      <c r="F2127" t="str">
        <f t="shared" si="67"/>
        <v>2017</v>
      </c>
    </row>
    <row r="2128" spans="1:6" x14ac:dyDescent="0.25">
      <c r="A2128" s="5" t="s">
        <v>248</v>
      </c>
      <c r="B2128" s="3" t="s">
        <v>236</v>
      </c>
      <c r="C2128" s="3" t="s">
        <v>84</v>
      </c>
      <c r="D2128" s="4">
        <v>1628127.6560913441</v>
      </c>
      <c r="E2128" t="str">
        <f t="shared" si="66"/>
        <v>Sep</v>
      </c>
      <c r="F2128" t="str">
        <f t="shared" si="67"/>
        <v>2017</v>
      </c>
    </row>
    <row r="2129" spans="1:6" x14ac:dyDescent="0.25">
      <c r="A2129" s="5" t="s">
        <v>248</v>
      </c>
      <c r="B2129" s="3" t="s">
        <v>236</v>
      </c>
      <c r="C2129" s="3" t="s">
        <v>85</v>
      </c>
      <c r="D2129" s="4">
        <v>1592865.9014144232</v>
      </c>
      <c r="E2129" t="str">
        <f t="shared" si="66"/>
        <v>Oct</v>
      </c>
      <c r="F2129" t="str">
        <f t="shared" si="67"/>
        <v>2017</v>
      </c>
    </row>
    <row r="2130" spans="1:6" x14ac:dyDescent="0.25">
      <c r="A2130" s="5" t="s">
        <v>248</v>
      </c>
      <c r="B2130" s="3" t="s">
        <v>236</v>
      </c>
      <c r="C2130" s="3" t="s">
        <v>86</v>
      </c>
      <c r="D2130" s="4">
        <v>1558878.5767737343</v>
      </c>
      <c r="E2130" t="str">
        <f t="shared" si="66"/>
        <v>Nov</v>
      </c>
      <c r="F2130" t="str">
        <f t="shared" si="67"/>
        <v>2017</v>
      </c>
    </row>
    <row r="2131" spans="1:6" x14ac:dyDescent="0.25">
      <c r="A2131" s="5" t="s">
        <v>248</v>
      </c>
      <c r="B2131" s="3" t="s">
        <v>236</v>
      </c>
      <c r="C2131" s="3" t="s">
        <v>87</v>
      </c>
      <c r="D2131" s="4">
        <v>2002734.8016775013</v>
      </c>
      <c r="E2131" t="str">
        <f t="shared" si="66"/>
        <v>Dec</v>
      </c>
      <c r="F2131" t="str">
        <f t="shared" si="67"/>
        <v>2017</v>
      </c>
    </row>
    <row r="2132" spans="1:6" x14ac:dyDescent="0.25">
      <c r="A2132" s="5" t="s">
        <v>248</v>
      </c>
      <c r="B2132" s="3" t="s">
        <v>236</v>
      </c>
      <c r="C2132" s="3" t="s">
        <v>88</v>
      </c>
      <c r="D2132" s="4">
        <v>1484697.1855907782</v>
      </c>
      <c r="E2132" t="str">
        <f t="shared" si="66"/>
        <v>Jan</v>
      </c>
      <c r="F2132" t="str">
        <f t="shared" si="67"/>
        <v>2018</v>
      </c>
    </row>
    <row r="2133" spans="1:6" x14ac:dyDescent="0.25">
      <c r="A2133" s="5" t="s">
        <v>248</v>
      </c>
      <c r="B2133" s="3" t="s">
        <v>236</v>
      </c>
      <c r="C2133" s="3" t="s">
        <v>89</v>
      </c>
      <c r="D2133" s="4">
        <v>1455672.9975570384</v>
      </c>
      <c r="E2133" t="str">
        <f t="shared" si="66"/>
        <v>Feb</v>
      </c>
      <c r="F2133" t="str">
        <f t="shared" si="67"/>
        <v>2018</v>
      </c>
    </row>
    <row r="2134" spans="1:6" x14ac:dyDescent="0.25">
      <c r="A2134" s="5" t="s">
        <v>248</v>
      </c>
      <c r="B2134" s="3" t="s">
        <v>236</v>
      </c>
      <c r="C2134" s="3" t="s">
        <v>90</v>
      </c>
      <c r="D2134" s="4">
        <v>1423686.8595978774</v>
      </c>
      <c r="E2134" t="str">
        <f t="shared" si="66"/>
        <v>Mar</v>
      </c>
      <c r="F2134" t="str">
        <f t="shared" si="67"/>
        <v>2018</v>
      </c>
    </row>
    <row r="2135" spans="1:6" x14ac:dyDescent="0.25">
      <c r="A2135" s="5" t="s">
        <v>248</v>
      </c>
      <c r="B2135" s="3" t="s">
        <v>236</v>
      </c>
      <c r="C2135" s="3" t="s">
        <v>91</v>
      </c>
      <c r="D2135" s="4">
        <v>1385712.3572273315</v>
      </c>
      <c r="E2135" t="str">
        <f t="shared" si="66"/>
        <v>Apr</v>
      </c>
      <c r="F2135" t="str">
        <f t="shared" si="67"/>
        <v>2018</v>
      </c>
    </row>
    <row r="2136" spans="1:6" x14ac:dyDescent="0.25">
      <c r="A2136" s="5" t="s">
        <v>248</v>
      </c>
      <c r="B2136" s="3" t="s">
        <v>236</v>
      </c>
      <c r="C2136" s="3" t="s">
        <v>92</v>
      </c>
      <c r="D2136" s="4">
        <v>1354389.7022065832</v>
      </c>
      <c r="E2136" t="str">
        <f t="shared" si="66"/>
        <v>May</v>
      </c>
      <c r="F2136" t="str">
        <f t="shared" si="67"/>
        <v>2018</v>
      </c>
    </row>
    <row r="2137" spans="1:6" x14ac:dyDescent="0.25">
      <c r="A2137" s="5" t="s">
        <v>248</v>
      </c>
      <c r="B2137" s="3" t="s">
        <v>236</v>
      </c>
      <c r="C2137" s="3" t="s">
        <v>93</v>
      </c>
      <c r="D2137" s="4">
        <v>1320922.6866670125</v>
      </c>
      <c r="E2137" t="str">
        <f t="shared" si="66"/>
        <v>Jun</v>
      </c>
      <c r="F2137" t="str">
        <f t="shared" si="67"/>
        <v>2018</v>
      </c>
    </row>
    <row r="2138" spans="1:6" x14ac:dyDescent="0.25">
      <c r="A2138" s="5" t="s">
        <v>248</v>
      </c>
      <c r="B2138" s="3" t="s">
        <v>236</v>
      </c>
      <c r="C2138" s="3" t="s">
        <v>94</v>
      </c>
      <c r="D2138" s="4">
        <v>1286511.8857938689</v>
      </c>
      <c r="E2138" t="str">
        <f t="shared" si="66"/>
        <v>Jul</v>
      </c>
      <c r="F2138" t="str">
        <f t="shared" si="67"/>
        <v>2018</v>
      </c>
    </row>
    <row r="2139" spans="1:6" x14ac:dyDescent="0.25">
      <c r="A2139" s="5" t="s">
        <v>248</v>
      </c>
      <c r="B2139" s="3" t="s">
        <v>236</v>
      </c>
      <c r="C2139" s="3" t="s">
        <v>95</v>
      </c>
      <c r="D2139" s="4">
        <v>1255284.9004905084</v>
      </c>
      <c r="E2139" t="str">
        <f t="shared" si="66"/>
        <v>Aug</v>
      </c>
      <c r="F2139" t="str">
        <f t="shared" si="67"/>
        <v>2018</v>
      </c>
    </row>
    <row r="2140" spans="1:6" x14ac:dyDescent="0.25">
      <c r="A2140" s="5" t="s">
        <v>248</v>
      </c>
      <c r="B2140" s="3" t="s">
        <v>236</v>
      </c>
      <c r="C2140" s="3" t="s">
        <v>96</v>
      </c>
      <c r="D2140" s="4">
        <v>1224703.9683540086</v>
      </c>
      <c r="E2140" t="str">
        <f t="shared" si="66"/>
        <v>Sep</v>
      </c>
      <c r="F2140" t="str">
        <f t="shared" si="67"/>
        <v>2018</v>
      </c>
    </row>
    <row r="2141" spans="1:6" x14ac:dyDescent="0.25">
      <c r="A2141" s="5" t="s">
        <v>248</v>
      </c>
      <c r="B2141" s="3" t="s">
        <v>236</v>
      </c>
      <c r="C2141" s="3" t="s">
        <v>97</v>
      </c>
      <c r="D2141" s="4">
        <v>1194786.5812573284</v>
      </c>
      <c r="E2141" t="str">
        <f t="shared" si="66"/>
        <v>Oct</v>
      </c>
      <c r="F2141" t="str">
        <f t="shared" si="67"/>
        <v>2018</v>
      </c>
    </row>
    <row r="2142" spans="1:6" x14ac:dyDescent="0.25">
      <c r="A2142" s="5" t="s">
        <v>248</v>
      </c>
      <c r="B2142" s="3" t="s">
        <v>236</v>
      </c>
      <c r="C2142" s="3" t="s">
        <v>98</v>
      </c>
      <c r="D2142" s="4">
        <v>1167750.9674306186</v>
      </c>
      <c r="E2142" t="str">
        <f t="shared" si="66"/>
        <v>Nov</v>
      </c>
      <c r="F2142" t="str">
        <f t="shared" si="67"/>
        <v>2018</v>
      </c>
    </row>
    <row r="2143" spans="1:6" x14ac:dyDescent="0.25">
      <c r="A2143" s="5" t="s">
        <v>248</v>
      </c>
      <c r="B2143" s="3" t="s">
        <v>236</v>
      </c>
      <c r="C2143" s="3" t="s">
        <v>99</v>
      </c>
      <c r="D2143" s="4">
        <v>1512398.9536249603</v>
      </c>
      <c r="E2143" t="str">
        <f t="shared" si="66"/>
        <v>Dec</v>
      </c>
      <c r="F2143" t="str">
        <f t="shared" si="67"/>
        <v>2018</v>
      </c>
    </row>
    <row r="2144" spans="1:6" x14ac:dyDescent="0.25">
      <c r="A2144" s="5" t="s">
        <v>248</v>
      </c>
      <c r="B2144" s="3" t="s">
        <v>236</v>
      </c>
      <c r="C2144" s="3" t="s">
        <v>100</v>
      </c>
      <c r="D2144" s="4">
        <v>1111145.2964426838</v>
      </c>
      <c r="E2144" t="str">
        <f t="shared" si="66"/>
        <v>Jan</v>
      </c>
      <c r="F2144" t="str">
        <f t="shared" si="67"/>
        <v>2019</v>
      </c>
    </row>
    <row r="2145" spans="1:6" x14ac:dyDescent="0.25">
      <c r="A2145" s="5" t="s">
        <v>248</v>
      </c>
      <c r="B2145" s="3" t="s">
        <v>236</v>
      </c>
      <c r="C2145" s="3" t="s">
        <v>101</v>
      </c>
      <c r="D2145" s="4">
        <v>1084757.9638396516</v>
      </c>
      <c r="E2145" t="str">
        <f t="shared" si="66"/>
        <v>Feb</v>
      </c>
      <c r="F2145" t="str">
        <f t="shared" si="67"/>
        <v>2019</v>
      </c>
    </row>
    <row r="2146" spans="1:6" x14ac:dyDescent="0.25">
      <c r="A2146" s="5" t="s">
        <v>248</v>
      </c>
      <c r="B2146" s="3" t="s">
        <v>236</v>
      </c>
      <c r="C2146" s="3" t="s">
        <v>102</v>
      </c>
      <c r="D2146" s="4">
        <v>1055972.6882959693</v>
      </c>
      <c r="E2146" t="str">
        <f t="shared" si="66"/>
        <v>Mar</v>
      </c>
      <c r="F2146" t="str">
        <f t="shared" si="67"/>
        <v>2019</v>
      </c>
    </row>
    <row r="2147" spans="1:6" x14ac:dyDescent="0.25">
      <c r="A2147" s="5" t="s">
        <v>248</v>
      </c>
      <c r="B2147" s="3" t="s">
        <v>236</v>
      </c>
      <c r="C2147" s="3" t="s">
        <v>103</v>
      </c>
      <c r="D2147" s="4">
        <v>1034878.528637641</v>
      </c>
      <c r="E2147" t="str">
        <f t="shared" si="66"/>
        <v>Apr</v>
      </c>
      <c r="F2147" t="str">
        <f t="shared" si="67"/>
        <v>2019</v>
      </c>
    </row>
    <row r="2148" spans="1:6" x14ac:dyDescent="0.25">
      <c r="A2148" s="5" t="s">
        <v>248</v>
      </c>
      <c r="B2148" s="3" t="s">
        <v>236</v>
      </c>
      <c r="C2148" s="3" t="s">
        <v>104</v>
      </c>
      <c r="D2148" s="4">
        <v>1011935.7343634322</v>
      </c>
      <c r="E2148" t="str">
        <f t="shared" si="66"/>
        <v>May</v>
      </c>
      <c r="F2148" t="str">
        <f t="shared" si="67"/>
        <v>2019</v>
      </c>
    </row>
    <row r="2149" spans="1:6" x14ac:dyDescent="0.25">
      <c r="A2149" s="5" t="s">
        <v>248</v>
      </c>
      <c r="B2149" s="3" t="s">
        <v>236</v>
      </c>
      <c r="C2149" s="3" t="s">
        <v>105</v>
      </c>
      <c r="D2149" s="4">
        <v>983415.79326598032</v>
      </c>
      <c r="E2149" t="str">
        <f t="shared" si="66"/>
        <v>Jun</v>
      </c>
      <c r="F2149" t="str">
        <f t="shared" si="67"/>
        <v>2019</v>
      </c>
    </row>
    <row r="2150" spans="1:6" x14ac:dyDescent="0.25">
      <c r="A2150" s="5" t="s">
        <v>248</v>
      </c>
      <c r="B2150" s="3" t="s">
        <v>236</v>
      </c>
      <c r="C2150" s="3" t="s">
        <v>106</v>
      </c>
      <c r="D2150" s="4">
        <v>960800.0758002731</v>
      </c>
      <c r="E2150" t="str">
        <f t="shared" si="66"/>
        <v>Jul</v>
      </c>
      <c r="F2150" t="str">
        <f t="shared" si="67"/>
        <v>2019</v>
      </c>
    </row>
    <row r="2151" spans="1:6" x14ac:dyDescent="0.25">
      <c r="A2151" s="5" t="s">
        <v>248</v>
      </c>
      <c r="B2151" s="3" t="s">
        <v>236</v>
      </c>
      <c r="C2151" s="3" t="s">
        <v>107</v>
      </c>
      <c r="D2151" s="4">
        <v>941536.9282090934</v>
      </c>
      <c r="E2151" t="str">
        <f t="shared" si="66"/>
        <v>Aug</v>
      </c>
      <c r="F2151" t="str">
        <f t="shared" si="67"/>
        <v>2019</v>
      </c>
    </row>
    <row r="2152" spans="1:6" x14ac:dyDescent="0.25">
      <c r="A2152" s="5" t="s">
        <v>248</v>
      </c>
      <c r="B2152" s="3" t="s">
        <v>236</v>
      </c>
      <c r="C2152" s="3" t="s">
        <v>108</v>
      </c>
      <c r="D2152" s="4">
        <v>921561.65898195945</v>
      </c>
      <c r="E2152" t="str">
        <f t="shared" si="66"/>
        <v>Sep</v>
      </c>
      <c r="F2152" t="str">
        <f t="shared" si="67"/>
        <v>2019</v>
      </c>
    </row>
    <row r="2153" spans="1:6" x14ac:dyDescent="0.25">
      <c r="A2153" s="5" t="s">
        <v>248</v>
      </c>
      <c r="B2153" s="3" t="s">
        <v>236</v>
      </c>
      <c r="C2153" s="3" t="s">
        <v>109</v>
      </c>
      <c r="D2153" s="4">
        <v>906568.85443934263</v>
      </c>
      <c r="E2153" t="str">
        <f t="shared" si="66"/>
        <v>Oct</v>
      </c>
      <c r="F2153" t="str">
        <f t="shared" si="67"/>
        <v>2019</v>
      </c>
    </row>
    <row r="2154" spans="1:6" x14ac:dyDescent="0.25">
      <c r="A2154" s="5" t="s">
        <v>248</v>
      </c>
      <c r="B2154" s="3" t="s">
        <v>236</v>
      </c>
      <c r="C2154" s="3" t="s">
        <v>110</v>
      </c>
      <c r="D2154" s="4">
        <v>892888.0357919255</v>
      </c>
      <c r="E2154" t="str">
        <f t="shared" si="66"/>
        <v>Nov</v>
      </c>
      <c r="F2154" t="str">
        <f t="shared" si="67"/>
        <v>2019</v>
      </c>
    </row>
    <row r="2155" spans="1:6" x14ac:dyDescent="0.25">
      <c r="A2155" s="5" t="s">
        <v>248</v>
      </c>
      <c r="B2155" s="3" t="s">
        <v>236</v>
      </c>
      <c r="C2155" s="3" t="s">
        <v>111</v>
      </c>
      <c r="D2155" s="4">
        <v>1154830.3392298194</v>
      </c>
      <c r="E2155" t="str">
        <f t="shared" si="66"/>
        <v>Dec</v>
      </c>
      <c r="F2155" t="str">
        <f t="shared" si="67"/>
        <v>2019</v>
      </c>
    </row>
    <row r="2156" spans="1:6" x14ac:dyDescent="0.25">
      <c r="A2156" s="5" t="s">
        <v>248</v>
      </c>
      <c r="B2156" s="3" t="s">
        <v>236</v>
      </c>
      <c r="C2156" s="3" t="s">
        <v>112</v>
      </c>
      <c r="D2156" s="4">
        <v>851391.77516666683</v>
      </c>
      <c r="E2156" t="str">
        <f t="shared" si="66"/>
        <v>Jan</v>
      </c>
      <c r="F2156" t="str">
        <f t="shared" si="67"/>
        <v>2020</v>
      </c>
    </row>
    <row r="2157" spans="1:6" x14ac:dyDescent="0.25">
      <c r="A2157" s="5" t="s">
        <v>248</v>
      </c>
      <c r="B2157" s="3" t="s">
        <v>236</v>
      </c>
      <c r="C2157" s="3" t="s">
        <v>113</v>
      </c>
      <c r="D2157" s="4">
        <v>840365.85693089943</v>
      </c>
      <c r="E2157" t="str">
        <f t="shared" si="66"/>
        <v>Feb</v>
      </c>
      <c r="F2157" t="str">
        <f t="shared" si="67"/>
        <v>2020</v>
      </c>
    </row>
    <row r="2158" spans="1:6" x14ac:dyDescent="0.25">
      <c r="A2158" s="5" t="s">
        <v>248</v>
      </c>
      <c r="B2158" s="3" t="s">
        <v>236</v>
      </c>
      <c r="C2158" s="3" t="s">
        <v>114</v>
      </c>
      <c r="D2158" s="4">
        <v>825469.72413021117</v>
      </c>
      <c r="E2158" t="str">
        <f t="shared" si="66"/>
        <v>Mar</v>
      </c>
      <c r="F2158" t="str">
        <f t="shared" si="67"/>
        <v>2020</v>
      </c>
    </row>
    <row r="2159" spans="1:6" x14ac:dyDescent="0.25">
      <c r="A2159" s="5" t="s">
        <v>248</v>
      </c>
      <c r="B2159" s="3" t="s">
        <v>236</v>
      </c>
      <c r="C2159" s="3" t="s">
        <v>115</v>
      </c>
      <c r="D2159" s="4">
        <v>811432.03375663108</v>
      </c>
      <c r="E2159" t="str">
        <f t="shared" si="66"/>
        <v>Apr</v>
      </c>
      <c r="F2159" t="str">
        <f t="shared" si="67"/>
        <v>2020</v>
      </c>
    </row>
    <row r="2160" spans="1:6" x14ac:dyDescent="0.25">
      <c r="A2160" s="5" t="s">
        <v>248</v>
      </c>
      <c r="B2160" s="3" t="s">
        <v>236</v>
      </c>
      <c r="C2160" s="3" t="s">
        <v>116</v>
      </c>
      <c r="D2160" s="4">
        <v>799561.97447325091</v>
      </c>
      <c r="E2160" t="str">
        <f t="shared" si="66"/>
        <v>May</v>
      </c>
      <c r="F2160" t="str">
        <f t="shared" si="67"/>
        <v>2020</v>
      </c>
    </row>
    <row r="2161" spans="1:6" x14ac:dyDescent="0.25">
      <c r="A2161" s="5" t="s">
        <v>248</v>
      </c>
      <c r="B2161" s="3" t="s">
        <v>236</v>
      </c>
      <c r="C2161" s="3" t="s">
        <v>117</v>
      </c>
      <c r="D2161" s="4">
        <v>786138.39715599094</v>
      </c>
      <c r="E2161" t="str">
        <f t="shared" si="66"/>
        <v>Jun</v>
      </c>
      <c r="F2161" t="str">
        <f t="shared" si="67"/>
        <v>2020</v>
      </c>
    </row>
    <row r="2162" spans="1:6" x14ac:dyDescent="0.25">
      <c r="A2162" s="5" t="s">
        <v>248</v>
      </c>
      <c r="B2162" s="3" t="s">
        <v>236</v>
      </c>
      <c r="C2162" s="3" t="s">
        <v>118</v>
      </c>
      <c r="D2162" s="4">
        <v>778781.5511172394</v>
      </c>
      <c r="E2162" t="str">
        <f t="shared" si="66"/>
        <v>Jul</v>
      </c>
      <c r="F2162" t="str">
        <f t="shared" si="67"/>
        <v>2020</v>
      </c>
    </row>
    <row r="2163" spans="1:6" x14ac:dyDescent="0.25">
      <c r="A2163" s="5" t="s">
        <v>248</v>
      </c>
      <c r="B2163" s="3" t="s">
        <v>236</v>
      </c>
      <c r="C2163" s="3" t="s">
        <v>119</v>
      </c>
      <c r="D2163" s="4">
        <v>769978.61578691611</v>
      </c>
      <c r="E2163" t="str">
        <f t="shared" si="66"/>
        <v>Aug</v>
      </c>
      <c r="F2163" t="str">
        <f t="shared" si="67"/>
        <v>2020</v>
      </c>
    </row>
    <row r="2164" spans="1:6" x14ac:dyDescent="0.25">
      <c r="A2164" s="5" t="s">
        <v>248</v>
      </c>
      <c r="B2164" s="3" t="s">
        <v>236</v>
      </c>
      <c r="C2164" s="3" t="s">
        <v>120</v>
      </c>
      <c r="D2164" s="4">
        <v>754962.77886014222</v>
      </c>
      <c r="E2164" t="str">
        <f t="shared" si="66"/>
        <v>Sep</v>
      </c>
      <c r="F2164" t="str">
        <f t="shared" si="67"/>
        <v>2020</v>
      </c>
    </row>
    <row r="2165" spans="1:6" x14ac:dyDescent="0.25">
      <c r="A2165" s="5" t="s">
        <v>248</v>
      </c>
      <c r="B2165" s="3" t="s">
        <v>236</v>
      </c>
      <c r="C2165" s="3" t="s">
        <v>121</v>
      </c>
      <c r="D2165" s="4">
        <v>746249.21426247852</v>
      </c>
      <c r="E2165" t="str">
        <f t="shared" si="66"/>
        <v>Oct</v>
      </c>
      <c r="F2165" t="str">
        <f t="shared" si="67"/>
        <v>2020</v>
      </c>
    </row>
    <row r="2166" spans="1:6" x14ac:dyDescent="0.25">
      <c r="A2166" s="5" t="s">
        <v>248</v>
      </c>
      <c r="B2166" s="3" t="s">
        <v>236</v>
      </c>
      <c r="C2166" s="3" t="s">
        <v>122</v>
      </c>
      <c r="D2166" s="4">
        <v>745096.75735560083</v>
      </c>
      <c r="E2166" t="str">
        <f t="shared" si="66"/>
        <v>Nov</v>
      </c>
      <c r="F2166" t="str">
        <f t="shared" si="67"/>
        <v>2020</v>
      </c>
    </row>
    <row r="2167" spans="1:6" x14ac:dyDescent="0.25">
      <c r="A2167" s="5" t="s">
        <v>248</v>
      </c>
      <c r="B2167" s="3" t="s">
        <v>236</v>
      </c>
      <c r="C2167" s="3" t="s">
        <v>123</v>
      </c>
      <c r="D2167" s="4">
        <v>944347.40202072309</v>
      </c>
      <c r="E2167" t="str">
        <f t="shared" si="66"/>
        <v>Dec</v>
      </c>
      <c r="F2167" t="str">
        <f t="shared" si="67"/>
        <v>2020</v>
      </c>
    </row>
    <row r="2168" spans="1:6" x14ac:dyDescent="0.25">
      <c r="A2168" s="5" t="s">
        <v>248</v>
      </c>
      <c r="B2168" s="3" t="s">
        <v>236</v>
      </c>
      <c r="C2168" s="3" t="s">
        <v>124</v>
      </c>
      <c r="D2168" s="4">
        <v>706809.28658040799</v>
      </c>
      <c r="E2168" t="str">
        <f t="shared" si="66"/>
        <v>Jan</v>
      </c>
      <c r="F2168" t="str">
        <f t="shared" si="67"/>
        <v>2021</v>
      </c>
    </row>
    <row r="2169" spans="1:6" x14ac:dyDescent="0.25">
      <c r="A2169" s="5" t="s">
        <v>248</v>
      </c>
      <c r="B2169" s="3" t="s">
        <v>236</v>
      </c>
      <c r="C2169" s="3" t="s">
        <v>125</v>
      </c>
      <c r="D2169" s="4">
        <v>694161.82481220062</v>
      </c>
      <c r="E2169" t="str">
        <f t="shared" si="66"/>
        <v>Feb</v>
      </c>
      <c r="F2169" t="str">
        <f t="shared" si="67"/>
        <v>2021</v>
      </c>
    </row>
    <row r="2170" spans="1:6" x14ac:dyDescent="0.25">
      <c r="A2170" s="5" t="s">
        <v>248</v>
      </c>
      <c r="B2170" s="3" t="s">
        <v>236</v>
      </c>
      <c r="C2170" s="3" t="s">
        <v>126</v>
      </c>
      <c r="D2170" s="4">
        <v>681647.61318483506</v>
      </c>
      <c r="E2170" t="str">
        <f t="shared" si="66"/>
        <v>Mar</v>
      </c>
      <c r="F2170" t="str">
        <f t="shared" si="67"/>
        <v>2021</v>
      </c>
    </row>
    <row r="2171" spans="1:6" x14ac:dyDescent="0.25">
      <c r="A2171" s="5" t="s">
        <v>248</v>
      </c>
      <c r="B2171" s="3" t="s">
        <v>236</v>
      </c>
      <c r="C2171" s="3" t="s">
        <v>127</v>
      </c>
      <c r="D2171" s="4">
        <v>666930.68470391189</v>
      </c>
      <c r="E2171" t="str">
        <f t="shared" si="66"/>
        <v>Apr</v>
      </c>
      <c r="F2171" t="str">
        <f t="shared" si="67"/>
        <v>2021</v>
      </c>
    </row>
    <row r="2172" spans="1:6" x14ac:dyDescent="0.25">
      <c r="A2172" s="5" t="s">
        <v>248</v>
      </c>
      <c r="B2172" s="3" t="s">
        <v>236</v>
      </c>
      <c r="C2172" s="3" t="s">
        <v>128</v>
      </c>
      <c r="D2172" s="4">
        <v>653661.14133335976</v>
      </c>
      <c r="E2172" t="str">
        <f t="shared" si="66"/>
        <v>May</v>
      </c>
      <c r="F2172" t="str">
        <f t="shared" si="67"/>
        <v>2021</v>
      </c>
    </row>
    <row r="2173" spans="1:6" x14ac:dyDescent="0.25">
      <c r="A2173" s="5" t="s">
        <v>248</v>
      </c>
      <c r="B2173" s="3" t="s">
        <v>236</v>
      </c>
      <c r="C2173" s="3" t="s">
        <v>129</v>
      </c>
      <c r="D2173" s="4">
        <v>637317.95671454724</v>
      </c>
      <c r="E2173" t="str">
        <f t="shared" si="66"/>
        <v>Jun</v>
      </c>
      <c r="F2173" t="str">
        <f t="shared" si="67"/>
        <v>2021</v>
      </c>
    </row>
    <row r="2174" spans="1:6" x14ac:dyDescent="0.25">
      <c r="A2174" s="5" t="s">
        <v>248</v>
      </c>
      <c r="B2174" s="3" t="s">
        <v>236</v>
      </c>
      <c r="C2174" s="3" t="s">
        <v>130</v>
      </c>
      <c r="D2174" s="4">
        <v>620076.62469042663</v>
      </c>
      <c r="E2174" t="str">
        <f t="shared" si="66"/>
        <v>Jul</v>
      </c>
      <c r="F2174" t="str">
        <f t="shared" si="67"/>
        <v>2021</v>
      </c>
    </row>
    <row r="2175" spans="1:6" x14ac:dyDescent="0.25">
      <c r="A2175" s="5" t="s">
        <v>248</v>
      </c>
      <c r="B2175" s="3" t="s">
        <v>236</v>
      </c>
      <c r="C2175" s="3" t="s">
        <v>131</v>
      </c>
      <c r="D2175" s="4">
        <v>599754.66463527991</v>
      </c>
      <c r="E2175" t="str">
        <f t="shared" si="66"/>
        <v>Aug</v>
      </c>
      <c r="F2175" t="str">
        <f t="shared" si="67"/>
        <v>2021</v>
      </c>
    </row>
    <row r="2176" spans="1:6" x14ac:dyDescent="0.25">
      <c r="A2176" s="5" t="s">
        <v>248</v>
      </c>
      <c r="B2176" s="3" t="s">
        <v>236</v>
      </c>
      <c r="C2176" s="3" t="s">
        <v>132</v>
      </c>
      <c r="D2176" s="4">
        <v>579179.00374467834</v>
      </c>
      <c r="E2176" t="str">
        <f t="shared" si="66"/>
        <v>Sep</v>
      </c>
      <c r="F2176" t="str">
        <f t="shared" si="67"/>
        <v>2021</v>
      </c>
    </row>
    <row r="2177" spans="1:6" x14ac:dyDescent="0.25">
      <c r="A2177" s="5" t="s">
        <v>248</v>
      </c>
      <c r="B2177" s="3" t="s">
        <v>236</v>
      </c>
      <c r="C2177" s="3" t="s">
        <v>133</v>
      </c>
      <c r="D2177" s="4">
        <v>549052.46653249313</v>
      </c>
      <c r="E2177" t="str">
        <f t="shared" si="66"/>
        <v>Oct</v>
      </c>
      <c r="F2177" t="str">
        <f t="shared" si="67"/>
        <v>2021</v>
      </c>
    </row>
    <row r="2178" spans="1:6" x14ac:dyDescent="0.25">
      <c r="A2178" s="5" t="s">
        <v>248</v>
      </c>
      <c r="B2178" s="3" t="s">
        <v>236</v>
      </c>
      <c r="C2178" s="3" t="s">
        <v>134</v>
      </c>
      <c r="D2178" s="4">
        <v>509241.27219938056</v>
      </c>
      <c r="E2178" t="str">
        <f t="shared" si="66"/>
        <v>Nov</v>
      </c>
      <c r="F2178" t="str">
        <f t="shared" si="67"/>
        <v>2021</v>
      </c>
    </row>
    <row r="2179" spans="1:6" x14ac:dyDescent="0.25">
      <c r="A2179" s="5" t="s">
        <v>248</v>
      </c>
      <c r="B2179" s="3" t="s">
        <v>236</v>
      </c>
      <c r="C2179" s="3" t="s">
        <v>135</v>
      </c>
      <c r="D2179" s="4">
        <v>570921.98212886648</v>
      </c>
      <c r="E2179" t="str">
        <f t="shared" ref="E2179:E2242" si="68">MID(C2179,1,3)</f>
        <v>Dec</v>
      </c>
      <c r="F2179" t="str">
        <f t="shared" ref="F2179:F2242" si="69">MID(C2179,5,4)</f>
        <v>2021</v>
      </c>
    </row>
    <row r="2180" spans="1:6" x14ac:dyDescent="0.25">
      <c r="A2180" s="5" t="s">
        <v>248</v>
      </c>
      <c r="B2180" s="3" t="s">
        <v>236</v>
      </c>
      <c r="C2180" s="3" t="s">
        <v>136</v>
      </c>
      <c r="D2180" s="4">
        <v>268075.0544114582</v>
      </c>
      <c r="E2180" t="str">
        <f t="shared" si="68"/>
        <v>Jan</v>
      </c>
      <c r="F2180" t="str">
        <f t="shared" si="69"/>
        <v>2022</v>
      </c>
    </row>
    <row r="2181" spans="1:6" x14ac:dyDescent="0.25">
      <c r="A2181" s="5" t="s">
        <v>248</v>
      </c>
      <c r="B2181" s="3" t="s">
        <v>236</v>
      </c>
      <c r="C2181" s="3" t="s">
        <v>137</v>
      </c>
      <c r="D2181" s="4">
        <v>262707.24776023708</v>
      </c>
      <c r="E2181" t="str">
        <f t="shared" si="68"/>
        <v>Feb</v>
      </c>
      <c r="F2181" t="str">
        <f t="shared" si="69"/>
        <v>2022</v>
      </c>
    </row>
    <row r="2182" spans="1:6" x14ac:dyDescent="0.25">
      <c r="A2182" s="5" t="s">
        <v>248</v>
      </c>
      <c r="B2182" s="3" t="s">
        <v>236</v>
      </c>
      <c r="C2182" s="3" t="s">
        <v>138</v>
      </c>
      <c r="D2182" s="4">
        <v>258755.95917893486</v>
      </c>
      <c r="E2182" t="str">
        <f t="shared" si="68"/>
        <v>Mar</v>
      </c>
      <c r="F2182" t="str">
        <f t="shared" si="69"/>
        <v>2022</v>
      </c>
    </row>
    <row r="2183" spans="1:6" x14ac:dyDescent="0.25">
      <c r="A2183" s="5" t="s">
        <v>248</v>
      </c>
      <c r="B2183" s="3" t="s">
        <v>236</v>
      </c>
      <c r="C2183" s="3" t="s">
        <v>139</v>
      </c>
      <c r="D2183" s="4">
        <v>254100.66961232226</v>
      </c>
      <c r="E2183" t="str">
        <f t="shared" si="68"/>
        <v>Apr</v>
      </c>
      <c r="F2183" t="str">
        <f t="shared" si="69"/>
        <v>2022</v>
      </c>
    </row>
    <row r="2184" spans="1:6" x14ac:dyDescent="0.25">
      <c r="A2184" s="5" t="s">
        <v>248</v>
      </c>
      <c r="B2184" s="3" t="s">
        <v>236</v>
      </c>
      <c r="C2184" s="3" t="s">
        <v>140</v>
      </c>
      <c r="D2184" s="4">
        <v>249926.73667322687</v>
      </c>
      <c r="E2184" t="str">
        <f t="shared" si="68"/>
        <v>May</v>
      </c>
      <c r="F2184" t="str">
        <f t="shared" si="69"/>
        <v>2022</v>
      </c>
    </row>
    <row r="2185" spans="1:6" x14ac:dyDescent="0.25">
      <c r="A2185" s="5" t="s">
        <v>248</v>
      </c>
      <c r="B2185" s="3" t="s">
        <v>236</v>
      </c>
      <c r="C2185" s="3" t="s">
        <v>141</v>
      </c>
      <c r="D2185" s="4">
        <v>245789.67166543854</v>
      </c>
      <c r="E2185" t="str">
        <f t="shared" si="68"/>
        <v>Jun</v>
      </c>
      <c r="F2185" t="str">
        <f t="shared" si="69"/>
        <v>2022</v>
      </c>
    </row>
    <row r="2186" spans="1:6" x14ac:dyDescent="0.25">
      <c r="A2186" s="5" t="s">
        <v>248</v>
      </c>
      <c r="B2186" s="3" t="s">
        <v>236</v>
      </c>
      <c r="C2186" s="3" t="s">
        <v>142</v>
      </c>
      <c r="D2186" s="4">
        <v>241817.21210007148</v>
      </c>
      <c r="E2186" t="str">
        <f t="shared" si="68"/>
        <v>Jul</v>
      </c>
      <c r="F2186" t="str">
        <f t="shared" si="69"/>
        <v>2022</v>
      </c>
    </row>
    <row r="2187" spans="1:6" x14ac:dyDescent="0.25">
      <c r="A2187" s="5" t="s">
        <v>248</v>
      </c>
      <c r="B2187" s="3" t="s">
        <v>236</v>
      </c>
      <c r="C2187" s="3" t="s">
        <v>143</v>
      </c>
      <c r="D2187" s="4">
        <v>237906.25141711274</v>
      </c>
      <c r="E2187" t="str">
        <f t="shared" si="68"/>
        <v>Aug</v>
      </c>
      <c r="F2187" t="str">
        <f t="shared" si="69"/>
        <v>2022</v>
      </c>
    </row>
    <row r="2188" spans="1:6" x14ac:dyDescent="0.25">
      <c r="A2188" s="5" t="s">
        <v>248</v>
      </c>
      <c r="B2188" s="3" t="s">
        <v>236</v>
      </c>
      <c r="C2188" s="3" t="s">
        <v>144</v>
      </c>
      <c r="D2188" s="4">
        <v>234042.15467520047</v>
      </c>
      <c r="E2188" t="str">
        <f t="shared" si="68"/>
        <v>Sep</v>
      </c>
      <c r="F2188" t="str">
        <f t="shared" si="69"/>
        <v>2022</v>
      </c>
    </row>
    <row r="2189" spans="1:6" x14ac:dyDescent="0.25">
      <c r="A2189" s="5" t="s">
        <v>248</v>
      </c>
      <c r="B2189" s="3" t="s">
        <v>236</v>
      </c>
      <c r="C2189" s="3" t="s">
        <v>145</v>
      </c>
      <c r="D2189" s="4">
        <v>230231.61335307671</v>
      </c>
      <c r="E2189" t="str">
        <f t="shared" si="68"/>
        <v>Oct</v>
      </c>
      <c r="F2189" t="str">
        <f t="shared" si="69"/>
        <v>2022</v>
      </c>
    </row>
    <row r="2190" spans="1:6" x14ac:dyDescent="0.25">
      <c r="A2190" s="5" t="s">
        <v>248</v>
      </c>
      <c r="B2190" s="3" t="s">
        <v>236</v>
      </c>
      <c r="C2190" s="3" t="s">
        <v>146</v>
      </c>
      <c r="D2190" s="4">
        <v>226490.54512517681</v>
      </c>
      <c r="E2190" t="str">
        <f t="shared" si="68"/>
        <v>Nov</v>
      </c>
      <c r="F2190" t="str">
        <f t="shared" si="69"/>
        <v>2022</v>
      </c>
    </row>
    <row r="2191" spans="1:6" x14ac:dyDescent="0.25">
      <c r="A2191" s="5" t="s">
        <v>248</v>
      </c>
      <c r="B2191" s="3" t="s">
        <v>236</v>
      </c>
      <c r="C2191" s="3" t="s">
        <v>147</v>
      </c>
      <c r="D2191" s="4">
        <v>360169.96798991068</v>
      </c>
      <c r="E2191" t="str">
        <f t="shared" si="68"/>
        <v>Dec</v>
      </c>
      <c r="F2191" t="str">
        <f t="shared" si="69"/>
        <v>2022</v>
      </c>
    </row>
    <row r="2192" spans="1:6" x14ac:dyDescent="0.25">
      <c r="A2192" s="5" t="s">
        <v>248</v>
      </c>
      <c r="B2192" s="3" t="s">
        <v>236</v>
      </c>
      <c r="C2192" s="3" t="s">
        <v>148</v>
      </c>
      <c r="D2192" s="4">
        <v>219198.06466066174</v>
      </c>
      <c r="E2192" t="str">
        <f t="shared" si="68"/>
        <v>Jan</v>
      </c>
      <c r="F2192" t="str">
        <f t="shared" si="69"/>
        <v>2023</v>
      </c>
    </row>
    <row r="2193" spans="1:6" x14ac:dyDescent="0.25">
      <c r="A2193" s="5" t="s">
        <v>248</v>
      </c>
      <c r="B2193" s="3" t="s">
        <v>236</v>
      </c>
      <c r="C2193" s="3" t="s">
        <v>149</v>
      </c>
      <c r="D2193" s="4">
        <v>215650.13487684506</v>
      </c>
      <c r="E2193" t="str">
        <f t="shared" si="68"/>
        <v>Feb</v>
      </c>
      <c r="F2193" t="str">
        <f t="shared" si="69"/>
        <v>2023</v>
      </c>
    </row>
    <row r="2194" spans="1:6" x14ac:dyDescent="0.25">
      <c r="A2194" s="5" t="s">
        <v>248</v>
      </c>
      <c r="B2194" s="3" t="s">
        <v>236</v>
      </c>
      <c r="C2194" s="3" t="s">
        <v>150</v>
      </c>
      <c r="D2194" s="4">
        <v>212202.81737518671</v>
      </c>
      <c r="E2194" t="str">
        <f t="shared" si="68"/>
        <v>Mar</v>
      </c>
      <c r="F2194" t="str">
        <f t="shared" si="69"/>
        <v>2023</v>
      </c>
    </row>
    <row r="2195" spans="1:6" x14ac:dyDescent="0.25">
      <c r="A2195" s="5" t="s">
        <v>248</v>
      </c>
      <c r="B2195" s="3" t="s">
        <v>236</v>
      </c>
      <c r="C2195" s="3" t="s">
        <v>151</v>
      </c>
      <c r="D2195" s="4">
        <v>208793.93924636077</v>
      </c>
      <c r="E2195" t="str">
        <f t="shared" si="68"/>
        <v>Apr</v>
      </c>
      <c r="F2195" t="str">
        <f t="shared" si="69"/>
        <v>2023</v>
      </c>
    </row>
    <row r="2196" spans="1:6" x14ac:dyDescent="0.25">
      <c r="A2196" s="5" t="s">
        <v>248</v>
      </c>
      <c r="B2196" s="3" t="s">
        <v>236</v>
      </c>
      <c r="C2196" s="3" t="s">
        <v>152</v>
      </c>
      <c r="D2196" s="4">
        <v>205436.21355393727</v>
      </c>
      <c r="E2196" t="str">
        <f t="shared" si="68"/>
        <v>May</v>
      </c>
      <c r="F2196" t="str">
        <f t="shared" si="69"/>
        <v>2023</v>
      </c>
    </row>
    <row r="2197" spans="1:6" x14ac:dyDescent="0.25">
      <c r="A2197" s="5" t="s">
        <v>248</v>
      </c>
      <c r="B2197" s="3" t="s">
        <v>236</v>
      </c>
      <c r="C2197" s="3" t="s">
        <v>153</v>
      </c>
      <c r="D2197" s="4">
        <v>202126.68650048412</v>
      </c>
      <c r="E2197" t="str">
        <f t="shared" si="68"/>
        <v>Jun</v>
      </c>
      <c r="F2197" t="str">
        <f t="shared" si="69"/>
        <v>2023</v>
      </c>
    </row>
    <row r="2198" spans="1:6" x14ac:dyDescent="0.25">
      <c r="A2198" s="5" t="s">
        <v>248</v>
      </c>
      <c r="B2198" s="3" t="s">
        <v>236</v>
      </c>
      <c r="C2198" s="3" t="s">
        <v>154</v>
      </c>
      <c r="D2198" s="4">
        <v>198896.22100965001</v>
      </c>
      <c r="E2198" t="str">
        <f t="shared" si="68"/>
        <v>Jul</v>
      </c>
      <c r="F2198" t="str">
        <f t="shared" si="69"/>
        <v>2023</v>
      </c>
    </row>
    <row r="2199" spans="1:6" x14ac:dyDescent="0.25">
      <c r="A2199" s="5" t="s">
        <v>248</v>
      </c>
      <c r="B2199" s="3" t="s">
        <v>236</v>
      </c>
      <c r="C2199" s="3" t="s">
        <v>155</v>
      </c>
      <c r="D2199" s="4">
        <v>195741.18475936871</v>
      </c>
      <c r="E2199" t="str">
        <f t="shared" si="68"/>
        <v>Aug</v>
      </c>
      <c r="F2199" t="str">
        <f t="shared" si="69"/>
        <v>2023</v>
      </c>
    </row>
    <row r="2200" spans="1:6" x14ac:dyDescent="0.25">
      <c r="A2200" s="5" t="s">
        <v>248</v>
      </c>
      <c r="B2200" s="3" t="s">
        <v>236</v>
      </c>
      <c r="C2200" s="3" t="s">
        <v>156</v>
      </c>
      <c r="D2200" s="4">
        <v>192664.24033868097</v>
      </c>
      <c r="E2200" t="str">
        <f t="shared" si="68"/>
        <v>Sep</v>
      </c>
      <c r="F2200" t="str">
        <f t="shared" si="69"/>
        <v>2023</v>
      </c>
    </row>
    <row r="2201" spans="1:6" x14ac:dyDescent="0.25">
      <c r="A2201" s="5" t="s">
        <v>248</v>
      </c>
      <c r="B2201" s="3" t="s">
        <v>236</v>
      </c>
      <c r="C2201" s="3" t="s">
        <v>157</v>
      </c>
      <c r="D2201" s="4">
        <v>189647.81842275441</v>
      </c>
      <c r="E2201" t="str">
        <f t="shared" si="68"/>
        <v>Oct</v>
      </c>
      <c r="F2201" t="str">
        <f t="shared" si="69"/>
        <v>2023</v>
      </c>
    </row>
    <row r="2202" spans="1:6" x14ac:dyDescent="0.25">
      <c r="A2202" s="5" t="s">
        <v>248</v>
      </c>
      <c r="B2202" s="3" t="s">
        <v>236</v>
      </c>
      <c r="C2202" s="3" t="s">
        <v>158</v>
      </c>
      <c r="D2202" s="4">
        <v>186670.35352387431</v>
      </c>
      <c r="E2202" t="str">
        <f t="shared" si="68"/>
        <v>Nov</v>
      </c>
      <c r="F2202" t="str">
        <f t="shared" si="69"/>
        <v>2023</v>
      </c>
    </row>
    <row r="2203" spans="1:6" x14ac:dyDescent="0.25">
      <c r="A2203" s="5" t="s">
        <v>248</v>
      </c>
      <c r="B2203" s="3" t="s">
        <v>236</v>
      </c>
      <c r="C2203" s="3" t="s">
        <v>159</v>
      </c>
      <c r="D2203" s="4">
        <v>291323.00317040476</v>
      </c>
      <c r="E2203" t="str">
        <f t="shared" si="68"/>
        <v>Dec</v>
      </c>
      <c r="F2203" t="str">
        <f t="shared" si="69"/>
        <v>2023</v>
      </c>
    </row>
    <row r="2204" spans="1:6" x14ac:dyDescent="0.25">
      <c r="A2204" s="5" t="s">
        <v>248</v>
      </c>
      <c r="B2204" s="3" t="s">
        <v>236</v>
      </c>
      <c r="C2204" s="3" t="s">
        <v>160</v>
      </c>
      <c r="D2204" s="4">
        <v>180833.48505390453</v>
      </c>
      <c r="E2204" t="str">
        <f t="shared" si="68"/>
        <v>Jan</v>
      </c>
      <c r="F2204" t="str">
        <f t="shared" si="69"/>
        <v>2024</v>
      </c>
    </row>
    <row r="2205" spans="1:6" x14ac:dyDescent="0.25">
      <c r="A2205" s="5" t="s">
        <v>248</v>
      </c>
      <c r="B2205" s="3" t="s">
        <v>236</v>
      </c>
      <c r="C2205" s="3" t="s">
        <v>161</v>
      </c>
      <c r="D2205" s="4">
        <v>177932.81562931868</v>
      </c>
      <c r="E2205" t="str">
        <f t="shared" si="68"/>
        <v>Feb</v>
      </c>
      <c r="F2205" t="str">
        <f t="shared" si="69"/>
        <v>2024</v>
      </c>
    </row>
    <row r="2206" spans="1:6" x14ac:dyDescent="0.25">
      <c r="A2206" s="5" t="s">
        <v>248</v>
      </c>
      <c r="B2206" s="3" t="s">
        <v>236</v>
      </c>
      <c r="C2206" s="3" t="s">
        <v>162</v>
      </c>
      <c r="D2206" s="4">
        <v>175040.48615460141</v>
      </c>
      <c r="E2206" t="str">
        <f t="shared" si="68"/>
        <v>Mar</v>
      </c>
      <c r="F2206" t="str">
        <f t="shared" si="69"/>
        <v>2024</v>
      </c>
    </row>
    <row r="2207" spans="1:6" x14ac:dyDescent="0.25">
      <c r="A2207" s="5" t="s">
        <v>248</v>
      </c>
      <c r="B2207" s="3" t="s">
        <v>236</v>
      </c>
      <c r="C2207" s="3" t="s">
        <v>163</v>
      </c>
      <c r="D2207" s="4">
        <v>172245.62154566732</v>
      </c>
      <c r="E2207" t="str">
        <f t="shared" si="68"/>
        <v>Apr</v>
      </c>
      <c r="F2207" t="str">
        <f t="shared" si="69"/>
        <v>2024</v>
      </c>
    </row>
    <row r="2208" spans="1:6" x14ac:dyDescent="0.25">
      <c r="A2208" s="5" t="s">
        <v>248</v>
      </c>
      <c r="B2208" s="3" t="s">
        <v>236</v>
      </c>
      <c r="C2208" s="3" t="s">
        <v>164</v>
      </c>
      <c r="D2208" s="4">
        <v>169507.43756190137</v>
      </c>
      <c r="E2208" t="str">
        <f t="shared" si="68"/>
        <v>May</v>
      </c>
      <c r="F2208" t="str">
        <f t="shared" si="69"/>
        <v>2024</v>
      </c>
    </row>
    <row r="2209" spans="1:6" x14ac:dyDescent="0.25">
      <c r="A2209" s="5" t="s">
        <v>248</v>
      </c>
      <c r="B2209" s="3" t="s">
        <v>236</v>
      </c>
      <c r="C2209" s="3" t="s">
        <v>165</v>
      </c>
      <c r="D2209" s="4">
        <v>166801.41657178226</v>
      </c>
      <c r="E2209" t="str">
        <f t="shared" si="68"/>
        <v>Jun</v>
      </c>
      <c r="F2209" t="str">
        <f t="shared" si="69"/>
        <v>2024</v>
      </c>
    </row>
    <row r="2210" spans="1:6" x14ac:dyDescent="0.25">
      <c r="A2210" s="5" t="s">
        <v>248</v>
      </c>
      <c r="B2210" s="3" t="s">
        <v>236</v>
      </c>
      <c r="C2210" s="3" t="s">
        <v>166</v>
      </c>
      <c r="D2210" s="4">
        <v>164146.43811757365</v>
      </c>
      <c r="E2210" t="str">
        <f t="shared" si="68"/>
        <v>Jul</v>
      </c>
      <c r="F2210" t="str">
        <f t="shared" si="69"/>
        <v>2024</v>
      </c>
    </row>
    <row r="2211" spans="1:6" x14ac:dyDescent="0.25">
      <c r="A2211" s="5" t="s">
        <v>248</v>
      </c>
      <c r="B2211" s="3" t="s">
        <v>236</v>
      </c>
      <c r="C2211" s="3" t="s">
        <v>167</v>
      </c>
      <c r="D2211" s="4">
        <v>161473.6202983624</v>
      </c>
      <c r="E2211" t="str">
        <f t="shared" si="68"/>
        <v>Aug</v>
      </c>
      <c r="F2211" t="str">
        <f t="shared" si="69"/>
        <v>2024</v>
      </c>
    </row>
    <row r="2212" spans="1:6" x14ac:dyDescent="0.25">
      <c r="A2212" s="5" t="s">
        <v>248</v>
      </c>
      <c r="B2212" s="3" t="s">
        <v>236</v>
      </c>
      <c r="C2212" s="3" t="s">
        <v>168</v>
      </c>
      <c r="D2212" s="4">
        <v>158818.75970075201</v>
      </c>
      <c r="E2212" t="str">
        <f t="shared" si="68"/>
        <v>Sep</v>
      </c>
      <c r="F2212" t="str">
        <f t="shared" si="69"/>
        <v>2024</v>
      </c>
    </row>
    <row r="2213" spans="1:6" x14ac:dyDescent="0.25">
      <c r="A2213" s="5" t="s">
        <v>248</v>
      </c>
      <c r="B2213" s="3" t="s">
        <v>236</v>
      </c>
      <c r="C2213" s="3" t="s">
        <v>169</v>
      </c>
      <c r="D2213" s="4">
        <v>156113.55111270124</v>
      </c>
      <c r="E2213" t="str">
        <f t="shared" si="68"/>
        <v>Oct</v>
      </c>
      <c r="F2213" t="str">
        <f t="shared" si="69"/>
        <v>2024</v>
      </c>
    </row>
    <row r="2214" spans="1:6" x14ac:dyDescent="0.25">
      <c r="A2214" s="5" t="s">
        <v>248</v>
      </c>
      <c r="B2214" s="3" t="s">
        <v>236</v>
      </c>
      <c r="C2214" s="3" t="s">
        <v>170</v>
      </c>
      <c r="D2214" s="4">
        <v>153608.60357504454</v>
      </c>
      <c r="E2214" t="str">
        <f t="shared" si="68"/>
        <v>Nov</v>
      </c>
      <c r="F2214" t="str">
        <f t="shared" si="69"/>
        <v>2024</v>
      </c>
    </row>
    <row r="2215" spans="1:6" x14ac:dyDescent="0.25">
      <c r="A2215" s="5" t="s">
        <v>248</v>
      </c>
      <c r="B2215" s="3" t="s">
        <v>236</v>
      </c>
      <c r="C2215" s="3" t="s">
        <v>171</v>
      </c>
      <c r="D2215" s="4">
        <v>234478.26461594811</v>
      </c>
      <c r="E2215" t="str">
        <f t="shared" si="68"/>
        <v>Dec</v>
      </c>
      <c r="F2215" t="str">
        <f t="shared" si="69"/>
        <v>2024</v>
      </c>
    </row>
    <row r="2216" spans="1:6" x14ac:dyDescent="0.25">
      <c r="A2216" s="5" t="s">
        <v>248</v>
      </c>
      <c r="B2216" s="3" t="s">
        <v>236</v>
      </c>
      <c r="C2216" s="3" t="s">
        <v>172</v>
      </c>
      <c r="D2216" s="4">
        <v>148535.21922635267</v>
      </c>
      <c r="E2216" t="str">
        <f t="shared" si="68"/>
        <v>Jan</v>
      </c>
      <c r="F2216" t="str">
        <f t="shared" si="69"/>
        <v>2025</v>
      </c>
    </row>
    <row r="2217" spans="1:6" x14ac:dyDescent="0.25">
      <c r="A2217" s="5" t="s">
        <v>248</v>
      </c>
      <c r="B2217" s="3" t="s">
        <v>236</v>
      </c>
      <c r="C2217" s="3" t="s">
        <v>173</v>
      </c>
      <c r="D2217" s="4">
        <v>145975.34413443226</v>
      </c>
      <c r="E2217" t="str">
        <f t="shared" si="68"/>
        <v>Feb</v>
      </c>
      <c r="F2217" t="str">
        <f t="shared" si="69"/>
        <v>2025</v>
      </c>
    </row>
    <row r="2218" spans="1:6" x14ac:dyDescent="0.25">
      <c r="A2218" s="5" t="s">
        <v>248</v>
      </c>
      <c r="B2218" s="3" t="s">
        <v>236</v>
      </c>
      <c r="C2218" s="3" t="s">
        <v>174</v>
      </c>
      <c r="D2218" s="4">
        <v>143625.79038142104</v>
      </c>
      <c r="E2218" t="str">
        <f t="shared" si="68"/>
        <v>Mar</v>
      </c>
      <c r="F2218" t="str">
        <f t="shared" si="69"/>
        <v>2025</v>
      </c>
    </row>
    <row r="2219" spans="1:6" x14ac:dyDescent="0.25">
      <c r="A2219" s="5" t="s">
        <v>248</v>
      </c>
      <c r="B2219" s="3" t="s">
        <v>236</v>
      </c>
      <c r="C2219" s="3" t="s">
        <v>175</v>
      </c>
      <c r="D2219" s="4">
        <v>141231.65651163305</v>
      </c>
      <c r="E2219" t="str">
        <f t="shared" si="68"/>
        <v>Apr</v>
      </c>
      <c r="F2219" t="str">
        <f t="shared" si="69"/>
        <v>2025</v>
      </c>
    </row>
    <row r="2220" spans="1:6" x14ac:dyDescent="0.25">
      <c r="A2220" s="5" t="s">
        <v>248</v>
      </c>
      <c r="B2220" s="3" t="s">
        <v>236</v>
      </c>
      <c r="C2220" s="3" t="s">
        <v>176</v>
      </c>
      <c r="D2220" s="4">
        <v>138873.68821574561</v>
      </c>
      <c r="E2220" t="str">
        <f t="shared" si="68"/>
        <v>May</v>
      </c>
      <c r="F2220" t="str">
        <f t="shared" si="69"/>
        <v>2025</v>
      </c>
    </row>
    <row r="2221" spans="1:6" x14ac:dyDescent="0.25">
      <c r="A2221" s="5" t="s">
        <v>248</v>
      </c>
      <c r="B2221" s="3" t="s">
        <v>236</v>
      </c>
      <c r="C2221" s="3" t="s">
        <v>177</v>
      </c>
      <c r="D2221" s="4">
        <v>136550.67911601526</v>
      </c>
      <c r="E2221" t="str">
        <f t="shared" si="68"/>
        <v>Jun</v>
      </c>
      <c r="F2221" t="str">
        <f t="shared" si="69"/>
        <v>2025</v>
      </c>
    </row>
    <row r="2222" spans="1:6" x14ac:dyDescent="0.25">
      <c r="A2222" s="5" t="s">
        <v>248</v>
      </c>
      <c r="B2222" s="3" t="s">
        <v>236</v>
      </c>
      <c r="C2222" s="3" t="s">
        <v>178</v>
      </c>
      <c r="D2222" s="4">
        <v>134368.49702184385</v>
      </c>
      <c r="E2222" t="str">
        <f t="shared" si="68"/>
        <v>Jul</v>
      </c>
      <c r="F2222" t="str">
        <f t="shared" si="69"/>
        <v>2025</v>
      </c>
    </row>
    <row r="2223" spans="1:6" x14ac:dyDescent="0.25">
      <c r="A2223" s="5" t="s">
        <v>248</v>
      </c>
      <c r="B2223" s="3" t="s">
        <v>236</v>
      </c>
      <c r="C2223" s="3" t="s">
        <v>179</v>
      </c>
      <c r="D2223" s="4">
        <v>132097.61169461336</v>
      </c>
      <c r="E2223" t="str">
        <f t="shared" si="68"/>
        <v>Aug</v>
      </c>
      <c r="F2223" t="str">
        <f t="shared" si="69"/>
        <v>2025</v>
      </c>
    </row>
    <row r="2224" spans="1:6" x14ac:dyDescent="0.25">
      <c r="A2224" s="5" t="s">
        <v>248</v>
      </c>
      <c r="B2224" s="3" t="s">
        <v>236</v>
      </c>
      <c r="C2224" s="3" t="s">
        <v>180</v>
      </c>
      <c r="D2224" s="4">
        <v>129948.34909938145</v>
      </c>
      <c r="E2224" t="str">
        <f t="shared" si="68"/>
        <v>Sep</v>
      </c>
      <c r="F2224" t="str">
        <f t="shared" si="69"/>
        <v>2025</v>
      </c>
    </row>
    <row r="2225" spans="1:6" x14ac:dyDescent="0.25">
      <c r="A2225" s="5" t="s">
        <v>248</v>
      </c>
      <c r="B2225" s="3" t="s">
        <v>236</v>
      </c>
      <c r="C2225" s="3" t="s">
        <v>181</v>
      </c>
      <c r="D2225" s="4">
        <v>127798.74759700474</v>
      </c>
      <c r="E2225" t="str">
        <f t="shared" si="68"/>
        <v>Oct</v>
      </c>
      <c r="F2225" t="str">
        <f t="shared" si="69"/>
        <v>2025</v>
      </c>
    </row>
    <row r="2226" spans="1:6" x14ac:dyDescent="0.25">
      <c r="A2226" s="5" t="s">
        <v>248</v>
      </c>
      <c r="B2226" s="3" t="s">
        <v>236</v>
      </c>
      <c r="C2226" s="3" t="s">
        <v>182</v>
      </c>
      <c r="D2226" s="4">
        <v>125691.0704226364</v>
      </c>
      <c r="E2226" t="str">
        <f t="shared" si="68"/>
        <v>Nov</v>
      </c>
      <c r="F2226" t="str">
        <f t="shared" si="69"/>
        <v>2025</v>
      </c>
    </row>
    <row r="2227" spans="1:6" x14ac:dyDescent="0.25">
      <c r="A2227" s="5" t="s">
        <v>248</v>
      </c>
      <c r="B2227" s="3" t="s">
        <v>236</v>
      </c>
      <c r="C2227" s="3" t="s">
        <v>183</v>
      </c>
      <c r="D2227" s="4">
        <v>186884.17861831447</v>
      </c>
      <c r="E2227" t="str">
        <f t="shared" si="68"/>
        <v>Dec</v>
      </c>
      <c r="F2227" t="str">
        <f t="shared" si="69"/>
        <v>2025</v>
      </c>
    </row>
    <row r="2228" spans="1:6" x14ac:dyDescent="0.25">
      <c r="A2228" s="5" t="s">
        <v>248</v>
      </c>
      <c r="B2228" s="3" t="s">
        <v>236</v>
      </c>
      <c r="C2228" s="3" t="s">
        <v>184</v>
      </c>
      <c r="D2228" s="4">
        <v>121596.39783631451</v>
      </c>
      <c r="E2228" t="str">
        <f t="shared" si="68"/>
        <v>Jan</v>
      </c>
      <c r="F2228" t="str">
        <f t="shared" si="69"/>
        <v>2026</v>
      </c>
    </row>
    <row r="2229" spans="1:6" x14ac:dyDescent="0.25">
      <c r="A2229" s="5" t="s">
        <v>248</v>
      </c>
      <c r="B2229" s="3" t="s">
        <v>236</v>
      </c>
      <c r="C2229" s="3" t="s">
        <v>185</v>
      </c>
      <c r="D2229" s="4">
        <v>119592.05140513511</v>
      </c>
      <c r="E2229" t="str">
        <f t="shared" si="68"/>
        <v>Feb</v>
      </c>
      <c r="F2229" t="str">
        <f t="shared" si="69"/>
        <v>2026</v>
      </c>
    </row>
    <row r="2230" spans="1:6" x14ac:dyDescent="0.25">
      <c r="A2230" s="5" t="s">
        <v>248</v>
      </c>
      <c r="B2230" s="3" t="s">
        <v>236</v>
      </c>
      <c r="C2230" s="3" t="s">
        <v>186</v>
      </c>
      <c r="D2230" s="4">
        <v>117609.97411720321</v>
      </c>
      <c r="E2230" t="str">
        <f t="shared" si="68"/>
        <v>Mar</v>
      </c>
      <c r="F2230" t="str">
        <f t="shared" si="69"/>
        <v>2026</v>
      </c>
    </row>
    <row r="2231" spans="1:6" x14ac:dyDescent="0.25">
      <c r="A2231" s="5" t="s">
        <v>248</v>
      </c>
      <c r="B2231" s="3" t="s">
        <v>236</v>
      </c>
      <c r="C2231" s="3" t="s">
        <v>187</v>
      </c>
      <c r="D2231" s="4">
        <v>115498.72664168397</v>
      </c>
      <c r="E2231" t="str">
        <f t="shared" si="68"/>
        <v>Apr</v>
      </c>
      <c r="F2231" t="str">
        <f t="shared" si="69"/>
        <v>2026</v>
      </c>
    </row>
    <row r="2232" spans="1:6" x14ac:dyDescent="0.25">
      <c r="A2232" s="5" t="s">
        <v>248</v>
      </c>
      <c r="B2232" s="3" t="s">
        <v>236</v>
      </c>
      <c r="C2232" s="3" t="s">
        <v>189</v>
      </c>
      <c r="D2232" s="4">
        <v>113474.80790557014</v>
      </c>
      <c r="E2232" t="str">
        <f t="shared" si="68"/>
        <v>May</v>
      </c>
      <c r="F2232" t="str">
        <f t="shared" si="69"/>
        <v>2026</v>
      </c>
    </row>
    <row r="2233" spans="1:6" x14ac:dyDescent="0.25">
      <c r="A2233" s="5" t="s">
        <v>248</v>
      </c>
      <c r="B2233" s="3" t="s">
        <v>236</v>
      </c>
      <c r="C2233" s="3" t="s">
        <v>191</v>
      </c>
      <c r="D2233" s="4">
        <v>111425.33368830491</v>
      </c>
      <c r="E2233" t="str">
        <f t="shared" si="68"/>
        <v>Jun</v>
      </c>
      <c r="F2233" t="str">
        <f t="shared" si="69"/>
        <v>2026</v>
      </c>
    </row>
    <row r="2234" spans="1:6" x14ac:dyDescent="0.25">
      <c r="A2234" s="5" t="s">
        <v>248</v>
      </c>
      <c r="B2234" s="3" t="s">
        <v>236</v>
      </c>
      <c r="C2234" s="3" t="s">
        <v>192</v>
      </c>
      <c r="D2234" s="4">
        <v>109542.31245854088</v>
      </c>
      <c r="E2234" t="str">
        <f t="shared" si="68"/>
        <v>Jul</v>
      </c>
      <c r="F2234" t="str">
        <f t="shared" si="69"/>
        <v>2026</v>
      </c>
    </row>
    <row r="2235" spans="1:6" x14ac:dyDescent="0.25">
      <c r="A2235" s="5" t="s">
        <v>248</v>
      </c>
      <c r="B2235" s="3" t="s">
        <v>236</v>
      </c>
      <c r="C2235" s="3" t="s">
        <v>193</v>
      </c>
      <c r="D2235" s="4">
        <v>107387.67228369528</v>
      </c>
      <c r="E2235" t="str">
        <f t="shared" si="68"/>
        <v>Aug</v>
      </c>
      <c r="F2235" t="str">
        <f t="shared" si="69"/>
        <v>2026</v>
      </c>
    </row>
    <row r="2236" spans="1:6" x14ac:dyDescent="0.25">
      <c r="A2236" s="5" t="s">
        <v>248</v>
      </c>
      <c r="B2236" s="3" t="s">
        <v>236</v>
      </c>
      <c r="C2236" s="3" t="s">
        <v>194</v>
      </c>
      <c r="D2236" s="4">
        <v>105534.04495660347</v>
      </c>
      <c r="E2236" t="str">
        <f t="shared" si="68"/>
        <v>Sep</v>
      </c>
      <c r="F2236" t="str">
        <f t="shared" si="69"/>
        <v>2026</v>
      </c>
    </row>
    <row r="2237" spans="1:6" x14ac:dyDescent="0.25">
      <c r="A2237" s="5" t="s">
        <v>248</v>
      </c>
      <c r="B2237" s="3" t="s">
        <v>236</v>
      </c>
      <c r="C2237" s="3" t="s">
        <v>195</v>
      </c>
      <c r="D2237" s="4">
        <v>84984.430919403356</v>
      </c>
      <c r="E2237" t="str">
        <f t="shared" si="68"/>
        <v>Oct</v>
      </c>
      <c r="F2237" t="str">
        <f t="shared" si="69"/>
        <v>2026</v>
      </c>
    </row>
    <row r="2238" spans="1:6" x14ac:dyDescent="0.25">
      <c r="A2238" s="5" t="s">
        <v>248</v>
      </c>
      <c r="B2238" s="3" t="s">
        <v>236</v>
      </c>
      <c r="C2238" s="3" t="s">
        <v>196</v>
      </c>
      <c r="D2238" s="4">
        <v>66677.844377943358</v>
      </c>
      <c r="E2238" t="str">
        <f t="shared" si="68"/>
        <v>Nov</v>
      </c>
      <c r="F2238" t="str">
        <f t="shared" si="69"/>
        <v>2026</v>
      </c>
    </row>
    <row r="2239" spans="1:6" x14ac:dyDescent="0.25">
      <c r="A2239" s="5" t="s">
        <v>248</v>
      </c>
      <c r="B2239" s="3" t="s">
        <v>237</v>
      </c>
      <c r="C2239" s="3" t="s">
        <v>16</v>
      </c>
      <c r="D2239" s="4">
        <v>4473107.5618195236</v>
      </c>
      <c r="E2239" t="str">
        <f t="shared" si="68"/>
        <v>Jan</v>
      </c>
      <c r="F2239" t="str">
        <f t="shared" si="69"/>
        <v>2012</v>
      </c>
    </row>
    <row r="2240" spans="1:6" x14ac:dyDescent="0.25">
      <c r="A2240" s="5" t="s">
        <v>248</v>
      </c>
      <c r="B2240" s="3" t="s">
        <v>237</v>
      </c>
      <c r="C2240" s="3" t="s">
        <v>17</v>
      </c>
      <c r="D2240" s="4">
        <v>8589578.7515497804</v>
      </c>
      <c r="E2240" t="str">
        <f t="shared" si="68"/>
        <v>Feb</v>
      </c>
      <c r="F2240" t="str">
        <f t="shared" si="69"/>
        <v>2012</v>
      </c>
    </row>
    <row r="2241" spans="1:6" x14ac:dyDescent="0.25">
      <c r="A2241" s="5" t="s">
        <v>248</v>
      </c>
      <c r="B2241" s="3" t="s">
        <v>237</v>
      </c>
      <c r="C2241" s="3" t="s">
        <v>18</v>
      </c>
      <c r="D2241" s="4">
        <v>6373642.07825437</v>
      </c>
      <c r="E2241" t="str">
        <f t="shared" si="68"/>
        <v>Mar</v>
      </c>
      <c r="F2241" t="str">
        <f t="shared" si="69"/>
        <v>2012</v>
      </c>
    </row>
    <row r="2242" spans="1:6" x14ac:dyDescent="0.25">
      <c r="A2242" s="5" t="s">
        <v>248</v>
      </c>
      <c r="B2242" s="3" t="s">
        <v>237</v>
      </c>
      <c r="C2242" s="3" t="s">
        <v>19</v>
      </c>
      <c r="D2242" s="4">
        <v>5020197.9599512238</v>
      </c>
      <c r="E2242" t="str">
        <f t="shared" si="68"/>
        <v>Apr</v>
      </c>
      <c r="F2242" t="str">
        <f t="shared" si="69"/>
        <v>2012</v>
      </c>
    </row>
    <row r="2243" spans="1:6" x14ac:dyDescent="0.25">
      <c r="A2243" s="5" t="s">
        <v>248</v>
      </c>
      <c r="B2243" s="3" t="s">
        <v>237</v>
      </c>
      <c r="C2243" s="3" t="s">
        <v>20</v>
      </c>
      <c r="D2243" s="4">
        <v>4207584.0808570515</v>
      </c>
      <c r="E2243" t="str">
        <f t="shared" ref="E2243:E2306" si="70">MID(C2243,1,3)</f>
        <v>May</v>
      </c>
      <c r="F2243" t="str">
        <f t="shared" ref="F2243:F2306" si="71">MID(C2243,5,4)</f>
        <v>2012</v>
      </c>
    </row>
    <row r="2244" spans="1:6" x14ac:dyDescent="0.25">
      <c r="A2244" s="5" t="s">
        <v>248</v>
      </c>
      <c r="B2244" s="3" t="s">
        <v>237</v>
      </c>
      <c r="C2244" s="3" t="s">
        <v>21</v>
      </c>
      <c r="D2244" s="4">
        <v>3709537.9011029354</v>
      </c>
      <c r="E2244" t="str">
        <f t="shared" si="70"/>
        <v>Jun</v>
      </c>
      <c r="F2244" t="str">
        <f t="shared" si="71"/>
        <v>2012</v>
      </c>
    </row>
    <row r="2245" spans="1:6" x14ac:dyDescent="0.25">
      <c r="A2245" s="5" t="s">
        <v>248</v>
      </c>
      <c r="B2245" s="3" t="s">
        <v>237</v>
      </c>
      <c r="C2245" s="3" t="s">
        <v>22</v>
      </c>
      <c r="D2245" s="4">
        <v>3138580.0454025446</v>
      </c>
      <c r="E2245" t="str">
        <f t="shared" si="70"/>
        <v>Jul</v>
      </c>
      <c r="F2245" t="str">
        <f t="shared" si="71"/>
        <v>2012</v>
      </c>
    </row>
    <row r="2246" spans="1:6" x14ac:dyDescent="0.25">
      <c r="A2246" s="5" t="s">
        <v>248</v>
      </c>
      <c r="B2246" s="3" t="s">
        <v>237</v>
      </c>
      <c r="C2246" s="3" t="s">
        <v>23</v>
      </c>
      <c r="D2246" s="4">
        <v>3006771.081211227</v>
      </c>
      <c r="E2246" t="str">
        <f t="shared" si="70"/>
        <v>Aug</v>
      </c>
      <c r="F2246" t="str">
        <f t="shared" si="71"/>
        <v>2012</v>
      </c>
    </row>
    <row r="2247" spans="1:6" x14ac:dyDescent="0.25">
      <c r="A2247" s="5" t="s">
        <v>248</v>
      </c>
      <c r="B2247" s="3" t="s">
        <v>237</v>
      </c>
      <c r="C2247" s="3" t="s">
        <v>24</v>
      </c>
      <c r="D2247" s="4">
        <v>2803569.2781249019</v>
      </c>
      <c r="E2247" t="str">
        <f t="shared" si="70"/>
        <v>Sep</v>
      </c>
      <c r="F2247" t="str">
        <f t="shared" si="71"/>
        <v>2012</v>
      </c>
    </row>
    <row r="2248" spans="1:6" x14ac:dyDescent="0.25">
      <c r="A2248" s="5" t="s">
        <v>248</v>
      </c>
      <c r="B2248" s="3" t="s">
        <v>237</v>
      </c>
      <c r="C2248" s="3" t="s">
        <v>25</v>
      </c>
      <c r="D2248" s="4">
        <v>2774091.0626199772</v>
      </c>
      <c r="E2248" t="str">
        <f t="shared" si="70"/>
        <v>Oct</v>
      </c>
      <c r="F2248" t="str">
        <f t="shared" si="71"/>
        <v>2012</v>
      </c>
    </row>
    <row r="2249" spans="1:6" x14ac:dyDescent="0.25">
      <c r="A2249" s="5" t="s">
        <v>248</v>
      </c>
      <c r="B2249" s="3" t="s">
        <v>237</v>
      </c>
      <c r="C2249" s="3" t="s">
        <v>26</v>
      </c>
      <c r="D2249" s="4">
        <v>2641897.7816663403</v>
      </c>
      <c r="E2249" t="str">
        <f t="shared" si="70"/>
        <v>Nov</v>
      </c>
      <c r="F2249" t="str">
        <f t="shared" si="71"/>
        <v>2012</v>
      </c>
    </row>
    <row r="2250" spans="1:6" x14ac:dyDescent="0.25">
      <c r="A2250" s="5" t="s">
        <v>248</v>
      </c>
      <c r="B2250" s="3" t="s">
        <v>237</v>
      </c>
      <c r="C2250" s="3" t="s">
        <v>27</v>
      </c>
      <c r="D2250" s="4">
        <v>2496196.8001992931</v>
      </c>
      <c r="E2250" t="str">
        <f t="shared" si="70"/>
        <v>Dec</v>
      </c>
      <c r="F2250" t="str">
        <f t="shared" si="71"/>
        <v>2012</v>
      </c>
    </row>
    <row r="2251" spans="1:6" x14ac:dyDescent="0.25">
      <c r="A2251" s="5" t="s">
        <v>248</v>
      </c>
      <c r="B2251" s="3" t="s">
        <v>237</v>
      </c>
      <c r="C2251" s="3" t="s">
        <v>28</v>
      </c>
      <c r="D2251" s="4">
        <v>2303257.4363106783</v>
      </c>
      <c r="E2251" t="str">
        <f t="shared" si="70"/>
        <v>Jan</v>
      </c>
      <c r="F2251" t="str">
        <f t="shared" si="71"/>
        <v>2013</v>
      </c>
    </row>
    <row r="2252" spans="1:6" x14ac:dyDescent="0.25">
      <c r="A2252" s="5" t="s">
        <v>248</v>
      </c>
      <c r="B2252" s="3" t="s">
        <v>237</v>
      </c>
      <c r="C2252" s="3" t="s">
        <v>29</v>
      </c>
      <c r="D2252" s="4">
        <v>2179090.1308371173</v>
      </c>
      <c r="E2252" t="str">
        <f t="shared" si="70"/>
        <v>Feb</v>
      </c>
      <c r="F2252" t="str">
        <f t="shared" si="71"/>
        <v>2013</v>
      </c>
    </row>
    <row r="2253" spans="1:6" x14ac:dyDescent="0.25">
      <c r="A2253" s="5" t="s">
        <v>248</v>
      </c>
      <c r="B2253" s="3" t="s">
        <v>237</v>
      </c>
      <c r="C2253" s="3" t="s">
        <v>30</v>
      </c>
      <c r="D2253" s="4">
        <v>2078529.8641440668</v>
      </c>
      <c r="E2253" t="str">
        <f t="shared" si="70"/>
        <v>Mar</v>
      </c>
      <c r="F2253" t="str">
        <f t="shared" si="71"/>
        <v>2013</v>
      </c>
    </row>
    <row r="2254" spans="1:6" x14ac:dyDescent="0.25">
      <c r="A2254" s="5" t="s">
        <v>248</v>
      </c>
      <c r="B2254" s="3" t="s">
        <v>237</v>
      </c>
      <c r="C2254" s="3" t="s">
        <v>31</v>
      </c>
      <c r="D2254" s="4">
        <v>1981384.1912681796</v>
      </c>
      <c r="E2254" t="str">
        <f t="shared" si="70"/>
        <v>Apr</v>
      </c>
      <c r="F2254" t="str">
        <f t="shared" si="71"/>
        <v>2013</v>
      </c>
    </row>
    <row r="2255" spans="1:6" x14ac:dyDescent="0.25">
      <c r="A2255" s="5" t="s">
        <v>248</v>
      </c>
      <c r="B2255" s="3" t="s">
        <v>237</v>
      </c>
      <c r="C2255" s="3" t="s">
        <v>32</v>
      </c>
      <c r="D2255" s="4">
        <v>1871821.7311223538</v>
      </c>
      <c r="E2255" t="str">
        <f t="shared" si="70"/>
        <v>May</v>
      </c>
      <c r="F2255" t="str">
        <f t="shared" si="71"/>
        <v>2013</v>
      </c>
    </row>
    <row r="2256" spans="1:6" x14ac:dyDescent="0.25">
      <c r="A2256" s="5" t="s">
        <v>248</v>
      </c>
      <c r="B2256" s="3" t="s">
        <v>237</v>
      </c>
      <c r="C2256" s="3" t="s">
        <v>33</v>
      </c>
      <c r="D2256" s="4">
        <v>1792109.5474729426</v>
      </c>
      <c r="E2256" t="str">
        <f t="shared" si="70"/>
        <v>Jun</v>
      </c>
      <c r="F2256" t="str">
        <f t="shared" si="71"/>
        <v>2013</v>
      </c>
    </row>
    <row r="2257" spans="1:6" x14ac:dyDescent="0.25">
      <c r="A2257" s="5" t="s">
        <v>248</v>
      </c>
      <c r="B2257" s="3" t="s">
        <v>237</v>
      </c>
      <c r="C2257" s="3" t="s">
        <v>34</v>
      </c>
      <c r="D2257" s="4">
        <v>1725419.4718591555</v>
      </c>
      <c r="E2257" t="str">
        <f t="shared" si="70"/>
        <v>Jul</v>
      </c>
      <c r="F2257" t="str">
        <f t="shared" si="71"/>
        <v>2013</v>
      </c>
    </row>
    <row r="2258" spans="1:6" x14ac:dyDescent="0.25">
      <c r="A2258" s="5" t="s">
        <v>248</v>
      </c>
      <c r="B2258" s="3" t="s">
        <v>237</v>
      </c>
      <c r="C2258" s="3" t="s">
        <v>35</v>
      </c>
      <c r="D2258" s="4">
        <v>1632134.6345466692</v>
      </c>
      <c r="E2258" t="str">
        <f t="shared" si="70"/>
        <v>Aug</v>
      </c>
      <c r="F2258" t="str">
        <f t="shared" si="71"/>
        <v>2013</v>
      </c>
    </row>
    <row r="2259" spans="1:6" x14ac:dyDescent="0.25">
      <c r="A2259" s="5" t="s">
        <v>248</v>
      </c>
      <c r="B2259" s="3" t="s">
        <v>237</v>
      </c>
      <c r="C2259" s="3" t="s">
        <v>36</v>
      </c>
      <c r="D2259" s="4">
        <v>1551490.0550032079</v>
      </c>
      <c r="E2259" t="str">
        <f t="shared" si="70"/>
        <v>Sep</v>
      </c>
      <c r="F2259" t="str">
        <f t="shared" si="71"/>
        <v>2013</v>
      </c>
    </row>
    <row r="2260" spans="1:6" x14ac:dyDescent="0.25">
      <c r="A2260" s="5" t="s">
        <v>248</v>
      </c>
      <c r="B2260" s="3" t="s">
        <v>237</v>
      </c>
      <c r="C2260" s="3" t="s">
        <v>37</v>
      </c>
      <c r="D2260" s="4">
        <v>1476579.7416467245</v>
      </c>
      <c r="E2260" t="str">
        <f t="shared" si="70"/>
        <v>Oct</v>
      </c>
      <c r="F2260" t="str">
        <f t="shared" si="71"/>
        <v>2013</v>
      </c>
    </row>
    <row r="2261" spans="1:6" x14ac:dyDescent="0.25">
      <c r="A2261" s="5" t="s">
        <v>248</v>
      </c>
      <c r="B2261" s="3" t="s">
        <v>237</v>
      </c>
      <c r="C2261" s="3" t="s">
        <v>38</v>
      </c>
      <c r="D2261" s="4">
        <v>1406442.7377592172</v>
      </c>
      <c r="E2261" t="str">
        <f t="shared" si="70"/>
        <v>Nov</v>
      </c>
      <c r="F2261" t="str">
        <f t="shared" si="71"/>
        <v>2013</v>
      </c>
    </row>
    <row r="2262" spans="1:6" x14ac:dyDescent="0.25">
      <c r="A2262" s="5" t="s">
        <v>248</v>
      </c>
      <c r="B2262" s="3" t="s">
        <v>237</v>
      </c>
      <c r="C2262" s="3" t="s">
        <v>39</v>
      </c>
      <c r="D2262" s="4">
        <v>1339893.2501449883</v>
      </c>
      <c r="E2262" t="str">
        <f t="shared" si="70"/>
        <v>Dec</v>
      </c>
      <c r="F2262" t="str">
        <f t="shared" si="71"/>
        <v>2013</v>
      </c>
    </row>
    <row r="2263" spans="1:6" x14ac:dyDescent="0.25">
      <c r="A2263" s="5" t="s">
        <v>248</v>
      </c>
      <c r="B2263" s="3" t="s">
        <v>237</v>
      </c>
      <c r="C2263" s="3" t="s">
        <v>40</v>
      </c>
      <c r="D2263" s="4">
        <v>1260681.6965871565</v>
      </c>
      <c r="E2263" t="str">
        <f t="shared" si="70"/>
        <v>Jan</v>
      </c>
      <c r="F2263" t="str">
        <f t="shared" si="71"/>
        <v>2014</v>
      </c>
    </row>
    <row r="2264" spans="1:6" x14ac:dyDescent="0.25">
      <c r="A2264" s="5" t="s">
        <v>248</v>
      </c>
      <c r="B2264" s="3" t="s">
        <v>237</v>
      </c>
      <c r="C2264" s="3" t="s">
        <v>41</v>
      </c>
      <c r="D2264" s="4">
        <v>1233286.9526692871</v>
      </c>
      <c r="E2264" t="str">
        <f t="shared" si="70"/>
        <v>Feb</v>
      </c>
      <c r="F2264" t="str">
        <f t="shared" si="71"/>
        <v>2014</v>
      </c>
    </row>
    <row r="2265" spans="1:6" x14ac:dyDescent="0.25">
      <c r="A2265" s="5" t="s">
        <v>248</v>
      </c>
      <c r="B2265" s="3" t="s">
        <v>237</v>
      </c>
      <c r="C2265" s="3" t="s">
        <v>42</v>
      </c>
      <c r="D2265" s="4">
        <v>1184870.2657777411</v>
      </c>
      <c r="E2265" t="str">
        <f t="shared" si="70"/>
        <v>Mar</v>
      </c>
      <c r="F2265" t="str">
        <f t="shared" si="71"/>
        <v>2014</v>
      </c>
    </row>
    <row r="2266" spans="1:6" x14ac:dyDescent="0.25">
      <c r="A2266" s="5" t="s">
        <v>248</v>
      </c>
      <c r="B2266" s="3" t="s">
        <v>237</v>
      </c>
      <c r="C2266" s="3" t="s">
        <v>43</v>
      </c>
      <c r="D2266" s="4">
        <v>1142752.9616552268</v>
      </c>
      <c r="E2266" t="str">
        <f t="shared" si="70"/>
        <v>Apr</v>
      </c>
      <c r="F2266" t="str">
        <f t="shared" si="71"/>
        <v>2014</v>
      </c>
    </row>
    <row r="2267" spans="1:6" x14ac:dyDescent="0.25">
      <c r="A2267" s="5" t="s">
        <v>248</v>
      </c>
      <c r="B2267" s="3" t="s">
        <v>237</v>
      </c>
      <c r="C2267" s="3" t="s">
        <v>44</v>
      </c>
      <c r="D2267" s="4">
        <v>1116332.4345671088</v>
      </c>
      <c r="E2267" t="str">
        <f t="shared" si="70"/>
        <v>May</v>
      </c>
      <c r="F2267" t="str">
        <f t="shared" si="71"/>
        <v>2014</v>
      </c>
    </row>
    <row r="2268" spans="1:6" x14ac:dyDescent="0.25">
      <c r="A2268" s="5" t="s">
        <v>248</v>
      </c>
      <c r="B2268" s="3" t="s">
        <v>237</v>
      </c>
      <c r="C2268" s="3" t="s">
        <v>45</v>
      </c>
      <c r="D2268" s="4">
        <v>1092699.3005908472</v>
      </c>
      <c r="E2268" t="str">
        <f t="shared" si="70"/>
        <v>Jun</v>
      </c>
      <c r="F2268" t="str">
        <f t="shared" si="71"/>
        <v>2014</v>
      </c>
    </row>
    <row r="2269" spans="1:6" x14ac:dyDescent="0.25">
      <c r="A2269" s="5" t="s">
        <v>248</v>
      </c>
      <c r="B2269" s="3" t="s">
        <v>237</v>
      </c>
      <c r="C2269" s="3" t="s">
        <v>46</v>
      </c>
      <c r="D2269" s="4">
        <v>1051442.718373778</v>
      </c>
      <c r="E2269" t="str">
        <f t="shared" si="70"/>
        <v>Jul</v>
      </c>
      <c r="F2269" t="str">
        <f t="shared" si="71"/>
        <v>2014</v>
      </c>
    </row>
    <row r="2270" spans="1:6" x14ac:dyDescent="0.25">
      <c r="A2270" s="5" t="s">
        <v>248</v>
      </c>
      <c r="B2270" s="3" t="s">
        <v>237</v>
      </c>
      <c r="C2270" s="3" t="s">
        <v>47</v>
      </c>
      <c r="D2270" s="4">
        <v>1023591.1161360734</v>
      </c>
      <c r="E2270" t="str">
        <f t="shared" si="70"/>
        <v>Aug</v>
      </c>
      <c r="F2270" t="str">
        <f t="shared" si="71"/>
        <v>2014</v>
      </c>
    </row>
    <row r="2271" spans="1:6" x14ac:dyDescent="0.25">
      <c r="A2271" s="5" t="s">
        <v>248</v>
      </c>
      <c r="B2271" s="3" t="s">
        <v>237</v>
      </c>
      <c r="C2271" s="3" t="s">
        <v>48</v>
      </c>
      <c r="D2271" s="4">
        <v>981390.70260943798</v>
      </c>
      <c r="E2271" t="str">
        <f t="shared" si="70"/>
        <v>Sep</v>
      </c>
      <c r="F2271" t="str">
        <f t="shared" si="71"/>
        <v>2014</v>
      </c>
    </row>
    <row r="2272" spans="1:6" x14ac:dyDescent="0.25">
      <c r="A2272" s="5" t="s">
        <v>248</v>
      </c>
      <c r="B2272" s="3" t="s">
        <v>237</v>
      </c>
      <c r="C2272" s="3" t="s">
        <v>49</v>
      </c>
      <c r="D2272" s="4">
        <v>960218.3724982522</v>
      </c>
      <c r="E2272" t="str">
        <f t="shared" si="70"/>
        <v>Oct</v>
      </c>
      <c r="F2272" t="str">
        <f t="shared" si="71"/>
        <v>2014</v>
      </c>
    </row>
    <row r="2273" spans="1:6" x14ac:dyDescent="0.25">
      <c r="A2273" s="5" t="s">
        <v>248</v>
      </c>
      <c r="B2273" s="3" t="s">
        <v>237</v>
      </c>
      <c r="C2273" s="3" t="s">
        <v>50</v>
      </c>
      <c r="D2273" s="4">
        <v>938715.76808289508</v>
      </c>
      <c r="E2273" t="str">
        <f t="shared" si="70"/>
        <v>Nov</v>
      </c>
      <c r="F2273" t="str">
        <f t="shared" si="71"/>
        <v>2014</v>
      </c>
    </row>
    <row r="2274" spans="1:6" x14ac:dyDescent="0.25">
      <c r="A2274" s="5" t="s">
        <v>248</v>
      </c>
      <c r="B2274" s="3" t="s">
        <v>237</v>
      </c>
      <c r="C2274" s="3" t="s">
        <v>51</v>
      </c>
      <c r="D2274" s="4">
        <v>917300.59987067094</v>
      </c>
      <c r="E2274" t="str">
        <f t="shared" si="70"/>
        <v>Dec</v>
      </c>
      <c r="F2274" t="str">
        <f t="shared" si="71"/>
        <v>2014</v>
      </c>
    </row>
    <row r="2275" spans="1:6" x14ac:dyDescent="0.25">
      <c r="A2275" s="5" t="s">
        <v>248</v>
      </c>
      <c r="B2275" s="3" t="s">
        <v>237</v>
      </c>
      <c r="C2275" s="3" t="s">
        <v>52</v>
      </c>
      <c r="D2275" s="4">
        <v>879462.1519638655</v>
      </c>
      <c r="E2275" t="str">
        <f t="shared" si="70"/>
        <v>Jan</v>
      </c>
      <c r="F2275" t="str">
        <f t="shared" si="71"/>
        <v>2015</v>
      </c>
    </row>
    <row r="2276" spans="1:6" x14ac:dyDescent="0.25">
      <c r="A2276" s="5" t="s">
        <v>248</v>
      </c>
      <c r="B2276" s="3" t="s">
        <v>237</v>
      </c>
      <c r="C2276" s="3" t="s">
        <v>53</v>
      </c>
      <c r="D2276" s="4">
        <v>864141.3555953016</v>
      </c>
      <c r="E2276" t="str">
        <f t="shared" si="70"/>
        <v>Feb</v>
      </c>
      <c r="F2276" t="str">
        <f t="shared" si="71"/>
        <v>2015</v>
      </c>
    </row>
    <row r="2277" spans="1:6" x14ac:dyDescent="0.25">
      <c r="A2277" s="5" t="s">
        <v>248</v>
      </c>
      <c r="B2277" s="3" t="s">
        <v>237</v>
      </c>
      <c r="C2277" s="3" t="s">
        <v>54</v>
      </c>
      <c r="D2277" s="4">
        <v>841853.25968679553</v>
      </c>
      <c r="E2277" t="str">
        <f t="shared" si="70"/>
        <v>Mar</v>
      </c>
      <c r="F2277" t="str">
        <f t="shared" si="71"/>
        <v>2015</v>
      </c>
    </row>
    <row r="2278" spans="1:6" x14ac:dyDescent="0.25">
      <c r="A2278" s="5" t="s">
        <v>248</v>
      </c>
      <c r="B2278" s="3" t="s">
        <v>237</v>
      </c>
      <c r="C2278" s="3" t="s">
        <v>55</v>
      </c>
      <c r="D2278" s="4">
        <v>818611.64598342218</v>
      </c>
      <c r="E2278" t="str">
        <f t="shared" si="70"/>
        <v>Apr</v>
      </c>
      <c r="F2278" t="str">
        <f t="shared" si="71"/>
        <v>2015</v>
      </c>
    </row>
    <row r="2279" spans="1:6" x14ac:dyDescent="0.25">
      <c r="A2279" s="5" t="s">
        <v>248</v>
      </c>
      <c r="B2279" s="3" t="s">
        <v>237</v>
      </c>
      <c r="C2279" s="3" t="s">
        <v>56</v>
      </c>
      <c r="D2279" s="4">
        <v>809742.15465596854</v>
      </c>
      <c r="E2279" t="str">
        <f t="shared" si="70"/>
        <v>May</v>
      </c>
      <c r="F2279" t="str">
        <f t="shared" si="71"/>
        <v>2015</v>
      </c>
    </row>
    <row r="2280" spans="1:6" x14ac:dyDescent="0.25">
      <c r="A2280" s="5" t="s">
        <v>248</v>
      </c>
      <c r="B2280" s="3" t="s">
        <v>237</v>
      </c>
      <c r="C2280" s="3" t="s">
        <v>57</v>
      </c>
      <c r="D2280" s="4">
        <v>797160.87222498725</v>
      </c>
      <c r="E2280" t="str">
        <f t="shared" si="70"/>
        <v>Jun</v>
      </c>
      <c r="F2280" t="str">
        <f t="shared" si="71"/>
        <v>2015</v>
      </c>
    </row>
    <row r="2281" spans="1:6" x14ac:dyDescent="0.25">
      <c r="A2281" s="5" t="s">
        <v>248</v>
      </c>
      <c r="B2281" s="3" t="s">
        <v>237</v>
      </c>
      <c r="C2281" s="3" t="s">
        <v>58</v>
      </c>
      <c r="D2281" s="4">
        <v>772817.32005294925</v>
      </c>
      <c r="E2281" t="str">
        <f t="shared" si="70"/>
        <v>Jul</v>
      </c>
      <c r="F2281" t="str">
        <f t="shared" si="71"/>
        <v>2015</v>
      </c>
    </row>
    <row r="2282" spans="1:6" x14ac:dyDescent="0.25">
      <c r="A2282" s="5" t="s">
        <v>248</v>
      </c>
      <c r="B2282" s="3" t="s">
        <v>237</v>
      </c>
      <c r="C2282" s="3" t="s">
        <v>59</v>
      </c>
      <c r="D2282" s="4">
        <v>762187.40614651586</v>
      </c>
      <c r="E2282" t="str">
        <f t="shared" si="70"/>
        <v>Aug</v>
      </c>
      <c r="F2282" t="str">
        <f t="shared" si="71"/>
        <v>2015</v>
      </c>
    </row>
    <row r="2283" spans="1:6" x14ac:dyDescent="0.25">
      <c r="A2283" s="5" t="s">
        <v>248</v>
      </c>
      <c r="B2283" s="3" t="s">
        <v>237</v>
      </c>
      <c r="C2283" s="3" t="s">
        <v>60</v>
      </c>
      <c r="D2283" s="4">
        <v>743169.70521908882</v>
      </c>
      <c r="E2283" t="str">
        <f t="shared" si="70"/>
        <v>Sep</v>
      </c>
      <c r="F2283" t="str">
        <f t="shared" si="71"/>
        <v>2015</v>
      </c>
    </row>
    <row r="2284" spans="1:6" x14ac:dyDescent="0.25">
      <c r="A2284" s="5" t="s">
        <v>248</v>
      </c>
      <c r="B2284" s="3" t="s">
        <v>237</v>
      </c>
      <c r="C2284" s="3" t="s">
        <v>61</v>
      </c>
      <c r="D2284" s="4">
        <v>727724.6068539985</v>
      </c>
      <c r="E2284" t="str">
        <f t="shared" si="70"/>
        <v>Oct</v>
      </c>
      <c r="F2284" t="str">
        <f t="shared" si="71"/>
        <v>2015</v>
      </c>
    </row>
    <row r="2285" spans="1:6" x14ac:dyDescent="0.25">
      <c r="A2285" s="5" t="s">
        <v>248</v>
      </c>
      <c r="B2285" s="3" t="s">
        <v>237</v>
      </c>
      <c r="C2285" s="3" t="s">
        <v>62</v>
      </c>
      <c r="D2285" s="4">
        <v>719073.24742688762</v>
      </c>
      <c r="E2285" t="str">
        <f t="shared" si="70"/>
        <v>Nov</v>
      </c>
      <c r="F2285" t="str">
        <f t="shared" si="71"/>
        <v>2015</v>
      </c>
    </row>
    <row r="2286" spans="1:6" x14ac:dyDescent="0.25">
      <c r="A2286" s="5" t="s">
        <v>248</v>
      </c>
      <c r="B2286" s="3" t="s">
        <v>237</v>
      </c>
      <c r="C2286" s="3" t="s">
        <v>63</v>
      </c>
      <c r="D2286" s="4">
        <v>708218.31720033765</v>
      </c>
      <c r="E2286" t="str">
        <f t="shared" si="70"/>
        <v>Dec</v>
      </c>
      <c r="F2286" t="str">
        <f t="shared" si="71"/>
        <v>2015</v>
      </c>
    </row>
    <row r="2287" spans="1:6" x14ac:dyDescent="0.25">
      <c r="A2287" s="5" t="s">
        <v>248</v>
      </c>
      <c r="B2287" s="3" t="s">
        <v>237</v>
      </c>
      <c r="C2287" s="3" t="s">
        <v>64</v>
      </c>
      <c r="D2287" s="4">
        <v>677740.10102045094</v>
      </c>
      <c r="E2287" t="str">
        <f t="shared" si="70"/>
        <v>Jan</v>
      </c>
      <c r="F2287" t="str">
        <f t="shared" si="71"/>
        <v>2016</v>
      </c>
    </row>
    <row r="2288" spans="1:6" x14ac:dyDescent="0.25">
      <c r="A2288" s="5" t="s">
        <v>248</v>
      </c>
      <c r="B2288" s="3" t="s">
        <v>237</v>
      </c>
      <c r="C2288" s="3" t="s">
        <v>65</v>
      </c>
      <c r="D2288" s="4">
        <v>664548.59013169375</v>
      </c>
      <c r="E2288" t="str">
        <f t="shared" si="70"/>
        <v>Feb</v>
      </c>
      <c r="F2288" t="str">
        <f t="shared" si="71"/>
        <v>2016</v>
      </c>
    </row>
    <row r="2289" spans="1:6" x14ac:dyDescent="0.25">
      <c r="A2289" s="5" t="s">
        <v>248</v>
      </c>
      <c r="B2289" s="3" t="s">
        <v>237</v>
      </c>
      <c r="C2289" s="3" t="s">
        <v>66</v>
      </c>
      <c r="D2289" s="4">
        <v>647508.89703865338</v>
      </c>
      <c r="E2289" t="str">
        <f t="shared" si="70"/>
        <v>Mar</v>
      </c>
      <c r="F2289" t="str">
        <f t="shared" si="71"/>
        <v>2016</v>
      </c>
    </row>
    <row r="2290" spans="1:6" x14ac:dyDescent="0.25">
      <c r="A2290" s="5" t="s">
        <v>248</v>
      </c>
      <c r="B2290" s="3" t="s">
        <v>237</v>
      </c>
      <c r="C2290" s="3" t="s">
        <v>67</v>
      </c>
      <c r="D2290" s="4">
        <v>630488.7823139315</v>
      </c>
      <c r="E2290" t="str">
        <f t="shared" si="70"/>
        <v>Apr</v>
      </c>
      <c r="F2290" t="str">
        <f t="shared" si="71"/>
        <v>2016</v>
      </c>
    </row>
    <row r="2291" spans="1:6" x14ac:dyDescent="0.25">
      <c r="A2291" s="5" t="s">
        <v>248</v>
      </c>
      <c r="B2291" s="3" t="s">
        <v>237</v>
      </c>
      <c r="C2291" s="3" t="s">
        <v>68</v>
      </c>
      <c r="D2291" s="4">
        <v>623663.59772432386</v>
      </c>
      <c r="E2291" t="str">
        <f t="shared" si="70"/>
        <v>May</v>
      </c>
      <c r="F2291" t="str">
        <f t="shared" si="71"/>
        <v>2016</v>
      </c>
    </row>
    <row r="2292" spans="1:6" x14ac:dyDescent="0.25">
      <c r="A2292" s="5" t="s">
        <v>248</v>
      </c>
      <c r="B2292" s="3" t="s">
        <v>237</v>
      </c>
      <c r="C2292" s="3" t="s">
        <v>69</v>
      </c>
      <c r="D2292" s="4">
        <v>611966.01550765394</v>
      </c>
      <c r="E2292" t="str">
        <f t="shared" si="70"/>
        <v>Jun</v>
      </c>
      <c r="F2292" t="str">
        <f t="shared" si="71"/>
        <v>2016</v>
      </c>
    </row>
    <row r="2293" spans="1:6" x14ac:dyDescent="0.25">
      <c r="A2293" s="5" t="s">
        <v>248</v>
      </c>
      <c r="B2293" s="3" t="s">
        <v>237</v>
      </c>
      <c r="C2293" s="3" t="s">
        <v>70</v>
      </c>
      <c r="D2293" s="4">
        <v>594530.26103556855</v>
      </c>
      <c r="E2293" t="str">
        <f t="shared" si="70"/>
        <v>Jul</v>
      </c>
      <c r="F2293" t="str">
        <f t="shared" si="71"/>
        <v>2016</v>
      </c>
    </row>
    <row r="2294" spans="1:6" x14ac:dyDescent="0.25">
      <c r="A2294" s="5" t="s">
        <v>248</v>
      </c>
      <c r="B2294" s="3" t="s">
        <v>237</v>
      </c>
      <c r="C2294" s="3" t="s">
        <v>71</v>
      </c>
      <c r="D2294" s="4">
        <v>586837.66191435605</v>
      </c>
      <c r="E2294" t="str">
        <f t="shared" si="70"/>
        <v>Aug</v>
      </c>
      <c r="F2294" t="str">
        <f t="shared" si="71"/>
        <v>2016</v>
      </c>
    </row>
    <row r="2295" spans="1:6" x14ac:dyDescent="0.25">
      <c r="A2295" s="5" t="s">
        <v>248</v>
      </c>
      <c r="B2295" s="3" t="s">
        <v>237</v>
      </c>
      <c r="C2295" s="3" t="s">
        <v>72</v>
      </c>
      <c r="D2295" s="4">
        <v>572651.43626078579</v>
      </c>
      <c r="E2295" t="str">
        <f t="shared" si="70"/>
        <v>Sep</v>
      </c>
      <c r="F2295" t="str">
        <f t="shared" si="71"/>
        <v>2016</v>
      </c>
    </row>
    <row r="2296" spans="1:6" x14ac:dyDescent="0.25">
      <c r="A2296" s="5" t="s">
        <v>248</v>
      </c>
      <c r="B2296" s="3" t="s">
        <v>237</v>
      </c>
      <c r="C2296" s="3" t="s">
        <v>73</v>
      </c>
      <c r="D2296" s="4">
        <v>562363.61009231152</v>
      </c>
      <c r="E2296" t="str">
        <f t="shared" si="70"/>
        <v>Oct</v>
      </c>
      <c r="F2296" t="str">
        <f t="shared" si="71"/>
        <v>2016</v>
      </c>
    </row>
    <row r="2297" spans="1:6" x14ac:dyDescent="0.25">
      <c r="A2297" s="5" t="s">
        <v>248</v>
      </c>
      <c r="B2297" s="3" t="s">
        <v>237</v>
      </c>
      <c r="C2297" s="3" t="s">
        <v>74</v>
      </c>
      <c r="D2297" s="4">
        <v>551729.98525890522</v>
      </c>
      <c r="E2297" t="str">
        <f t="shared" si="70"/>
        <v>Nov</v>
      </c>
      <c r="F2297" t="str">
        <f t="shared" si="71"/>
        <v>2016</v>
      </c>
    </row>
    <row r="2298" spans="1:6" x14ac:dyDescent="0.25">
      <c r="A2298" s="5" t="s">
        <v>248</v>
      </c>
      <c r="B2298" s="3" t="s">
        <v>237</v>
      </c>
      <c r="C2298" s="3" t="s">
        <v>75</v>
      </c>
      <c r="D2298" s="4">
        <v>542470.78290384216</v>
      </c>
      <c r="E2298" t="str">
        <f t="shared" si="70"/>
        <v>Dec</v>
      </c>
      <c r="F2298" t="str">
        <f t="shared" si="71"/>
        <v>2016</v>
      </c>
    </row>
    <row r="2299" spans="1:6" x14ac:dyDescent="0.25">
      <c r="A2299" s="5" t="s">
        <v>248</v>
      </c>
      <c r="B2299" s="3" t="s">
        <v>237</v>
      </c>
      <c r="C2299" s="3" t="s">
        <v>76</v>
      </c>
      <c r="D2299" s="4">
        <v>513548.60196613369</v>
      </c>
      <c r="E2299" t="str">
        <f t="shared" si="70"/>
        <v>Jan</v>
      </c>
      <c r="F2299" t="str">
        <f t="shared" si="71"/>
        <v>2017</v>
      </c>
    </row>
    <row r="2300" spans="1:6" x14ac:dyDescent="0.25">
      <c r="A2300" s="5" t="s">
        <v>248</v>
      </c>
      <c r="B2300" s="3" t="s">
        <v>237</v>
      </c>
      <c r="C2300" s="3" t="s">
        <v>77</v>
      </c>
      <c r="D2300" s="4">
        <v>510661.17918801634</v>
      </c>
      <c r="E2300" t="str">
        <f t="shared" si="70"/>
        <v>Feb</v>
      </c>
      <c r="F2300" t="str">
        <f t="shared" si="71"/>
        <v>2017</v>
      </c>
    </row>
    <row r="2301" spans="1:6" x14ac:dyDescent="0.25">
      <c r="A2301" s="5" t="s">
        <v>248</v>
      </c>
      <c r="B2301" s="3" t="s">
        <v>237</v>
      </c>
      <c r="C2301" s="3" t="s">
        <v>78</v>
      </c>
      <c r="D2301" s="4">
        <v>498586.25144906144</v>
      </c>
      <c r="E2301" t="str">
        <f t="shared" si="70"/>
        <v>Mar</v>
      </c>
      <c r="F2301" t="str">
        <f t="shared" si="71"/>
        <v>2017</v>
      </c>
    </row>
    <row r="2302" spans="1:6" x14ac:dyDescent="0.25">
      <c r="A2302" s="5" t="s">
        <v>248</v>
      </c>
      <c r="B2302" s="3" t="s">
        <v>237</v>
      </c>
      <c r="C2302" s="3" t="s">
        <v>79</v>
      </c>
      <c r="D2302" s="4">
        <v>485443.03927403578</v>
      </c>
      <c r="E2302" t="str">
        <f t="shared" si="70"/>
        <v>Apr</v>
      </c>
      <c r="F2302" t="str">
        <f t="shared" si="71"/>
        <v>2017</v>
      </c>
    </row>
    <row r="2303" spans="1:6" x14ac:dyDescent="0.25">
      <c r="A2303" s="5" t="s">
        <v>248</v>
      </c>
      <c r="B2303" s="3" t="s">
        <v>237</v>
      </c>
      <c r="C2303" s="3" t="s">
        <v>80</v>
      </c>
      <c r="D2303" s="4">
        <v>486688.73391307681</v>
      </c>
      <c r="E2303" t="str">
        <f t="shared" si="70"/>
        <v>May</v>
      </c>
      <c r="F2303" t="str">
        <f t="shared" si="71"/>
        <v>2017</v>
      </c>
    </row>
    <row r="2304" spans="1:6" x14ac:dyDescent="0.25">
      <c r="A2304" s="5" t="s">
        <v>248</v>
      </c>
      <c r="B2304" s="3" t="s">
        <v>237</v>
      </c>
      <c r="C2304" s="3" t="s">
        <v>81</v>
      </c>
      <c r="D2304" s="4">
        <v>486254.3138237985</v>
      </c>
      <c r="E2304" t="str">
        <f t="shared" si="70"/>
        <v>Jun</v>
      </c>
      <c r="F2304" t="str">
        <f t="shared" si="71"/>
        <v>2017</v>
      </c>
    </row>
    <row r="2305" spans="1:6" x14ac:dyDescent="0.25">
      <c r="A2305" s="5" t="s">
        <v>248</v>
      </c>
      <c r="B2305" s="3" t="s">
        <v>237</v>
      </c>
      <c r="C2305" s="3" t="s">
        <v>82</v>
      </c>
      <c r="D2305" s="4">
        <v>471518.02902437048</v>
      </c>
      <c r="E2305" t="str">
        <f t="shared" si="70"/>
        <v>Jul</v>
      </c>
      <c r="F2305" t="str">
        <f t="shared" si="71"/>
        <v>2017</v>
      </c>
    </row>
    <row r="2306" spans="1:6" x14ac:dyDescent="0.25">
      <c r="A2306" s="5" t="s">
        <v>248</v>
      </c>
      <c r="B2306" s="3" t="s">
        <v>237</v>
      </c>
      <c r="C2306" s="3" t="s">
        <v>83</v>
      </c>
      <c r="D2306" s="4">
        <v>464517.96097185719</v>
      </c>
      <c r="E2306" t="str">
        <f t="shared" si="70"/>
        <v>Aug</v>
      </c>
      <c r="F2306" t="str">
        <f t="shared" si="71"/>
        <v>2017</v>
      </c>
    </row>
    <row r="2307" spans="1:6" x14ac:dyDescent="0.25">
      <c r="A2307" s="5" t="s">
        <v>248</v>
      </c>
      <c r="B2307" s="3" t="s">
        <v>237</v>
      </c>
      <c r="C2307" s="3" t="s">
        <v>84</v>
      </c>
      <c r="D2307" s="4">
        <v>451349.01618801197</v>
      </c>
      <c r="E2307" t="str">
        <f t="shared" ref="E2307:E2370" si="72">MID(C2307,1,3)</f>
        <v>Sep</v>
      </c>
      <c r="F2307" t="str">
        <f t="shared" ref="F2307:F2370" si="73">MID(C2307,5,4)</f>
        <v>2017</v>
      </c>
    </row>
    <row r="2308" spans="1:6" x14ac:dyDescent="0.25">
      <c r="A2308" s="5" t="s">
        <v>248</v>
      </c>
      <c r="B2308" s="3" t="s">
        <v>237</v>
      </c>
      <c r="C2308" s="3" t="s">
        <v>85</v>
      </c>
      <c r="D2308" s="4">
        <v>439329.60734273493</v>
      </c>
      <c r="E2308" t="str">
        <f t="shared" si="72"/>
        <v>Oct</v>
      </c>
      <c r="F2308" t="str">
        <f t="shared" si="73"/>
        <v>2017</v>
      </c>
    </row>
    <row r="2309" spans="1:6" x14ac:dyDescent="0.25">
      <c r="A2309" s="5" t="s">
        <v>248</v>
      </c>
      <c r="B2309" s="3" t="s">
        <v>237</v>
      </c>
      <c r="C2309" s="3" t="s">
        <v>86</v>
      </c>
      <c r="D2309" s="4">
        <v>432076.57308904582</v>
      </c>
      <c r="E2309" t="str">
        <f t="shared" si="72"/>
        <v>Nov</v>
      </c>
      <c r="F2309" t="str">
        <f t="shared" si="73"/>
        <v>2017</v>
      </c>
    </row>
    <row r="2310" spans="1:6" x14ac:dyDescent="0.25">
      <c r="A2310" s="5" t="s">
        <v>248</v>
      </c>
      <c r="B2310" s="3" t="s">
        <v>237</v>
      </c>
      <c r="C2310" s="3" t="s">
        <v>87</v>
      </c>
      <c r="D2310" s="4">
        <v>430295.34363834927</v>
      </c>
      <c r="E2310" t="str">
        <f t="shared" si="72"/>
        <v>Dec</v>
      </c>
      <c r="F2310" t="str">
        <f t="shared" si="73"/>
        <v>2017</v>
      </c>
    </row>
    <row r="2311" spans="1:6" x14ac:dyDescent="0.25">
      <c r="A2311" s="5" t="s">
        <v>248</v>
      </c>
      <c r="B2311" s="3" t="s">
        <v>237</v>
      </c>
      <c r="C2311" s="3" t="s">
        <v>88</v>
      </c>
      <c r="D2311" s="4">
        <v>411500.44553908834</v>
      </c>
      <c r="E2311" t="str">
        <f t="shared" si="72"/>
        <v>Jan</v>
      </c>
      <c r="F2311" t="str">
        <f t="shared" si="73"/>
        <v>2018</v>
      </c>
    </row>
    <row r="2312" spans="1:6" x14ac:dyDescent="0.25">
      <c r="A2312" s="5" t="s">
        <v>248</v>
      </c>
      <c r="B2312" s="3" t="s">
        <v>237</v>
      </c>
      <c r="C2312" s="3" t="s">
        <v>89</v>
      </c>
      <c r="D2312" s="4">
        <v>409418.35795066459</v>
      </c>
      <c r="E2312" t="str">
        <f t="shared" si="72"/>
        <v>Feb</v>
      </c>
      <c r="F2312" t="str">
        <f t="shared" si="73"/>
        <v>2018</v>
      </c>
    </row>
    <row r="2313" spans="1:6" x14ac:dyDescent="0.25">
      <c r="A2313" s="5" t="s">
        <v>248</v>
      </c>
      <c r="B2313" s="3" t="s">
        <v>237</v>
      </c>
      <c r="C2313" s="3" t="s">
        <v>90</v>
      </c>
      <c r="D2313" s="4">
        <v>402507.65494937159</v>
      </c>
      <c r="E2313" t="str">
        <f t="shared" si="72"/>
        <v>Mar</v>
      </c>
      <c r="F2313" t="str">
        <f t="shared" si="73"/>
        <v>2018</v>
      </c>
    </row>
    <row r="2314" spans="1:6" x14ac:dyDescent="0.25">
      <c r="A2314" s="5" t="s">
        <v>248</v>
      </c>
      <c r="B2314" s="3" t="s">
        <v>237</v>
      </c>
      <c r="C2314" s="3" t="s">
        <v>91</v>
      </c>
      <c r="D2314" s="4">
        <v>394314.55455725989</v>
      </c>
      <c r="E2314" t="str">
        <f t="shared" si="72"/>
        <v>Apr</v>
      </c>
      <c r="F2314" t="str">
        <f t="shared" si="73"/>
        <v>2018</v>
      </c>
    </row>
    <row r="2315" spans="1:6" x14ac:dyDescent="0.25">
      <c r="A2315" s="5" t="s">
        <v>248</v>
      </c>
      <c r="B2315" s="3" t="s">
        <v>237</v>
      </c>
      <c r="C2315" s="3" t="s">
        <v>92</v>
      </c>
      <c r="D2315" s="4">
        <v>388905.07921163738</v>
      </c>
      <c r="E2315" t="str">
        <f t="shared" si="72"/>
        <v>May</v>
      </c>
      <c r="F2315" t="str">
        <f t="shared" si="73"/>
        <v>2018</v>
      </c>
    </row>
    <row r="2316" spans="1:6" x14ac:dyDescent="0.25">
      <c r="A2316" s="5" t="s">
        <v>248</v>
      </c>
      <c r="B2316" s="3" t="s">
        <v>237</v>
      </c>
      <c r="C2316" s="3" t="s">
        <v>93</v>
      </c>
      <c r="D2316" s="4">
        <v>383350.62637374294</v>
      </c>
      <c r="E2316" t="str">
        <f t="shared" si="72"/>
        <v>Jun</v>
      </c>
      <c r="F2316" t="str">
        <f t="shared" si="73"/>
        <v>2018</v>
      </c>
    </row>
    <row r="2317" spans="1:6" x14ac:dyDescent="0.25">
      <c r="A2317" s="5" t="s">
        <v>248</v>
      </c>
      <c r="B2317" s="3" t="s">
        <v>237</v>
      </c>
      <c r="C2317" s="3" t="s">
        <v>94</v>
      </c>
      <c r="D2317" s="4">
        <v>374986.34730200801</v>
      </c>
      <c r="E2317" t="str">
        <f t="shared" si="72"/>
        <v>Jul</v>
      </c>
      <c r="F2317" t="str">
        <f t="shared" si="73"/>
        <v>2018</v>
      </c>
    </row>
    <row r="2318" spans="1:6" x14ac:dyDescent="0.25">
      <c r="A2318" s="5" t="s">
        <v>248</v>
      </c>
      <c r="B2318" s="3" t="s">
        <v>237</v>
      </c>
      <c r="C2318" s="3" t="s">
        <v>95</v>
      </c>
      <c r="D2318" s="4">
        <v>367987.10179715371</v>
      </c>
      <c r="E2318" t="str">
        <f t="shared" si="72"/>
        <v>Aug</v>
      </c>
      <c r="F2318" t="str">
        <f t="shared" si="73"/>
        <v>2018</v>
      </c>
    </row>
    <row r="2319" spans="1:6" x14ac:dyDescent="0.25">
      <c r="A2319" s="5" t="s">
        <v>248</v>
      </c>
      <c r="B2319" s="3" t="s">
        <v>237</v>
      </c>
      <c r="C2319" s="3" t="s">
        <v>96</v>
      </c>
      <c r="D2319" s="4">
        <v>359455.55430083384</v>
      </c>
      <c r="E2319" t="str">
        <f t="shared" si="72"/>
        <v>Sep</v>
      </c>
      <c r="F2319" t="str">
        <f t="shared" si="73"/>
        <v>2018</v>
      </c>
    </row>
    <row r="2320" spans="1:6" x14ac:dyDescent="0.25">
      <c r="A2320" s="5" t="s">
        <v>248</v>
      </c>
      <c r="B2320" s="3" t="s">
        <v>237</v>
      </c>
      <c r="C2320" s="3" t="s">
        <v>97</v>
      </c>
      <c r="D2320" s="4">
        <v>354928.0857602086</v>
      </c>
      <c r="E2320" t="str">
        <f t="shared" si="72"/>
        <v>Oct</v>
      </c>
      <c r="F2320" t="str">
        <f t="shared" si="73"/>
        <v>2018</v>
      </c>
    </row>
    <row r="2321" spans="1:6" x14ac:dyDescent="0.25">
      <c r="A2321" s="5" t="s">
        <v>248</v>
      </c>
      <c r="B2321" s="3" t="s">
        <v>237</v>
      </c>
      <c r="C2321" s="3" t="s">
        <v>98</v>
      </c>
      <c r="D2321" s="4">
        <v>350831.98592146131</v>
      </c>
      <c r="E2321" t="str">
        <f t="shared" si="72"/>
        <v>Nov</v>
      </c>
      <c r="F2321" t="str">
        <f t="shared" si="73"/>
        <v>2018</v>
      </c>
    </row>
    <row r="2322" spans="1:6" x14ac:dyDescent="0.25">
      <c r="A2322" s="5" t="s">
        <v>248</v>
      </c>
      <c r="B2322" s="3" t="s">
        <v>237</v>
      </c>
      <c r="C2322" s="3" t="s">
        <v>99</v>
      </c>
      <c r="D2322" s="4">
        <v>349562.70600717154</v>
      </c>
      <c r="E2322" t="str">
        <f t="shared" si="72"/>
        <v>Dec</v>
      </c>
      <c r="F2322" t="str">
        <f t="shared" si="73"/>
        <v>2018</v>
      </c>
    </row>
    <row r="2323" spans="1:6" x14ac:dyDescent="0.25">
      <c r="A2323" s="5" t="s">
        <v>248</v>
      </c>
      <c r="B2323" s="3" t="s">
        <v>237</v>
      </c>
      <c r="C2323" s="3" t="s">
        <v>100</v>
      </c>
      <c r="D2323" s="4">
        <v>334036.19396485446</v>
      </c>
      <c r="E2323" t="str">
        <f t="shared" si="72"/>
        <v>Jan</v>
      </c>
      <c r="F2323" t="str">
        <f t="shared" si="73"/>
        <v>2019</v>
      </c>
    </row>
    <row r="2324" spans="1:6" x14ac:dyDescent="0.25">
      <c r="A2324" s="5" t="s">
        <v>248</v>
      </c>
      <c r="B2324" s="3" t="s">
        <v>237</v>
      </c>
      <c r="C2324" s="3" t="s">
        <v>101</v>
      </c>
      <c r="D2324" s="4">
        <v>332593.23636050062</v>
      </c>
      <c r="E2324" t="str">
        <f t="shared" si="72"/>
        <v>Feb</v>
      </c>
      <c r="F2324" t="str">
        <f t="shared" si="73"/>
        <v>2019</v>
      </c>
    </row>
    <row r="2325" spans="1:6" x14ac:dyDescent="0.25">
      <c r="A2325" s="5" t="s">
        <v>248</v>
      </c>
      <c r="B2325" s="3" t="s">
        <v>237</v>
      </c>
      <c r="C2325" s="3" t="s">
        <v>102</v>
      </c>
      <c r="D2325" s="4">
        <v>324505.52427181753</v>
      </c>
      <c r="E2325" t="str">
        <f t="shared" si="72"/>
        <v>Mar</v>
      </c>
      <c r="F2325" t="str">
        <f t="shared" si="73"/>
        <v>2019</v>
      </c>
    </row>
    <row r="2326" spans="1:6" x14ac:dyDescent="0.25">
      <c r="A2326" s="5" t="s">
        <v>248</v>
      </c>
      <c r="B2326" s="3" t="s">
        <v>237</v>
      </c>
      <c r="C2326" s="3" t="s">
        <v>103</v>
      </c>
      <c r="D2326" s="4">
        <v>318059.91276939167</v>
      </c>
      <c r="E2326" t="str">
        <f t="shared" si="72"/>
        <v>Apr</v>
      </c>
      <c r="F2326" t="str">
        <f t="shared" si="73"/>
        <v>2019</v>
      </c>
    </row>
    <row r="2327" spans="1:6" x14ac:dyDescent="0.25">
      <c r="A2327" s="5" t="s">
        <v>248</v>
      </c>
      <c r="B2327" s="3" t="s">
        <v>237</v>
      </c>
      <c r="C2327" s="3" t="s">
        <v>104</v>
      </c>
      <c r="D2327" s="4">
        <v>320302.76840734988</v>
      </c>
      <c r="E2327" t="str">
        <f t="shared" si="72"/>
        <v>May</v>
      </c>
      <c r="F2327" t="str">
        <f t="shared" si="73"/>
        <v>2019</v>
      </c>
    </row>
    <row r="2328" spans="1:6" x14ac:dyDescent="0.25">
      <c r="A2328" s="5" t="s">
        <v>248</v>
      </c>
      <c r="B2328" s="3" t="s">
        <v>237</v>
      </c>
      <c r="C2328" s="3" t="s">
        <v>105</v>
      </c>
      <c r="D2328" s="4">
        <v>314071.54658174235</v>
      </c>
      <c r="E2328" t="str">
        <f t="shared" si="72"/>
        <v>Jun</v>
      </c>
      <c r="F2328" t="str">
        <f t="shared" si="73"/>
        <v>2019</v>
      </c>
    </row>
    <row r="2329" spans="1:6" x14ac:dyDescent="0.25">
      <c r="A2329" s="5" t="s">
        <v>248</v>
      </c>
      <c r="B2329" s="3" t="s">
        <v>237</v>
      </c>
      <c r="C2329" s="3" t="s">
        <v>106</v>
      </c>
      <c r="D2329" s="4">
        <v>303319.58402375109</v>
      </c>
      <c r="E2329" t="str">
        <f t="shared" si="72"/>
        <v>Jul</v>
      </c>
      <c r="F2329" t="str">
        <f t="shared" si="73"/>
        <v>2019</v>
      </c>
    </row>
    <row r="2330" spans="1:6" x14ac:dyDescent="0.25">
      <c r="A2330" s="5" t="s">
        <v>248</v>
      </c>
      <c r="B2330" s="3" t="s">
        <v>237</v>
      </c>
      <c r="C2330" s="3" t="s">
        <v>107</v>
      </c>
      <c r="D2330" s="4">
        <v>298942.18278972805</v>
      </c>
      <c r="E2330" t="str">
        <f t="shared" si="72"/>
        <v>Aug</v>
      </c>
      <c r="F2330" t="str">
        <f t="shared" si="73"/>
        <v>2019</v>
      </c>
    </row>
    <row r="2331" spans="1:6" x14ac:dyDescent="0.25">
      <c r="A2331" s="5" t="s">
        <v>248</v>
      </c>
      <c r="B2331" s="3" t="s">
        <v>237</v>
      </c>
      <c r="C2331" s="3" t="s">
        <v>108</v>
      </c>
      <c r="D2331" s="4">
        <v>294254.88580946223</v>
      </c>
      <c r="E2331" t="str">
        <f t="shared" si="72"/>
        <v>Sep</v>
      </c>
      <c r="F2331" t="str">
        <f t="shared" si="73"/>
        <v>2019</v>
      </c>
    </row>
    <row r="2332" spans="1:6" x14ac:dyDescent="0.25">
      <c r="A2332" s="5" t="s">
        <v>248</v>
      </c>
      <c r="B2332" s="3" t="s">
        <v>237</v>
      </c>
      <c r="C2332" s="3" t="s">
        <v>109</v>
      </c>
      <c r="D2332" s="4">
        <v>290563.38727602921</v>
      </c>
      <c r="E2332" t="str">
        <f t="shared" si="72"/>
        <v>Oct</v>
      </c>
      <c r="F2332" t="str">
        <f t="shared" si="73"/>
        <v>2019</v>
      </c>
    </row>
    <row r="2333" spans="1:6" x14ac:dyDescent="0.25">
      <c r="A2333" s="5" t="s">
        <v>248</v>
      </c>
      <c r="B2333" s="3" t="s">
        <v>237</v>
      </c>
      <c r="C2333" s="3" t="s">
        <v>110</v>
      </c>
      <c r="D2333" s="4">
        <v>291224.55058714969</v>
      </c>
      <c r="E2333" t="str">
        <f t="shared" si="72"/>
        <v>Nov</v>
      </c>
      <c r="F2333" t="str">
        <f t="shared" si="73"/>
        <v>2019</v>
      </c>
    </row>
    <row r="2334" spans="1:6" x14ac:dyDescent="0.25">
      <c r="A2334" s="5" t="s">
        <v>248</v>
      </c>
      <c r="B2334" s="3" t="s">
        <v>237</v>
      </c>
      <c r="C2334" s="3" t="s">
        <v>111</v>
      </c>
      <c r="D2334" s="4">
        <v>292301.37124887452</v>
      </c>
      <c r="E2334" t="str">
        <f t="shared" si="72"/>
        <v>Dec</v>
      </c>
      <c r="F2334" t="str">
        <f t="shared" si="73"/>
        <v>2019</v>
      </c>
    </row>
    <row r="2335" spans="1:6" x14ac:dyDescent="0.25">
      <c r="A2335" s="5" t="s">
        <v>248</v>
      </c>
      <c r="B2335" s="3" t="s">
        <v>237</v>
      </c>
      <c r="C2335" s="3" t="s">
        <v>112</v>
      </c>
      <c r="D2335" s="4">
        <v>276526.39303118282</v>
      </c>
      <c r="E2335" t="str">
        <f t="shared" si="72"/>
        <v>Jan</v>
      </c>
      <c r="F2335" t="str">
        <f t="shared" si="73"/>
        <v>2020</v>
      </c>
    </row>
    <row r="2336" spans="1:6" x14ac:dyDescent="0.25">
      <c r="A2336" s="5" t="s">
        <v>248</v>
      </c>
      <c r="B2336" s="3" t="s">
        <v>237</v>
      </c>
      <c r="C2336" s="3" t="s">
        <v>113</v>
      </c>
      <c r="D2336" s="4">
        <v>271412.98190649529</v>
      </c>
      <c r="E2336" t="str">
        <f t="shared" si="72"/>
        <v>Feb</v>
      </c>
      <c r="F2336" t="str">
        <f t="shared" si="73"/>
        <v>2020</v>
      </c>
    </row>
    <row r="2337" spans="1:6" x14ac:dyDescent="0.25">
      <c r="A2337" s="5" t="s">
        <v>248</v>
      </c>
      <c r="B2337" s="3" t="s">
        <v>237</v>
      </c>
      <c r="C2337" s="3" t="s">
        <v>114</v>
      </c>
      <c r="D2337" s="4">
        <v>270614.17858031922</v>
      </c>
      <c r="E2337" t="str">
        <f t="shared" si="72"/>
        <v>Mar</v>
      </c>
      <c r="F2337" t="str">
        <f t="shared" si="73"/>
        <v>2020</v>
      </c>
    </row>
    <row r="2338" spans="1:6" x14ac:dyDescent="0.25">
      <c r="A2338" s="5" t="s">
        <v>248</v>
      </c>
      <c r="B2338" s="3" t="s">
        <v>237</v>
      </c>
      <c r="C2338" s="3" t="s">
        <v>115</v>
      </c>
      <c r="D2338" s="4">
        <v>266837.7903707709</v>
      </c>
      <c r="E2338" t="str">
        <f t="shared" si="72"/>
        <v>Apr</v>
      </c>
      <c r="F2338" t="str">
        <f t="shared" si="73"/>
        <v>2020</v>
      </c>
    </row>
    <row r="2339" spans="1:6" x14ac:dyDescent="0.25">
      <c r="A2339" s="5" t="s">
        <v>248</v>
      </c>
      <c r="B2339" s="3" t="s">
        <v>237</v>
      </c>
      <c r="C2339" s="3" t="s">
        <v>116</v>
      </c>
      <c r="D2339" s="4">
        <v>264069.84217030916</v>
      </c>
      <c r="E2339" t="str">
        <f t="shared" si="72"/>
        <v>May</v>
      </c>
      <c r="F2339" t="str">
        <f t="shared" si="73"/>
        <v>2020</v>
      </c>
    </row>
    <row r="2340" spans="1:6" x14ac:dyDescent="0.25">
      <c r="A2340" s="5" t="s">
        <v>248</v>
      </c>
      <c r="B2340" s="3" t="s">
        <v>237</v>
      </c>
      <c r="C2340" s="3" t="s">
        <v>117</v>
      </c>
      <c r="D2340" s="4">
        <v>257541.21625202827</v>
      </c>
      <c r="E2340" t="str">
        <f t="shared" si="72"/>
        <v>Jun</v>
      </c>
      <c r="F2340" t="str">
        <f t="shared" si="73"/>
        <v>2020</v>
      </c>
    </row>
    <row r="2341" spans="1:6" x14ac:dyDescent="0.25">
      <c r="A2341" s="5" t="s">
        <v>248</v>
      </c>
      <c r="B2341" s="3" t="s">
        <v>237</v>
      </c>
      <c r="C2341" s="3" t="s">
        <v>118</v>
      </c>
      <c r="D2341" s="4">
        <v>251654.78412697726</v>
      </c>
      <c r="E2341" t="str">
        <f t="shared" si="72"/>
        <v>Jul</v>
      </c>
      <c r="F2341" t="str">
        <f t="shared" si="73"/>
        <v>2020</v>
      </c>
    </row>
    <row r="2342" spans="1:6" x14ac:dyDescent="0.25">
      <c r="A2342" s="5" t="s">
        <v>248</v>
      </c>
      <c r="B2342" s="3" t="s">
        <v>237</v>
      </c>
      <c r="C2342" s="3" t="s">
        <v>119</v>
      </c>
      <c r="D2342" s="4">
        <v>251979.57115974344</v>
      </c>
      <c r="E2342" t="str">
        <f t="shared" si="72"/>
        <v>Aug</v>
      </c>
      <c r="F2342" t="str">
        <f t="shared" si="73"/>
        <v>2020</v>
      </c>
    </row>
    <row r="2343" spans="1:6" x14ac:dyDescent="0.25">
      <c r="A2343" s="5" t="s">
        <v>248</v>
      </c>
      <c r="B2343" s="3" t="s">
        <v>237</v>
      </c>
      <c r="C2343" s="3" t="s">
        <v>120</v>
      </c>
      <c r="D2343" s="4">
        <v>247551.92728956349</v>
      </c>
      <c r="E2343" t="str">
        <f t="shared" si="72"/>
        <v>Sep</v>
      </c>
      <c r="F2343" t="str">
        <f t="shared" si="73"/>
        <v>2020</v>
      </c>
    </row>
    <row r="2344" spans="1:6" x14ac:dyDescent="0.25">
      <c r="A2344" s="5" t="s">
        <v>248</v>
      </c>
      <c r="B2344" s="3" t="s">
        <v>237</v>
      </c>
      <c r="C2344" s="3" t="s">
        <v>121</v>
      </c>
      <c r="D2344" s="4">
        <v>238681.80928941019</v>
      </c>
      <c r="E2344" t="str">
        <f t="shared" si="72"/>
        <v>Oct</v>
      </c>
      <c r="F2344" t="str">
        <f t="shared" si="73"/>
        <v>2020</v>
      </c>
    </row>
    <row r="2345" spans="1:6" x14ac:dyDescent="0.25">
      <c r="A2345" s="5" t="s">
        <v>248</v>
      </c>
      <c r="B2345" s="3" t="s">
        <v>237</v>
      </c>
      <c r="C2345" s="3" t="s">
        <v>122</v>
      </c>
      <c r="D2345" s="4">
        <v>235797.69246330124</v>
      </c>
      <c r="E2345" t="str">
        <f t="shared" si="72"/>
        <v>Nov</v>
      </c>
      <c r="F2345" t="str">
        <f t="shared" si="73"/>
        <v>2020</v>
      </c>
    </row>
    <row r="2346" spans="1:6" x14ac:dyDescent="0.25">
      <c r="A2346" s="5" t="s">
        <v>248</v>
      </c>
      <c r="B2346" s="3" t="s">
        <v>237</v>
      </c>
      <c r="C2346" s="3" t="s">
        <v>123</v>
      </c>
      <c r="D2346" s="4">
        <v>244080.5440738842</v>
      </c>
      <c r="E2346" t="str">
        <f t="shared" si="72"/>
        <v>Dec</v>
      </c>
      <c r="F2346" t="str">
        <f t="shared" si="73"/>
        <v>2020</v>
      </c>
    </row>
    <row r="2347" spans="1:6" x14ac:dyDescent="0.25">
      <c r="A2347" s="5" t="s">
        <v>248</v>
      </c>
      <c r="B2347" s="3" t="s">
        <v>237</v>
      </c>
      <c r="C2347" s="3" t="s">
        <v>124</v>
      </c>
      <c r="D2347" s="4">
        <v>222259.42232735455</v>
      </c>
      <c r="E2347" t="str">
        <f t="shared" si="72"/>
        <v>Jan</v>
      </c>
      <c r="F2347" t="str">
        <f t="shared" si="73"/>
        <v>2021</v>
      </c>
    </row>
    <row r="2348" spans="1:6" x14ac:dyDescent="0.25">
      <c r="A2348" s="5" t="s">
        <v>248</v>
      </c>
      <c r="B2348" s="3" t="s">
        <v>237</v>
      </c>
      <c r="C2348" s="3" t="s">
        <v>125</v>
      </c>
      <c r="D2348" s="4">
        <v>213648.19473210804</v>
      </c>
      <c r="E2348" t="str">
        <f t="shared" si="72"/>
        <v>Feb</v>
      </c>
      <c r="F2348" t="str">
        <f t="shared" si="73"/>
        <v>2021</v>
      </c>
    </row>
    <row r="2349" spans="1:6" x14ac:dyDescent="0.25">
      <c r="A2349" s="5" t="s">
        <v>248</v>
      </c>
      <c r="B2349" s="3" t="s">
        <v>237</v>
      </c>
      <c r="C2349" s="3" t="s">
        <v>126</v>
      </c>
      <c r="D2349" s="4">
        <v>207948.19115457212</v>
      </c>
      <c r="E2349" t="str">
        <f t="shared" si="72"/>
        <v>Mar</v>
      </c>
      <c r="F2349" t="str">
        <f t="shared" si="73"/>
        <v>2021</v>
      </c>
    </row>
    <row r="2350" spans="1:6" x14ac:dyDescent="0.25">
      <c r="A2350" s="5" t="s">
        <v>248</v>
      </c>
      <c r="B2350" s="3" t="s">
        <v>237</v>
      </c>
      <c r="C2350" s="3" t="s">
        <v>127</v>
      </c>
      <c r="D2350" s="4">
        <v>203451.67291728847</v>
      </c>
      <c r="E2350" t="str">
        <f t="shared" si="72"/>
        <v>Apr</v>
      </c>
      <c r="F2350" t="str">
        <f t="shared" si="73"/>
        <v>2021</v>
      </c>
    </row>
    <row r="2351" spans="1:6" x14ac:dyDescent="0.25">
      <c r="A2351" s="5" t="s">
        <v>248</v>
      </c>
      <c r="B2351" s="3" t="s">
        <v>237</v>
      </c>
      <c r="C2351" s="3" t="s">
        <v>128</v>
      </c>
      <c r="D2351" s="4">
        <v>198530.78795118409</v>
      </c>
      <c r="E2351" t="str">
        <f t="shared" si="72"/>
        <v>May</v>
      </c>
      <c r="F2351" t="str">
        <f t="shared" si="73"/>
        <v>2021</v>
      </c>
    </row>
    <row r="2352" spans="1:6" x14ac:dyDescent="0.25">
      <c r="A2352" s="5" t="s">
        <v>248</v>
      </c>
      <c r="B2352" s="3" t="s">
        <v>237</v>
      </c>
      <c r="C2352" s="3" t="s">
        <v>129</v>
      </c>
      <c r="D2352" s="4">
        <v>197358.26212518284</v>
      </c>
      <c r="E2352" t="str">
        <f t="shared" si="72"/>
        <v>Jun</v>
      </c>
      <c r="F2352" t="str">
        <f t="shared" si="73"/>
        <v>2021</v>
      </c>
    </row>
    <row r="2353" spans="1:6" x14ac:dyDescent="0.25">
      <c r="A2353" s="5" t="s">
        <v>248</v>
      </c>
      <c r="B2353" s="3" t="s">
        <v>237</v>
      </c>
      <c r="C2353" s="3" t="s">
        <v>130</v>
      </c>
      <c r="D2353" s="4">
        <v>194532.46034513667</v>
      </c>
      <c r="E2353" t="str">
        <f t="shared" si="72"/>
        <v>Jul</v>
      </c>
      <c r="F2353" t="str">
        <f t="shared" si="73"/>
        <v>2021</v>
      </c>
    </row>
    <row r="2354" spans="1:6" x14ac:dyDescent="0.25">
      <c r="A2354" s="5" t="s">
        <v>248</v>
      </c>
      <c r="B2354" s="3" t="s">
        <v>237</v>
      </c>
      <c r="C2354" s="3" t="s">
        <v>131</v>
      </c>
      <c r="D2354" s="4">
        <v>193196.97202785162</v>
      </c>
      <c r="E2354" t="str">
        <f t="shared" si="72"/>
        <v>Aug</v>
      </c>
      <c r="F2354" t="str">
        <f t="shared" si="73"/>
        <v>2021</v>
      </c>
    </row>
    <row r="2355" spans="1:6" x14ac:dyDescent="0.25">
      <c r="A2355" s="5" t="s">
        <v>248</v>
      </c>
      <c r="B2355" s="3" t="s">
        <v>237</v>
      </c>
      <c r="C2355" s="3" t="s">
        <v>132</v>
      </c>
      <c r="D2355" s="4">
        <v>191592.56316666002</v>
      </c>
      <c r="E2355" t="str">
        <f t="shared" si="72"/>
        <v>Sep</v>
      </c>
      <c r="F2355" t="str">
        <f t="shared" si="73"/>
        <v>2021</v>
      </c>
    </row>
    <row r="2356" spans="1:6" x14ac:dyDescent="0.25">
      <c r="A2356" s="5" t="s">
        <v>248</v>
      </c>
      <c r="B2356" s="3" t="s">
        <v>237</v>
      </c>
      <c r="C2356" s="3" t="s">
        <v>133</v>
      </c>
      <c r="D2356" s="4">
        <v>193403.69260840089</v>
      </c>
      <c r="E2356" t="str">
        <f t="shared" si="72"/>
        <v>Oct</v>
      </c>
      <c r="F2356" t="str">
        <f t="shared" si="73"/>
        <v>2021</v>
      </c>
    </row>
    <row r="2357" spans="1:6" x14ac:dyDescent="0.25">
      <c r="A2357" s="5" t="s">
        <v>248</v>
      </c>
      <c r="B2357" s="3" t="s">
        <v>237</v>
      </c>
      <c r="C2357" s="3" t="s">
        <v>134</v>
      </c>
      <c r="D2357" s="4">
        <v>190688.1505667195</v>
      </c>
      <c r="E2357" t="str">
        <f t="shared" si="72"/>
        <v>Nov</v>
      </c>
      <c r="F2357" t="str">
        <f t="shared" si="73"/>
        <v>2021</v>
      </c>
    </row>
    <row r="2358" spans="1:6" x14ac:dyDescent="0.25">
      <c r="A2358" s="5" t="s">
        <v>248</v>
      </c>
      <c r="B2358" s="3" t="s">
        <v>237</v>
      </c>
      <c r="C2358" s="3" t="s">
        <v>135</v>
      </c>
      <c r="D2358" s="4">
        <v>187873.02282158282</v>
      </c>
      <c r="E2358" t="str">
        <f t="shared" si="72"/>
        <v>Dec</v>
      </c>
      <c r="F2358" t="str">
        <f t="shared" si="73"/>
        <v>2021</v>
      </c>
    </row>
    <row r="2359" spans="1:6" x14ac:dyDescent="0.25">
      <c r="A2359" s="5" t="s">
        <v>248</v>
      </c>
      <c r="B2359" s="3" t="s">
        <v>237</v>
      </c>
      <c r="C2359" s="3" t="s">
        <v>136</v>
      </c>
      <c r="D2359" s="4">
        <v>150318.3107243386</v>
      </c>
      <c r="E2359" t="str">
        <f t="shared" si="72"/>
        <v>Jan</v>
      </c>
      <c r="F2359" t="str">
        <f t="shared" si="73"/>
        <v>2022</v>
      </c>
    </row>
    <row r="2360" spans="1:6" x14ac:dyDescent="0.25">
      <c r="A2360" s="5" t="s">
        <v>248</v>
      </c>
      <c r="B2360" s="3" t="s">
        <v>237</v>
      </c>
      <c r="C2360" s="3" t="s">
        <v>137</v>
      </c>
      <c r="D2360" s="4">
        <v>133531.47862713921</v>
      </c>
      <c r="E2360" t="str">
        <f t="shared" si="72"/>
        <v>Feb</v>
      </c>
      <c r="F2360" t="str">
        <f t="shared" si="73"/>
        <v>2022</v>
      </c>
    </row>
    <row r="2361" spans="1:6" x14ac:dyDescent="0.25">
      <c r="A2361" s="5" t="s">
        <v>248</v>
      </c>
      <c r="B2361" s="3" t="s">
        <v>237</v>
      </c>
      <c r="C2361" s="3" t="s">
        <v>138</v>
      </c>
      <c r="D2361" s="4">
        <v>129875.87248812315</v>
      </c>
      <c r="E2361" t="str">
        <f t="shared" si="72"/>
        <v>Mar</v>
      </c>
      <c r="F2361" t="str">
        <f t="shared" si="73"/>
        <v>2022</v>
      </c>
    </row>
    <row r="2362" spans="1:6" x14ac:dyDescent="0.25">
      <c r="A2362" s="5" t="s">
        <v>248</v>
      </c>
      <c r="B2362" s="3" t="s">
        <v>237</v>
      </c>
      <c r="C2362" s="3" t="s">
        <v>139</v>
      </c>
      <c r="D2362" s="4">
        <v>128637.15092014249</v>
      </c>
      <c r="E2362" t="str">
        <f t="shared" si="72"/>
        <v>Apr</v>
      </c>
      <c r="F2362" t="str">
        <f t="shared" si="73"/>
        <v>2022</v>
      </c>
    </row>
    <row r="2363" spans="1:6" x14ac:dyDescent="0.25">
      <c r="A2363" s="5" t="s">
        <v>248</v>
      </c>
      <c r="B2363" s="3" t="s">
        <v>237</v>
      </c>
      <c r="C2363" s="3" t="s">
        <v>140</v>
      </c>
      <c r="D2363" s="4">
        <v>126615.41967293316</v>
      </c>
      <c r="E2363" t="str">
        <f t="shared" si="72"/>
        <v>May</v>
      </c>
      <c r="F2363" t="str">
        <f t="shared" si="73"/>
        <v>2022</v>
      </c>
    </row>
    <row r="2364" spans="1:6" x14ac:dyDescent="0.25">
      <c r="A2364" s="5" t="s">
        <v>248</v>
      </c>
      <c r="B2364" s="3" t="s">
        <v>237</v>
      </c>
      <c r="C2364" s="3" t="s">
        <v>141</v>
      </c>
      <c r="D2364" s="4">
        <v>125117.48815876657</v>
      </c>
      <c r="E2364" t="str">
        <f t="shared" si="72"/>
        <v>Jun</v>
      </c>
      <c r="F2364" t="str">
        <f t="shared" si="73"/>
        <v>2022</v>
      </c>
    </row>
    <row r="2365" spans="1:6" x14ac:dyDescent="0.25">
      <c r="A2365" s="5" t="s">
        <v>248</v>
      </c>
      <c r="B2365" s="3" t="s">
        <v>237</v>
      </c>
      <c r="C2365" s="3" t="s">
        <v>142</v>
      </c>
      <c r="D2365" s="4">
        <v>123525.88664890897</v>
      </c>
      <c r="E2365" t="str">
        <f t="shared" si="72"/>
        <v>Jul</v>
      </c>
      <c r="F2365" t="str">
        <f t="shared" si="73"/>
        <v>2022</v>
      </c>
    </row>
    <row r="2366" spans="1:6" x14ac:dyDescent="0.25">
      <c r="A2366" s="5" t="s">
        <v>248</v>
      </c>
      <c r="B2366" s="3" t="s">
        <v>237</v>
      </c>
      <c r="C2366" s="3" t="s">
        <v>143</v>
      </c>
      <c r="D2366" s="4">
        <v>122026.64533501203</v>
      </c>
      <c r="E2366" t="str">
        <f t="shared" si="72"/>
        <v>Aug</v>
      </c>
      <c r="F2366" t="str">
        <f t="shared" si="73"/>
        <v>2022</v>
      </c>
    </row>
    <row r="2367" spans="1:6" x14ac:dyDescent="0.25">
      <c r="A2367" s="5" t="s">
        <v>248</v>
      </c>
      <c r="B2367" s="3" t="s">
        <v>237</v>
      </c>
      <c r="C2367" s="3" t="s">
        <v>144</v>
      </c>
      <c r="D2367" s="4">
        <v>120539.03521803106</v>
      </c>
      <c r="E2367" t="str">
        <f t="shared" si="72"/>
        <v>Sep</v>
      </c>
      <c r="F2367" t="str">
        <f t="shared" si="73"/>
        <v>2022</v>
      </c>
    </row>
    <row r="2368" spans="1:6" x14ac:dyDescent="0.25">
      <c r="A2368" s="5" t="s">
        <v>248</v>
      </c>
      <c r="B2368" s="3" t="s">
        <v>237</v>
      </c>
      <c r="C2368" s="3" t="s">
        <v>145</v>
      </c>
      <c r="D2368" s="4">
        <v>119074.69931340849</v>
      </c>
      <c r="E2368" t="str">
        <f t="shared" si="72"/>
        <v>Oct</v>
      </c>
      <c r="F2368" t="str">
        <f t="shared" si="73"/>
        <v>2022</v>
      </c>
    </row>
    <row r="2369" spans="1:6" x14ac:dyDescent="0.25">
      <c r="A2369" s="5" t="s">
        <v>248</v>
      </c>
      <c r="B2369" s="3" t="s">
        <v>237</v>
      </c>
      <c r="C2369" s="3" t="s">
        <v>146</v>
      </c>
      <c r="D2369" s="4">
        <v>117594.82429744492</v>
      </c>
      <c r="E2369" t="str">
        <f t="shared" si="72"/>
        <v>Nov</v>
      </c>
      <c r="F2369" t="str">
        <f t="shared" si="73"/>
        <v>2022</v>
      </c>
    </row>
    <row r="2370" spans="1:6" x14ac:dyDescent="0.25">
      <c r="A2370" s="5" t="s">
        <v>248</v>
      </c>
      <c r="B2370" s="3" t="s">
        <v>237</v>
      </c>
      <c r="C2370" s="3" t="s">
        <v>147</v>
      </c>
      <c r="D2370" s="4">
        <v>118526.58992143466</v>
      </c>
      <c r="E2370" t="str">
        <f t="shared" si="72"/>
        <v>Dec</v>
      </c>
      <c r="F2370" t="str">
        <f t="shared" si="73"/>
        <v>2022</v>
      </c>
    </row>
    <row r="2371" spans="1:6" x14ac:dyDescent="0.25">
      <c r="A2371" s="5" t="s">
        <v>248</v>
      </c>
      <c r="B2371" s="3" t="s">
        <v>237</v>
      </c>
      <c r="C2371" s="3" t="s">
        <v>148</v>
      </c>
      <c r="D2371" s="4">
        <v>114797.23501544756</v>
      </c>
      <c r="E2371" t="str">
        <f t="shared" ref="E2371:E2434" si="74">MID(C2371,1,3)</f>
        <v>Jan</v>
      </c>
      <c r="F2371" t="str">
        <f t="shared" ref="F2371:F2434" si="75">MID(C2371,5,4)</f>
        <v>2023</v>
      </c>
    </row>
    <row r="2372" spans="1:6" x14ac:dyDescent="0.25">
      <c r="A2372" s="5" t="s">
        <v>248</v>
      </c>
      <c r="B2372" s="3" t="s">
        <v>237</v>
      </c>
      <c r="C2372" s="3" t="s">
        <v>149</v>
      </c>
      <c r="D2372" s="4">
        <v>113418.93721116874</v>
      </c>
      <c r="E2372" t="str">
        <f t="shared" si="74"/>
        <v>Feb</v>
      </c>
      <c r="F2372" t="str">
        <f t="shared" si="75"/>
        <v>2023</v>
      </c>
    </row>
    <row r="2373" spans="1:6" x14ac:dyDescent="0.25">
      <c r="A2373" s="5" t="s">
        <v>248</v>
      </c>
      <c r="B2373" s="3" t="s">
        <v>237</v>
      </c>
      <c r="C2373" s="3" t="s">
        <v>150</v>
      </c>
      <c r="D2373" s="4">
        <v>112051.71895519843</v>
      </c>
      <c r="E2373" t="str">
        <f t="shared" si="74"/>
        <v>Mar</v>
      </c>
      <c r="F2373" t="str">
        <f t="shared" si="75"/>
        <v>2023</v>
      </c>
    </row>
    <row r="2374" spans="1:6" x14ac:dyDescent="0.25">
      <c r="A2374" s="5" t="s">
        <v>248</v>
      </c>
      <c r="B2374" s="3" t="s">
        <v>237</v>
      </c>
      <c r="C2374" s="3" t="s">
        <v>151</v>
      </c>
      <c r="D2374" s="4">
        <v>110714.33236241741</v>
      </c>
      <c r="E2374" t="str">
        <f t="shared" si="74"/>
        <v>Apr</v>
      </c>
      <c r="F2374" t="str">
        <f t="shared" si="75"/>
        <v>2023</v>
      </c>
    </row>
    <row r="2375" spans="1:6" x14ac:dyDescent="0.25">
      <c r="A2375" s="5" t="s">
        <v>248</v>
      </c>
      <c r="B2375" s="3" t="s">
        <v>237</v>
      </c>
      <c r="C2375" s="3" t="s">
        <v>152</v>
      </c>
      <c r="D2375" s="4">
        <v>109385.13445180947</v>
      </c>
      <c r="E2375" t="str">
        <f t="shared" si="74"/>
        <v>May</v>
      </c>
      <c r="F2375" t="str">
        <f t="shared" si="75"/>
        <v>2023</v>
      </c>
    </row>
    <row r="2376" spans="1:6" x14ac:dyDescent="0.25">
      <c r="A2376" s="5" t="s">
        <v>248</v>
      </c>
      <c r="B2376" s="3" t="s">
        <v>237</v>
      </c>
      <c r="C2376" s="3" t="s">
        <v>153</v>
      </c>
      <c r="D2376" s="4">
        <v>108078.72116809782</v>
      </c>
      <c r="E2376" t="str">
        <f t="shared" si="74"/>
        <v>Jun</v>
      </c>
      <c r="F2376" t="str">
        <f t="shared" si="75"/>
        <v>2023</v>
      </c>
    </row>
    <row r="2377" spans="1:6" x14ac:dyDescent="0.25">
      <c r="A2377" s="5" t="s">
        <v>248</v>
      </c>
      <c r="B2377" s="3" t="s">
        <v>237</v>
      </c>
      <c r="C2377" s="3" t="s">
        <v>154</v>
      </c>
      <c r="D2377" s="4">
        <v>106780.00049278965</v>
      </c>
      <c r="E2377" t="str">
        <f t="shared" si="74"/>
        <v>Jul</v>
      </c>
      <c r="F2377" t="str">
        <f t="shared" si="75"/>
        <v>2023</v>
      </c>
    </row>
    <row r="2378" spans="1:6" x14ac:dyDescent="0.25">
      <c r="A2378" s="5" t="s">
        <v>248</v>
      </c>
      <c r="B2378" s="3" t="s">
        <v>237</v>
      </c>
      <c r="C2378" s="3" t="s">
        <v>155</v>
      </c>
      <c r="D2378" s="4">
        <v>105508.98724589217</v>
      </c>
      <c r="E2378" t="str">
        <f t="shared" si="74"/>
        <v>Aug</v>
      </c>
      <c r="F2378" t="str">
        <f t="shared" si="75"/>
        <v>2023</v>
      </c>
    </row>
    <row r="2379" spans="1:6" x14ac:dyDescent="0.25">
      <c r="A2379" s="5" t="s">
        <v>248</v>
      </c>
      <c r="B2379" s="3" t="s">
        <v>237</v>
      </c>
      <c r="C2379" s="3" t="s">
        <v>156</v>
      </c>
      <c r="D2379" s="4">
        <v>104260.5487007529</v>
      </c>
      <c r="E2379" t="str">
        <f t="shared" si="74"/>
        <v>Sep</v>
      </c>
      <c r="F2379" t="str">
        <f t="shared" si="75"/>
        <v>2023</v>
      </c>
    </row>
    <row r="2380" spans="1:6" x14ac:dyDescent="0.25">
      <c r="A2380" s="5" t="s">
        <v>248</v>
      </c>
      <c r="B2380" s="3" t="s">
        <v>237</v>
      </c>
      <c r="C2380" s="3" t="s">
        <v>157</v>
      </c>
      <c r="D2380" s="4">
        <v>103024.529939265</v>
      </c>
      <c r="E2380" t="str">
        <f t="shared" si="74"/>
        <v>Oct</v>
      </c>
      <c r="F2380" t="str">
        <f t="shared" si="75"/>
        <v>2023</v>
      </c>
    </row>
    <row r="2381" spans="1:6" x14ac:dyDescent="0.25">
      <c r="A2381" s="5" t="s">
        <v>248</v>
      </c>
      <c r="B2381" s="3" t="s">
        <v>237</v>
      </c>
      <c r="C2381" s="3" t="s">
        <v>158</v>
      </c>
      <c r="D2381" s="4">
        <v>101788.30525877088</v>
      </c>
      <c r="E2381" t="str">
        <f t="shared" si="74"/>
        <v>Nov</v>
      </c>
      <c r="F2381" t="str">
        <f t="shared" si="75"/>
        <v>2023</v>
      </c>
    </row>
    <row r="2382" spans="1:6" x14ac:dyDescent="0.25">
      <c r="A2382" s="5" t="s">
        <v>248</v>
      </c>
      <c r="B2382" s="3" t="s">
        <v>237</v>
      </c>
      <c r="C2382" s="3" t="s">
        <v>159</v>
      </c>
      <c r="D2382" s="4">
        <v>102421.89623290922</v>
      </c>
      <c r="E2382" t="str">
        <f t="shared" si="74"/>
        <v>Dec</v>
      </c>
      <c r="F2382" t="str">
        <f t="shared" si="75"/>
        <v>2023</v>
      </c>
    </row>
    <row r="2383" spans="1:6" x14ac:dyDescent="0.25">
      <c r="A2383" s="5" t="s">
        <v>248</v>
      </c>
      <c r="B2383" s="3" t="s">
        <v>237</v>
      </c>
      <c r="C2383" s="3" t="s">
        <v>160</v>
      </c>
      <c r="D2383" s="4">
        <v>99380.492206225725</v>
      </c>
      <c r="E2383" t="str">
        <f t="shared" si="74"/>
        <v>Jan</v>
      </c>
      <c r="F2383" t="str">
        <f t="shared" si="75"/>
        <v>2024</v>
      </c>
    </row>
    <row r="2384" spans="1:6" x14ac:dyDescent="0.25">
      <c r="A2384" s="5" t="s">
        <v>248</v>
      </c>
      <c r="B2384" s="3" t="s">
        <v>237</v>
      </c>
      <c r="C2384" s="3" t="s">
        <v>161</v>
      </c>
      <c r="D2384" s="4">
        <v>98198.682923330722</v>
      </c>
      <c r="E2384" t="str">
        <f t="shared" si="74"/>
        <v>Feb</v>
      </c>
      <c r="F2384" t="str">
        <f t="shared" si="75"/>
        <v>2024</v>
      </c>
    </row>
    <row r="2385" spans="1:6" x14ac:dyDescent="0.25">
      <c r="A2385" s="5" t="s">
        <v>248</v>
      </c>
      <c r="B2385" s="3" t="s">
        <v>237</v>
      </c>
      <c r="C2385" s="3" t="s">
        <v>162</v>
      </c>
      <c r="D2385" s="4">
        <v>97035.789032444882</v>
      </c>
      <c r="E2385" t="str">
        <f t="shared" si="74"/>
        <v>Mar</v>
      </c>
      <c r="F2385" t="str">
        <f t="shared" si="75"/>
        <v>2024</v>
      </c>
    </row>
    <row r="2386" spans="1:6" x14ac:dyDescent="0.25">
      <c r="A2386" s="5" t="s">
        <v>248</v>
      </c>
      <c r="B2386" s="3" t="s">
        <v>237</v>
      </c>
      <c r="C2386" s="3" t="s">
        <v>163</v>
      </c>
      <c r="D2386" s="4">
        <v>95556.176325200067</v>
      </c>
      <c r="E2386" t="str">
        <f t="shared" si="74"/>
        <v>Apr</v>
      </c>
      <c r="F2386" t="str">
        <f t="shared" si="75"/>
        <v>2024</v>
      </c>
    </row>
    <row r="2387" spans="1:6" x14ac:dyDescent="0.25">
      <c r="A2387" s="5" t="s">
        <v>248</v>
      </c>
      <c r="B2387" s="3" t="s">
        <v>237</v>
      </c>
      <c r="C2387" s="3" t="s">
        <v>164</v>
      </c>
      <c r="D2387" s="4">
        <v>94437.293073580979</v>
      </c>
      <c r="E2387" t="str">
        <f t="shared" si="74"/>
        <v>May</v>
      </c>
      <c r="F2387" t="str">
        <f t="shared" si="75"/>
        <v>2024</v>
      </c>
    </row>
    <row r="2388" spans="1:6" x14ac:dyDescent="0.25">
      <c r="A2388" s="5" t="s">
        <v>248</v>
      </c>
      <c r="B2388" s="3" t="s">
        <v>237</v>
      </c>
      <c r="C2388" s="3" t="s">
        <v>165</v>
      </c>
      <c r="D2388" s="4">
        <v>93334.803413790127</v>
      </c>
      <c r="E2388" t="str">
        <f t="shared" si="74"/>
        <v>Jun</v>
      </c>
      <c r="F2388" t="str">
        <f t="shared" si="75"/>
        <v>2024</v>
      </c>
    </row>
    <row r="2389" spans="1:6" x14ac:dyDescent="0.25">
      <c r="A2389" s="5" t="s">
        <v>248</v>
      </c>
      <c r="B2389" s="3" t="s">
        <v>237</v>
      </c>
      <c r="C2389" s="3" t="s">
        <v>166</v>
      </c>
      <c r="D2389" s="4">
        <v>92240.964164780395</v>
      </c>
      <c r="E2389" t="str">
        <f t="shared" si="74"/>
        <v>Jul</v>
      </c>
      <c r="F2389" t="str">
        <f t="shared" si="75"/>
        <v>2024</v>
      </c>
    </row>
    <row r="2390" spans="1:6" x14ac:dyDescent="0.25">
      <c r="A2390" s="5" t="s">
        <v>248</v>
      </c>
      <c r="B2390" s="3" t="s">
        <v>237</v>
      </c>
      <c r="C2390" s="3" t="s">
        <v>167</v>
      </c>
      <c r="D2390" s="4">
        <v>91165.240460816829</v>
      </c>
      <c r="E2390" t="str">
        <f t="shared" si="74"/>
        <v>Aug</v>
      </c>
      <c r="F2390" t="str">
        <f t="shared" si="75"/>
        <v>2024</v>
      </c>
    </row>
    <row r="2391" spans="1:6" x14ac:dyDescent="0.25">
      <c r="A2391" s="5" t="s">
        <v>248</v>
      </c>
      <c r="B2391" s="3" t="s">
        <v>237</v>
      </c>
      <c r="C2391" s="3" t="s">
        <v>168</v>
      </c>
      <c r="D2391" s="4">
        <v>90103.796446856111</v>
      </c>
      <c r="E2391" t="str">
        <f t="shared" si="74"/>
        <v>Sep</v>
      </c>
      <c r="F2391" t="str">
        <f t="shared" si="75"/>
        <v>2024</v>
      </c>
    </row>
    <row r="2392" spans="1:6" x14ac:dyDescent="0.25">
      <c r="A2392" s="5" t="s">
        <v>248</v>
      </c>
      <c r="B2392" s="3" t="s">
        <v>237</v>
      </c>
      <c r="C2392" s="3" t="s">
        <v>169</v>
      </c>
      <c r="D2392" s="4">
        <v>89052.882751660451</v>
      </c>
      <c r="E2392" t="str">
        <f t="shared" si="74"/>
        <v>Oct</v>
      </c>
      <c r="F2392" t="str">
        <f t="shared" si="75"/>
        <v>2024</v>
      </c>
    </row>
    <row r="2393" spans="1:6" x14ac:dyDescent="0.25">
      <c r="A2393" s="5" t="s">
        <v>248</v>
      </c>
      <c r="B2393" s="3" t="s">
        <v>237</v>
      </c>
      <c r="C2393" s="3" t="s">
        <v>170</v>
      </c>
      <c r="D2393" s="4">
        <v>87998.219707637632</v>
      </c>
      <c r="E2393" t="str">
        <f t="shared" si="74"/>
        <v>Nov</v>
      </c>
      <c r="F2393" t="str">
        <f t="shared" si="75"/>
        <v>2024</v>
      </c>
    </row>
    <row r="2394" spans="1:6" x14ac:dyDescent="0.25">
      <c r="A2394" s="5" t="s">
        <v>248</v>
      </c>
      <c r="B2394" s="3" t="s">
        <v>237</v>
      </c>
      <c r="C2394" s="3" t="s">
        <v>171</v>
      </c>
      <c r="D2394" s="4">
        <v>88337.659722445998</v>
      </c>
      <c r="E2394" t="str">
        <f t="shared" si="74"/>
        <v>Dec</v>
      </c>
      <c r="F2394" t="str">
        <f t="shared" si="75"/>
        <v>2024</v>
      </c>
    </row>
    <row r="2395" spans="1:6" x14ac:dyDescent="0.25">
      <c r="A2395" s="5" t="s">
        <v>248</v>
      </c>
      <c r="B2395" s="3" t="s">
        <v>237</v>
      </c>
      <c r="C2395" s="3" t="s">
        <v>172</v>
      </c>
      <c r="D2395" s="4">
        <v>85951.827413569597</v>
      </c>
      <c r="E2395" t="str">
        <f t="shared" si="74"/>
        <v>Jan</v>
      </c>
      <c r="F2395" t="str">
        <f t="shared" si="75"/>
        <v>2025</v>
      </c>
    </row>
    <row r="2396" spans="1:6" x14ac:dyDescent="0.25">
      <c r="A2396" s="5" t="s">
        <v>248</v>
      </c>
      <c r="B2396" s="3" t="s">
        <v>237</v>
      </c>
      <c r="C2396" s="3" t="s">
        <v>173</v>
      </c>
      <c r="D2396" s="4">
        <v>84946.485684816027</v>
      </c>
      <c r="E2396" t="str">
        <f t="shared" si="74"/>
        <v>Feb</v>
      </c>
      <c r="F2396" t="str">
        <f t="shared" si="75"/>
        <v>2025</v>
      </c>
    </row>
    <row r="2397" spans="1:6" x14ac:dyDescent="0.25">
      <c r="A2397" s="5" t="s">
        <v>248</v>
      </c>
      <c r="B2397" s="3" t="s">
        <v>237</v>
      </c>
      <c r="C2397" s="3" t="s">
        <v>174</v>
      </c>
      <c r="D2397" s="4">
        <v>83947.992748307675</v>
      </c>
      <c r="E2397" t="str">
        <f t="shared" si="74"/>
        <v>Mar</v>
      </c>
      <c r="F2397" t="str">
        <f t="shared" si="75"/>
        <v>2025</v>
      </c>
    </row>
    <row r="2398" spans="1:6" x14ac:dyDescent="0.25">
      <c r="A2398" s="5" t="s">
        <v>248</v>
      </c>
      <c r="B2398" s="3" t="s">
        <v>237</v>
      </c>
      <c r="C2398" s="3" t="s">
        <v>175</v>
      </c>
      <c r="D2398" s="4">
        <v>82613.319572192311</v>
      </c>
      <c r="E2398" t="str">
        <f t="shared" si="74"/>
        <v>Apr</v>
      </c>
      <c r="F2398" t="str">
        <f t="shared" si="75"/>
        <v>2025</v>
      </c>
    </row>
    <row r="2399" spans="1:6" x14ac:dyDescent="0.25">
      <c r="A2399" s="5" t="s">
        <v>248</v>
      </c>
      <c r="B2399" s="3" t="s">
        <v>237</v>
      </c>
      <c r="C2399" s="3" t="s">
        <v>176</v>
      </c>
      <c r="D2399" s="4">
        <v>81535.332892229708</v>
      </c>
      <c r="E2399" t="str">
        <f t="shared" si="74"/>
        <v>May</v>
      </c>
      <c r="F2399" t="str">
        <f t="shared" si="75"/>
        <v>2025</v>
      </c>
    </row>
    <row r="2400" spans="1:6" x14ac:dyDescent="0.25">
      <c r="A2400" s="5" t="s">
        <v>248</v>
      </c>
      <c r="B2400" s="3" t="s">
        <v>237</v>
      </c>
      <c r="C2400" s="3" t="s">
        <v>177</v>
      </c>
      <c r="D2400" s="4">
        <v>80463.70478884592</v>
      </c>
      <c r="E2400" t="str">
        <f t="shared" si="74"/>
        <v>Jun</v>
      </c>
      <c r="F2400" t="str">
        <f t="shared" si="75"/>
        <v>2025</v>
      </c>
    </row>
    <row r="2401" spans="1:6" x14ac:dyDescent="0.25">
      <c r="A2401" s="5" t="s">
        <v>248</v>
      </c>
      <c r="B2401" s="3" t="s">
        <v>237</v>
      </c>
      <c r="C2401" s="3" t="s">
        <v>178</v>
      </c>
      <c r="D2401" s="4">
        <v>79365.926204754345</v>
      </c>
      <c r="E2401" t="str">
        <f t="shared" si="74"/>
        <v>Jul</v>
      </c>
      <c r="F2401" t="str">
        <f t="shared" si="75"/>
        <v>2025</v>
      </c>
    </row>
    <row r="2402" spans="1:6" x14ac:dyDescent="0.25">
      <c r="A2402" s="5" t="s">
        <v>248</v>
      </c>
      <c r="B2402" s="3" t="s">
        <v>237</v>
      </c>
      <c r="C2402" s="3" t="s">
        <v>179</v>
      </c>
      <c r="D2402" s="4">
        <v>78284.027413079428</v>
      </c>
      <c r="E2402" t="str">
        <f t="shared" si="74"/>
        <v>Aug</v>
      </c>
      <c r="F2402" t="str">
        <f t="shared" si="75"/>
        <v>2025</v>
      </c>
    </row>
    <row r="2403" spans="1:6" x14ac:dyDescent="0.25">
      <c r="A2403" s="5" t="s">
        <v>248</v>
      </c>
      <c r="B2403" s="3" t="s">
        <v>237</v>
      </c>
      <c r="C2403" s="3" t="s">
        <v>180</v>
      </c>
      <c r="D2403" s="4">
        <v>77211.548259689182</v>
      </c>
      <c r="E2403" t="str">
        <f t="shared" si="74"/>
        <v>Sep</v>
      </c>
      <c r="F2403" t="str">
        <f t="shared" si="75"/>
        <v>2025</v>
      </c>
    </row>
    <row r="2404" spans="1:6" x14ac:dyDescent="0.25">
      <c r="A2404" s="5" t="s">
        <v>248</v>
      </c>
      <c r="B2404" s="3" t="s">
        <v>237</v>
      </c>
      <c r="C2404" s="3" t="s">
        <v>181</v>
      </c>
      <c r="D2404" s="4">
        <v>76172.191129682207</v>
      </c>
      <c r="E2404" t="str">
        <f t="shared" si="74"/>
        <v>Oct</v>
      </c>
      <c r="F2404" t="str">
        <f t="shared" si="75"/>
        <v>2025</v>
      </c>
    </row>
    <row r="2405" spans="1:6" x14ac:dyDescent="0.25">
      <c r="A2405" s="5" t="s">
        <v>248</v>
      </c>
      <c r="B2405" s="3" t="s">
        <v>237</v>
      </c>
      <c r="C2405" s="3" t="s">
        <v>182</v>
      </c>
      <c r="D2405" s="4">
        <v>75124.994270138603</v>
      </c>
      <c r="E2405" t="str">
        <f t="shared" si="74"/>
        <v>Nov</v>
      </c>
      <c r="F2405" t="str">
        <f t="shared" si="75"/>
        <v>2025</v>
      </c>
    </row>
    <row r="2406" spans="1:6" x14ac:dyDescent="0.25">
      <c r="A2406" s="5" t="s">
        <v>248</v>
      </c>
      <c r="B2406" s="3" t="s">
        <v>237</v>
      </c>
      <c r="C2406" s="3" t="s">
        <v>183</v>
      </c>
      <c r="D2406" s="4">
        <v>74573.638685261409</v>
      </c>
      <c r="E2406" t="str">
        <f t="shared" si="74"/>
        <v>Dec</v>
      </c>
      <c r="F2406" t="str">
        <f t="shared" si="75"/>
        <v>2025</v>
      </c>
    </row>
    <row r="2407" spans="1:6" x14ac:dyDescent="0.25">
      <c r="A2407" s="5" t="s">
        <v>248</v>
      </c>
      <c r="B2407" s="3" t="s">
        <v>237</v>
      </c>
      <c r="C2407" s="3" t="s">
        <v>184</v>
      </c>
      <c r="D2407" s="4">
        <v>73066.952563231491</v>
      </c>
      <c r="E2407" t="str">
        <f t="shared" si="74"/>
        <v>Jan</v>
      </c>
      <c r="F2407" t="str">
        <f t="shared" si="75"/>
        <v>2026</v>
      </c>
    </row>
    <row r="2408" spans="1:6" x14ac:dyDescent="0.25">
      <c r="A2408" s="5" t="s">
        <v>248</v>
      </c>
      <c r="B2408" s="3" t="s">
        <v>237</v>
      </c>
      <c r="C2408" s="3" t="s">
        <v>185</v>
      </c>
      <c r="D2408" s="4">
        <v>72027.058100755487</v>
      </c>
      <c r="E2408" t="str">
        <f t="shared" si="74"/>
        <v>Feb</v>
      </c>
      <c r="F2408" t="str">
        <f t="shared" si="75"/>
        <v>2026</v>
      </c>
    </row>
    <row r="2409" spans="1:6" x14ac:dyDescent="0.25">
      <c r="A2409" s="5" t="s">
        <v>248</v>
      </c>
      <c r="B2409" s="3" t="s">
        <v>237</v>
      </c>
      <c r="C2409" s="3" t="s">
        <v>186</v>
      </c>
      <c r="D2409" s="4">
        <v>71029.957646240189</v>
      </c>
      <c r="E2409" t="str">
        <f t="shared" si="74"/>
        <v>Mar</v>
      </c>
      <c r="F2409" t="str">
        <f t="shared" si="75"/>
        <v>2026</v>
      </c>
    </row>
    <row r="2410" spans="1:6" x14ac:dyDescent="0.25">
      <c r="A2410" s="5" t="s">
        <v>248</v>
      </c>
      <c r="B2410" s="3" t="s">
        <v>237</v>
      </c>
      <c r="C2410" s="3" t="s">
        <v>187</v>
      </c>
      <c r="D2410" s="4">
        <v>70171.409640140249</v>
      </c>
      <c r="E2410" t="str">
        <f t="shared" si="74"/>
        <v>Apr</v>
      </c>
      <c r="F2410" t="str">
        <f t="shared" si="75"/>
        <v>2026</v>
      </c>
    </row>
    <row r="2411" spans="1:6" x14ac:dyDescent="0.25">
      <c r="A2411" s="5" t="s">
        <v>248</v>
      </c>
      <c r="B2411" s="3" t="s">
        <v>237</v>
      </c>
      <c r="C2411" s="3" t="s">
        <v>189</v>
      </c>
      <c r="D2411" s="4">
        <v>69334.020103445815</v>
      </c>
      <c r="E2411" t="str">
        <f t="shared" si="74"/>
        <v>May</v>
      </c>
      <c r="F2411" t="str">
        <f t="shared" si="75"/>
        <v>2026</v>
      </c>
    </row>
    <row r="2412" spans="1:6" x14ac:dyDescent="0.25">
      <c r="A2412" s="5" t="s">
        <v>248</v>
      </c>
      <c r="B2412" s="3" t="s">
        <v>237</v>
      </c>
      <c r="C2412" s="3" t="s">
        <v>191</v>
      </c>
      <c r="D2412" s="4">
        <v>68531.105280219315</v>
      </c>
      <c r="E2412" t="str">
        <f t="shared" si="74"/>
        <v>Jun</v>
      </c>
      <c r="F2412" t="str">
        <f t="shared" si="75"/>
        <v>2026</v>
      </c>
    </row>
    <row r="2413" spans="1:6" x14ac:dyDescent="0.25">
      <c r="A2413" s="5" t="s">
        <v>248</v>
      </c>
      <c r="B2413" s="3" t="s">
        <v>237</v>
      </c>
      <c r="C2413" s="3" t="s">
        <v>192</v>
      </c>
      <c r="D2413" s="4">
        <v>67734.340819646284</v>
      </c>
      <c r="E2413" t="str">
        <f t="shared" si="74"/>
        <v>Jul</v>
      </c>
      <c r="F2413" t="str">
        <f t="shared" si="75"/>
        <v>2026</v>
      </c>
    </row>
    <row r="2414" spans="1:6" x14ac:dyDescent="0.25">
      <c r="A2414" s="5" t="s">
        <v>248</v>
      </c>
      <c r="B2414" s="3" t="s">
        <v>237</v>
      </c>
      <c r="C2414" s="3" t="s">
        <v>193</v>
      </c>
      <c r="D2414" s="4">
        <v>66958.019330111216</v>
      </c>
      <c r="E2414" t="str">
        <f t="shared" si="74"/>
        <v>Aug</v>
      </c>
      <c r="F2414" t="str">
        <f t="shared" si="75"/>
        <v>2026</v>
      </c>
    </row>
    <row r="2415" spans="1:6" x14ac:dyDescent="0.25">
      <c r="A2415" s="5" t="s">
        <v>248</v>
      </c>
      <c r="B2415" s="3" t="s">
        <v>237</v>
      </c>
      <c r="C2415" s="3" t="s">
        <v>194</v>
      </c>
      <c r="D2415" s="4">
        <v>66187.402306554795</v>
      </c>
      <c r="E2415" t="str">
        <f t="shared" si="74"/>
        <v>Sep</v>
      </c>
      <c r="F2415" t="str">
        <f t="shared" si="75"/>
        <v>2026</v>
      </c>
    </row>
    <row r="2416" spans="1:6" x14ac:dyDescent="0.25">
      <c r="A2416" s="5" t="s">
        <v>248</v>
      </c>
      <c r="B2416" s="3" t="s">
        <v>237</v>
      </c>
      <c r="C2416" s="3" t="s">
        <v>195</v>
      </c>
      <c r="D2416" s="4">
        <v>65421.257097488007</v>
      </c>
      <c r="E2416" t="str">
        <f t="shared" si="74"/>
        <v>Oct</v>
      </c>
      <c r="F2416" t="str">
        <f t="shared" si="75"/>
        <v>2026</v>
      </c>
    </row>
    <row r="2417" spans="1:6" x14ac:dyDescent="0.25">
      <c r="A2417" s="5" t="s">
        <v>248</v>
      </c>
      <c r="B2417" s="3" t="s">
        <v>237</v>
      </c>
      <c r="C2417" s="3" t="s">
        <v>196</v>
      </c>
      <c r="D2417" s="4">
        <v>64706.448671943348</v>
      </c>
      <c r="E2417" t="str">
        <f t="shared" si="74"/>
        <v>Nov</v>
      </c>
      <c r="F2417" t="str">
        <f t="shared" si="75"/>
        <v>2026</v>
      </c>
    </row>
    <row r="2418" spans="1:6" x14ac:dyDescent="0.25">
      <c r="A2418" s="5" t="s">
        <v>248</v>
      </c>
      <c r="B2418" s="3" t="s">
        <v>237</v>
      </c>
      <c r="C2418" s="3" t="s">
        <v>197</v>
      </c>
      <c r="D2418" s="4">
        <v>63968.296408441376</v>
      </c>
      <c r="E2418" t="str">
        <f t="shared" si="74"/>
        <v>Dec</v>
      </c>
      <c r="F2418" t="str">
        <f t="shared" si="75"/>
        <v>2026</v>
      </c>
    </row>
    <row r="2419" spans="1:6" x14ac:dyDescent="0.25">
      <c r="A2419" s="5" t="s">
        <v>248</v>
      </c>
      <c r="B2419" s="3" t="s">
        <v>237</v>
      </c>
      <c r="C2419" s="3" t="s">
        <v>198</v>
      </c>
      <c r="D2419" s="4">
        <v>442.50234745828413</v>
      </c>
      <c r="E2419" t="str">
        <f t="shared" si="74"/>
        <v>Jan</v>
      </c>
      <c r="F2419" t="str">
        <f t="shared" si="75"/>
        <v>2027</v>
      </c>
    </row>
    <row r="2420" spans="1:6" x14ac:dyDescent="0.25">
      <c r="A2420" s="5" t="s">
        <v>248</v>
      </c>
      <c r="B2420" s="3" t="s">
        <v>238</v>
      </c>
      <c r="C2420" s="3" t="s">
        <v>17</v>
      </c>
      <c r="D2420" s="4">
        <v>5153376.6670449143</v>
      </c>
      <c r="E2420" t="str">
        <f t="shared" si="74"/>
        <v>Feb</v>
      </c>
      <c r="F2420" t="str">
        <f t="shared" si="75"/>
        <v>2012</v>
      </c>
    </row>
    <row r="2421" spans="1:6" x14ac:dyDescent="0.25">
      <c r="A2421" s="5" t="s">
        <v>248</v>
      </c>
      <c r="B2421" s="3" t="s">
        <v>238</v>
      </c>
      <c r="C2421" s="3" t="s">
        <v>18</v>
      </c>
      <c r="D2421" s="4">
        <v>12316816.831923921</v>
      </c>
      <c r="E2421" t="str">
        <f t="shared" si="74"/>
        <v>Mar</v>
      </c>
      <c r="F2421" t="str">
        <f t="shared" si="75"/>
        <v>2012</v>
      </c>
    </row>
    <row r="2422" spans="1:6" x14ac:dyDescent="0.25">
      <c r="A2422" s="5" t="s">
        <v>248</v>
      </c>
      <c r="B2422" s="3" t="s">
        <v>238</v>
      </c>
      <c r="C2422" s="3" t="s">
        <v>19</v>
      </c>
      <c r="D2422" s="4">
        <v>10867419.186412953</v>
      </c>
      <c r="E2422" t="str">
        <f t="shared" si="74"/>
        <v>Apr</v>
      </c>
      <c r="F2422" t="str">
        <f t="shared" si="75"/>
        <v>2012</v>
      </c>
    </row>
    <row r="2423" spans="1:6" x14ac:dyDescent="0.25">
      <c r="A2423" s="5" t="s">
        <v>248</v>
      </c>
      <c r="B2423" s="3" t="s">
        <v>238</v>
      </c>
      <c r="C2423" s="3" t="s">
        <v>20</v>
      </c>
      <c r="D2423" s="4">
        <v>8511543.2086187191</v>
      </c>
      <c r="E2423" t="str">
        <f t="shared" si="74"/>
        <v>May</v>
      </c>
      <c r="F2423" t="str">
        <f t="shared" si="75"/>
        <v>2012</v>
      </c>
    </row>
    <row r="2424" spans="1:6" x14ac:dyDescent="0.25">
      <c r="A2424" s="5" t="s">
        <v>248</v>
      </c>
      <c r="B2424" s="3" t="s">
        <v>238</v>
      </c>
      <c r="C2424" s="3" t="s">
        <v>21</v>
      </c>
      <c r="D2424" s="4">
        <v>7063780.8128142999</v>
      </c>
      <c r="E2424" t="str">
        <f t="shared" si="74"/>
        <v>Jun</v>
      </c>
      <c r="F2424" t="str">
        <f t="shared" si="75"/>
        <v>2012</v>
      </c>
    </row>
    <row r="2425" spans="1:6" x14ac:dyDescent="0.25">
      <c r="A2425" s="5" t="s">
        <v>248</v>
      </c>
      <c r="B2425" s="3" t="s">
        <v>238</v>
      </c>
      <c r="C2425" s="3" t="s">
        <v>22</v>
      </c>
      <c r="D2425" s="4">
        <v>5963681.9278570879</v>
      </c>
      <c r="E2425" t="str">
        <f t="shared" si="74"/>
        <v>Jul</v>
      </c>
      <c r="F2425" t="str">
        <f t="shared" si="75"/>
        <v>2012</v>
      </c>
    </row>
    <row r="2426" spans="1:6" x14ac:dyDescent="0.25">
      <c r="A2426" s="5" t="s">
        <v>248</v>
      </c>
      <c r="B2426" s="3" t="s">
        <v>238</v>
      </c>
      <c r="C2426" s="3" t="s">
        <v>23</v>
      </c>
      <c r="D2426" s="4">
        <v>5205286.8639019337</v>
      </c>
      <c r="E2426" t="str">
        <f t="shared" si="74"/>
        <v>Aug</v>
      </c>
      <c r="F2426" t="str">
        <f t="shared" si="75"/>
        <v>2012</v>
      </c>
    </row>
    <row r="2427" spans="1:6" x14ac:dyDescent="0.25">
      <c r="A2427" s="5" t="s">
        <v>248</v>
      </c>
      <c r="B2427" s="3" t="s">
        <v>238</v>
      </c>
      <c r="C2427" s="3" t="s">
        <v>24</v>
      </c>
      <c r="D2427" s="4">
        <v>4743459.8368029203</v>
      </c>
      <c r="E2427" t="str">
        <f t="shared" si="74"/>
        <v>Sep</v>
      </c>
      <c r="F2427" t="str">
        <f t="shared" si="75"/>
        <v>2012</v>
      </c>
    </row>
    <row r="2428" spans="1:6" x14ac:dyDescent="0.25">
      <c r="A2428" s="5" t="s">
        <v>248</v>
      </c>
      <c r="B2428" s="3" t="s">
        <v>238</v>
      </c>
      <c r="C2428" s="3" t="s">
        <v>25</v>
      </c>
      <c r="D2428" s="4">
        <v>4423792.5352255758</v>
      </c>
      <c r="E2428" t="str">
        <f t="shared" si="74"/>
        <v>Oct</v>
      </c>
      <c r="F2428" t="str">
        <f t="shared" si="75"/>
        <v>2012</v>
      </c>
    </row>
    <row r="2429" spans="1:6" x14ac:dyDescent="0.25">
      <c r="A2429" s="5" t="s">
        <v>248</v>
      </c>
      <c r="B2429" s="3" t="s">
        <v>238</v>
      </c>
      <c r="C2429" s="3" t="s">
        <v>26</v>
      </c>
      <c r="D2429" s="4">
        <v>4321967.5288906489</v>
      </c>
      <c r="E2429" t="str">
        <f t="shared" si="74"/>
        <v>Nov</v>
      </c>
      <c r="F2429" t="str">
        <f t="shared" si="75"/>
        <v>2012</v>
      </c>
    </row>
    <row r="2430" spans="1:6" x14ac:dyDescent="0.25">
      <c r="A2430" s="5" t="s">
        <v>248</v>
      </c>
      <c r="B2430" s="3" t="s">
        <v>238</v>
      </c>
      <c r="C2430" s="3" t="s">
        <v>27</v>
      </c>
      <c r="D2430" s="4">
        <v>4367586.8312789481</v>
      </c>
      <c r="E2430" t="str">
        <f t="shared" si="74"/>
        <v>Dec</v>
      </c>
      <c r="F2430" t="str">
        <f t="shared" si="75"/>
        <v>2012</v>
      </c>
    </row>
    <row r="2431" spans="1:6" x14ac:dyDescent="0.25">
      <c r="A2431" s="5" t="s">
        <v>248</v>
      </c>
      <c r="B2431" s="3" t="s">
        <v>238</v>
      </c>
      <c r="C2431" s="3" t="s">
        <v>28</v>
      </c>
      <c r="D2431" s="4">
        <v>4394289.789463222</v>
      </c>
      <c r="E2431" t="str">
        <f t="shared" si="74"/>
        <v>Jan</v>
      </c>
      <c r="F2431" t="str">
        <f t="shared" si="75"/>
        <v>2013</v>
      </c>
    </row>
    <row r="2432" spans="1:6" x14ac:dyDescent="0.25">
      <c r="A2432" s="5" t="s">
        <v>248</v>
      </c>
      <c r="B2432" s="3" t="s">
        <v>238</v>
      </c>
      <c r="C2432" s="3" t="s">
        <v>29</v>
      </c>
      <c r="D2432" s="4">
        <v>4378489.6832607547</v>
      </c>
      <c r="E2432" t="str">
        <f t="shared" si="74"/>
        <v>Feb</v>
      </c>
      <c r="F2432" t="str">
        <f t="shared" si="75"/>
        <v>2013</v>
      </c>
    </row>
    <row r="2433" spans="1:6" x14ac:dyDescent="0.25">
      <c r="A2433" s="5" t="s">
        <v>248</v>
      </c>
      <c r="B2433" s="3" t="s">
        <v>238</v>
      </c>
      <c r="C2433" s="3" t="s">
        <v>30</v>
      </c>
      <c r="D2433" s="4">
        <v>4357936.1352347853</v>
      </c>
      <c r="E2433" t="str">
        <f t="shared" si="74"/>
        <v>Mar</v>
      </c>
      <c r="F2433" t="str">
        <f t="shared" si="75"/>
        <v>2013</v>
      </c>
    </row>
    <row r="2434" spans="1:6" x14ac:dyDescent="0.25">
      <c r="A2434" s="5" t="s">
        <v>248</v>
      </c>
      <c r="B2434" s="3" t="s">
        <v>238</v>
      </c>
      <c r="C2434" s="3" t="s">
        <v>31</v>
      </c>
      <c r="D2434" s="4">
        <v>4226476.3452112954</v>
      </c>
      <c r="E2434" t="str">
        <f t="shared" si="74"/>
        <v>Apr</v>
      </c>
      <c r="F2434" t="str">
        <f t="shared" si="75"/>
        <v>2013</v>
      </c>
    </row>
    <row r="2435" spans="1:6" x14ac:dyDescent="0.25">
      <c r="A2435" s="5" t="s">
        <v>248</v>
      </c>
      <c r="B2435" s="3" t="s">
        <v>238</v>
      </c>
      <c r="C2435" s="3" t="s">
        <v>32</v>
      </c>
      <c r="D2435" s="4">
        <v>4105060.4201155938</v>
      </c>
      <c r="E2435" t="str">
        <f t="shared" ref="E2435:E2498" si="76">MID(C2435,1,3)</f>
        <v>May</v>
      </c>
      <c r="F2435" t="str">
        <f t="shared" ref="F2435:F2498" si="77">MID(C2435,5,4)</f>
        <v>2013</v>
      </c>
    </row>
    <row r="2436" spans="1:6" x14ac:dyDescent="0.25">
      <c r="A2436" s="5" t="s">
        <v>248</v>
      </c>
      <c r="B2436" s="3" t="s">
        <v>238</v>
      </c>
      <c r="C2436" s="3" t="s">
        <v>33</v>
      </c>
      <c r="D2436" s="4">
        <v>4120617.2298732912</v>
      </c>
      <c r="E2436" t="str">
        <f t="shared" si="76"/>
        <v>Jun</v>
      </c>
      <c r="F2436" t="str">
        <f t="shared" si="77"/>
        <v>2013</v>
      </c>
    </row>
    <row r="2437" spans="1:6" x14ac:dyDescent="0.25">
      <c r="A2437" s="5" t="s">
        <v>248</v>
      </c>
      <c r="B2437" s="3" t="s">
        <v>238</v>
      </c>
      <c r="C2437" s="3" t="s">
        <v>34</v>
      </c>
      <c r="D2437" s="4">
        <v>3938956.8075912786</v>
      </c>
      <c r="E2437" t="str">
        <f t="shared" si="76"/>
        <v>Jul</v>
      </c>
      <c r="F2437" t="str">
        <f t="shared" si="77"/>
        <v>2013</v>
      </c>
    </row>
    <row r="2438" spans="1:6" x14ac:dyDescent="0.25">
      <c r="A2438" s="5" t="s">
        <v>248</v>
      </c>
      <c r="B2438" s="3" t="s">
        <v>238</v>
      </c>
      <c r="C2438" s="3" t="s">
        <v>35</v>
      </c>
      <c r="D2438" s="4">
        <v>3612977.480464973</v>
      </c>
      <c r="E2438" t="str">
        <f t="shared" si="76"/>
        <v>Aug</v>
      </c>
      <c r="F2438" t="str">
        <f t="shared" si="77"/>
        <v>2013</v>
      </c>
    </row>
    <row r="2439" spans="1:6" x14ac:dyDescent="0.25">
      <c r="A2439" s="5" t="s">
        <v>248</v>
      </c>
      <c r="B2439" s="3" t="s">
        <v>238</v>
      </c>
      <c r="C2439" s="3" t="s">
        <v>36</v>
      </c>
      <c r="D2439" s="4">
        <v>3316749.4908550684</v>
      </c>
      <c r="E2439" t="str">
        <f t="shared" si="76"/>
        <v>Sep</v>
      </c>
      <c r="F2439" t="str">
        <f t="shared" si="77"/>
        <v>2013</v>
      </c>
    </row>
    <row r="2440" spans="1:6" x14ac:dyDescent="0.25">
      <c r="A2440" s="5" t="s">
        <v>248</v>
      </c>
      <c r="B2440" s="3" t="s">
        <v>238</v>
      </c>
      <c r="C2440" s="3" t="s">
        <v>37</v>
      </c>
      <c r="D2440" s="4">
        <v>3082364.3386450699</v>
      </c>
      <c r="E2440" t="str">
        <f t="shared" si="76"/>
        <v>Oct</v>
      </c>
      <c r="F2440" t="str">
        <f t="shared" si="77"/>
        <v>2013</v>
      </c>
    </row>
    <row r="2441" spans="1:6" x14ac:dyDescent="0.25">
      <c r="A2441" s="5" t="s">
        <v>248</v>
      </c>
      <c r="B2441" s="3" t="s">
        <v>238</v>
      </c>
      <c r="C2441" s="3" t="s">
        <v>38</v>
      </c>
      <c r="D2441" s="4">
        <v>2912288.6121573723</v>
      </c>
      <c r="E2441" t="str">
        <f t="shared" si="76"/>
        <v>Nov</v>
      </c>
      <c r="F2441" t="str">
        <f t="shared" si="77"/>
        <v>2013</v>
      </c>
    </row>
    <row r="2442" spans="1:6" x14ac:dyDescent="0.25">
      <c r="A2442" s="5" t="s">
        <v>248</v>
      </c>
      <c r="B2442" s="3" t="s">
        <v>238</v>
      </c>
      <c r="C2442" s="3" t="s">
        <v>39</v>
      </c>
      <c r="D2442" s="4">
        <v>2724224.1213492509</v>
      </c>
      <c r="E2442" t="str">
        <f t="shared" si="76"/>
        <v>Dec</v>
      </c>
      <c r="F2442" t="str">
        <f t="shared" si="77"/>
        <v>2013</v>
      </c>
    </row>
    <row r="2443" spans="1:6" x14ac:dyDescent="0.25">
      <c r="A2443" s="5" t="s">
        <v>248</v>
      </c>
      <c r="B2443" s="3" t="s">
        <v>238</v>
      </c>
      <c r="C2443" s="3" t="s">
        <v>40</v>
      </c>
      <c r="D2443" s="4">
        <v>2531438.9382800325</v>
      </c>
      <c r="E2443" t="str">
        <f t="shared" si="76"/>
        <v>Jan</v>
      </c>
      <c r="F2443" t="str">
        <f t="shared" si="77"/>
        <v>2014</v>
      </c>
    </row>
    <row r="2444" spans="1:6" x14ac:dyDescent="0.25">
      <c r="A2444" s="5" t="s">
        <v>248</v>
      </c>
      <c r="B2444" s="3" t="s">
        <v>238</v>
      </c>
      <c r="C2444" s="3" t="s">
        <v>41</v>
      </c>
      <c r="D2444" s="4">
        <v>2378166.9006706965</v>
      </c>
      <c r="E2444" t="str">
        <f t="shared" si="76"/>
        <v>Feb</v>
      </c>
      <c r="F2444" t="str">
        <f t="shared" si="77"/>
        <v>2014</v>
      </c>
    </row>
    <row r="2445" spans="1:6" x14ac:dyDescent="0.25">
      <c r="A2445" s="5" t="s">
        <v>248</v>
      </c>
      <c r="B2445" s="3" t="s">
        <v>238</v>
      </c>
      <c r="C2445" s="3" t="s">
        <v>42</v>
      </c>
      <c r="D2445" s="4">
        <v>2319077.9862282658</v>
      </c>
      <c r="E2445" t="str">
        <f t="shared" si="76"/>
        <v>Mar</v>
      </c>
      <c r="F2445" t="str">
        <f t="shared" si="77"/>
        <v>2014</v>
      </c>
    </row>
    <row r="2446" spans="1:6" x14ac:dyDescent="0.25">
      <c r="A2446" s="5" t="s">
        <v>248</v>
      </c>
      <c r="B2446" s="3" t="s">
        <v>238</v>
      </c>
      <c r="C2446" s="3" t="s">
        <v>43</v>
      </c>
      <c r="D2446" s="4">
        <v>2263185.4640367022</v>
      </c>
      <c r="E2446" t="str">
        <f t="shared" si="76"/>
        <v>Apr</v>
      </c>
      <c r="F2446" t="str">
        <f t="shared" si="77"/>
        <v>2014</v>
      </c>
    </row>
    <row r="2447" spans="1:6" x14ac:dyDescent="0.25">
      <c r="A2447" s="5" t="s">
        <v>248</v>
      </c>
      <c r="B2447" s="3" t="s">
        <v>238</v>
      </c>
      <c r="C2447" s="3" t="s">
        <v>44</v>
      </c>
      <c r="D2447" s="4">
        <v>2184185.3880638173</v>
      </c>
      <c r="E2447" t="str">
        <f t="shared" si="76"/>
        <v>May</v>
      </c>
      <c r="F2447" t="str">
        <f t="shared" si="77"/>
        <v>2014</v>
      </c>
    </row>
    <row r="2448" spans="1:6" x14ac:dyDescent="0.25">
      <c r="A2448" s="5" t="s">
        <v>248</v>
      </c>
      <c r="B2448" s="3" t="s">
        <v>238</v>
      </c>
      <c r="C2448" s="3" t="s">
        <v>45</v>
      </c>
      <c r="D2448" s="4">
        <v>2125307.0692684851</v>
      </c>
      <c r="E2448" t="str">
        <f t="shared" si="76"/>
        <v>Jun</v>
      </c>
      <c r="F2448" t="str">
        <f t="shared" si="77"/>
        <v>2014</v>
      </c>
    </row>
    <row r="2449" spans="1:6" x14ac:dyDescent="0.25">
      <c r="A2449" s="5" t="s">
        <v>248</v>
      </c>
      <c r="B2449" s="3" t="s">
        <v>238</v>
      </c>
      <c r="C2449" s="3" t="s">
        <v>46</v>
      </c>
      <c r="D2449" s="4">
        <v>2065796.7309069005</v>
      </c>
      <c r="E2449" t="str">
        <f t="shared" si="76"/>
        <v>Jul</v>
      </c>
      <c r="F2449" t="str">
        <f t="shared" si="77"/>
        <v>2014</v>
      </c>
    </row>
    <row r="2450" spans="1:6" x14ac:dyDescent="0.25">
      <c r="A2450" s="5" t="s">
        <v>248</v>
      </c>
      <c r="B2450" s="3" t="s">
        <v>238</v>
      </c>
      <c r="C2450" s="3" t="s">
        <v>47</v>
      </c>
      <c r="D2450" s="4">
        <v>1994956.7353514775</v>
      </c>
      <c r="E2450" t="str">
        <f t="shared" si="76"/>
        <v>Aug</v>
      </c>
      <c r="F2450" t="str">
        <f t="shared" si="77"/>
        <v>2014</v>
      </c>
    </row>
    <row r="2451" spans="1:6" x14ac:dyDescent="0.25">
      <c r="A2451" s="5" t="s">
        <v>248</v>
      </c>
      <c r="B2451" s="3" t="s">
        <v>238</v>
      </c>
      <c r="C2451" s="3" t="s">
        <v>48</v>
      </c>
      <c r="D2451" s="4">
        <v>1905835.817344923</v>
      </c>
      <c r="E2451" t="str">
        <f t="shared" si="76"/>
        <v>Sep</v>
      </c>
      <c r="F2451" t="str">
        <f t="shared" si="77"/>
        <v>2014</v>
      </c>
    </row>
    <row r="2452" spans="1:6" x14ac:dyDescent="0.25">
      <c r="A2452" s="5" t="s">
        <v>248</v>
      </c>
      <c r="B2452" s="3" t="s">
        <v>238</v>
      </c>
      <c r="C2452" s="3" t="s">
        <v>49</v>
      </c>
      <c r="D2452" s="4">
        <v>1842127.230590912</v>
      </c>
      <c r="E2452" t="str">
        <f t="shared" si="76"/>
        <v>Oct</v>
      </c>
      <c r="F2452" t="str">
        <f t="shared" si="77"/>
        <v>2014</v>
      </c>
    </row>
    <row r="2453" spans="1:6" x14ac:dyDescent="0.25">
      <c r="A2453" s="5" t="s">
        <v>248</v>
      </c>
      <c r="B2453" s="3" t="s">
        <v>238</v>
      </c>
      <c r="C2453" s="3" t="s">
        <v>50</v>
      </c>
      <c r="D2453" s="4">
        <v>1789325.0065837898</v>
      </c>
      <c r="E2453" t="str">
        <f t="shared" si="76"/>
        <v>Nov</v>
      </c>
      <c r="F2453" t="str">
        <f t="shared" si="77"/>
        <v>2014</v>
      </c>
    </row>
    <row r="2454" spans="1:6" x14ac:dyDescent="0.25">
      <c r="A2454" s="5" t="s">
        <v>248</v>
      </c>
      <c r="B2454" s="3" t="s">
        <v>238</v>
      </c>
      <c r="C2454" s="3" t="s">
        <v>51</v>
      </c>
      <c r="D2454" s="4">
        <v>1745690.7584226122</v>
      </c>
      <c r="E2454" t="str">
        <f t="shared" si="76"/>
        <v>Dec</v>
      </c>
      <c r="F2454" t="str">
        <f t="shared" si="77"/>
        <v>2014</v>
      </c>
    </row>
    <row r="2455" spans="1:6" x14ac:dyDescent="0.25">
      <c r="A2455" s="5" t="s">
        <v>248</v>
      </c>
      <c r="B2455" s="3" t="s">
        <v>238</v>
      </c>
      <c r="C2455" s="3" t="s">
        <v>52</v>
      </c>
      <c r="D2455" s="4">
        <v>1664324.7777853895</v>
      </c>
      <c r="E2455" t="str">
        <f t="shared" si="76"/>
        <v>Jan</v>
      </c>
      <c r="F2455" t="str">
        <f t="shared" si="77"/>
        <v>2015</v>
      </c>
    </row>
    <row r="2456" spans="1:6" x14ac:dyDescent="0.25">
      <c r="A2456" s="5" t="s">
        <v>248</v>
      </c>
      <c r="B2456" s="3" t="s">
        <v>238</v>
      </c>
      <c r="C2456" s="3" t="s">
        <v>53</v>
      </c>
      <c r="D2456" s="4">
        <v>1624316.5553528271</v>
      </c>
      <c r="E2456" t="str">
        <f t="shared" si="76"/>
        <v>Feb</v>
      </c>
      <c r="F2456" t="str">
        <f t="shared" si="77"/>
        <v>2015</v>
      </c>
    </row>
    <row r="2457" spans="1:6" x14ac:dyDescent="0.25">
      <c r="A2457" s="5" t="s">
        <v>248</v>
      </c>
      <c r="B2457" s="3" t="s">
        <v>238</v>
      </c>
      <c r="C2457" s="3" t="s">
        <v>54</v>
      </c>
      <c r="D2457" s="4">
        <v>1577784.9258549055</v>
      </c>
      <c r="E2457" t="str">
        <f t="shared" si="76"/>
        <v>Mar</v>
      </c>
      <c r="F2457" t="str">
        <f t="shared" si="77"/>
        <v>2015</v>
      </c>
    </row>
    <row r="2458" spans="1:6" x14ac:dyDescent="0.25">
      <c r="A2458" s="5" t="s">
        <v>248</v>
      </c>
      <c r="B2458" s="3" t="s">
        <v>238</v>
      </c>
      <c r="C2458" s="3" t="s">
        <v>55</v>
      </c>
      <c r="D2458" s="4">
        <v>1539139.8589266962</v>
      </c>
      <c r="E2458" t="str">
        <f t="shared" si="76"/>
        <v>Apr</v>
      </c>
      <c r="F2458" t="str">
        <f t="shared" si="77"/>
        <v>2015</v>
      </c>
    </row>
    <row r="2459" spans="1:6" x14ac:dyDescent="0.25">
      <c r="A2459" s="5" t="s">
        <v>248</v>
      </c>
      <c r="B2459" s="3" t="s">
        <v>238</v>
      </c>
      <c r="C2459" s="3" t="s">
        <v>56</v>
      </c>
      <c r="D2459" s="4">
        <v>1496805.149762345</v>
      </c>
      <c r="E2459" t="str">
        <f t="shared" si="76"/>
        <v>May</v>
      </c>
      <c r="F2459" t="str">
        <f t="shared" si="77"/>
        <v>2015</v>
      </c>
    </row>
    <row r="2460" spans="1:6" x14ac:dyDescent="0.25">
      <c r="A2460" s="5" t="s">
        <v>248</v>
      </c>
      <c r="B2460" s="3" t="s">
        <v>238</v>
      </c>
      <c r="C2460" s="3" t="s">
        <v>57</v>
      </c>
      <c r="D2460" s="4">
        <v>1460279.0863187821</v>
      </c>
      <c r="E2460" t="str">
        <f t="shared" si="76"/>
        <v>Jun</v>
      </c>
      <c r="F2460" t="str">
        <f t="shared" si="77"/>
        <v>2015</v>
      </c>
    </row>
    <row r="2461" spans="1:6" x14ac:dyDescent="0.25">
      <c r="A2461" s="5" t="s">
        <v>248</v>
      </c>
      <c r="B2461" s="3" t="s">
        <v>238</v>
      </c>
      <c r="C2461" s="3" t="s">
        <v>58</v>
      </c>
      <c r="D2461" s="4">
        <v>1416442.5160106812</v>
      </c>
      <c r="E2461" t="str">
        <f t="shared" si="76"/>
        <v>Jul</v>
      </c>
      <c r="F2461" t="str">
        <f t="shared" si="77"/>
        <v>2015</v>
      </c>
    </row>
    <row r="2462" spans="1:6" x14ac:dyDescent="0.25">
      <c r="A2462" s="5" t="s">
        <v>248</v>
      </c>
      <c r="B2462" s="3" t="s">
        <v>238</v>
      </c>
      <c r="C2462" s="3" t="s">
        <v>59</v>
      </c>
      <c r="D2462" s="4">
        <v>1383361.5807436539</v>
      </c>
      <c r="E2462" t="str">
        <f t="shared" si="76"/>
        <v>Aug</v>
      </c>
      <c r="F2462" t="str">
        <f t="shared" si="77"/>
        <v>2015</v>
      </c>
    </row>
    <row r="2463" spans="1:6" x14ac:dyDescent="0.25">
      <c r="A2463" s="5" t="s">
        <v>248</v>
      </c>
      <c r="B2463" s="3" t="s">
        <v>238</v>
      </c>
      <c r="C2463" s="3" t="s">
        <v>60</v>
      </c>
      <c r="D2463" s="4">
        <v>1341359.8468229577</v>
      </c>
      <c r="E2463" t="str">
        <f t="shared" si="76"/>
        <v>Sep</v>
      </c>
      <c r="F2463" t="str">
        <f t="shared" si="77"/>
        <v>2015</v>
      </c>
    </row>
    <row r="2464" spans="1:6" x14ac:dyDescent="0.25">
      <c r="A2464" s="5" t="s">
        <v>248</v>
      </c>
      <c r="B2464" s="3" t="s">
        <v>238</v>
      </c>
      <c r="C2464" s="3" t="s">
        <v>61</v>
      </c>
      <c r="D2464" s="4">
        <v>1308967.0923507772</v>
      </c>
      <c r="E2464" t="str">
        <f t="shared" si="76"/>
        <v>Oct</v>
      </c>
      <c r="F2464" t="str">
        <f t="shared" si="77"/>
        <v>2015</v>
      </c>
    </row>
    <row r="2465" spans="1:6" x14ac:dyDescent="0.25">
      <c r="A2465" s="5" t="s">
        <v>248</v>
      </c>
      <c r="B2465" s="3" t="s">
        <v>238</v>
      </c>
      <c r="C2465" s="3" t="s">
        <v>62</v>
      </c>
      <c r="D2465" s="4">
        <v>1267360.4832430184</v>
      </c>
      <c r="E2465" t="str">
        <f t="shared" si="76"/>
        <v>Nov</v>
      </c>
      <c r="F2465" t="str">
        <f t="shared" si="77"/>
        <v>2015</v>
      </c>
    </row>
    <row r="2466" spans="1:6" x14ac:dyDescent="0.25">
      <c r="A2466" s="5" t="s">
        <v>248</v>
      </c>
      <c r="B2466" s="3" t="s">
        <v>238</v>
      </c>
      <c r="C2466" s="3" t="s">
        <v>63</v>
      </c>
      <c r="D2466" s="4">
        <v>1260447.8092662301</v>
      </c>
      <c r="E2466" t="str">
        <f t="shared" si="76"/>
        <v>Dec</v>
      </c>
      <c r="F2466" t="str">
        <f t="shared" si="77"/>
        <v>2015</v>
      </c>
    </row>
    <row r="2467" spans="1:6" x14ac:dyDescent="0.25">
      <c r="A2467" s="5" t="s">
        <v>248</v>
      </c>
      <c r="B2467" s="3" t="s">
        <v>238</v>
      </c>
      <c r="C2467" s="3" t="s">
        <v>64</v>
      </c>
      <c r="D2467" s="4">
        <v>1211882.9135851108</v>
      </c>
      <c r="E2467" t="str">
        <f t="shared" si="76"/>
        <v>Jan</v>
      </c>
      <c r="F2467" t="str">
        <f t="shared" si="77"/>
        <v>2016</v>
      </c>
    </row>
    <row r="2468" spans="1:6" x14ac:dyDescent="0.25">
      <c r="A2468" s="5" t="s">
        <v>248</v>
      </c>
      <c r="B2468" s="3" t="s">
        <v>238</v>
      </c>
      <c r="C2468" s="3" t="s">
        <v>65</v>
      </c>
      <c r="D2468" s="4">
        <v>1179316.7858121421</v>
      </c>
      <c r="E2468" t="str">
        <f t="shared" si="76"/>
        <v>Feb</v>
      </c>
      <c r="F2468" t="str">
        <f t="shared" si="77"/>
        <v>2016</v>
      </c>
    </row>
    <row r="2469" spans="1:6" x14ac:dyDescent="0.25">
      <c r="A2469" s="5" t="s">
        <v>248</v>
      </c>
      <c r="B2469" s="3" t="s">
        <v>238</v>
      </c>
      <c r="C2469" s="3" t="s">
        <v>66</v>
      </c>
      <c r="D2469" s="4">
        <v>1165676.873928912</v>
      </c>
      <c r="E2469" t="str">
        <f t="shared" si="76"/>
        <v>Mar</v>
      </c>
      <c r="F2469" t="str">
        <f t="shared" si="77"/>
        <v>2016</v>
      </c>
    </row>
    <row r="2470" spans="1:6" x14ac:dyDescent="0.25">
      <c r="A2470" s="5" t="s">
        <v>248</v>
      </c>
      <c r="B2470" s="3" t="s">
        <v>238</v>
      </c>
      <c r="C2470" s="3" t="s">
        <v>67</v>
      </c>
      <c r="D2470" s="4">
        <v>1109001.1454968909</v>
      </c>
      <c r="E2470" t="str">
        <f t="shared" si="76"/>
        <v>Apr</v>
      </c>
      <c r="F2470" t="str">
        <f t="shared" si="77"/>
        <v>2016</v>
      </c>
    </row>
    <row r="2471" spans="1:6" x14ac:dyDescent="0.25">
      <c r="A2471" s="5" t="s">
        <v>248</v>
      </c>
      <c r="B2471" s="3" t="s">
        <v>238</v>
      </c>
      <c r="C2471" s="3" t="s">
        <v>68</v>
      </c>
      <c r="D2471" s="4">
        <v>1090980.0789186256</v>
      </c>
      <c r="E2471" t="str">
        <f t="shared" si="76"/>
        <v>May</v>
      </c>
      <c r="F2471" t="str">
        <f t="shared" si="77"/>
        <v>2016</v>
      </c>
    </row>
    <row r="2472" spans="1:6" x14ac:dyDescent="0.25">
      <c r="A2472" s="5" t="s">
        <v>248</v>
      </c>
      <c r="B2472" s="3" t="s">
        <v>238</v>
      </c>
      <c r="C2472" s="3" t="s">
        <v>69</v>
      </c>
      <c r="D2472" s="4">
        <v>1053409.9079645616</v>
      </c>
      <c r="E2472" t="str">
        <f t="shared" si="76"/>
        <v>Jun</v>
      </c>
      <c r="F2472" t="str">
        <f t="shared" si="77"/>
        <v>2016</v>
      </c>
    </row>
    <row r="2473" spans="1:6" x14ac:dyDescent="0.25">
      <c r="A2473" s="5" t="s">
        <v>248</v>
      </c>
      <c r="B2473" s="3" t="s">
        <v>238</v>
      </c>
      <c r="C2473" s="3" t="s">
        <v>70</v>
      </c>
      <c r="D2473" s="4">
        <v>1028991.5378413266</v>
      </c>
      <c r="E2473" t="str">
        <f t="shared" si="76"/>
        <v>Jul</v>
      </c>
      <c r="F2473" t="str">
        <f t="shared" si="77"/>
        <v>2016</v>
      </c>
    </row>
    <row r="2474" spans="1:6" x14ac:dyDescent="0.25">
      <c r="A2474" s="5" t="s">
        <v>248</v>
      </c>
      <c r="B2474" s="3" t="s">
        <v>238</v>
      </c>
      <c r="C2474" s="3" t="s">
        <v>71</v>
      </c>
      <c r="D2474" s="4">
        <v>999755.69419404329</v>
      </c>
      <c r="E2474" t="str">
        <f t="shared" si="76"/>
        <v>Aug</v>
      </c>
      <c r="F2474" t="str">
        <f t="shared" si="77"/>
        <v>2016</v>
      </c>
    </row>
    <row r="2475" spans="1:6" x14ac:dyDescent="0.25">
      <c r="A2475" s="5" t="s">
        <v>248</v>
      </c>
      <c r="B2475" s="3" t="s">
        <v>238</v>
      </c>
      <c r="C2475" s="3" t="s">
        <v>72</v>
      </c>
      <c r="D2475" s="4">
        <v>977051.10808590229</v>
      </c>
      <c r="E2475" t="str">
        <f t="shared" si="76"/>
        <v>Sep</v>
      </c>
      <c r="F2475" t="str">
        <f t="shared" si="77"/>
        <v>2016</v>
      </c>
    </row>
    <row r="2476" spans="1:6" x14ac:dyDescent="0.25">
      <c r="A2476" s="5" t="s">
        <v>248</v>
      </c>
      <c r="B2476" s="3" t="s">
        <v>238</v>
      </c>
      <c r="C2476" s="3" t="s">
        <v>73</v>
      </c>
      <c r="D2476" s="4">
        <v>959668.65733785741</v>
      </c>
      <c r="E2476" t="str">
        <f t="shared" si="76"/>
        <v>Oct</v>
      </c>
      <c r="F2476" t="str">
        <f t="shared" si="77"/>
        <v>2016</v>
      </c>
    </row>
    <row r="2477" spans="1:6" x14ac:dyDescent="0.25">
      <c r="A2477" s="5" t="s">
        <v>248</v>
      </c>
      <c r="B2477" s="3" t="s">
        <v>238</v>
      </c>
      <c r="C2477" s="3" t="s">
        <v>74</v>
      </c>
      <c r="D2477" s="4">
        <v>945694.02822614601</v>
      </c>
      <c r="E2477" t="str">
        <f t="shared" si="76"/>
        <v>Nov</v>
      </c>
      <c r="F2477" t="str">
        <f t="shared" si="77"/>
        <v>2016</v>
      </c>
    </row>
    <row r="2478" spans="1:6" x14ac:dyDescent="0.25">
      <c r="A2478" s="5" t="s">
        <v>248</v>
      </c>
      <c r="B2478" s="3" t="s">
        <v>238</v>
      </c>
      <c r="C2478" s="3" t="s">
        <v>75</v>
      </c>
      <c r="D2478" s="4">
        <v>916726.62778237648</v>
      </c>
      <c r="E2478" t="str">
        <f t="shared" si="76"/>
        <v>Dec</v>
      </c>
      <c r="F2478" t="str">
        <f t="shared" si="77"/>
        <v>2016</v>
      </c>
    </row>
    <row r="2479" spans="1:6" x14ac:dyDescent="0.25">
      <c r="A2479" s="5" t="s">
        <v>248</v>
      </c>
      <c r="B2479" s="3" t="s">
        <v>238</v>
      </c>
      <c r="C2479" s="3" t="s">
        <v>76</v>
      </c>
      <c r="D2479" s="4">
        <v>885012.0158868758</v>
      </c>
      <c r="E2479" t="str">
        <f t="shared" si="76"/>
        <v>Jan</v>
      </c>
      <c r="F2479" t="str">
        <f t="shared" si="77"/>
        <v>2017</v>
      </c>
    </row>
    <row r="2480" spans="1:6" x14ac:dyDescent="0.25">
      <c r="A2480" s="5" t="s">
        <v>248</v>
      </c>
      <c r="B2480" s="3" t="s">
        <v>238</v>
      </c>
      <c r="C2480" s="3" t="s">
        <v>77</v>
      </c>
      <c r="D2480" s="4">
        <v>872742.46134616621</v>
      </c>
      <c r="E2480" t="str">
        <f t="shared" si="76"/>
        <v>Feb</v>
      </c>
      <c r="F2480" t="str">
        <f t="shared" si="77"/>
        <v>2017</v>
      </c>
    </row>
    <row r="2481" spans="1:6" x14ac:dyDescent="0.25">
      <c r="A2481" s="5" t="s">
        <v>248</v>
      </c>
      <c r="B2481" s="3" t="s">
        <v>238</v>
      </c>
      <c r="C2481" s="3" t="s">
        <v>78</v>
      </c>
      <c r="D2481" s="4">
        <v>839729.71310019109</v>
      </c>
      <c r="E2481" t="str">
        <f t="shared" si="76"/>
        <v>Mar</v>
      </c>
      <c r="F2481" t="str">
        <f t="shared" si="77"/>
        <v>2017</v>
      </c>
    </row>
    <row r="2482" spans="1:6" x14ac:dyDescent="0.25">
      <c r="A2482" s="5" t="s">
        <v>248</v>
      </c>
      <c r="B2482" s="3" t="s">
        <v>238</v>
      </c>
      <c r="C2482" s="3" t="s">
        <v>79</v>
      </c>
      <c r="D2482" s="4">
        <v>828277.40734327422</v>
      </c>
      <c r="E2482" t="str">
        <f t="shared" si="76"/>
        <v>Apr</v>
      </c>
      <c r="F2482" t="str">
        <f t="shared" si="77"/>
        <v>2017</v>
      </c>
    </row>
    <row r="2483" spans="1:6" x14ac:dyDescent="0.25">
      <c r="A2483" s="5" t="s">
        <v>248</v>
      </c>
      <c r="B2483" s="3" t="s">
        <v>238</v>
      </c>
      <c r="C2483" s="3" t="s">
        <v>80</v>
      </c>
      <c r="D2483" s="4">
        <v>801768.23530888942</v>
      </c>
      <c r="E2483" t="str">
        <f t="shared" si="76"/>
        <v>May</v>
      </c>
      <c r="F2483" t="str">
        <f t="shared" si="77"/>
        <v>2017</v>
      </c>
    </row>
    <row r="2484" spans="1:6" x14ac:dyDescent="0.25">
      <c r="A2484" s="5" t="s">
        <v>248</v>
      </c>
      <c r="B2484" s="3" t="s">
        <v>238</v>
      </c>
      <c r="C2484" s="3" t="s">
        <v>81</v>
      </c>
      <c r="D2484" s="4">
        <v>786029.39594968595</v>
      </c>
      <c r="E2484" t="str">
        <f t="shared" si="76"/>
        <v>Jun</v>
      </c>
      <c r="F2484" t="str">
        <f t="shared" si="77"/>
        <v>2017</v>
      </c>
    </row>
    <row r="2485" spans="1:6" x14ac:dyDescent="0.25">
      <c r="A2485" s="5" t="s">
        <v>248</v>
      </c>
      <c r="B2485" s="3" t="s">
        <v>238</v>
      </c>
      <c r="C2485" s="3" t="s">
        <v>82</v>
      </c>
      <c r="D2485" s="4">
        <v>785320.77611493319</v>
      </c>
      <c r="E2485" t="str">
        <f t="shared" si="76"/>
        <v>Jul</v>
      </c>
      <c r="F2485" t="str">
        <f t="shared" si="77"/>
        <v>2017</v>
      </c>
    </row>
    <row r="2486" spans="1:6" x14ac:dyDescent="0.25">
      <c r="A2486" s="5" t="s">
        <v>248</v>
      </c>
      <c r="B2486" s="3" t="s">
        <v>238</v>
      </c>
      <c r="C2486" s="3" t="s">
        <v>83</v>
      </c>
      <c r="D2486" s="4">
        <v>762701.67191621149</v>
      </c>
      <c r="E2486" t="str">
        <f t="shared" si="76"/>
        <v>Aug</v>
      </c>
      <c r="F2486" t="str">
        <f t="shared" si="77"/>
        <v>2017</v>
      </c>
    </row>
    <row r="2487" spans="1:6" x14ac:dyDescent="0.25">
      <c r="A2487" s="5" t="s">
        <v>248</v>
      </c>
      <c r="B2487" s="3" t="s">
        <v>238</v>
      </c>
      <c r="C2487" s="3" t="s">
        <v>84</v>
      </c>
      <c r="D2487" s="4">
        <v>737706.78138693445</v>
      </c>
      <c r="E2487" t="str">
        <f t="shared" si="76"/>
        <v>Sep</v>
      </c>
      <c r="F2487" t="str">
        <f t="shared" si="77"/>
        <v>2017</v>
      </c>
    </row>
    <row r="2488" spans="1:6" x14ac:dyDescent="0.25">
      <c r="A2488" s="5" t="s">
        <v>248</v>
      </c>
      <c r="B2488" s="3" t="s">
        <v>238</v>
      </c>
      <c r="C2488" s="3" t="s">
        <v>85</v>
      </c>
      <c r="D2488" s="4">
        <v>726918.30025906465</v>
      </c>
      <c r="E2488" t="str">
        <f t="shared" si="76"/>
        <v>Oct</v>
      </c>
      <c r="F2488" t="str">
        <f t="shared" si="77"/>
        <v>2017</v>
      </c>
    </row>
    <row r="2489" spans="1:6" x14ac:dyDescent="0.25">
      <c r="A2489" s="5" t="s">
        <v>248</v>
      </c>
      <c r="B2489" s="3" t="s">
        <v>238</v>
      </c>
      <c r="C2489" s="3" t="s">
        <v>86</v>
      </c>
      <c r="D2489" s="4">
        <v>697854.25057517376</v>
      </c>
      <c r="E2489" t="str">
        <f t="shared" si="76"/>
        <v>Nov</v>
      </c>
      <c r="F2489" t="str">
        <f t="shared" si="77"/>
        <v>2017</v>
      </c>
    </row>
    <row r="2490" spans="1:6" x14ac:dyDescent="0.25">
      <c r="A2490" s="5" t="s">
        <v>248</v>
      </c>
      <c r="B2490" s="3" t="s">
        <v>238</v>
      </c>
      <c r="C2490" s="3" t="s">
        <v>87</v>
      </c>
      <c r="D2490" s="4">
        <v>688650.64373493521</v>
      </c>
      <c r="E2490" t="str">
        <f t="shared" si="76"/>
        <v>Dec</v>
      </c>
      <c r="F2490" t="str">
        <f t="shared" si="77"/>
        <v>2017</v>
      </c>
    </row>
    <row r="2491" spans="1:6" x14ac:dyDescent="0.25">
      <c r="A2491" s="5" t="s">
        <v>248</v>
      </c>
      <c r="B2491" s="3" t="s">
        <v>238</v>
      </c>
      <c r="C2491" s="3" t="s">
        <v>88</v>
      </c>
      <c r="D2491" s="4">
        <v>666494.95273946563</v>
      </c>
      <c r="E2491" t="str">
        <f t="shared" si="76"/>
        <v>Jan</v>
      </c>
      <c r="F2491" t="str">
        <f t="shared" si="77"/>
        <v>2018</v>
      </c>
    </row>
    <row r="2492" spans="1:6" x14ac:dyDescent="0.25">
      <c r="A2492" s="5" t="s">
        <v>248</v>
      </c>
      <c r="B2492" s="3" t="s">
        <v>238</v>
      </c>
      <c r="C2492" s="3" t="s">
        <v>89</v>
      </c>
      <c r="D2492" s="4">
        <v>658004.34816969058</v>
      </c>
      <c r="E2492" t="str">
        <f t="shared" si="76"/>
        <v>Feb</v>
      </c>
      <c r="F2492" t="str">
        <f t="shared" si="77"/>
        <v>2018</v>
      </c>
    </row>
    <row r="2493" spans="1:6" x14ac:dyDescent="0.25">
      <c r="A2493" s="5" t="s">
        <v>248</v>
      </c>
      <c r="B2493" s="3" t="s">
        <v>238</v>
      </c>
      <c r="C2493" s="3" t="s">
        <v>90</v>
      </c>
      <c r="D2493" s="4">
        <v>635489.57195051212</v>
      </c>
      <c r="E2493" t="str">
        <f t="shared" si="76"/>
        <v>Mar</v>
      </c>
      <c r="F2493" t="str">
        <f t="shared" si="77"/>
        <v>2018</v>
      </c>
    </row>
    <row r="2494" spans="1:6" x14ac:dyDescent="0.25">
      <c r="A2494" s="5" t="s">
        <v>248</v>
      </c>
      <c r="B2494" s="3" t="s">
        <v>238</v>
      </c>
      <c r="C2494" s="3" t="s">
        <v>91</v>
      </c>
      <c r="D2494" s="4">
        <v>625804.43755264767</v>
      </c>
      <c r="E2494" t="str">
        <f t="shared" si="76"/>
        <v>Apr</v>
      </c>
      <c r="F2494" t="str">
        <f t="shared" si="77"/>
        <v>2018</v>
      </c>
    </row>
    <row r="2495" spans="1:6" x14ac:dyDescent="0.25">
      <c r="A2495" s="5" t="s">
        <v>248</v>
      </c>
      <c r="B2495" s="3" t="s">
        <v>238</v>
      </c>
      <c r="C2495" s="3" t="s">
        <v>92</v>
      </c>
      <c r="D2495" s="4">
        <v>620776.17117148242</v>
      </c>
      <c r="E2495" t="str">
        <f t="shared" si="76"/>
        <v>May</v>
      </c>
      <c r="F2495" t="str">
        <f t="shared" si="77"/>
        <v>2018</v>
      </c>
    </row>
    <row r="2496" spans="1:6" x14ac:dyDescent="0.25">
      <c r="A2496" s="5" t="s">
        <v>248</v>
      </c>
      <c r="B2496" s="3" t="s">
        <v>238</v>
      </c>
      <c r="C2496" s="3" t="s">
        <v>93</v>
      </c>
      <c r="D2496" s="4">
        <v>600718.19815046899</v>
      </c>
      <c r="E2496" t="str">
        <f t="shared" si="76"/>
        <v>Jun</v>
      </c>
      <c r="F2496" t="str">
        <f t="shared" si="77"/>
        <v>2018</v>
      </c>
    </row>
    <row r="2497" spans="1:6" x14ac:dyDescent="0.25">
      <c r="A2497" s="5" t="s">
        <v>248</v>
      </c>
      <c r="B2497" s="3" t="s">
        <v>238</v>
      </c>
      <c r="C2497" s="3" t="s">
        <v>94</v>
      </c>
      <c r="D2497" s="4">
        <v>586049.09675618471</v>
      </c>
      <c r="E2497" t="str">
        <f t="shared" si="76"/>
        <v>Jul</v>
      </c>
      <c r="F2497" t="str">
        <f t="shared" si="77"/>
        <v>2018</v>
      </c>
    </row>
    <row r="2498" spans="1:6" x14ac:dyDescent="0.25">
      <c r="A2498" s="5" t="s">
        <v>248</v>
      </c>
      <c r="B2498" s="3" t="s">
        <v>238</v>
      </c>
      <c r="C2498" s="3" t="s">
        <v>95</v>
      </c>
      <c r="D2498" s="4">
        <v>574656.87923119823</v>
      </c>
      <c r="E2498" t="str">
        <f t="shared" si="76"/>
        <v>Aug</v>
      </c>
      <c r="F2498" t="str">
        <f t="shared" si="77"/>
        <v>2018</v>
      </c>
    </row>
    <row r="2499" spans="1:6" x14ac:dyDescent="0.25">
      <c r="A2499" s="5" t="s">
        <v>248</v>
      </c>
      <c r="B2499" s="3" t="s">
        <v>238</v>
      </c>
      <c r="C2499" s="3" t="s">
        <v>96</v>
      </c>
      <c r="D2499" s="4">
        <v>558036.70117084065</v>
      </c>
      <c r="E2499" t="str">
        <f t="shared" ref="E2499:E2562" si="78">MID(C2499,1,3)</f>
        <v>Sep</v>
      </c>
      <c r="F2499" t="str">
        <f t="shared" ref="F2499:F2562" si="79">MID(C2499,5,4)</f>
        <v>2018</v>
      </c>
    </row>
    <row r="2500" spans="1:6" x14ac:dyDescent="0.25">
      <c r="A2500" s="5" t="s">
        <v>248</v>
      </c>
      <c r="B2500" s="3" t="s">
        <v>238</v>
      </c>
      <c r="C2500" s="3" t="s">
        <v>97</v>
      </c>
      <c r="D2500" s="4">
        <v>545532.77264580864</v>
      </c>
      <c r="E2500" t="str">
        <f t="shared" si="78"/>
        <v>Oct</v>
      </c>
      <c r="F2500" t="str">
        <f t="shared" si="79"/>
        <v>2018</v>
      </c>
    </row>
    <row r="2501" spans="1:6" x14ac:dyDescent="0.25">
      <c r="A2501" s="5" t="s">
        <v>248</v>
      </c>
      <c r="B2501" s="3" t="s">
        <v>238</v>
      </c>
      <c r="C2501" s="3" t="s">
        <v>98</v>
      </c>
      <c r="D2501" s="4">
        <v>535594.81526514899</v>
      </c>
      <c r="E2501" t="str">
        <f t="shared" si="78"/>
        <v>Nov</v>
      </c>
      <c r="F2501" t="str">
        <f t="shared" si="79"/>
        <v>2018</v>
      </c>
    </row>
    <row r="2502" spans="1:6" x14ac:dyDescent="0.25">
      <c r="A2502" s="5" t="s">
        <v>248</v>
      </c>
      <c r="B2502" s="3" t="s">
        <v>238</v>
      </c>
      <c r="C2502" s="3" t="s">
        <v>99</v>
      </c>
      <c r="D2502" s="4">
        <v>529089.29571275809</v>
      </c>
      <c r="E2502" t="str">
        <f t="shared" si="78"/>
        <v>Dec</v>
      </c>
      <c r="F2502" t="str">
        <f t="shared" si="79"/>
        <v>2018</v>
      </c>
    </row>
    <row r="2503" spans="1:6" x14ac:dyDescent="0.25">
      <c r="A2503" s="5" t="s">
        <v>248</v>
      </c>
      <c r="B2503" s="3" t="s">
        <v>238</v>
      </c>
      <c r="C2503" s="3" t="s">
        <v>100</v>
      </c>
      <c r="D2503" s="4">
        <v>512284.60467525991</v>
      </c>
      <c r="E2503" t="str">
        <f t="shared" si="78"/>
        <v>Jan</v>
      </c>
      <c r="F2503" t="str">
        <f t="shared" si="79"/>
        <v>2019</v>
      </c>
    </row>
    <row r="2504" spans="1:6" x14ac:dyDescent="0.25">
      <c r="A2504" s="5" t="s">
        <v>248</v>
      </c>
      <c r="B2504" s="3" t="s">
        <v>238</v>
      </c>
      <c r="C2504" s="3" t="s">
        <v>101</v>
      </c>
      <c r="D2504" s="4">
        <v>503066.86055808252</v>
      </c>
      <c r="E2504" t="str">
        <f t="shared" si="78"/>
        <v>Feb</v>
      </c>
      <c r="F2504" t="str">
        <f t="shared" si="79"/>
        <v>2019</v>
      </c>
    </row>
    <row r="2505" spans="1:6" x14ac:dyDescent="0.25">
      <c r="A2505" s="5" t="s">
        <v>248</v>
      </c>
      <c r="B2505" s="3" t="s">
        <v>238</v>
      </c>
      <c r="C2505" s="3" t="s">
        <v>102</v>
      </c>
      <c r="D2505" s="4">
        <v>492365.82963120006</v>
      </c>
      <c r="E2505" t="str">
        <f t="shared" si="78"/>
        <v>Mar</v>
      </c>
      <c r="F2505" t="str">
        <f t="shared" si="79"/>
        <v>2019</v>
      </c>
    </row>
    <row r="2506" spans="1:6" x14ac:dyDescent="0.25">
      <c r="A2506" s="5" t="s">
        <v>248</v>
      </c>
      <c r="B2506" s="3" t="s">
        <v>238</v>
      </c>
      <c r="C2506" s="3" t="s">
        <v>103</v>
      </c>
      <c r="D2506" s="4">
        <v>480810.62918133312</v>
      </c>
      <c r="E2506" t="str">
        <f t="shared" si="78"/>
        <v>Apr</v>
      </c>
      <c r="F2506" t="str">
        <f t="shared" si="79"/>
        <v>2019</v>
      </c>
    </row>
    <row r="2507" spans="1:6" x14ac:dyDescent="0.25">
      <c r="A2507" s="5" t="s">
        <v>248</v>
      </c>
      <c r="B2507" s="3" t="s">
        <v>238</v>
      </c>
      <c r="C2507" s="3" t="s">
        <v>104</v>
      </c>
      <c r="D2507" s="4">
        <v>472264.41463374818</v>
      </c>
      <c r="E2507" t="str">
        <f t="shared" si="78"/>
        <v>May</v>
      </c>
      <c r="F2507" t="str">
        <f t="shared" si="79"/>
        <v>2019</v>
      </c>
    </row>
    <row r="2508" spans="1:6" x14ac:dyDescent="0.25">
      <c r="A2508" s="5" t="s">
        <v>248</v>
      </c>
      <c r="B2508" s="3" t="s">
        <v>238</v>
      </c>
      <c r="C2508" s="3" t="s">
        <v>105</v>
      </c>
      <c r="D2508" s="4">
        <v>465472.8875639636</v>
      </c>
      <c r="E2508" t="str">
        <f t="shared" si="78"/>
        <v>Jun</v>
      </c>
      <c r="F2508" t="str">
        <f t="shared" si="79"/>
        <v>2019</v>
      </c>
    </row>
    <row r="2509" spans="1:6" x14ac:dyDescent="0.25">
      <c r="A2509" s="5" t="s">
        <v>248</v>
      </c>
      <c r="B2509" s="3" t="s">
        <v>238</v>
      </c>
      <c r="C2509" s="3" t="s">
        <v>106</v>
      </c>
      <c r="D2509" s="4">
        <v>454388.38582727796</v>
      </c>
      <c r="E2509" t="str">
        <f t="shared" si="78"/>
        <v>Jul</v>
      </c>
      <c r="F2509" t="str">
        <f t="shared" si="79"/>
        <v>2019</v>
      </c>
    </row>
    <row r="2510" spans="1:6" x14ac:dyDescent="0.25">
      <c r="A2510" s="5" t="s">
        <v>248</v>
      </c>
      <c r="B2510" s="3" t="s">
        <v>238</v>
      </c>
      <c r="C2510" s="3" t="s">
        <v>107</v>
      </c>
      <c r="D2510" s="4">
        <v>441315.26215537579</v>
      </c>
      <c r="E2510" t="str">
        <f t="shared" si="78"/>
        <v>Aug</v>
      </c>
      <c r="F2510" t="str">
        <f t="shared" si="79"/>
        <v>2019</v>
      </c>
    </row>
    <row r="2511" spans="1:6" x14ac:dyDescent="0.25">
      <c r="A2511" s="5" t="s">
        <v>248</v>
      </c>
      <c r="B2511" s="3" t="s">
        <v>238</v>
      </c>
      <c r="C2511" s="3" t="s">
        <v>108</v>
      </c>
      <c r="D2511" s="4">
        <v>430662.43220711732</v>
      </c>
      <c r="E2511" t="str">
        <f t="shared" si="78"/>
        <v>Sep</v>
      </c>
      <c r="F2511" t="str">
        <f t="shared" si="79"/>
        <v>2019</v>
      </c>
    </row>
    <row r="2512" spans="1:6" x14ac:dyDescent="0.25">
      <c r="A2512" s="5" t="s">
        <v>248</v>
      </c>
      <c r="B2512" s="3" t="s">
        <v>238</v>
      </c>
      <c r="C2512" s="3" t="s">
        <v>109</v>
      </c>
      <c r="D2512" s="4">
        <v>423699.30566508183</v>
      </c>
      <c r="E2512" t="str">
        <f t="shared" si="78"/>
        <v>Oct</v>
      </c>
      <c r="F2512" t="str">
        <f t="shared" si="79"/>
        <v>2019</v>
      </c>
    </row>
    <row r="2513" spans="1:6" x14ac:dyDescent="0.25">
      <c r="A2513" s="5" t="s">
        <v>248</v>
      </c>
      <c r="B2513" s="3" t="s">
        <v>238</v>
      </c>
      <c r="C2513" s="3" t="s">
        <v>110</v>
      </c>
      <c r="D2513" s="4">
        <v>416831.17792363733</v>
      </c>
      <c r="E2513" t="str">
        <f t="shared" si="78"/>
        <v>Nov</v>
      </c>
      <c r="F2513" t="str">
        <f t="shared" si="79"/>
        <v>2019</v>
      </c>
    </row>
    <row r="2514" spans="1:6" x14ac:dyDescent="0.25">
      <c r="A2514" s="5" t="s">
        <v>248</v>
      </c>
      <c r="B2514" s="3" t="s">
        <v>238</v>
      </c>
      <c r="C2514" s="3" t="s">
        <v>111</v>
      </c>
      <c r="D2514" s="4">
        <v>416686.3990135222</v>
      </c>
      <c r="E2514" t="str">
        <f t="shared" si="78"/>
        <v>Dec</v>
      </c>
      <c r="F2514" t="str">
        <f t="shared" si="79"/>
        <v>2019</v>
      </c>
    </row>
    <row r="2515" spans="1:6" x14ac:dyDescent="0.25">
      <c r="A2515" s="5" t="s">
        <v>248</v>
      </c>
      <c r="B2515" s="3" t="s">
        <v>238</v>
      </c>
      <c r="C2515" s="3" t="s">
        <v>112</v>
      </c>
      <c r="D2515" s="4">
        <v>406527.29103633086</v>
      </c>
      <c r="E2515" t="str">
        <f t="shared" si="78"/>
        <v>Jan</v>
      </c>
      <c r="F2515" t="str">
        <f t="shared" si="79"/>
        <v>2020</v>
      </c>
    </row>
    <row r="2516" spans="1:6" x14ac:dyDescent="0.25">
      <c r="A2516" s="5" t="s">
        <v>248</v>
      </c>
      <c r="B2516" s="3" t="s">
        <v>238</v>
      </c>
      <c r="C2516" s="3" t="s">
        <v>113</v>
      </c>
      <c r="D2516" s="4">
        <v>395519.3171479468</v>
      </c>
      <c r="E2516" t="str">
        <f t="shared" si="78"/>
        <v>Feb</v>
      </c>
      <c r="F2516" t="str">
        <f t="shared" si="79"/>
        <v>2020</v>
      </c>
    </row>
    <row r="2517" spans="1:6" x14ac:dyDescent="0.25">
      <c r="A2517" s="5" t="s">
        <v>248</v>
      </c>
      <c r="B2517" s="3" t="s">
        <v>238</v>
      </c>
      <c r="C2517" s="3" t="s">
        <v>114</v>
      </c>
      <c r="D2517" s="4">
        <v>384032.04501127126</v>
      </c>
      <c r="E2517" t="str">
        <f t="shared" si="78"/>
        <v>Mar</v>
      </c>
      <c r="F2517" t="str">
        <f t="shared" si="79"/>
        <v>2020</v>
      </c>
    </row>
    <row r="2518" spans="1:6" x14ac:dyDescent="0.25">
      <c r="A2518" s="5" t="s">
        <v>248</v>
      </c>
      <c r="B2518" s="3" t="s">
        <v>238</v>
      </c>
      <c r="C2518" s="3" t="s">
        <v>115</v>
      </c>
      <c r="D2518" s="4">
        <v>382510.88414666662</v>
      </c>
      <c r="E2518" t="str">
        <f t="shared" si="78"/>
        <v>Apr</v>
      </c>
      <c r="F2518" t="str">
        <f t="shared" si="79"/>
        <v>2020</v>
      </c>
    </row>
    <row r="2519" spans="1:6" x14ac:dyDescent="0.25">
      <c r="A2519" s="5" t="s">
        <v>248</v>
      </c>
      <c r="B2519" s="3" t="s">
        <v>238</v>
      </c>
      <c r="C2519" s="3" t="s">
        <v>116</v>
      </c>
      <c r="D2519" s="4">
        <v>378325.21859753539</v>
      </c>
      <c r="E2519" t="str">
        <f t="shared" si="78"/>
        <v>May</v>
      </c>
      <c r="F2519" t="str">
        <f t="shared" si="79"/>
        <v>2020</v>
      </c>
    </row>
    <row r="2520" spans="1:6" x14ac:dyDescent="0.25">
      <c r="A2520" s="5" t="s">
        <v>248</v>
      </c>
      <c r="B2520" s="3" t="s">
        <v>238</v>
      </c>
      <c r="C2520" s="3" t="s">
        <v>117</v>
      </c>
      <c r="D2520" s="4">
        <v>369320.63346938998</v>
      </c>
      <c r="E2520" t="str">
        <f t="shared" si="78"/>
        <v>Jun</v>
      </c>
      <c r="F2520" t="str">
        <f t="shared" si="79"/>
        <v>2020</v>
      </c>
    </row>
    <row r="2521" spans="1:6" x14ac:dyDescent="0.25">
      <c r="A2521" s="5" t="s">
        <v>248</v>
      </c>
      <c r="B2521" s="3" t="s">
        <v>238</v>
      </c>
      <c r="C2521" s="3" t="s">
        <v>118</v>
      </c>
      <c r="D2521" s="4">
        <v>360862.44274394785</v>
      </c>
      <c r="E2521" t="str">
        <f t="shared" si="78"/>
        <v>Jul</v>
      </c>
      <c r="F2521" t="str">
        <f t="shared" si="79"/>
        <v>2020</v>
      </c>
    </row>
    <row r="2522" spans="1:6" x14ac:dyDescent="0.25">
      <c r="A2522" s="5" t="s">
        <v>248</v>
      </c>
      <c r="B2522" s="3" t="s">
        <v>238</v>
      </c>
      <c r="C2522" s="3" t="s">
        <v>119</v>
      </c>
      <c r="D2522" s="4">
        <v>354324.63723310991</v>
      </c>
      <c r="E2522" t="str">
        <f t="shared" si="78"/>
        <v>Aug</v>
      </c>
      <c r="F2522" t="str">
        <f t="shared" si="79"/>
        <v>2020</v>
      </c>
    </row>
    <row r="2523" spans="1:6" x14ac:dyDescent="0.25">
      <c r="A2523" s="5" t="s">
        <v>248</v>
      </c>
      <c r="B2523" s="3" t="s">
        <v>238</v>
      </c>
      <c r="C2523" s="3" t="s">
        <v>120</v>
      </c>
      <c r="D2523" s="4">
        <v>351452.95256568317</v>
      </c>
      <c r="E2523" t="str">
        <f t="shared" si="78"/>
        <v>Sep</v>
      </c>
      <c r="F2523" t="str">
        <f t="shared" si="79"/>
        <v>2020</v>
      </c>
    </row>
    <row r="2524" spans="1:6" x14ac:dyDescent="0.25">
      <c r="A2524" s="5" t="s">
        <v>248</v>
      </c>
      <c r="B2524" s="3" t="s">
        <v>238</v>
      </c>
      <c r="C2524" s="3" t="s">
        <v>121</v>
      </c>
      <c r="D2524" s="4">
        <v>347133.52768020297</v>
      </c>
      <c r="E2524" t="str">
        <f t="shared" si="78"/>
        <v>Oct</v>
      </c>
      <c r="F2524" t="str">
        <f t="shared" si="79"/>
        <v>2020</v>
      </c>
    </row>
    <row r="2525" spans="1:6" x14ac:dyDescent="0.25">
      <c r="A2525" s="5" t="s">
        <v>248</v>
      </c>
      <c r="B2525" s="3" t="s">
        <v>238</v>
      </c>
      <c r="C2525" s="3" t="s">
        <v>122</v>
      </c>
      <c r="D2525" s="4">
        <v>336908.44263538078</v>
      </c>
      <c r="E2525" t="str">
        <f t="shared" si="78"/>
        <v>Nov</v>
      </c>
      <c r="F2525" t="str">
        <f t="shared" si="79"/>
        <v>2020</v>
      </c>
    </row>
    <row r="2526" spans="1:6" x14ac:dyDescent="0.25">
      <c r="A2526" s="5" t="s">
        <v>248</v>
      </c>
      <c r="B2526" s="3" t="s">
        <v>238</v>
      </c>
      <c r="C2526" s="3" t="s">
        <v>123</v>
      </c>
      <c r="D2526" s="4">
        <v>337477.28016765072</v>
      </c>
      <c r="E2526" t="str">
        <f t="shared" si="78"/>
        <v>Dec</v>
      </c>
      <c r="F2526" t="str">
        <f t="shared" si="79"/>
        <v>2020</v>
      </c>
    </row>
    <row r="2527" spans="1:6" x14ac:dyDescent="0.25">
      <c r="A2527" s="5" t="s">
        <v>248</v>
      </c>
      <c r="B2527" s="3" t="s">
        <v>238</v>
      </c>
      <c r="C2527" s="3" t="s">
        <v>124</v>
      </c>
      <c r="D2527" s="4">
        <v>335654.79533939762</v>
      </c>
      <c r="E2527" t="str">
        <f t="shared" si="78"/>
        <v>Jan</v>
      </c>
      <c r="F2527" t="str">
        <f t="shared" si="79"/>
        <v>2021</v>
      </c>
    </row>
    <row r="2528" spans="1:6" x14ac:dyDescent="0.25">
      <c r="A2528" s="5" t="s">
        <v>248</v>
      </c>
      <c r="B2528" s="3" t="s">
        <v>238</v>
      </c>
      <c r="C2528" s="3" t="s">
        <v>125</v>
      </c>
      <c r="D2528" s="4">
        <v>329281.04965714703</v>
      </c>
      <c r="E2528" t="str">
        <f t="shared" si="78"/>
        <v>Feb</v>
      </c>
      <c r="F2528" t="str">
        <f t="shared" si="79"/>
        <v>2021</v>
      </c>
    </row>
    <row r="2529" spans="1:6" x14ac:dyDescent="0.25">
      <c r="A2529" s="5" t="s">
        <v>248</v>
      </c>
      <c r="B2529" s="3" t="s">
        <v>238</v>
      </c>
      <c r="C2529" s="3" t="s">
        <v>126</v>
      </c>
      <c r="D2529" s="4">
        <v>319526.1629571229</v>
      </c>
      <c r="E2529" t="str">
        <f t="shared" si="78"/>
        <v>Mar</v>
      </c>
      <c r="F2529" t="str">
        <f t="shared" si="79"/>
        <v>2021</v>
      </c>
    </row>
    <row r="2530" spans="1:6" x14ac:dyDescent="0.25">
      <c r="A2530" s="5" t="s">
        <v>248</v>
      </c>
      <c r="B2530" s="3" t="s">
        <v>238</v>
      </c>
      <c r="C2530" s="3" t="s">
        <v>127</v>
      </c>
      <c r="D2530" s="4">
        <v>312142.44988435344</v>
      </c>
      <c r="E2530" t="str">
        <f t="shared" si="78"/>
        <v>Apr</v>
      </c>
      <c r="F2530" t="str">
        <f t="shared" si="79"/>
        <v>2021</v>
      </c>
    </row>
    <row r="2531" spans="1:6" x14ac:dyDescent="0.25">
      <c r="A2531" s="5" t="s">
        <v>248</v>
      </c>
      <c r="B2531" s="3" t="s">
        <v>238</v>
      </c>
      <c r="C2531" s="3" t="s">
        <v>128</v>
      </c>
      <c r="D2531" s="4">
        <v>306200.10275447485</v>
      </c>
      <c r="E2531" t="str">
        <f t="shared" si="78"/>
        <v>May</v>
      </c>
      <c r="F2531" t="str">
        <f t="shared" si="79"/>
        <v>2021</v>
      </c>
    </row>
    <row r="2532" spans="1:6" x14ac:dyDescent="0.25">
      <c r="A2532" s="5" t="s">
        <v>248</v>
      </c>
      <c r="B2532" s="3" t="s">
        <v>238</v>
      </c>
      <c r="C2532" s="3" t="s">
        <v>129</v>
      </c>
      <c r="D2532" s="4">
        <v>298883.42665324727</v>
      </c>
      <c r="E2532" t="str">
        <f t="shared" si="78"/>
        <v>Jun</v>
      </c>
      <c r="F2532" t="str">
        <f t="shared" si="79"/>
        <v>2021</v>
      </c>
    </row>
    <row r="2533" spans="1:6" x14ac:dyDescent="0.25">
      <c r="A2533" s="5" t="s">
        <v>248</v>
      </c>
      <c r="B2533" s="3" t="s">
        <v>238</v>
      </c>
      <c r="C2533" s="3" t="s">
        <v>130</v>
      </c>
      <c r="D2533" s="4">
        <v>294269.54100441234</v>
      </c>
      <c r="E2533" t="str">
        <f t="shared" si="78"/>
        <v>Jul</v>
      </c>
      <c r="F2533" t="str">
        <f t="shared" si="79"/>
        <v>2021</v>
      </c>
    </row>
    <row r="2534" spans="1:6" x14ac:dyDescent="0.25">
      <c r="A2534" s="5" t="s">
        <v>248</v>
      </c>
      <c r="B2534" s="3" t="s">
        <v>238</v>
      </c>
      <c r="C2534" s="3" t="s">
        <v>131</v>
      </c>
      <c r="D2534" s="4">
        <v>288789.39591837733</v>
      </c>
      <c r="E2534" t="str">
        <f t="shared" si="78"/>
        <v>Aug</v>
      </c>
      <c r="F2534" t="str">
        <f t="shared" si="79"/>
        <v>2021</v>
      </c>
    </row>
    <row r="2535" spans="1:6" x14ac:dyDescent="0.25">
      <c r="A2535" s="5" t="s">
        <v>248</v>
      </c>
      <c r="B2535" s="3" t="s">
        <v>238</v>
      </c>
      <c r="C2535" s="3" t="s">
        <v>132</v>
      </c>
      <c r="D2535" s="4">
        <v>284147.73699942284</v>
      </c>
      <c r="E2535" t="str">
        <f t="shared" si="78"/>
        <v>Sep</v>
      </c>
      <c r="F2535" t="str">
        <f t="shared" si="79"/>
        <v>2021</v>
      </c>
    </row>
    <row r="2536" spans="1:6" x14ac:dyDescent="0.25">
      <c r="A2536" s="5" t="s">
        <v>248</v>
      </c>
      <c r="B2536" s="3" t="s">
        <v>238</v>
      </c>
      <c r="C2536" s="3" t="s">
        <v>133</v>
      </c>
      <c r="D2536" s="4">
        <v>279082.93991545099</v>
      </c>
      <c r="E2536" t="str">
        <f t="shared" si="78"/>
        <v>Oct</v>
      </c>
      <c r="F2536" t="str">
        <f t="shared" si="79"/>
        <v>2021</v>
      </c>
    </row>
    <row r="2537" spans="1:6" x14ac:dyDescent="0.25">
      <c r="A2537" s="5" t="s">
        <v>248</v>
      </c>
      <c r="B2537" s="3" t="s">
        <v>238</v>
      </c>
      <c r="C2537" s="3" t="s">
        <v>134</v>
      </c>
      <c r="D2537" s="4">
        <v>277215.0258714204</v>
      </c>
      <c r="E2537" t="str">
        <f t="shared" si="78"/>
        <v>Nov</v>
      </c>
      <c r="F2537" t="str">
        <f t="shared" si="79"/>
        <v>2021</v>
      </c>
    </row>
    <row r="2538" spans="1:6" x14ac:dyDescent="0.25">
      <c r="A2538" s="5" t="s">
        <v>248</v>
      </c>
      <c r="B2538" s="3" t="s">
        <v>238</v>
      </c>
      <c r="C2538" s="3" t="s">
        <v>135</v>
      </c>
      <c r="D2538" s="4">
        <v>274447.49588731595</v>
      </c>
      <c r="E2538" t="str">
        <f t="shared" si="78"/>
        <v>Dec</v>
      </c>
      <c r="F2538" t="str">
        <f t="shared" si="79"/>
        <v>2021</v>
      </c>
    </row>
    <row r="2539" spans="1:6" x14ac:dyDescent="0.25">
      <c r="A2539" s="5" t="s">
        <v>248</v>
      </c>
      <c r="B2539" s="3" t="s">
        <v>238</v>
      </c>
      <c r="C2539" s="3" t="s">
        <v>136</v>
      </c>
      <c r="D2539" s="4">
        <v>254076.94937697079</v>
      </c>
      <c r="E2539" t="str">
        <f t="shared" si="78"/>
        <v>Jan</v>
      </c>
      <c r="F2539" t="str">
        <f t="shared" si="79"/>
        <v>2022</v>
      </c>
    </row>
    <row r="2540" spans="1:6" x14ac:dyDescent="0.25">
      <c r="A2540" s="5" t="s">
        <v>248</v>
      </c>
      <c r="B2540" s="3" t="s">
        <v>238</v>
      </c>
      <c r="C2540" s="3" t="s">
        <v>137</v>
      </c>
      <c r="D2540" s="4">
        <v>228322.64764067347</v>
      </c>
      <c r="E2540" t="str">
        <f t="shared" si="78"/>
        <v>Feb</v>
      </c>
      <c r="F2540" t="str">
        <f t="shared" si="79"/>
        <v>2022</v>
      </c>
    </row>
    <row r="2541" spans="1:6" x14ac:dyDescent="0.25">
      <c r="A2541" s="5" t="s">
        <v>248</v>
      </c>
      <c r="B2541" s="3" t="s">
        <v>238</v>
      </c>
      <c r="C2541" s="3" t="s">
        <v>138</v>
      </c>
      <c r="D2541" s="4">
        <v>137059.54064667606</v>
      </c>
      <c r="E2541" t="str">
        <f t="shared" si="78"/>
        <v>Mar</v>
      </c>
      <c r="F2541" t="str">
        <f t="shared" si="79"/>
        <v>2022</v>
      </c>
    </row>
    <row r="2542" spans="1:6" x14ac:dyDescent="0.25">
      <c r="A2542" s="5" t="s">
        <v>248</v>
      </c>
      <c r="B2542" s="3" t="s">
        <v>238</v>
      </c>
      <c r="C2542" s="3" t="s">
        <v>139</v>
      </c>
      <c r="D2542" s="4">
        <v>134315.66911412522</v>
      </c>
      <c r="E2542" t="str">
        <f t="shared" si="78"/>
        <v>Apr</v>
      </c>
      <c r="F2542" t="str">
        <f t="shared" si="79"/>
        <v>2022</v>
      </c>
    </row>
    <row r="2543" spans="1:6" x14ac:dyDescent="0.25">
      <c r="A2543" s="5" t="s">
        <v>248</v>
      </c>
      <c r="B2543" s="3" t="s">
        <v>238</v>
      </c>
      <c r="C2543" s="3" t="s">
        <v>140</v>
      </c>
      <c r="D2543" s="4">
        <v>133093.08548755717</v>
      </c>
      <c r="E2543" t="str">
        <f t="shared" si="78"/>
        <v>May</v>
      </c>
      <c r="F2543" t="str">
        <f t="shared" si="79"/>
        <v>2022</v>
      </c>
    </row>
    <row r="2544" spans="1:6" x14ac:dyDescent="0.25">
      <c r="A2544" s="5" t="s">
        <v>248</v>
      </c>
      <c r="B2544" s="3" t="s">
        <v>238</v>
      </c>
      <c r="C2544" s="3" t="s">
        <v>141</v>
      </c>
      <c r="D2544" s="4">
        <v>131075.57696626981</v>
      </c>
      <c r="E2544" t="str">
        <f t="shared" si="78"/>
        <v>Jun</v>
      </c>
      <c r="F2544" t="str">
        <f t="shared" si="79"/>
        <v>2022</v>
      </c>
    </row>
    <row r="2545" spans="1:6" x14ac:dyDescent="0.25">
      <c r="A2545" s="5" t="s">
        <v>248</v>
      </c>
      <c r="B2545" s="3" t="s">
        <v>238</v>
      </c>
      <c r="C2545" s="3" t="s">
        <v>142</v>
      </c>
      <c r="D2545" s="4">
        <v>129577.33810277733</v>
      </c>
      <c r="E2545" t="str">
        <f t="shared" si="78"/>
        <v>Jul</v>
      </c>
      <c r="F2545" t="str">
        <f t="shared" si="79"/>
        <v>2022</v>
      </c>
    </row>
    <row r="2546" spans="1:6" x14ac:dyDescent="0.25">
      <c r="A2546" s="5" t="s">
        <v>248</v>
      </c>
      <c r="B2546" s="3" t="s">
        <v>238</v>
      </c>
      <c r="C2546" s="3" t="s">
        <v>143</v>
      </c>
      <c r="D2546" s="4">
        <v>128012.67849988199</v>
      </c>
      <c r="E2546" t="str">
        <f t="shared" si="78"/>
        <v>Aug</v>
      </c>
      <c r="F2546" t="str">
        <f t="shared" si="79"/>
        <v>2022</v>
      </c>
    </row>
    <row r="2547" spans="1:6" x14ac:dyDescent="0.25">
      <c r="A2547" s="5" t="s">
        <v>248</v>
      </c>
      <c r="B2547" s="3" t="s">
        <v>238</v>
      </c>
      <c r="C2547" s="3" t="s">
        <v>144</v>
      </c>
      <c r="D2547" s="4">
        <v>126508.21533341573</v>
      </c>
      <c r="E2547" t="str">
        <f t="shared" si="78"/>
        <v>Sep</v>
      </c>
      <c r="F2547" t="str">
        <f t="shared" si="79"/>
        <v>2022</v>
      </c>
    </row>
    <row r="2548" spans="1:6" x14ac:dyDescent="0.25">
      <c r="A2548" s="5" t="s">
        <v>248</v>
      </c>
      <c r="B2548" s="3" t="s">
        <v>238</v>
      </c>
      <c r="C2548" s="3" t="s">
        <v>145</v>
      </c>
      <c r="D2548" s="4">
        <v>125024.72255115563</v>
      </c>
      <c r="E2548" t="str">
        <f t="shared" si="78"/>
        <v>Oct</v>
      </c>
      <c r="F2548" t="str">
        <f t="shared" si="79"/>
        <v>2022</v>
      </c>
    </row>
    <row r="2549" spans="1:6" x14ac:dyDescent="0.25">
      <c r="A2549" s="5" t="s">
        <v>248</v>
      </c>
      <c r="B2549" s="3" t="s">
        <v>238</v>
      </c>
      <c r="C2549" s="3" t="s">
        <v>146</v>
      </c>
      <c r="D2549" s="4">
        <v>123561.84197989627</v>
      </c>
      <c r="E2549" t="str">
        <f t="shared" si="78"/>
        <v>Nov</v>
      </c>
      <c r="F2549" t="str">
        <f t="shared" si="79"/>
        <v>2022</v>
      </c>
    </row>
    <row r="2550" spans="1:6" x14ac:dyDescent="0.25">
      <c r="A2550" s="5" t="s">
        <v>248</v>
      </c>
      <c r="B2550" s="3" t="s">
        <v>238</v>
      </c>
      <c r="C2550" s="3" t="s">
        <v>147</v>
      </c>
      <c r="D2550" s="4">
        <v>125875.40280669261</v>
      </c>
      <c r="E2550" t="str">
        <f t="shared" si="78"/>
        <v>Dec</v>
      </c>
      <c r="F2550" t="str">
        <f t="shared" si="79"/>
        <v>2022</v>
      </c>
    </row>
    <row r="2551" spans="1:6" x14ac:dyDescent="0.25">
      <c r="A2551" s="5" t="s">
        <v>248</v>
      </c>
      <c r="B2551" s="3" t="s">
        <v>238</v>
      </c>
      <c r="C2551" s="3" t="s">
        <v>148</v>
      </c>
      <c r="D2551" s="4">
        <v>120699.05814479812</v>
      </c>
      <c r="E2551" t="str">
        <f t="shared" si="78"/>
        <v>Jan</v>
      </c>
      <c r="F2551" t="str">
        <f t="shared" si="79"/>
        <v>2023</v>
      </c>
    </row>
    <row r="2552" spans="1:6" x14ac:dyDescent="0.25">
      <c r="A2552" s="5" t="s">
        <v>248</v>
      </c>
      <c r="B2552" s="3" t="s">
        <v>238</v>
      </c>
      <c r="C2552" s="3" t="s">
        <v>149</v>
      </c>
      <c r="D2552" s="4">
        <v>119269.39336914793</v>
      </c>
      <c r="E2552" t="str">
        <f t="shared" si="78"/>
        <v>Feb</v>
      </c>
      <c r="F2552" t="str">
        <f t="shared" si="79"/>
        <v>2023</v>
      </c>
    </row>
    <row r="2553" spans="1:6" x14ac:dyDescent="0.25">
      <c r="A2553" s="5" t="s">
        <v>248</v>
      </c>
      <c r="B2553" s="3" t="s">
        <v>238</v>
      </c>
      <c r="C2553" s="3" t="s">
        <v>150</v>
      </c>
      <c r="D2553" s="4">
        <v>117857.61831827917</v>
      </c>
      <c r="E2553" t="str">
        <f t="shared" si="78"/>
        <v>Mar</v>
      </c>
      <c r="F2553" t="str">
        <f t="shared" si="79"/>
        <v>2023</v>
      </c>
    </row>
    <row r="2554" spans="1:6" x14ac:dyDescent="0.25">
      <c r="A2554" s="5" t="s">
        <v>248</v>
      </c>
      <c r="B2554" s="3" t="s">
        <v>238</v>
      </c>
      <c r="C2554" s="3" t="s">
        <v>151</v>
      </c>
      <c r="D2554" s="4">
        <v>116471.53234476365</v>
      </c>
      <c r="E2554" t="str">
        <f t="shared" si="78"/>
        <v>Apr</v>
      </c>
      <c r="F2554" t="str">
        <f t="shared" si="79"/>
        <v>2023</v>
      </c>
    </row>
    <row r="2555" spans="1:6" x14ac:dyDescent="0.25">
      <c r="A2555" s="5" t="s">
        <v>248</v>
      </c>
      <c r="B2555" s="3" t="s">
        <v>238</v>
      </c>
      <c r="C2555" s="3" t="s">
        <v>152</v>
      </c>
      <c r="D2555" s="4">
        <v>115081.60852227629</v>
      </c>
      <c r="E2555" t="str">
        <f t="shared" si="78"/>
        <v>May</v>
      </c>
      <c r="F2555" t="str">
        <f t="shared" si="79"/>
        <v>2023</v>
      </c>
    </row>
    <row r="2556" spans="1:6" x14ac:dyDescent="0.25">
      <c r="A2556" s="5" t="s">
        <v>248</v>
      </c>
      <c r="B2556" s="3" t="s">
        <v>238</v>
      </c>
      <c r="C2556" s="3" t="s">
        <v>153</v>
      </c>
      <c r="D2556" s="4">
        <v>113733.96070694416</v>
      </c>
      <c r="E2556" t="str">
        <f t="shared" si="78"/>
        <v>Jun</v>
      </c>
      <c r="F2556" t="str">
        <f t="shared" si="79"/>
        <v>2023</v>
      </c>
    </row>
    <row r="2557" spans="1:6" x14ac:dyDescent="0.25">
      <c r="A2557" s="5" t="s">
        <v>248</v>
      </c>
      <c r="B2557" s="3" t="s">
        <v>238</v>
      </c>
      <c r="C2557" s="3" t="s">
        <v>154</v>
      </c>
      <c r="D2557" s="4">
        <v>112426.09284718176</v>
      </c>
      <c r="E2557" t="str">
        <f t="shared" si="78"/>
        <v>Jul</v>
      </c>
      <c r="F2557" t="str">
        <f t="shared" si="79"/>
        <v>2023</v>
      </c>
    </row>
    <row r="2558" spans="1:6" x14ac:dyDescent="0.25">
      <c r="A2558" s="5" t="s">
        <v>248</v>
      </c>
      <c r="B2558" s="3" t="s">
        <v>238</v>
      </c>
      <c r="C2558" s="3" t="s">
        <v>155</v>
      </c>
      <c r="D2558" s="4">
        <v>111126.56464612305</v>
      </c>
      <c r="E2558" t="str">
        <f t="shared" si="78"/>
        <v>Aug</v>
      </c>
      <c r="F2558" t="str">
        <f t="shared" si="79"/>
        <v>2023</v>
      </c>
    </row>
    <row r="2559" spans="1:6" x14ac:dyDescent="0.25">
      <c r="A2559" s="5" t="s">
        <v>248</v>
      </c>
      <c r="B2559" s="3" t="s">
        <v>238</v>
      </c>
      <c r="C2559" s="3" t="s">
        <v>156</v>
      </c>
      <c r="D2559" s="4">
        <v>109825.52113987489</v>
      </c>
      <c r="E2559" t="str">
        <f t="shared" si="78"/>
        <v>Sep</v>
      </c>
      <c r="F2559" t="str">
        <f t="shared" si="79"/>
        <v>2023</v>
      </c>
    </row>
    <row r="2560" spans="1:6" x14ac:dyDescent="0.25">
      <c r="A2560" s="5" t="s">
        <v>248</v>
      </c>
      <c r="B2560" s="3" t="s">
        <v>238</v>
      </c>
      <c r="C2560" s="3" t="s">
        <v>157</v>
      </c>
      <c r="D2560" s="4">
        <v>108523.55790726117</v>
      </c>
      <c r="E2560" t="str">
        <f t="shared" si="78"/>
        <v>Oct</v>
      </c>
      <c r="F2560" t="str">
        <f t="shared" si="79"/>
        <v>2023</v>
      </c>
    </row>
    <row r="2561" spans="1:6" x14ac:dyDescent="0.25">
      <c r="A2561" s="5" t="s">
        <v>248</v>
      </c>
      <c r="B2561" s="3" t="s">
        <v>238</v>
      </c>
      <c r="C2561" s="3" t="s">
        <v>158</v>
      </c>
      <c r="D2561" s="4">
        <v>107269.67847055641</v>
      </c>
      <c r="E2561" t="str">
        <f t="shared" si="78"/>
        <v>Nov</v>
      </c>
      <c r="F2561" t="str">
        <f t="shared" si="79"/>
        <v>2023</v>
      </c>
    </row>
    <row r="2562" spans="1:6" x14ac:dyDescent="0.25">
      <c r="A2562" s="5" t="s">
        <v>248</v>
      </c>
      <c r="B2562" s="3" t="s">
        <v>238</v>
      </c>
      <c r="C2562" s="3" t="s">
        <v>159</v>
      </c>
      <c r="D2562" s="4">
        <v>109224.26459482439</v>
      </c>
      <c r="E2562" t="str">
        <f t="shared" si="78"/>
        <v>Dec</v>
      </c>
      <c r="F2562" t="str">
        <f t="shared" si="79"/>
        <v>2023</v>
      </c>
    </row>
    <row r="2563" spans="1:6" x14ac:dyDescent="0.25">
      <c r="A2563" s="5" t="s">
        <v>248</v>
      </c>
      <c r="B2563" s="3" t="s">
        <v>238</v>
      </c>
      <c r="C2563" s="3" t="s">
        <v>160</v>
      </c>
      <c r="D2563" s="4">
        <v>104798.37275467897</v>
      </c>
      <c r="E2563" t="str">
        <f t="shared" ref="E2563:E2626" si="80">MID(C2563,1,3)</f>
        <v>Jan</v>
      </c>
      <c r="F2563" t="str">
        <f t="shared" ref="F2563:F2626" si="81">MID(C2563,5,4)</f>
        <v>2024</v>
      </c>
    </row>
    <row r="2564" spans="1:6" x14ac:dyDescent="0.25">
      <c r="A2564" s="5" t="s">
        <v>248</v>
      </c>
      <c r="B2564" s="3" t="s">
        <v>238</v>
      </c>
      <c r="C2564" s="3" t="s">
        <v>161</v>
      </c>
      <c r="D2564" s="4">
        <v>103567.13859063946</v>
      </c>
      <c r="E2564" t="str">
        <f t="shared" si="80"/>
        <v>Feb</v>
      </c>
      <c r="F2564" t="str">
        <f t="shared" si="81"/>
        <v>2024</v>
      </c>
    </row>
    <row r="2565" spans="1:6" x14ac:dyDescent="0.25">
      <c r="A2565" s="5" t="s">
        <v>248</v>
      </c>
      <c r="B2565" s="3" t="s">
        <v>238</v>
      </c>
      <c r="C2565" s="3" t="s">
        <v>162</v>
      </c>
      <c r="D2565" s="4">
        <v>102363.07869966835</v>
      </c>
      <c r="E2565" t="str">
        <f t="shared" si="80"/>
        <v>Mar</v>
      </c>
      <c r="F2565" t="str">
        <f t="shared" si="81"/>
        <v>2024</v>
      </c>
    </row>
    <row r="2566" spans="1:6" x14ac:dyDescent="0.25">
      <c r="A2566" s="5" t="s">
        <v>248</v>
      </c>
      <c r="B2566" s="3" t="s">
        <v>238</v>
      </c>
      <c r="C2566" s="3" t="s">
        <v>163</v>
      </c>
      <c r="D2566" s="4">
        <v>101171.01108784662</v>
      </c>
      <c r="E2566" t="str">
        <f t="shared" si="80"/>
        <v>Apr</v>
      </c>
      <c r="F2566" t="str">
        <f t="shared" si="81"/>
        <v>2024</v>
      </c>
    </row>
    <row r="2567" spans="1:6" x14ac:dyDescent="0.25">
      <c r="A2567" s="5" t="s">
        <v>248</v>
      </c>
      <c r="B2567" s="3" t="s">
        <v>238</v>
      </c>
      <c r="C2567" s="3" t="s">
        <v>164</v>
      </c>
      <c r="D2567" s="4">
        <v>99958.746080036697</v>
      </c>
      <c r="E2567" t="str">
        <f t="shared" si="80"/>
        <v>May</v>
      </c>
      <c r="F2567" t="str">
        <f t="shared" si="81"/>
        <v>2024</v>
      </c>
    </row>
    <row r="2568" spans="1:6" x14ac:dyDescent="0.25">
      <c r="A2568" s="5" t="s">
        <v>248</v>
      </c>
      <c r="B2568" s="3" t="s">
        <v>238</v>
      </c>
      <c r="C2568" s="3" t="s">
        <v>165</v>
      </c>
      <c r="D2568" s="4">
        <v>98743.662844083956</v>
      </c>
      <c r="E2568" t="str">
        <f t="shared" si="80"/>
        <v>Jun</v>
      </c>
      <c r="F2568" t="str">
        <f t="shared" si="81"/>
        <v>2024</v>
      </c>
    </row>
    <row r="2569" spans="1:6" x14ac:dyDescent="0.25">
      <c r="A2569" s="5" t="s">
        <v>248</v>
      </c>
      <c r="B2569" s="3" t="s">
        <v>238</v>
      </c>
      <c r="C2569" s="3" t="s">
        <v>166</v>
      </c>
      <c r="D2569" s="4">
        <v>97515.420265218854</v>
      </c>
      <c r="E2569" t="str">
        <f t="shared" si="80"/>
        <v>Jul</v>
      </c>
      <c r="F2569" t="str">
        <f t="shared" si="81"/>
        <v>2024</v>
      </c>
    </row>
    <row r="2570" spans="1:6" x14ac:dyDescent="0.25">
      <c r="A2570" s="5" t="s">
        <v>248</v>
      </c>
      <c r="B2570" s="3" t="s">
        <v>238</v>
      </c>
      <c r="C2570" s="3" t="s">
        <v>167</v>
      </c>
      <c r="D2570" s="4">
        <v>96274.269826706761</v>
      </c>
      <c r="E2570" t="str">
        <f t="shared" si="80"/>
        <v>Aug</v>
      </c>
      <c r="F2570" t="str">
        <f t="shared" si="81"/>
        <v>2024</v>
      </c>
    </row>
    <row r="2571" spans="1:6" x14ac:dyDescent="0.25">
      <c r="A2571" s="5" t="s">
        <v>248</v>
      </c>
      <c r="B2571" s="3" t="s">
        <v>238</v>
      </c>
      <c r="C2571" s="3" t="s">
        <v>168</v>
      </c>
      <c r="D2571" s="4">
        <v>94965.625886295136</v>
      </c>
      <c r="E2571" t="str">
        <f t="shared" si="80"/>
        <v>Sep</v>
      </c>
      <c r="F2571" t="str">
        <f t="shared" si="81"/>
        <v>2024</v>
      </c>
    </row>
    <row r="2572" spans="1:6" x14ac:dyDescent="0.25">
      <c r="A2572" s="5" t="s">
        <v>248</v>
      </c>
      <c r="B2572" s="3" t="s">
        <v>238</v>
      </c>
      <c r="C2572" s="3" t="s">
        <v>169</v>
      </c>
      <c r="D2572" s="4">
        <v>93602.15217458886</v>
      </c>
      <c r="E2572" t="str">
        <f t="shared" si="80"/>
        <v>Oct</v>
      </c>
      <c r="F2572" t="str">
        <f t="shared" si="81"/>
        <v>2024</v>
      </c>
    </row>
    <row r="2573" spans="1:6" x14ac:dyDescent="0.25">
      <c r="A2573" s="5" t="s">
        <v>248</v>
      </c>
      <c r="B2573" s="3" t="s">
        <v>238</v>
      </c>
      <c r="C2573" s="3" t="s">
        <v>170</v>
      </c>
      <c r="D2573" s="4">
        <v>92310.079438896297</v>
      </c>
      <c r="E2573" t="str">
        <f t="shared" si="80"/>
        <v>Nov</v>
      </c>
      <c r="F2573" t="str">
        <f t="shared" si="81"/>
        <v>2024</v>
      </c>
    </row>
    <row r="2574" spans="1:6" x14ac:dyDescent="0.25">
      <c r="A2574" s="5" t="s">
        <v>248</v>
      </c>
      <c r="B2574" s="3" t="s">
        <v>238</v>
      </c>
      <c r="C2574" s="3" t="s">
        <v>171</v>
      </c>
      <c r="D2574" s="4">
        <v>93432.032107696199</v>
      </c>
      <c r="E2574" t="str">
        <f t="shared" si="80"/>
        <v>Dec</v>
      </c>
      <c r="F2574" t="str">
        <f t="shared" si="81"/>
        <v>2024</v>
      </c>
    </row>
    <row r="2575" spans="1:6" x14ac:dyDescent="0.25">
      <c r="A2575" s="5" t="s">
        <v>248</v>
      </c>
      <c r="B2575" s="3" t="s">
        <v>238</v>
      </c>
      <c r="C2575" s="3" t="s">
        <v>172</v>
      </c>
      <c r="D2575" s="4">
        <v>89513.556495170706</v>
      </c>
      <c r="E2575" t="str">
        <f t="shared" si="80"/>
        <v>Jan</v>
      </c>
      <c r="F2575" t="str">
        <f t="shared" si="81"/>
        <v>2025</v>
      </c>
    </row>
    <row r="2576" spans="1:6" x14ac:dyDescent="0.25">
      <c r="A2576" s="5" t="s">
        <v>248</v>
      </c>
      <c r="B2576" s="3" t="s">
        <v>238</v>
      </c>
      <c r="C2576" s="3" t="s">
        <v>173</v>
      </c>
      <c r="D2576" s="4">
        <v>88187.387592712097</v>
      </c>
      <c r="E2576" t="str">
        <f t="shared" si="80"/>
        <v>Feb</v>
      </c>
      <c r="F2576" t="str">
        <f t="shared" si="81"/>
        <v>2025</v>
      </c>
    </row>
    <row r="2577" spans="1:6" x14ac:dyDescent="0.25">
      <c r="A2577" s="5" t="s">
        <v>248</v>
      </c>
      <c r="B2577" s="3" t="s">
        <v>238</v>
      </c>
      <c r="C2577" s="3" t="s">
        <v>174</v>
      </c>
      <c r="D2577" s="4">
        <v>86953.778037775555</v>
      </c>
      <c r="E2577" t="str">
        <f t="shared" si="80"/>
        <v>Mar</v>
      </c>
      <c r="F2577" t="str">
        <f t="shared" si="81"/>
        <v>2025</v>
      </c>
    </row>
    <row r="2578" spans="1:6" x14ac:dyDescent="0.25">
      <c r="A2578" s="5" t="s">
        <v>248</v>
      </c>
      <c r="B2578" s="3" t="s">
        <v>238</v>
      </c>
      <c r="C2578" s="3" t="s">
        <v>175</v>
      </c>
      <c r="D2578" s="4">
        <v>85765.023702612787</v>
      </c>
      <c r="E2578" t="str">
        <f t="shared" si="80"/>
        <v>Apr</v>
      </c>
      <c r="F2578" t="str">
        <f t="shared" si="81"/>
        <v>2025</v>
      </c>
    </row>
    <row r="2579" spans="1:6" x14ac:dyDescent="0.25">
      <c r="A2579" s="5" t="s">
        <v>248</v>
      </c>
      <c r="B2579" s="3" t="s">
        <v>238</v>
      </c>
      <c r="C2579" s="3" t="s">
        <v>176</v>
      </c>
      <c r="D2579" s="4">
        <v>84634.760929077485</v>
      </c>
      <c r="E2579" t="str">
        <f t="shared" si="80"/>
        <v>May</v>
      </c>
      <c r="F2579" t="str">
        <f t="shared" si="81"/>
        <v>2025</v>
      </c>
    </row>
    <row r="2580" spans="1:6" x14ac:dyDescent="0.25">
      <c r="A2580" s="5" t="s">
        <v>248</v>
      </c>
      <c r="B2580" s="3" t="s">
        <v>238</v>
      </c>
      <c r="C2580" s="3" t="s">
        <v>177</v>
      </c>
      <c r="D2580" s="4">
        <v>83510.133841532355</v>
      </c>
      <c r="E2580" t="str">
        <f t="shared" si="80"/>
        <v>Jun</v>
      </c>
      <c r="F2580" t="str">
        <f t="shared" si="81"/>
        <v>2025</v>
      </c>
    </row>
    <row r="2581" spans="1:6" x14ac:dyDescent="0.25">
      <c r="A2581" s="5" t="s">
        <v>248</v>
      </c>
      <c r="B2581" s="3" t="s">
        <v>238</v>
      </c>
      <c r="C2581" s="3" t="s">
        <v>178</v>
      </c>
      <c r="D2581" s="4">
        <v>82312.77320033338</v>
      </c>
      <c r="E2581" t="str">
        <f t="shared" si="80"/>
        <v>Jul</v>
      </c>
      <c r="F2581" t="str">
        <f t="shared" si="81"/>
        <v>2025</v>
      </c>
    </row>
    <row r="2582" spans="1:6" x14ac:dyDescent="0.25">
      <c r="A2582" s="5" t="s">
        <v>248</v>
      </c>
      <c r="B2582" s="3" t="s">
        <v>238</v>
      </c>
      <c r="C2582" s="3" t="s">
        <v>179</v>
      </c>
      <c r="D2582" s="4">
        <v>81259.057889448071</v>
      </c>
      <c r="E2582" t="str">
        <f t="shared" si="80"/>
        <v>Aug</v>
      </c>
      <c r="F2582" t="str">
        <f t="shared" si="81"/>
        <v>2025</v>
      </c>
    </row>
    <row r="2583" spans="1:6" x14ac:dyDescent="0.25">
      <c r="A2583" s="5" t="s">
        <v>248</v>
      </c>
      <c r="B2583" s="3" t="s">
        <v>238</v>
      </c>
      <c r="C2583" s="3" t="s">
        <v>180</v>
      </c>
      <c r="D2583" s="4">
        <v>80175.788184720426</v>
      </c>
      <c r="E2583" t="str">
        <f t="shared" si="80"/>
        <v>Sep</v>
      </c>
      <c r="F2583" t="str">
        <f t="shared" si="81"/>
        <v>2025</v>
      </c>
    </row>
    <row r="2584" spans="1:6" x14ac:dyDescent="0.25">
      <c r="A2584" s="5" t="s">
        <v>248</v>
      </c>
      <c r="B2584" s="3" t="s">
        <v>238</v>
      </c>
      <c r="C2584" s="3" t="s">
        <v>181</v>
      </c>
      <c r="D2584" s="4">
        <v>79096.278504961956</v>
      </c>
      <c r="E2584" t="str">
        <f t="shared" si="80"/>
        <v>Oct</v>
      </c>
      <c r="F2584" t="str">
        <f t="shared" si="81"/>
        <v>2025</v>
      </c>
    </row>
    <row r="2585" spans="1:6" x14ac:dyDescent="0.25">
      <c r="A2585" s="5" t="s">
        <v>248</v>
      </c>
      <c r="B2585" s="3" t="s">
        <v>238</v>
      </c>
      <c r="C2585" s="3" t="s">
        <v>182</v>
      </c>
      <c r="D2585" s="4">
        <v>78098.765275290963</v>
      </c>
      <c r="E2585" t="str">
        <f t="shared" si="80"/>
        <v>Nov</v>
      </c>
      <c r="F2585" t="str">
        <f t="shared" si="81"/>
        <v>2025</v>
      </c>
    </row>
    <row r="2586" spans="1:6" x14ac:dyDescent="0.25">
      <c r="A2586" s="5" t="s">
        <v>248</v>
      </c>
      <c r="B2586" s="3" t="s">
        <v>238</v>
      </c>
      <c r="C2586" s="3" t="s">
        <v>183</v>
      </c>
      <c r="D2586" s="4">
        <v>78522.935717810527</v>
      </c>
      <c r="E2586" t="str">
        <f t="shared" si="80"/>
        <v>Dec</v>
      </c>
      <c r="F2586" t="str">
        <f t="shared" si="81"/>
        <v>2025</v>
      </c>
    </row>
    <row r="2587" spans="1:6" x14ac:dyDescent="0.25">
      <c r="A2587" s="5" t="s">
        <v>248</v>
      </c>
      <c r="B2587" s="3" t="s">
        <v>238</v>
      </c>
      <c r="C2587" s="3" t="s">
        <v>184</v>
      </c>
      <c r="D2587" s="4">
        <v>75912.439936498005</v>
      </c>
      <c r="E2587" t="str">
        <f t="shared" si="80"/>
        <v>Jan</v>
      </c>
      <c r="F2587" t="str">
        <f t="shared" si="81"/>
        <v>2026</v>
      </c>
    </row>
    <row r="2588" spans="1:6" x14ac:dyDescent="0.25">
      <c r="A2588" s="5" t="s">
        <v>248</v>
      </c>
      <c r="B2588" s="3" t="s">
        <v>238</v>
      </c>
      <c r="C2588" s="3" t="s">
        <v>185</v>
      </c>
      <c r="D2588" s="4">
        <v>74897.771308603333</v>
      </c>
      <c r="E2588" t="str">
        <f t="shared" si="80"/>
        <v>Feb</v>
      </c>
      <c r="F2588" t="str">
        <f t="shared" si="81"/>
        <v>2026</v>
      </c>
    </row>
    <row r="2589" spans="1:6" x14ac:dyDescent="0.25">
      <c r="A2589" s="5" t="s">
        <v>248</v>
      </c>
      <c r="B2589" s="3" t="s">
        <v>238</v>
      </c>
      <c r="C2589" s="3" t="s">
        <v>186</v>
      </c>
      <c r="D2589" s="4">
        <v>73856.477112821856</v>
      </c>
      <c r="E2589" t="str">
        <f t="shared" si="80"/>
        <v>Mar</v>
      </c>
      <c r="F2589" t="str">
        <f t="shared" si="81"/>
        <v>2026</v>
      </c>
    </row>
    <row r="2590" spans="1:6" x14ac:dyDescent="0.25">
      <c r="A2590" s="5" t="s">
        <v>248</v>
      </c>
      <c r="B2590" s="3" t="s">
        <v>238</v>
      </c>
      <c r="C2590" s="3" t="s">
        <v>187</v>
      </c>
      <c r="D2590" s="4">
        <v>72524.961952564117</v>
      </c>
      <c r="E2590" t="str">
        <f t="shared" si="80"/>
        <v>Apr</v>
      </c>
      <c r="F2590" t="str">
        <f t="shared" si="81"/>
        <v>2026</v>
      </c>
    </row>
    <row r="2591" spans="1:6" x14ac:dyDescent="0.25">
      <c r="A2591" s="5" t="s">
        <v>248</v>
      </c>
      <c r="B2591" s="3" t="s">
        <v>238</v>
      </c>
      <c r="C2591" s="3" t="s">
        <v>189</v>
      </c>
      <c r="D2591" s="4">
        <v>71553.934689901187</v>
      </c>
      <c r="E2591" t="str">
        <f t="shared" si="80"/>
        <v>May</v>
      </c>
      <c r="F2591" t="str">
        <f t="shared" si="81"/>
        <v>2026</v>
      </c>
    </row>
    <row r="2592" spans="1:6" x14ac:dyDescent="0.25">
      <c r="A2592" s="5" t="s">
        <v>248</v>
      </c>
      <c r="B2592" s="3" t="s">
        <v>238</v>
      </c>
      <c r="C2592" s="3" t="s">
        <v>191</v>
      </c>
      <c r="D2592" s="4">
        <v>70603.37892394235</v>
      </c>
      <c r="E2592" t="str">
        <f t="shared" si="80"/>
        <v>Jun</v>
      </c>
      <c r="F2592" t="str">
        <f t="shared" si="81"/>
        <v>2026</v>
      </c>
    </row>
    <row r="2593" spans="1:6" x14ac:dyDescent="0.25">
      <c r="A2593" s="5" t="s">
        <v>248</v>
      </c>
      <c r="B2593" s="3" t="s">
        <v>238</v>
      </c>
      <c r="C2593" s="3" t="s">
        <v>192</v>
      </c>
      <c r="D2593" s="4">
        <v>69672.448302670513</v>
      </c>
      <c r="E2593" t="str">
        <f t="shared" si="80"/>
        <v>Jul</v>
      </c>
      <c r="F2593" t="str">
        <f t="shared" si="81"/>
        <v>2026</v>
      </c>
    </row>
    <row r="2594" spans="1:6" x14ac:dyDescent="0.25">
      <c r="A2594" s="5" t="s">
        <v>248</v>
      </c>
      <c r="B2594" s="3" t="s">
        <v>238</v>
      </c>
      <c r="C2594" s="3" t="s">
        <v>193</v>
      </c>
      <c r="D2594" s="4">
        <v>68727.674264813104</v>
      </c>
      <c r="E2594" t="str">
        <f t="shared" si="80"/>
        <v>Aug</v>
      </c>
      <c r="F2594" t="str">
        <f t="shared" si="81"/>
        <v>2026</v>
      </c>
    </row>
    <row r="2595" spans="1:6" x14ac:dyDescent="0.25">
      <c r="A2595" s="5" t="s">
        <v>248</v>
      </c>
      <c r="B2595" s="3" t="s">
        <v>238</v>
      </c>
      <c r="C2595" s="3" t="s">
        <v>194</v>
      </c>
      <c r="D2595" s="4">
        <v>67863.287295398128</v>
      </c>
      <c r="E2595" t="str">
        <f t="shared" si="80"/>
        <v>Sep</v>
      </c>
      <c r="F2595" t="str">
        <f t="shared" si="81"/>
        <v>2026</v>
      </c>
    </row>
    <row r="2596" spans="1:6" x14ac:dyDescent="0.25">
      <c r="A2596" s="5" t="s">
        <v>248</v>
      </c>
      <c r="B2596" s="3" t="s">
        <v>238</v>
      </c>
      <c r="C2596" s="3" t="s">
        <v>195</v>
      </c>
      <c r="D2596" s="4">
        <v>66997.031404756082</v>
      </c>
      <c r="E2596" t="str">
        <f t="shared" si="80"/>
        <v>Oct</v>
      </c>
      <c r="F2596" t="str">
        <f t="shared" si="81"/>
        <v>2026</v>
      </c>
    </row>
    <row r="2597" spans="1:6" x14ac:dyDescent="0.25">
      <c r="A2597" s="5" t="s">
        <v>248</v>
      </c>
      <c r="B2597" s="3" t="s">
        <v>238</v>
      </c>
      <c r="C2597" s="3" t="s">
        <v>196</v>
      </c>
      <c r="D2597" s="4">
        <v>66225.974279812726</v>
      </c>
      <c r="E2597" t="str">
        <f t="shared" si="80"/>
        <v>Nov</v>
      </c>
      <c r="F2597" t="str">
        <f t="shared" si="81"/>
        <v>2026</v>
      </c>
    </row>
    <row r="2598" spans="1:6" x14ac:dyDescent="0.25">
      <c r="A2598" s="5" t="s">
        <v>248</v>
      </c>
      <c r="B2598" s="3" t="s">
        <v>238</v>
      </c>
      <c r="C2598" s="3" t="s">
        <v>197</v>
      </c>
      <c r="D2598" s="4">
        <v>66258.494418434217</v>
      </c>
      <c r="E2598" t="str">
        <f t="shared" si="80"/>
        <v>Dec</v>
      </c>
      <c r="F2598" t="str">
        <f t="shared" si="81"/>
        <v>2026</v>
      </c>
    </row>
    <row r="2599" spans="1:6" x14ac:dyDescent="0.25">
      <c r="A2599" s="5" t="s">
        <v>248</v>
      </c>
      <c r="B2599" s="3" t="s">
        <v>238</v>
      </c>
      <c r="C2599" s="3" t="s">
        <v>198</v>
      </c>
      <c r="D2599" s="4">
        <v>64737.241163625164</v>
      </c>
      <c r="E2599" t="str">
        <f t="shared" si="80"/>
        <v>Jan</v>
      </c>
      <c r="F2599" t="str">
        <f t="shared" si="81"/>
        <v>2027</v>
      </c>
    </row>
    <row r="2600" spans="1:6" x14ac:dyDescent="0.25">
      <c r="A2600" s="5" t="s">
        <v>248</v>
      </c>
      <c r="B2600" s="3" t="s">
        <v>239</v>
      </c>
      <c r="C2600" s="3" t="s">
        <v>18</v>
      </c>
      <c r="D2600" s="4">
        <v>8059000.6992344027</v>
      </c>
      <c r="E2600" t="str">
        <f t="shared" si="80"/>
        <v>Mar</v>
      </c>
      <c r="F2600" t="str">
        <f t="shared" si="81"/>
        <v>2012</v>
      </c>
    </row>
    <row r="2601" spans="1:6" x14ac:dyDescent="0.25">
      <c r="A2601" s="5" t="s">
        <v>248</v>
      </c>
      <c r="B2601" s="3" t="s">
        <v>239</v>
      </c>
      <c r="C2601" s="3" t="s">
        <v>19</v>
      </c>
      <c r="D2601" s="4">
        <v>11123753.412601044</v>
      </c>
      <c r="E2601" t="str">
        <f t="shared" si="80"/>
        <v>Apr</v>
      </c>
      <c r="F2601" t="str">
        <f t="shared" si="81"/>
        <v>2012</v>
      </c>
    </row>
    <row r="2602" spans="1:6" x14ac:dyDescent="0.25">
      <c r="A2602" s="5" t="s">
        <v>248</v>
      </c>
      <c r="B2602" s="3" t="s">
        <v>239</v>
      </c>
      <c r="C2602" s="3" t="s">
        <v>20</v>
      </c>
      <c r="D2602" s="4">
        <v>10320669.75572856</v>
      </c>
      <c r="E2602" t="str">
        <f t="shared" si="80"/>
        <v>May</v>
      </c>
      <c r="F2602" t="str">
        <f t="shared" si="81"/>
        <v>2012</v>
      </c>
    </row>
    <row r="2603" spans="1:6" x14ac:dyDescent="0.25">
      <c r="A2603" s="5" t="s">
        <v>248</v>
      </c>
      <c r="B2603" s="3" t="s">
        <v>239</v>
      </c>
      <c r="C2603" s="3" t="s">
        <v>21</v>
      </c>
      <c r="D2603" s="4">
        <v>8319265.4158966914</v>
      </c>
      <c r="E2603" t="str">
        <f t="shared" si="80"/>
        <v>Jun</v>
      </c>
      <c r="F2603" t="str">
        <f t="shared" si="81"/>
        <v>2012</v>
      </c>
    </row>
    <row r="2604" spans="1:6" x14ac:dyDescent="0.25">
      <c r="A2604" s="5" t="s">
        <v>248</v>
      </c>
      <c r="B2604" s="3" t="s">
        <v>239</v>
      </c>
      <c r="C2604" s="3" t="s">
        <v>22</v>
      </c>
      <c r="D2604" s="4">
        <v>6654302.6939298389</v>
      </c>
      <c r="E2604" t="str">
        <f t="shared" si="80"/>
        <v>Jul</v>
      </c>
      <c r="F2604" t="str">
        <f t="shared" si="81"/>
        <v>2012</v>
      </c>
    </row>
    <row r="2605" spans="1:6" x14ac:dyDescent="0.25">
      <c r="A2605" s="5" t="s">
        <v>248</v>
      </c>
      <c r="B2605" s="3" t="s">
        <v>239</v>
      </c>
      <c r="C2605" s="3" t="s">
        <v>23</v>
      </c>
      <c r="D2605" s="4">
        <v>6015606.8854635991</v>
      </c>
      <c r="E2605" t="str">
        <f t="shared" si="80"/>
        <v>Aug</v>
      </c>
      <c r="F2605" t="str">
        <f t="shared" si="81"/>
        <v>2012</v>
      </c>
    </row>
    <row r="2606" spans="1:6" x14ac:dyDescent="0.25">
      <c r="A2606" s="5" t="s">
        <v>248</v>
      </c>
      <c r="B2606" s="3" t="s">
        <v>239</v>
      </c>
      <c r="C2606" s="3" t="s">
        <v>24</v>
      </c>
      <c r="D2606" s="4">
        <v>5367791.9465328604</v>
      </c>
      <c r="E2606" t="str">
        <f t="shared" si="80"/>
        <v>Sep</v>
      </c>
      <c r="F2606" t="str">
        <f t="shared" si="81"/>
        <v>2012</v>
      </c>
    </row>
    <row r="2607" spans="1:6" x14ac:dyDescent="0.25">
      <c r="A2607" s="5" t="s">
        <v>248</v>
      </c>
      <c r="B2607" s="3" t="s">
        <v>239</v>
      </c>
      <c r="C2607" s="3" t="s">
        <v>25</v>
      </c>
      <c r="D2607" s="4">
        <v>5283028.7417971296</v>
      </c>
      <c r="E2607" t="str">
        <f t="shared" si="80"/>
        <v>Oct</v>
      </c>
      <c r="F2607" t="str">
        <f t="shared" si="81"/>
        <v>2012</v>
      </c>
    </row>
    <row r="2608" spans="1:6" x14ac:dyDescent="0.25">
      <c r="A2608" s="5" t="s">
        <v>248</v>
      </c>
      <c r="B2608" s="3" t="s">
        <v>239</v>
      </c>
      <c r="C2608" s="3" t="s">
        <v>26</v>
      </c>
      <c r="D2608" s="4">
        <v>4977184.1436639689</v>
      </c>
      <c r="E2608" t="str">
        <f t="shared" si="80"/>
        <v>Nov</v>
      </c>
      <c r="F2608" t="str">
        <f t="shared" si="81"/>
        <v>2012</v>
      </c>
    </row>
    <row r="2609" spans="1:6" x14ac:dyDescent="0.25">
      <c r="A2609" s="5" t="s">
        <v>248</v>
      </c>
      <c r="B2609" s="3" t="s">
        <v>239</v>
      </c>
      <c r="C2609" s="3" t="s">
        <v>27</v>
      </c>
      <c r="D2609" s="4">
        <v>5122936.1552566076</v>
      </c>
      <c r="E2609" t="str">
        <f t="shared" si="80"/>
        <v>Dec</v>
      </c>
      <c r="F2609" t="str">
        <f t="shared" si="81"/>
        <v>2012</v>
      </c>
    </row>
    <row r="2610" spans="1:6" x14ac:dyDescent="0.25">
      <c r="A2610" s="5" t="s">
        <v>248</v>
      </c>
      <c r="B2610" s="3" t="s">
        <v>239</v>
      </c>
      <c r="C2610" s="3" t="s">
        <v>28</v>
      </c>
      <c r="D2610" s="4">
        <v>5233877.4827542119</v>
      </c>
      <c r="E2610" t="str">
        <f t="shared" si="80"/>
        <v>Jan</v>
      </c>
      <c r="F2610" t="str">
        <f t="shared" si="81"/>
        <v>2013</v>
      </c>
    </row>
    <row r="2611" spans="1:6" x14ac:dyDescent="0.25">
      <c r="A2611" s="5" t="s">
        <v>248</v>
      </c>
      <c r="B2611" s="3" t="s">
        <v>239</v>
      </c>
      <c r="C2611" s="3" t="s">
        <v>29</v>
      </c>
      <c r="D2611" s="4">
        <v>5394029.8238649648</v>
      </c>
      <c r="E2611" t="str">
        <f t="shared" si="80"/>
        <v>Feb</v>
      </c>
      <c r="F2611" t="str">
        <f t="shared" si="81"/>
        <v>2013</v>
      </c>
    </row>
    <row r="2612" spans="1:6" x14ac:dyDescent="0.25">
      <c r="A2612" s="5" t="s">
        <v>248</v>
      </c>
      <c r="B2612" s="3" t="s">
        <v>239</v>
      </c>
      <c r="C2612" s="3" t="s">
        <v>30</v>
      </c>
      <c r="D2612" s="4">
        <v>5453387.2221066933</v>
      </c>
      <c r="E2612" t="str">
        <f t="shared" si="80"/>
        <v>Mar</v>
      </c>
      <c r="F2612" t="str">
        <f t="shared" si="81"/>
        <v>2013</v>
      </c>
    </row>
    <row r="2613" spans="1:6" x14ac:dyDescent="0.25">
      <c r="A2613" s="5" t="s">
        <v>248</v>
      </c>
      <c r="B2613" s="3" t="s">
        <v>239</v>
      </c>
      <c r="C2613" s="3" t="s">
        <v>31</v>
      </c>
      <c r="D2613" s="4">
        <v>5476050.9754018644</v>
      </c>
      <c r="E2613" t="str">
        <f t="shared" si="80"/>
        <v>Apr</v>
      </c>
      <c r="F2613" t="str">
        <f t="shared" si="81"/>
        <v>2013</v>
      </c>
    </row>
    <row r="2614" spans="1:6" x14ac:dyDescent="0.25">
      <c r="A2614" s="5" t="s">
        <v>248</v>
      </c>
      <c r="B2614" s="3" t="s">
        <v>239</v>
      </c>
      <c r="C2614" s="3" t="s">
        <v>32</v>
      </c>
      <c r="D2614" s="4">
        <v>5356487.4667316182</v>
      </c>
      <c r="E2614" t="str">
        <f t="shared" si="80"/>
        <v>May</v>
      </c>
      <c r="F2614" t="str">
        <f t="shared" si="81"/>
        <v>2013</v>
      </c>
    </row>
    <row r="2615" spans="1:6" x14ac:dyDescent="0.25">
      <c r="A2615" s="5" t="s">
        <v>248</v>
      </c>
      <c r="B2615" s="3" t="s">
        <v>239</v>
      </c>
      <c r="C2615" s="3" t="s">
        <v>33</v>
      </c>
      <c r="D2615" s="4">
        <v>5247812.5546423336</v>
      </c>
      <c r="E2615" t="str">
        <f t="shared" si="80"/>
        <v>Jun</v>
      </c>
      <c r="F2615" t="str">
        <f t="shared" si="81"/>
        <v>2013</v>
      </c>
    </row>
    <row r="2616" spans="1:6" x14ac:dyDescent="0.25">
      <c r="A2616" s="5" t="s">
        <v>248</v>
      </c>
      <c r="B2616" s="3" t="s">
        <v>239</v>
      </c>
      <c r="C2616" s="3" t="s">
        <v>34</v>
      </c>
      <c r="D2616" s="4">
        <v>5072388.8798857164</v>
      </c>
      <c r="E2616" t="str">
        <f t="shared" si="80"/>
        <v>Jul</v>
      </c>
      <c r="F2616" t="str">
        <f t="shared" si="81"/>
        <v>2013</v>
      </c>
    </row>
    <row r="2617" spans="1:6" x14ac:dyDescent="0.25">
      <c r="A2617" s="5" t="s">
        <v>248</v>
      </c>
      <c r="B2617" s="3" t="s">
        <v>239</v>
      </c>
      <c r="C2617" s="3" t="s">
        <v>35</v>
      </c>
      <c r="D2617" s="4">
        <v>4794343.4850142086</v>
      </c>
      <c r="E2617" t="str">
        <f t="shared" si="80"/>
        <v>Aug</v>
      </c>
      <c r="F2617" t="str">
        <f t="shared" si="81"/>
        <v>2013</v>
      </c>
    </row>
    <row r="2618" spans="1:6" x14ac:dyDescent="0.25">
      <c r="A2618" s="5" t="s">
        <v>248</v>
      </c>
      <c r="B2618" s="3" t="s">
        <v>239</v>
      </c>
      <c r="C2618" s="3" t="s">
        <v>36</v>
      </c>
      <c r="D2618" s="4">
        <v>4553186.1071511982</v>
      </c>
      <c r="E2618" t="str">
        <f t="shared" si="80"/>
        <v>Sep</v>
      </c>
      <c r="F2618" t="str">
        <f t="shared" si="81"/>
        <v>2013</v>
      </c>
    </row>
    <row r="2619" spans="1:6" x14ac:dyDescent="0.25">
      <c r="A2619" s="5" t="s">
        <v>248</v>
      </c>
      <c r="B2619" s="3" t="s">
        <v>239</v>
      </c>
      <c r="C2619" s="3" t="s">
        <v>37</v>
      </c>
      <c r="D2619" s="4">
        <v>4250984.7369682891</v>
      </c>
      <c r="E2619" t="str">
        <f t="shared" si="80"/>
        <v>Oct</v>
      </c>
      <c r="F2619" t="str">
        <f t="shared" si="81"/>
        <v>2013</v>
      </c>
    </row>
    <row r="2620" spans="1:6" x14ac:dyDescent="0.25">
      <c r="A2620" s="5" t="s">
        <v>248</v>
      </c>
      <c r="B2620" s="3" t="s">
        <v>239</v>
      </c>
      <c r="C2620" s="3" t="s">
        <v>38</v>
      </c>
      <c r="D2620" s="4">
        <v>3988975.3146680649</v>
      </c>
      <c r="E2620" t="str">
        <f t="shared" si="80"/>
        <v>Nov</v>
      </c>
      <c r="F2620" t="str">
        <f t="shared" si="81"/>
        <v>2013</v>
      </c>
    </row>
    <row r="2621" spans="1:6" x14ac:dyDescent="0.25">
      <c r="A2621" s="5" t="s">
        <v>248</v>
      </c>
      <c r="B2621" s="3" t="s">
        <v>239</v>
      </c>
      <c r="C2621" s="3" t="s">
        <v>39</v>
      </c>
      <c r="D2621" s="4">
        <v>3711836.755210272</v>
      </c>
      <c r="E2621" t="str">
        <f t="shared" si="80"/>
        <v>Dec</v>
      </c>
      <c r="F2621" t="str">
        <f t="shared" si="81"/>
        <v>2013</v>
      </c>
    </row>
    <row r="2622" spans="1:6" x14ac:dyDescent="0.25">
      <c r="A2622" s="5" t="s">
        <v>248</v>
      </c>
      <c r="B2622" s="3" t="s">
        <v>239</v>
      </c>
      <c r="C2622" s="3" t="s">
        <v>40</v>
      </c>
      <c r="D2622" s="4">
        <v>3446759.5866692592</v>
      </c>
      <c r="E2622" t="str">
        <f t="shared" si="80"/>
        <v>Jan</v>
      </c>
      <c r="F2622" t="str">
        <f t="shared" si="81"/>
        <v>2014</v>
      </c>
    </row>
    <row r="2623" spans="1:6" x14ac:dyDescent="0.25">
      <c r="A2623" s="5" t="s">
        <v>248</v>
      </c>
      <c r="B2623" s="3" t="s">
        <v>239</v>
      </c>
      <c r="C2623" s="3" t="s">
        <v>41</v>
      </c>
      <c r="D2623" s="4">
        <v>3171637.992426109</v>
      </c>
      <c r="E2623" t="str">
        <f t="shared" si="80"/>
        <v>Feb</v>
      </c>
      <c r="F2623" t="str">
        <f t="shared" si="81"/>
        <v>2014</v>
      </c>
    </row>
    <row r="2624" spans="1:6" x14ac:dyDescent="0.25">
      <c r="A2624" s="5" t="s">
        <v>248</v>
      </c>
      <c r="B2624" s="3" t="s">
        <v>239</v>
      </c>
      <c r="C2624" s="3" t="s">
        <v>42</v>
      </c>
      <c r="D2624" s="4">
        <v>2935735.403645006</v>
      </c>
      <c r="E2624" t="str">
        <f t="shared" si="80"/>
        <v>Mar</v>
      </c>
      <c r="F2624" t="str">
        <f t="shared" si="81"/>
        <v>2014</v>
      </c>
    </row>
    <row r="2625" spans="1:6" x14ac:dyDescent="0.25">
      <c r="A2625" s="5" t="s">
        <v>248</v>
      </c>
      <c r="B2625" s="3" t="s">
        <v>239</v>
      </c>
      <c r="C2625" s="3" t="s">
        <v>43</v>
      </c>
      <c r="D2625" s="4">
        <v>2670079.8624297883</v>
      </c>
      <c r="E2625" t="str">
        <f t="shared" si="80"/>
        <v>Apr</v>
      </c>
      <c r="F2625" t="str">
        <f t="shared" si="81"/>
        <v>2014</v>
      </c>
    </row>
    <row r="2626" spans="1:6" x14ac:dyDescent="0.25">
      <c r="A2626" s="5" t="s">
        <v>248</v>
      </c>
      <c r="B2626" s="3" t="s">
        <v>239</v>
      </c>
      <c r="C2626" s="3" t="s">
        <v>44</v>
      </c>
      <c r="D2626" s="4">
        <v>2460377.4082665527</v>
      </c>
      <c r="E2626" t="str">
        <f t="shared" si="80"/>
        <v>May</v>
      </c>
      <c r="F2626" t="str">
        <f t="shared" si="81"/>
        <v>2014</v>
      </c>
    </row>
    <row r="2627" spans="1:6" x14ac:dyDescent="0.25">
      <c r="A2627" s="5" t="s">
        <v>248</v>
      </c>
      <c r="B2627" s="3" t="s">
        <v>239</v>
      </c>
      <c r="C2627" s="3" t="s">
        <v>45</v>
      </c>
      <c r="D2627" s="4">
        <v>2249513.5179368667</v>
      </c>
      <c r="E2627" t="str">
        <f t="shared" ref="E2627:E2690" si="82">MID(C2627,1,3)</f>
        <v>Jun</v>
      </c>
      <c r="F2627" t="str">
        <f t="shared" ref="F2627:F2690" si="83">MID(C2627,5,4)</f>
        <v>2014</v>
      </c>
    </row>
    <row r="2628" spans="1:6" x14ac:dyDescent="0.25">
      <c r="A2628" s="5" t="s">
        <v>248</v>
      </c>
      <c r="B2628" s="3" t="s">
        <v>239</v>
      </c>
      <c r="C2628" s="3" t="s">
        <v>46</v>
      </c>
      <c r="D2628" s="4">
        <v>2120164.4828719338</v>
      </c>
      <c r="E2628" t="str">
        <f t="shared" si="82"/>
        <v>Jul</v>
      </c>
      <c r="F2628" t="str">
        <f t="shared" si="83"/>
        <v>2014</v>
      </c>
    </row>
    <row r="2629" spans="1:6" x14ac:dyDescent="0.25">
      <c r="A2629" s="5" t="s">
        <v>248</v>
      </c>
      <c r="B2629" s="3" t="s">
        <v>239</v>
      </c>
      <c r="C2629" s="3" t="s">
        <v>47</v>
      </c>
      <c r="D2629" s="4">
        <v>2033175.5697184212</v>
      </c>
      <c r="E2629" t="str">
        <f t="shared" si="82"/>
        <v>Aug</v>
      </c>
      <c r="F2629" t="str">
        <f t="shared" si="83"/>
        <v>2014</v>
      </c>
    </row>
    <row r="2630" spans="1:6" x14ac:dyDescent="0.25">
      <c r="A2630" s="5" t="s">
        <v>248</v>
      </c>
      <c r="B2630" s="3" t="s">
        <v>239</v>
      </c>
      <c r="C2630" s="3" t="s">
        <v>48</v>
      </c>
      <c r="D2630" s="4">
        <v>1979021.9446605085</v>
      </c>
      <c r="E2630" t="str">
        <f t="shared" si="82"/>
        <v>Sep</v>
      </c>
      <c r="F2630" t="str">
        <f t="shared" si="83"/>
        <v>2014</v>
      </c>
    </row>
    <row r="2631" spans="1:6" x14ac:dyDescent="0.25">
      <c r="A2631" s="5" t="s">
        <v>248</v>
      </c>
      <c r="B2631" s="3" t="s">
        <v>239</v>
      </c>
      <c r="C2631" s="3" t="s">
        <v>49</v>
      </c>
      <c r="D2631" s="4">
        <v>1915076.9464436818</v>
      </c>
      <c r="E2631" t="str">
        <f t="shared" si="82"/>
        <v>Oct</v>
      </c>
      <c r="F2631" t="str">
        <f t="shared" si="83"/>
        <v>2014</v>
      </c>
    </row>
    <row r="2632" spans="1:6" x14ac:dyDescent="0.25">
      <c r="A2632" s="5" t="s">
        <v>248</v>
      </c>
      <c r="B2632" s="3" t="s">
        <v>239</v>
      </c>
      <c r="C2632" s="3" t="s">
        <v>50</v>
      </c>
      <c r="D2632" s="4">
        <v>1854403.133081872</v>
      </c>
      <c r="E2632" t="str">
        <f t="shared" si="82"/>
        <v>Nov</v>
      </c>
      <c r="F2632" t="str">
        <f t="shared" si="83"/>
        <v>2014</v>
      </c>
    </row>
    <row r="2633" spans="1:6" x14ac:dyDescent="0.25">
      <c r="A2633" s="5" t="s">
        <v>248</v>
      </c>
      <c r="B2633" s="3" t="s">
        <v>239</v>
      </c>
      <c r="C2633" s="3" t="s">
        <v>51</v>
      </c>
      <c r="D2633" s="4">
        <v>1803148.0346234317</v>
      </c>
      <c r="E2633" t="str">
        <f t="shared" si="82"/>
        <v>Dec</v>
      </c>
      <c r="F2633" t="str">
        <f t="shared" si="83"/>
        <v>2014</v>
      </c>
    </row>
    <row r="2634" spans="1:6" x14ac:dyDescent="0.25">
      <c r="A2634" s="5" t="s">
        <v>248</v>
      </c>
      <c r="B2634" s="3" t="s">
        <v>239</v>
      </c>
      <c r="C2634" s="3" t="s">
        <v>52</v>
      </c>
      <c r="D2634" s="4">
        <v>1738603.7127507692</v>
      </c>
      <c r="E2634" t="str">
        <f t="shared" si="82"/>
        <v>Jan</v>
      </c>
      <c r="F2634" t="str">
        <f t="shared" si="83"/>
        <v>2015</v>
      </c>
    </row>
    <row r="2635" spans="1:6" x14ac:dyDescent="0.25">
      <c r="A2635" s="5" t="s">
        <v>248</v>
      </c>
      <c r="B2635" s="3" t="s">
        <v>239</v>
      </c>
      <c r="C2635" s="3" t="s">
        <v>53</v>
      </c>
      <c r="D2635" s="4">
        <v>1699675.7041355702</v>
      </c>
      <c r="E2635" t="str">
        <f t="shared" si="82"/>
        <v>Feb</v>
      </c>
      <c r="F2635" t="str">
        <f t="shared" si="83"/>
        <v>2015</v>
      </c>
    </row>
    <row r="2636" spans="1:6" x14ac:dyDescent="0.25">
      <c r="A2636" s="5" t="s">
        <v>248</v>
      </c>
      <c r="B2636" s="3" t="s">
        <v>239</v>
      </c>
      <c r="C2636" s="3" t="s">
        <v>54</v>
      </c>
      <c r="D2636" s="4">
        <v>1651603.2853103173</v>
      </c>
      <c r="E2636" t="str">
        <f t="shared" si="82"/>
        <v>Mar</v>
      </c>
      <c r="F2636" t="str">
        <f t="shared" si="83"/>
        <v>2015</v>
      </c>
    </row>
    <row r="2637" spans="1:6" x14ac:dyDescent="0.25">
      <c r="A2637" s="5" t="s">
        <v>248</v>
      </c>
      <c r="B2637" s="3" t="s">
        <v>239</v>
      </c>
      <c r="C2637" s="3" t="s">
        <v>55</v>
      </c>
      <c r="D2637" s="4">
        <v>1604336.8200241707</v>
      </c>
      <c r="E2637" t="str">
        <f t="shared" si="82"/>
        <v>Apr</v>
      </c>
      <c r="F2637" t="str">
        <f t="shared" si="83"/>
        <v>2015</v>
      </c>
    </row>
    <row r="2638" spans="1:6" x14ac:dyDescent="0.25">
      <c r="A2638" s="5" t="s">
        <v>248</v>
      </c>
      <c r="B2638" s="3" t="s">
        <v>239</v>
      </c>
      <c r="C2638" s="3" t="s">
        <v>56</v>
      </c>
      <c r="D2638" s="4">
        <v>1563752.9499811567</v>
      </c>
      <c r="E2638" t="str">
        <f t="shared" si="82"/>
        <v>May</v>
      </c>
      <c r="F2638" t="str">
        <f t="shared" si="83"/>
        <v>2015</v>
      </c>
    </row>
    <row r="2639" spans="1:6" x14ac:dyDescent="0.25">
      <c r="A2639" s="5" t="s">
        <v>248</v>
      </c>
      <c r="B2639" s="3" t="s">
        <v>239</v>
      </c>
      <c r="C2639" s="3" t="s">
        <v>57</v>
      </c>
      <c r="D2639" s="4">
        <v>1516346.5398215102</v>
      </c>
      <c r="E2639" t="str">
        <f t="shared" si="82"/>
        <v>Jun</v>
      </c>
      <c r="F2639" t="str">
        <f t="shared" si="83"/>
        <v>2015</v>
      </c>
    </row>
    <row r="2640" spans="1:6" x14ac:dyDescent="0.25">
      <c r="A2640" s="5" t="s">
        <v>248</v>
      </c>
      <c r="B2640" s="3" t="s">
        <v>239</v>
      </c>
      <c r="C2640" s="3" t="s">
        <v>58</v>
      </c>
      <c r="D2640" s="4">
        <v>1485892.445390482</v>
      </c>
      <c r="E2640" t="str">
        <f t="shared" si="82"/>
        <v>Jul</v>
      </c>
      <c r="F2640" t="str">
        <f t="shared" si="83"/>
        <v>2015</v>
      </c>
    </row>
    <row r="2641" spans="1:6" x14ac:dyDescent="0.25">
      <c r="A2641" s="5" t="s">
        <v>248</v>
      </c>
      <c r="B2641" s="3" t="s">
        <v>239</v>
      </c>
      <c r="C2641" s="3" t="s">
        <v>59</v>
      </c>
      <c r="D2641" s="4">
        <v>1463759.2961306097</v>
      </c>
      <c r="E2641" t="str">
        <f t="shared" si="82"/>
        <v>Aug</v>
      </c>
      <c r="F2641" t="str">
        <f t="shared" si="83"/>
        <v>2015</v>
      </c>
    </row>
    <row r="2642" spans="1:6" x14ac:dyDescent="0.25">
      <c r="A2642" s="5" t="s">
        <v>248</v>
      </c>
      <c r="B2642" s="3" t="s">
        <v>239</v>
      </c>
      <c r="C2642" s="3" t="s">
        <v>60</v>
      </c>
      <c r="D2642" s="4">
        <v>1415834.8363413778</v>
      </c>
      <c r="E2642" t="str">
        <f t="shared" si="82"/>
        <v>Sep</v>
      </c>
      <c r="F2642" t="str">
        <f t="shared" si="83"/>
        <v>2015</v>
      </c>
    </row>
    <row r="2643" spans="1:6" x14ac:dyDescent="0.25">
      <c r="A2643" s="5" t="s">
        <v>248</v>
      </c>
      <c r="B2643" s="3" t="s">
        <v>239</v>
      </c>
      <c r="C2643" s="3" t="s">
        <v>61</v>
      </c>
      <c r="D2643" s="4">
        <v>1385824.9163604409</v>
      </c>
      <c r="E2643" t="str">
        <f t="shared" si="82"/>
        <v>Oct</v>
      </c>
      <c r="F2643" t="str">
        <f t="shared" si="83"/>
        <v>2015</v>
      </c>
    </row>
    <row r="2644" spans="1:6" x14ac:dyDescent="0.25">
      <c r="A2644" s="5" t="s">
        <v>248</v>
      </c>
      <c r="B2644" s="3" t="s">
        <v>239</v>
      </c>
      <c r="C2644" s="3" t="s">
        <v>62</v>
      </c>
      <c r="D2644" s="4">
        <v>1358015.7987864814</v>
      </c>
      <c r="E2644" t="str">
        <f t="shared" si="82"/>
        <v>Nov</v>
      </c>
      <c r="F2644" t="str">
        <f t="shared" si="83"/>
        <v>2015</v>
      </c>
    </row>
    <row r="2645" spans="1:6" x14ac:dyDescent="0.25">
      <c r="A2645" s="5" t="s">
        <v>248</v>
      </c>
      <c r="B2645" s="3" t="s">
        <v>239</v>
      </c>
      <c r="C2645" s="3" t="s">
        <v>63</v>
      </c>
      <c r="D2645" s="4">
        <v>1329905.0744698741</v>
      </c>
      <c r="E2645" t="str">
        <f t="shared" si="82"/>
        <v>Dec</v>
      </c>
      <c r="F2645" t="str">
        <f t="shared" si="83"/>
        <v>2015</v>
      </c>
    </row>
    <row r="2646" spans="1:6" x14ac:dyDescent="0.25">
      <c r="A2646" s="5" t="s">
        <v>248</v>
      </c>
      <c r="B2646" s="3" t="s">
        <v>239</v>
      </c>
      <c r="C2646" s="3" t="s">
        <v>64</v>
      </c>
      <c r="D2646" s="4">
        <v>1294873.9462563975</v>
      </c>
      <c r="E2646" t="str">
        <f t="shared" si="82"/>
        <v>Jan</v>
      </c>
      <c r="F2646" t="str">
        <f t="shared" si="83"/>
        <v>2016</v>
      </c>
    </row>
    <row r="2647" spans="1:6" x14ac:dyDescent="0.25">
      <c r="A2647" s="5" t="s">
        <v>248</v>
      </c>
      <c r="B2647" s="3" t="s">
        <v>239</v>
      </c>
      <c r="C2647" s="3" t="s">
        <v>65</v>
      </c>
      <c r="D2647" s="4">
        <v>1273058.2771089117</v>
      </c>
      <c r="E2647" t="str">
        <f t="shared" si="82"/>
        <v>Feb</v>
      </c>
      <c r="F2647" t="str">
        <f t="shared" si="83"/>
        <v>2016</v>
      </c>
    </row>
    <row r="2648" spans="1:6" x14ac:dyDescent="0.25">
      <c r="A2648" s="5" t="s">
        <v>248</v>
      </c>
      <c r="B2648" s="3" t="s">
        <v>239</v>
      </c>
      <c r="C2648" s="3" t="s">
        <v>66</v>
      </c>
      <c r="D2648" s="4">
        <v>1236238.3603368453</v>
      </c>
      <c r="E2648" t="str">
        <f t="shared" si="82"/>
        <v>Mar</v>
      </c>
      <c r="F2648" t="str">
        <f t="shared" si="83"/>
        <v>2016</v>
      </c>
    </row>
    <row r="2649" spans="1:6" x14ac:dyDescent="0.25">
      <c r="A2649" s="5" t="s">
        <v>248</v>
      </c>
      <c r="B2649" s="3" t="s">
        <v>239</v>
      </c>
      <c r="C2649" s="3" t="s">
        <v>67</v>
      </c>
      <c r="D2649" s="4">
        <v>1209018.7175042813</v>
      </c>
      <c r="E2649" t="str">
        <f t="shared" si="82"/>
        <v>Apr</v>
      </c>
      <c r="F2649" t="str">
        <f t="shared" si="83"/>
        <v>2016</v>
      </c>
    </row>
    <row r="2650" spans="1:6" x14ac:dyDescent="0.25">
      <c r="A2650" s="5" t="s">
        <v>248</v>
      </c>
      <c r="B2650" s="3" t="s">
        <v>239</v>
      </c>
      <c r="C2650" s="3" t="s">
        <v>68</v>
      </c>
      <c r="D2650" s="4">
        <v>1190681.3398983367</v>
      </c>
      <c r="E2650" t="str">
        <f t="shared" si="82"/>
        <v>May</v>
      </c>
      <c r="F2650" t="str">
        <f t="shared" si="83"/>
        <v>2016</v>
      </c>
    </row>
    <row r="2651" spans="1:6" x14ac:dyDescent="0.25">
      <c r="A2651" s="5" t="s">
        <v>248</v>
      </c>
      <c r="B2651" s="3" t="s">
        <v>239</v>
      </c>
      <c r="C2651" s="3" t="s">
        <v>69</v>
      </c>
      <c r="D2651" s="4">
        <v>1158617.9476589207</v>
      </c>
      <c r="E2651" t="str">
        <f t="shared" si="82"/>
        <v>Jun</v>
      </c>
      <c r="F2651" t="str">
        <f t="shared" si="83"/>
        <v>2016</v>
      </c>
    </row>
    <row r="2652" spans="1:6" x14ac:dyDescent="0.25">
      <c r="A2652" s="5" t="s">
        <v>248</v>
      </c>
      <c r="B2652" s="3" t="s">
        <v>239</v>
      </c>
      <c r="C2652" s="3" t="s">
        <v>70</v>
      </c>
      <c r="D2652" s="4">
        <v>1135901.4722221531</v>
      </c>
      <c r="E2652" t="str">
        <f t="shared" si="82"/>
        <v>Jul</v>
      </c>
      <c r="F2652" t="str">
        <f t="shared" si="83"/>
        <v>2016</v>
      </c>
    </row>
    <row r="2653" spans="1:6" x14ac:dyDescent="0.25">
      <c r="A2653" s="5" t="s">
        <v>248</v>
      </c>
      <c r="B2653" s="3" t="s">
        <v>239</v>
      </c>
      <c r="C2653" s="3" t="s">
        <v>71</v>
      </c>
      <c r="D2653" s="4">
        <v>1112419.2524281736</v>
      </c>
      <c r="E2653" t="str">
        <f t="shared" si="82"/>
        <v>Aug</v>
      </c>
      <c r="F2653" t="str">
        <f t="shared" si="83"/>
        <v>2016</v>
      </c>
    </row>
    <row r="2654" spans="1:6" x14ac:dyDescent="0.25">
      <c r="A2654" s="5" t="s">
        <v>248</v>
      </c>
      <c r="B2654" s="3" t="s">
        <v>239</v>
      </c>
      <c r="C2654" s="3" t="s">
        <v>72</v>
      </c>
      <c r="D2654" s="4">
        <v>1088005.2744218293</v>
      </c>
      <c r="E2654" t="str">
        <f t="shared" si="82"/>
        <v>Sep</v>
      </c>
      <c r="F2654" t="str">
        <f t="shared" si="83"/>
        <v>2016</v>
      </c>
    </row>
    <row r="2655" spans="1:6" x14ac:dyDescent="0.25">
      <c r="A2655" s="5" t="s">
        <v>248</v>
      </c>
      <c r="B2655" s="3" t="s">
        <v>239</v>
      </c>
      <c r="C2655" s="3" t="s">
        <v>73</v>
      </c>
      <c r="D2655" s="4">
        <v>1067388.6942237495</v>
      </c>
      <c r="E2655" t="str">
        <f t="shared" si="82"/>
        <v>Oct</v>
      </c>
      <c r="F2655" t="str">
        <f t="shared" si="83"/>
        <v>2016</v>
      </c>
    </row>
    <row r="2656" spans="1:6" x14ac:dyDescent="0.25">
      <c r="A2656" s="5" t="s">
        <v>248</v>
      </c>
      <c r="B2656" s="3" t="s">
        <v>239</v>
      </c>
      <c r="C2656" s="3" t="s">
        <v>74</v>
      </c>
      <c r="D2656" s="4">
        <v>1048913.9204477125</v>
      </c>
      <c r="E2656" t="str">
        <f t="shared" si="82"/>
        <v>Nov</v>
      </c>
      <c r="F2656" t="str">
        <f t="shared" si="83"/>
        <v>2016</v>
      </c>
    </row>
    <row r="2657" spans="1:6" x14ac:dyDescent="0.25">
      <c r="A2657" s="5" t="s">
        <v>248</v>
      </c>
      <c r="B2657" s="3" t="s">
        <v>239</v>
      </c>
      <c r="C2657" s="3" t="s">
        <v>75</v>
      </c>
      <c r="D2657" s="4">
        <v>1029327.3862522951</v>
      </c>
      <c r="E2657" t="str">
        <f t="shared" si="82"/>
        <v>Dec</v>
      </c>
      <c r="F2657" t="str">
        <f t="shared" si="83"/>
        <v>2016</v>
      </c>
    </row>
    <row r="2658" spans="1:6" x14ac:dyDescent="0.25">
      <c r="A2658" s="5" t="s">
        <v>248</v>
      </c>
      <c r="B2658" s="3" t="s">
        <v>239</v>
      </c>
      <c r="C2658" s="3" t="s">
        <v>76</v>
      </c>
      <c r="D2658" s="4">
        <v>999416.5353306504</v>
      </c>
      <c r="E2658" t="str">
        <f t="shared" si="82"/>
        <v>Jan</v>
      </c>
      <c r="F2658" t="str">
        <f t="shared" si="83"/>
        <v>2017</v>
      </c>
    </row>
    <row r="2659" spans="1:6" x14ac:dyDescent="0.25">
      <c r="A2659" s="5" t="s">
        <v>248</v>
      </c>
      <c r="B2659" s="3" t="s">
        <v>239</v>
      </c>
      <c r="C2659" s="3" t="s">
        <v>77</v>
      </c>
      <c r="D2659" s="4">
        <v>982904.73363166174</v>
      </c>
      <c r="E2659" t="str">
        <f t="shared" si="82"/>
        <v>Feb</v>
      </c>
      <c r="F2659" t="str">
        <f t="shared" si="83"/>
        <v>2017</v>
      </c>
    </row>
    <row r="2660" spans="1:6" x14ac:dyDescent="0.25">
      <c r="A2660" s="5" t="s">
        <v>248</v>
      </c>
      <c r="B2660" s="3" t="s">
        <v>239</v>
      </c>
      <c r="C2660" s="3" t="s">
        <v>78</v>
      </c>
      <c r="D2660" s="4">
        <v>950052.2179942705</v>
      </c>
      <c r="E2660" t="str">
        <f t="shared" si="82"/>
        <v>Mar</v>
      </c>
      <c r="F2660" t="str">
        <f t="shared" si="83"/>
        <v>2017</v>
      </c>
    </row>
    <row r="2661" spans="1:6" x14ac:dyDescent="0.25">
      <c r="A2661" s="5" t="s">
        <v>248</v>
      </c>
      <c r="B2661" s="3" t="s">
        <v>239</v>
      </c>
      <c r="C2661" s="3" t="s">
        <v>79</v>
      </c>
      <c r="D2661" s="4">
        <v>935523.64893511799</v>
      </c>
      <c r="E2661" t="str">
        <f t="shared" si="82"/>
        <v>Apr</v>
      </c>
      <c r="F2661" t="str">
        <f t="shared" si="83"/>
        <v>2017</v>
      </c>
    </row>
    <row r="2662" spans="1:6" x14ac:dyDescent="0.25">
      <c r="A2662" s="5" t="s">
        <v>248</v>
      </c>
      <c r="B2662" s="3" t="s">
        <v>239</v>
      </c>
      <c r="C2662" s="3" t="s">
        <v>80</v>
      </c>
      <c r="D2662" s="4">
        <v>922852.51704200939</v>
      </c>
      <c r="E2662" t="str">
        <f t="shared" si="82"/>
        <v>May</v>
      </c>
      <c r="F2662" t="str">
        <f t="shared" si="83"/>
        <v>2017</v>
      </c>
    </row>
    <row r="2663" spans="1:6" x14ac:dyDescent="0.25">
      <c r="A2663" s="5" t="s">
        <v>248</v>
      </c>
      <c r="B2663" s="3" t="s">
        <v>239</v>
      </c>
      <c r="C2663" s="3" t="s">
        <v>81</v>
      </c>
      <c r="D2663" s="4">
        <v>898297.19240907894</v>
      </c>
      <c r="E2663" t="str">
        <f t="shared" si="82"/>
        <v>Jun</v>
      </c>
      <c r="F2663" t="str">
        <f t="shared" si="83"/>
        <v>2017</v>
      </c>
    </row>
    <row r="2664" spans="1:6" x14ac:dyDescent="0.25">
      <c r="A2664" s="5" t="s">
        <v>248</v>
      </c>
      <c r="B2664" s="3" t="s">
        <v>239</v>
      </c>
      <c r="C2664" s="3" t="s">
        <v>82</v>
      </c>
      <c r="D2664" s="4">
        <v>886529.74126868113</v>
      </c>
      <c r="E2664" t="str">
        <f t="shared" si="82"/>
        <v>Jul</v>
      </c>
      <c r="F2664" t="str">
        <f t="shared" si="83"/>
        <v>2017</v>
      </c>
    </row>
    <row r="2665" spans="1:6" x14ac:dyDescent="0.25">
      <c r="A2665" s="5" t="s">
        <v>248</v>
      </c>
      <c r="B2665" s="3" t="s">
        <v>239</v>
      </c>
      <c r="C2665" s="3" t="s">
        <v>83</v>
      </c>
      <c r="D2665" s="4">
        <v>876565.15745100647</v>
      </c>
      <c r="E2665" t="str">
        <f t="shared" si="82"/>
        <v>Aug</v>
      </c>
      <c r="F2665" t="str">
        <f t="shared" si="83"/>
        <v>2017</v>
      </c>
    </row>
    <row r="2666" spans="1:6" x14ac:dyDescent="0.25">
      <c r="A2666" s="5" t="s">
        <v>248</v>
      </c>
      <c r="B2666" s="3" t="s">
        <v>239</v>
      </c>
      <c r="C2666" s="3" t="s">
        <v>84</v>
      </c>
      <c r="D2666" s="4">
        <v>856668.18792176386</v>
      </c>
      <c r="E2666" t="str">
        <f t="shared" si="82"/>
        <v>Sep</v>
      </c>
      <c r="F2666" t="str">
        <f t="shared" si="83"/>
        <v>2017</v>
      </c>
    </row>
    <row r="2667" spans="1:6" x14ac:dyDescent="0.25">
      <c r="A2667" s="5" t="s">
        <v>248</v>
      </c>
      <c r="B2667" s="3" t="s">
        <v>239</v>
      </c>
      <c r="C2667" s="3" t="s">
        <v>85</v>
      </c>
      <c r="D2667" s="4">
        <v>840158.10228408652</v>
      </c>
      <c r="E2667" t="str">
        <f t="shared" si="82"/>
        <v>Oct</v>
      </c>
      <c r="F2667" t="str">
        <f t="shared" si="83"/>
        <v>2017</v>
      </c>
    </row>
    <row r="2668" spans="1:6" x14ac:dyDescent="0.25">
      <c r="A2668" s="5" t="s">
        <v>248</v>
      </c>
      <c r="B2668" s="3" t="s">
        <v>239</v>
      </c>
      <c r="C2668" s="3" t="s">
        <v>86</v>
      </c>
      <c r="D2668" s="4">
        <v>825031.25367678213</v>
      </c>
      <c r="E2668" t="str">
        <f t="shared" si="82"/>
        <v>Nov</v>
      </c>
      <c r="F2668" t="str">
        <f t="shared" si="83"/>
        <v>2017</v>
      </c>
    </row>
    <row r="2669" spans="1:6" x14ac:dyDescent="0.25">
      <c r="A2669" s="5" t="s">
        <v>248</v>
      </c>
      <c r="B2669" s="3" t="s">
        <v>239</v>
      </c>
      <c r="C2669" s="3" t="s">
        <v>87</v>
      </c>
      <c r="D2669" s="4">
        <v>807128.53625964001</v>
      </c>
      <c r="E2669" t="str">
        <f t="shared" si="82"/>
        <v>Dec</v>
      </c>
      <c r="F2669" t="str">
        <f t="shared" si="83"/>
        <v>2017</v>
      </c>
    </row>
    <row r="2670" spans="1:6" x14ac:dyDescent="0.25">
      <c r="A2670" s="5" t="s">
        <v>248</v>
      </c>
      <c r="B2670" s="3" t="s">
        <v>239</v>
      </c>
      <c r="C2670" s="3" t="s">
        <v>88</v>
      </c>
      <c r="D2670" s="4">
        <v>785146.48303853453</v>
      </c>
      <c r="E2670" t="str">
        <f t="shared" si="82"/>
        <v>Jan</v>
      </c>
      <c r="F2670" t="str">
        <f t="shared" si="83"/>
        <v>2018</v>
      </c>
    </row>
    <row r="2671" spans="1:6" x14ac:dyDescent="0.25">
      <c r="A2671" s="5" t="s">
        <v>248</v>
      </c>
      <c r="B2671" s="3" t="s">
        <v>239</v>
      </c>
      <c r="C2671" s="3" t="s">
        <v>89</v>
      </c>
      <c r="D2671" s="4">
        <v>778154.91132912133</v>
      </c>
      <c r="E2671" t="str">
        <f t="shared" si="82"/>
        <v>Feb</v>
      </c>
      <c r="F2671" t="str">
        <f t="shared" si="83"/>
        <v>2018</v>
      </c>
    </row>
    <row r="2672" spans="1:6" x14ac:dyDescent="0.25">
      <c r="A2672" s="5" t="s">
        <v>248</v>
      </c>
      <c r="B2672" s="3" t="s">
        <v>239</v>
      </c>
      <c r="C2672" s="3" t="s">
        <v>90</v>
      </c>
      <c r="D2672" s="4">
        <v>759122.86963004747</v>
      </c>
      <c r="E2672" t="str">
        <f t="shared" si="82"/>
        <v>Mar</v>
      </c>
      <c r="F2672" t="str">
        <f t="shared" si="83"/>
        <v>2018</v>
      </c>
    </row>
    <row r="2673" spans="1:6" x14ac:dyDescent="0.25">
      <c r="A2673" s="5" t="s">
        <v>248</v>
      </c>
      <c r="B2673" s="3" t="s">
        <v>239</v>
      </c>
      <c r="C2673" s="3" t="s">
        <v>91</v>
      </c>
      <c r="D2673" s="4">
        <v>748322.04459775169</v>
      </c>
      <c r="E2673" t="str">
        <f t="shared" si="82"/>
        <v>Apr</v>
      </c>
      <c r="F2673" t="str">
        <f t="shared" si="83"/>
        <v>2018</v>
      </c>
    </row>
    <row r="2674" spans="1:6" x14ac:dyDescent="0.25">
      <c r="A2674" s="5" t="s">
        <v>248</v>
      </c>
      <c r="B2674" s="3" t="s">
        <v>239</v>
      </c>
      <c r="C2674" s="3" t="s">
        <v>92</v>
      </c>
      <c r="D2674" s="4">
        <v>742285.02376453823</v>
      </c>
      <c r="E2674" t="str">
        <f t="shared" si="82"/>
        <v>May</v>
      </c>
      <c r="F2674" t="str">
        <f t="shared" si="83"/>
        <v>2018</v>
      </c>
    </row>
    <row r="2675" spans="1:6" x14ac:dyDescent="0.25">
      <c r="A2675" s="5" t="s">
        <v>248</v>
      </c>
      <c r="B2675" s="3" t="s">
        <v>239</v>
      </c>
      <c r="C2675" s="3" t="s">
        <v>93</v>
      </c>
      <c r="D2675" s="4">
        <v>724540.99509208836</v>
      </c>
      <c r="E2675" t="str">
        <f t="shared" si="82"/>
        <v>Jun</v>
      </c>
      <c r="F2675" t="str">
        <f t="shared" si="83"/>
        <v>2018</v>
      </c>
    </row>
    <row r="2676" spans="1:6" x14ac:dyDescent="0.25">
      <c r="A2676" s="5" t="s">
        <v>248</v>
      </c>
      <c r="B2676" s="3" t="s">
        <v>239</v>
      </c>
      <c r="C2676" s="3" t="s">
        <v>94</v>
      </c>
      <c r="D2676" s="4">
        <v>709795.7371355202</v>
      </c>
      <c r="E2676" t="str">
        <f t="shared" si="82"/>
        <v>Jul</v>
      </c>
      <c r="F2676" t="str">
        <f t="shared" si="83"/>
        <v>2018</v>
      </c>
    </row>
    <row r="2677" spans="1:6" x14ac:dyDescent="0.25">
      <c r="A2677" s="5" t="s">
        <v>248</v>
      </c>
      <c r="B2677" s="3" t="s">
        <v>239</v>
      </c>
      <c r="C2677" s="3" t="s">
        <v>95</v>
      </c>
      <c r="D2677" s="4">
        <v>698183.25206893007</v>
      </c>
      <c r="E2677" t="str">
        <f t="shared" si="82"/>
        <v>Aug</v>
      </c>
      <c r="F2677" t="str">
        <f t="shared" si="83"/>
        <v>2018</v>
      </c>
    </row>
    <row r="2678" spans="1:6" x14ac:dyDescent="0.25">
      <c r="A2678" s="5" t="s">
        <v>248</v>
      </c>
      <c r="B2678" s="3" t="s">
        <v>239</v>
      </c>
      <c r="C2678" s="3" t="s">
        <v>96</v>
      </c>
      <c r="D2678" s="4">
        <v>685334.68438268057</v>
      </c>
      <c r="E2678" t="str">
        <f t="shared" si="82"/>
        <v>Sep</v>
      </c>
      <c r="F2678" t="str">
        <f t="shared" si="83"/>
        <v>2018</v>
      </c>
    </row>
    <row r="2679" spans="1:6" x14ac:dyDescent="0.25">
      <c r="A2679" s="5" t="s">
        <v>248</v>
      </c>
      <c r="B2679" s="3" t="s">
        <v>239</v>
      </c>
      <c r="C2679" s="3" t="s">
        <v>97</v>
      </c>
      <c r="D2679" s="4">
        <v>671585.12477491796</v>
      </c>
      <c r="E2679" t="str">
        <f t="shared" si="82"/>
        <v>Oct</v>
      </c>
      <c r="F2679" t="str">
        <f t="shared" si="83"/>
        <v>2018</v>
      </c>
    </row>
    <row r="2680" spans="1:6" x14ac:dyDescent="0.25">
      <c r="A2680" s="5" t="s">
        <v>248</v>
      </c>
      <c r="B2680" s="3" t="s">
        <v>239</v>
      </c>
      <c r="C2680" s="3" t="s">
        <v>98</v>
      </c>
      <c r="D2680" s="4">
        <v>661864.05039386638</v>
      </c>
      <c r="E2680" t="str">
        <f t="shared" si="82"/>
        <v>Nov</v>
      </c>
      <c r="F2680" t="str">
        <f t="shared" si="83"/>
        <v>2018</v>
      </c>
    </row>
    <row r="2681" spans="1:6" x14ac:dyDescent="0.25">
      <c r="A2681" s="5" t="s">
        <v>248</v>
      </c>
      <c r="B2681" s="3" t="s">
        <v>239</v>
      </c>
      <c r="C2681" s="3" t="s">
        <v>99</v>
      </c>
      <c r="D2681" s="4">
        <v>651931.75712597277</v>
      </c>
      <c r="E2681" t="str">
        <f t="shared" si="82"/>
        <v>Dec</v>
      </c>
      <c r="F2681" t="str">
        <f t="shared" si="83"/>
        <v>2018</v>
      </c>
    </row>
    <row r="2682" spans="1:6" x14ac:dyDescent="0.25">
      <c r="A2682" s="5" t="s">
        <v>248</v>
      </c>
      <c r="B2682" s="3" t="s">
        <v>239</v>
      </c>
      <c r="C2682" s="3" t="s">
        <v>100</v>
      </c>
      <c r="D2682" s="4">
        <v>636024.38676621811</v>
      </c>
      <c r="E2682" t="str">
        <f t="shared" si="82"/>
        <v>Jan</v>
      </c>
      <c r="F2682" t="str">
        <f t="shared" si="83"/>
        <v>2019</v>
      </c>
    </row>
    <row r="2683" spans="1:6" x14ac:dyDescent="0.25">
      <c r="A2683" s="5" t="s">
        <v>248</v>
      </c>
      <c r="B2683" s="3" t="s">
        <v>239</v>
      </c>
      <c r="C2683" s="3" t="s">
        <v>101</v>
      </c>
      <c r="D2683" s="4">
        <v>631175.28719884134</v>
      </c>
      <c r="E2683" t="str">
        <f t="shared" si="82"/>
        <v>Feb</v>
      </c>
      <c r="F2683" t="str">
        <f t="shared" si="83"/>
        <v>2019</v>
      </c>
    </row>
    <row r="2684" spans="1:6" x14ac:dyDescent="0.25">
      <c r="A2684" s="5" t="s">
        <v>248</v>
      </c>
      <c r="B2684" s="3" t="s">
        <v>239</v>
      </c>
      <c r="C2684" s="3" t="s">
        <v>102</v>
      </c>
      <c r="D2684" s="4">
        <v>616285.98986560991</v>
      </c>
      <c r="E2684" t="str">
        <f t="shared" si="82"/>
        <v>Mar</v>
      </c>
      <c r="F2684" t="str">
        <f t="shared" si="83"/>
        <v>2019</v>
      </c>
    </row>
    <row r="2685" spans="1:6" x14ac:dyDescent="0.25">
      <c r="A2685" s="5" t="s">
        <v>248</v>
      </c>
      <c r="B2685" s="3" t="s">
        <v>239</v>
      </c>
      <c r="C2685" s="3" t="s">
        <v>103</v>
      </c>
      <c r="D2685" s="4">
        <v>608101.68219682632</v>
      </c>
      <c r="E2685" t="str">
        <f t="shared" si="82"/>
        <v>Apr</v>
      </c>
      <c r="F2685" t="str">
        <f t="shared" si="83"/>
        <v>2019</v>
      </c>
    </row>
    <row r="2686" spans="1:6" x14ac:dyDescent="0.25">
      <c r="A2686" s="5" t="s">
        <v>248</v>
      </c>
      <c r="B2686" s="3" t="s">
        <v>239</v>
      </c>
      <c r="C2686" s="3" t="s">
        <v>104</v>
      </c>
      <c r="D2686" s="4">
        <v>602536.67519745277</v>
      </c>
      <c r="E2686" t="str">
        <f t="shared" si="82"/>
        <v>May</v>
      </c>
      <c r="F2686" t="str">
        <f t="shared" si="83"/>
        <v>2019</v>
      </c>
    </row>
    <row r="2687" spans="1:6" x14ac:dyDescent="0.25">
      <c r="A2687" s="5" t="s">
        <v>248</v>
      </c>
      <c r="B2687" s="3" t="s">
        <v>239</v>
      </c>
      <c r="C2687" s="3" t="s">
        <v>105</v>
      </c>
      <c r="D2687" s="4">
        <v>587892.31581756938</v>
      </c>
      <c r="E2687" t="str">
        <f t="shared" si="82"/>
        <v>Jun</v>
      </c>
      <c r="F2687" t="str">
        <f t="shared" si="83"/>
        <v>2019</v>
      </c>
    </row>
    <row r="2688" spans="1:6" x14ac:dyDescent="0.25">
      <c r="A2688" s="5" t="s">
        <v>248</v>
      </c>
      <c r="B2688" s="3" t="s">
        <v>239</v>
      </c>
      <c r="C2688" s="3" t="s">
        <v>106</v>
      </c>
      <c r="D2688" s="4">
        <v>581959.12474219664</v>
      </c>
      <c r="E2688" t="str">
        <f t="shared" si="82"/>
        <v>Jul</v>
      </c>
      <c r="F2688" t="str">
        <f t="shared" si="83"/>
        <v>2019</v>
      </c>
    </row>
    <row r="2689" spans="1:6" x14ac:dyDescent="0.25">
      <c r="A2689" s="5" t="s">
        <v>248</v>
      </c>
      <c r="B2689" s="3" t="s">
        <v>239</v>
      </c>
      <c r="C2689" s="3" t="s">
        <v>107</v>
      </c>
      <c r="D2689" s="4">
        <v>572075.49819376739</v>
      </c>
      <c r="E2689" t="str">
        <f t="shared" si="82"/>
        <v>Aug</v>
      </c>
      <c r="F2689" t="str">
        <f t="shared" si="83"/>
        <v>2019</v>
      </c>
    </row>
    <row r="2690" spans="1:6" x14ac:dyDescent="0.25">
      <c r="A2690" s="5" t="s">
        <v>248</v>
      </c>
      <c r="B2690" s="3" t="s">
        <v>239</v>
      </c>
      <c r="C2690" s="3" t="s">
        <v>108</v>
      </c>
      <c r="D2690" s="4">
        <v>557572.17597265926</v>
      </c>
      <c r="E2690" t="str">
        <f t="shared" si="82"/>
        <v>Sep</v>
      </c>
      <c r="F2690" t="str">
        <f t="shared" si="83"/>
        <v>2019</v>
      </c>
    </row>
    <row r="2691" spans="1:6" x14ac:dyDescent="0.25">
      <c r="A2691" s="5" t="s">
        <v>248</v>
      </c>
      <c r="B2691" s="3" t="s">
        <v>239</v>
      </c>
      <c r="C2691" s="3" t="s">
        <v>109</v>
      </c>
      <c r="D2691" s="4">
        <v>548162.57140220702</v>
      </c>
      <c r="E2691" t="str">
        <f t="shared" ref="E2691:E2754" si="84">MID(C2691,1,3)</f>
        <v>Oct</v>
      </c>
      <c r="F2691" t="str">
        <f t="shared" ref="F2691:F2754" si="85">MID(C2691,5,4)</f>
        <v>2019</v>
      </c>
    </row>
    <row r="2692" spans="1:6" x14ac:dyDescent="0.25">
      <c r="A2692" s="5" t="s">
        <v>248</v>
      </c>
      <c r="B2692" s="3" t="s">
        <v>239</v>
      </c>
      <c r="C2692" s="3" t="s">
        <v>110</v>
      </c>
      <c r="D2692" s="4">
        <v>542437.18064601102</v>
      </c>
      <c r="E2692" t="str">
        <f t="shared" si="84"/>
        <v>Nov</v>
      </c>
      <c r="F2692" t="str">
        <f t="shared" si="85"/>
        <v>2019</v>
      </c>
    </row>
    <row r="2693" spans="1:6" x14ac:dyDescent="0.25">
      <c r="A2693" s="5" t="s">
        <v>248</v>
      </c>
      <c r="B2693" s="3" t="s">
        <v>239</v>
      </c>
      <c r="C2693" s="3" t="s">
        <v>111</v>
      </c>
      <c r="D2693" s="4">
        <v>533986.87865665765</v>
      </c>
      <c r="E2693" t="str">
        <f t="shared" si="84"/>
        <v>Dec</v>
      </c>
      <c r="F2693" t="str">
        <f t="shared" si="85"/>
        <v>2019</v>
      </c>
    </row>
    <row r="2694" spans="1:6" x14ac:dyDescent="0.25">
      <c r="A2694" s="5" t="s">
        <v>248</v>
      </c>
      <c r="B2694" s="3" t="s">
        <v>239</v>
      </c>
      <c r="C2694" s="3" t="s">
        <v>112</v>
      </c>
      <c r="D2694" s="4">
        <v>524724.93853986193</v>
      </c>
      <c r="E2694" t="str">
        <f t="shared" si="84"/>
        <v>Jan</v>
      </c>
      <c r="F2694" t="str">
        <f t="shared" si="85"/>
        <v>2020</v>
      </c>
    </row>
    <row r="2695" spans="1:6" x14ac:dyDescent="0.25">
      <c r="A2695" s="5" t="s">
        <v>248</v>
      </c>
      <c r="B2695" s="3" t="s">
        <v>239</v>
      </c>
      <c r="C2695" s="3" t="s">
        <v>113</v>
      </c>
      <c r="D2695" s="4">
        <v>523486.04574401851</v>
      </c>
      <c r="E2695" t="str">
        <f t="shared" si="84"/>
        <v>Feb</v>
      </c>
      <c r="F2695" t="str">
        <f t="shared" si="85"/>
        <v>2020</v>
      </c>
    </row>
    <row r="2696" spans="1:6" x14ac:dyDescent="0.25">
      <c r="A2696" s="5" t="s">
        <v>248</v>
      </c>
      <c r="B2696" s="3" t="s">
        <v>239</v>
      </c>
      <c r="C2696" s="3" t="s">
        <v>114</v>
      </c>
      <c r="D2696" s="4">
        <v>507001.30248217995</v>
      </c>
      <c r="E2696" t="str">
        <f t="shared" si="84"/>
        <v>Mar</v>
      </c>
      <c r="F2696" t="str">
        <f t="shared" si="85"/>
        <v>2020</v>
      </c>
    </row>
    <row r="2697" spans="1:6" x14ac:dyDescent="0.25">
      <c r="A2697" s="5" t="s">
        <v>248</v>
      </c>
      <c r="B2697" s="3" t="s">
        <v>239</v>
      </c>
      <c r="C2697" s="3" t="s">
        <v>115</v>
      </c>
      <c r="D2697" s="4">
        <v>497035.63188135385</v>
      </c>
      <c r="E2697" t="str">
        <f t="shared" si="84"/>
        <v>Apr</v>
      </c>
      <c r="F2697" t="str">
        <f t="shared" si="85"/>
        <v>2020</v>
      </c>
    </row>
    <row r="2698" spans="1:6" x14ac:dyDescent="0.25">
      <c r="A2698" s="5" t="s">
        <v>248</v>
      </c>
      <c r="B2698" s="3" t="s">
        <v>239</v>
      </c>
      <c r="C2698" s="3" t="s">
        <v>116</v>
      </c>
      <c r="D2698" s="4">
        <v>498705.32369746134</v>
      </c>
      <c r="E2698" t="str">
        <f t="shared" si="84"/>
        <v>May</v>
      </c>
      <c r="F2698" t="str">
        <f t="shared" si="85"/>
        <v>2020</v>
      </c>
    </row>
    <row r="2699" spans="1:6" x14ac:dyDescent="0.25">
      <c r="A2699" s="5" t="s">
        <v>248</v>
      </c>
      <c r="B2699" s="3" t="s">
        <v>239</v>
      </c>
      <c r="C2699" s="3" t="s">
        <v>117</v>
      </c>
      <c r="D2699" s="4">
        <v>487776.73638738063</v>
      </c>
      <c r="E2699" t="str">
        <f t="shared" si="84"/>
        <v>Jun</v>
      </c>
      <c r="F2699" t="str">
        <f t="shared" si="85"/>
        <v>2020</v>
      </c>
    </row>
    <row r="2700" spans="1:6" x14ac:dyDescent="0.25">
      <c r="A2700" s="5" t="s">
        <v>248</v>
      </c>
      <c r="B2700" s="3" t="s">
        <v>239</v>
      </c>
      <c r="C2700" s="3" t="s">
        <v>118</v>
      </c>
      <c r="D2700" s="4">
        <v>478958.56851306482</v>
      </c>
      <c r="E2700" t="str">
        <f t="shared" si="84"/>
        <v>Jul</v>
      </c>
      <c r="F2700" t="str">
        <f t="shared" si="85"/>
        <v>2020</v>
      </c>
    </row>
    <row r="2701" spans="1:6" x14ac:dyDescent="0.25">
      <c r="A2701" s="5" t="s">
        <v>248</v>
      </c>
      <c r="B2701" s="3" t="s">
        <v>239</v>
      </c>
      <c r="C2701" s="3" t="s">
        <v>119</v>
      </c>
      <c r="D2701" s="4">
        <v>470404.531026643</v>
      </c>
      <c r="E2701" t="str">
        <f t="shared" si="84"/>
        <v>Aug</v>
      </c>
      <c r="F2701" t="str">
        <f t="shared" si="85"/>
        <v>2020</v>
      </c>
    </row>
    <row r="2702" spans="1:6" x14ac:dyDescent="0.25">
      <c r="A2702" s="5" t="s">
        <v>248</v>
      </c>
      <c r="B2702" s="3" t="s">
        <v>239</v>
      </c>
      <c r="C2702" s="3" t="s">
        <v>120</v>
      </c>
      <c r="D2702" s="4">
        <v>460883.52303327189</v>
      </c>
      <c r="E2702" t="str">
        <f t="shared" si="84"/>
        <v>Sep</v>
      </c>
      <c r="F2702" t="str">
        <f t="shared" si="85"/>
        <v>2020</v>
      </c>
    </row>
    <row r="2703" spans="1:6" x14ac:dyDescent="0.25">
      <c r="A2703" s="5" t="s">
        <v>248</v>
      </c>
      <c r="B2703" s="3" t="s">
        <v>239</v>
      </c>
      <c r="C2703" s="3" t="s">
        <v>121</v>
      </c>
      <c r="D2703" s="4">
        <v>457305.26791590929</v>
      </c>
      <c r="E2703" t="str">
        <f t="shared" si="84"/>
        <v>Oct</v>
      </c>
      <c r="F2703" t="str">
        <f t="shared" si="85"/>
        <v>2020</v>
      </c>
    </row>
    <row r="2704" spans="1:6" x14ac:dyDescent="0.25">
      <c r="A2704" s="5" t="s">
        <v>248</v>
      </c>
      <c r="B2704" s="3" t="s">
        <v>239</v>
      </c>
      <c r="C2704" s="3" t="s">
        <v>122</v>
      </c>
      <c r="D2704" s="4">
        <v>453039.88238204474</v>
      </c>
      <c r="E2704" t="str">
        <f t="shared" si="84"/>
        <v>Nov</v>
      </c>
      <c r="F2704" t="str">
        <f t="shared" si="85"/>
        <v>2020</v>
      </c>
    </row>
    <row r="2705" spans="1:6" x14ac:dyDescent="0.25">
      <c r="A2705" s="5" t="s">
        <v>248</v>
      </c>
      <c r="B2705" s="3" t="s">
        <v>239</v>
      </c>
      <c r="C2705" s="3" t="s">
        <v>123</v>
      </c>
      <c r="D2705" s="4">
        <v>440889.71609906445</v>
      </c>
      <c r="E2705" t="str">
        <f t="shared" si="84"/>
        <v>Dec</v>
      </c>
      <c r="F2705" t="str">
        <f t="shared" si="85"/>
        <v>2020</v>
      </c>
    </row>
    <row r="2706" spans="1:6" x14ac:dyDescent="0.25">
      <c r="A2706" s="5" t="s">
        <v>248</v>
      </c>
      <c r="B2706" s="3" t="s">
        <v>239</v>
      </c>
      <c r="C2706" s="3" t="s">
        <v>124</v>
      </c>
      <c r="D2706" s="4">
        <v>431225.13949921349</v>
      </c>
      <c r="E2706" t="str">
        <f t="shared" si="84"/>
        <v>Jan</v>
      </c>
      <c r="F2706" t="str">
        <f t="shared" si="85"/>
        <v>2021</v>
      </c>
    </row>
    <row r="2707" spans="1:6" x14ac:dyDescent="0.25">
      <c r="A2707" s="5" t="s">
        <v>248</v>
      </c>
      <c r="B2707" s="3" t="s">
        <v>239</v>
      </c>
      <c r="C2707" s="3" t="s">
        <v>125</v>
      </c>
      <c r="D2707" s="4">
        <v>435631.74711870216</v>
      </c>
      <c r="E2707" t="str">
        <f t="shared" si="84"/>
        <v>Feb</v>
      </c>
      <c r="F2707" t="str">
        <f t="shared" si="85"/>
        <v>2021</v>
      </c>
    </row>
    <row r="2708" spans="1:6" x14ac:dyDescent="0.25">
      <c r="A2708" s="5" t="s">
        <v>248</v>
      </c>
      <c r="B2708" s="3" t="s">
        <v>239</v>
      </c>
      <c r="C2708" s="3" t="s">
        <v>126</v>
      </c>
      <c r="D2708" s="4">
        <v>413693.63626398519</v>
      </c>
      <c r="E2708" t="str">
        <f t="shared" si="84"/>
        <v>Mar</v>
      </c>
      <c r="F2708" t="str">
        <f t="shared" si="85"/>
        <v>2021</v>
      </c>
    </row>
    <row r="2709" spans="1:6" x14ac:dyDescent="0.25">
      <c r="A2709" s="5" t="s">
        <v>248</v>
      </c>
      <c r="B2709" s="3" t="s">
        <v>239</v>
      </c>
      <c r="C2709" s="3" t="s">
        <v>127</v>
      </c>
      <c r="D2709" s="4">
        <v>404352.81827448634</v>
      </c>
      <c r="E2709" t="str">
        <f t="shared" si="84"/>
        <v>Apr</v>
      </c>
      <c r="F2709" t="str">
        <f t="shared" si="85"/>
        <v>2021</v>
      </c>
    </row>
    <row r="2710" spans="1:6" x14ac:dyDescent="0.25">
      <c r="A2710" s="5" t="s">
        <v>248</v>
      </c>
      <c r="B2710" s="3" t="s">
        <v>239</v>
      </c>
      <c r="C2710" s="3" t="s">
        <v>128</v>
      </c>
      <c r="D2710" s="4">
        <v>401112.78009945562</v>
      </c>
      <c r="E2710" t="str">
        <f t="shared" si="84"/>
        <v>May</v>
      </c>
      <c r="F2710" t="str">
        <f t="shared" si="85"/>
        <v>2021</v>
      </c>
    </row>
    <row r="2711" spans="1:6" x14ac:dyDescent="0.25">
      <c r="A2711" s="5" t="s">
        <v>248</v>
      </c>
      <c r="B2711" s="3" t="s">
        <v>239</v>
      </c>
      <c r="C2711" s="3" t="s">
        <v>129</v>
      </c>
      <c r="D2711" s="4">
        <v>391397.3369116339</v>
      </c>
      <c r="E2711" t="str">
        <f t="shared" si="84"/>
        <v>Jun</v>
      </c>
      <c r="F2711" t="str">
        <f t="shared" si="85"/>
        <v>2021</v>
      </c>
    </row>
    <row r="2712" spans="1:6" x14ac:dyDescent="0.25">
      <c r="A2712" s="5" t="s">
        <v>248</v>
      </c>
      <c r="B2712" s="3" t="s">
        <v>239</v>
      </c>
      <c r="C2712" s="3" t="s">
        <v>130</v>
      </c>
      <c r="D2712" s="4">
        <v>384297.05994938279</v>
      </c>
      <c r="E2712" t="str">
        <f t="shared" si="84"/>
        <v>Jul</v>
      </c>
      <c r="F2712" t="str">
        <f t="shared" si="85"/>
        <v>2021</v>
      </c>
    </row>
    <row r="2713" spans="1:6" x14ac:dyDescent="0.25">
      <c r="A2713" s="5" t="s">
        <v>248</v>
      </c>
      <c r="B2713" s="3" t="s">
        <v>239</v>
      </c>
      <c r="C2713" s="3" t="s">
        <v>131</v>
      </c>
      <c r="D2713" s="4">
        <v>380174.13384630909</v>
      </c>
      <c r="E2713" t="str">
        <f t="shared" si="84"/>
        <v>Aug</v>
      </c>
      <c r="F2713" t="str">
        <f t="shared" si="85"/>
        <v>2021</v>
      </c>
    </row>
    <row r="2714" spans="1:6" x14ac:dyDescent="0.25">
      <c r="A2714" s="5" t="s">
        <v>248</v>
      </c>
      <c r="B2714" s="3" t="s">
        <v>239</v>
      </c>
      <c r="C2714" s="3" t="s">
        <v>132</v>
      </c>
      <c r="D2714" s="4">
        <v>373667.1326628938</v>
      </c>
      <c r="E2714" t="str">
        <f t="shared" si="84"/>
        <v>Sep</v>
      </c>
      <c r="F2714" t="str">
        <f t="shared" si="85"/>
        <v>2021</v>
      </c>
    </row>
    <row r="2715" spans="1:6" x14ac:dyDescent="0.25">
      <c r="A2715" s="5" t="s">
        <v>248</v>
      </c>
      <c r="B2715" s="3" t="s">
        <v>239</v>
      </c>
      <c r="C2715" s="3" t="s">
        <v>133</v>
      </c>
      <c r="D2715" s="4">
        <v>370221.59662090056</v>
      </c>
      <c r="E2715" t="str">
        <f t="shared" si="84"/>
        <v>Oct</v>
      </c>
      <c r="F2715" t="str">
        <f t="shared" si="85"/>
        <v>2021</v>
      </c>
    </row>
    <row r="2716" spans="1:6" x14ac:dyDescent="0.25">
      <c r="A2716" s="5" t="s">
        <v>248</v>
      </c>
      <c r="B2716" s="3" t="s">
        <v>239</v>
      </c>
      <c r="C2716" s="3" t="s">
        <v>134</v>
      </c>
      <c r="D2716" s="4">
        <v>367686.02516715962</v>
      </c>
      <c r="E2716" t="str">
        <f t="shared" si="84"/>
        <v>Nov</v>
      </c>
      <c r="F2716" t="str">
        <f t="shared" si="85"/>
        <v>2021</v>
      </c>
    </row>
    <row r="2717" spans="1:6" x14ac:dyDescent="0.25">
      <c r="A2717" s="5" t="s">
        <v>248</v>
      </c>
      <c r="B2717" s="3" t="s">
        <v>239</v>
      </c>
      <c r="C2717" s="3" t="s">
        <v>135</v>
      </c>
      <c r="D2717" s="4">
        <v>369789.4634169396</v>
      </c>
      <c r="E2717" t="str">
        <f t="shared" si="84"/>
        <v>Dec</v>
      </c>
      <c r="F2717" t="str">
        <f t="shared" si="85"/>
        <v>2021</v>
      </c>
    </row>
    <row r="2718" spans="1:6" x14ac:dyDescent="0.25">
      <c r="A2718" s="5" t="s">
        <v>248</v>
      </c>
      <c r="B2718" s="3" t="s">
        <v>239</v>
      </c>
      <c r="C2718" s="3" t="s">
        <v>136</v>
      </c>
      <c r="D2718" s="4">
        <v>340875.85743944847</v>
      </c>
      <c r="E2718" t="str">
        <f t="shared" si="84"/>
        <v>Jan</v>
      </c>
      <c r="F2718" t="str">
        <f t="shared" si="85"/>
        <v>2022</v>
      </c>
    </row>
    <row r="2719" spans="1:6" x14ac:dyDescent="0.25">
      <c r="A2719" s="5" t="s">
        <v>248</v>
      </c>
      <c r="B2719" s="3" t="s">
        <v>239</v>
      </c>
      <c r="C2719" s="3" t="s">
        <v>137</v>
      </c>
      <c r="D2719" s="4">
        <v>333423.36194393667</v>
      </c>
      <c r="E2719" t="str">
        <f t="shared" si="84"/>
        <v>Feb</v>
      </c>
      <c r="F2719" t="str">
        <f t="shared" si="85"/>
        <v>2022</v>
      </c>
    </row>
    <row r="2720" spans="1:6" x14ac:dyDescent="0.25">
      <c r="A2720" s="5" t="s">
        <v>248</v>
      </c>
      <c r="B2720" s="3" t="s">
        <v>239</v>
      </c>
      <c r="C2720" s="3" t="s">
        <v>138</v>
      </c>
      <c r="D2720" s="4">
        <v>187376.55824243341</v>
      </c>
      <c r="E2720" t="str">
        <f t="shared" si="84"/>
        <v>Mar</v>
      </c>
      <c r="F2720" t="str">
        <f t="shared" si="85"/>
        <v>2022</v>
      </c>
    </row>
    <row r="2721" spans="1:6" x14ac:dyDescent="0.25">
      <c r="A2721" s="5" t="s">
        <v>248</v>
      </c>
      <c r="B2721" s="3" t="s">
        <v>239</v>
      </c>
      <c r="C2721" s="3" t="s">
        <v>139</v>
      </c>
      <c r="D2721" s="4">
        <v>170237.61224428212</v>
      </c>
      <c r="E2721" t="str">
        <f t="shared" si="84"/>
        <v>Apr</v>
      </c>
      <c r="F2721" t="str">
        <f t="shared" si="85"/>
        <v>2022</v>
      </c>
    </row>
    <row r="2722" spans="1:6" x14ac:dyDescent="0.25">
      <c r="A2722" s="5" t="s">
        <v>248</v>
      </c>
      <c r="B2722" s="3" t="s">
        <v>239</v>
      </c>
      <c r="C2722" s="3" t="s">
        <v>140</v>
      </c>
      <c r="D2722" s="4">
        <v>167362.9774818173</v>
      </c>
      <c r="E2722" t="str">
        <f t="shared" si="84"/>
        <v>May</v>
      </c>
      <c r="F2722" t="str">
        <f t="shared" si="85"/>
        <v>2022</v>
      </c>
    </row>
    <row r="2723" spans="1:6" x14ac:dyDescent="0.25">
      <c r="A2723" s="5" t="s">
        <v>248</v>
      </c>
      <c r="B2723" s="3" t="s">
        <v>239</v>
      </c>
      <c r="C2723" s="3" t="s">
        <v>141</v>
      </c>
      <c r="D2723" s="4">
        <v>165796.06680382829</v>
      </c>
      <c r="E2723" t="str">
        <f t="shared" si="84"/>
        <v>Jun</v>
      </c>
      <c r="F2723" t="str">
        <f t="shared" si="85"/>
        <v>2022</v>
      </c>
    </row>
    <row r="2724" spans="1:6" x14ac:dyDescent="0.25">
      <c r="A2724" s="5" t="s">
        <v>248</v>
      </c>
      <c r="B2724" s="3" t="s">
        <v>239</v>
      </c>
      <c r="C2724" s="3" t="s">
        <v>142</v>
      </c>
      <c r="D2724" s="4">
        <v>163550.85119633449</v>
      </c>
      <c r="E2724" t="str">
        <f t="shared" si="84"/>
        <v>Jul</v>
      </c>
      <c r="F2724" t="str">
        <f t="shared" si="85"/>
        <v>2022</v>
      </c>
    </row>
    <row r="2725" spans="1:6" x14ac:dyDescent="0.25">
      <c r="A2725" s="5" t="s">
        <v>248</v>
      </c>
      <c r="B2725" s="3" t="s">
        <v>239</v>
      </c>
      <c r="C2725" s="3" t="s">
        <v>143</v>
      </c>
      <c r="D2725" s="4">
        <v>161759.1985612803</v>
      </c>
      <c r="E2725" t="str">
        <f t="shared" si="84"/>
        <v>Aug</v>
      </c>
      <c r="F2725" t="str">
        <f t="shared" si="85"/>
        <v>2022</v>
      </c>
    </row>
    <row r="2726" spans="1:6" x14ac:dyDescent="0.25">
      <c r="A2726" s="5" t="s">
        <v>248</v>
      </c>
      <c r="B2726" s="3" t="s">
        <v>239</v>
      </c>
      <c r="C2726" s="3" t="s">
        <v>144</v>
      </c>
      <c r="D2726" s="4">
        <v>159915.95783737928</v>
      </c>
      <c r="E2726" t="str">
        <f t="shared" si="84"/>
        <v>Sep</v>
      </c>
      <c r="F2726" t="str">
        <f t="shared" si="85"/>
        <v>2022</v>
      </c>
    </row>
    <row r="2727" spans="1:6" x14ac:dyDescent="0.25">
      <c r="A2727" s="5" t="s">
        <v>248</v>
      </c>
      <c r="B2727" s="3" t="s">
        <v>239</v>
      </c>
      <c r="C2727" s="3" t="s">
        <v>145</v>
      </c>
      <c r="D2727" s="4">
        <v>158135.57897102332</v>
      </c>
      <c r="E2727" t="str">
        <f t="shared" si="84"/>
        <v>Oct</v>
      </c>
      <c r="F2727" t="str">
        <f t="shared" si="85"/>
        <v>2022</v>
      </c>
    </row>
    <row r="2728" spans="1:6" x14ac:dyDescent="0.25">
      <c r="A2728" s="5" t="s">
        <v>248</v>
      </c>
      <c r="B2728" s="3" t="s">
        <v>239</v>
      </c>
      <c r="C2728" s="3" t="s">
        <v>146</v>
      </c>
      <c r="D2728" s="4">
        <v>156376.62935674732</v>
      </c>
      <c r="E2728" t="str">
        <f t="shared" si="84"/>
        <v>Nov</v>
      </c>
      <c r="F2728" t="str">
        <f t="shared" si="85"/>
        <v>2022</v>
      </c>
    </row>
    <row r="2729" spans="1:6" x14ac:dyDescent="0.25">
      <c r="A2729" s="5" t="s">
        <v>248</v>
      </c>
      <c r="B2729" s="3" t="s">
        <v>239</v>
      </c>
      <c r="C2729" s="3" t="s">
        <v>147</v>
      </c>
      <c r="D2729" s="4">
        <v>157295.02626094606</v>
      </c>
      <c r="E2729" t="str">
        <f t="shared" si="84"/>
        <v>Dec</v>
      </c>
      <c r="F2729" t="str">
        <f t="shared" si="85"/>
        <v>2022</v>
      </c>
    </row>
    <row r="2730" spans="1:6" x14ac:dyDescent="0.25">
      <c r="A2730" s="5" t="s">
        <v>248</v>
      </c>
      <c r="B2730" s="3" t="s">
        <v>239</v>
      </c>
      <c r="C2730" s="3" t="s">
        <v>148</v>
      </c>
      <c r="D2730" s="4">
        <v>152921.86517097766</v>
      </c>
      <c r="E2730" t="str">
        <f t="shared" si="84"/>
        <v>Jan</v>
      </c>
      <c r="F2730" t="str">
        <f t="shared" si="85"/>
        <v>2023</v>
      </c>
    </row>
    <row r="2731" spans="1:6" x14ac:dyDescent="0.25">
      <c r="A2731" s="5" t="s">
        <v>248</v>
      </c>
      <c r="B2731" s="3" t="s">
        <v>239</v>
      </c>
      <c r="C2731" s="3" t="s">
        <v>149</v>
      </c>
      <c r="D2731" s="4">
        <v>151225.38267933979</v>
      </c>
      <c r="E2731" t="str">
        <f t="shared" si="84"/>
        <v>Feb</v>
      </c>
      <c r="F2731" t="str">
        <f t="shared" si="85"/>
        <v>2023</v>
      </c>
    </row>
    <row r="2732" spans="1:6" x14ac:dyDescent="0.25">
      <c r="A2732" s="5" t="s">
        <v>248</v>
      </c>
      <c r="B2732" s="3" t="s">
        <v>239</v>
      </c>
      <c r="C2732" s="3" t="s">
        <v>150</v>
      </c>
      <c r="D2732" s="4">
        <v>149549.13890788489</v>
      </c>
      <c r="E2732" t="str">
        <f t="shared" si="84"/>
        <v>Mar</v>
      </c>
      <c r="F2732" t="str">
        <f t="shared" si="85"/>
        <v>2023</v>
      </c>
    </row>
    <row r="2733" spans="1:6" x14ac:dyDescent="0.25">
      <c r="A2733" s="5" t="s">
        <v>248</v>
      </c>
      <c r="B2733" s="3" t="s">
        <v>239</v>
      </c>
      <c r="C2733" s="3" t="s">
        <v>151</v>
      </c>
      <c r="D2733" s="4">
        <v>147892.85327224311</v>
      </c>
      <c r="E2733" t="str">
        <f t="shared" si="84"/>
        <v>Apr</v>
      </c>
      <c r="F2733" t="str">
        <f t="shared" si="85"/>
        <v>2023</v>
      </c>
    </row>
    <row r="2734" spans="1:6" x14ac:dyDescent="0.25">
      <c r="A2734" s="5" t="s">
        <v>248</v>
      </c>
      <c r="B2734" s="3" t="s">
        <v>239</v>
      </c>
      <c r="C2734" s="3" t="s">
        <v>152</v>
      </c>
      <c r="D2734" s="4">
        <v>146256.23685061379</v>
      </c>
      <c r="E2734" t="str">
        <f t="shared" si="84"/>
        <v>May</v>
      </c>
      <c r="F2734" t="str">
        <f t="shared" si="85"/>
        <v>2023</v>
      </c>
    </row>
    <row r="2735" spans="1:6" x14ac:dyDescent="0.25">
      <c r="A2735" s="5" t="s">
        <v>248</v>
      </c>
      <c r="B2735" s="3" t="s">
        <v>239</v>
      </c>
      <c r="C2735" s="3" t="s">
        <v>153</v>
      </c>
      <c r="D2735" s="4">
        <v>144639.02706477349</v>
      </c>
      <c r="E2735" t="str">
        <f t="shared" si="84"/>
        <v>Jun</v>
      </c>
      <c r="F2735" t="str">
        <f t="shared" si="85"/>
        <v>2023</v>
      </c>
    </row>
    <row r="2736" spans="1:6" x14ac:dyDescent="0.25">
      <c r="A2736" s="5" t="s">
        <v>248</v>
      </c>
      <c r="B2736" s="3" t="s">
        <v>239</v>
      </c>
      <c r="C2736" s="3" t="s">
        <v>154</v>
      </c>
      <c r="D2736" s="4">
        <v>143040.9437230895</v>
      </c>
      <c r="E2736" t="str">
        <f t="shared" si="84"/>
        <v>Jul</v>
      </c>
      <c r="F2736" t="str">
        <f t="shared" si="85"/>
        <v>2023</v>
      </c>
    </row>
    <row r="2737" spans="1:6" x14ac:dyDescent="0.25">
      <c r="A2737" s="5" t="s">
        <v>248</v>
      </c>
      <c r="B2737" s="3" t="s">
        <v>239</v>
      </c>
      <c r="C2737" s="3" t="s">
        <v>155</v>
      </c>
      <c r="D2737" s="4">
        <v>141461.72604733854</v>
      </c>
      <c r="E2737" t="str">
        <f t="shared" si="84"/>
        <v>Aug</v>
      </c>
      <c r="F2737" t="str">
        <f t="shared" si="85"/>
        <v>2023</v>
      </c>
    </row>
    <row r="2738" spans="1:6" x14ac:dyDescent="0.25">
      <c r="A2738" s="5" t="s">
        <v>248</v>
      </c>
      <c r="B2738" s="3" t="s">
        <v>239</v>
      </c>
      <c r="C2738" s="3" t="s">
        <v>156</v>
      </c>
      <c r="D2738" s="4">
        <v>139901.10496041365</v>
      </c>
      <c r="E2738" t="str">
        <f t="shared" si="84"/>
        <v>Sep</v>
      </c>
      <c r="F2738" t="str">
        <f t="shared" si="85"/>
        <v>2023</v>
      </c>
    </row>
    <row r="2739" spans="1:6" x14ac:dyDescent="0.25">
      <c r="A2739" s="5" t="s">
        <v>248</v>
      </c>
      <c r="B2739" s="3" t="s">
        <v>239</v>
      </c>
      <c r="C2739" s="3" t="s">
        <v>157</v>
      </c>
      <c r="D2739" s="4">
        <v>138358.82729135445</v>
      </c>
      <c r="E2739" t="str">
        <f t="shared" si="84"/>
        <v>Oct</v>
      </c>
      <c r="F2739" t="str">
        <f t="shared" si="85"/>
        <v>2023</v>
      </c>
    </row>
    <row r="2740" spans="1:6" x14ac:dyDescent="0.25">
      <c r="A2740" s="5" t="s">
        <v>248</v>
      </c>
      <c r="B2740" s="3" t="s">
        <v>239</v>
      </c>
      <c r="C2740" s="3" t="s">
        <v>158</v>
      </c>
      <c r="D2740" s="4">
        <v>136834.63620048499</v>
      </c>
      <c r="E2740" t="str">
        <f t="shared" si="84"/>
        <v>Nov</v>
      </c>
      <c r="F2740" t="str">
        <f t="shared" si="85"/>
        <v>2023</v>
      </c>
    </row>
    <row r="2741" spans="1:6" x14ac:dyDescent="0.25">
      <c r="A2741" s="5" t="s">
        <v>248</v>
      </c>
      <c r="B2741" s="3" t="s">
        <v>239</v>
      </c>
      <c r="C2741" s="3" t="s">
        <v>159</v>
      </c>
      <c r="D2741" s="4">
        <v>137530.50468740988</v>
      </c>
      <c r="E2741" t="str">
        <f t="shared" si="84"/>
        <v>Dec</v>
      </c>
      <c r="F2741" t="str">
        <f t="shared" si="85"/>
        <v>2023</v>
      </c>
    </row>
    <row r="2742" spans="1:6" x14ac:dyDescent="0.25">
      <c r="A2742" s="5" t="s">
        <v>248</v>
      </c>
      <c r="B2742" s="3" t="s">
        <v>239</v>
      </c>
      <c r="C2742" s="3" t="s">
        <v>160</v>
      </c>
      <c r="D2742" s="4">
        <v>133839.58475439556</v>
      </c>
      <c r="E2742" t="str">
        <f t="shared" si="84"/>
        <v>Jan</v>
      </c>
      <c r="F2742" t="str">
        <f t="shared" si="85"/>
        <v>2024</v>
      </c>
    </row>
    <row r="2743" spans="1:6" x14ac:dyDescent="0.25">
      <c r="A2743" s="5" t="s">
        <v>248</v>
      </c>
      <c r="B2743" s="3" t="s">
        <v>239</v>
      </c>
      <c r="C2743" s="3" t="s">
        <v>161</v>
      </c>
      <c r="D2743" s="4">
        <v>132368.17334719468</v>
      </c>
      <c r="E2743" t="str">
        <f t="shared" si="84"/>
        <v>Feb</v>
      </c>
      <c r="F2743" t="str">
        <f t="shared" si="85"/>
        <v>2024</v>
      </c>
    </row>
    <row r="2744" spans="1:6" x14ac:dyDescent="0.25">
      <c r="A2744" s="5" t="s">
        <v>248</v>
      </c>
      <c r="B2744" s="3" t="s">
        <v>239</v>
      </c>
      <c r="C2744" s="3" t="s">
        <v>162</v>
      </c>
      <c r="D2744" s="4">
        <v>130913.87837791923</v>
      </c>
      <c r="E2744" t="str">
        <f t="shared" si="84"/>
        <v>Mar</v>
      </c>
      <c r="F2744" t="str">
        <f t="shared" si="85"/>
        <v>2024</v>
      </c>
    </row>
    <row r="2745" spans="1:6" x14ac:dyDescent="0.25">
      <c r="A2745" s="5" t="s">
        <v>248</v>
      </c>
      <c r="B2745" s="3" t="s">
        <v>239</v>
      </c>
      <c r="C2745" s="3" t="s">
        <v>163</v>
      </c>
      <c r="D2745" s="4">
        <v>129476.4592057769</v>
      </c>
      <c r="E2745" t="str">
        <f t="shared" si="84"/>
        <v>Apr</v>
      </c>
      <c r="F2745" t="str">
        <f t="shared" si="85"/>
        <v>2024</v>
      </c>
    </row>
    <row r="2746" spans="1:6" x14ac:dyDescent="0.25">
      <c r="A2746" s="5" t="s">
        <v>248</v>
      </c>
      <c r="B2746" s="3" t="s">
        <v>239</v>
      </c>
      <c r="C2746" s="3" t="s">
        <v>164</v>
      </c>
      <c r="D2746" s="4">
        <v>128055.68342014335</v>
      </c>
      <c r="E2746" t="str">
        <f t="shared" si="84"/>
        <v>May</v>
      </c>
      <c r="F2746" t="str">
        <f t="shared" si="85"/>
        <v>2024</v>
      </c>
    </row>
    <row r="2747" spans="1:6" x14ac:dyDescent="0.25">
      <c r="A2747" s="5" t="s">
        <v>248</v>
      </c>
      <c r="B2747" s="3" t="s">
        <v>239</v>
      </c>
      <c r="C2747" s="3" t="s">
        <v>165</v>
      </c>
      <c r="D2747" s="4">
        <v>126651.32808637268</v>
      </c>
      <c r="E2747" t="str">
        <f t="shared" si="84"/>
        <v>Jun</v>
      </c>
      <c r="F2747" t="str">
        <f t="shared" si="85"/>
        <v>2024</v>
      </c>
    </row>
    <row r="2748" spans="1:6" x14ac:dyDescent="0.25">
      <c r="A2748" s="5" t="s">
        <v>248</v>
      </c>
      <c r="B2748" s="3" t="s">
        <v>239</v>
      </c>
      <c r="C2748" s="3" t="s">
        <v>166</v>
      </c>
      <c r="D2748" s="4">
        <v>125263.16491674577</v>
      </c>
      <c r="E2748" t="str">
        <f t="shared" si="84"/>
        <v>Jul</v>
      </c>
      <c r="F2748" t="str">
        <f t="shared" si="85"/>
        <v>2024</v>
      </c>
    </row>
    <row r="2749" spans="1:6" x14ac:dyDescent="0.25">
      <c r="A2749" s="5" t="s">
        <v>248</v>
      </c>
      <c r="B2749" s="3" t="s">
        <v>239</v>
      </c>
      <c r="C2749" s="3" t="s">
        <v>167</v>
      </c>
      <c r="D2749" s="4">
        <v>123890.97920678482</v>
      </c>
      <c r="E2749" t="str">
        <f t="shared" si="84"/>
        <v>Aug</v>
      </c>
      <c r="F2749" t="str">
        <f t="shared" si="85"/>
        <v>2024</v>
      </c>
    </row>
    <row r="2750" spans="1:6" x14ac:dyDescent="0.25">
      <c r="A2750" s="5" t="s">
        <v>248</v>
      </c>
      <c r="B2750" s="3" t="s">
        <v>239</v>
      </c>
      <c r="C2750" s="3" t="s">
        <v>168</v>
      </c>
      <c r="D2750" s="4">
        <v>122534.54751458095</v>
      </c>
      <c r="E2750" t="str">
        <f t="shared" si="84"/>
        <v>Sep</v>
      </c>
      <c r="F2750" t="str">
        <f t="shared" si="85"/>
        <v>2024</v>
      </c>
    </row>
    <row r="2751" spans="1:6" x14ac:dyDescent="0.25">
      <c r="A2751" s="5" t="s">
        <v>248</v>
      </c>
      <c r="B2751" s="3" t="s">
        <v>239</v>
      </c>
      <c r="C2751" s="3" t="s">
        <v>169</v>
      </c>
      <c r="D2751" s="4">
        <v>121193.66022001412</v>
      </c>
      <c r="E2751" t="str">
        <f t="shared" si="84"/>
        <v>Oct</v>
      </c>
      <c r="F2751" t="str">
        <f t="shared" si="85"/>
        <v>2024</v>
      </c>
    </row>
    <row r="2752" spans="1:6" x14ac:dyDescent="0.25">
      <c r="A2752" s="5" t="s">
        <v>248</v>
      </c>
      <c r="B2752" s="3" t="s">
        <v>239</v>
      </c>
      <c r="C2752" s="3" t="s">
        <v>170</v>
      </c>
      <c r="D2752" s="4">
        <v>119864.53036748878</v>
      </c>
      <c r="E2752" t="str">
        <f t="shared" si="84"/>
        <v>Nov</v>
      </c>
      <c r="F2752" t="str">
        <f t="shared" si="85"/>
        <v>2024</v>
      </c>
    </row>
    <row r="2753" spans="1:6" x14ac:dyDescent="0.25">
      <c r="A2753" s="5" t="s">
        <v>248</v>
      </c>
      <c r="B2753" s="3" t="s">
        <v>239</v>
      </c>
      <c r="C2753" s="3" t="s">
        <v>171</v>
      </c>
      <c r="D2753" s="4">
        <v>120342.12808678704</v>
      </c>
      <c r="E2753" t="str">
        <f t="shared" si="84"/>
        <v>Dec</v>
      </c>
      <c r="F2753" t="str">
        <f t="shared" si="85"/>
        <v>2024</v>
      </c>
    </row>
    <row r="2754" spans="1:6" x14ac:dyDescent="0.25">
      <c r="A2754" s="5" t="s">
        <v>248</v>
      </c>
      <c r="B2754" s="3" t="s">
        <v>239</v>
      </c>
      <c r="C2754" s="3" t="s">
        <v>172</v>
      </c>
      <c r="D2754" s="4">
        <v>117228.22403001042</v>
      </c>
      <c r="E2754" t="str">
        <f t="shared" si="84"/>
        <v>Jan</v>
      </c>
      <c r="F2754" t="str">
        <f t="shared" si="85"/>
        <v>2025</v>
      </c>
    </row>
    <row r="2755" spans="1:6" x14ac:dyDescent="0.25">
      <c r="A2755" s="5" t="s">
        <v>248</v>
      </c>
      <c r="B2755" s="3" t="s">
        <v>239</v>
      </c>
      <c r="C2755" s="3" t="s">
        <v>173</v>
      </c>
      <c r="D2755" s="4">
        <v>115934.56158579464</v>
      </c>
      <c r="E2755" t="str">
        <f t="shared" ref="E2755:E2818" si="86">MID(C2755,1,3)</f>
        <v>Feb</v>
      </c>
      <c r="F2755" t="str">
        <f t="shared" ref="F2755:F2818" si="87">MID(C2755,5,4)</f>
        <v>2025</v>
      </c>
    </row>
    <row r="2756" spans="1:6" x14ac:dyDescent="0.25">
      <c r="A2756" s="5" t="s">
        <v>248</v>
      </c>
      <c r="B2756" s="3" t="s">
        <v>239</v>
      </c>
      <c r="C2756" s="3" t="s">
        <v>174</v>
      </c>
      <c r="D2756" s="4">
        <v>114638.37575236685</v>
      </c>
      <c r="E2756" t="str">
        <f t="shared" si="86"/>
        <v>Mar</v>
      </c>
      <c r="F2756" t="str">
        <f t="shared" si="87"/>
        <v>2025</v>
      </c>
    </row>
    <row r="2757" spans="1:6" x14ac:dyDescent="0.25">
      <c r="A2757" s="5" t="s">
        <v>248</v>
      </c>
      <c r="B2757" s="3" t="s">
        <v>239</v>
      </c>
      <c r="C2757" s="3" t="s">
        <v>175</v>
      </c>
      <c r="D2757" s="4">
        <v>113352.58409387335</v>
      </c>
      <c r="E2757" t="str">
        <f t="shared" si="86"/>
        <v>Apr</v>
      </c>
      <c r="F2757" t="str">
        <f t="shared" si="87"/>
        <v>2025</v>
      </c>
    </row>
    <row r="2758" spans="1:6" x14ac:dyDescent="0.25">
      <c r="A2758" s="5" t="s">
        <v>248</v>
      </c>
      <c r="B2758" s="3" t="s">
        <v>239</v>
      </c>
      <c r="C2758" s="3" t="s">
        <v>176</v>
      </c>
      <c r="D2758" s="4">
        <v>112069.43451977121</v>
      </c>
      <c r="E2758" t="str">
        <f t="shared" si="86"/>
        <v>May</v>
      </c>
      <c r="F2758" t="str">
        <f t="shared" si="87"/>
        <v>2025</v>
      </c>
    </row>
    <row r="2759" spans="1:6" x14ac:dyDescent="0.25">
      <c r="A2759" s="5" t="s">
        <v>248</v>
      </c>
      <c r="B2759" s="3" t="s">
        <v>239</v>
      </c>
      <c r="C2759" s="3" t="s">
        <v>177</v>
      </c>
      <c r="D2759" s="4">
        <v>110801.89311264612</v>
      </c>
      <c r="E2759" t="str">
        <f t="shared" si="86"/>
        <v>Jun</v>
      </c>
      <c r="F2759" t="str">
        <f t="shared" si="87"/>
        <v>2025</v>
      </c>
    </row>
    <row r="2760" spans="1:6" x14ac:dyDescent="0.25">
      <c r="A2760" s="5" t="s">
        <v>248</v>
      </c>
      <c r="B2760" s="3" t="s">
        <v>239</v>
      </c>
      <c r="C2760" s="3" t="s">
        <v>178</v>
      </c>
      <c r="D2760" s="4">
        <v>109549.96169373464</v>
      </c>
      <c r="E2760" t="str">
        <f t="shared" si="86"/>
        <v>Jul</v>
      </c>
      <c r="F2760" t="str">
        <f t="shared" si="87"/>
        <v>2025</v>
      </c>
    </row>
    <row r="2761" spans="1:6" x14ac:dyDescent="0.25">
      <c r="A2761" s="5" t="s">
        <v>248</v>
      </c>
      <c r="B2761" s="3" t="s">
        <v>239</v>
      </c>
      <c r="C2761" s="3" t="s">
        <v>179</v>
      </c>
      <c r="D2761" s="4">
        <v>108320.69331219903</v>
      </c>
      <c r="E2761" t="str">
        <f t="shared" si="86"/>
        <v>Aug</v>
      </c>
      <c r="F2761" t="str">
        <f t="shared" si="87"/>
        <v>2025</v>
      </c>
    </row>
    <row r="2762" spans="1:6" x14ac:dyDescent="0.25">
      <c r="A2762" s="5" t="s">
        <v>248</v>
      </c>
      <c r="B2762" s="3" t="s">
        <v>239</v>
      </c>
      <c r="C2762" s="3" t="s">
        <v>180</v>
      </c>
      <c r="D2762" s="4">
        <v>107103.34212251322</v>
      </c>
      <c r="E2762" t="str">
        <f t="shared" si="86"/>
        <v>Sep</v>
      </c>
      <c r="F2762" t="str">
        <f t="shared" si="87"/>
        <v>2025</v>
      </c>
    </row>
    <row r="2763" spans="1:6" x14ac:dyDescent="0.25">
      <c r="A2763" s="5" t="s">
        <v>248</v>
      </c>
      <c r="B2763" s="3" t="s">
        <v>239</v>
      </c>
      <c r="C2763" s="3" t="s">
        <v>181</v>
      </c>
      <c r="D2763" s="4">
        <v>105908.70310094759</v>
      </c>
      <c r="E2763" t="str">
        <f t="shared" si="86"/>
        <v>Oct</v>
      </c>
      <c r="F2763" t="str">
        <f t="shared" si="87"/>
        <v>2025</v>
      </c>
    </row>
    <row r="2764" spans="1:6" x14ac:dyDescent="0.25">
      <c r="A2764" s="5" t="s">
        <v>248</v>
      </c>
      <c r="B2764" s="3" t="s">
        <v>239</v>
      </c>
      <c r="C2764" s="3" t="s">
        <v>182</v>
      </c>
      <c r="D2764" s="4">
        <v>104720.67350546764</v>
      </c>
      <c r="E2764" t="str">
        <f t="shared" si="86"/>
        <v>Nov</v>
      </c>
      <c r="F2764" t="str">
        <f t="shared" si="87"/>
        <v>2025</v>
      </c>
    </row>
    <row r="2765" spans="1:6" x14ac:dyDescent="0.25">
      <c r="A2765" s="5" t="s">
        <v>248</v>
      </c>
      <c r="B2765" s="3" t="s">
        <v>239</v>
      </c>
      <c r="C2765" s="3" t="s">
        <v>183</v>
      </c>
      <c r="D2765" s="4">
        <v>104499.26125250556</v>
      </c>
      <c r="E2765" t="str">
        <f t="shared" si="86"/>
        <v>Dec</v>
      </c>
      <c r="F2765" t="str">
        <f t="shared" si="87"/>
        <v>2025</v>
      </c>
    </row>
    <row r="2766" spans="1:6" x14ac:dyDescent="0.25">
      <c r="A2766" s="5" t="s">
        <v>248</v>
      </c>
      <c r="B2766" s="3" t="s">
        <v>239</v>
      </c>
      <c r="C2766" s="3" t="s">
        <v>184</v>
      </c>
      <c r="D2766" s="4">
        <v>102351.98212254421</v>
      </c>
      <c r="E2766" t="str">
        <f t="shared" si="86"/>
        <v>Jan</v>
      </c>
      <c r="F2766" t="str">
        <f t="shared" si="87"/>
        <v>2026</v>
      </c>
    </row>
    <row r="2767" spans="1:6" x14ac:dyDescent="0.25">
      <c r="A2767" s="5" t="s">
        <v>248</v>
      </c>
      <c r="B2767" s="3" t="s">
        <v>239</v>
      </c>
      <c r="C2767" s="3" t="s">
        <v>185</v>
      </c>
      <c r="D2767" s="4">
        <v>101183.74580200804</v>
      </c>
      <c r="E2767" t="str">
        <f t="shared" si="86"/>
        <v>Feb</v>
      </c>
      <c r="F2767" t="str">
        <f t="shared" si="87"/>
        <v>2026</v>
      </c>
    </row>
    <row r="2768" spans="1:6" x14ac:dyDescent="0.25">
      <c r="A2768" s="5" t="s">
        <v>248</v>
      </c>
      <c r="B2768" s="3" t="s">
        <v>239</v>
      </c>
      <c r="C2768" s="3" t="s">
        <v>186</v>
      </c>
      <c r="D2768" s="4">
        <v>99980.862331732467</v>
      </c>
      <c r="E2768" t="str">
        <f t="shared" si="86"/>
        <v>Mar</v>
      </c>
      <c r="F2768" t="str">
        <f t="shared" si="87"/>
        <v>2026</v>
      </c>
    </row>
    <row r="2769" spans="1:6" x14ac:dyDescent="0.25">
      <c r="A2769" s="5" t="s">
        <v>248</v>
      </c>
      <c r="B2769" s="3" t="s">
        <v>239</v>
      </c>
      <c r="C2769" s="3" t="s">
        <v>187</v>
      </c>
      <c r="D2769" s="4">
        <v>98778.671726220025</v>
      </c>
      <c r="E2769" t="str">
        <f t="shared" si="86"/>
        <v>Apr</v>
      </c>
      <c r="F2769" t="str">
        <f t="shared" si="87"/>
        <v>2026</v>
      </c>
    </row>
    <row r="2770" spans="1:6" x14ac:dyDescent="0.25">
      <c r="A2770" s="5" t="s">
        <v>248</v>
      </c>
      <c r="B2770" s="3" t="s">
        <v>239</v>
      </c>
      <c r="C2770" s="3" t="s">
        <v>189</v>
      </c>
      <c r="D2770" s="4">
        <v>97606.720969911185</v>
      </c>
      <c r="E2770" t="str">
        <f t="shared" si="86"/>
        <v>May</v>
      </c>
      <c r="F2770" t="str">
        <f t="shared" si="87"/>
        <v>2026</v>
      </c>
    </row>
    <row r="2771" spans="1:6" x14ac:dyDescent="0.25">
      <c r="A2771" s="5" t="s">
        <v>248</v>
      </c>
      <c r="B2771" s="3" t="s">
        <v>239</v>
      </c>
      <c r="C2771" s="3" t="s">
        <v>191</v>
      </c>
      <c r="D2771" s="4">
        <v>96418.481908335409</v>
      </c>
      <c r="E2771" t="str">
        <f t="shared" si="86"/>
        <v>Jun</v>
      </c>
      <c r="F2771" t="str">
        <f t="shared" si="87"/>
        <v>2026</v>
      </c>
    </row>
    <row r="2772" spans="1:6" x14ac:dyDescent="0.25">
      <c r="A2772" s="5" t="s">
        <v>248</v>
      </c>
      <c r="B2772" s="3" t="s">
        <v>239</v>
      </c>
      <c r="C2772" s="3" t="s">
        <v>192</v>
      </c>
      <c r="D2772" s="4">
        <v>95298.702422987844</v>
      </c>
      <c r="E2772" t="str">
        <f t="shared" si="86"/>
        <v>Jul</v>
      </c>
      <c r="F2772" t="str">
        <f t="shared" si="87"/>
        <v>2026</v>
      </c>
    </row>
    <row r="2773" spans="1:6" x14ac:dyDescent="0.25">
      <c r="A2773" s="5" t="s">
        <v>248</v>
      </c>
      <c r="B2773" s="3" t="s">
        <v>239</v>
      </c>
      <c r="C2773" s="3" t="s">
        <v>193</v>
      </c>
      <c r="D2773" s="4">
        <v>94266.876662326962</v>
      </c>
      <c r="E2773" t="str">
        <f t="shared" si="86"/>
        <v>Aug</v>
      </c>
      <c r="F2773" t="str">
        <f t="shared" si="87"/>
        <v>2026</v>
      </c>
    </row>
    <row r="2774" spans="1:6" x14ac:dyDescent="0.25">
      <c r="A2774" s="5" t="s">
        <v>248</v>
      </c>
      <c r="B2774" s="3" t="s">
        <v>239</v>
      </c>
      <c r="C2774" s="3" t="s">
        <v>194</v>
      </c>
      <c r="D2774" s="4">
        <v>93246.251362255454</v>
      </c>
      <c r="E2774" t="str">
        <f t="shared" si="86"/>
        <v>Sep</v>
      </c>
      <c r="F2774" t="str">
        <f t="shared" si="87"/>
        <v>2026</v>
      </c>
    </row>
    <row r="2775" spans="1:6" x14ac:dyDescent="0.25">
      <c r="A2775" s="5" t="s">
        <v>248</v>
      </c>
      <c r="B2775" s="3" t="s">
        <v>239</v>
      </c>
      <c r="C2775" s="3" t="s">
        <v>195</v>
      </c>
      <c r="D2775" s="4">
        <v>92236.680452377186</v>
      </c>
      <c r="E2775" t="str">
        <f t="shared" si="86"/>
        <v>Oct</v>
      </c>
      <c r="F2775" t="str">
        <f t="shared" si="87"/>
        <v>2026</v>
      </c>
    </row>
    <row r="2776" spans="1:6" x14ac:dyDescent="0.25">
      <c r="A2776" s="5" t="s">
        <v>248</v>
      </c>
      <c r="B2776" s="3" t="s">
        <v>239</v>
      </c>
      <c r="C2776" s="3" t="s">
        <v>196</v>
      </c>
      <c r="D2776" s="4">
        <v>91238.023508106256</v>
      </c>
      <c r="E2776" t="str">
        <f t="shared" si="86"/>
        <v>Nov</v>
      </c>
      <c r="F2776" t="str">
        <f t="shared" si="87"/>
        <v>2026</v>
      </c>
    </row>
    <row r="2777" spans="1:6" x14ac:dyDescent="0.25">
      <c r="A2777" s="5" t="s">
        <v>248</v>
      </c>
      <c r="B2777" s="3" t="s">
        <v>239</v>
      </c>
      <c r="C2777" s="3" t="s">
        <v>197</v>
      </c>
      <c r="D2777" s="4">
        <v>90255.684075122961</v>
      </c>
      <c r="E2777" t="str">
        <f t="shared" si="86"/>
        <v>Dec</v>
      </c>
      <c r="F2777" t="str">
        <f t="shared" si="87"/>
        <v>2026</v>
      </c>
    </row>
    <row r="2778" spans="1:6" x14ac:dyDescent="0.25">
      <c r="A2778" s="5" t="s">
        <v>248</v>
      </c>
      <c r="B2778" s="3" t="s">
        <v>239</v>
      </c>
      <c r="C2778" s="3" t="s">
        <v>198</v>
      </c>
      <c r="D2778" s="4">
        <v>89278.294455896219</v>
      </c>
      <c r="E2778" t="str">
        <f t="shared" si="86"/>
        <v>Jan</v>
      </c>
      <c r="F2778" t="str">
        <f t="shared" si="87"/>
        <v>2027</v>
      </c>
    </row>
    <row r="2779" spans="1:6" x14ac:dyDescent="0.25">
      <c r="A2779" s="5" t="s">
        <v>248</v>
      </c>
      <c r="B2779" s="3" t="s">
        <v>239</v>
      </c>
      <c r="C2779" s="3" t="s">
        <v>199</v>
      </c>
      <c r="D2779" s="4">
        <v>88311.401112876978</v>
      </c>
      <c r="E2779" t="str">
        <f t="shared" si="86"/>
        <v>Feb</v>
      </c>
      <c r="F2779" t="str">
        <f t="shared" si="87"/>
        <v>2027</v>
      </c>
    </row>
    <row r="2780" spans="1:6" x14ac:dyDescent="0.25">
      <c r="A2780" s="5" t="s">
        <v>248</v>
      </c>
      <c r="B2780" s="3" t="s">
        <v>240</v>
      </c>
      <c r="C2780" s="3" t="s">
        <v>19</v>
      </c>
      <c r="D2780" s="4">
        <v>7010095.9867435871</v>
      </c>
      <c r="E2780" t="str">
        <f t="shared" si="86"/>
        <v>Apr</v>
      </c>
      <c r="F2780" t="str">
        <f t="shared" si="87"/>
        <v>2012</v>
      </c>
    </row>
    <row r="2781" spans="1:6" x14ac:dyDescent="0.25">
      <c r="A2781" s="5" t="s">
        <v>248</v>
      </c>
      <c r="B2781" s="3" t="s">
        <v>240</v>
      </c>
      <c r="C2781" s="3" t="s">
        <v>20</v>
      </c>
      <c r="D2781" s="4">
        <v>9903398.5425979644</v>
      </c>
      <c r="E2781" t="str">
        <f t="shared" si="86"/>
        <v>May</v>
      </c>
      <c r="F2781" t="str">
        <f t="shared" si="87"/>
        <v>2012</v>
      </c>
    </row>
    <row r="2782" spans="1:6" x14ac:dyDescent="0.25">
      <c r="A2782" s="5" t="s">
        <v>248</v>
      </c>
      <c r="B2782" s="3" t="s">
        <v>240</v>
      </c>
      <c r="C2782" s="3" t="s">
        <v>21</v>
      </c>
      <c r="D2782" s="4">
        <v>7171439.3883637292</v>
      </c>
      <c r="E2782" t="str">
        <f t="shared" si="86"/>
        <v>Jun</v>
      </c>
      <c r="F2782" t="str">
        <f t="shared" si="87"/>
        <v>2012</v>
      </c>
    </row>
    <row r="2783" spans="1:6" x14ac:dyDescent="0.25">
      <c r="A2783" s="5" t="s">
        <v>248</v>
      </c>
      <c r="B2783" s="3" t="s">
        <v>240</v>
      </c>
      <c r="C2783" s="3" t="s">
        <v>22</v>
      </c>
      <c r="D2783" s="4">
        <v>5460851.7655151673</v>
      </c>
      <c r="E2783" t="str">
        <f t="shared" si="86"/>
        <v>Jul</v>
      </c>
      <c r="F2783" t="str">
        <f t="shared" si="87"/>
        <v>2012</v>
      </c>
    </row>
    <row r="2784" spans="1:6" x14ac:dyDescent="0.25">
      <c r="A2784" s="5" t="s">
        <v>248</v>
      </c>
      <c r="B2784" s="3" t="s">
        <v>240</v>
      </c>
      <c r="C2784" s="3" t="s">
        <v>23</v>
      </c>
      <c r="D2784" s="4">
        <v>4524636.0127050271</v>
      </c>
      <c r="E2784" t="str">
        <f t="shared" si="86"/>
        <v>Aug</v>
      </c>
      <c r="F2784" t="str">
        <f t="shared" si="87"/>
        <v>2012</v>
      </c>
    </row>
    <row r="2785" spans="1:6" x14ac:dyDescent="0.25">
      <c r="A2785" s="5" t="s">
        <v>248</v>
      </c>
      <c r="B2785" s="3" t="s">
        <v>240</v>
      </c>
      <c r="C2785" s="3" t="s">
        <v>24</v>
      </c>
      <c r="D2785" s="4">
        <v>4076115.1394011416</v>
      </c>
      <c r="E2785" t="str">
        <f t="shared" si="86"/>
        <v>Sep</v>
      </c>
      <c r="F2785" t="str">
        <f t="shared" si="87"/>
        <v>2012</v>
      </c>
    </row>
    <row r="2786" spans="1:6" x14ac:dyDescent="0.25">
      <c r="A2786" s="5" t="s">
        <v>248</v>
      </c>
      <c r="B2786" s="3" t="s">
        <v>240</v>
      </c>
      <c r="C2786" s="3" t="s">
        <v>25</v>
      </c>
      <c r="D2786" s="4">
        <v>3676923.3164723339</v>
      </c>
      <c r="E2786" t="str">
        <f t="shared" si="86"/>
        <v>Oct</v>
      </c>
      <c r="F2786" t="str">
        <f t="shared" si="87"/>
        <v>2012</v>
      </c>
    </row>
    <row r="2787" spans="1:6" x14ac:dyDescent="0.25">
      <c r="A2787" s="5" t="s">
        <v>248</v>
      </c>
      <c r="B2787" s="3" t="s">
        <v>240</v>
      </c>
      <c r="C2787" s="3" t="s">
        <v>26</v>
      </c>
      <c r="D2787" s="4">
        <v>3465732.2909979629</v>
      </c>
      <c r="E2787" t="str">
        <f t="shared" si="86"/>
        <v>Nov</v>
      </c>
      <c r="F2787" t="str">
        <f t="shared" si="87"/>
        <v>2012</v>
      </c>
    </row>
    <row r="2788" spans="1:6" x14ac:dyDescent="0.25">
      <c r="A2788" s="5" t="s">
        <v>248</v>
      </c>
      <c r="B2788" s="3" t="s">
        <v>240</v>
      </c>
      <c r="C2788" s="3" t="s">
        <v>27</v>
      </c>
      <c r="D2788" s="4">
        <v>3266567.2692937241</v>
      </c>
      <c r="E2788" t="str">
        <f t="shared" si="86"/>
        <v>Dec</v>
      </c>
      <c r="F2788" t="str">
        <f t="shared" si="87"/>
        <v>2012</v>
      </c>
    </row>
    <row r="2789" spans="1:6" x14ac:dyDescent="0.25">
      <c r="A2789" s="5" t="s">
        <v>248</v>
      </c>
      <c r="B2789" s="3" t="s">
        <v>240</v>
      </c>
      <c r="C2789" s="3" t="s">
        <v>28</v>
      </c>
      <c r="D2789" s="4">
        <v>3192575.4620315055</v>
      </c>
      <c r="E2789" t="str">
        <f t="shared" si="86"/>
        <v>Jan</v>
      </c>
      <c r="F2789" t="str">
        <f t="shared" si="87"/>
        <v>2013</v>
      </c>
    </row>
    <row r="2790" spans="1:6" x14ac:dyDescent="0.25">
      <c r="A2790" s="5" t="s">
        <v>248</v>
      </c>
      <c r="B2790" s="3" t="s">
        <v>240</v>
      </c>
      <c r="C2790" s="3" t="s">
        <v>29</v>
      </c>
      <c r="D2790" s="4">
        <v>3111715.7680165372</v>
      </c>
      <c r="E2790" t="str">
        <f t="shared" si="86"/>
        <v>Feb</v>
      </c>
      <c r="F2790" t="str">
        <f t="shared" si="87"/>
        <v>2013</v>
      </c>
    </row>
    <row r="2791" spans="1:6" x14ac:dyDescent="0.25">
      <c r="A2791" s="5" t="s">
        <v>248</v>
      </c>
      <c r="B2791" s="3" t="s">
        <v>240</v>
      </c>
      <c r="C2791" s="3" t="s">
        <v>30</v>
      </c>
      <c r="D2791" s="4">
        <v>3025053.1122582359</v>
      </c>
      <c r="E2791" t="str">
        <f t="shared" si="86"/>
        <v>Mar</v>
      </c>
      <c r="F2791" t="str">
        <f t="shared" si="87"/>
        <v>2013</v>
      </c>
    </row>
    <row r="2792" spans="1:6" x14ac:dyDescent="0.25">
      <c r="A2792" s="5" t="s">
        <v>248</v>
      </c>
      <c r="B2792" s="3" t="s">
        <v>240</v>
      </c>
      <c r="C2792" s="3" t="s">
        <v>31</v>
      </c>
      <c r="D2792" s="4">
        <v>2942454.5553312432</v>
      </c>
      <c r="E2792" t="str">
        <f t="shared" si="86"/>
        <v>Apr</v>
      </c>
      <c r="F2792" t="str">
        <f t="shared" si="87"/>
        <v>2013</v>
      </c>
    </row>
    <row r="2793" spans="1:6" x14ac:dyDescent="0.25">
      <c r="A2793" s="5" t="s">
        <v>248</v>
      </c>
      <c r="B2793" s="3" t="s">
        <v>240</v>
      </c>
      <c r="C2793" s="3" t="s">
        <v>32</v>
      </c>
      <c r="D2793" s="4">
        <v>2854191.8196596312</v>
      </c>
      <c r="E2793" t="str">
        <f t="shared" si="86"/>
        <v>May</v>
      </c>
      <c r="F2793" t="str">
        <f t="shared" si="87"/>
        <v>2013</v>
      </c>
    </row>
    <row r="2794" spans="1:6" x14ac:dyDescent="0.25">
      <c r="A2794" s="5" t="s">
        <v>248</v>
      </c>
      <c r="B2794" s="3" t="s">
        <v>240</v>
      </c>
      <c r="C2794" s="3" t="s">
        <v>33</v>
      </c>
      <c r="D2794" s="4">
        <v>2759504.9283420192</v>
      </c>
      <c r="E2794" t="str">
        <f t="shared" si="86"/>
        <v>Jun</v>
      </c>
      <c r="F2794" t="str">
        <f t="shared" si="87"/>
        <v>2013</v>
      </c>
    </row>
    <row r="2795" spans="1:6" x14ac:dyDescent="0.25">
      <c r="A2795" s="5" t="s">
        <v>248</v>
      </c>
      <c r="B2795" s="3" t="s">
        <v>240</v>
      </c>
      <c r="C2795" s="3" t="s">
        <v>34</v>
      </c>
      <c r="D2795" s="4">
        <v>2644577.834106775</v>
      </c>
      <c r="E2795" t="str">
        <f t="shared" si="86"/>
        <v>Jul</v>
      </c>
      <c r="F2795" t="str">
        <f t="shared" si="87"/>
        <v>2013</v>
      </c>
    </row>
    <row r="2796" spans="1:6" x14ac:dyDescent="0.25">
      <c r="A2796" s="5" t="s">
        <v>248</v>
      </c>
      <c r="B2796" s="3" t="s">
        <v>240</v>
      </c>
      <c r="C2796" s="3" t="s">
        <v>35</v>
      </c>
      <c r="D2796" s="4">
        <v>2515217.8422061265</v>
      </c>
      <c r="E2796" t="str">
        <f t="shared" si="86"/>
        <v>Aug</v>
      </c>
      <c r="F2796" t="str">
        <f t="shared" si="87"/>
        <v>2013</v>
      </c>
    </row>
    <row r="2797" spans="1:6" x14ac:dyDescent="0.25">
      <c r="A2797" s="5" t="s">
        <v>248</v>
      </c>
      <c r="B2797" s="3" t="s">
        <v>240</v>
      </c>
      <c r="C2797" s="3" t="s">
        <v>36</v>
      </c>
      <c r="D2797" s="4">
        <v>2382797.352156261</v>
      </c>
      <c r="E2797" t="str">
        <f t="shared" si="86"/>
        <v>Sep</v>
      </c>
      <c r="F2797" t="str">
        <f t="shared" si="87"/>
        <v>2013</v>
      </c>
    </row>
    <row r="2798" spans="1:6" x14ac:dyDescent="0.25">
      <c r="A2798" s="5" t="s">
        <v>248</v>
      </c>
      <c r="B2798" s="3" t="s">
        <v>240</v>
      </c>
      <c r="C2798" s="3" t="s">
        <v>37</v>
      </c>
      <c r="D2798" s="4">
        <v>2240164.7085378105</v>
      </c>
      <c r="E2798" t="str">
        <f t="shared" si="86"/>
        <v>Oct</v>
      </c>
      <c r="F2798" t="str">
        <f t="shared" si="87"/>
        <v>2013</v>
      </c>
    </row>
    <row r="2799" spans="1:6" x14ac:dyDescent="0.25">
      <c r="A2799" s="5" t="s">
        <v>248</v>
      </c>
      <c r="B2799" s="3" t="s">
        <v>240</v>
      </c>
      <c r="C2799" s="3" t="s">
        <v>38</v>
      </c>
      <c r="D2799" s="4">
        <v>2097511.1578118396</v>
      </c>
      <c r="E2799" t="str">
        <f t="shared" si="86"/>
        <v>Nov</v>
      </c>
      <c r="F2799" t="str">
        <f t="shared" si="87"/>
        <v>2013</v>
      </c>
    </row>
    <row r="2800" spans="1:6" x14ac:dyDescent="0.25">
      <c r="A2800" s="5" t="s">
        <v>248</v>
      </c>
      <c r="B2800" s="3" t="s">
        <v>240</v>
      </c>
      <c r="C2800" s="3" t="s">
        <v>39</v>
      </c>
      <c r="D2800" s="4">
        <v>1961625.8248288112</v>
      </c>
      <c r="E2800" t="str">
        <f t="shared" si="86"/>
        <v>Dec</v>
      </c>
      <c r="F2800" t="str">
        <f t="shared" si="87"/>
        <v>2013</v>
      </c>
    </row>
    <row r="2801" spans="1:6" x14ac:dyDescent="0.25">
      <c r="A2801" s="5" t="s">
        <v>248</v>
      </c>
      <c r="B2801" s="3" t="s">
        <v>240</v>
      </c>
      <c r="C2801" s="3" t="s">
        <v>40</v>
      </c>
      <c r="D2801" s="4">
        <v>1833016.4787397156</v>
      </c>
      <c r="E2801" t="str">
        <f t="shared" si="86"/>
        <v>Jan</v>
      </c>
      <c r="F2801" t="str">
        <f t="shared" si="87"/>
        <v>2014</v>
      </c>
    </row>
    <row r="2802" spans="1:6" x14ac:dyDescent="0.25">
      <c r="A2802" s="5" t="s">
        <v>248</v>
      </c>
      <c r="B2802" s="3" t="s">
        <v>240</v>
      </c>
      <c r="C2802" s="3" t="s">
        <v>41</v>
      </c>
      <c r="D2802" s="4">
        <v>1718994.6662445636</v>
      </c>
      <c r="E2802" t="str">
        <f t="shared" si="86"/>
        <v>Feb</v>
      </c>
      <c r="F2802" t="str">
        <f t="shared" si="87"/>
        <v>2014</v>
      </c>
    </row>
    <row r="2803" spans="1:6" x14ac:dyDescent="0.25">
      <c r="A2803" s="5" t="s">
        <v>248</v>
      </c>
      <c r="B2803" s="3" t="s">
        <v>240</v>
      </c>
      <c r="C2803" s="3" t="s">
        <v>42</v>
      </c>
      <c r="D2803" s="4">
        <v>1619921.5932232789</v>
      </c>
      <c r="E2803" t="str">
        <f t="shared" si="86"/>
        <v>Mar</v>
      </c>
      <c r="F2803" t="str">
        <f t="shared" si="87"/>
        <v>2014</v>
      </c>
    </row>
    <row r="2804" spans="1:6" x14ac:dyDescent="0.25">
      <c r="A2804" s="5" t="s">
        <v>248</v>
      </c>
      <c r="B2804" s="3" t="s">
        <v>240</v>
      </c>
      <c r="C2804" s="3" t="s">
        <v>43</v>
      </c>
      <c r="D2804" s="4">
        <v>1535263.4940972468</v>
      </c>
      <c r="E2804" t="str">
        <f t="shared" si="86"/>
        <v>Apr</v>
      </c>
      <c r="F2804" t="str">
        <f t="shared" si="87"/>
        <v>2014</v>
      </c>
    </row>
    <row r="2805" spans="1:6" x14ac:dyDescent="0.25">
      <c r="A2805" s="5" t="s">
        <v>248</v>
      </c>
      <c r="B2805" s="3" t="s">
        <v>240</v>
      </c>
      <c r="C2805" s="3" t="s">
        <v>44</v>
      </c>
      <c r="D2805" s="4">
        <v>1462548.1746957169</v>
      </c>
      <c r="E2805" t="str">
        <f t="shared" si="86"/>
        <v>May</v>
      </c>
      <c r="F2805" t="str">
        <f t="shared" si="87"/>
        <v>2014</v>
      </c>
    </row>
    <row r="2806" spans="1:6" x14ac:dyDescent="0.25">
      <c r="A2806" s="5" t="s">
        <v>248</v>
      </c>
      <c r="B2806" s="3" t="s">
        <v>240</v>
      </c>
      <c r="C2806" s="3" t="s">
        <v>45</v>
      </c>
      <c r="D2806" s="4">
        <v>1400403.0679327524</v>
      </c>
      <c r="E2806" t="str">
        <f t="shared" si="86"/>
        <v>Jun</v>
      </c>
      <c r="F2806" t="str">
        <f t="shared" si="87"/>
        <v>2014</v>
      </c>
    </row>
    <row r="2807" spans="1:6" x14ac:dyDescent="0.25">
      <c r="A2807" s="5" t="s">
        <v>248</v>
      </c>
      <c r="B2807" s="3" t="s">
        <v>240</v>
      </c>
      <c r="C2807" s="3" t="s">
        <v>46</v>
      </c>
      <c r="D2807" s="4">
        <v>1351142.3901660675</v>
      </c>
      <c r="E2807" t="str">
        <f t="shared" si="86"/>
        <v>Jul</v>
      </c>
      <c r="F2807" t="str">
        <f t="shared" si="87"/>
        <v>2014</v>
      </c>
    </row>
    <row r="2808" spans="1:6" x14ac:dyDescent="0.25">
      <c r="A2808" s="5" t="s">
        <v>248</v>
      </c>
      <c r="B2808" s="3" t="s">
        <v>240</v>
      </c>
      <c r="C2808" s="3" t="s">
        <v>47</v>
      </c>
      <c r="D2808" s="4">
        <v>1308295.6241734507</v>
      </c>
      <c r="E2808" t="str">
        <f t="shared" si="86"/>
        <v>Aug</v>
      </c>
      <c r="F2808" t="str">
        <f t="shared" si="87"/>
        <v>2014</v>
      </c>
    </row>
    <row r="2809" spans="1:6" x14ac:dyDescent="0.25">
      <c r="A2809" s="5" t="s">
        <v>248</v>
      </c>
      <c r="B2809" s="3" t="s">
        <v>240</v>
      </c>
      <c r="C2809" s="3" t="s">
        <v>48</v>
      </c>
      <c r="D2809" s="4">
        <v>1275645.3290483309</v>
      </c>
      <c r="E2809" t="str">
        <f t="shared" si="86"/>
        <v>Sep</v>
      </c>
      <c r="F2809" t="str">
        <f t="shared" si="87"/>
        <v>2014</v>
      </c>
    </row>
    <row r="2810" spans="1:6" x14ac:dyDescent="0.25">
      <c r="A2810" s="5" t="s">
        <v>248</v>
      </c>
      <c r="B2810" s="3" t="s">
        <v>240</v>
      </c>
      <c r="C2810" s="3" t="s">
        <v>49</v>
      </c>
      <c r="D2810" s="4">
        <v>1240248.9951616263</v>
      </c>
      <c r="E2810" t="str">
        <f t="shared" si="86"/>
        <v>Oct</v>
      </c>
      <c r="F2810" t="str">
        <f t="shared" si="87"/>
        <v>2014</v>
      </c>
    </row>
    <row r="2811" spans="1:6" x14ac:dyDescent="0.25">
      <c r="A2811" s="5" t="s">
        <v>248</v>
      </c>
      <c r="B2811" s="3" t="s">
        <v>240</v>
      </c>
      <c r="C2811" s="3" t="s">
        <v>50</v>
      </c>
      <c r="D2811" s="4">
        <v>1204862.8099765885</v>
      </c>
      <c r="E2811" t="str">
        <f t="shared" si="86"/>
        <v>Nov</v>
      </c>
      <c r="F2811" t="str">
        <f t="shared" si="87"/>
        <v>2014</v>
      </c>
    </row>
    <row r="2812" spans="1:6" x14ac:dyDescent="0.25">
      <c r="A2812" s="5" t="s">
        <v>248</v>
      </c>
      <c r="B2812" s="3" t="s">
        <v>240</v>
      </c>
      <c r="C2812" s="3" t="s">
        <v>51</v>
      </c>
      <c r="D2812" s="4">
        <v>1170812.8593822697</v>
      </c>
      <c r="E2812" t="str">
        <f t="shared" si="86"/>
        <v>Dec</v>
      </c>
      <c r="F2812" t="str">
        <f t="shared" si="87"/>
        <v>2014</v>
      </c>
    </row>
    <row r="2813" spans="1:6" x14ac:dyDescent="0.25">
      <c r="A2813" s="5" t="s">
        <v>248</v>
      </c>
      <c r="B2813" s="3" t="s">
        <v>240</v>
      </c>
      <c r="C2813" s="3" t="s">
        <v>52</v>
      </c>
      <c r="D2813" s="4">
        <v>1134216.0935873678</v>
      </c>
      <c r="E2813" t="str">
        <f t="shared" si="86"/>
        <v>Jan</v>
      </c>
      <c r="F2813" t="str">
        <f t="shared" si="87"/>
        <v>2015</v>
      </c>
    </row>
    <row r="2814" spans="1:6" x14ac:dyDescent="0.25">
      <c r="A2814" s="5" t="s">
        <v>248</v>
      </c>
      <c r="B2814" s="3" t="s">
        <v>240</v>
      </c>
      <c r="C2814" s="3" t="s">
        <v>53</v>
      </c>
      <c r="D2814" s="4">
        <v>1110452.0663394511</v>
      </c>
      <c r="E2814" t="str">
        <f t="shared" si="86"/>
        <v>Feb</v>
      </c>
      <c r="F2814" t="str">
        <f t="shared" si="87"/>
        <v>2015</v>
      </c>
    </row>
    <row r="2815" spans="1:6" x14ac:dyDescent="0.25">
      <c r="A2815" s="5" t="s">
        <v>248</v>
      </c>
      <c r="B2815" s="3" t="s">
        <v>240</v>
      </c>
      <c r="C2815" s="3" t="s">
        <v>54</v>
      </c>
      <c r="D2815" s="4">
        <v>1082406.392682049</v>
      </c>
      <c r="E2815" t="str">
        <f t="shared" si="86"/>
        <v>Mar</v>
      </c>
      <c r="F2815" t="str">
        <f t="shared" si="87"/>
        <v>2015</v>
      </c>
    </row>
    <row r="2816" spans="1:6" x14ac:dyDescent="0.25">
      <c r="A2816" s="5" t="s">
        <v>248</v>
      </c>
      <c r="B2816" s="3" t="s">
        <v>240</v>
      </c>
      <c r="C2816" s="3" t="s">
        <v>55</v>
      </c>
      <c r="D2816" s="4">
        <v>1061055.1703295936</v>
      </c>
      <c r="E2816" t="str">
        <f t="shared" si="86"/>
        <v>Apr</v>
      </c>
      <c r="F2816" t="str">
        <f t="shared" si="87"/>
        <v>2015</v>
      </c>
    </row>
    <row r="2817" spans="1:6" x14ac:dyDescent="0.25">
      <c r="A2817" s="5" t="s">
        <v>248</v>
      </c>
      <c r="B2817" s="3" t="s">
        <v>240</v>
      </c>
      <c r="C2817" s="3" t="s">
        <v>56</v>
      </c>
      <c r="D2817" s="4">
        <v>1037365.8566898649</v>
      </c>
      <c r="E2817" t="str">
        <f t="shared" si="86"/>
        <v>May</v>
      </c>
      <c r="F2817" t="str">
        <f t="shared" si="87"/>
        <v>2015</v>
      </c>
    </row>
    <row r="2818" spans="1:6" x14ac:dyDescent="0.25">
      <c r="A2818" s="5" t="s">
        <v>248</v>
      </c>
      <c r="B2818" s="3" t="s">
        <v>240</v>
      </c>
      <c r="C2818" s="3" t="s">
        <v>57</v>
      </c>
      <c r="D2818" s="4">
        <v>1011000.7966935735</v>
      </c>
      <c r="E2818" t="str">
        <f t="shared" si="86"/>
        <v>Jun</v>
      </c>
      <c r="F2818" t="str">
        <f t="shared" si="87"/>
        <v>2015</v>
      </c>
    </row>
    <row r="2819" spans="1:6" x14ac:dyDescent="0.25">
      <c r="A2819" s="5" t="s">
        <v>248</v>
      </c>
      <c r="B2819" s="3" t="s">
        <v>240</v>
      </c>
      <c r="C2819" s="3" t="s">
        <v>58</v>
      </c>
      <c r="D2819" s="4">
        <v>983257.35673510749</v>
      </c>
      <c r="E2819" t="str">
        <f t="shared" ref="E2819:E2882" si="88">MID(C2819,1,3)</f>
        <v>Jul</v>
      </c>
      <c r="F2819" t="str">
        <f t="shared" ref="F2819:F2882" si="89">MID(C2819,5,4)</f>
        <v>2015</v>
      </c>
    </row>
    <row r="2820" spans="1:6" x14ac:dyDescent="0.25">
      <c r="A2820" s="5" t="s">
        <v>248</v>
      </c>
      <c r="B2820" s="3" t="s">
        <v>240</v>
      </c>
      <c r="C2820" s="3" t="s">
        <v>59</v>
      </c>
      <c r="D2820" s="4">
        <v>960097.95631061378</v>
      </c>
      <c r="E2820" t="str">
        <f t="shared" si="88"/>
        <v>Aug</v>
      </c>
      <c r="F2820" t="str">
        <f t="shared" si="89"/>
        <v>2015</v>
      </c>
    </row>
    <row r="2821" spans="1:6" x14ac:dyDescent="0.25">
      <c r="A2821" s="5" t="s">
        <v>248</v>
      </c>
      <c r="B2821" s="3" t="s">
        <v>240</v>
      </c>
      <c r="C2821" s="3" t="s">
        <v>60</v>
      </c>
      <c r="D2821" s="4">
        <v>936070.38637448894</v>
      </c>
      <c r="E2821" t="str">
        <f t="shared" si="88"/>
        <v>Sep</v>
      </c>
      <c r="F2821" t="str">
        <f t="shared" si="89"/>
        <v>2015</v>
      </c>
    </row>
    <row r="2822" spans="1:6" x14ac:dyDescent="0.25">
      <c r="A2822" s="5" t="s">
        <v>248</v>
      </c>
      <c r="B2822" s="3" t="s">
        <v>240</v>
      </c>
      <c r="C2822" s="3" t="s">
        <v>61</v>
      </c>
      <c r="D2822" s="4">
        <v>907331.85686241044</v>
      </c>
      <c r="E2822" t="str">
        <f t="shared" si="88"/>
        <v>Oct</v>
      </c>
      <c r="F2822" t="str">
        <f t="shared" si="89"/>
        <v>2015</v>
      </c>
    </row>
    <row r="2823" spans="1:6" x14ac:dyDescent="0.25">
      <c r="A2823" s="5" t="s">
        <v>248</v>
      </c>
      <c r="B2823" s="3" t="s">
        <v>240</v>
      </c>
      <c r="C2823" s="3" t="s">
        <v>62</v>
      </c>
      <c r="D2823" s="4">
        <v>883154.07251692924</v>
      </c>
      <c r="E2823" t="str">
        <f t="shared" si="88"/>
        <v>Nov</v>
      </c>
      <c r="F2823" t="str">
        <f t="shared" si="89"/>
        <v>2015</v>
      </c>
    </row>
    <row r="2824" spans="1:6" x14ac:dyDescent="0.25">
      <c r="A2824" s="5" t="s">
        <v>248</v>
      </c>
      <c r="B2824" s="3" t="s">
        <v>240</v>
      </c>
      <c r="C2824" s="3" t="s">
        <v>63</v>
      </c>
      <c r="D2824" s="4">
        <v>862235.56506327633</v>
      </c>
      <c r="E2824" t="str">
        <f t="shared" si="88"/>
        <v>Dec</v>
      </c>
      <c r="F2824" t="str">
        <f t="shared" si="89"/>
        <v>2015</v>
      </c>
    </row>
    <row r="2825" spans="1:6" x14ac:dyDescent="0.25">
      <c r="A2825" s="5" t="s">
        <v>248</v>
      </c>
      <c r="B2825" s="3" t="s">
        <v>240</v>
      </c>
      <c r="C2825" s="3" t="s">
        <v>64</v>
      </c>
      <c r="D2825" s="4">
        <v>842198.86326105287</v>
      </c>
      <c r="E2825" t="str">
        <f t="shared" si="88"/>
        <v>Jan</v>
      </c>
      <c r="F2825" t="str">
        <f t="shared" si="89"/>
        <v>2016</v>
      </c>
    </row>
    <row r="2826" spans="1:6" x14ac:dyDescent="0.25">
      <c r="A2826" s="5" t="s">
        <v>248</v>
      </c>
      <c r="B2826" s="3" t="s">
        <v>240</v>
      </c>
      <c r="C2826" s="3" t="s">
        <v>65</v>
      </c>
      <c r="D2826" s="4">
        <v>835466.82913146366</v>
      </c>
      <c r="E2826" t="str">
        <f t="shared" si="88"/>
        <v>Feb</v>
      </c>
      <c r="F2826" t="str">
        <f t="shared" si="89"/>
        <v>2016</v>
      </c>
    </row>
    <row r="2827" spans="1:6" x14ac:dyDescent="0.25">
      <c r="A2827" s="5" t="s">
        <v>248</v>
      </c>
      <c r="B2827" s="3" t="s">
        <v>240</v>
      </c>
      <c r="C2827" s="3" t="s">
        <v>66</v>
      </c>
      <c r="D2827" s="4">
        <v>810057.47759023204</v>
      </c>
      <c r="E2827" t="str">
        <f t="shared" si="88"/>
        <v>Mar</v>
      </c>
      <c r="F2827" t="str">
        <f t="shared" si="89"/>
        <v>2016</v>
      </c>
    </row>
    <row r="2828" spans="1:6" x14ac:dyDescent="0.25">
      <c r="A2828" s="5" t="s">
        <v>248</v>
      </c>
      <c r="B2828" s="3" t="s">
        <v>240</v>
      </c>
      <c r="C2828" s="3" t="s">
        <v>67</v>
      </c>
      <c r="D2828" s="4">
        <v>819138.49327978608</v>
      </c>
      <c r="E2828" t="str">
        <f t="shared" si="88"/>
        <v>Apr</v>
      </c>
      <c r="F2828" t="str">
        <f t="shared" si="89"/>
        <v>2016</v>
      </c>
    </row>
    <row r="2829" spans="1:6" x14ac:dyDescent="0.25">
      <c r="A2829" s="5" t="s">
        <v>248</v>
      </c>
      <c r="B2829" s="3" t="s">
        <v>240</v>
      </c>
      <c r="C2829" s="3" t="s">
        <v>68</v>
      </c>
      <c r="D2829" s="4">
        <v>766012.58868687833</v>
      </c>
      <c r="E2829" t="str">
        <f t="shared" si="88"/>
        <v>May</v>
      </c>
      <c r="F2829" t="str">
        <f t="shared" si="89"/>
        <v>2016</v>
      </c>
    </row>
    <row r="2830" spans="1:6" x14ac:dyDescent="0.25">
      <c r="A2830" s="5" t="s">
        <v>248</v>
      </c>
      <c r="B2830" s="3" t="s">
        <v>240</v>
      </c>
      <c r="C2830" s="3" t="s">
        <v>69</v>
      </c>
      <c r="D2830" s="4">
        <v>766905.85860707925</v>
      </c>
      <c r="E2830" t="str">
        <f t="shared" si="88"/>
        <v>Jun</v>
      </c>
      <c r="F2830" t="str">
        <f t="shared" si="89"/>
        <v>2016</v>
      </c>
    </row>
    <row r="2831" spans="1:6" x14ac:dyDescent="0.25">
      <c r="A2831" s="5" t="s">
        <v>248</v>
      </c>
      <c r="B2831" s="3" t="s">
        <v>240</v>
      </c>
      <c r="C2831" s="3" t="s">
        <v>70</v>
      </c>
      <c r="D2831" s="4">
        <v>729402.14765920665</v>
      </c>
      <c r="E2831" t="str">
        <f t="shared" si="88"/>
        <v>Jul</v>
      </c>
      <c r="F2831" t="str">
        <f t="shared" si="89"/>
        <v>2016</v>
      </c>
    </row>
    <row r="2832" spans="1:6" x14ac:dyDescent="0.25">
      <c r="A2832" s="5" t="s">
        <v>248</v>
      </c>
      <c r="B2832" s="3" t="s">
        <v>240</v>
      </c>
      <c r="C2832" s="3" t="s">
        <v>71</v>
      </c>
      <c r="D2832" s="4">
        <v>722497.50279819104</v>
      </c>
      <c r="E2832" t="str">
        <f t="shared" si="88"/>
        <v>Aug</v>
      </c>
      <c r="F2832" t="str">
        <f t="shared" si="89"/>
        <v>2016</v>
      </c>
    </row>
    <row r="2833" spans="1:6" x14ac:dyDescent="0.25">
      <c r="A2833" s="5" t="s">
        <v>248</v>
      </c>
      <c r="B2833" s="3" t="s">
        <v>240</v>
      </c>
      <c r="C2833" s="3" t="s">
        <v>72</v>
      </c>
      <c r="D2833" s="4">
        <v>697641.70829799364</v>
      </c>
      <c r="E2833" t="str">
        <f t="shared" si="88"/>
        <v>Sep</v>
      </c>
      <c r="F2833" t="str">
        <f t="shared" si="89"/>
        <v>2016</v>
      </c>
    </row>
    <row r="2834" spans="1:6" x14ac:dyDescent="0.25">
      <c r="A2834" s="5" t="s">
        <v>248</v>
      </c>
      <c r="B2834" s="3" t="s">
        <v>240</v>
      </c>
      <c r="C2834" s="3" t="s">
        <v>73</v>
      </c>
      <c r="D2834" s="4">
        <v>684800.30846957094</v>
      </c>
      <c r="E2834" t="str">
        <f t="shared" si="88"/>
        <v>Oct</v>
      </c>
      <c r="F2834" t="str">
        <f t="shared" si="89"/>
        <v>2016</v>
      </c>
    </row>
    <row r="2835" spans="1:6" x14ac:dyDescent="0.25">
      <c r="A2835" s="5" t="s">
        <v>248</v>
      </c>
      <c r="B2835" s="3" t="s">
        <v>240</v>
      </c>
      <c r="C2835" s="3" t="s">
        <v>74</v>
      </c>
      <c r="D2835" s="4">
        <v>677832.14325502783</v>
      </c>
      <c r="E2835" t="str">
        <f t="shared" si="88"/>
        <v>Nov</v>
      </c>
      <c r="F2835" t="str">
        <f t="shared" si="89"/>
        <v>2016</v>
      </c>
    </row>
    <row r="2836" spans="1:6" x14ac:dyDescent="0.25">
      <c r="A2836" s="5" t="s">
        <v>248</v>
      </c>
      <c r="B2836" s="3" t="s">
        <v>240</v>
      </c>
      <c r="C2836" s="3" t="s">
        <v>75</v>
      </c>
      <c r="D2836" s="4">
        <v>664899.52054394351</v>
      </c>
      <c r="E2836" t="str">
        <f t="shared" si="88"/>
        <v>Dec</v>
      </c>
      <c r="F2836" t="str">
        <f t="shared" si="89"/>
        <v>2016</v>
      </c>
    </row>
    <row r="2837" spans="1:6" x14ac:dyDescent="0.25">
      <c r="A2837" s="5" t="s">
        <v>248</v>
      </c>
      <c r="B2837" s="3" t="s">
        <v>240</v>
      </c>
      <c r="C2837" s="3" t="s">
        <v>76</v>
      </c>
      <c r="D2837" s="4">
        <v>646828.47692813328</v>
      </c>
      <c r="E2837" t="str">
        <f t="shared" si="88"/>
        <v>Jan</v>
      </c>
      <c r="F2837" t="str">
        <f t="shared" si="89"/>
        <v>2017</v>
      </c>
    </row>
    <row r="2838" spans="1:6" x14ac:dyDescent="0.25">
      <c r="A2838" s="5" t="s">
        <v>248</v>
      </c>
      <c r="B2838" s="3" t="s">
        <v>240</v>
      </c>
      <c r="C2838" s="3" t="s">
        <v>77</v>
      </c>
      <c r="D2838" s="4">
        <v>631884.75888389943</v>
      </c>
      <c r="E2838" t="str">
        <f t="shared" si="88"/>
        <v>Feb</v>
      </c>
      <c r="F2838" t="str">
        <f t="shared" si="89"/>
        <v>2017</v>
      </c>
    </row>
    <row r="2839" spans="1:6" x14ac:dyDescent="0.25">
      <c r="A2839" s="5" t="s">
        <v>248</v>
      </c>
      <c r="B2839" s="3" t="s">
        <v>240</v>
      </c>
      <c r="C2839" s="3" t="s">
        <v>78</v>
      </c>
      <c r="D2839" s="4">
        <v>628192.14052168967</v>
      </c>
      <c r="E2839" t="str">
        <f t="shared" si="88"/>
        <v>Mar</v>
      </c>
      <c r="F2839" t="str">
        <f t="shared" si="89"/>
        <v>2017</v>
      </c>
    </row>
    <row r="2840" spans="1:6" x14ac:dyDescent="0.25">
      <c r="A2840" s="5" t="s">
        <v>248</v>
      </c>
      <c r="B2840" s="3" t="s">
        <v>240</v>
      </c>
      <c r="C2840" s="3" t="s">
        <v>79</v>
      </c>
      <c r="D2840" s="4">
        <v>588971.69310387911</v>
      </c>
      <c r="E2840" t="str">
        <f t="shared" si="88"/>
        <v>Apr</v>
      </c>
      <c r="F2840" t="str">
        <f t="shared" si="89"/>
        <v>2017</v>
      </c>
    </row>
    <row r="2841" spans="1:6" x14ac:dyDescent="0.25">
      <c r="A2841" s="5" t="s">
        <v>248</v>
      </c>
      <c r="B2841" s="3" t="s">
        <v>240</v>
      </c>
      <c r="C2841" s="3" t="s">
        <v>80</v>
      </c>
      <c r="D2841" s="4">
        <v>591278.17544824816</v>
      </c>
      <c r="E2841" t="str">
        <f t="shared" si="88"/>
        <v>May</v>
      </c>
      <c r="F2841" t="str">
        <f t="shared" si="89"/>
        <v>2017</v>
      </c>
    </row>
    <row r="2842" spans="1:6" x14ac:dyDescent="0.25">
      <c r="A2842" s="5" t="s">
        <v>248</v>
      </c>
      <c r="B2842" s="3" t="s">
        <v>240</v>
      </c>
      <c r="C2842" s="3" t="s">
        <v>81</v>
      </c>
      <c r="D2842" s="4">
        <v>572055.59457216563</v>
      </c>
      <c r="E2842" t="str">
        <f t="shared" si="88"/>
        <v>Jun</v>
      </c>
      <c r="F2842" t="str">
        <f t="shared" si="89"/>
        <v>2017</v>
      </c>
    </row>
    <row r="2843" spans="1:6" x14ac:dyDescent="0.25">
      <c r="A2843" s="5" t="s">
        <v>248</v>
      </c>
      <c r="B2843" s="3" t="s">
        <v>240</v>
      </c>
      <c r="C2843" s="3" t="s">
        <v>82</v>
      </c>
      <c r="D2843" s="4">
        <v>557811.71895525954</v>
      </c>
      <c r="E2843" t="str">
        <f t="shared" si="88"/>
        <v>Jul</v>
      </c>
      <c r="F2843" t="str">
        <f t="shared" si="89"/>
        <v>2017</v>
      </c>
    </row>
    <row r="2844" spans="1:6" x14ac:dyDescent="0.25">
      <c r="A2844" s="5" t="s">
        <v>248</v>
      </c>
      <c r="B2844" s="3" t="s">
        <v>240</v>
      </c>
      <c r="C2844" s="3" t="s">
        <v>83</v>
      </c>
      <c r="D2844" s="4">
        <v>551034.43077955605</v>
      </c>
      <c r="E2844" t="str">
        <f t="shared" si="88"/>
        <v>Aug</v>
      </c>
      <c r="F2844" t="str">
        <f t="shared" si="89"/>
        <v>2017</v>
      </c>
    </row>
    <row r="2845" spans="1:6" x14ac:dyDescent="0.25">
      <c r="A2845" s="5" t="s">
        <v>248</v>
      </c>
      <c r="B2845" s="3" t="s">
        <v>240</v>
      </c>
      <c r="C2845" s="3" t="s">
        <v>84</v>
      </c>
      <c r="D2845" s="4">
        <v>550038.17006292823</v>
      </c>
      <c r="E2845" t="str">
        <f t="shared" si="88"/>
        <v>Sep</v>
      </c>
      <c r="F2845" t="str">
        <f t="shared" si="89"/>
        <v>2017</v>
      </c>
    </row>
    <row r="2846" spans="1:6" x14ac:dyDescent="0.25">
      <c r="A2846" s="5" t="s">
        <v>248</v>
      </c>
      <c r="B2846" s="3" t="s">
        <v>240</v>
      </c>
      <c r="C2846" s="3" t="s">
        <v>85</v>
      </c>
      <c r="D2846" s="4">
        <v>533443.20382300159</v>
      </c>
      <c r="E2846" t="str">
        <f t="shared" si="88"/>
        <v>Oct</v>
      </c>
      <c r="F2846" t="str">
        <f t="shared" si="89"/>
        <v>2017</v>
      </c>
    </row>
    <row r="2847" spans="1:6" x14ac:dyDescent="0.25">
      <c r="A2847" s="5" t="s">
        <v>248</v>
      </c>
      <c r="B2847" s="3" t="s">
        <v>240</v>
      </c>
      <c r="C2847" s="3" t="s">
        <v>86</v>
      </c>
      <c r="D2847" s="4">
        <v>532139.81655794987</v>
      </c>
      <c r="E2847" t="str">
        <f t="shared" si="88"/>
        <v>Nov</v>
      </c>
      <c r="F2847" t="str">
        <f t="shared" si="89"/>
        <v>2017</v>
      </c>
    </row>
    <row r="2848" spans="1:6" x14ac:dyDescent="0.25">
      <c r="A2848" s="5" t="s">
        <v>248</v>
      </c>
      <c r="B2848" s="3" t="s">
        <v>240</v>
      </c>
      <c r="C2848" s="3" t="s">
        <v>87</v>
      </c>
      <c r="D2848" s="4">
        <v>514020.28454536153</v>
      </c>
      <c r="E2848" t="str">
        <f t="shared" si="88"/>
        <v>Dec</v>
      </c>
      <c r="F2848" t="str">
        <f t="shared" si="89"/>
        <v>2017</v>
      </c>
    </row>
    <row r="2849" spans="1:6" x14ac:dyDescent="0.25">
      <c r="A2849" s="5" t="s">
        <v>248</v>
      </c>
      <c r="B2849" s="3" t="s">
        <v>240</v>
      </c>
      <c r="C2849" s="3" t="s">
        <v>88</v>
      </c>
      <c r="D2849" s="4">
        <v>500677.16896637238</v>
      </c>
      <c r="E2849" t="str">
        <f t="shared" si="88"/>
        <v>Jan</v>
      </c>
      <c r="F2849" t="str">
        <f t="shared" si="89"/>
        <v>2018</v>
      </c>
    </row>
    <row r="2850" spans="1:6" x14ac:dyDescent="0.25">
      <c r="A2850" s="5" t="s">
        <v>248</v>
      </c>
      <c r="B2850" s="3" t="s">
        <v>240</v>
      </c>
      <c r="C2850" s="3" t="s">
        <v>89</v>
      </c>
      <c r="D2850" s="4">
        <v>486544.92268431897</v>
      </c>
      <c r="E2850" t="str">
        <f t="shared" si="88"/>
        <v>Feb</v>
      </c>
      <c r="F2850" t="str">
        <f t="shared" si="89"/>
        <v>2018</v>
      </c>
    </row>
    <row r="2851" spans="1:6" x14ac:dyDescent="0.25">
      <c r="A2851" s="5" t="s">
        <v>248</v>
      </c>
      <c r="B2851" s="3" t="s">
        <v>240</v>
      </c>
      <c r="C2851" s="3" t="s">
        <v>90</v>
      </c>
      <c r="D2851" s="4">
        <v>483481.47531240236</v>
      </c>
      <c r="E2851" t="str">
        <f t="shared" si="88"/>
        <v>Mar</v>
      </c>
      <c r="F2851" t="str">
        <f t="shared" si="89"/>
        <v>2018</v>
      </c>
    </row>
    <row r="2852" spans="1:6" x14ac:dyDescent="0.25">
      <c r="A2852" s="5" t="s">
        <v>248</v>
      </c>
      <c r="B2852" s="3" t="s">
        <v>240</v>
      </c>
      <c r="C2852" s="3" t="s">
        <v>91</v>
      </c>
      <c r="D2852" s="4">
        <v>469497.77125923522</v>
      </c>
      <c r="E2852" t="str">
        <f t="shared" si="88"/>
        <v>Apr</v>
      </c>
      <c r="F2852" t="str">
        <f t="shared" si="89"/>
        <v>2018</v>
      </c>
    </row>
    <row r="2853" spans="1:6" x14ac:dyDescent="0.25">
      <c r="A2853" s="5" t="s">
        <v>248</v>
      </c>
      <c r="B2853" s="3" t="s">
        <v>240</v>
      </c>
      <c r="C2853" s="3" t="s">
        <v>92</v>
      </c>
      <c r="D2853" s="4">
        <v>463737.01205773797</v>
      </c>
      <c r="E2853" t="str">
        <f t="shared" si="88"/>
        <v>May</v>
      </c>
      <c r="F2853" t="str">
        <f t="shared" si="89"/>
        <v>2018</v>
      </c>
    </row>
    <row r="2854" spans="1:6" x14ac:dyDescent="0.25">
      <c r="A2854" s="5" t="s">
        <v>248</v>
      </c>
      <c r="B2854" s="3" t="s">
        <v>240</v>
      </c>
      <c r="C2854" s="3" t="s">
        <v>93</v>
      </c>
      <c r="D2854" s="4">
        <v>464545.61100154201</v>
      </c>
      <c r="E2854" t="str">
        <f t="shared" si="88"/>
        <v>Jun</v>
      </c>
      <c r="F2854" t="str">
        <f t="shared" si="89"/>
        <v>2018</v>
      </c>
    </row>
    <row r="2855" spans="1:6" x14ac:dyDescent="0.25">
      <c r="A2855" s="5" t="s">
        <v>248</v>
      </c>
      <c r="B2855" s="3" t="s">
        <v>240</v>
      </c>
      <c r="C2855" s="3" t="s">
        <v>94</v>
      </c>
      <c r="D2855" s="4">
        <v>451595.95234941726</v>
      </c>
      <c r="E2855" t="str">
        <f t="shared" si="88"/>
        <v>Jul</v>
      </c>
      <c r="F2855" t="str">
        <f t="shared" si="89"/>
        <v>2018</v>
      </c>
    </row>
    <row r="2856" spans="1:6" x14ac:dyDescent="0.25">
      <c r="A2856" s="5" t="s">
        <v>248</v>
      </c>
      <c r="B2856" s="3" t="s">
        <v>240</v>
      </c>
      <c r="C2856" s="3" t="s">
        <v>95</v>
      </c>
      <c r="D2856" s="4">
        <v>434570.20386709855</v>
      </c>
      <c r="E2856" t="str">
        <f t="shared" si="88"/>
        <v>Aug</v>
      </c>
      <c r="F2856" t="str">
        <f t="shared" si="89"/>
        <v>2018</v>
      </c>
    </row>
    <row r="2857" spans="1:6" x14ac:dyDescent="0.25">
      <c r="A2857" s="5" t="s">
        <v>248</v>
      </c>
      <c r="B2857" s="3" t="s">
        <v>240</v>
      </c>
      <c r="C2857" s="3" t="s">
        <v>96</v>
      </c>
      <c r="D2857" s="4">
        <v>426388.66277488694</v>
      </c>
      <c r="E2857" t="str">
        <f t="shared" si="88"/>
        <v>Sep</v>
      </c>
      <c r="F2857" t="str">
        <f t="shared" si="89"/>
        <v>2018</v>
      </c>
    </row>
    <row r="2858" spans="1:6" x14ac:dyDescent="0.25">
      <c r="A2858" s="5" t="s">
        <v>248</v>
      </c>
      <c r="B2858" s="3" t="s">
        <v>240</v>
      </c>
      <c r="C2858" s="3" t="s">
        <v>97</v>
      </c>
      <c r="D2858" s="4">
        <v>425811.83800106135</v>
      </c>
      <c r="E2858" t="str">
        <f t="shared" si="88"/>
        <v>Oct</v>
      </c>
      <c r="F2858" t="str">
        <f t="shared" si="89"/>
        <v>2018</v>
      </c>
    </row>
    <row r="2859" spans="1:6" x14ac:dyDescent="0.25">
      <c r="A2859" s="5" t="s">
        <v>248</v>
      </c>
      <c r="B2859" s="3" t="s">
        <v>240</v>
      </c>
      <c r="C2859" s="3" t="s">
        <v>98</v>
      </c>
      <c r="D2859" s="4">
        <v>414488.93039435311</v>
      </c>
      <c r="E2859" t="str">
        <f t="shared" si="88"/>
        <v>Nov</v>
      </c>
      <c r="F2859" t="str">
        <f t="shared" si="89"/>
        <v>2018</v>
      </c>
    </row>
    <row r="2860" spans="1:6" x14ac:dyDescent="0.25">
      <c r="A2860" s="5" t="s">
        <v>248</v>
      </c>
      <c r="B2860" s="3" t="s">
        <v>240</v>
      </c>
      <c r="C2860" s="3" t="s">
        <v>99</v>
      </c>
      <c r="D2860" s="4">
        <v>408719.26930197189</v>
      </c>
      <c r="E2860" t="str">
        <f t="shared" si="88"/>
        <v>Dec</v>
      </c>
      <c r="F2860" t="str">
        <f t="shared" si="89"/>
        <v>2018</v>
      </c>
    </row>
    <row r="2861" spans="1:6" x14ac:dyDescent="0.25">
      <c r="A2861" s="5" t="s">
        <v>248</v>
      </c>
      <c r="B2861" s="3" t="s">
        <v>240</v>
      </c>
      <c r="C2861" s="3" t="s">
        <v>100</v>
      </c>
      <c r="D2861" s="4">
        <v>398721.78035017103</v>
      </c>
      <c r="E2861" t="str">
        <f t="shared" si="88"/>
        <v>Jan</v>
      </c>
      <c r="F2861" t="str">
        <f t="shared" si="89"/>
        <v>2019</v>
      </c>
    </row>
    <row r="2862" spans="1:6" x14ac:dyDescent="0.25">
      <c r="A2862" s="5" t="s">
        <v>248</v>
      </c>
      <c r="B2862" s="3" t="s">
        <v>240</v>
      </c>
      <c r="C2862" s="3" t="s">
        <v>101</v>
      </c>
      <c r="D2862" s="4">
        <v>396410.72632028291</v>
      </c>
      <c r="E2862" t="str">
        <f t="shared" si="88"/>
        <v>Feb</v>
      </c>
      <c r="F2862" t="str">
        <f t="shared" si="89"/>
        <v>2019</v>
      </c>
    </row>
    <row r="2863" spans="1:6" x14ac:dyDescent="0.25">
      <c r="A2863" s="5" t="s">
        <v>248</v>
      </c>
      <c r="B2863" s="3" t="s">
        <v>240</v>
      </c>
      <c r="C2863" s="3" t="s">
        <v>102</v>
      </c>
      <c r="D2863" s="4">
        <v>391272.69366222271</v>
      </c>
      <c r="E2863" t="str">
        <f t="shared" si="88"/>
        <v>Mar</v>
      </c>
      <c r="F2863" t="str">
        <f t="shared" si="89"/>
        <v>2019</v>
      </c>
    </row>
    <row r="2864" spans="1:6" x14ac:dyDescent="0.25">
      <c r="A2864" s="5" t="s">
        <v>248</v>
      </c>
      <c r="B2864" s="3" t="s">
        <v>240</v>
      </c>
      <c r="C2864" s="3" t="s">
        <v>103</v>
      </c>
      <c r="D2864" s="4">
        <v>384869.77163137321</v>
      </c>
      <c r="E2864" t="str">
        <f t="shared" si="88"/>
        <v>Apr</v>
      </c>
      <c r="F2864" t="str">
        <f t="shared" si="89"/>
        <v>2019</v>
      </c>
    </row>
    <row r="2865" spans="1:6" x14ac:dyDescent="0.25">
      <c r="A2865" s="5" t="s">
        <v>248</v>
      </c>
      <c r="B2865" s="3" t="s">
        <v>240</v>
      </c>
      <c r="C2865" s="3" t="s">
        <v>104</v>
      </c>
      <c r="D2865" s="4">
        <v>379455.89527223969</v>
      </c>
      <c r="E2865" t="str">
        <f t="shared" si="88"/>
        <v>May</v>
      </c>
      <c r="F2865" t="str">
        <f t="shared" si="89"/>
        <v>2019</v>
      </c>
    </row>
    <row r="2866" spans="1:6" x14ac:dyDescent="0.25">
      <c r="A2866" s="5" t="s">
        <v>248</v>
      </c>
      <c r="B2866" s="3" t="s">
        <v>240</v>
      </c>
      <c r="C2866" s="3" t="s">
        <v>105</v>
      </c>
      <c r="D2866" s="4">
        <v>372091.80741303466</v>
      </c>
      <c r="E2866" t="str">
        <f t="shared" si="88"/>
        <v>Jun</v>
      </c>
      <c r="F2866" t="str">
        <f t="shared" si="89"/>
        <v>2019</v>
      </c>
    </row>
    <row r="2867" spans="1:6" x14ac:dyDescent="0.25">
      <c r="A2867" s="5" t="s">
        <v>248</v>
      </c>
      <c r="B2867" s="3" t="s">
        <v>240</v>
      </c>
      <c r="C2867" s="3" t="s">
        <v>106</v>
      </c>
      <c r="D2867" s="4">
        <v>364889.55345536809</v>
      </c>
      <c r="E2867" t="str">
        <f t="shared" si="88"/>
        <v>Jul</v>
      </c>
      <c r="F2867" t="str">
        <f t="shared" si="89"/>
        <v>2019</v>
      </c>
    </row>
    <row r="2868" spans="1:6" x14ac:dyDescent="0.25">
      <c r="A2868" s="5" t="s">
        <v>248</v>
      </c>
      <c r="B2868" s="3" t="s">
        <v>240</v>
      </c>
      <c r="C2868" s="3" t="s">
        <v>107</v>
      </c>
      <c r="D2868" s="4">
        <v>362112.12091125571</v>
      </c>
      <c r="E2868" t="str">
        <f t="shared" si="88"/>
        <v>Aug</v>
      </c>
      <c r="F2868" t="str">
        <f t="shared" si="89"/>
        <v>2019</v>
      </c>
    </row>
    <row r="2869" spans="1:6" x14ac:dyDescent="0.25">
      <c r="A2869" s="5" t="s">
        <v>248</v>
      </c>
      <c r="B2869" s="3" t="s">
        <v>240</v>
      </c>
      <c r="C2869" s="3" t="s">
        <v>108</v>
      </c>
      <c r="D2869" s="4">
        <v>355234.81611839286</v>
      </c>
      <c r="E2869" t="str">
        <f t="shared" si="88"/>
        <v>Sep</v>
      </c>
      <c r="F2869" t="str">
        <f t="shared" si="89"/>
        <v>2019</v>
      </c>
    </row>
    <row r="2870" spans="1:6" x14ac:dyDescent="0.25">
      <c r="A2870" s="5" t="s">
        <v>248</v>
      </c>
      <c r="B2870" s="3" t="s">
        <v>240</v>
      </c>
      <c r="C2870" s="3" t="s">
        <v>109</v>
      </c>
      <c r="D2870" s="4">
        <v>345444.24713010521</v>
      </c>
      <c r="E2870" t="str">
        <f t="shared" si="88"/>
        <v>Oct</v>
      </c>
      <c r="F2870" t="str">
        <f t="shared" si="89"/>
        <v>2019</v>
      </c>
    </row>
    <row r="2871" spans="1:6" x14ac:dyDescent="0.25">
      <c r="A2871" s="5" t="s">
        <v>248</v>
      </c>
      <c r="B2871" s="3" t="s">
        <v>240</v>
      </c>
      <c r="C2871" s="3" t="s">
        <v>110</v>
      </c>
      <c r="D2871" s="4">
        <v>338859.33762019075</v>
      </c>
      <c r="E2871" t="str">
        <f t="shared" si="88"/>
        <v>Nov</v>
      </c>
      <c r="F2871" t="str">
        <f t="shared" si="89"/>
        <v>2019</v>
      </c>
    </row>
    <row r="2872" spans="1:6" x14ac:dyDescent="0.25">
      <c r="A2872" s="5" t="s">
        <v>248</v>
      </c>
      <c r="B2872" s="3" t="s">
        <v>240</v>
      </c>
      <c r="C2872" s="3" t="s">
        <v>111</v>
      </c>
      <c r="D2872" s="4">
        <v>335685.85755156056</v>
      </c>
      <c r="E2872" t="str">
        <f t="shared" si="88"/>
        <v>Dec</v>
      </c>
      <c r="F2872" t="str">
        <f t="shared" si="89"/>
        <v>2019</v>
      </c>
    </row>
    <row r="2873" spans="1:6" x14ac:dyDescent="0.25">
      <c r="A2873" s="5" t="s">
        <v>248</v>
      </c>
      <c r="B2873" s="3" t="s">
        <v>240</v>
      </c>
      <c r="C2873" s="3" t="s">
        <v>112</v>
      </c>
      <c r="D2873" s="4">
        <v>329361.70802189293</v>
      </c>
      <c r="E2873" t="str">
        <f t="shared" si="88"/>
        <v>Jan</v>
      </c>
      <c r="F2873" t="str">
        <f t="shared" si="89"/>
        <v>2020</v>
      </c>
    </row>
    <row r="2874" spans="1:6" x14ac:dyDescent="0.25">
      <c r="A2874" s="5" t="s">
        <v>248</v>
      </c>
      <c r="B2874" s="3" t="s">
        <v>240</v>
      </c>
      <c r="C2874" s="3" t="s">
        <v>113</v>
      </c>
      <c r="D2874" s="4">
        <v>327366.93963919522</v>
      </c>
      <c r="E2874" t="str">
        <f t="shared" si="88"/>
        <v>Feb</v>
      </c>
      <c r="F2874" t="str">
        <f t="shared" si="89"/>
        <v>2020</v>
      </c>
    </row>
    <row r="2875" spans="1:6" x14ac:dyDescent="0.25">
      <c r="A2875" s="5" t="s">
        <v>248</v>
      </c>
      <c r="B2875" s="3" t="s">
        <v>240</v>
      </c>
      <c r="C2875" s="3" t="s">
        <v>114</v>
      </c>
      <c r="D2875" s="4">
        <v>325306.35945233062</v>
      </c>
      <c r="E2875" t="str">
        <f t="shared" si="88"/>
        <v>Mar</v>
      </c>
      <c r="F2875" t="str">
        <f t="shared" si="89"/>
        <v>2020</v>
      </c>
    </row>
    <row r="2876" spans="1:6" x14ac:dyDescent="0.25">
      <c r="A2876" s="5" t="s">
        <v>248</v>
      </c>
      <c r="B2876" s="3" t="s">
        <v>240</v>
      </c>
      <c r="C2876" s="3" t="s">
        <v>115</v>
      </c>
      <c r="D2876" s="4">
        <v>315993.54746469593</v>
      </c>
      <c r="E2876" t="str">
        <f t="shared" si="88"/>
        <v>Apr</v>
      </c>
      <c r="F2876" t="str">
        <f t="shared" si="89"/>
        <v>2020</v>
      </c>
    </row>
    <row r="2877" spans="1:6" x14ac:dyDescent="0.25">
      <c r="A2877" s="5" t="s">
        <v>248</v>
      </c>
      <c r="B2877" s="3" t="s">
        <v>240</v>
      </c>
      <c r="C2877" s="3" t="s">
        <v>116</v>
      </c>
      <c r="D2877" s="4">
        <v>308036.94304764865</v>
      </c>
      <c r="E2877" t="str">
        <f t="shared" si="88"/>
        <v>May</v>
      </c>
      <c r="F2877" t="str">
        <f t="shared" si="89"/>
        <v>2020</v>
      </c>
    </row>
    <row r="2878" spans="1:6" x14ac:dyDescent="0.25">
      <c r="A2878" s="5" t="s">
        <v>248</v>
      </c>
      <c r="B2878" s="3" t="s">
        <v>240</v>
      </c>
      <c r="C2878" s="3" t="s">
        <v>117</v>
      </c>
      <c r="D2878" s="4">
        <v>307518.06157631264</v>
      </c>
      <c r="E2878" t="str">
        <f t="shared" si="88"/>
        <v>Jun</v>
      </c>
      <c r="F2878" t="str">
        <f t="shared" si="89"/>
        <v>2020</v>
      </c>
    </row>
    <row r="2879" spans="1:6" x14ac:dyDescent="0.25">
      <c r="A2879" s="5" t="s">
        <v>248</v>
      </c>
      <c r="B2879" s="3" t="s">
        <v>240</v>
      </c>
      <c r="C2879" s="3" t="s">
        <v>118</v>
      </c>
      <c r="D2879" s="4">
        <v>302863.76397971623</v>
      </c>
      <c r="E2879" t="str">
        <f t="shared" si="88"/>
        <v>Jul</v>
      </c>
      <c r="F2879" t="str">
        <f t="shared" si="89"/>
        <v>2020</v>
      </c>
    </row>
    <row r="2880" spans="1:6" x14ac:dyDescent="0.25">
      <c r="A2880" s="5" t="s">
        <v>248</v>
      </c>
      <c r="B2880" s="3" t="s">
        <v>240</v>
      </c>
      <c r="C2880" s="3" t="s">
        <v>119</v>
      </c>
      <c r="D2880" s="4">
        <v>296458.92919506732</v>
      </c>
      <c r="E2880" t="str">
        <f t="shared" si="88"/>
        <v>Aug</v>
      </c>
      <c r="F2880" t="str">
        <f t="shared" si="89"/>
        <v>2020</v>
      </c>
    </row>
    <row r="2881" spans="1:6" x14ac:dyDescent="0.25">
      <c r="A2881" s="5" t="s">
        <v>248</v>
      </c>
      <c r="B2881" s="3" t="s">
        <v>240</v>
      </c>
      <c r="C2881" s="3" t="s">
        <v>120</v>
      </c>
      <c r="D2881" s="4">
        <v>290149.52416254318</v>
      </c>
      <c r="E2881" t="str">
        <f t="shared" si="88"/>
        <v>Sep</v>
      </c>
      <c r="F2881" t="str">
        <f t="shared" si="89"/>
        <v>2020</v>
      </c>
    </row>
    <row r="2882" spans="1:6" x14ac:dyDescent="0.25">
      <c r="A2882" s="5" t="s">
        <v>248</v>
      </c>
      <c r="B2882" s="3" t="s">
        <v>240</v>
      </c>
      <c r="C2882" s="3" t="s">
        <v>121</v>
      </c>
      <c r="D2882" s="4">
        <v>284519.86519455904</v>
      </c>
      <c r="E2882" t="str">
        <f t="shared" si="88"/>
        <v>Oct</v>
      </c>
      <c r="F2882" t="str">
        <f t="shared" si="89"/>
        <v>2020</v>
      </c>
    </row>
    <row r="2883" spans="1:6" x14ac:dyDescent="0.25">
      <c r="A2883" s="5" t="s">
        <v>248</v>
      </c>
      <c r="B2883" s="3" t="s">
        <v>240</v>
      </c>
      <c r="C2883" s="3" t="s">
        <v>122</v>
      </c>
      <c r="D2883" s="4">
        <v>282957.93963415915</v>
      </c>
      <c r="E2883" t="str">
        <f t="shared" ref="E2883:E2946" si="90">MID(C2883,1,3)</f>
        <v>Nov</v>
      </c>
      <c r="F2883" t="str">
        <f t="shared" ref="F2883:F2946" si="91">MID(C2883,5,4)</f>
        <v>2020</v>
      </c>
    </row>
    <row r="2884" spans="1:6" x14ac:dyDescent="0.25">
      <c r="A2884" s="5" t="s">
        <v>248</v>
      </c>
      <c r="B2884" s="3" t="s">
        <v>240</v>
      </c>
      <c r="C2884" s="3" t="s">
        <v>123</v>
      </c>
      <c r="D2884" s="4">
        <v>280639.2775494706</v>
      </c>
      <c r="E2884" t="str">
        <f t="shared" si="90"/>
        <v>Dec</v>
      </c>
      <c r="F2884" t="str">
        <f t="shared" si="91"/>
        <v>2020</v>
      </c>
    </row>
    <row r="2885" spans="1:6" x14ac:dyDescent="0.25">
      <c r="A2885" s="5" t="s">
        <v>248</v>
      </c>
      <c r="B2885" s="3" t="s">
        <v>240</v>
      </c>
      <c r="C2885" s="3" t="s">
        <v>124</v>
      </c>
      <c r="D2885" s="4">
        <v>270481.82718092395</v>
      </c>
      <c r="E2885" t="str">
        <f t="shared" si="90"/>
        <v>Jan</v>
      </c>
      <c r="F2885" t="str">
        <f t="shared" si="91"/>
        <v>2021</v>
      </c>
    </row>
    <row r="2886" spans="1:6" x14ac:dyDescent="0.25">
      <c r="A2886" s="5" t="s">
        <v>248</v>
      </c>
      <c r="B2886" s="3" t="s">
        <v>240</v>
      </c>
      <c r="C2886" s="3" t="s">
        <v>125</v>
      </c>
      <c r="D2886" s="4">
        <v>266783.55945750454</v>
      </c>
      <c r="E2886" t="str">
        <f t="shared" si="90"/>
        <v>Feb</v>
      </c>
      <c r="F2886" t="str">
        <f t="shared" si="91"/>
        <v>2021</v>
      </c>
    </row>
    <row r="2887" spans="1:6" x14ac:dyDescent="0.25">
      <c r="A2887" s="5" t="s">
        <v>248</v>
      </c>
      <c r="B2887" s="3" t="s">
        <v>240</v>
      </c>
      <c r="C2887" s="3" t="s">
        <v>126</v>
      </c>
      <c r="D2887" s="4">
        <v>270062.0449579542</v>
      </c>
      <c r="E2887" t="str">
        <f t="shared" si="90"/>
        <v>Mar</v>
      </c>
      <c r="F2887" t="str">
        <f t="shared" si="91"/>
        <v>2021</v>
      </c>
    </row>
    <row r="2888" spans="1:6" x14ac:dyDescent="0.25">
      <c r="A2888" s="5" t="s">
        <v>248</v>
      </c>
      <c r="B2888" s="3" t="s">
        <v>240</v>
      </c>
      <c r="C2888" s="3" t="s">
        <v>127</v>
      </c>
      <c r="D2888" s="4">
        <v>254056.67598584376</v>
      </c>
      <c r="E2888" t="str">
        <f t="shared" si="90"/>
        <v>Apr</v>
      </c>
      <c r="F2888" t="str">
        <f t="shared" si="91"/>
        <v>2021</v>
      </c>
    </row>
    <row r="2889" spans="1:6" x14ac:dyDescent="0.25">
      <c r="A2889" s="5" t="s">
        <v>248</v>
      </c>
      <c r="B2889" s="3" t="s">
        <v>240</v>
      </c>
      <c r="C2889" s="3" t="s">
        <v>128</v>
      </c>
      <c r="D2889" s="4">
        <v>246455.07515211444</v>
      </c>
      <c r="E2889" t="str">
        <f t="shared" si="90"/>
        <v>May</v>
      </c>
      <c r="F2889" t="str">
        <f t="shared" si="91"/>
        <v>2021</v>
      </c>
    </row>
    <row r="2890" spans="1:6" x14ac:dyDescent="0.25">
      <c r="A2890" s="5" t="s">
        <v>248</v>
      </c>
      <c r="B2890" s="3" t="s">
        <v>240</v>
      </c>
      <c r="C2890" s="3" t="s">
        <v>129</v>
      </c>
      <c r="D2890" s="4">
        <v>241154.73132447386</v>
      </c>
      <c r="E2890" t="str">
        <f t="shared" si="90"/>
        <v>Jun</v>
      </c>
      <c r="F2890" t="str">
        <f t="shared" si="91"/>
        <v>2021</v>
      </c>
    </row>
    <row r="2891" spans="1:6" x14ac:dyDescent="0.25">
      <c r="A2891" s="5" t="s">
        <v>248</v>
      </c>
      <c r="B2891" s="3" t="s">
        <v>240</v>
      </c>
      <c r="C2891" s="3" t="s">
        <v>130</v>
      </c>
      <c r="D2891" s="4">
        <v>236947.57460836298</v>
      </c>
      <c r="E2891" t="str">
        <f t="shared" si="90"/>
        <v>Jul</v>
      </c>
      <c r="F2891" t="str">
        <f t="shared" si="91"/>
        <v>2021</v>
      </c>
    </row>
    <row r="2892" spans="1:6" x14ac:dyDescent="0.25">
      <c r="A2892" s="5" t="s">
        <v>248</v>
      </c>
      <c r="B2892" s="3" t="s">
        <v>240</v>
      </c>
      <c r="C2892" s="3" t="s">
        <v>131</v>
      </c>
      <c r="D2892" s="4">
        <v>231852.92971988494</v>
      </c>
      <c r="E2892" t="str">
        <f t="shared" si="90"/>
        <v>Aug</v>
      </c>
      <c r="F2892" t="str">
        <f t="shared" si="91"/>
        <v>2021</v>
      </c>
    </row>
    <row r="2893" spans="1:6" x14ac:dyDescent="0.25">
      <c r="A2893" s="5" t="s">
        <v>248</v>
      </c>
      <c r="B2893" s="3" t="s">
        <v>240</v>
      </c>
      <c r="C2893" s="3" t="s">
        <v>132</v>
      </c>
      <c r="D2893" s="4">
        <v>229604.65212211781</v>
      </c>
      <c r="E2893" t="str">
        <f t="shared" si="90"/>
        <v>Sep</v>
      </c>
      <c r="F2893" t="str">
        <f t="shared" si="91"/>
        <v>2021</v>
      </c>
    </row>
    <row r="2894" spans="1:6" x14ac:dyDescent="0.25">
      <c r="A2894" s="5" t="s">
        <v>248</v>
      </c>
      <c r="B2894" s="3" t="s">
        <v>240</v>
      </c>
      <c r="C2894" s="3" t="s">
        <v>133</v>
      </c>
      <c r="D2894" s="4">
        <v>226387.69346802717</v>
      </c>
      <c r="E2894" t="str">
        <f t="shared" si="90"/>
        <v>Oct</v>
      </c>
      <c r="F2894" t="str">
        <f t="shared" si="91"/>
        <v>2021</v>
      </c>
    </row>
    <row r="2895" spans="1:6" x14ac:dyDescent="0.25">
      <c r="A2895" s="5" t="s">
        <v>248</v>
      </c>
      <c r="B2895" s="3" t="s">
        <v>240</v>
      </c>
      <c r="C2895" s="3" t="s">
        <v>134</v>
      </c>
      <c r="D2895" s="4">
        <v>224633.9579049637</v>
      </c>
      <c r="E2895" t="str">
        <f t="shared" si="90"/>
        <v>Nov</v>
      </c>
      <c r="F2895" t="str">
        <f t="shared" si="91"/>
        <v>2021</v>
      </c>
    </row>
    <row r="2896" spans="1:6" x14ac:dyDescent="0.25">
      <c r="A2896" s="5" t="s">
        <v>248</v>
      </c>
      <c r="B2896" s="3" t="s">
        <v>240</v>
      </c>
      <c r="C2896" s="3" t="s">
        <v>135</v>
      </c>
      <c r="D2896" s="4">
        <v>223727.11474969288</v>
      </c>
      <c r="E2896" t="str">
        <f t="shared" si="90"/>
        <v>Dec</v>
      </c>
      <c r="F2896" t="str">
        <f t="shared" si="91"/>
        <v>2021</v>
      </c>
    </row>
    <row r="2897" spans="1:6" x14ac:dyDescent="0.25">
      <c r="A2897" s="5" t="s">
        <v>248</v>
      </c>
      <c r="B2897" s="3" t="s">
        <v>240</v>
      </c>
      <c r="C2897" s="3" t="s">
        <v>136</v>
      </c>
      <c r="D2897" s="4">
        <v>223788.89174128853</v>
      </c>
      <c r="E2897" t="str">
        <f t="shared" si="90"/>
        <v>Jan</v>
      </c>
      <c r="F2897" t="str">
        <f t="shared" si="91"/>
        <v>2022</v>
      </c>
    </row>
    <row r="2898" spans="1:6" x14ac:dyDescent="0.25">
      <c r="A2898" s="5" t="s">
        <v>248</v>
      </c>
      <c r="B2898" s="3" t="s">
        <v>240</v>
      </c>
      <c r="C2898" s="3" t="s">
        <v>137</v>
      </c>
      <c r="D2898" s="4">
        <v>220874.43765225311</v>
      </c>
      <c r="E2898" t="str">
        <f t="shared" si="90"/>
        <v>Feb</v>
      </c>
      <c r="F2898" t="str">
        <f t="shared" si="91"/>
        <v>2022</v>
      </c>
    </row>
    <row r="2899" spans="1:6" x14ac:dyDescent="0.25">
      <c r="A2899" s="5" t="s">
        <v>248</v>
      </c>
      <c r="B2899" s="3" t="s">
        <v>240</v>
      </c>
      <c r="C2899" s="3" t="s">
        <v>138</v>
      </c>
      <c r="D2899" s="4">
        <v>214910.39461476789</v>
      </c>
      <c r="E2899" t="str">
        <f t="shared" si="90"/>
        <v>Mar</v>
      </c>
      <c r="F2899" t="str">
        <f t="shared" si="91"/>
        <v>2022</v>
      </c>
    </row>
    <row r="2900" spans="1:6" x14ac:dyDescent="0.25">
      <c r="A2900" s="5" t="s">
        <v>248</v>
      </c>
      <c r="B2900" s="3" t="s">
        <v>240</v>
      </c>
      <c r="C2900" s="3" t="s">
        <v>139</v>
      </c>
      <c r="D2900" s="4">
        <v>135247.82228375817</v>
      </c>
      <c r="E2900" t="str">
        <f t="shared" si="90"/>
        <v>Apr</v>
      </c>
      <c r="F2900" t="str">
        <f t="shared" si="91"/>
        <v>2022</v>
      </c>
    </row>
    <row r="2901" spans="1:6" x14ac:dyDescent="0.25">
      <c r="A2901" s="5" t="s">
        <v>248</v>
      </c>
      <c r="B2901" s="3" t="s">
        <v>240</v>
      </c>
      <c r="C2901" s="3" t="s">
        <v>140</v>
      </c>
      <c r="D2901" s="4">
        <v>133697.92301002215</v>
      </c>
      <c r="E2901" t="str">
        <f t="shared" si="90"/>
        <v>May</v>
      </c>
      <c r="F2901" t="str">
        <f t="shared" si="91"/>
        <v>2022</v>
      </c>
    </row>
    <row r="2902" spans="1:6" x14ac:dyDescent="0.25">
      <c r="A2902" s="5" t="s">
        <v>248</v>
      </c>
      <c r="B2902" s="3" t="s">
        <v>240</v>
      </c>
      <c r="C2902" s="3" t="s">
        <v>141</v>
      </c>
      <c r="D2902" s="4">
        <v>131228.43173286613</v>
      </c>
      <c r="E2902" t="str">
        <f t="shared" si="90"/>
        <v>Jun</v>
      </c>
      <c r="F2902" t="str">
        <f t="shared" si="91"/>
        <v>2022</v>
      </c>
    </row>
    <row r="2903" spans="1:6" x14ac:dyDescent="0.25">
      <c r="A2903" s="5" t="s">
        <v>248</v>
      </c>
      <c r="B2903" s="3" t="s">
        <v>240</v>
      </c>
      <c r="C2903" s="3" t="s">
        <v>142</v>
      </c>
      <c r="D2903" s="4">
        <v>130051.50582252267</v>
      </c>
      <c r="E2903" t="str">
        <f t="shared" si="90"/>
        <v>Jul</v>
      </c>
      <c r="F2903" t="str">
        <f t="shared" si="91"/>
        <v>2022</v>
      </c>
    </row>
    <row r="2904" spans="1:6" x14ac:dyDescent="0.25">
      <c r="A2904" s="5" t="s">
        <v>248</v>
      </c>
      <c r="B2904" s="3" t="s">
        <v>240</v>
      </c>
      <c r="C2904" s="3" t="s">
        <v>143</v>
      </c>
      <c r="D2904" s="4">
        <v>128181.63563990936</v>
      </c>
      <c r="E2904" t="str">
        <f t="shared" si="90"/>
        <v>Aug</v>
      </c>
      <c r="F2904" t="str">
        <f t="shared" si="91"/>
        <v>2022</v>
      </c>
    </row>
    <row r="2905" spans="1:6" x14ac:dyDescent="0.25">
      <c r="A2905" s="5" t="s">
        <v>248</v>
      </c>
      <c r="B2905" s="3" t="s">
        <v>240</v>
      </c>
      <c r="C2905" s="3" t="s">
        <v>144</v>
      </c>
      <c r="D2905" s="4">
        <v>126773.96024744709</v>
      </c>
      <c r="E2905" t="str">
        <f t="shared" si="90"/>
        <v>Sep</v>
      </c>
      <c r="F2905" t="str">
        <f t="shared" si="91"/>
        <v>2022</v>
      </c>
    </row>
    <row r="2906" spans="1:6" x14ac:dyDescent="0.25">
      <c r="A2906" s="5" t="s">
        <v>248</v>
      </c>
      <c r="B2906" s="3" t="s">
        <v>240</v>
      </c>
      <c r="C2906" s="3" t="s">
        <v>145</v>
      </c>
      <c r="D2906" s="4">
        <v>125302.25154253335</v>
      </c>
      <c r="E2906" t="str">
        <f t="shared" si="90"/>
        <v>Oct</v>
      </c>
      <c r="F2906" t="str">
        <f t="shared" si="91"/>
        <v>2022</v>
      </c>
    </row>
    <row r="2907" spans="1:6" x14ac:dyDescent="0.25">
      <c r="A2907" s="5" t="s">
        <v>248</v>
      </c>
      <c r="B2907" s="3" t="s">
        <v>240</v>
      </c>
      <c r="C2907" s="3" t="s">
        <v>146</v>
      </c>
      <c r="D2907" s="4">
        <v>123898.00016842085</v>
      </c>
      <c r="E2907" t="str">
        <f t="shared" si="90"/>
        <v>Nov</v>
      </c>
      <c r="F2907" t="str">
        <f t="shared" si="91"/>
        <v>2022</v>
      </c>
    </row>
    <row r="2908" spans="1:6" x14ac:dyDescent="0.25">
      <c r="A2908" s="5" t="s">
        <v>248</v>
      </c>
      <c r="B2908" s="3" t="s">
        <v>240</v>
      </c>
      <c r="C2908" s="3" t="s">
        <v>147</v>
      </c>
      <c r="D2908" s="4">
        <v>123436.75633772989</v>
      </c>
      <c r="E2908" t="str">
        <f t="shared" si="90"/>
        <v>Dec</v>
      </c>
      <c r="F2908" t="str">
        <f t="shared" si="91"/>
        <v>2022</v>
      </c>
    </row>
    <row r="2909" spans="1:6" x14ac:dyDescent="0.25">
      <c r="A2909" s="5" t="s">
        <v>248</v>
      </c>
      <c r="B2909" s="3" t="s">
        <v>240</v>
      </c>
      <c r="C2909" s="3" t="s">
        <v>148</v>
      </c>
      <c r="D2909" s="4">
        <v>121122.12240493958</v>
      </c>
      <c r="E2909" t="str">
        <f t="shared" si="90"/>
        <v>Jan</v>
      </c>
      <c r="F2909" t="str">
        <f t="shared" si="91"/>
        <v>2023</v>
      </c>
    </row>
    <row r="2910" spans="1:6" x14ac:dyDescent="0.25">
      <c r="A2910" s="5" t="s">
        <v>248</v>
      </c>
      <c r="B2910" s="3" t="s">
        <v>240</v>
      </c>
      <c r="C2910" s="3" t="s">
        <v>149</v>
      </c>
      <c r="D2910" s="4">
        <v>119755.28011987027</v>
      </c>
      <c r="E2910" t="str">
        <f t="shared" si="90"/>
        <v>Feb</v>
      </c>
      <c r="F2910" t="str">
        <f t="shared" si="91"/>
        <v>2023</v>
      </c>
    </row>
    <row r="2911" spans="1:6" x14ac:dyDescent="0.25">
      <c r="A2911" s="5" t="s">
        <v>248</v>
      </c>
      <c r="B2911" s="3" t="s">
        <v>240</v>
      </c>
      <c r="C2911" s="3" t="s">
        <v>150</v>
      </c>
      <c r="D2911" s="4">
        <v>118366.68246815124</v>
      </c>
      <c r="E2911" t="str">
        <f t="shared" si="90"/>
        <v>Mar</v>
      </c>
      <c r="F2911" t="str">
        <f t="shared" si="91"/>
        <v>2023</v>
      </c>
    </row>
    <row r="2912" spans="1:6" x14ac:dyDescent="0.25">
      <c r="A2912" s="5" t="s">
        <v>248</v>
      </c>
      <c r="B2912" s="3" t="s">
        <v>240</v>
      </c>
      <c r="C2912" s="3" t="s">
        <v>151</v>
      </c>
      <c r="D2912" s="4">
        <v>117032.08145794905</v>
      </c>
      <c r="E2912" t="str">
        <f t="shared" si="90"/>
        <v>Apr</v>
      </c>
      <c r="F2912" t="str">
        <f t="shared" si="91"/>
        <v>2023</v>
      </c>
    </row>
    <row r="2913" spans="1:6" x14ac:dyDescent="0.25">
      <c r="A2913" s="5" t="s">
        <v>248</v>
      </c>
      <c r="B2913" s="3" t="s">
        <v>240</v>
      </c>
      <c r="C2913" s="3" t="s">
        <v>152</v>
      </c>
      <c r="D2913" s="4">
        <v>115692.50143661346</v>
      </c>
      <c r="E2913" t="str">
        <f t="shared" si="90"/>
        <v>May</v>
      </c>
      <c r="F2913" t="str">
        <f t="shared" si="91"/>
        <v>2023</v>
      </c>
    </row>
    <row r="2914" spans="1:6" x14ac:dyDescent="0.25">
      <c r="A2914" s="5" t="s">
        <v>248</v>
      </c>
      <c r="B2914" s="3" t="s">
        <v>240</v>
      </c>
      <c r="C2914" s="3" t="s">
        <v>153</v>
      </c>
      <c r="D2914" s="4">
        <v>114378.40011267886</v>
      </c>
      <c r="E2914" t="str">
        <f t="shared" si="90"/>
        <v>Jun</v>
      </c>
      <c r="F2914" t="str">
        <f t="shared" si="91"/>
        <v>2023</v>
      </c>
    </row>
    <row r="2915" spans="1:6" x14ac:dyDescent="0.25">
      <c r="A2915" s="5" t="s">
        <v>248</v>
      </c>
      <c r="B2915" s="3" t="s">
        <v>240</v>
      </c>
      <c r="C2915" s="3" t="s">
        <v>154</v>
      </c>
      <c r="D2915" s="4">
        <v>113076.6419482534</v>
      </c>
      <c r="E2915" t="str">
        <f t="shared" si="90"/>
        <v>Jul</v>
      </c>
      <c r="F2915" t="str">
        <f t="shared" si="91"/>
        <v>2023</v>
      </c>
    </row>
    <row r="2916" spans="1:6" x14ac:dyDescent="0.25">
      <c r="A2916" s="5" t="s">
        <v>248</v>
      </c>
      <c r="B2916" s="3" t="s">
        <v>240</v>
      </c>
      <c r="C2916" s="3" t="s">
        <v>155</v>
      </c>
      <c r="D2916" s="4">
        <v>111815.53656622846</v>
      </c>
      <c r="E2916" t="str">
        <f t="shared" si="90"/>
        <v>Aug</v>
      </c>
      <c r="F2916" t="str">
        <f t="shared" si="91"/>
        <v>2023</v>
      </c>
    </row>
    <row r="2917" spans="1:6" x14ac:dyDescent="0.25">
      <c r="A2917" s="5" t="s">
        <v>248</v>
      </c>
      <c r="B2917" s="3" t="s">
        <v>240</v>
      </c>
      <c r="C2917" s="3" t="s">
        <v>156</v>
      </c>
      <c r="D2917" s="4">
        <v>110552.52390853355</v>
      </c>
      <c r="E2917" t="str">
        <f t="shared" si="90"/>
        <v>Sep</v>
      </c>
      <c r="F2917" t="str">
        <f t="shared" si="91"/>
        <v>2023</v>
      </c>
    </row>
    <row r="2918" spans="1:6" x14ac:dyDescent="0.25">
      <c r="A2918" s="5" t="s">
        <v>248</v>
      </c>
      <c r="B2918" s="3" t="s">
        <v>240</v>
      </c>
      <c r="C2918" s="3" t="s">
        <v>157</v>
      </c>
      <c r="D2918" s="4">
        <v>109326.75197153329</v>
      </c>
      <c r="E2918" t="str">
        <f t="shared" si="90"/>
        <v>Oct</v>
      </c>
      <c r="F2918" t="str">
        <f t="shared" si="91"/>
        <v>2023</v>
      </c>
    </row>
    <row r="2919" spans="1:6" x14ac:dyDescent="0.25">
      <c r="A2919" s="5" t="s">
        <v>248</v>
      </c>
      <c r="B2919" s="3" t="s">
        <v>240</v>
      </c>
      <c r="C2919" s="3" t="s">
        <v>158</v>
      </c>
      <c r="D2919" s="4">
        <v>108081.42527034535</v>
      </c>
      <c r="E2919" t="str">
        <f t="shared" si="90"/>
        <v>Nov</v>
      </c>
      <c r="F2919" t="str">
        <f t="shared" si="91"/>
        <v>2023</v>
      </c>
    </row>
    <row r="2920" spans="1:6" x14ac:dyDescent="0.25">
      <c r="A2920" s="5" t="s">
        <v>248</v>
      </c>
      <c r="B2920" s="3" t="s">
        <v>240</v>
      </c>
      <c r="C2920" s="3" t="s">
        <v>159</v>
      </c>
      <c r="D2920" s="4">
        <v>107717.91545983218</v>
      </c>
      <c r="E2920" t="str">
        <f t="shared" si="90"/>
        <v>Dec</v>
      </c>
      <c r="F2920" t="str">
        <f t="shared" si="91"/>
        <v>2023</v>
      </c>
    </row>
    <row r="2921" spans="1:6" x14ac:dyDescent="0.25">
      <c r="A2921" s="5" t="s">
        <v>248</v>
      </c>
      <c r="B2921" s="3" t="s">
        <v>240</v>
      </c>
      <c r="C2921" s="3" t="s">
        <v>160</v>
      </c>
      <c r="D2921" s="4">
        <v>105686.18188189657</v>
      </c>
      <c r="E2921" t="str">
        <f t="shared" si="90"/>
        <v>Jan</v>
      </c>
      <c r="F2921" t="str">
        <f t="shared" si="91"/>
        <v>2024</v>
      </c>
    </row>
    <row r="2922" spans="1:6" x14ac:dyDescent="0.25">
      <c r="A2922" s="5" t="s">
        <v>248</v>
      </c>
      <c r="B2922" s="3" t="s">
        <v>240</v>
      </c>
      <c r="C2922" s="3" t="s">
        <v>161</v>
      </c>
      <c r="D2922" s="4">
        <v>104479.02010804856</v>
      </c>
      <c r="E2922" t="str">
        <f t="shared" si="90"/>
        <v>Feb</v>
      </c>
      <c r="F2922" t="str">
        <f t="shared" si="91"/>
        <v>2024</v>
      </c>
    </row>
    <row r="2923" spans="1:6" x14ac:dyDescent="0.25">
      <c r="A2923" s="5" t="s">
        <v>248</v>
      </c>
      <c r="B2923" s="3" t="s">
        <v>240</v>
      </c>
      <c r="C2923" s="3" t="s">
        <v>162</v>
      </c>
      <c r="D2923" s="4">
        <v>103317.05238962811</v>
      </c>
      <c r="E2923" t="str">
        <f t="shared" si="90"/>
        <v>Mar</v>
      </c>
      <c r="F2923" t="str">
        <f t="shared" si="91"/>
        <v>2024</v>
      </c>
    </row>
    <row r="2924" spans="1:6" x14ac:dyDescent="0.25">
      <c r="A2924" s="5" t="s">
        <v>248</v>
      </c>
      <c r="B2924" s="3" t="s">
        <v>240</v>
      </c>
      <c r="C2924" s="3" t="s">
        <v>163</v>
      </c>
      <c r="D2924" s="4">
        <v>102177.09801421397</v>
      </c>
      <c r="E2924" t="str">
        <f t="shared" si="90"/>
        <v>Apr</v>
      </c>
      <c r="F2924" t="str">
        <f t="shared" si="91"/>
        <v>2024</v>
      </c>
    </row>
    <row r="2925" spans="1:6" x14ac:dyDescent="0.25">
      <c r="A2925" s="5" t="s">
        <v>248</v>
      </c>
      <c r="B2925" s="3" t="s">
        <v>240</v>
      </c>
      <c r="C2925" s="3" t="s">
        <v>164</v>
      </c>
      <c r="D2925" s="4">
        <v>101050.69845545256</v>
      </c>
      <c r="E2925" t="str">
        <f t="shared" si="90"/>
        <v>May</v>
      </c>
      <c r="F2925" t="str">
        <f t="shared" si="91"/>
        <v>2024</v>
      </c>
    </row>
    <row r="2926" spans="1:6" x14ac:dyDescent="0.25">
      <c r="A2926" s="5" t="s">
        <v>248</v>
      </c>
      <c r="B2926" s="3" t="s">
        <v>240</v>
      </c>
      <c r="C2926" s="3" t="s">
        <v>165</v>
      </c>
      <c r="D2926" s="4">
        <v>99905.002872791869</v>
      </c>
      <c r="E2926" t="str">
        <f t="shared" si="90"/>
        <v>Jun</v>
      </c>
      <c r="F2926" t="str">
        <f t="shared" si="91"/>
        <v>2024</v>
      </c>
    </row>
    <row r="2927" spans="1:6" x14ac:dyDescent="0.25">
      <c r="A2927" s="5" t="s">
        <v>248</v>
      </c>
      <c r="B2927" s="3" t="s">
        <v>240</v>
      </c>
      <c r="C2927" s="3" t="s">
        <v>166</v>
      </c>
      <c r="D2927" s="4">
        <v>98805.204428320241</v>
      </c>
      <c r="E2927" t="str">
        <f t="shared" si="90"/>
        <v>Jul</v>
      </c>
      <c r="F2927" t="str">
        <f t="shared" si="91"/>
        <v>2024</v>
      </c>
    </row>
    <row r="2928" spans="1:6" x14ac:dyDescent="0.25">
      <c r="A2928" s="5" t="s">
        <v>248</v>
      </c>
      <c r="B2928" s="3" t="s">
        <v>240</v>
      </c>
      <c r="C2928" s="3" t="s">
        <v>167</v>
      </c>
      <c r="D2928" s="4">
        <v>97718.3878496369</v>
      </c>
      <c r="E2928" t="str">
        <f t="shared" si="90"/>
        <v>Aug</v>
      </c>
      <c r="F2928" t="str">
        <f t="shared" si="91"/>
        <v>2024</v>
      </c>
    </row>
    <row r="2929" spans="1:6" x14ac:dyDescent="0.25">
      <c r="A2929" s="5" t="s">
        <v>248</v>
      </c>
      <c r="B2929" s="3" t="s">
        <v>240</v>
      </c>
      <c r="C2929" s="3" t="s">
        <v>168</v>
      </c>
      <c r="D2929" s="4">
        <v>96612.272054893489</v>
      </c>
      <c r="E2929" t="str">
        <f t="shared" si="90"/>
        <v>Sep</v>
      </c>
      <c r="F2929" t="str">
        <f t="shared" si="91"/>
        <v>2024</v>
      </c>
    </row>
    <row r="2930" spans="1:6" x14ac:dyDescent="0.25">
      <c r="A2930" s="5" t="s">
        <v>248</v>
      </c>
      <c r="B2930" s="3" t="s">
        <v>240</v>
      </c>
      <c r="C2930" s="3" t="s">
        <v>169</v>
      </c>
      <c r="D2930" s="4">
        <v>95515.491635721002</v>
      </c>
      <c r="E2930" t="str">
        <f t="shared" si="90"/>
        <v>Oct</v>
      </c>
      <c r="F2930" t="str">
        <f t="shared" si="91"/>
        <v>2024</v>
      </c>
    </row>
    <row r="2931" spans="1:6" x14ac:dyDescent="0.25">
      <c r="A2931" s="5" t="s">
        <v>248</v>
      </c>
      <c r="B2931" s="3" t="s">
        <v>240</v>
      </c>
      <c r="C2931" s="3" t="s">
        <v>170</v>
      </c>
      <c r="D2931" s="4">
        <v>94439.786714272544</v>
      </c>
      <c r="E2931" t="str">
        <f t="shared" si="90"/>
        <v>Nov</v>
      </c>
      <c r="F2931" t="str">
        <f t="shared" si="91"/>
        <v>2024</v>
      </c>
    </row>
    <row r="2932" spans="1:6" x14ac:dyDescent="0.25">
      <c r="A2932" s="5" t="s">
        <v>248</v>
      </c>
      <c r="B2932" s="3" t="s">
        <v>240</v>
      </c>
      <c r="C2932" s="3" t="s">
        <v>171</v>
      </c>
      <c r="D2932" s="4">
        <v>94153.579069648447</v>
      </c>
      <c r="E2932" t="str">
        <f t="shared" si="90"/>
        <v>Dec</v>
      </c>
      <c r="F2932" t="str">
        <f t="shared" si="91"/>
        <v>2024</v>
      </c>
    </row>
    <row r="2933" spans="1:6" x14ac:dyDescent="0.25">
      <c r="A2933" s="5" t="s">
        <v>248</v>
      </c>
      <c r="B2933" s="3" t="s">
        <v>240</v>
      </c>
      <c r="C2933" s="3" t="s">
        <v>172</v>
      </c>
      <c r="D2933" s="4">
        <v>92369.98738667935</v>
      </c>
      <c r="E2933" t="str">
        <f t="shared" si="90"/>
        <v>Jan</v>
      </c>
      <c r="F2933" t="str">
        <f t="shared" si="91"/>
        <v>2025</v>
      </c>
    </row>
    <row r="2934" spans="1:6" x14ac:dyDescent="0.25">
      <c r="A2934" s="5" t="s">
        <v>248</v>
      </c>
      <c r="B2934" s="3" t="s">
        <v>240</v>
      </c>
      <c r="C2934" s="3" t="s">
        <v>173</v>
      </c>
      <c r="D2934" s="4">
        <v>91357.483685810148</v>
      </c>
      <c r="E2934" t="str">
        <f t="shared" si="90"/>
        <v>Feb</v>
      </c>
      <c r="F2934" t="str">
        <f t="shared" si="91"/>
        <v>2025</v>
      </c>
    </row>
    <row r="2935" spans="1:6" x14ac:dyDescent="0.25">
      <c r="A2935" s="5" t="s">
        <v>248</v>
      </c>
      <c r="B2935" s="3" t="s">
        <v>240</v>
      </c>
      <c r="C2935" s="3" t="s">
        <v>174</v>
      </c>
      <c r="D2935" s="4">
        <v>90356.725645086713</v>
      </c>
      <c r="E2935" t="str">
        <f t="shared" si="90"/>
        <v>Mar</v>
      </c>
      <c r="F2935" t="str">
        <f t="shared" si="91"/>
        <v>2025</v>
      </c>
    </row>
    <row r="2936" spans="1:6" x14ac:dyDescent="0.25">
      <c r="A2936" s="5" t="s">
        <v>248</v>
      </c>
      <c r="B2936" s="3" t="s">
        <v>240</v>
      </c>
      <c r="C2936" s="3" t="s">
        <v>175</v>
      </c>
      <c r="D2936" s="4">
        <v>89296.028411421998</v>
      </c>
      <c r="E2936" t="str">
        <f t="shared" si="90"/>
        <v>Apr</v>
      </c>
      <c r="F2936" t="str">
        <f t="shared" si="91"/>
        <v>2025</v>
      </c>
    </row>
    <row r="2937" spans="1:6" x14ac:dyDescent="0.25">
      <c r="A2937" s="5" t="s">
        <v>248</v>
      </c>
      <c r="B2937" s="3" t="s">
        <v>240</v>
      </c>
      <c r="C2937" s="3" t="s">
        <v>176</v>
      </c>
      <c r="D2937" s="4">
        <v>88272.181528704459</v>
      </c>
      <c r="E2937" t="str">
        <f t="shared" si="90"/>
        <v>May</v>
      </c>
      <c r="F2937" t="str">
        <f t="shared" si="91"/>
        <v>2025</v>
      </c>
    </row>
    <row r="2938" spans="1:6" x14ac:dyDescent="0.25">
      <c r="A2938" s="5" t="s">
        <v>248</v>
      </c>
      <c r="B2938" s="3" t="s">
        <v>240</v>
      </c>
      <c r="C2938" s="3" t="s">
        <v>177</v>
      </c>
      <c r="D2938" s="4">
        <v>87251.940519479162</v>
      </c>
      <c r="E2938" t="str">
        <f t="shared" si="90"/>
        <v>Jun</v>
      </c>
      <c r="F2938" t="str">
        <f t="shared" si="91"/>
        <v>2025</v>
      </c>
    </row>
    <row r="2939" spans="1:6" x14ac:dyDescent="0.25">
      <c r="A2939" s="5" t="s">
        <v>248</v>
      </c>
      <c r="B2939" s="3" t="s">
        <v>240</v>
      </c>
      <c r="C2939" s="3" t="s">
        <v>178</v>
      </c>
      <c r="D2939" s="4">
        <v>86267.849555570574</v>
      </c>
      <c r="E2939" t="str">
        <f t="shared" si="90"/>
        <v>Jul</v>
      </c>
      <c r="F2939" t="str">
        <f t="shared" si="91"/>
        <v>2025</v>
      </c>
    </row>
    <row r="2940" spans="1:6" x14ac:dyDescent="0.25">
      <c r="A2940" s="5" t="s">
        <v>248</v>
      </c>
      <c r="B2940" s="3" t="s">
        <v>240</v>
      </c>
      <c r="C2940" s="3" t="s">
        <v>179</v>
      </c>
      <c r="D2940" s="4">
        <v>85161.036622323678</v>
      </c>
      <c r="E2940" t="str">
        <f t="shared" si="90"/>
        <v>Aug</v>
      </c>
      <c r="F2940" t="str">
        <f t="shared" si="91"/>
        <v>2025</v>
      </c>
    </row>
    <row r="2941" spans="1:6" x14ac:dyDescent="0.25">
      <c r="A2941" s="5" t="s">
        <v>248</v>
      </c>
      <c r="B2941" s="3" t="s">
        <v>240</v>
      </c>
      <c r="C2941" s="3" t="s">
        <v>180</v>
      </c>
      <c r="D2941" s="4">
        <v>84154.775700335114</v>
      </c>
      <c r="E2941" t="str">
        <f t="shared" si="90"/>
        <v>Sep</v>
      </c>
      <c r="F2941" t="str">
        <f t="shared" si="91"/>
        <v>2025</v>
      </c>
    </row>
    <row r="2942" spans="1:6" x14ac:dyDescent="0.25">
      <c r="A2942" s="5" t="s">
        <v>248</v>
      </c>
      <c r="B2942" s="3" t="s">
        <v>240</v>
      </c>
      <c r="C2942" s="3" t="s">
        <v>181</v>
      </c>
      <c r="D2942" s="4">
        <v>83215.929825007115</v>
      </c>
      <c r="E2942" t="str">
        <f t="shared" si="90"/>
        <v>Oct</v>
      </c>
      <c r="F2942" t="str">
        <f t="shared" si="91"/>
        <v>2025</v>
      </c>
    </row>
    <row r="2943" spans="1:6" x14ac:dyDescent="0.25">
      <c r="A2943" s="5" t="s">
        <v>248</v>
      </c>
      <c r="B2943" s="3" t="s">
        <v>240</v>
      </c>
      <c r="C2943" s="3" t="s">
        <v>182</v>
      </c>
      <c r="D2943" s="4">
        <v>82288.81717914078</v>
      </c>
      <c r="E2943" t="str">
        <f t="shared" si="90"/>
        <v>Nov</v>
      </c>
      <c r="F2943" t="str">
        <f t="shared" si="91"/>
        <v>2025</v>
      </c>
    </row>
    <row r="2944" spans="1:6" x14ac:dyDescent="0.25">
      <c r="A2944" s="5" t="s">
        <v>248</v>
      </c>
      <c r="B2944" s="3" t="s">
        <v>240</v>
      </c>
      <c r="C2944" s="3" t="s">
        <v>183</v>
      </c>
      <c r="D2944" s="4">
        <v>81921.20441731521</v>
      </c>
      <c r="E2944" t="str">
        <f t="shared" si="90"/>
        <v>Dec</v>
      </c>
      <c r="F2944" t="str">
        <f t="shared" si="91"/>
        <v>2025</v>
      </c>
    </row>
    <row r="2945" spans="1:6" x14ac:dyDescent="0.25">
      <c r="A2945" s="5" t="s">
        <v>248</v>
      </c>
      <c r="B2945" s="3" t="s">
        <v>240</v>
      </c>
      <c r="C2945" s="3" t="s">
        <v>184</v>
      </c>
      <c r="D2945" s="4">
        <v>80468.902276861394</v>
      </c>
      <c r="E2945" t="str">
        <f t="shared" si="90"/>
        <v>Jan</v>
      </c>
      <c r="F2945" t="str">
        <f t="shared" si="91"/>
        <v>2026</v>
      </c>
    </row>
    <row r="2946" spans="1:6" x14ac:dyDescent="0.25">
      <c r="A2946" s="5" t="s">
        <v>248</v>
      </c>
      <c r="B2946" s="3" t="s">
        <v>240</v>
      </c>
      <c r="C2946" s="3" t="s">
        <v>185</v>
      </c>
      <c r="D2946" s="4">
        <v>79583.629895349004</v>
      </c>
      <c r="E2946" t="str">
        <f t="shared" si="90"/>
        <v>Feb</v>
      </c>
      <c r="F2946" t="str">
        <f t="shared" si="91"/>
        <v>2026</v>
      </c>
    </row>
    <row r="2947" spans="1:6" x14ac:dyDescent="0.25">
      <c r="A2947" s="5" t="s">
        <v>248</v>
      </c>
      <c r="B2947" s="3" t="s">
        <v>240</v>
      </c>
      <c r="C2947" s="3" t="s">
        <v>186</v>
      </c>
      <c r="D2947" s="4">
        <v>78667.675399777741</v>
      </c>
      <c r="E2947" t="str">
        <f t="shared" ref="E2947:E3010" si="92">MID(C2947,1,3)</f>
        <v>Mar</v>
      </c>
      <c r="F2947" t="str">
        <f t="shared" ref="F2947:F3010" si="93">MID(C2947,5,4)</f>
        <v>2026</v>
      </c>
    </row>
    <row r="2948" spans="1:6" x14ac:dyDescent="0.25">
      <c r="A2948" s="5" t="s">
        <v>248</v>
      </c>
      <c r="B2948" s="3" t="s">
        <v>240</v>
      </c>
      <c r="C2948" s="3" t="s">
        <v>187</v>
      </c>
      <c r="D2948" s="4">
        <v>77714.824095811622</v>
      </c>
      <c r="E2948" t="str">
        <f t="shared" si="92"/>
        <v>Apr</v>
      </c>
      <c r="F2948" t="str">
        <f t="shared" si="93"/>
        <v>2026</v>
      </c>
    </row>
    <row r="2949" spans="1:6" x14ac:dyDescent="0.25">
      <c r="A2949" s="5" t="s">
        <v>248</v>
      </c>
      <c r="B2949" s="3" t="s">
        <v>240</v>
      </c>
      <c r="C2949" s="3" t="s">
        <v>189</v>
      </c>
      <c r="D2949" s="4">
        <v>76845.452407395569</v>
      </c>
      <c r="E2949" t="str">
        <f t="shared" si="92"/>
        <v>May</v>
      </c>
      <c r="F2949" t="str">
        <f t="shared" si="93"/>
        <v>2026</v>
      </c>
    </row>
    <row r="2950" spans="1:6" x14ac:dyDescent="0.25">
      <c r="A2950" s="5" t="s">
        <v>248</v>
      </c>
      <c r="B2950" s="3" t="s">
        <v>240</v>
      </c>
      <c r="C2950" s="3" t="s">
        <v>191</v>
      </c>
      <c r="D2950" s="4">
        <v>75987.993724467844</v>
      </c>
      <c r="E2950" t="str">
        <f t="shared" si="92"/>
        <v>Jun</v>
      </c>
      <c r="F2950" t="str">
        <f t="shared" si="93"/>
        <v>2026</v>
      </c>
    </row>
    <row r="2951" spans="1:6" x14ac:dyDescent="0.25">
      <c r="A2951" s="5" t="s">
        <v>248</v>
      </c>
      <c r="B2951" s="3" t="s">
        <v>240</v>
      </c>
      <c r="C2951" s="3" t="s">
        <v>192</v>
      </c>
      <c r="D2951" s="4">
        <v>75155.682644716289</v>
      </c>
      <c r="E2951" t="str">
        <f t="shared" si="92"/>
        <v>Jul</v>
      </c>
      <c r="F2951" t="str">
        <f t="shared" si="93"/>
        <v>2026</v>
      </c>
    </row>
    <row r="2952" spans="1:6" x14ac:dyDescent="0.25">
      <c r="A2952" s="5" t="s">
        <v>248</v>
      </c>
      <c r="B2952" s="3" t="s">
        <v>240</v>
      </c>
      <c r="C2952" s="3" t="s">
        <v>193</v>
      </c>
      <c r="D2952" s="4">
        <v>74332.632222769054</v>
      </c>
      <c r="E2952" t="str">
        <f t="shared" si="92"/>
        <v>Aug</v>
      </c>
      <c r="F2952" t="str">
        <f t="shared" si="93"/>
        <v>2026</v>
      </c>
    </row>
    <row r="2953" spans="1:6" x14ac:dyDescent="0.25">
      <c r="A2953" s="5" t="s">
        <v>248</v>
      </c>
      <c r="B2953" s="3" t="s">
        <v>240</v>
      </c>
      <c r="C2953" s="3" t="s">
        <v>194</v>
      </c>
      <c r="D2953" s="4">
        <v>73518.710496609317</v>
      </c>
      <c r="E2953" t="str">
        <f t="shared" si="92"/>
        <v>Sep</v>
      </c>
      <c r="F2953" t="str">
        <f t="shared" si="93"/>
        <v>2026</v>
      </c>
    </row>
    <row r="2954" spans="1:6" x14ac:dyDescent="0.25">
      <c r="A2954" s="5" t="s">
        <v>248</v>
      </c>
      <c r="B2954" s="3" t="s">
        <v>240</v>
      </c>
      <c r="C2954" s="3" t="s">
        <v>195</v>
      </c>
      <c r="D2954" s="4">
        <v>72713.803494724474</v>
      </c>
      <c r="E2954" t="str">
        <f t="shared" si="92"/>
        <v>Oct</v>
      </c>
      <c r="F2954" t="str">
        <f t="shared" si="93"/>
        <v>2026</v>
      </c>
    </row>
    <row r="2955" spans="1:6" x14ac:dyDescent="0.25">
      <c r="A2955" s="5" t="s">
        <v>248</v>
      </c>
      <c r="B2955" s="3" t="s">
        <v>240</v>
      </c>
      <c r="C2955" s="3" t="s">
        <v>196</v>
      </c>
      <c r="D2955" s="4">
        <v>71908.036103497492</v>
      </c>
      <c r="E2955" t="str">
        <f t="shared" si="92"/>
        <v>Nov</v>
      </c>
      <c r="F2955" t="str">
        <f t="shared" si="93"/>
        <v>2026</v>
      </c>
    </row>
    <row r="2956" spans="1:6" x14ac:dyDescent="0.25">
      <c r="A2956" s="5" t="s">
        <v>248</v>
      </c>
      <c r="B2956" s="3" t="s">
        <v>240</v>
      </c>
      <c r="C2956" s="3" t="s">
        <v>197</v>
      </c>
      <c r="D2956" s="4">
        <v>71594.470924066394</v>
      </c>
      <c r="E2956" t="str">
        <f t="shared" si="92"/>
        <v>Dec</v>
      </c>
      <c r="F2956" t="str">
        <f t="shared" si="93"/>
        <v>2026</v>
      </c>
    </row>
    <row r="2957" spans="1:6" x14ac:dyDescent="0.25">
      <c r="A2957" s="5" t="s">
        <v>248</v>
      </c>
      <c r="B2957" s="3" t="s">
        <v>240</v>
      </c>
      <c r="C2957" s="3" t="s">
        <v>198</v>
      </c>
      <c r="D2957" s="4">
        <v>70342.209992566524</v>
      </c>
      <c r="E2957" t="str">
        <f t="shared" si="92"/>
        <v>Jan</v>
      </c>
      <c r="F2957" t="str">
        <f t="shared" si="93"/>
        <v>2027</v>
      </c>
    </row>
    <row r="2958" spans="1:6" x14ac:dyDescent="0.25">
      <c r="A2958" s="5" t="s">
        <v>248</v>
      </c>
      <c r="B2958" s="3" t="s">
        <v>240</v>
      </c>
      <c r="C2958" s="3" t="s">
        <v>199</v>
      </c>
      <c r="D2958" s="4">
        <v>69572.152104491601</v>
      </c>
      <c r="E2958" t="str">
        <f t="shared" si="92"/>
        <v>Feb</v>
      </c>
      <c r="F2958" t="str">
        <f t="shared" si="93"/>
        <v>2027</v>
      </c>
    </row>
    <row r="2959" spans="1:6" x14ac:dyDescent="0.25">
      <c r="A2959" s="5" t="s">
        <v>248</v>
      </c>
      <c r="B2959" s="3" t="s">
        <v>240</v>
      </c>
      <c r="C2959" s="3" t="s">
        <v>200</v>
      </c>
      <c r="D2959" s="4">
        <v>68810.50949485712</v>
      </c>
      <c r="E2959" t="str">
        <f t="shared" si="92"/>
        <v>Mar</v>
      </c>
      <c r="F2959" t="str">
        <f t="shared" si="93"/>
        <v>2027</v>
      </c>
    </row>
    <row r="2960" spans="1:6" x14ac:dyDescent="0.25">
      <c r="A2960" s="5" t="s">
        <v>248</v>
      </c>
      <c r="B2960" s="3" t="s">
        <v>241</v>
      </c>
      <c r="C2960" s="3" t="s">
        <v>20</v>
      </c>
      <c r="D2960" s="4">
        <v>8064635.4385238662</v>
      </c>
      <c r="E2960" t="str">
        <f t="shared" si="92"/>
        <v>May</v>
      </c>
      <c r="F2960" t="str">
        <f t="shared" si="93"/>
        <v>2012</v>
      </c>
    </row>
    <row r="2961" spans="1:6" x14ac:dyDescent="0.25">
      <c r="A2961" s="5" t="s">
        <v>248</v>
      </c>
      <c r="B2961" s="3" t="s">
        <v>241</v>
      </c>
      <c r="C2961" s="3" t="s">
        <v>21</v>
      </c>
      <c r="D2961" s="4">
        <v>14105182.458338328</v>
      </c>
      <c r="E2961" t="str">
        <f t="shared" si="92"/>
        <v>Jun</v>
      </c>
      <c r="F2961" t="str">
        <f t="shared" si="93"/>
        <v>2012</v>
      </c>
    </row>
    <row r="2962" spans="1:6" x14ac:dyDescent="0.25">
      <c r="A2962" s="5" t="s">
        <v>248</v>
      </c>
      <c r="B2962" s="3" t="s">
        <v>241</v>
      </c>
      <c r="C2962" s="3" t="s">
        <v>22</v>
      </c>
      <c r="D2962" s="4">
        <v>10365825.563649623</v>
      </c>
      <c r="E2962" t="str">
        <f t="shared" si="92"/>
        <v>Jul</v>
      </c>
      <c r="F2962" t="str">
        <f t="shared" si="93"/>
        <v>2012</v>
      </c>
    </row>
    <row r="2963" spans="1:6" x14ac:dyDescent="0.25">
      <c r="A2963" s="5" t="s">
        <v>248</v>
      </c>
      <c r="B2963" s="3" t="s">
        <v>241</v>
      </c>
      <c r="C2963" s="3" t="s">
        <v>23</v>
      </c>
      <c r="D2963" s="4">
        <v>8930290.7347037941</v>
      </c>
      <c r="E2963" t="str">
        <f t="shared" si="92"/>
        <v>Aug</v>
      </c>
      <c r="F2963" t="str">
        <f t="shared" si="93"/>
        <v>2012</v>
      </c>
    </row>
    <row r="2964" spans="1:6" x14ac:dyDescent="0.25">
      <c r="A2964" s="5" t="s">
        <v>248</v>
      </c>
      <c r="B2964" s="3" t="s">
        <v>241</v>
      </c>
      <c r="C2964" s="3" t="s">
        <v>24</v>
      </c>
      <c r="D2964" s="4">
        <v>7585136.5423967745</v>
      </c>
      <c r="E2964" t="str">
        <f t="shared" si="92"/>
        <v>Sep</v>
      </c>
      <c r="F2964" t="str">
        <f t="shared" si="93"/>
        <v>2012</v>
      </c>
    </row>
    <row r="2965" spans="1:6" x14ac:dyDescent="0.25">
      <c r="A2965" s="5" t="s">
        <v>248</v>
      </c>
      <c r="B2965" s="3" t="s">
        <v>241</v>
      </c>
      <c r="C2965" s="3" t="s">
        <v>25</v>
      </c>
      <c r="D2965" s="4">
        <v>6891114.4459015448</v>
      </c>
      <c r="E2965" t="str">
        <f t="shared" si="92"/>
        <v>Oct</v>
      </c>
      <c r="F2965" t="str">
        <f t="shared" si="93"/>
        <v>2012</v>
      </c>
    </row>
    <row r="2966" spans="1:6" x14ac:dyDescent="0.25">
      <c r="A2966" s="5" t="s">
        <v>248</v>
      </c>
      <c r="B2966" s="3" t="s">
        <v>241</v>
      </c>
      <c r="C2966" s="3" t="s">
        <v>26</v>
      </c>
      <c r="D2966" s="4">
        <v>6417382.4629292767</v>
      </c>
      <c r="E2966" t="str">
        <f t="shared" si="92"/>
        <v>Nov</v>
      </c>
      <c r="F2966" t="str">
        <f t="shared" si="93"/>
        <v>2012</v>
      </c>
    </row>
    <row r="2967" spans="1:6" x14ac:dyDescent="0.25">
      <c r="A2967" s="5" t="s">
        <v>248</v>
      </c>
      <c r="B2967" s="3" t="s">
        <v>241</v>
      </c>
      <c r="C2967" s="3" t="s">
        <v>27</v>
      </c>
      <c r="D2967" s="4">
        <v>6298242.5187163092</v>
      </c>
      <c r="E2967" t="str">
        <f t="shared" si="92"/>
        <v>Dec</v>
      </c>
      <c r="F2967" t="str">
        <f t="shared" si="93"/>
        <v>2012</v>
      </c>
    </row>
    <row r="2968" spans="1:6" x14ac:dyDescent="0.25">
      <c r="A2968" s="5" t="s">
        <v>248</v>
      </c>
      <c r="B2968" s="3" t="s">
        <v>241</v>
      </c>
      <c r="C2968" s="3" t="s">
        <v>28</v>
      </c>
      <c r="D2968" s="4">
        <v>6019569.2743447497</v>
      </c>
      <c r="E2968" t="str">
        <f t="shared" si="92"/>
        <v>Jan</v>
      </c>
      <c r="F2968" t="str">
        <f t="shared" si="93"/>
        <v>2013</v>
      </c>
    </row>
    <row r="2969" spans="1:6" x14ac:dyDescent="0.25">
      <c r="A2969" s="5" t="s">
        <v>248</v>
      </c>
      <c r="B2969" s="3" t="s">
        <v>241</v>
      </c>
      <c r="C2969" s="3" t="s">
        <v>29</v>
      </c>
      <c r="D2969" s="4">
        <v>5578216.4030275159</v>
      </c>
      <c r="E2969" t="str">
        <f t="shared" si="92"/>
        <v>Feb</v>
      </c>
      <c r="F2969" t="str">
        <f t="shared" si="93"/>
        <v>2013</v>
      </c>
    </row>
    <row r="2970" spans="1:6" x14ac:dyDescent="0.25">
      <c r="A2970" s="5" t="s">
        <v>248</v>
      </c>
      <c r="B2970" s="3" t="s">
        <v>241</v>
      </c>
      <c r="C2970" s="3" t="s">
        <v>30</v>
      </c>
      <c r="D2970" s="4">
        <v>5749776.6995342188</v>
      </c>
      <c r="E2970" t="str">
        <f t="shared" si="92"/>
        <v>Mar</v>
      </c>
      <c r="F2970" t="str">
        <f t="shared" si="93"/>
        <v>2013</v>
      </c>
    </row>
    <row r="2971" spans="1:6" x14ac:dyDescent="0.25">
      <c r="A2971" s="5" t="s">
        <v>248</v>
      </c>
      <c r="B2971" s="3" t="s">
        <v>241</v>
      </c>
      <c r="C2971" s="3" t="s">
        <v>31</v>
      </c>
      <c r="D2971" s="4">
        <v>5426549.989142322</v>
      </c>
      <c r="E2971" t="str">
        <f t="shared" si="92"/>
        <v>Apr</v>
      </c>
      <c r="F2971" t="str">
        <f t="shared" si="93"/>
        <v>2013</v>
      </c>
    </row>
    <row r="2972" spans="1:6" x14ac:dyDescent="0.25">
      <c r="A2972" s="5" t="s">
        <v>248</v>
      </c>
      <c r="B2972" s="3" t="s">
        <v>241</v>
      </c>
      <c r="C2972" s="3" t="s">
        <v>32</v>
      </c>
      <c r="D2972" s="4">
        <v>5486310.1196751259</v>
      </c>
      <c r="E2972" t="str">
        <f t="shared" si="92"/>
        <v>May</v>
      </c>
      <c r="F2972" t="str">
        <f t="shared" si="93"/>
        <v>2013</v>
      </c>
    </row>
    <row r="2973" spans="1:6" x14ac:dyDescent="0.25">
      <c r="A2973" s="5" t="s">
        <v>248</v>
      </c>
      <c r="B2973" s="3" t="s">
        <v>241</v>
      </c>
      <c r="C2973" s="3" t="s">
        <v>33</v>
      </c>
      <c r="D2973" s="4">
        <v>6091053.4395543421</v>
      </c>
      <c r="E2973" t="str">
        <f t="shared" si="92"/>
        <v>Jun</v>
      </c>
      <c r="F2973" t="str">
        <f t="shared" si="93"/>
        <v>2013</v>
      </c>
    </row>
    <row r="2974" spans="1:6" x14ac:dyDescent="0.25">
      <c r="A2974" s="5" t="s">
        <v>248</v>
      </c>
      <c r="B2974" s="3" t="s">
        <v>241</v>
      </c>
      <c r="C2974" s="3" t="s">
        <v>34</v>
      </c>
      <c r="D2974" s="4">
        <v>5498012.2170382226</v>
      </c>
      <c r="E2974" t="str">
        <f t="shared" si="92"/>
        <v>Jul</v>
      </c>
      <c r="F2974" t="str">
        <f t="shared" si="93"/>
        <v>2013</v>
      </c>
    </row>
    <row r="2975" spans="1:6" x14ac:dyDescent="0.25">
      <c r="A2975" s="5" t="s">
        <v>248</v>
      </c>
      <c r="B2975" s="3" t="s">
        <v>241</v>
      </c>
      <c r="C2975" s="3" t="s">
        <v>35</v>
      </c>
      <c r="D2975" s="4">
        <v>5707422.5729939975</v>
      </c>
      <c r="E2975" t="str">
        <f t="shared" si="92"/>
        <v>Aug</v>
      </c>
      <c r="F2975" t="str">
        <f t="shared" si="93"/>
        <v>2013</v>
      </c>
    </row>
    <row r="2976" spans="1:6" x14ac:dyDescent="0.25">
      <c r="A2976" s="5" t="s">
        <v>248</v>
      </c>
      <c r="B2976" s="3" t="s">
        <v>241</v>
      </c>
      <c r="C2976" s="3" t="s">
        <v>36</v>
      </c>
      <c r="D2976" s="4">
        <v>5253915.917497498</v>
      </c>
      <c r="E2976" t="str">
        <f t="shared" si="92"/>
        <v>Sep</v>
      </c>
      <c r="F2976" t="str">
        <f t="shared" si="93"/>
        <v>2013</v>
      </c>
    </row>
    <row r="2977" spans="1:6" x14ac:dyDescent="0.25">
      <c r="A2977" s="5" t="s">
        <v>248</v>
      </c>
      <c r="B2977" s="3" t="s">
        <v>241</v>
      </c>
      <c r="C2977" s="3" t="s">
        <v>37</v>
      </c>
      <c r="D2977" s="4">
        <v>4862678.3173068091</v>
      </c>
      <c r="E2977" t="str">
        <f t="shared" si="92"/>
        <v>Oct</v>
      </c>
      <c r="F2977" t="str">
        <f t="shared" si="93"/>
        <v>2013</v>
      </c>
    </row>
    <row r="2978" spans="1:6" x14ac:dyDescent="0.25">
      <c r="A2978" s="5" t="s">
        <v>248</v>
      </c>
      <c r="B2978" s="3" t="s">
        <v>241</v>
      </c>
      <c r="C2978" s="3" t="s">
        <v>38</v>
      </c>
      <c r="D2978" s="4">
        <v>4735744.9319798704</v>
      </c>
      <c r="E2978" t="str">
        <f t="shared" si="92"/>
        <v>Nov</v>
      </c>
      <c r="F2978" t="str">
        <f t="shared" si="93"/>
        <v>2013</v>
      </c>
    </row>
    <row r="2979" spans="1:6" x14ac:dyDescent="0.25">
      <c r="A2979" s="5" t="s">
        <v>248</v>
      </c>
      <c r="B2979" s="3" t="s">
        <v>241</v>
      </c>
      <c r="C2979" s="3" t="s">
        <v>39</v>
      </c>
      <c r="D2979" s="4">
        <v>4653565.7385542719</v>
      </c>
      <c r="E2979" t="str">
        <f t="shared" si="92"/>
        <v>Dec</v>
      </c>
      <c r="F2979" t="str">
        <f t="shared" si="93"/>
        <v>2013</v>
      </c>
    </row>
    <row r="2980" spans="1:6" x14ac:dyDescent="0.25">
      <c r="A2980" s="5" t="s">
        <v>248</v>
      </c>
      <c r="B2980" s="3" t="s">
        <v>241</v>
      </c>
      <c r="C2980" s="3" t="s">
        <v>40</v>
      </c>
      <c r="D2980" s="4">
        <v>4473186.2174847238</v>
      </c>
      <c r="E2980" t="str">
        <f t="shared" si="92"/>
        <v>Jan</v>
      </c>
      <c r="F2980" t="str">
        <f t="shared" si="93"/>
        <v>2014</v>
      </c>
    </row>
    <row r="2981" spans="1:6" x14ac:dyDescent="0.25">
      <c r="A2981" s="5" t="s">
        <v>248</v>
      </c>
      <c r="B2981" s="3" t="s">
        <v>241</v>
      </c>
      <c r="C2981" s="3" t="s">
        <v>41</v>
      </c>
      <c r="D2981" s="4">
        <v>3894239.042784248</v>
      </c>
      <c r="E2981" t="str">
        <f t="shared" si="92"/>
        <v>Feb</v>
      </c>
      <c r="F2981" t="str">
        <f t="shared" si="93"/>
        <v>2014</v>
      </c>
    </row>
    <row r="2982" spans="1:6" x14ac:dyDescent="0.25">
      <c r="A2982" s="5" t="s">
        <v>248</v>
      </c>
      <c r="B2982" s="3" t="s">
        <v>241</v>
      </c>
      <c r="C2982" s="3" t="s">
        <v>42</v>
      </c>
      <c r="D2982" s="4">
        <v>3906062.2369541815</v>
      </c>
      <c r="E2982" t="str">
        <f t="shared" si="92"/>
        <v>Mar</v>
      </c>
      <c r="F2982" t="str">
        <f t="shared" si="93"/>
        <v>2014</v>
      </c>
    </row>
    <row r="2983" spans="1:6" x14ac:dyDescent="0.25">
      <c r="A2983" s="5" t="s">
        <v>248</v>
      </c>
      <c r="B2983" s="3" t="s">
        <v>241</v>
      </c>
      <c r="C2983" s="3" t="s">
        <v>43</v>
      </c>
      <c r="D2983" s="4">
        <v>3598219.6873813393</v>
      </c>
      <c r="E2983" t="str">
        <f t="shared" si="92"/>
        <v>Apr</v>
      </c>
      <c r="F2983" t="str">
        <f t="shared" si="93"/>
        <v>2014</v>
      </c>
    </row>
    <row r="2984" spans="1:6" x14ac:dyDescent="0.25">
      <c r="A2984" s="5" t="s">
        <v>248</v>
      </c>
      <c r="B2984" s="3" t="s">
        <v>241</v>
      </c>
      <c r="C2984" s="3" t="s">
        <v>44</v>
      </c>
      <c r="D2984" s="4">
        <v>3499589.3236835729</v>
      </c>
      <c r="E2984" t="str">
        <f t="shared" si="92"/>
        <v>May</v>
      </c>
      <c r="F2984" t="str">
        <f t="shared" si="93"/>
        <v>2014</v>
      </c>
    </row>
    <row r="2985" spans="1:6" x14ac:dyDescent="0.25">
      <c r="A2985" s="5" t="s">
        <v>248</v>
      </c>
      <c r="B2985" s="3" t="s">
        <v>241</v>
      </c>
      <c r="C2985" s="3" t="s">
        <v>45</v>
      </c>
      <c r="D2985" s="4">
        <v>3936641.1199307498</v>
      </c>
      <c r="E2985" t="str">
        <f t="shared" si="92"/>
        <v>Jun</v>
      </c>
      <c r="F2985" t="str">
        <f t="shared" si="93"/>
        <v>2014</v>
      </c>
    </row>
    <row r="2986" spans="1:6" x14ac:dyDescent="0.25">
      <c r="A2986" s="5" t="s">
        <v>248</v>
      </c>
      <c r="B2986" s="3" t="s">
        <v>241</v>
      </c>
      <c r="C2986" s="3" t="s">
        <v>46</v>
      </c>
      <c r="D2986" s="4">
        <v>3397765.6941136327</v>
      </c>
      <c r="E2986" t="str">
        <f t="shared" si="92"/>
        <v>Jul</v>
      </c>
      <c r="F2986" t="str">
        <f t="shared" si="93"/>
        <v>2014</v>
      </c>
    </row>
    <row r="2987" spans="1:6" x14ac:dyDescent="0.25">
      <c r="A2987" s="5" t="s">
        <v>248</v>
      </c>
      <c r="B2987" s="3" t="s">
        <v>241</v>
      </c>
      <c r="C2987" s="3" t="s">
        <v>47</v>
      </c>
      <c r="D2987" s="4">
        <v>3506595.0127591938</v>
      </c>
      <c r="E2987" t="str">
        <f t="shared" si="92"/>
        <v>Aug</v>
      </c>
      <c r="F2987" t="str">
        <f t="shared" si="93"/>
        <v>2014</v>
      </c>
    </row>
    <row r="2988" spans="1:6" x14ac:dyDescent="0.25">
      <c r="A2988" s="5" t="s">
        <v>248</v>
      </c>
      <c r="B2988" s="3" t="s">
        <v>241</v>
      </c>
      <c r="C2988" s="3" t="s">
        <v>48</v>
      </c>
      <c r="D2988" s="4">
        <v>3204934.9797246531</v>
      </c>
      <c r="E2988" t="str">
        <f t="shared" si="92"/>
        <v>Sep</v>
      </c>
      <c r="F2988" t="str">
        <f t="shared" si="93"/>
        <v>2014</v>
      </c>
    </row>
    <row r="2989" spans="1:6" x14ac:dyDescent="0.25">
      <c r="A2989" s="5" t="s">
        <v>248</v>
      </c>
      <c r="B2989" s="3" t="s">
        <v>241</v>
      </c>
      <c r="C2989" s="3" t="s">
        <v>49</v>
      </c>
      <c r="D2989" s="4">
        <v>3051820.9663203051</v>
      </c>
      <c r="E2989" t="str">
        <f t="shared" si="92"/>
        <v>Oct</v>
      </c>
      <c r="F2989" t="str">
        <f t="shared" si="93"/>
        <v>2014</v>
      </c>
    </row>
    <row r="2990" spans="1:6" x14ac:dyDescent="0.25">
      <c r="A2990" s="5" t="s">
        <v>248</v>
      </c>
      <c r="B2990" s="3" t="s">
        <v>241</v>
      </c>
      <c r="C2990" s="3" t="s">
        <v>50</v>
      </c>
      <c r="D2990" s="4">
        <v>3061080.6908078599</v>
      </c>
      <c r="E2990" t="str">
        <f t="shared" si="92"/>
        <v>Nov</v>
      </c>
      <c r="F2990" t="str">
        <f t="shared" si="93"/>
        <v>2014</v>
      </c>
    </row>
    <row r="2991" spans="1:6" x14ac:dyDescent="0.25">
      <c r="A2991" s="5" t="s">
        <v>248</v>
      </c>
      <c r="B2991" s="3" t="s">
        <v>241</v>
      </c>
      <c r="C2991" s="3" t="s">
        <v>51</v>
      </c>
      <c r="D2991" s="4">
        <v>3072124.0531959203</v>
      </c>
      <c r="E2991" t="str">
        <f t="shared" si="92"/>
        <v>Dec</v>
      </c>
      <c r="F2991" t="str">
        <f t="shared" si="93"/>
        <v>2014</v>
      </c>
    </row>
    <row r="2992" spans="1:6" x14ac:dyDescent="0.25">
      <c r="A2992" s="5" t="s">
        <v>248</v>
      </c>
      <c r="B2992" s="3" t="s">
        <v>241</v>
      </c>
      <c r="C2992" s="3" t="s">
        <v>52</v>
      </c>
      <c r="D2992" s="4">
        <v>2965259.6876898049</v>
      </c>
      <c r="E2992" t="str">
        <f t="shared" si="92"/>
        <v>Jan</v>
      </c>
      <c r="F2992" t="str">
        <f t="shared" si="93"/>
        <v>2015</v>
      </c>
    </row>
    <row r="2993" spans="1:6" x14ac:dyDescent="0.25">
      <c r="A2993" s="5" t="s">
        <v>248</v>
      </c>
      <c r="B2993" s="3" t="s">
        <v>241</v>
      </c>
      <c r="C2993" s="3" t="s">
        <v>53</v>
      </c>
      <c r="D2993" s="4">
        <v>2611126.7286662934</v>
      </c>
      <c r="E2993" t="str">
        <f t="shared" si="92"/>
        <v>Feb</v>
      </c>
      <c r="F2993" t="str">
        <f t="shared" si="93"/>
        <v>2015</v>
      </c>
    </row>
    <row r="2994" spans="1:6" x14ac:dyDescent="0.25">
      <c r="A2994" s="5" t="s">
        <v>248</v>
      </c>
      <c r="B2994" s="3" t="s">
        <v>241</v>
      </c>
      <c r="C2994" s="3" t="s">
        <v>54</v>
      </c>
      <c r="D2994" s="4">
        <v>2703819.1815077383</v>
      </c>
      <c r="E2994" t="str">
        <f t="shared" si="92"/>
        <v>Mar</v>
      </c>
      <c r="F2994" t="str">
        <f t="shared" si="93"/>
        <v>2015</v>
      </c>
    </row>
    <row r="2995" spans="1:6" x14ac:dyDescent="0.25">
      <c r="A2995" s="5" t="s">
        <v>248</v>
      </c>
      <c r="B2995" s="3" t="s">
        <v>241</v>
      </c>
      <c r="C2995" s="3" t="s">
        <v>55</v>
      </c>
      <c r="D2995" s="4">
        <v>2479146.230455834</v>
      </c>
      <c r="E2995" t="str">
        <f t="shared" si="92"/>
        <v>Apr</v>
      </c>
      <c r="F2995" t="str">
        <f t="shared" si="93"/>
        <v>2015</v>
      </c>
    </row>
    <row r="2996" spans="1:6" x14ac:dyDescent="0.25">
      <c r="A2996" s="5" t="s">
        <v>248</v>
      </c>
      <c r="B2996" s="3" t="s">
        <v>241</v>
      </c>
      <c r="C2996" s="3" t="s">
        <v>56</v>
      </c>
      <c r="D2996" s="4">
        <v>2486416.4468131633</v>
      </c>
      <c r="E2996" t="str">
        <f t="shared" si="92"/>
        <v>May</v>
      </c>
      <c r="F2996" t="str">
        <f t="shared" si="93"/>
        <v>2015</v>
      </c>
    </row>
    <row r="2997" spans="1:6" x14ac:dyDescent="0.25">
      <c r="A2997" s="5" t="s">
        <v>248</v>
      </c>
      <c r="B2997" s="3" t="s">
        <v>241</v>
      </c>
      <c r="C2997" s="3" t="s">
        <v>57</v>
      </c>
      <c r="D2997" s="4">
        <v>2930372.2252430259</v>
      </c>
      <c r="E2997" t="str">
        <f t="shared" si="92"/>
        <v>Jun</v>
      </c>
      <c r="F2997" t="str">
        <f t="shared" si="93"/>
        <v>2015</v>
      </c>
    </row>
    <row r="2998" spans="1:6" x14ac:dyDescent="0.25">
      <c r="A2998" s="5" t="s">
        <v>248</v>
      </c>
      <c r="B2998" s="3" t="s">
        <v>241</v>
      </c>
      <c r="C2998" s="3" t="s">
        <v>58</v>
      </c>
      <c r="D2998" s="4">
        <v>2542791.2771129152</v>
      </c>
      <c r="E2998" t="str">
        <f t="shared" si="92"/>
        <v>Jul</v>
      </c>
      <c r="F2998" t="str">
        <f t="shared" si="93"/>
        <v>2015</v>
      </c>
    </row>
    <row r="2999" spans="1:6" x14ac:dyDescent="0.25">
      <c r="A2999" s="5" t="s">
        <v>248</v>
      </c>
      <c r="B2999" s="3" t="s">
        <v>241</v>
      </c>
      <c r="C2999" s="3" t="s">
        <v>59</v>
      </c>
      <c r="D2999" s="4">
        <v>2714791.7535892259</v>
      </c>
      <c r="E2999" t="str">
        <f t="shared" si="92"/>
        <v>Aug</v>
      </c>
      <c r="F2999" t="str">
        <f t="shared" si="93"/>
        <v>2015</v>
      </c>
    </row>
    <row r="3000" spans="1:6" x14ac:dyDescent="0.25">
      <c r="A3000" s="5" t="s">
        <v>248</v>
      </c>
      <c r="B3000" s="3" t="s">
        <v>241</v>
      </c>
      <c r="C3000" s="3" t="s">
        <v>60</v>
      </c>
      <c r="D3000" s="4">
        <v>2480625.7239342323</v>
      </c>
      <c r="E3000" t="str">
        <f t="shared" si="92"/>
        <v>Sep</v>
      </c>
      <c r="F3000" t="str">
        <f t="shared" si="93"/>
        <v>2015</v>
      </c>
    </row>
    <row r="3001" spans="1:6" x14ac:dyDescent="0.25">
      <c r="A3001" s="5" t="s">
        <v>248</v>
      </c>
      <c r="B3001" s="3" t="s">
        <v>241</v>
      </c>
      <c r="C3001" s="3" t="s">
        <v>61</v>
      </c>
      <c r="D3001" s="4">
        <v>2313812.6434142655</v>
      </c>
      <c r="E3001" t="str">
        <f t="shared" si="92"/>
        <v>Oct</v>
      </c>
      <c r="F3001" t="str">
        <f t="shared" si="93"/>
        <v>2015</v>
      </c>
    </row>
    <row r="3002" spans="1:6" x14ac:dyDescent="0.25">
      <c r="A3002" s="5" t="s">
        <v>248</v>
      </c>
      <c r="B3002" s="3" t="s">
        <v>241</v>
      </c>
      <c r="C3002" s="3" t="s">
        <v>62</v>
      </c>
      <c r="D3002" s="4">
        <v>2318438.7905637491</v>
      </c>
      <c r="E3002" t="str">
        <f t="shared" si="92"/>
        <v>Nov</v>
      </c>
      <c r="F3002" t="str">
        <f t="shared" si="93"/>
        <v>2015</v>
      </c>
    </row>
    <row r="3003" spans="1:6" x14ac:dyDescent="0.25">
      <c r="A3003" s="5" t="s">
        <v>248</v>
      </c>
      <c r="B3003" s="3" t="s">
        <v>241</v>
      </c>
      <c r="C3003" s="3" t="s">
        <v>63</v>
      </c>
      <c r="D3003" s="4">
        <v>2341694.1648865044</v>
      </c>
      <c r="E3003" t="str">
        <f t="shared" si="92"/>
        <v>Dec</v>
      </c>
      <c r="F3003" t="str">
        <f t="shared" si="93"/>
        <v>2015</v>
      </c>
    </row>
    <row r="3004" spans="1:6" x14ac:dyDescent="0.25">
      <c r="A3004" s="5" t="s">
        <v>248</v>
      </c>
      <c r="B3004" s="3" t="s">
        <v>241</v>
      </c>
      <c r="C3004" s="3" t="s">
        <v>64</v>
      </c>
      <c r="D3004" s="4">
        <v>2265953.3503384935</v>
      </c>
      <c r="E3004" t="str">
        <f t="shared" si="92"/>
        <v>Jan</v>
      </c>
      <c r="F3004" t="str">
        <f t="shared" si="93"/>
        <v>2016</v>
      </c>
    </row>
    <row r="3005" spans="1:6" x14ac:dyDescent="0.25">
      <c r="A3005" s="5" t="s">
        <v>248</v>
      </c>
      <c r="B3005" s="3" t="s">
        <v>241</v>
      </c>
      <c r="C3005" s="3" t="s">
        <v>65</v>
      </c>
      <c r="D3005" s="4">
        <v>1979006.3574759774</v>
      </c>
      <c r="E3005" t="str">
        <f t="shared" si="92"/>
        <v>Feb</v>
      </c>
      <c r="F3005" t="str">
        <f t="shared" si="93"/>
        <v>2016</v>
      </c>
    </row>
    <row r="3006" spans="1:6" x14ac:dyDescent="0.25">
      <c r="A3006" s="5" t="s">
        <v>248</v>
      </c>
      <c r="B3006" s="3" t="s">
        <v>241</v>
      </c>
      <c r="C3006" s="3" t="s">
        <v>66</v>
      </c>
      <c r="D3006" s="4">
        <v>2083107.0906831224</v>
      </c>
      <c r="E3006" t="str">
        <f t="shared" si="92"/>
        <v>Mar</v>
      </c>
      <c r="F3006" t="str">
        <f t="shared" si="93"/>
        <v>2016</v>
      </c>
    </row>
    <row r="3007" spans="1:6" x14ac:dyDescent="0.25">
      <c r="A3007" s="5" t="s">
        <v>248</v>
      </c>
      <c r="B3007" s="3" t="s">
        <v>241</v>
      </c>
      <c r="C3007" s="3" t="s">
        <v>67</v>
      </c>
      <c r="D3007" s="4">
        <v>1905027.0371511574</v>
      </c>
      <c r="E3007" t="str">
        <f t="shared" si="92"/>
        <v>Apr</v>
      </c>
      <c r="F3007" t="str">
        <f t="shared" si="93"/>
        <v>2016</v>
      </c>
    </row>
    <row r="3008" spans="1:6" x14ac:dyDescent="0.25">
      <c r="A3008" s="5" t="s">
        <v>248</v>
      </c>
      <c r="B3008" s="3" t="s">
        <v>241</v>
      </c>
      <c r="C3008" s="3" t="s">
        <v>68</v>
      </c>
      <c r="D3008" s="4">
        <v>1922906.6048936381</v>
      </c>
      <c r="E3008" t="str">
        <f t="shared" si="92"/>
        <v>May</v>
      </c>
      <c r="F3008" t="str">
        <f t="shared" si="93"/>
        <v>2016</v>
      </c>
    </row>
    <row r="3009" spans="1:6" x14ac:dyDescent="0.25">
      <c r="A3009" s="5" t="s">
        <v>248</v>
      </c>
      <c r="B3009" s="3" t="s">
        <v>241</v>
      </c>
      <c r="C3009" s="3" t="s">
        <v>69</v>
      </c>
      <c r="D3009" s="4">
        <v>2308393.0046903733</v>
      </c>
      <c r="E3009" t="str">
        <f t="shared" si="92"/>
        <v>Jun</v>
      </c>
      <c r="F3009" t="str">
        <f t="shared" si="93"/>
        <v>2016</v>
      </c>
    </row>
    <row r="3010" spans="1:6" x14ac:dyDescent="0.25">
      <c r="A3010" s="5" t="s">
        <v>248</v>
      </c>
      <c r="B3010" s="3" t="s">
        <v>241</v>
      </c>
      <c r="C3010" s="3" t="s">
        <v>70</v>
      </c>
      <c r="D3010" s="4">
        <v>1984147.8065130552</v>
      </c>
      <c r="E3010" t="str">
        <f t="shared" si="92"/>
        <v>Jul</v>
      </c>
      <c r="F3010" t="str">
        <f t="shared" si="93"/>
        <v>2016</v>
      </c>
    </row>
    <row r="3011" spans="1:6" x14ac:dyDescent="0.25">
      <c r="A3011" s="5" t="s">
        <v>248</v>
      </c>
      <c r="B3011" s="3" t="s">
        <v>241</v>
      </c>
      <c r="C3011" s="3" t="s">
        <v>71</v>
      </c>
      <c r="D3011" s="4">
        <v>2143782.8380233413</v>
      </c>
      <c r="E3011" t="str">
        <f t="shared" ref="E3011:E3074" si="94">MID(C3011,1,3)</f>
        <v>Aug</v>
      </c>
      <c r="F3011" t="str">
        <f t="shared" ref="F3011:F3074" si="95">MID(C3011,5,4)</f>
        <v>2016</v>
      </c>
    </row>
    <row r="3012" spans="1:6" x14ac:dyDescent="0.25">
      <c r="A3012" s="5" t="s">
        <v>248</v>
      </c>
      <c r="B3012" s="3" t="s">
        <v>241</v>
      </c>
      <c r="C3012" s="3" t="s">
        <v>72</v>
      </c>
      <c r="D3012" s="4">
        <v>1948634.4176519243</v>
      </c>
      <c r="E3012" t="str">
        <f t="shared" si="94"/>
        <v>Sep</v>
      </c>
      <c r="F3012" t="str">
        <f t="shared" si="95"/>
        <v>2016</v>
      </c>
    </row>
    <row r="3013" spans="1:6" x14ac:dyDescent="0.25">
      <c r="A3013" s="5" t="s">
        <v>248</v>
      </c>
      <c r="B3013" s="3" t="s">
        <v>241</v>
      </c>
      <c r="C3013" s="3" t="s">
        <v>73</v>
      </c>
      <c r="D3013" s="4">
        <v>1806754.792575621</v>
      </c>
      <c r="E3013" t="str">
        <f t="shared" si="94"/>
        <v>Oct</v>
      </c>
      <c r="F3013" t="str">
        <f t="shared" si="95"/>
        <v>2016</v>
      </c>
    </row>
    <row r="3014" spans="1:6" x14ac:dyDescent="0.25">
      <c r="A3014" s="5" t="s">
        <v>248</v>
      </c>
      <c r="B3014" s="3" t="s">
        <v>241</v>
      </c>
      <c r="C3014" s="3" t="s">
        <v>74</v>
      </c>
      <c r="D3014" s="4">
        <v>1823465.0754663819</v>
      </c>
      <c r="E3014" t="str">
        <f t="shared" si="94"/>
        <v>Nov</v>
      </c>
      <c r="F3014" t="str">
        <f t="shared" si="95"/>
        <v>2016</v>
      </c>
    </row>
    <row r="3015" spans="1:6" x14ac:dyDescent="0.25">
      <c r="A3015" s="5" t="s">
        <v>248</v>
      </c>
      <c r="B3015" s="3" t="s">
        <v>241</v>
      </c>
      <c r="C3015" s="3" t="s">
        <v>75</v>
      </c>
      <c r="D3015" s="4">
        <v>1857573.4270932823</v>
      </c>
      <c r="E3015" t="str">
        <f t="shared" si="94"/>
        <v>Dec</v>
      </c>
      <c r="F3015" t="str">
        <f t="shared" si="95"/>
        <v>2016</v>
      </c>
    </row>
    <row r="3016" spans="1:6" x14ac:dyDescent="0.25">
      <c r="A3016" s="5" t="s">
        <v>248</v>
      </c>
      <c r="B3016" s="3" t="s">
        <v>241</v>
      </c>
      <c r="C3016" s="3" t="s">
        <v>76</v>
      </c>
      <c r="D3016" s="4">
        <v>1804944.7309377401</v>
      </c>
      <c r="E3016" t="str">
        <f t="shared" si="94"/>
        <v>Jan</v>
      </c>
      <c r="F3016" t="str">
        <f t="shared" si="95"/>
        <v>2017</v>
      </c>
    </row>
    <row r="3017" spans="1:6" x14ac:dyDescent="0.25">
      <c r="A3017" s="5" t="s">
        <v>248</v>
      </c>
      <c r="B3017" s="3" t="s">
        <v>241</v>
      </c>
      <c r="C3017" s="3" t="s">
        <v>77</v>
      </c>
      <c r="D3017" s="4">
        <v>1556488.2441831948</v>
      </c>
      <c r="E3017" t="str">
        <f t="shared" si="94"/>
        <v>Feb</v>
      </c>
      <c r="F3017" t="str">
        <f t="shared" si="95"/>
        <v>2017</v>
      </c>
    </row>
    <row r="3018" spans="1:6" x14ac:dyDescent="0.25">
      <c r="A3018" s="5" t="s">
        <v>248</v>
      </c>
      <c r="B3018" s="3" t="s">
        <v>241</v>
      </c>
      <c r="C3018" s="3" t="s">
        <v>78</v>
      </c>
      <c r="D3018" s="4">
        <v>1649885.3450748208</v>
      </c>
      <c r="E3018" t="str">
        <f t="shared" si="94"/>
        <v>Mar</v>
      </c>
      <c r="F3018" t="str">
        <f t="shared" si="95"/>
        <v>2017</v>
      </c>
    </row>
    <row r="3019" spans="1:6" x14ac:dyDescent="0.25">
      <c r="A3019" s="5" t="s">
        <v>248</v>
      </c>
      <c r="B3019" s="3" t="s">
        <v>241</v>
      </c>
      <c r="C3019" s="3" t="s">
        <v>79</v>
      </c>
      <c r="D3019" s="4">
        <v>1503612.4391745958</v>
      </c>
      <c r="E3019" t="str">
        <f t="shared" si="94"/>
        <v>Apr</v>
      </c>
      <c r="F3019" t="str">
        <f t="shared" si="95"/>
        <v>2017</v>
      </c>
    </row>
    <row r="3020" spans="1:6" x14ac:dyDescent="0.25">
      <c r="A3020" s="5" t="s">
        <v>248</v>
      </c>
      <c r="B3020" s="3" t="s">
        <v>241</v>
      </c>
      <c r="C3020" s="3" t="s">
        <v>80</v>
      </c>
      <c r="D3020" s="4">
        <v>1514959.2039658357</v>
      </c>
      <c r="E3020" t="str">
        <f t="shared" si="94"/>
        <v>May</v>
      </c>
      <c r="F3020" t="str">
        <f t="shared" si="95"/>
        <v>2017</v>
      </c>
    </row>
    <row r="3021" spans="1:6" x14ac:dyDescent="0.25">
      <c r="A3021" s="5" t="s">
        <v>248</v>
      </c>
      <c r="B3021" s="3" t="s">
        <v>241</v>
      </c>
      <c r="C3021" s="3" t="s">
        <v>81</v>
      </c>
      <c r="D3021" s="4">
        <v>1878033.7939256555</v>
      </c>
      <c r="E3021" t="str">
        <f t="shared" si="94"/>
        <v>Jun</v>
      </c>
      <c r="F3021" t="str">
        <f t="shared" si="95"/>
        <v>2017</v>
      </c>
    </row>
    <row r="3022" spans="1:6" x14ac:dyDescent="0.25">
      <c r="A3022" s="5" t="s">
        <v>248</v>
      </c>
      <c r="B3022" s="3" t="s">
        <v>241</v>
      </c>
      <c r="C3022" s="3" t="s">
        <v>82</v>
      </c>
      <c r="D3022" s="4">
        <v>1597173.7447487118</v>
      </c>
      <c r="E3022" t="str">
        <f t="shared" si="94"/>
        <v>Jul</v>
      </c>
      <c r="F3022" t="str">
        <f t="shared" si="95"/>
        <v>2017</v>
      </c>
    </row>
    <row r="3023" spans="1:6" x14ac:dyDescent="0.25">
      <c r="A3023" s="5" t="s">
        <v>248</v>
      </c>
      <c r="B3023" s="3" t="s">
        <v>241</v>
      </c>
      <c r="C3023" s="3" t="s">
        <v>83</v>
      </c>
      <c r="D3023" s="4">
        <v>1745196.3711268643</v>
      </c>
      <c r="E3023" t="str">
        <f t="shared" si="94"/>
        <v>Aug</v>
      </c>
      <c r="F3023" t="str">
        <f t="shared" si="95"/>
        <v>2017</v>
      </c>
    </row>
    <row r="3024" spans="1:6" x14ac:dyDescent="0.25">
      <c r="A3024" s="5" t="s">
        <v>248</v>
      </c>
      <c r="B3024" s="3" t="s">
        <v>241</v>
      </c>
      <c r="C3024" s="3" t="s">
        <v>84</v>
      </c>
      <c r="D3024" s="4">
        <v>1586461.506424641</v>
      </c>
      <c r="E3024" t="str">
        <f t="shared" si="94"/>
        <v>Sep</v>
      </c>
      <c r="F3024" t="str">
        <f t="shared" si="95"/>
        <v>2017</v>
      </c>
    </row>
    <row r="3025" spans="1:6" x14ac:dyDescent="0.25">
      <c r="A3025" s="5" t="s">
        <v>248</v>
      </c>
      <c r="B3025" s="3" t="s">
        <v>241</v>
      </c>
      <c r="C3025" s="3" t="s">
        <v>85</v>
      </c>
      <c r="D3025" s="4">
        <v>1476125.7142988942</v>
      </c>
      <c r="E3025" t="str">
        <f t="shared" si="94"/>
        <v>Oct</v>
      </c>
      <c r="F3025" t="str">
        <f t="shared" si="95"/>
        <v>2017</v>
      </c>
    </row>
    <row r="3026" spans="1:6" x14ac:dyDescent="0.25">
      <c r="A3026" s="5" t="s">
        <v>248</v>
      </c>
      <c r="B3026" s="3" t="s">
        <v>241</v>
      </c>
      <c r="C3026" s="3" t="s">
        <v>86</v>
      </c>
      <c r="D3026" s="4">
        <v>1492706.3193853046</v>
      </c>
      <c r="E3026" t="str">
        <f t="shared" si="94"/>
        <v>Nov</v>
      </c>
      <c r="F3026" t="str">
        <f t="shared" si="95"/>
        <v>2017</v>
      </c>
    </row>
    <row r="3027" spans="1:6" x14ac:dyDescent="0.25">
      <c r="A3027" s="5" t="s">
        <v>248</v>
      </c>
      <c r="B3027" s="3" t="s">
        <v>241</v>
      </c>
      <c r="C3027" s="3" t="s">
        <v>87</v>
      </c>
      <c r="D3027" s="4">
        <v>1525493.8047004789</v>
      </c>
      <c r="E3027" t="str">
        <f t="shared" si="94"/>
        <v>Dec</v>
      </c>
      <c r="F3027" t="str">
        <f t="shared" si="95"/>
        <v>2017</v>
      </c>
    </row>
    <row r="3028" spans="1:6" x14ac:dyDescent="0.25">
      <c r="A3028" s="5" t="s">
        <v>248</v>
      </c>
      <c r="B3028" s="3" t="s">
        <v>241</v>
      </c>
      <c r="C3028" s="3" t="s">
        <v>88</v>
      </c>
      <c r="D3028" s="4">
        <v>1477385.3716179181</v>
      </c>
      <c r="E3028" t="str">
        <f t="shared" si="94"/>
        <v>Jan</v>
      </c>
      <c r="F3028" t="str">
        <f t="shared" si="95"/>
        <v>2018</v>
      </c>
    </row>
    <row r="3029" spans="1:6" x14ac:dyDescent="0.25">
      <c r="A3029" s="5" t="s">
        <v>248</v>
      </c>
      <c r="B3029" s="3" t="s">
        <v>241</v>
      </c>
      <c r="C3029" s="3" t="s">
        <v>89</v>
      </c>
      <c r="D3029" s="4">
        <v>1257213.1737089762</v>
      </c>
      <c r="E3029" t="str">
        <f t="shared" si="94"/>
        <v>Feb</v>
      </c>
      <c r="F3029" t="str">
        <f t="shared" si="95"/>
        <v>2018</v>
      </c>
    </row>
    <row r="3030" spans="1:6" x14ac:dyDescent="0.25">
      <c r="A3030" s="5" t="s">
        <v>248</v>
      </c>
      <c r="B3030" s="3" t="s">
        <v>241</v>
      </c>
      <c r="C3030" s="3" t="s">
        <v>90</v>
      </c>
      <c r="D3030" s="4">
        <v>1348645.4211044612</v>
      </c>
      <c r="E3030" t="str">
        <f t="shared" si="94"/>
        <v>Mar</v>
      </c>
      <c r="F3030" t="str">
        <f t="shared" si="95"/>
        <v>2018</v>
      </c>
    </row>
    <row r="3031" spans="1:6" x14ac:dyDescent="0.25">
      <c r="A3031" s="5" t="s">
        <v>248</v>
      </c>
      <c r="B3031" s="3" t="s">
        <v>241</v>
      </c>
      <c r="C3031" s="3" t="s">
        <v>91</v>
      </c>
      <c r="D3031" s="4">
        <v>1223778.8044126092</v>
      </c>
      <c r="E3031" t="str">
        <f t="shared" si="94"/>
        <v>Apr</v>
      </c>
      <c r="F3031" t="str">
        <f t="shared" si="95"/>
        <v>2018</v>
      </c>
    </row>
    <row r="3032" spans="1:6" x14ac:dyDescent="0.25">
      <c r="A3032" s="5" t="s">
        <v>248</v>
      </c>
      <c r="B3032" s="3" t="s">
        <v>241</v>
      </c>
      <c r="C3032" s="3" t="s">
        <v>92</v>
      </c>
      <c r="D3032" s="4">
        <v>1246231.2845645037</v>
      </c>
      <c r="E3032" t="str">
        <f t="shared" si="94"/>
        <v>May</v>
      </c>
      <c r="F3032" t="str">
        <f t="shared" si="95"/>
        <v>2018</v>
      </c>
    </row>
    <row r="3033" spans="1:6" x14ac:dyDescent="0.25">
      <c r="A3033" s="5" t="s">
        <v>248</v>
      </c>
      <c r="B3033" s="3" t="s">
        <v>241</v>
      </c>
      <c r="C3033" s="3" t="s">
        <v>93</v>
      </c>
      <c r="D3033" s="4">
        <v>1571966.0756357508</v>
      </c>
      <c r="E3033" t="str">
        <f t="shared" si="94"/>
        <v>Jun</v>
      </c>
      <c r="F3033" t="str">
        <f t="shared" si="95"/>
        <v>2018</v>
      </c>
    </row>
    <row r="3034" spans="1:6" x14ac:dyDescent="0.25">
      <c r="A3034" s="5" t="s">
        <v>248</v>
      </c>
      <c r="B3034" s="3" t="s">
        <v>241</v>
      </c>
      <c r="C3034" s="3" t="s">
        <v>94</v>
      </c>
      <c r="D3034" s="4">
        <v>1332344.6313097784</v>
      </c>
      <c r="E3034" t="str">
        <f t="shared" si="94"/>
        <v>Jul</v>
      </c>
      <c r="F3034" t="str">
        <f t="shared" si="95"/>
        <v>2018</v>
      </c>
    </row>
    <row r="3035" spans="1:6" x14ac:dyDescent="0.25">
      <c r="A3035" s="5" t="s">
        <v>248</v>
      </c>
      <c r="B3035" s="3" t="s">
        <v>241</v>
      </c>
      <c r="C3035" s="3" t="s">
        <v>95</v>
      </c>
      <c r="D3035" s="4">
        <v>1473866.848211335</v>
      </c>
      <c r="E3035" t="str">
        <f t="shared" si="94"/>
        <v>Aug</v>
      </c>
      <c r="F3035" t="str">
        <f t="shared" si="95"/>
        <v>2018</v>
      </c>
    </row>
    <row r="3036" spans="1:6" x14ac:dyDescent="0.25">
      <c r="A3036" s="5" t="s">
        <v>248</v>
      </c>
      <c r="B3036" s="3" t="s">
        <v>241</v>
      </c>
      <c r="C3036" s="3" t="s">
        <v>96</v>
      </c>
      <c r="D3036" s="4">
        <v>1321302.5530827823</v>
      </c>
      <c r="E3036" t="str">
        <f t="shared" si="94"/>
        <v>Sep</v>
      </c>
      <c r="F3036" t="str">
        <f t="shared" si="95"/>
        <v>2018</v>
      </c>
    </row>
    <row r="3037" spans="1:6" x14ac:dyDescent="0.25">
      <c r="A3037" s="5" t="s">
        <v>248</v>
      </c>
      <c r="B3037" s="3" t="s">
        <v>241</v>
      </c>
      <c r="C3037" s="3" t="s">
        <v>97</v>
      </c>
      <c r="D3037" s="4">
        <v>1216366.7274815538</v>
      </c>
      <c r="E3037" t="str">
        <f t="shared" si="94"/>
        <v>Oct</v>
      </c>
      <c r="F3037" t="str">
        <f t="shared" si="95"/>
        <v>2018</v>
      </c>
    </row>
    <row r="3038" spans="1:6" x14ac:dyDescent="0.25">
      <c r="A3038" s="5" t="s">
        <v>248</v>
      </c>
      <c r="B3038" s="3" t="s">
        <v>241</v>
      </c>
      <c r="C3038" s="3" t="s">
        <v>98</v>
      </c>
      <c r="D3038" s="4">
        <v>1240536.5684296319</v>
      </c>
      <c r="E3038" t="str">
        <f t="shared" si="94"/>
        <v>Nov</v>
      </c>
      <c r="F3038" t="str">
        <f t="shared" si="95"/>
        <v>2018</v>
      </c>
    </row>
    <row r="3039" spans="1:6" x14ac:dyDescent="0.25">
      <c r="A3039" s="5" t="s">
        <v>248</v>
      </c>
      <c r="B3039" s="3" t="s">
        <v>241</v>
      </c>
      <c r="C3039" s="3" t="s">
        <v>99</v>
      </c>
      <c r="D3039" s="4">
        <v>1272518.2021288844</v>
      </c>
      <c r="E3039" t="str">
        <f t="shared" si="94"/>
        <v>Dec</v>
      </c>
      <c r="F3039" t="str">
        <f t="shared" si="95"/>
        <v>2018</v>
      </c>
    </row>
    <row r="3040" spans="1:6" x14ac:dyDescent="0.25">
      <c r="A3040" s="5" t="s">
        <v>248</v>
      </c>
      <c r="B3040" s="3" t="s">
        <v>241</v>
      </c>
      <c r="C3040" s="3" t="s">
        <v>100</v>
      </c>
      <c r="D3040" s="4">
        <v>1234629.2852334899</v>
      </c>
      <c r="E3040" t="str">
        <f t="shared" si="94"/>
        <v>Jan</v>
      </c>
      <c r="F3040" t="str">
        <f t="shared" si="95"/>
        <v>2019</v>
      </c>
    </row>
    <row r="3041" spans="1:6" x14ac:dyDescent="0.25">
      <c r="A3041" s="5" t="s">
        <v>248</v>
      </c>
      <c r="B3041" s="3" t="s">
        <v>241</v>
      </c>
      <c r="C3041" s="3" t="s">
        <v>101</v>
      </c>
      <c r="D3041" s="4">
        <v>1044168.3862976785</v>
      </c>
      <c r="E3041" t="str">
        <f t="shared" si="94"/>
        <v>Feb</v>
      </c>
      <c r="F3041" t="str">
        <f t="shared" si="95"/>
        <v>2019</v>
      </c>
    </row>
    <row r="3042" spans="1:6" x14ac:dyDescent="0.25">
      <c r="A3042" s="5" t="s">
        <v>248</v>
      </c>
      <c r="B3042" s="3" t="s">
        <v>241</v>
      </c>
      <c r="C3042" s="3" t="s">
        <v>102</v>
      </c>
      <c r="D3042" s="4">
        <v>1130264.4834945814</v>
      </c>
      <c r="E3042" t="str">
        <f t="shared" si="94"/>
        <v>Mar</v>
      </c>
      <c r="F3042" t="str">
        <f t="shared" si="95"/>
        <v>2019</v>
      </c>
    </row>
    <row r="3043" spans="1:6" x14ac:dyDescent="0.25">
      <c r="A3043" s="5" t="s">
        <v>248</v>
      </c>
      <c r="B3043" s="3" t="s">
        <v>241</v>
      </c>
      <c r="C3043" s="3" t="s">
        <v>103</v>
      </c>
      <c r="D3043" s="4">
        <v>1019195.3828589929</v>
      </c>
      <c r="E3043" t="str">
        <f t="shared" si="94"/>
        <v>Apr</v>
      </c>
      <c r="F3043" t="str">
        <f t="shared" si="95"/>
        <v>2019</v>
      </c>
    </row>
    <row r="3044" spans="1:6" x14ac:dyDescent="0.25">
      <c r="A3044" s="5" t="s">
        <v>248</v>
      </c>
      <c r="B3044" s="3" t="s">
        <v>241</v>
      </c>
      <c r="C3044" s="3" t="s">
        <v>104</v>
      </c>
      <c r="D3044" s="4">
        <v>1044563.705285805</v>
      </c>
      <c r="E3044" t="str">
        <f t="shared" si="94"/>
        <v>May</v>
      </c>
      <c r="F3044" t="str">
        <f t="shared" si="95"/>
        <v>2019</v>
      </c>
    </row>
    <row r="3045" spans="1:6" x14ac:dyDescent="0.25">
      <c r="A3045" s="5" t="s">
        <v>248</v>
      </c>
      <c r="B3045" s="3" t="s">
        <v>241</v>
      </c>
      <c r="C3045" s="3" t="s">
        <v>105</v>
      </c>
      <c r="D3045" s="4">
        <v>1338698.0543427614</v>
      </c>
      <c r="E3045" t="str">
        <f t="shared" si="94"/>
        <v>Jun</v>
      </c>
      <c r="F3045" t="str">
        <f t="shared" si="95"/>
        <v>2019</v>
      </c>
    </row>
    <row r="3046" spans="1:6" x14ac:dyDescent="0.25">
      <c r="A3046" s="5" t="s">
        <v>248</v>
      </c>
      <c r="B3046" s="3" t="s">
        <v>241</v>
      </c>
      <c r="C3046" s="3" t="s">
        <v>106</v>
      </c>
      <c r="D3046" s="4">
        <v>1120178.5063484523</v>
      </c>
      <c r="E3046" t="str">
        <f t="shared" si="94"/>
        <v>Jul</v>
      </c>
      <c r="F3046" t="str">
        <f t="shared" si="95"/>
        <v>2019</v>
      </c>
    </row>
    <row r="3047" spans="1:6" x14ac:dyDescent="0.25">
      <c r="A3047" s="5" t="s">
        <v>248</v>
      </c>
      <c r="B3047" s="3" t="s">
        <v>241</v>
      </c>
      <c r="C3047" s="3" t="s">
        <v>107</v>
      </c>
      <c r="D3047" s="4">
        <v>1247424.3916266325</v>
      </c>
      <c r="E3047" t="str">
        <f t="shared" si="94"/>
        <v>Aug</v>
      </c>
      <c r="F3047" t="str">
        <f t="shared" si="95"/>
        <v>2019</v>
      </c>
    </row>
    <row r="3048" spans="1:6" x14ac:dyDescent="0.25">
      <c r="A3048" s="5" t="s">
        <v>248</v>
      </c>
      <c r="B3048" s="3" t="s">
        <v>241</v>
      </c>
      <c r="C3048" s="3" t="s">
        <v>108</v>
      </c>
      <c r="D3048" s="4">
        <v>1122050.5255493415</v>
      </c>
      <c r="E3048" t="str">
        <f t="shared" si="94"/>
        <v>Sep</v>
      </c>
      <c r="F3048" t="str">
        <f t="shared" si="95"/>
        <v>2019</v>
      </c>
    </row>
    <row r="3049" spans="1:6" x14ac:dyDescent="0.25">
      <c r="A3049" s="5" t="s">
        <v>248</v>
      </c>
      <c r="B3049" s="3" t="s">
        <v>241</v>
      </c>
      <c r="C3049" s="3" t="s">
        <v>109</v>
      </c>
      <c r="D3049" s="4">
        <v>1031115.968052689</v>
      </c>
      <c r="E3049" t="str">
        <f t="shared" si="94"/>
        <v>Oct</v>
      </c>
      <c r="F3049" t="str">
        <f t="shared" si="95"/>
        <v>2019</v>
      </c>
    </row>
    <row r="3050" spans="1:6" x14ac:dyDescent="0.25">
      <c r="A3050" s="5" t="s">
        <v>248</v>
      </c>
      <c r="B3050" s="3" t="s">
        <v>241</v>
      </c>
      <c r="C3050" s="3" t="s">
        <v>110</v>
      </c>
      <c r="D3050" s="4">
        <v>1048561.257652764</v>
      </c>
      <c r="E3050" t="str">
        <f t="shared" si="94"/>
        <v>Nov</v>
      </c>
      <c r="F3050" t="str">
        <f t="shared" si="95"/>
        <v>2019</v>
      </c>
    </row>
    <row r="3051" spans="1:6" x14ac:dyDescent="0.25">
      <c r="A3051" s="5" t="s">
        <v>248</v>
      </c>
      <c r="B3051" s="3" t="s">
        <v>241</v>
      </c>
      <c r="C3051" s="3" t="s">
        <v>111</v>
      </c>
      <c r="D3051" s="4">
        <v>1078310.6450032527</v>
      </c>
      <c r="E3051" t="str">
        <f t="shared" si="94"/>
        <v>Dec</v>
      </c>
      <c r="F3051" t="str">
        <f t="shared" si="95"/>
        <v>2019</v>
      </c>
    </row>
    <row r="3052" spans="1:6" x14ac:dyDescent="0.25">
      <c r="A3052" s="5" t="s">
        <v>248</v>
      </c>
      <c r="B3052" s="3" t="s">
        <v>241</v>
      </c>
      <c r="C3052" s="3" t="s">
        <v>112</v>
      </c>
      <c r="D3052" s="4">
        <v>1048803.2594106942</v>
      </c>
      <c r="E3052" t="str">
        <f t="shared" si="94"/>
        <v>Jan</v>
      </c>
      <c r="F3052" t="str">
        <f t="shared" si="95"/>
        <v>2020</v>
      </c>
    </row>
    <row r="3053" spans="1:6" x14ac:dyDescent="0.25">
      <c r="A3053" s="5" t="s">
        <v>248</v>
      </c>
      <c r="B3053" s="3" t="s">
        <v>241</v>
      </c>
      <c r="C3053" s="3" t="s">
        <v>113</v>
      </c>
      <c r="D3053" s="4">
        <v>881020.95248424145</v>
      </c>
      <c r="E3053" t="str">
        <f t="shared" si="94"/>
        <v>Feb</v>
      </c>
      <c r="F3053" t="str">
        <f t="shared" si="95"/>
        <v>2020</v>
      </c>
    </row>
    <row r="3054" spans="1:6" x14ac:dyDescent="0.25">
      <c r="A3054" s="5" t="s">
        <v>248</v>
      </c>
      <c r="B3054" s="3" t="s">
        <v>241</v>
      </c>
      <c r="C3054" s="3" t="s">
        <v>114</v>
      </c>
      <c r="D3054" s="4">
        <v>961798.40522306541</v>
      </c>
      <c r="E3054" t="str">
        <f t="shared" si="94"/>
        <v>Mar</v>
      </c>
      <c r="F3054" t="str">
        <f t="shared" si="95"/>
        <v>2020</v>
      </c>
    </row>
    <row r="3055" spans="1:6" x14ac:dyDescent="0.25">
      <c r="A3055" s="5" t="s">
        <v>248</v>
      </c>
      <c r="B3055" s="3" t="s">
        <v>241</v>
      </c>
      <c r="C3055" s="3" t="s">
        <v>115</v>
      </c>
      <c r="D3055" s="4">
        <v>865076.41456284025</v>
      </c>
      <c r="E3055" t="str">
        <f t="shared" si="94"/>
        <v>Apr</v>
      </c>
      <c r="F3055" t="str">
        <f t="shared" si="95"/>
        <v>2020</v>
      </c>
    </row>
    <row r="3056" spans="1:6" x14ac:dyDescent="0.25">
      <c r="A3056" s="5" t="s">
        <v>248</v>
      </c>
      <c r="B3056" s="3" t="s">
        <v>241</v>
      </c>
      <c r="C3056" s="3" t="s">
        <v>116</v>
      </c>
      <c r="D3056" s="4">
        <v>884750.31997118948</v>
      </c>
      <c r="E3056" t="str">
        <f t="shared" si="94"/>
        <v>May</v>
      </c>
      <c r="F3056" t="str">
        <f t="shared" si="95"/>
        <v>2020</v>
      </c>
    </row>
    <row r="3057" spans="1:6" x14ac:dyDescent="0.25">
      <c r="A3057" s="5" t="s">
        <v>248</v>
      </c>
      <c r="B3057" s="3" t="s">
        <v>241</v>
      </c>
      <c r="C3057" s="3" t="s">
        <v>117</v>
      </c>
      <c r="D3057" s="4">
        <v>1145383.3954334529</v>
      </c>
      <c r="E3057" t="str">
        <f t="shared" si="94"/>
        <v>Jun</v>
      </c>
      <c r="F3057" t="str">
        <f t="shared" si="95"/>
        <v>2020</v>
      </c>
    </row>
    <row r="3058" spans="1:6" x14ac:dyDescent="0.25">
      <c r="A3058" s="5" t="s">
        <v>248</v>
      </c>
      <c r="B3058" s="3" t="s">
        <v>241</v>
      </c>
      <c r="C3058" s="3" t="s">
        <v>118</v>
      </c>
      <c r="D3058" s="4">
        <v>957045.13937921496</v>
      </c>
      <c r="E3058" t="str">
        <f t="shared" si="94"/>
        <v>Jul</v>
      </c>
      <c r="F3058" t="str">
        <f t="shared" si="95"/>
        <v>2020</v>
      </c>
    </row>
    <row r="3059" spans="1:6" x14ac:dyDescent="0.25">
      <c r="A3059" s="5" t="s">
        <v>248</v>
      </c>
      <c r="B3059" s="3" t="s">
        <v>241</v>
      </c>
      <c r="C3059" s="3" t="s">
        <v>119</v>
      </c>
      <c r="D3059" s="4">
        <v>1073530.3602435612</v>
      </c>
      <c r="E3059" t="str">
        <f t="shared" si="94"/>
        <v>Aug</v>
      </c>
      <c r="F3059" t="str">
        <f t="shared" si="95"/>
        <v>2020</v>
      </c>
    </row>
    <row r="3060" spans="1:6" x14ac:dyDescent="0.25">
      <c r="A3060" s="5" t="s">
        <v>248</v>
      </c>
      <c r="B3060" s="3" t="s">
        <v>241</v>
      </c>
      <c r="C3060" s="3" t="s">
        <v>120</v>
      </c>
      <c r="D3060" s="4">
        <v>957851.44900547795</v>
      </c>
      <c r="E3060" t="str">
        <f t="shared" si="94"/>
        <v>Sep</v>
      </c>
      <c r="F3060" t="str">
        <f t="shared" si="95"/>
        <v>2020</v>
      </c>
    </row>
    <row r="3061" spans="1:6" x14ac:dyDescent="0.25">
      <c r="A3061" s="5" t="s">
        <v>248</v>
      </c>
      <c r="B3061" s="3" t="s">
        <v>241</v>
      </c>
      <c r="C3061" s="3" t="s">
        <v>121</v>
      </c>
      <c r="D3061" s="4">
        <v>877014.77239526447</v>
      </c>
      <c r="E3061" t="str">
        <f t="shared" si="94"/>
        <v>Oct</v>
      </c>
      <c r="F3061" t="str">
        <f t="shared" si="95"/>
        <v>2020</v>
      </c>
    </row>
    <row r="3062" spans="1:6" x14ac:dyDescent="0.25">
      <c r="A3062" s="5" t="s">
        <v>248</v>
      </c>
      <c r="B3062" s="3" t="s">
        <v>241</v>
      </c>
      <c r="C3062" s="3" t="s">
        <v>122</v>
      </c>
      <c r="D3062" s="4">
        <v>896645.54375180439</v>
      </c>
      <c r="E3062" t="str">
        <f t="shared" si="94"/>
        <v>Nov</v>
      </c>
      <c r="F3062" t="str">
        <f t="shared" si="95"/>
        <v>2020</v>
      </c>
    </row>
    <row r="3063" spans="1:6" x14ac:dyDescent="0.25">
      <c r="A3063" s="5" t="s">
        <v>248</v>
      </c>
      <c r="B3063" s="3" t="s">
        <v>241</v>
      </c>
      <c r="C3063" s="3" t="s">
        <v>123</v>
      </c>
      <c r="D3063" s="4">
        <v>928416.53922274057</v>
      </c>
      <c r="E3063" t="str">
        <f t="shared" si="94"/>
        <v>Dec</v>
      </c>
      <c r="F3063" t="str">
        <f t="shared" si="95"/>
        <v>2020</v>
      </c>
    </row>
    <row r="3064" spans="1:6" x14ac:dyDescent="0.25">
      <c r="A3064" s="5" t="s">
        <v>248</v>
      </c>
      <c r="B3064" s="3" t="s">
        <v>241</v>
      </c>
      <c r="C3064" s="3" t="s">
        <v>124</v>
      </c>
      <c r="D3064" s="4">
        <v>903278.63228685944</v>
      </c>
      <c r="E3064" t="str">
        <f t="shared" si="94"/>
        <v>Jan</v>
      </c>
      <c r="F3064" t="str">
        <f t="shared" si="95"/>
        <v>2021</v>
      </c>
    </row>
    <row r="3065" spans="1:6" x14ac:dyDescent="0.25">
      <c r="A3065" s="5" t="s">
        <v>248</v>
      </c>
      <c r="B3065" s="3" t="s">
        <v>241</v>
      </c>
      <c r="C3065" s="3" t="s">
        <v>125</v>
      </c>
      <c r="D3065" s="4">
        <v>749077.22571960755</v>
      </c>
      <c r="E3065" t="str">
        <f t="shared" si="94"/>
        <v>Feb</v>
      </c>
      <c r="F3065" t="str">
        <f t="shared" si="95"/>
        <v>2021</v>
      </c>
    </row>
    <row r="3066" spans="1:6" x14ac:dyDescent="0.25">
      <c r="A3066" s="5" t="s">
        <v>248</v>
      </c>
      <c r="B3066" s="3" t="s">
        <v>241</v>
      </c>
      <c r="C3066" s="3" t="s">
        <v>126</v>
      </c>
      <c r="D3066" s="4">
        <v>819905.20585622091</v>
      </c>
      <c r="E3066" t="str">
        <f t="shared" si="94"/>
        <v>Mar</v>
      </c>
      <c r="F3066" t="str">
        <f t="shared" si="95"/>
        <v>2021</v>
      </c>
    </row>
    <row r="3067" spans="1:6" x14ac:dyDescent="0.25">
      <c r="A3067" s="5" t="s">
        <v>248</v>
      </c>
      <c r="B3067" s="3" t="s">
        <v>241</v>
      </c>
      <c r="C3067" s="3" t="s">
        <v>127</v>
      </c>
      <c r="D3067" s="4">
        <v>739520.89964256878</v>
      </c>
      <c r="E3067" t="str">
        <f t="shared" si="94"/>
        <v>Apr</v>
      </c>
      <c r="F3067" t="str">
        <f t="shared" si="95"/>
        <v>2021</v>
      </c>
    </row>
    <row r="3068" spans="1:6" x14ac:dyDescent="0.25">
      <c r="A3068" s="5" t="s">
        <v>248</v>
      </c>
      <c r="B3068" s="3" t="s">
        <v>241</v>
      </c>
      <c r="C3068" s="3" t="s">
        <v>128</v>
      </c>
      <c r="D3068" s="4">
        <v>736213.58205772843</v>
      </c>
      <c r="E3068" t="str">
        <f t="shared" si="94"/>
        <v>May</v>
      </c>
      <c r="F3068" t="str">
        <f t="shared" si="95"/>
        <v>2021</v>
      </c>
    </row>
    <row r="3069" spans="1:6" x14ac:dyDescent="0.25">
      <c r="A3069" s="5" t="s">
        <v>248</v>
      </c>
      <c r="B3069" s="3" t="s">
        <v>241</v>
      </c>
      <c r="C3069" s="3" t="s">
        <v>129</v>
      </c>
      <c r="D3069" s="4">
        <v>969800.47463901341</v>
      </c>
      <c r="E3069" t="str">
        <f t="shared" si="94"/>
        <v>Jun</v>
      </c>
      <c r="F3069" t="str">
        <f t="shared" si="95"/>
        <v>2021</v>
      </c>
    </row>
    <row r="3070" spans="1:6" x14ac:dyDescent="0.25">
      <c r="A3070" s="5" t="s">
        <v>248</v>
      </c>
      <c r="B3070" s="3" t="s">
        <v>241</v>
      </c>
      <c r="C3070" s="3" t="s">
        <v>130</v>
      </c>
      <c r="D3070" s="4">
        <v>797048.22151720058</v>
      </c>
      <c r="E3070" t="str">
        <f t="shared" si="94"/>
        <v>Jul</v>
      </c>
      <c r="F3070" t="str">
        <f t="shared" si="95"/>
        <v>2021</v>
      </c>
    </row>
    <row r="3071" spans="1:6" x14ac:dyDescent="0.25">
      <c r="A3071" s="5" t="s">
        <v>248</v>
      </c>
      <c r="B3071" s="3" t="s">
        <v>241</v>
      </c>
      <c r="C3071" s="3" t="s">
        <v>131</v>
      </c>
      <c r="D3071" s="4">
        <v>902046.13924846693</v>
      </c>
      <c r="E3071" t="str">
        <f t="shared" si="94"/>
        <v>Aug</v>
      </c>
      <c r="F3071" t="str">
        <f t="shared" si="95"/>
        <v>2021</v>
      </c>
    </row>
    <row r="3072" spans="1:6" x14ac:dyDescent="0.25">
      <c r="A3072" s="5" t="s">
        <v>248</v>
      </c>
      <c r="B3072" s="3" t="s">
        <v>241</v>
      </c>
      <c r="C3072" s="3" t="s">
        <v>132</v>
      </c>
      <c r="D3072" s="4">
        <v>800039.4320300112</v>
      </c>
      <c r="E3072" t="str">
        <f t="shared" si="94"/>
        <v>Sep</v>
      </c>
      <c r="F3072" t="str">
        <f t="shared" si="95"/>
        <v>2021</v>
      </c>
    </row>
    <row r="3073" spans="1:6" x14ac:dyDescent="0.25">
      <c r="A3073" s="5" t="s">
        <v>248</v>
      </c>
      <c r="B3073" s="3" t="s">
        <v>241</v>
      </c>
      <c r="C3073" s="3" t="s">
        <v>133</v>
      </c>
      <c r="D3073" s="4">
        <v>732075.85202154494</v>
      </c>
      <c r="E3073" t="str">
        <f t="shared" si="94"/>
        <v>Oct</v>
      </c>
      <c r="F3073" t="str">
        <f t="shared" si="95"/>
        <v>2021</v>
      </c>
    </row>
    <row r="3074" spans="1:6" x14ac:dyDescent="0.25">
      <c r="A3074" s="5" t="s">
        <v>248</v>
      </c>
      <c r="B3074" s="3" t="s">
        <v>241</v>
      </c>
      <c r="C3074" s="3" t="s">
        <v>134</v>
      </c>
      <c r="D3074" s="4">
        <v>752221.83115674905</v>
      </c>
      <c r="E3074" t="str">
        <f t="shared" si="94"/>
        <v>Nov</v>
      </c>
      <c r="F3074" t="str">
        <f t="shared" si="95"/>
        <v>2021</v>
      </c>
    </row>
    <row r="3075" spans="1:6" x14ac:dyDescent="0.25">
      <c r="A3075" s="5" t="s">
        <v>248</v>
      </c>
      <c r="B3075" s="3" t="s">
        <v>241</v>
      </c>
      <c r="C3075" s="3" t="s">
        <v>135</v>
      </c>
      <c r="D3075" s="4">
        <v>780689.70186972676</v>
      </c>
      <c r="E3075" t="str">
        <f t="shared" ref="E3075:E3138" si="96">MID(C3075,1,3)</f>
        <v>Dec</v>
      </c>
      <c r="F3075" t="str">
        <f t="shared" ref="F3075:F3138" si="97">MID(C3075,5,4)</f>
        <v>2021</v>
      </c>
    </row>
    <row r="3076" spans="1:6" x14ac:dyDescent="0.25">
      <c r="A3076" s="5" t="s">
        <v>248</v>
      </c>
      <c r="B3076" s="3" t="s">
        <v>241</v>
      </c>
      <c r="C3076" s="3" t="s">
        <v>136</v>
      </c>
      <c r="D3076" s="4">
        <v>759978.87381562917</v>
      </c>
      <c r="E3076" t="str">
        <f t="shared" si="96"/>
        <v>Jan</v>
      </c>
      <c r="F3076" t="str">
        <f t="shared" si="97"/>
        <v>2022</v>
      </c>
    </row>
    <row r="3077" spans="1:6" x14ac:dyDescent="0.25">
      <c r="A3077" s="5" t="s">
        <v>248</v>
      </c>
      <c r="B3077" s="3" t="s">
        <v>241</v>
      </c>
      <c r="C3077" s="3" t="s">
        <v>137</v>
      </c>
      <c r="D3077" s="4">
        <v>632293.3795818811</v>
      </c>
      <c r="E3077" t="str">
        <f t="shared" si="96"/>
        <v>Feb</v>
      </c>
      <c r="F3077" t="str">
        <f t="shared" si="97"/>
        <v>2022</v>
      </c>
    </row>
    <row r="3078" spans="1:6" x14ac:dyDescent="0.25">
      <c r="A3078" s="5" t="s">
        <v>248</v>
      </c>
      <c r="B3078" s="3" t="s">
        <v>241</v>
      </c>
      <c r="C3078" s="3" t="s">
        <v>138</v>
      </c>
      <c r="D3078" s="4">
        <v>694787.99495725217</v>
      </c>
      <c r="E3078" t="str">
        <f t="shared" si="96"/>
        <v>Mar</v>
      </c>
      <c r="F3078" t="str">
        <f t="shared" si="97"/>
        <v>2022</v>
      </c>
    </row>
    <row r="3079" spans="1:6" x14ac:dyDescent="0.25">
      <c r="A3079" s="5" t="s">
        <v>248</v>
      </c>
      <c r="B3079" s="3" t="s">
        <v>241</v>
      </c>
      <c r="C3079" s="3" t="s">
        <v>139</v>
      </c>
      <c r="D3079" s="4">
        <v>613709.64157187007</v>
      </c>
      <c r="E3079" t="str">
        <f t="shared" si="96"/>
        <v>Apr</v>
      </c>
      <c r="F3079" t="str">
        <f t="shared" si="97"/>
        <v>2022</v>
      </c>
    </row>
    <row r="3080" spans="1:6" x14ac:dyDescent="0.25">
      <c r="A3080" s="5" t="s">
        <v>248</v>
      </c>
      <c r="B3080" s="3" t="s">
        <v>241</v>
      </c>
      <c r="C3080" s="3" t="s">
        <v>140</v>
      </c>
      <c r="D3080" s="4">
        <v>561917.28787807852</v>
      </c>
      <c r="E3080" t="str">
        <f t="shared" si="96"/>
        <v>May</v>
      </c>
      <c r="F3080" t="str">
        <f t="shared" si="97"/>
        <v>2022</v>
      </c>
    </row>
    <row r="3081" spans="1:6" x14ac:dyDescent="0.25">
      <c r="A3081" s="5" t="s">
        <v>248</v>
      </c>
      <c r="B3081" s="3" t="s">
        <v>241</v>
      </c>
      <c r="C3081" s="3" t="s">
        <v>141</v>
      </c>
      <c r="D3081" s="4">
        <v>758194.78329628205</v>
      </c>
      <c r="E3081" t="str">
        <f t="shared" si="96"/>
        <v>Jun</v>
      </c>
      <c r="F3081" t="str">
        <f t="shared" si="97"/>
        <v>2022</v>
      </c>
    </row>
    <row r="3082" spans="1:6" x14ac:dyDescent="0.25">
      <c r="A3082" s="5" t="s">
        <v>248</v>
      </c>
      <c r="B3082" s="3" t="s">
        <v>241</v>
      </c>
      <c r="C3082" s="3" t="s">
        <v>142</v>
      </c>
      <c r="D3082" s="4">
        <v>606596.29113245697</v>
      </c>
      <c r="E3082" t="str">
        <f t="shared" si="96"/>
        <v>Jul</v>
      </c>
      <c r="F3082" t="str">
        <f t="shared" si="97"/>
        <v>2022</v>
      </c>
    </row>
    <row r="3083" spans="1:6" x14ac:dyDescent="0.25">
      <c r="A3083" s="5" t="s">
        <v>248</v>
      </c>
      <c r="B3083" s="3" t="s">
        <v>241</v>
      </c>
      <c r="C3083" s="3" t="s">
        <v>143</v>
      </c>
      <c r="D3083" s="4">
        <v>703691.48308491253</v>
      </c>
      <c r="E3083" t="str">
        <f t="shared" si="96"/>
        <v>Aug</v>
      </c>
      <c r="F3083" t="str">
        <f t="shared" si="97"/>
        <v>2022</v>
      </c>
    </row>
    <row r="3084" spans="1:6" x14ac:dyDescent="0.25">
      <c r="A3084" s="5" t="s">
        <v>248</v>
      </c>
      <c r="B3084" s="3" t="s">
        <v>241</v>
      </c>
      <c r="C3084" s="3" t="s">
        <v>144</v>
      </c>
      <c r="D3084" s="4">
        <v>615800.09237000928</v>
      </c>
      <c r="E3084" t="str">
        <f t="shared" si="96"/>
        <v>Sep</v>
      </c>
      <c r="F3084" t="str">
        <f t="shared" si="97"/>
        <v>2022</v>
      </c>
    </row>
    <row r="3085" spans="1:6" x14ac:dyDescent="0.25">
      <c r="A3085" s="5" t="s">
        <v>248</v>
      </c>
      <c r="B3085" s="3" t="s">
        <v>241</v>
      </c>
      <c r="C3085" s="3" t="s">
        <v>145</v>
      </c>
      <c r="D3085" s="4">
        <v>556125.35003187717</v>
      </c>
      <c r="E3085" t="str">
        <f t="shared" si="96"/>
        <v>Oct</v>
      </c>
      <c r="F3085" t="str">
        <f t="shared" si="97"/>
        <v>2022</v>
      </c>
    </row>
    <row r="3086" spans="1:6" x14ac:dyDescent="0.25">
      <c r="A3086" s="5" t="s">
        <v>248</v>
      </c>
      <c r="B3086" s="3" t="s">
        <v>241</v>
      </c>
      <c r="C3086" s="3" t="s">
        <v>146</v>
      </c>
      <c r="D3086" s="4">
        <v>576117.73039400857</v>
      </c>
      <c r="E3086" t="str">
        <f t="shared" si="96"/>
        <v>Nov</v>
      </c>
      <c r="F3086" t="str">
        <f t="shared" si="97"/>
        <v>2022</v>
      </c>
    </row>
    <row r="3087" spans="1:6" x14ac:dyDescent="0.25">
      <c r="A3087" s="5" t="s">
        <v>248</v>
      </c>
      <c r="B3087" s="3" t="s">
        <v>241</v>
      </c>
      <c r="C3087" s="3" t="s">
        <v>147</v>
      </c>
      <c r="D3087" s="4">
        <v>602144.18994150555</v>
      </c>
      <c r="E3087" t="str">
        <f t="shared" si="96"/>
        <v>Dec</v>
      </c>
      <c r="F3087" t="str">
        <f t="shared" si="97"/>
        <v>2022</v>
      </c>
    </row>
    <row r="3088" spans="1:6" x14ac:dyDescent="0.25">
      <c r="A3088" s="5" t="s">
        <v>248</v>
      </c>
      <c r="B3088" s="3" t="s">
        <v>241</v>
      </c>
      <c r="C3088" s="3" t="s">
        <v>148</v>
      </c>
      <c r="D3088" s="4">
        <v>584583.18423070223</v>
      </c>
      <c r="E3088" t="str">
        <f t="shared" si="96"/>
        <v>Jan</v>
      </c>
      <c r="F3088" t="str">
        <f t="shared" si="97"/>
        <v>2023</v>
      </c>
    </row>
    <row r="3089" spans="1:6" x14ac:dyDescent="0.25">
      <c r="A3089" s="5" t="s">
        <v>248</v>
      </c>
      <c r="B3089" s="3" t="s">
        <v>241</v>
      </c>
      <c r="C3089" s="3" t="s">
        <v>149</v>
      </c>
      <c r="D3089" s="4">
        <v>468493.31701972638</v>
      </c>
      <c r="E3089" t="str">
        <f t="shared" si="96"/>
        <v>Feb</v>
      </c>
      <c r="F3089" t="str">
        <f t="shared" si="97"/>
        <v>2023</v>
      </c>
    </row>
    <row r="3090" spans="1:6" x14ac:dyDescent="0.25">
      <c r="A3090" s="5" t="s">
        <v>248</v>
      </c>
      <c r="B3090" s="3" t="s">
        <v>241</v>
      </c>
      <c r="C3090" s="3" t="s">
        <v>150</v>
      </c>
      <c r="D3090" s="4">
        <v>527704.05742008646</v>
      </c>
      <c r="E3090" t="str">
        <f t="shared" si="96"/>
        <v>Mar</v>
      </c>
      <c r="F3090" t="str">
        <f t="shared" si="97"/>
        <v>2023</v>
      </c>
    </row>
    <row r="3091" spans="1:6" x14ac:dyDescent="0.25">
      <c r="A3091" s="5" t="s">
        <v>248</v>
      </c>
      <c r="B3091" s="3" t="s">
        <v>241</v>
      </c>
      <c r="C3091" s="3" t="s">
        <v>151</v>
      </c>
      <c r="D3091" s="4">
        <v>460028.53401221451</v>
      </c>
      <c r="E3091" t="str">
        <f t="shared" si="96"/>
        <v>Apr</v>
      </c>
      <c r="F3091" t="str">
        <f t="shared" si="97"/>
        <v>2023</v>
      </c>
    </row>
    <row r="3092" spans="1:6" x14ac:dyDescent="0.25">
      <c r="A3092" s="5" t="s">
        <v>248</v>
      </c>
      <c r="B3092" s="3" t="s">
        <v>241</v>
      </c>
      <c r="C3092" s="3" t="s">
        <v>152</v>
      </c>
      <c r="D3092" s="4">
        <v>481057.43813799525</v>
      </c>
      <c r="E3092" t="str">
        <f t="shared" si="96"/>
        <v>May</v>
      </c>
      <c r="F3092" t="str">
        <f t="shared" si="97"/>
        <v>2023</v>
      </c>
    </row>
    <row r="3093" spans="1:6" x14ac:dyDescent="0.25">
      <c r="A3093" s="5" t="s">
        <v>248</v>
      </c>
      <c r="B3093" s="3" t="s">
        <v>241</v>
      </c>
      <c r="C3093" s="3" t="s">
        <v>153</v>
      </c>
      <c r="D3093" s="4">
        <v>673305.30490579573</v>
      </c>
      <c r="E3093" t="str">
        <f t="shared" si="96"/>
        <v>Jun</v>
      </c>
      <c r="F3093" t="str">
        <f t="shared" si="97"/>
        <v>2023</v>
      </c>
    </row>
    <row r="3094" spans="1:6" x14ac:dyDescent="0.25">
      <c r="A3094" s="5" t="s">
        <v>248</v>
      </c>
      <c r="B3094" s="3" t="s">
        <v>241</v>
      </c>
      <c r="C3094" s="3" t="s">
        <v>154</v>
      </c>
      <c r="D3094" s="4">
        <v>538758.56271783717</v>
      </c>
      <c r="E3094" t="str">
        <f t="shared" si="96"/>
        <v>Jul</v>
      </c>
      <c r="F3094" t="str">
        <f t="shared" si="97"/>
        <v>2023</v>
      </c>
    </row>
    <row r="3095" spans="1:6" x14ac:dyDescent="0.25">
      <c r="A3095" s="5" t="s">
        <v>248</v>
      </c>
      <c r="B3095" s="3" t="s">
        <v>241</v>
      </c>
      <c r="C3095" s="3" t="s">
        <v>155</v>
      </c>
      <c r="D3095" s="4">
        <v>625301.34077181411</v>
      </c>
      <c r="E3095" t="str">
        <f t="shared" si="96"/>
        <v>Aug</v>
      </c>
      <c r="F3095" t="str">
        <f t="shared" si="97"/>
        <v>2023</v>
      </c>
    </row>
    <row r="3096" spans="1:6" x14ac:dyDescent="0.25">
      <c r="A3096" s="5" t="s">
        <v>248</v>
      </c>
      <c r="B3096" s="3" t="s">
        <v>241</v>
      </c>
      <c r="C3096" s="3" t="s">
        <v>156</v>
      </c>
      <c r="D3096" s="4">
        <v>547153.9075538615</v>
      </c>
      <c r="E3096" t="str">
        <f t="shared" si="96"/>
        <v>Sep</v>
      </c>
      <c r="F3096" t="str">
        <f t="shared" si="97"/>
        <v>2023</v>
      </c>
    </row>
    <row r="3097" spans="1:6" x14ac:dyDescent="0.25">
      <c r="A3097" s="5" t="s">
        <v>248</v>
      </c>
      <c r="B3097" s="3" t="s">
        <v>241</v>
      </c>
      <c r="C3097" s="3" t="s">
        <v>157</v>
      </c>
      <c r="D3097" s="4">
        <v>493817.36169521289</v>
      </c>
      <c r="E3097" t="str">
        <f t="shared" si="96"/>
        <v>Oct</v>
      </c>
      <c r="F3097" t="str">
        <f t="shared" si="97"/>
        <v>2023</v>
      </c>
    </row>
    <row r="3098" spans="1:6" x14ac:dyDescent="0.25">
      <c r="A3098" s="5" t="s">
        <v>248</v>
      </c>
      <c r="B3098" s="3" t="s">
        <v>241</v>
      </c>
      <c r="C3098" s="3" t="s">
        <v>158</v>
      </c>
      <c r="D3098" s="4">
        <v>511760.15168878902</v>
      </c>
      <c r="E3098" t="str">
        <f t="shared" si="96"/>
        <v>Nov</v>
      </c>
      <c r="F3098" t="str">
        <f t="shared" si="97"/>
        <v>2023</v>
      </c>
    </row>
    <row r="3099" spans="1:6" x14ac:dyDescent="0.25">
      <c r="A3099" s="5" t="s">
        <v>248</v>
      </c>
      <c r="B3099" s="3" t="s">
        <v>241</v>
      </c>
      <c r="C3099" s="3" t="s">
        <v>159</v>
      </c>
      <c r="D3099" s="4">
        <v>534978.64318755467</v>
      </c>
      <c r="E3099" t="str">
        <f t="shared" si="96"/>
        <v>Dec</v>
      </c>
      <c r="F3099" t="str">
        <f t="shared" si="97"/>
        <v>2023</v>
      </c>
    </row>
    <row r="3100" spans="1:6" x14ac:dyDescent="0.25">
      <c r="A3100" s="5" t="s">
        <v>248</v>
      </c>
      <c r="B3100" s="3" t="s">
        <v>241</v>
      </c>
      <c r="C3100" s="3" t="s">
        <v>160</v>
      </c>
      <c r="D3100" s="4">
        <v>519392.39145727112</v>
      </c>
      <c r="E3100" t="str">
        <f t="shared" si="96"/>
        <v>Jan</v>
      </c>
      <c r="F3100" t="str">
        <f t="shared" si="97"/>
        <v>2024</v>
      </c>
    </row>
    <row r="3101" spans="1:6" x14ac:dyDescent="0.25">
      <c r="A3101" s="5" t="s">
        <v>248</v>
      </c>
      <c r="B3101" s="3" t="s">
        <v>241</v>
      </c>
      <c r="C3101" s="3" t="s">
        <v>161</v>
      </c>
      <c r="D3101" s="4">
        <v>415679.16870317364</v>
      </c>
      <c r="E3101" t="str">
        <f t="shared" si="96"/>
        <v>Feb</v>
      </c>
      <c r="F3101" t="str">
        <f t="shared" si="97"/>
        <v>2024</v>
      </c>
    </row>
    <row r="3102" spans="1:6" x14ac:dyDescent="0.25">
      <c r="A3102" s="5" t="s">
        <v>248</v>
      </c>
      <c r="B3102" s="3" t="s">
        <v>241</v>
      </c>
      <c r="C3102" s="3" t="s">
        <v>162</v>
      </c>
      <c r="D3102" s="4">
        <v>468623.75030830794</v>
      </c>
      <c r="E3102" t="str">
        <f t="shared" si="96"/>
        <v>Mar</v>
      </c>
      <c r="F3102" t="str">
        <f t="shared" si="97"/>
        <v>2024</v>
      </c>
    </row>
    <row r="3103" spans="1:6" x14ac:dyDescent="0.25">
      <c r="A3103" s="5" t="s">
        <v>248</v>
      </c>
      <c r="B3103" s="3" t="s">
        <v>241</v>
      </c>
      <c r="C3103" s="3" t="s">
        <v>163</v>
      </c>
      <c r="D3103" s="4">
        <v>408181.96530736116</v>
      </c>
      <c r="E3103" t="str">
        <f t="shared" si="96"/>
        <v>Apr</v>
      </c>
      <c r="F3103" t="str">
        <f t="shared" si="97"/>
        <v>2024</v>
      </c>
    </row>
    <row r="3104" spans="1:6" x14ac:dyDescent="0.25">
      <c r="A3104" s="5" t="s">
        <v>248</v>
      </c>
      <c r="B3104" s="3" t="s">
        <v>241</v>
      </c>
      <c r="C3104" s="3" t="s">
        <v>164</v>
      </c>
      <c r="D3104" s="4">
        <v>426999.91225922224</v>
      </c>
      <c r="E3104" t="str">
        <f t="shared" si="96"/>
        <v>May</v>
      </c>
      <c r="F3104" t="str">
        <f t="shared" si="97"/>
        <v>2024</v>
      </c>
    </row>
    <row r="3105" spans="1:6" x14ac:dyDescent="0.25">
      <c r="A3105" s="5" t="s">
        <v>248</v>
      </c>
      <c r="B3105" s="3" t="s">
        <v>241</v>
      </c>
      <c r="C3105" s="3" t="s">
        <v>165</v>
      </c>
      <c r="D3105" s="4">
        <v>598821.98482407839</v>
      </c>
      <c r="E3105" t="str">
        <f t="shared" si="96"/>
        <v>Jun</v>
      </c>
      <c r="F3105" t="str">
        <f t="shared" si="97"/>
        <v>2024</v>
      </c>
    </row>
    <row r="3106" spans="1:6" x14ac:dyDescent="0.25">
      <c r="A3106" s="5" t="s">
        <v>248</v>
      </c>
      <c r="B3106" s="3" t="s">
        <v>241</v>
      </c>
      <c r="C3106" s="3" t="s">
        <v>166</v>
      </c>
      <c r="D3106" s="4">
        <v>478617.69825635536</v>
      </c>
      <c r="E3106" t="str">
        <f t="shared" si="96"/>
        <v>Jul</v>
      </c>
      <c r="F3106" t="str">
        <f t="shared" si="97"/>
        <v>2024</v>
      </c>
    </row>
    <row r="3107" spans="1:6" x14ac:dyDescent="0.25">
      <c r="A3107" s="5" t="s">
        <v>248</v>
      </c>
      <c r="B3107" s="3" t="s">
        <v>241</v>
      </c>
      <c r="C3107" s="3" t="s">
        <v>167</v>
      </c>
      <c r="D3107" s="4">
        <v>555946.94837939413</v>
      </c>
      <c r="E3107" t="str">
        <f t="shared" si="96"/>
        <v>Aug</v>
      </c>
      <c r="F3107" t="str">
        <f t="shared" si="97"/>
        <v>2024</v>
      </c>
    </row>
    <row r="3108" spans="1:6" x14ac:dyDescent="0.25">
      <c r="A3108" s="5" t="s">
        <v>248</v>
      </c>
      <c r="B3108" s="3" t="s">
        <v>241</v>
      </c>
      <c r="C3108" s="3" t="s">
        <v>168</v>
      </c>
      <c r="D3108" s="4">
        <v>486134.90775670251</v>
      </c>
      <c r="E3108" t="str">
        <f t="shared" si="96"/>
        <v>Sep</v>
      </c>
      <c r="F3108" t="str">
        <f t="shared" si="97"/>
        <v>2024</v>
      </c>
    </row>
    <row r="3109" spans="1:6" x14ac:dyDescent="0.25">
      <c r="A3109" s="5" t="s">
        <v>248</v>
      </c>
      <c r="B3109" s="3" t="s">
        <v>241</v>
      </c>
      <c r="C3109" s="3" t="s">
        <v>169</v>
      </c>
      <c r="D3109" s="4">
        <v>438478.97210528934</v>
      </c>
      <c r="E3109" t="str">
        <f t="shared" si="96"/>
        <v>Oct</v>
      </c>
      <c r="F3109" t="str">
        <f t="shared" si="97"/>
        <v>2024</v>
      </c>
    </row>
    <row r="3110" spans="1:6" x14ac:dyDescent="0.25">
      <c r="A3110" s="5" t="s">
        <v>248</v>
      </c>
      <c r="B3110" s="3" t="s">
        <v>241</v>
      </c>
      <c r="C3110" s="3" t="s">
        <v>170</v>
      </c>
      <c r="D3110" s="4">
        <v>454529.37956957688</v>
      </c>
      <c r="E3110" t="str">
        <f t="shared" si="96"/>
        <v>Nov</v>
      </c>
      <c r="F3110" t="str">
        <f t="shared" si="97"/>
        <v>2024</v>
      </c>
    </row>
    <row r="3111" spans="1:6" x14ac:dyDescent="0.25">
      <c r="A3111" s="5" t="s">
        <v>248</v>
      </c>
      <c r="B3111" s="3" t="s">
        <v>241</v>
      </c>
      <c r="C3111" s="3" t="s">
        <v>171</v>
      </c>
      <c r="D3111" s="4">
        <v>475239.95966990432</v>
      </c>
      <c r="E3111" t="str">
        <f t="shared" si="96"/>
        <v>Dec</v>
      </c>
      <c r="F3111" t="str">
        <f t="shared" si="97"/>
        <v>2024</v>
      </c>
    </row>
    <row r="3112" spans="1:6" x14ac:dyDescent="0.25">
      <c r="A3112" s="5" t="s">
        <v>248</v>
      </c>
      <c r="B3112" s="3" t="s">
        <v>241</v>
      </c>
      <c r="C3112" s="3" t="s">
        <v>172</v>
      </c>
      <c r="D3112" s="4">
        <v>461391.85986255691</v>
      </c>
      <c r="E3112" t="str">
        <f t="shared" si="96"/>
        <v>Jan</v>
      </c>
      <c r="F3112" t="str">
        <f t="shared" si="97"/>
        <v>2025</v>
      </c>
    </row>
    <row r="3113" spans="1:6" x14ac:dyDescent="0.25">
      <c r="A3113" s="5" t="s">
        <v>248</v>
      </c>
      <c r="B3113" s="3" t="s">
        <v>241</v>
      </c>
      <c r="C3113" s="3" t="s">
        <v>173</v>
      </c>
      <c r="D3113" s="4">
        <v>368691.29969038186</v>
      </c>
      <c r="E3113" t="str">
        <f t="shared" si="96"/>
        <v>Feb</v>
      </c>
      <c r="F3113" t="str">
        <f t="shared" si="97"/>
        <v>2025</v>
      </c>
    </row>
    <row r="3114" spans="1:6" x14ac:dyDescent="0.25">
      <c r="A3114" s="5" t="s">
        <v>248</v>
      </c>
      <c r="B3114" s="3" t="s">
        <v>241</v>
      </c>
      <c r="C3114" s="3" t="s">
        <v>174</v>
      </c>
      <c r="D3114" s="4">
        <v>415950.13641608501</v>
      </c>
      <c r="E3114" t="str">
        <f t="shared" si="96"/>
        <v>Mar</v>
      </c>
      <c r="F3114" t="str">
        <f t="shared" si="97"/>
        <v>2025</v>
      </c>
    </row>
    <row r="3115" spans="1:6" x14ac:dyDescent="0.25">
      <c r="A3115" s="5" t="s">
        <v>248</v>
      </c>
      <c r="B3115" s="3" t="s">
        <v>241</v>
      </c>
      <c r="C3115" s="3" t="s">
        <v>175</v>
      </c>
      <c r="D3115" s="4">
        <v>361960.20315165177</v>
      </c>
      <c r="E3115" t="str">
        <f t="shared" si="96"/>
        <v>Apr</v>
      </c>
      <c r="F3115" t="str">
        <f t="shared" si="97"/>
        <v>2025</v>
      </c>
    </row>
    <row r="3116" spans="1:6" x14ac:dyDescent="0.25">
      <c r="A3116" s="5" t="s">
        <v>248</v>
      </c>
      <c r="B3116" s="3" t="s">
        <v>241</v>
      </c>
      <c r="C3116" s="3" t="s">
        <v>176</v>
      </c>
      <c r="D3116" s="4">
        <v>378804.07829606405</v>
      </c>
      <c r="E3116" t="str">
        <f t="shared" si="96"/>
        <v>May</v>
      </c>
      <c r="F3116" t="str">
        <f t="shared" si="97"/>
        <v>2025</v>
      </c>
    </row>
    <row r="3117" spans="1:6" x14ac:dyDescent="0.25">
      <c r="A3117" s="5" t="s">
        <v>248</v>
      </c>
      <c r="B3117" s="3" t="s">
        <v>241</v>
      </c>
      <c r="C3117" s="3" t="s">
        <v>177</v>
      </c>
      <c r="D3117" s="4">
        <v>532286.57675618562</v>
      </c>
      <c r="E3117" t="str">
        <f t="shared" si="96"/>
        <v>Jun</v>
      </c>
      <c r="F3117" t="str">
        <f t="shared" si="97"/>
        <v>2025</v>
      </c>
    </row>
    <row r="3118" spans="1:6" x14ac:dyDescent="0.25">
      <c r="A3118" s="5" t="s">
        <v>248</v>
      </c>
      <c r="B3118" s="3" t="s">
        <v>241</v>
      </c>
      <c r="C3118" s="3" t="s">
        <v>178</v>
      </c>
      <c r="D3118" s="4">
        <v>424937.15614125063</v>
      </c>
      <c r="E3118" t="str">
        <f t="shared" si="96"/>
        <v>Jul</v>
      </c>
      <c r="F3118" t="str">
        <f t="shared" si="97"/>
        <v>2025</v>
      </c>
    </row>
    <row r="3119" spans="1:6" x14ac:dyDescent="0.25">
      <c r="A3119" s="5" t="s">
        <v>248</v>
      </c>
      <c r="B3119" s="3" t="s">
        <v>241</v>
      </c>
      <c r="C3119" s="3" t="s">
        <v>179</v>
      </c>
      <c r="D3119" s="4">
        <v>494049.63517137128</v>
      </c>
      <c r="E3119" t="str">
        <f t="shared" si="96"/>
        <v>Aug</v>
      </c>
      <c r="F3119" t="str">
        <f t="shared" si="97"/>
        <v>2025</v>
      </c>
    </row>
    <row r="3120" spans="1:6" x14ac:dyDescent="0.25">
      <c r="A3120" s="5" t="s">
        <v>248</v>
      </c>
      <c r="B3120" s="3" t="s">
        <v>241</v>
      </c>
      <c r="C3120" s="3" t="s">
        <v>180</v>
      </c>
      <c r="D3120" s="4">
        <v>431723.94130419521</v>
      </c>
      <c r="E3120" t="str">
        <f t="shared" si="96"/>
        <v>Sep</v>
      </c>
      <c r="F3120" t="str">
        <f t="shared" si="97"/>
        <v>2025</v>
      </c>
    </row>
    <row r="3121" spans="1:6" x14ac:dyDescent="0.25">
      <c r="A3121" s="5" t="s">
        <v>248</v>
      </c>
      <c r="B3121" s="3" t="s">
        <v>241</v>
      </c>
      <c r="C3121" s="3" t="s">
        <v>181</v>
      </c>
      <c r="D3121" s="4">
        <v>389201.08486443572</v>
      </c>
      <c r="E3121" t="str">
        <f t="shared" si="96"/>
        <v>Oct</v>
      </c>
      <c r="F3121" t="str">
        <f t="shared" si="97"/>
        <v>2025</v>
      </c>
    </row>
    <row r="3122" spans="1:6" x14ac:dyDescent="0.25">
      <c r="A3122" s="5" t="s">
        <v>248</v>
      </c>
      <c r="B3122" s="3" t="s">
        <v>241</v>
      </c>
      <c r="C3122" s="3" t="s">
        <v>182</v>
      </c>
      <c r="D3122" s="4">
        <v>403565.20171915955</v>
      </c>
      <c r="E3122" t="str">
        <f t="shared" si="96"/>
        <v>Nov</v>
      </c>
      <c r="F3122" t="str">
        <f t="shared" si="97"/>
        <v>2025</v>
      </c>
    </row>
    <row r="3123" spans="1:6" x14ac:dyDescent="0.25">
      <c r="A3123" s="5" t="s">
        <v>248</v>
      </c>
      <c r="B3123" s="3" t="s">
        <v>241</v>
      </c>
      <c r="C3123" s="3" t="s">
        <v>183</v>
      </c>
      <c r="D3123" s="4">
        <v>422029.68182087038</v>
      </c>
      <c r="E3123" t="str">
        <f t="shared" si="96"/>
        <v>Dec</v>
      </c>
      <c r="F3123" t="str">
        <f t="shared" si="97"/>
        <v>2025</v>
      </c>
    </row>
    <row r="3124" spans="1:6" x14ac:dyDescent="0.25">
      <c r="A3124" s="5" t="s">
        <v>248</v>
      </c>
      <c r="B3124" s="3" t="s">
        <v>241</v>
      </c>
      <c r="C3124" s="3" t="s">
        <v>184</v>
      </c>
      <c r="D3124" s="4">
        <v>409727.25396414287</v>
      </c>
      <c r="E3124" t="str">
        <f t="shared" si="96"/>
        <v>Jan</v>
      </c>
      <c r="F3124" t="str">
        <f t="shared" si="97"/>
        <v>2026</v>
      </c>
    </row>
    <row r="3125" spans="1:6" x14ac:dyDescent="0.25">
      <c r="A3125" s="5" t="s">
        <v>248</v>
      </c>
      <c r="B3125" s="3" t="s">
        <v>241</v>
      </c>
      <c r="C3125" s="3" t="s">
        <v>185</v>
      </c>
      <c r="D3125" s="4">
        <v>326990.10803810117</v>
      </c>
      <c r="E3125" t="str">
        <f t="shared" si="96"/>
        <v>Feb</v>
      </c>
      <c r="F3125" t="str">
        <f t="shared" si="97"/>
        <v>2026</v>
      </c>
    </row>
    <row r="3126" spans="1:6" x14ac:dyDescent="0.25">
      <c r="A3126" s="5" t="s">
        <v>248</v>
      </c>
      <c r="B3126" s="3" t="s">
        <v>241</v>
      </c>
      <c r="C3126" s="3" t="s">
        <v>186</v>
      </c>
      <c r="D3126" s="4">
        <v>369261.6701089858</v>
      </c>
      <c r="E3126" t="str">
        <f t="shared" si="96"/>
        <v>Mar</v>
      </c>
      <c r="F3126" t="str">
        <f t="shared" si="97"/>
        <v>2026</v>
      </c>
    </row>
    <row r="3127" spans="1:6" x14ac:dyDescent="0.25">
      <c r="A3127" s="5" t="s">
        <v>248</v>
      </c>
      <c r="B3127" s="3" t="s">
        <v>241</v>
      </c>
      <c r="C3127" s="3" t="s">
        <v>187</v>
      </c>
      <c r="D3127" s="4">
        <v>321089.81562757166</v>
      </c>
      <c r="E3127" t="str">
        <f t="shared" si="96"/>
        <v>Apr</v>
      </c>
      <c r="F3127" t="str">
        <f t="shared" si="97"/>
        <v>2026</v>
      </c>
    </row>
    <row r="3128" spans="1:6" x14ac:dyDescent="0.25">
      <c r="A3128" s="5" t="s">
        <v>248</v>
      </c>
      <c r="B3128" s="3" t="s">
        <v>241</v>
      </c>
      <c r="C3128" s="3" t="s">
        <v>189</v>
      </c>
      <c r="D3128" s="4">
        <v>336124.78843563399</v>
      </c>
      <c r="E3128" t="str">
        <f t="shared" si="96"/>
        <v>May</v>
      </c>
      <c r="F3128" t="str">
        <f t="shared" si="97"/>
        <v>2026</v>
      </c>
    </row>
    <row r="3129" spans="1:6" x14ac:dyDescent="0.25">
      <c r="A3129" s="5" t="s">
        <v>248</v>
      </c>
      <c r="B3129" s="3" t="s">
        <v>241</v>
      </c>
      <c r="C3129" s="3" t="s">
        <v>191</v>
      </c>
      <c r="D3129" s="4">
        <v>473206.16065810237</v>
      </c>
      <c r="E3129" t="str">
        <f t="shared" si="96"/>
        <v>Jun</v>
      </c>
      <c r="F3129" t="str">
        <f t="shared" si="97"/>
        <v>2026</v>
      </c>
    </row>
    <row r="3130" spans="1:6" x14ac:dyDescent="0.25">
      <c r="A3130" s="5" t="s">
        <v>248</v>
      </c>
      <c r="B3130" s="3" t="s">
        <v>241</v>
      </c>
      <c r="C3130" s="3" t="s">
        <v>192</v>
      </c>
      <c r="D3130" s="4">
        <v>377367.37090963451</v>
      </c>
      <c r="E3130" t="str">
        <f t="shared" si="96"/>
        <v>Jul</v>
      </c>
      <c r="F3130" t="str">
        <f t="shared" si="97"/>
        <v>2026</v>
      </c>
    </row>
    <row r="3131" spans="1:6" x14ac:dyDescent="0.25">
      <c r="A3131" s="5" t="s">
        <v>248</v>
      </c>
      <c r="B3131" s="3" t="s">
        <v>241</v>
      </c>
      <c r="C3131" s="3" t="s">
        <v>193</v>
      </c>
      <c r="D3131" s="4">
        <v>439057.24831736425</v>
      </c>
      <c r="E3131" t="str">
        <f t="shared" si="96"/>
        <v>Aug</v>
      </c>
      <c r="F3131" t="str">
        <f t="shared" si="97"/>
        <v>2026</v>
      </c>
    </row>
    <row r="3132" spans="1:6" x14ac:dyDescent="0.25">
      <c r="A3132" s="5" t="s">
        <v>248</v>
      </c>
      <c r="B3132" s="3" t="s">
        <v>241</v>
      </c>
      <c r="C3132" s="3" t="s">
        <v>194</v>
      </c>
      <c r="D3132" s="4">
        <v>383419.85420341219</v>
      </c>
      <c r="E3132" t="str">
        <f t="shared" si="96"/>
        <v>Sep</v>
      </c>
      <c r="F3132" t="str">
        <f t="shared" si="97"/>
        <v>2026</v>
      </c>
    </row>
    <row r="3133" spans="1:6" x14ac:dyDescent="0.25">
      <c r="A3133" s="5" t="s">
        <v>248</v>
      </c>
      <c r="B3133" s="3" t="s">
        <v>241</v>
      </c>
      <c r="C3133" s="3" t="s">
        <v>195</v>
      </c>
      <c r="D3133" s="4">
        <v>345476.97644674842</v>
      </c>
      <c r="E3133" t="str">
        <f t="shared" si="96"/>
        <v>Oct</v>
      </c>
      <c r="F3133" t="str">
        <f t="shared" si="97"/>
        <v>2026</v>
      </c>
    </row>
    <row r="3134" spans="1:6" x14ac:dyDescent="0.25">
      <c r="A3134" s="5" t="s">
        <v>248</v>
      </c>
      <c r="B3134" s="3" t="s">
        <v>241</v>
      </c>
      <c r="C3134" s="3" t="s">
        <v>196</v>
      </c>
      <c r="D3134" s="4">
        <v>358289.39275568433</v>
      </c>
      <c r="E3134" t="str">
        <f t="shared" si="96"/>
        <v>Nov</v>
      </c>
      <c r="F3134" t="str">
        <f t="shared" si="97"/>
        <v>2026</v>
      </c>
    </row>
    <row r="3135" spans="1:6" x14ac:dyDescent="0.25">
      <c r="A3135" s="5" t="s">
        <v>248</v>
      </c>
      <c r="B3135" s="3" t="s">
        <v>241</v>
      </c>
      <c r="C3135" s="3" t="s">
        <v>197</v>
      </c>
      <c r="D3135" s="4">
        <v>374691.13394554419</v>
      </c>
      <c r="E3135" t="str">
        <f t="shared" si="96"/>
        <v>Dec</v>
      </c>
      <c r="F3135" t="str">
        <f t="shared" si="97"/>
        <v>2026</v>
      </c>
    </row>
    <row r="3136" spans="1:6" x14ac:dyDescent="0.25">
      <c r="A3136" s="5" t="s">
        <v>248</v>
      </c>
      <c r="B3136" s="3" t="s">
        <v>241</v>
      </c>
      <c r="C3136" s="3" t="s">
        <v>198</v>
      </c>
      <c r="D3136" s="4">
        <v>363811.83618527866</v>
      </c>
      <c r="E3136" t="str">
        <f t="shared" si="96"/>
        <v>Jan</v>
      </c>
      <c r="F3136" t="str">
        <f t="shared" si="97"/>
        <v>2027</v>
      </c>
    </row>
    <row r="3137" spans="1:6" x14ac:dyDescent="0.25">
      <c r="A3137" s="5" t="s">
        <v>248</v>
      </c>
      <c r="B3137" s="3" t="s">
        <v>241</v>
      </c>
      <c r="C3137" s="3" t="s">
        <v>199</v>
      </c>
      <c r="D3137" s="4">
        <v>348488.07558712299</v>
      </c>
      <c r="E3137" t="str">
        <f t="shared" si="96"/>
        <v>Feb</v>
      </c>
      <c r="F3137" t="str">
        <f t="shared" si="97"/>
        <v>2027</v>
      </c>
    </row>
    <row r="3138" spans="1:6" x14ac:dyDescent="0.25">
      <c r="A3138" s="5" t="s">
        <v>248</v>
      </c>
      <c r="B3138" s="3" t="s">
        <v>241</v>
      </c>
      <c r="C3138" s="3" t="s">
        <v>200</v>
      </c>
      <c r="D3138" s="4">
        <v>330112.70355754846</v>
      </c>
      <c r="E3138" t="str">
        <f t="shared" si="96"/>
        <v>Mar</v>
      </c>
      <c r="F3138" t="str">
        <f t="shared" si="97"/>
        <v>2027</v>
      </c>
    </row>
    <row r="3139" spans="1:6" x14ac:dyDescent="0.25">
      <c r="A3139" s="5" t="s">
        <v>248</v>
      </c>
      <c r="B3139" s="3" t="s">
        <v>241</v>
      </c>
      <c r="C3139" s="3" t="s">
        <v>201</v>
      </c>
      <c r="D3139" s="4">
        <v>271394.0423477107</v>
      </c>
      <c r="E3139" t="str">
        <f t="shared" ref="E3139:E3202" si="98">MID(C3139,1,3)</f>
        <v>Apr</v>
      </c>
      <c r="F3139" t="str">
        <f t="shared" ref="F3139:F3202" si="99">MID(C3139,5,4)</f>
        <v>2027</v>
      </c>
    </row>
    <row r="3140" spans="1:6" x14ac:dyDescent="0.25">
      <c r="A3140" s="5" t="s">
        <v>248</v>
      </c>
      <c r="B3140" s="3" t="s">
        <v>242</v>
      </c>
      <c r="C3140" s="3" t="s">
        <v>21</v>
      </c>
      <c r="D3140" s="4">
        <v>11174449.404543437</v>
      </c>
      <c r="E3140" t="str">
        <f t="shared" si="98"/>
        <v>Jun</v>
      </c>
      <c r="F3140" t="str">
        <f t="shared" si="99"/>
        <v>2012</v>
      </c>
    </row>
    <row r="3141" spans="1:6" x14ac:dyDescent="0.25">
      <c r="A3141" s="5" t="s">
        <v>248</v>
      </c>
      <c r="B3141" s="3" t="s">
        <v>242</v>
      </c>
      <c r="C3141" s="3" t="s">
        <v>22</v>
      </c>
      <c r="D3141" s="4">
        <v>19853046.297924556</v>
      </c>
      <c r="E3141" t="str">
        <f t="shared" si="98"/>
        <v>Jul</v>
      </c>
      <c r="F3141" t="str">
        <f t="shared" si="99"/>
        <v>2012</v>
      </c>
    </row>
    <row r="3142" spans="1:6" x14ac:dyDescent="0.25">
      <c r="A3142" s="5" t="s">
        <v>248</v>
      </c>
      <c r="B3142" s="3" t="s">
        <v>242</v>
      </c>
      <c r="C3142" s="3" t="s">
        <v>23</v>
      </c>
      <c r="D3142" s="4">
        <v>16526660.505048497</v>
      </c>
      <c r="E3142" t="str">
        <f t="shared" si="98"/>
        <v>Aug</v>
      </c>
      <c r="F3142" t="str">
        <f t="shared" si="99"/>
        <v>2012</v>
      </c>
    </row>
    <row r="3143" spans="1:6" x14ac:dyDescent="0.25">
      <c r="A3143" s="5" t="s">
        <v>248</v>
      </c>
      <c r="B3143" s="3" t="s">
        <v>242</v>
      </c>
      <c r="C3143" s="3" t="s">
        <v>24</v>
      </c>
      <c r="D3143" s="4">
        <v>12870437.308983462</v>
      </c>
      <c r="E3143" t="str">
        <f t="shared" si="98"/>
        <v>Sep</v>
      </c>
      <c r="F3143" t="str">
        <f t="shared" si="99"/>
        <v>2012</v>
      </c>
    </row>
    <row r="3144" spans="1:6" x14ac:dyDescent="0.25">
      <c r="A3144" s="5" t="s">
        <v>248</v>
      </c>
      <c r="B3144" s="3" t="s">
        <v>242</v>
      </c>
      <c r="C3144" s="3" t="s">
        <v>25</v>
      </c>
      <c r="D3144" s="4">
        <v>10558479.475068897</v>
      </c>
      <c r="E3144" t="str">
        <f t="shared" si="98"/>
        <v>Oct</v>
      </c>
      <c r="F3144" t="str">
        <f t="shared" si="99"/>
        <v>2012</v>
      </c>
    </row>
    <row r="3145" spans="1:6" x14ac:dyDescent="0.25">
      <c r="A3145" s="5" t="s">
        <v>248</v>
      </c>
      <c r="B3145" s="3" t="s">
        <v>242</v>
      </c>
      <c r="C3145" s="3" t="s">
        <v>26</v>
      </c>
      <c r="D3145" s="4">
        <v>10558704.379632194</v>
      </c>
      <c r="E3145" t="str">
        <f t="shared" si="98"/>
        <v>Nov</v>
      </c>
      <c r="F3145" t="str">
        <f t="shared" si="99"/>
        <v>2012</v>
      </c>
    </row>
    <row r="3146" spans="1:6" x14ac:dyDescent="0.25">
      <c r="A3146" s="5" t="s">
        <v>248</v>
      </c>
      <c r="B3146" s="3" t="s">
        <v>242</v>
      </c>
      <c r="C3146" s="3" t="s">
        <v>27</v>
      </c>
      <c r="D3146" s="4">
        <v>11370133.263912089</v>
      </c>
      <c r="E3146" t="str">
        <f t="shared" si="98"/>
        <v>Dec</v>
      </c>
      <c r="F3146" t="str">
        <f t="shared" si="99"/>
        <v>2012</v>
      </c>
    </row>
    <row r="3147" spans="1:6" x14ac:dyDescent="0.25">
      <c r="A3147" s="5" t="s">
        <v>248</v>
      </c>
      <c r="B3147" s="3" t="s">
        <v>242</v>
      </c>
      <c r="C3147" s="3" t="s">
        <v>28</v>
      </c>
      <c r="D3147" s="4">
        <v>11503921.690643651</v>
      </c>
      <c r="E3147" t="str">
        <f t="shared" si="98"/>
        <v>Jan</v>
      </c>
      <c r="F3147" t="str">
        <f t="shared" si="99"/>
        <v>2013</v>
      </c>
    </row>
    <row r="3148" spans="1:6" x14ac:dyDescent="0.25">
      <c r="A3148" s="5" t="s">
        <v>248</v>
      </c>
      <c r="B3148" s="3" t="s">
        <v>242</v>
      </c>
      <c r="C3148" s="3" t="s">
        <v>29</v>
      </c>
      <c r="D3148" s="4">
        <v>11334243.371475235</v>
      </c>
      <c r="E3148" t="str">
        <f t="shared" si="98"/>
        <v>Feb</v>
      </c>
      <c r="F3148" t="str">
        <f t="shared" si="99"/>
        <v>2013</v>
      </c>
    </row>
    <row r="3149" spans="1:6" x14ac:dyDescent="0.25">
      <c r="A3149" s="5" t="s">
        <v>248</v>
      </c>
      <c r="B3149" s="3" t="s">
        <v>242</v>
      </c>
      <c r="C3149" s="3" t="s">
        <v>30</v>
      </c>
      <c r="D3149" s="4">
        <v>11225733.661818506</v>
      </c>
      <c r="E3149" t="str">
        <f t="shared" si="98"/>
        <v>Mar</v>
      </c>
      <c r="F3149" t="str">
        <f t="shared" si="99"/>
        <v>2013</v>
      </c>
    </row>
    <row r="3150" spans="1:6" x14ac:dyDescent="0.25">
      <c r="A3150" s="5" t="s">
        <v>248</v>
      </c>
      <c r="B3150" s="3" t="s">
        <v>242</v>
      </c>
      <c r="C3150" s="3" t="s">
        <v>31</v>
      </c>
      <c r="D3150" s="4">
        <v>11378621.352663454</v>
      </c>
      <c r="E3150" t="str">
        <f t="shared" si="98"/>
        <v>Apr</v>
      </c>
      <c r="F3150" t="str">
        <f t="shared" si="99"/>
        <v>2013</v>
      </c>
    </row>
    <row r="3151" spans="1:6" x14ac:dyDescent="0.25">
      <c r="A3151" s="5" t="s">
        <v>248</v>
      </c>
      <c r="B3151" s="3" t="s">
        <v>242</v>
      </c>
      <c r="C3151" s="3" t="s">
        <v>32</v>
      </c>
      <c r="D3151" s="4">
        <v>11604060.381811069</v>
      </c>
      <c r="E3151" t="str">
        <f t="shared" si="98"/>
        <v>May</v>
      </c>
      <c r="F3151" t="str">
        <f t="shared" si="99"/>
        <v>2013</v>
      </c>
    </row>
    <row r="3152" spans="1:6" x14ac:dyDescent="0.25">
      <c r="A3152" s="5" t="s">
        <v>248</v>
      </c>
      <c r="B3152" s="3" t="s">
        <v>242</v>
      </c>
      <c r="C3152" s="3" t="s">
        <v>33</v>
      </c>
      <c r="D3152" s="4">
        <v>12061521.441805376</v>
      </c>
      <c r="E3152" t="str">
        <f t="shared" si="98"/>
        <v>Jun</v>
      </c>
      <c r="F3152" t="str">
        <f t="shared" si="99"/>
        <v>2013</v>
      </c>
    </row>
    <row r="3153" spans="1:6" x14ac:dyDescent="0.25">
      <c r="A3153" s="5" t="s">
        <v>248</v>
      </c>
      <c r="B3153" s="3" t="s">
        <v>242</v>
      </c>
      <c r="C3153" s="3" t="s">
        <v>34</v>
      </c>
      <c r="D3153" s="4">
        <v>12401193.293108741</v>
      </c>
      <c r="E3153" t="str">
        <f t="shared" si="98"/>
        <v>Jul</v>
      </c>
      <c r="F3153" t="str">
        <f t="shared" si="99"/>
        <v>2013</v>
      </c>
    </row>
    <row r="3154" spans="1:6" x14ac:dyDescent="0.25">
      <c r="A3154" s="5" t="s">
        <v>248</v>
      </c>
      <c r="B3154" s="3" t="s">
        <v>242</v>
      </c>
      <c r="C3154" s="3" t="s">
        <v>35</v>
      </c>
      <c r="D3154" s="4">
        <v>12568584.957327707</v>
      </c>
      <c r="E3154" t="str">
        <f t="shared" si="98"/>
        <v>Aug</v>
      </c>
      <c r="F3154" t="str">
        <f t="shared" si="99"/>
        <v>2013</v>
      </c>
    </row>
    <row r="3155" spans="1:6" x14ac:dyDescent="0.25">
      <c r="A3155" s="5" t="s">
        <v>248</v>
      </c>
      <c r="B3155" s="3" t="s">
        <v>242</v>
      </c>
      <c r="C3155" s="3" t="s">
        <v>36</v>
      </c>
      <c r="D3155" s="4">
        <v>12477641.309985077</v>
      </c>
      <c r="E3155" t="str">
        <f t="shared" si="98"/>
        <v>Sep</v>
      </c>
      <c r="F3155" t="str">
        <f t="shared" si="99"/>
        <v>2013</v>
      </c>
    </row>
    <row r="3156" spans="1:6" x14ac:dyDescent="0.25">
      <c r="A3156" s="5" t="s">
        <v>248</v>
      </c>
      <c r="B3156" s="3" t="s">
        <v>242</v>
      </c>
      <c r="C3156" s="3" t="s">
        <v>37</v>
      </c>
      <c r="D3156" s="4">
        <v>12270884.361248903</v>
      </c>
      <c r="E3156" t="str">
        <f t="shared" si="98"/>
        <v>Oct</v>
      </c>
      <c r="F3156" t="str">
        <f t="shared" si="99"/>
        <v>2013</v>
      </c>
    </row>
    <row r="3157" spans="1:6" x14ac:dyDescent="0.25">
      <c r="A3157" s="5" t="s">
        <v>248</v>
      </c>
      <c r="B3157" s="3" t="s">
        <v>242</v>
      </c>
      <c r="C3157" s="3" t="s">
        <v>38</v>
      </c>
      <c r="D3157" s="4">
        <v>12260375.048178283</v>
      </c>
      <c r="E3157" t="str">
        <f t="shared" si="98"/>
        <v>Nov</v>
      </c>
      <c r="F3157" t="str">
        <f t="shared" si="99"/>
        <v>2013</v>
      </c>
    </row>
    <row r="3158" spans="1:6" x14ac:dyDescent="0.25">
      <c r="A3158" s="5" t="s">
        <v>248</v>
      </c>
      <c r="B3158" s="3" t="s">
        <v>242</v>
      </c>
      <c r="C3158" s="3" t="s">
        <v>39</v>
      </c>
      <c r="D3158" s="4">
        <v>12710426.216415934</v>
      </c>
      <c r="E3158" t="str">
        <f t="shared" si="98"/>
        <v>Dec</v>
      </c>
      <c r="F3158" t="str">
        <f t="shared" si="99"/>
        <v>2013</v>
      </c>
    </row>
    <row r="3159" spans="1:6" x14ac:dyDescent="0.25">
      <c r="A3159" s="5" t="s">
        <v>248</v>
      </c>
      <c r="B3159" s="3" t="s">
        <v>242</v>
      </c>
      <c r="C3159" s="3" t="s">
        <v>40</v>
      </c>
      <c r="D3159" s="4">
        <v>12580350.264749849</v>
      </c>
      <c r="E3159" t="str">
        <f t="shared" si="98"/>
        <v>Jan</v>
      </c>
      <c r="F3159" t="str">
        <f t="shared" si="99"/>
        <v>2014</v>
      </c>
    </row>
    <row r="3160" spans="1:6" x14ac:dyDescent="0.25">
      <c r="A3160" s="5" t="s">
        <v>248</v>
      </c>
      <c r="B3160" s="3" t="s">
        <v>242</v>
      </c>
      <c r="C3160" s="3" t="s">
        <v>41</v>
      </c>
      <c r="D3160" s="4">
        <v>12435898.006977618</v>
      </c>
      <c r="E3160" t="str">
        <f t="shared" si="98"/>
        <v>Feb</v>
      </c>
      <c r="F3160" t="str">
        <f t="shared" si="99"/>
        <v>2014</v>
      </c>
    </row>
    <row r="3161" spans="1:6" x14ac:dyDescent="0.25">
      <c r="A3161" s="5" t="s">
        <v>248</v>
      </c>
      <c r="B3161" s="3" t="s">
        <v>242</v>
      </c>
      <c r="C3161" s="3" t="s">
        <v>42</v>
      </c>
      <c r="D3161" s="4">
        <v>12144481.826122463</v>
      </c>
      <c r="E3161" t="str">
        <f t="shared" si="98"/>
        <v>Mar</v>
      </c>
      <c r="F3161" t="str">
        <f t="shared" si="99"/>
        <v>2014</v>
      </c>
    </row>
    <row r="3162" spans="1:6" x14ac:dyDescent="0.25">
      <c r="A3162" s="5" t="s">
        <v>248</v>
      </c>
      <c r="B3162" s="3" t="s">
        <v>242</v>
      </c>
      <c r="C3162" s="3" t="s">
        <v>43</v>
      </c>
      <c r="D3162" s="4">
        <v>11886024.273915436</v>
      </c>
      <c r="E3162" t="str">
        <f t="shared" si="98"/>
        <v>Apr</v>
      </c>
      <c r="F3162" t="str">
        <f t="shared" si="99"/>
        <v>2014</v>
      </c>
    </row>
    <row r="3163" spans="1:6" x14ac:dyDescent="0.25">
      <c r="A3163" s="5" t="s">
        <v>248</v>
      </c>
      <c r="B3163" s="3" t="s">
        <v>242</v>
      </c>
      <c r="C3163" s="3" t="s">
        <v>44</v>
      </c>
      <c r="D3163" s="4">
        <v>11789137.46805509</v>
      </c>
      <c r="E3163" t="str">
        <f t="shared" si="98"/>
        <v>May</v>
      </c>
      <c r="F3163" t="str">
        <f t="shared" si="99"/>
        <v>2014</v>
      </c>
    </row>
    <row r="3164" spans="1:6" x14ac:dyDescent="0.25">
      <c r="A3164" s="5" t="s">
        <v>248</v>
      </c>
      <c r="B3164" s="3" t="s">
        <v>242</v>
      </c>
      <c r="C3164" s="3" t="s">
        <v>45</v>
      </c>
      <c r="D3164" s="4">
        <v>11801172.086831991</v>
      </c>
      <c r="E3164" t="str">
        <f t="shared" si="98"/>
        <v>Jun</v>
      </c>
      <c r="F3164" t="str">
        <f t="shared" si="99"/>
        <v>2014</v>
      </c>
    </row>
    <row r="3165" spans="1:6" x14ac:dyDescent="0.25">
      <c r="A3165" s="5" t="s">
        <v>248</v>
      </c>
      <c r="B3165" s="3" t="s">
        <v>242</v>
      </c>
      <c r="C3165" s="3" t="s">
        <v>46</v>
      </c>
      <c r="D3165" s="4">
        <v>11826380.365728181</v>
      </c>
      <c r="E3165" t="str">
        <f t="shared" si="98"/>
        <v>Jul</v>
      </c>
      <c r="F3165" t="str">
        <f t="shared" si="99"/>
        <v>2014</v>
      </c>
    </row>
    <row r="3166" spans="1:6" x14ac:dyDescent="0.25">
      <c r="A3166" s="5" t="s">
        <v>248</v>
      </c>
      <c r="B3166" s="3" t="s">
        <v>242</v>
      </c>
      <c r="C3166" s="3" t="s">
        <v>47</v>
      </c>
      <c r="D3166" s="4">
        <v>11792840.304372614</v>
      </c>
      <c r="E3166" t="str">
        <f t="shared" si="98"/>
        <v>Aug</v>
      </c>
      <c r="F3166" t="str">
        <f t="shared" si="99"/>
        <v>2014</v>
      </c>
    </row>
    <row r="3167" spans="1:6" x14ac:dyDescent="0.25">
      <c r="A3167" s="5" t="s">
        <v>248</v>
      </c>
      <c r="B3167" s="3" t="s">
        <v>242</v>
      </c>
      <c r="C3167" s="3" t="s">
        <v>48</v>
      </c>
      <c r="D3167" s="4">
        <v>11441264.072144821</v>
      </c>
      <c r="E3167" t="str">
        <f t="shared" si="98"/>
        <v>Sep</v>
      </c>
      <c r="F3167" t="str">
        <f t="shared" si="99"/>
        <v>2014</v>
      </c>
    </row>
    <row r="3168" spans="1:6" x14ac:dyDescent="0.25">
      <c r="A3168" s="5" t="s">
        <v>248</v>
      </c>
      <c r="B3168" s="3" t="s">
        <v>242</v>
      </c>
      <c r="C3168" s="3" t="s">
        <v>49</v>
      </c>
      <c r="D3168" s="4">
        <v>11287618.223261654</v>
      </c>
      <c r="E3168" t="str">
        <f t="shared" si="98"/>
        <v>Oct</v>
      </c>
      <c r="F3168" t="str">
        <f t="shared" si="99"/>
        <v>2014</v>
      </c>
    </row>
    <row r="3169" spans="1:6" x14ac:dyDescent="0.25">
      <c r="A3169" s="5" t="s">
        <v>248</v>
      </c>
      <c r="B3169" s="3" t="s">
        <v>242</v>
      </c>
      <c r="C3169" s="3" t="s">
        <v>50</v>
      </c>
      <c r="D3169" s="4">
        <v>11355882.824287761</v>
      </c>
      <c r="E3169" t="str">
        <f t="shared" si="98"/>
        <v>Nov</v>
      </c>
      <c r="F3169" t="str">
        <f t="shared" si="99"/>
        <v>2014</v>
      </c>
    </row>
    <row r="3170" spans="1:6" x14ac:dyDescent="0.25">
      <c r="A3170" s="5" t="s">
        <v>248</v>
      </c>
      <c r="B3170" s="3" t="s">
        <v>242</v>
      </c>
      <c r="C3170" s="3" t="s">
        <v>51</v>
      </c>
      <c r="D3170" s="4">
        <v>11744225.49654513</v>
      </c>
      <c r="E3170" t="str">
        <f t="shared" si="98"/>
        <v>Dec</v>
      </c>
      <c r="F3170" t="str">
        <f t="shared" si="99"/>
        <v>2014</v>
      </c>
    </row>
    <row r="3171" spans="1:6" x14ac:dyDescent="0.25">
      <c r="A3171" s="5" t="s">
        <v>248</v>
      </c>
      <c r="B3171" s="3" t="s">
        <v>242</v>
      </c>
      <c r="C3171" s="3" t="s">
        <v>52</v>
      </c>
      <c r="D3171" s="4">
        <v>11600010.317871857</v>
      </c>
      <c r="E3171" t="str">
        <f t="shared" si="98"/>
        <v>Jan</v>
      </c>
      <c r="F3171" t="str">
        <f t="shared" si="99"/>
        <v>2015</v>
      </c>
    </row>
    <row r="3172" spans="1:6" x14ac:dyDescent="0.25">
      <c r="A3172" s="5" t="s">
        <v>248</v>
      </c>
      <c r="B3172" s="3" t="s">
        <v>242</v>
      </c>
      <c r="C3172" s="3" t="s">
        <v>53</v>
      </c>
      <c r="D3172" s="4">
        <v>11495714.218377037</v>
      </c>
      <c r="E3172" t="str">
        <f t="shared" si="98"/>
        <v>Feb</v>
      </c>
      <c r="F3172" t="str">
        <f t="shared" si="99"/>
        <v>2015</v>
      </c>
    </row>
    <row r="3173" spans="1:6" x14ac:dyDescent="0.25">
      <c r="A3173" s="5" t="s">
        <v>248</v>
      </c>
      <c r="B3173" s="3" t="s">
        <v>242</v>
      </c>
      <c r="C3173" s="3" t="s">
        <v>54</v>
      </c>
      <c r="D3173" s="4">
        <v>11355605.423459686</v>
      </c>
      <c r="E3173" t="str">
        <f t="shared" si="98"/>
        <v>Mar</v>
      </c>
      <c r="F3173" t="str">
        <f t="shared" si="99"/>
        <v>2015</v>
      </c>
    </row>
    <row r="3174" spans="1:6" x14ac:dyDescent="0.25">
      <c r="A3174" s="5" t="s">
        <v>248</v>
      </c>
      <c r="B3174" s="3" t="s">
        <v>242</v>
      </c>
      <c r="C3174" s="3" t="s">
        <v>55</v>
      </c>
      <c r="D3174" s="4">
        <v>11218871.190827016</v>
      </c>
      <c r="E3174" t="str">
        <f t="shared" si="98"/>
        <v>Apr</v>
      </c>
      <c r="F3174" t="str">
        <f t="shared" si="99"/>
        <v>2015</v>
      </c>
    </row>
    <row r="3175" spans="1:6" x14ac:dyDescent="0.25">
      <c r="A3175" s="5" t="s">
        <v>248</v>
      </c>
      <c r="B3175" s="3" t="s">
        <v>242</v>
      </c>
      <c r="C3175" s="3" t="s">
        <v>56</v>
      </c>
      <c r="D3175" s="4">
        <v>11162296.817727828</v>
      </c>
      <c r="E3175" t="str">
        <f t="shared" si="98"/>
        <v>May</v>
      </c>
      <c r="F3175" t="str">
        <f t="shared" si="99"/>
        <v>2015</v>
      </c>
    </row>
    <row r="3176" spans="1:6" x14ac:dyDescent="0.25">
      <c r="A3176" s="5" t="s">
        <v>248</v>
      </c>
      <c r="B3176" s="3" t="s">
        <v>242</v>
      </c>
      <c r="C3176" s="3" t="s">
        <v>57</v>
      </c>
      <c r="D3176" s="4">
        <v>11217774.615537697</v>
      </c>
      <c r="E3176" t="str">
        <f t="shared" si="98"/>
        <v>Jun</v>
      </c>
      <c r="F3176" t="str">
        <f t="shared" si="99"/>
        <v>2015</v>
      </c>
    </row>
    <row r="3177" spans="1:6" x14ac:dyDescent="0.25">
      <c r="A3177" s="5" t="s">
        <v>248</v>
      </c>
      <c r="B3177" s="3" t="s">
        <v>242</v>
      </c>
      <c r="C3177" s="3" t="s">
        <v>58</v>
      </c>
      <c r="D3177" s="4">
        <v>11265541.761222579</v>
      </c>
      <c r="E3177" t="str">
        <f t="shared" si="98"/>
        <v>Jul</v>
      </c>
      <c r="F3177" t="str">
        <f t="shared" si="99"/>
        <v>2015</v>
      </c>
    </row>
    <row r="3178" spans="1:6" x14ac:dyDescent="0.25">
      <c r="A3178" s="5" t="s">
        <v>248</v>
      </c>
      <c r="B3178" s="3" t="s">
        <v>242</v>
      </c>
      <c r="C3178" s="3" t="s">
        <v>59</v>
      </c>
      <c r="D3178" s="4">
        <v>11248737.295396222</v>
      </c>
      <c r="E3178" t="str">
        <f t="shared" si="98"/>
        <v>Aug</v>
      </c>
      <c r="F3178" t="str">
        <f t="shared" si="99"/>
        <v>2015</v>
      </c>
    </row>
    <row r="3179" spans="1:6" x14ac:dyDescent="0.25">
      <c r="A3179" s="5" t="s">
        <v>248</v>
      </c>
      <c r="B3179" s="3" t="s">
        <v>242</v>
      </c>
      <c r="C3179" s="3" t="s">
        <v>60</v>
      </c>
      <c r="D3179" s="4">
        <v>11136292.52539454</v>
      </c>
      <c r="E3179" t="str">
        <f t="shared" si="98"/>
        <v>Sep</v>
      </c>
      <c r="F3179" t="str">
        <f t="shared" si="99"/>
        <v>2015</v>
      </c>
    </row>
    <row r="3180" spans="1:6" x14ac:dyDescent="0.25">
      <c r="A3180" s="5" t="s">
        <v>248</v>
      </c>
      <c r="B3180" s="3" t="s">
        <v>242</v>
      </c>
      <c r="C3180" s="3" t="s">
        <v>61</v>
      </c>
      <c r="D3180" s="4">
        <v>11017583.53220191</v>
      </c>
      <c r="E3180" t="str">
        <f t="shared" si="98"/>
        <v>Oct</v>
      </c>
      <c r="F3180" t="str">
        <f t="shared" si="99"/>
        <v>2015</v>
      </c>
    </row>
    <row r="3181" spans="1:6" x14ac:dyDescent="0.25">
      <c r="A3181" s="5" t="s">
        <v>248</v>
      </c>
      <c r="B3181" s="3" t="s">
        <v>242</v>
      </c>
      <c r="C3181" s="3" t="s">
        <v>62</v>
      </c>
      <c r="D3181" s="4">
        <v>11017574.260888062</v>
      </c>
      <c r="E3181" t="str">
        <f t="shared" si="98"/>
        <v>Nov</v>
      </c>
      <c r="F3181" t="str">
        <f t="shared" si="99"/>
        <v>2015</v>
      </c>
    </row>
    <row r="3182" spans="1:6" x14ac:dyDescent="0.25">
      <c r="A3182" s="5" t="s">
        <v>248</v>
      </c>
      <c r="B3182" s="3" t="s">
        <v>242</v>
      </c>
      <c r="C3182" s="3" t="s">
        <v>63</v>
      </c>
      <c r="D3182" s="4">
        <v>11280717.448331719</v>
      </c>
      <c r="E3182" t="str">
        <f t="shared" si="98"/>
        <v>Dec</v>
      </c>
      <c r="F3182" t="str">
        <f t="shared" si="99"/>
        <v>2015</v>
      </c>
    </row>
    <row r="3183" spans="1:6" x14ac:dyDescent="0.25">
      <c r="A3183" s="5" t="s">
        <v>248</v>
      </c>
      <c r="B3183" s="3" t="s">
        <v>242</v>
      </c>
      <c r="C3183" s="3" t="s">
        <v>64</v>
      </c>
      <c r="D3183" s="4">
        <v>11102181.359711153</v>
      </c>
      <c r="E3183" t="str">
        <f t="shared" si="98"/>
        <v>Jan</v>
      </c>
      <c r="F3183" t="str">
        <f t="shared" si="99"/>
        <v>2016</v>
      </c>
    </row>
    <row r="3184" spans="1:6" x14ac:dyDescent="0.25">
      <c r="A3184" s="5" t="s">
        <v>248</v>
      </c>
      <c r="B3184" s="3" t="s">
        <v>242</v>
      </c>
      <c r="C3184" s="3" t="s">
        <v>65</v>
      </c>
      <c r="D3184" s="4">
        <v>10994368.65971682</v>
      </c>
      <c r="E3184" t="str">
        <f t="shared" si="98"/>
        <v>Feb</v>
      </c>
      <c r="F3184" t="str">
        <f t="shared" si="99"/>
        <v>2016</v>
      </c>
    </row>
    <row r="3185" spans="1:6" x14ac:dyDescent="0.25">
      <c r="A3185" s="5" t="s">
        <v>248</v>
      </c>
      <c r="B3185" s="3" t="s">
        <v>242</v>
      </c>
      <c r="C3185" s="3" t="s">
        <v>66</v>
      </c>
      <c r="D3185" s="4">
        <v>10871763.16588868</v>
      </c>
      <c r="E3185" t="str">
        <f t="shared" si="98"/>
        <v>Mar</v>
      </c>
      <c r="F3185" t="str">
        <f t="shared" si="99"/>
        <v>2016</v>
      </c>
    </row>
    <row r="3186" spans="1:6" x14ac:dyDescent="0.25">
      <c r="A3186" s="5" t="s">
        <v>248</v>
      </c>
      <c r="B3186" s="3" t="s">
        <v>242</v>
      </c>
      <c r="C3186" s="3" t="s">
        <v>67</v>
      </c>
      <c r="D3186" s="4">
        <v>10764671.424352925</v>
      </c>
      <c r="E3186" t="str">
        <f t="shared" si="98"/>
        <v>Apr</v>
      </c>
      <c r="F3186" t="str">
        <f t="shared" si="99"/>
        <v>2016</v>
      </c>
    </row>
    <row r="3187" spans="1:6" x14ac:dyDescent="0.25">
      <c r="A3187" s="5" t="s">
        <v>248</v>
      </c>
      <c r="B3187" s="3" t="s">
        <v>242</v>
      </c>
      <c r="C3187" s="3" t="s">
        <v>68</v>
      </c>
      <c r="D3187" s="4">
        <v>10712164.699038344</v>
      </c>
      <c r="E3187" t="str">
        <f t="shared" si="98"/>
        <v>May</v>
      </c>
      <c r="F3187" t="str">
        <f t="shared" si="99"/>
        <v>2016</v>
      </c>
    </row>
    <row r="3188" spans="1:6" x14ac:dyDescent="0.25">
      <c r="A3188" s="5" t="s">
        <v>248</v>
      </c>
      <c r="B3188" s="3" t="s">
        <v>242</v>
      </c>
      <c r="C3188" s="3" t="s">
        <v>69</v>
      </c>
      <c r="D3188" s="4">
        <v>10737992.343378033</v>
      </c>
      <c r="E3188" t="str">
        <f t="shared" si="98"/>
        <v>Jun</v>
      </c>
      <c r="F3188" t="str">
        <f t="shared" si="99"/>
        <v>2016</v>
      </c>
    </row>
    <row r="3189" spans="1:6" x14ac:dyDescent="0.25">
      <c r="A3189" s="5" t="s">
        <v>248</v>
      </c>
      <c r="B3189" s="3" t="s">
        <v>242</v>
      </c>
      <c r="C3189" s="3" t="s">
        <v>70</v>
      </c>
      <c r="D3189" s="4">
        <v>10727522.284547342</v>
      </c>
      <c r="E3189" t="str">
        <f t="shared" si="98"/>
        <v>Jul</v>
      </c>
      <c r="F3189" t="str">
        <f t="shared" si="99"/>
        <v>2016</v>
      </c>
    </row>
    <row r="3190" spans="1:6" x14ac:dyDescent="0.25">
      <c r="A3190" s="5" t="s">
        <v>248</v>
      </c>
      <c r="B3190" s="3" t="s">
        <v>242</v>
      </c>
      <c r="C3190" s="3" t="s">
        <v>71</v>
      </c>
      <c r="D3190" s="4">
        <v>10656305.092629792</v>
      </c>
      <c r="E3190" t="str">
        <f t="shared" si="98"/>
        <v>Aug</v>
      </c>
      <c r="F3190" t="str">
        <f t="shared" si="99"/>
        <v>2016</v>
      </c>
    </row>
    <row r="3191" spans="1:6" x14ac:dyDescent="0.25">
      <c r="A3191" s="5" t="s">
        <v>248</v>
      </c>
      <c r="B3191" s="3" t="s">
        <v>242</v>
      </c>
      <c r="C3191" s="3" t="s">
        <v>72</v>
      </c>
      <c r="D3191" s="4">
        <v>10535009.4088965</v>
      </c>
      <c r="E3191" t="str">
        <f t="shared" si="98"/>
        <v>Sep</v>
      </c>
      <c r="F3191" t="str">
        <f t="shared" si="99"/>
        <v>2016</v>
      </c>
    </row>
    <row r="3192" spans="1:6" x14ac:dyDescent="0.25">
      <c r="A3192" s="5" t="s">
        <v>248</v>
      </c>
      <c r="B3192" s="3" t="s">
        <v>242</v>
      </c>
      <c r="C3192" s="3" t="s">
        <v>73</v>
      </c>
      <c r="D3192" s="4">
        <v>10392231.245103544</v>
      </c>
      <c r="E3192" t="str">
        <f t="shared" si="98"/>
        <v>Oct</v>
      </c>
      <c r="F3192" t="str">
        <f t="shared" si="99"/>
        <v>2016</v>
      </c>
    </row>
    <row r="3193" spans="1:6" x14ac:dyDescent="0.25">
      <c r="A3193" s="5" t="s">
        <v>248</v>
      </c>
      <c r="B3193" s="3" t="s">
        <v>242</v>
      </c>
      <c r="C3193" s="3" t="s">
        <v>74</v>
      </c>
      <c r="D3193" s="4">
        <v>10259473.846528266</v>
      </c>
      <c r="E3193" t="str">
        <f t="shared" si="98"/>
        <v>Nov</v>
      </c>
      <c r="F3193" t="str">
        <f t="shared" si="99"/>
        <v>2016</v>
      </c>
    </row>
    <row r="3194" spans="1:6" x14ac:dyDescent="0.25">
      <c r="A3194" s="5" t="s">
        <v>248</v>
      </c>
      <c r="B3194" s="3" t="s">
        <v>242</v>
      </c>
      <c r="C3194" s="3" t="s">
        <v>75</v>
      </c>
      <c r="D3194" s="4">
        <v>10289584.170633134</v>
      </c>
      <c r="E3194" t="str">
        <f t="shared" si="98"/>
        <v>Dec</v>
      </c>
      <c r="F3194" t="str">
        <f t="shared" si="99"/>
        <v>2016</v>
      </c>
    </row>
    <row r="3195" spans="1:6" x14ac:dyDescent="0.25">
      <c r="A3195" s="5" t="s">
        <v>248</v>
      </c>
      <c r="B3195" s="3" t="s">
        <v>242</v>
      </c>
      <c r="C3195" s="3" t="s">
        <v>76</v>
      </c>
      <c r="D3195" s="4">
        <v>9920340.5695325285</v>
      </c>
      <c r="E3195" t="str">
        <f t="shared" si="98"/>
        <v>Jan</v>
      </c>
      <c r="F3195" t="str">
        <f t="shared" si="99"/>
        <v>2017</v>
      </c>
    </row>
    <row r="3196" spans="1:6" x14ac:dyDescent="0.25">
      <c r="A3196" s="5" t="s">
        <v>248</v>
      </c>
      <c r="B3196" s="3" t="s">
        <v>242</v>
      </c>
      <c r="C3196" s="3" t="s">
        <v>77</v>
      </c>
      <c r="D3196" s="4">
        <v>9625018.4758278392</v>
      </c>
      <c r="E3196" t="str">
        <f t="shared" si="98"/>
        <v>Feb</v>
      </c>
      <c r="F3196" t="str">
        <f t="shared" si="99"/>
        <v>2017</v>
      </c>
    </row>
    <row r="3197" spans="1:6" x14ac:dyDescent="0.25">
      <c r="A3197" s="5" t="s">
        <v>248</v>
      </c>
      <c r="B3197" s="3" t="s">
        <v>242</v>
      </c>
      <c r="C3197" s="3" t="s">
        <v>78</v>
      </c>
      <c r="D3197" s="4">
        <v>9310011.516239943</v>
      </c>
      <c r="E3197" t="str">
        <f t="shared" si="98"/>
        <v>Mar</v>
      </c>
      <c r="F3197" t="str">
        <f t="shared" si="99"/>
        <v>2017</v>
      </c>
    </row>
    <row r="3198" spans="1:6" x14ac:dyDescent="0.25">
      <c r="A3198" s="5" t="s">
        <v>248</v>
      </c>
      <c r="B3198" s="3" t="s">
        <v>242</v>
      </c>
      <c r="C3198" s="3" t="s">
        <v>79</v>
      </c>
      <c r="D3198" s="4">
        <v>9026887.5063712616</v>
      </c>
      <c r="E3198" t="str">
        <f t="shared" si="98"/>
        <v>Apr</v>
      </c>
      <c r="F3198" t="str">
        <f t="shared" si="99"/>
        <v>2017</v>
      </c>
    </row>
    <row r="3199" spans="1:6" x14ac:dyDescent="0.25">
      <c r="A3199" s="5" t="s">
        <v>248</v>
      </c>
      <c r="B3199" s="3" t="s">
        <v>242</v>
      </c>
      <c r="C3199" s="3" t="s">
        <v>80</v>
      </c>
      <c r="D3199" s="4">
        <v>8803962.5926503967</v>
      </c>
      <c r="E3199" t="str">
        <f t="shared" si="98"/>
        <v>May</v>
      </c>
      <c r="F3199" t="str">
        <f t="shared" si="99"/>
        <v>2017</v>
      </c>
    </row>
    <row r="3200" spans="1:6" x14ac:dyDescent="0.25">
      <c r="A3200" s="5" t="s">
        <v>248</v>
      </c>
      <c r="B3200" s="3" t="s">
        <v>242</v>
      </c>
      <c r="C3200" s="3" t="s">
        <v>81</v>
      </c>
      <c r="D3200" s="4">
        <v>8614815.3102552891</v>
      </c>
      <c r="E3200" t="str">
        <f t="shared" si="98"/>
        <v>Jun</v>
      </c>
      <c r="F3200" t="str">
        <f t="shared" si="99"/>
        <v>2017</v>
      </c>
    </row>
    <row r="3201" spans="1:6" x14ac:dyDescent="0.25">
      <c r="A3201" s="5" t="s">
        <v>248</v>
      </c>
      <c r="B3201" s="3" t="s">
        <v>242</v>
      </c>
      <c r="C3201" s="3" t="s">
        <v>82</v>
      </c>
      <c r="D3201" s="4">
        <v>8482089.9506283291</v>
      </c>
      <c r="E3201" t="str">
        <f t="shared" si="98"/>
        <v>Jul</v>
      </c>
      <c r="F3201" t="str">
        <f t="shared" si="99"/>
        <v>2017</v>
      </c>
    </row>
    <row r="3202" spans="1:6" x14ac:dyDescent="0.25">
      <c r="A3202" s="5" t="s">
        <v>248</v>
      </c>
      <c r="B3202" s="3" t="s">
        <v>242</v>
      </c>
      <c r="C3202" s="3" t="s">
        <v>83</v>
      </c>
      <c r="D3202" s="4">
        <v>8307900.4303350914</v>
      </c>
      <c r="E3202" t="str">
        <f t="shared" si="98"/>
        <v>Aug</v>
      </c>
      <c r="F3202" t="str">
        <f t="shared" si="99"/>
        <v>2017</v>
      </c>
    </row>
    <row r="3203" spans="1:6" x14ac:dyDescent="0.25">
      <c r="A3203" s="5" t="s">
        <v>248</v>
      </c>
      <c r="B3203" s="3" t="s">
        <v>242</v>
      </c>
      <c r="C3203" s="3" t="s">
        <v>84</v>
      </c>
      <c r="D3203" s="4">
        <v>8093415.3672950268</v>
      </c>
      <c r="E3203" t="str">
        <f t="shared" ref="E3203:E3266" si="100">MID(C3203,1,3)</f>
        <v>Sep</v>
      </c>
      <c r="F3203" t="str">
        <f t="shared" ref="F3203:F3266" si="101">MID(C3203,5,4)</f>
        <v>2017</v>
      </c>
    </row>
    <row r="3204" spans="1:6" x14ac:dyDescent="0.25">
      <c r="A3204" s="5" t="s">
        <v>248</v>
      </c>
      <c r="B3204" s="3" t="s">
        <v>242</v>
      </c>
      <c r="C3204" s="3" t="s">
        <v>85</v>
      </c>
      <c r="D3204" s="4">
        <v>7886529.1405506143</v>
      </c>
      <c r="E3204" t="str">
        <f t="shared" si="100"/>
        <v>Oct</v>
      </c>
      <c r="F3204" t="str">
        <f t="shared" si="101"/>
        <v>2017</v>
      </c>
    </row>
    <row r="3205" spans="1:6" x14ac:dyDescent="0.25">
      <c r="A3205" s="5" t="s">
        <v>248</v>
      </c>
      <c r="B3205" s="3" t="s">
        <v>242</v>
      </c>
      <c r="C3205" s="3" t="s">
        <v>86</v>
      </c>
      <c r="D3205" s="4">
        <v>7713285.5967653412</v>
      </c>
      <c r="E3205" t="str">
        <f t="shared" si="100"/>
        <v>Nov</v>
      </c>
      <c r="F3205" t="str">
        <f t="shared" si="101"/>
        <v>2017</v>
      </c>
    </row>
    <row r="3206" spans="1:6" x14ac:dyDescent="0.25">
      <c r="A3206" s="5" t="s">
        <v>248</v>
      </c>
      <c r="B3206" s="3" t="s">
        <v>242</v>
      </c>
      <c r="C3206" s="3" t="s">
        <v>87</v>
      </c>
      <c r="D3206" s="4">
        <v>7680479.8407321535</v>
      </c>
      <c r="E3206" t="str">
        <f t="shared" si="100"/>
        <v>Dec</v>
      </c>
      <c r="F3206" t="str">
        <f t="shared" si="101"/>
        <v>2017</v>
      </c>
    </row>
    <row r="3207" spans="1:6" x14ac:dyDescent="0.25">
      <c r="A3207" s="5" t="s">
        <v>248</v>
      </c>
      <c r="B3207" s="3" t="s">
        <v>242</v>
      </c>
      <c r="C3207" s="3" t="s">
        <v>88</v>
      </c>
      <c r="D3207" s="4">
        <v>7323341.5048356084</v>
      </c>
      <c r="E3207" t="str">
        <f t="shared" si="100"/>
        <v>Jan</v>
      </c>
      <c r="F3207" t="str">
        <f t="shared" si="101"/>
        <v>2018</v>
      </c>
    </row>
    <row r="3208" spans="1:6" x14ac:dyDescent="0.25">
      <c r="A3208" s="5" t="s">
        <v>248</v>
      </c>
      <c r="B3208" s="3" t="s">
        <v>242</v>
      </c>
      <c r="C3208" s="3" t="s">
        <v>89</v>
      </c>
      <c r="D3208" s="4">
        <v>7050346.1325568231</v>
      </c>
      <c r="E3208" t="str">
        <f t="shared" si="100"/>
        <v>Feb</v>
      </c>
      <c r="F3208" t="str">
        <f t="shared" si="101"/>
        <v>2018</v>
      </c>
    </row>
    <row r="3209" spans="1:6" x14ac:dyDescent="0.25">
      <c r="A3209" s="5" t="s">
        <v>248</v>
      </c>
      <c r="B3209" s="3" t="s">
        <v>242</v>
      </c>
      <c r="C3209" s="3" t="s">
        <v>90</v>
      </c>
      <c r="D3209" s="4">
        <v>6777593.6334486604</v>
      </c>
      <c r="E3209" t="str">
        <f t="shared" si="100"/>
        <v>Mar</v>
      </c>
      <c r="F3209" t="str">
        <f t="shared" si="101"/>
        <v>2018</v>
      </c>
    </row>
    <row r="3210" spans="1:6" x14ac:dyDescent="0.25">
      <c r="A3210" s="5" t="s">
        <v>248</v>
      </c>
      <c r="B3210" s="3" t="s">
        <v>242</v>
      </c>
      <c r="C3210" s="3" t="s">
        <v>91</v>
      </c>
      <c r="D3210" s="4">
        <v>6541440.580648574</v>
      </c>
      <c r="E3210" t="str">
        <f t="shared" si="100"/>
        <v>Apr</v>
      </c>
      <c r="F3210" t="str">
        <f t="shared" si="101"/>
        <v>2018</v>
      </c>
    </row>
    <row r="3211" spans="1:6" x14ac:dyDescent="0.25">
      <c r="A3211" s="5" t="s">
        <v>248</v>
      </c>
      <c r="B3211" s="3" t="s">
        <v>242</v>
      </c>
      <c r="C3211" s="3" t="s">
        <v>92</v>
      </c>
      <c r="D3211" s="4">
        <v>6357894.3815098507</v>
      </c>
      <c r="E3211" t="str">
        <f t="shared" si="100"/>
        <v>May</v>
      </c>
      <c r="F3211" t="str">
        <f t="shared" si="101"/>
        <v>2018</v>
      </c>
    </row>
    <row r="3212" spans="1:6" x14ac:dyDescent="0.25">
      <c r="A3212" s="5" t="s">
        <v>248</v>
      </c>
      <c r="B3212" s="3" t="s">
        <v>242</v>
      </c>
      <c r="C3212" s="3" t="s">
        <v>93</v>
      </c>
      <c r="D3212" s="4">
        <v>6215286.009596183</v>
      </c>
      <c r="E3212" t="str">
        <f t="shared" si="100"/>
        <v>Jun</v>
      </c>
      <c r="F3212" t="str">
        <f t="shared" si="101"/>
        <v>2018</v>
      </c>
    </row>
    <row r="3213" spans="1:6" x14ac:dyDescent="0.25">
      <c r="A3213" s="5" t="s">
        <v>248</v>
      </c>
      <c r="B3213" s="3" t="s">
        <v>242</v>
      </c>
      <c r="C3213" s="3" t="s">
        <v>94</v>
      </c>
      <c r="D3213" s="4">
        <v>6086565.8541967943</v>
      </c>
      <c r="E3213" t="str">
        <f t="shared" si="100"/>
        <v>Jul</v>
      </c>
      <c r="F3213" t="str">
        <f t="shared" si="101"/>
        <v>2018</v>
      </c>
    </row>
    <row r="3214" spans="1:6" x14ac:dyDescent="0.25">
      <c r="A3214" s="5" t="s">
        <v>248</v>
      </c>
      <c r="B3214" s="3" t="s">
        <v>242</v>
      </c>
      <c r="C3214" s="3" t="s">
        <v>95</v>
      </c>
      <c r="D3214" s="4">
        <v>5958254.8111896813</v>
      </c>
      <c r="E3214" t="str">
        <f t="shared" si="100"/>
        <v>Aug</v>
      </c>
      <c r="F3214" t="str">
        <f t="shared" si="101"/>
        <v>2018</v>
      </c>
    </row>
    <row r="3215" spans="1:6" x14ac:dyDescent="0.25">
      <c r="A3215" s="5" t="s">
        <v>248</v>
      </c>
      <c r="B3215" s="3" t="s">
        <v>242</v>
      </c>
      <c r="C3215" s="3" t="s">
        <v>96</v>
      </c>
      <c r="D3215" s="4">
        <v>5787188.495375759</v>
      </c>
      <c r="E3215" t="str">
        <f t="shared" si="100"/>
        <v>Sep</v>
      </c>
      <c r="F3215" t="str">
        <f t="shared" si="101"/>
        <v>2018</v>
      </c>
    </row>
    <row r="3216" spans="1:6" x14ac:dyDescent="0.25">
      <c r="A3216" s="5" t="s">
        <v>248</v>
      </c>
      <c r="B3216" s="3" t="s">
        <v>242</v>
      </c>
      <c r="C3216" s="3" t="s">
        <v>97</v>
      </c>
      <c r="D3216" s="4">
        <v>5606550.2517127227</v>
      </c>
      <c r="E3216" t="str">
        <f t="shared" si="100"/>
        <v>Oct</v>
      </c>
      <c r="F3216" t="str">
        <f t="shared" si="101"/>
        <v>2018</v>
      </c>
    </row>
    <row r="3217" spans="1:6" x14ac:dyDescent="0.25">
      <c r="A3217" s="5" t="s">
        <v>248</v>
      </c>
      <c r="B3217" s="3" t="s">
        <v>242</v>
      </c>
      <c r="C3217" s="3" t="s">
        <v>98</v>
      </c>
      <c r="D3217" s="4">
        <v>5468461.6796710659</v>
      </c>
      <c r="E3217" t="str">
        <f t="shared" si="100"/>
        <v>Nov</v>
      </c>
      <c r="F3217" t="str">
        <f t="shared" si="101"/>
        <v>2018</v>
      </c>
    </row>
    <row r="3218" spans="1:6" x14ac:dyDescent="0.25">
      <c r="A3218" s="5" t="s">
        <v>248</v>
      </c>
      <c r="B3218" s="3" t="s">
        <v>242</v>
      </c>
      <c r="C3218" s="3" t="s">
        <v>99</v>
      </c>
      <c r="D3218" s="4">
        <v>5474255.6409621499</v>
      </c>
      <c r="E3218" t="str">
        <f t="shared" si="100"/>
        <v>Dec</v>
      </c>
      <c r="F3218" t="str">
        <f t="shared" si="101"/>
        <v>2018</v>
      </c>
    </row>
    <row r="3219" spans="1:6" x14ac:dyDescent="0.25">
      <c r="A3219" s="5" t="s">
        <v>248</v>
      </c>
      <c r="B3219" s="3" t="s">
        <v>242</v>
      </c>
      <c r="C3219" s="3" t="s">
        <v>100</v>
      </c>
      <c r="D3219" s="4">
        <v>5191418.4266203595</v>
      </c>
      <c r="E3219" t="str">
        <f t="shared" si="100"/>
        <v>Jan</v>
      </c>
      <c r="F3219" t="str">
        <f t="shared" si="101"/>
        <v>2019</v>
      </c>
    </row>
    <row r="3220" spans="1:6" x14ac:dyDescent="0.25">
      <c r="A3220" s="5" t="s">
        <v>248</v>
      </c>
      <c r="B3220" s="3" t="s">
        <v>242</v>
      </c>
      <c r="C3220" s="3" t="s">
        <v>101</v>
      </c>
      <c r="D3220" s="4">
        <v>4997370.9012043355</v>
      </c>
      <c r="E3220" t="str">
        <f t="shared" si="100"/>
        <v>Feb</v>
      </c>
      <c r="F3220" t="str">
        <f t="shared" si="101"/>
        <v>2019</v>
      </c>
    </row>
    <row r="3221" spans="1:6" x14ac:dyDescent="0.25">
      <c r="A3221" s="5" t="s">
        <v>248</v>
      </c>
      <c r="B3221" s="3" t="s">
        <v>242</v>
      </c>
      <c r="C3221" s="3" t="s">
        <v>102</v>
      </c>
      <c r="D3221" s="4">
        <v>4804966.9235675093</v>
      </c>
      <c r="E3221" t="str">
        <f t="shared" si="100"/>
        <v>Mar</v>
      </c>
      <c r="F3221" t="str">
        <f t="shared" si="101"/>
        <v>2019</v>
      </c>
    </row>
    <row r="3222" spans="1:6" x14ac:dyDescent="0.25">
      <c r="A3222" s="5" t="s">
        <v>248</v>
      </c>
      <c r="B3222" s="3" t="s">
        <v>242</v>
      </c>
      <c r="C3222" s="3" t="s">
        <v>103</v>
      </c>
      <c r="D3222" s="4">
        <v>4637316.8158278968</v>
      </c>
      <c r="E3222" t="str">
        <f t="shared" si="100"/>
        <v>Apr</v>
      </c>
      <c r="F3222" t="str">
        <f t="shared" si="101"/>
        <v>2019</v>
      </c>
    </row>
    <row r="3223" spans="1:6" x14ac:dyDescent="0.25">
      <c r="A3223" s="5" t="s">
        <v>248</v>
      </c>
      <c r="B3223" s="3" t="s">
        <v>242</v>
      </c>
      <c r="C3223" s="3" t="s">
        <v>104</v>
      </c>
      <c r="D3223" s="4">
        <v>4498120.9210170144</v>
      </c>
      <c r="E3223" t="str">
        <f t="shared" si="100"/>
        <v>May</v>
      </c>
      <c r="F3223" t="str">
        <f t="shared" si="101"/>
        <v>2019</v>
      </c>
    </row>
    <row r="3224" spans="1:6" x14ac:dyDescent="0.25">
      <c r="A3224" s="5" t="s">
        <v>248</v>
      </c>
      <c r="B3224" s="3" t="s">
        <v>242</v>
      </c>
      <c r="C3224" s="3" t="s">
        <v>105</v>
      </c>
      <c r="D3224" s="4">
        <v>4402083.0289010834</v>
      </c>
      <c r="E3224" t="str">
        <f t="shared" si="100"/>
        <v>Jun</v>
      </c>
      <c r="F3224" t="str">
        <f t="shared" si="101"/>
        <v>2019</v>
      </c>
    </row>
    <row r="3225" spans="1:6" x14ac:dyDescent="0.25">
      <c r="A3225" s="5" t="s">
        <v>248</v>
      </c>
      <c r="B3225" s="3" t="s">
        <v>242</v>
      </c>
      <c r="C3225" s="3" t="s">
        <v>106</v>
      </c>
      <c r="D3225" s="4">
        <v>4314535.243956578</v>
      </c>
      <c r="E3225" t="str">
        <f t="shared" si="100"/>
        <v>Jul</v>
      </c>
      <c r="F3225" t="str">
        <f t="shared" si="101"/>
        <v>2019</v>
      </c>
    </row>
    <row r="3226" spans="1:6" x14ac:dyDescent="0.25">
      <c r="A3226" s="5" t="s">
        <v>248</v>
      </c>
      <c r="B3226" s="3" t="s">
        <v>242</v>
      </c>
      <c r="C3226" s="3" t="s">
        <v>107</v>
      </c>
      <c r="D3226" s="4">
        <v>4219664.719845512</v>
      </c>
      <c r="E3226" t="str">
        <f t="shared" si="100"/>
        <v>Aug</v>
      </c>
      <c r="F3226" t="str">
        <f t="shared" si="101"/>
        <v>2019</v>
      </c>
    </row>
    <row r="3227" spans="1:6" x14ac:dyDescent="0.25">
      <c r="A3227" s="5" t="s">
        <v>248</v>
      </c>
      <c r="B3227" s="3" t="s">
        <v>242</v>
      </c>
      <c r="C3227" s="3" t="s">
        <v>108</v>
      </c>
      <c r="D3227" s="4">
        <v>4099667.7470378224</v>
      </c>
      <c r="E3227" t="str">
        <f t="shared" si="100"/>
        <v>Sep</v>
      </c>
      <c r="F3227" t="str">
        <f t="shared" si="101"/>
        <v>2019</v>
      </c>
    </row>
    <row r="3228" spans="1:6" x14ac:dyDescent="0.25">
      <c r="A3228" s="5" t="s">
        <v>248</v>
      </c>
      <c r="B3228" s="3" t="s">
        <v>242</v>
      </c>
      <c r="C3228" s="3" t="s">
        <v>109</v>
      </c>
      <c r="D3228" s="4">
        <v>3963595.5200796355</v>
      </c>
      <c r="E3228" t="str">
        <f t="shared" si="100"/>
        <v>Oct</v>
      </c>
      <c r="F3228" t="str">
        <f t="shared" si="101"/>
        <v>2019</v>
      </c>
    </row>
    <row r="3229" spans="1:6" x14ac:dyDescent="0.25">
      <c r="A3229" s="5" t="s">
        <v>248</v>
      </c>
      <c r="B3229" s="3" t="s">
        <v>242</v>
      </c>
      <c r="C3229" s="3" t="s">
        <v>110</v>
      </c>
      <c r="D3229" s="4">
        <v>3793469.154750024</v>
      </c>
      <c r="E3229" t="str">
        <f t="shared" si="100"/>
        <v>Nov</v>
      </c>
      <c r="F3229" t="str">
        <f t="shared" si="101"/>
        <v>2019</v>
      </c>
    </row>
    <row r="3230" spans="1:6" x14ac:dyDescent="0.25">
      <c r="A3230" s="5" t="s">
        <v>248</v>
      </c>
      <c r="B3230" s="3" t="s">
        <v>242</v>
      </c>
      <c r="C3230" s="3" t="s">
        <v>111</v>
      </c>
      <c r="D3230" s="4">
        <v>3710373.0028039515</v>
      </c>
      <c r="E3230" t="str">
        <f t="shared" si="100"/>
        <v>Dec</v>
      </c>
      <c r="F3230" t="str">
        <f t="shared" si="101"/>
        <v>2019</v>
      </c>
    </row>
    <row r="3231" spans="1:6" x14ac:dyDescent="0.25">
      <c r="A3231" s="5" t="s">
        <v>248</v>
      </c>
      <c r="B3231" s="3" t="s">
        <v>242</v>
      </c>
      <c r="C3231" s="3" t="s">
        <v>112</v>
      </c>
      <c r="D3231" s="4">
        <v>3532183.1092753857</v>
      </c>
      <c r="E3231" t="str">
        <f t="shared" si="100"/>
        <v>Jan</v>
      </c>
      <c r="F3231" t="str">
        <f t="shared" si="101"/>
        <v>2020</v>
      </c>
    </row>
    <row r="3232" spans="1:6" x14ac:dyDescent="0.25">
      <c r="A3232" s="5" t="s">
        <v>248</v>
      </c>
      <c r="B3232" s="3" t="s">
        <v>242</v>
      </c>
      <c r="C3232" s="3" t="s">
        <v>113</v>
      </c>
      <c r="D3232" s="4">
        <v>3463263.9230403635</v>
      </c>
      <c r="E3232" t="str">
        <f t="shared" si="100"/>
        <v>Feb</v>
      </c>
      <c r="F3232" t="str">
        <f t="shared" si="101"/>
        <v>2020</v>
      </c>
    </row>
    <row r="3233" spans="1:6" x14ac:dyDescent="0.25">
      <c r="A3233" s="5" t="s">
        <v>248</v>
      </c>
      <c r="B3233" s="3" t="s">
        <v>242</v>
      </c>
      <c r="C3233" s="3" t="s">
        <v>114</v>
      </c>
      <c r="D3233" s="4">
        <v>3397988.1858609007</v>
      </c>
      <c r="E3233" t="str">
        <f t="shared" si="100"/>
        <v>Mar</v>
      </c>
      <c r="F3233" t="str">
        <f t="shared" si="101"/>
        <v>2020</v>
      </c>
    </row>
    <row r="3234" spans="1:6" x14ac:dyDescent="0.25">
      <c r="A3234" s="5" t="s">
        <v>248</v>
      </c>
      <c r="B3234" s="3" t="s">
        <v>242</v>
      </c>
      <c r="C3234" s="3" t="s">
        <v>115</v>
      </c>
      <c r="D3234" s="4">
        <v>3334151.3655442121</v>
      </c>
      <c r="E3234" t="str">
        <f t="shared" si="100"/>
        <v>Apr</v>
      </c>
      <c r="F3234" t="str">
        <f t="shared" si="101"/>
        <v>2020</v>
      </c>
    </row>
    <row r="3235" spans="1:6" x14ac:dyDescent="0.25">
      <c r="A3235" s="5" t="s">
        <v>248</v>
      </c>
      <c r="B3235" s="3" t="s">
        <v>242</v>
      </c>
      <c r="C3235" s="3" t="s">
        <v>116</v>
      </c>
      <c r="D3235" s="4">
        <v>3272665.1709413645</v>
      </c>
      <c r="E3235" t="str">
        <f t="shared" si="100"/>
        <v>May</v>
      </c>
      <c r="F3235" t="str">
        <f t="shared" si="101"/>
        <v>2020</v>
      </c>
    </row>
    <row r="3236" spans="1:6" x14ac:dyDescent="0.25">
      <c r="A3236" s="5" t="s">
        <v>248</v>
      </c>
      <c r="B3236" s="3" t="s">
        <v>242</v>
      </c>
      <c r="C3236" s="3" t="s">
        <v>117</v>
      </c>
      <c r="D3236" s="4">
        <v>3205502.1079894751</v>
      </c>
      <c r="E3236" t="str">
        <f t="shared" si="100"/>
        <v>Jun</v>
      </c>
      <c r="F3236" t="str">
        <f t="shared" si="101"/>
        <v>2020</v>
      </c>
    </row>
    <row r="3237" spans="1:6" x14ac:dyDescent="0.25">
      <c r="A3237" s="5" t="s">
        <v>248</v>
      </c>
      <c r="B3237" s="3" t="s">
        <v>242</v>
      </c>
      <c r="C3237" s="3" t="s">
        <v>118</v>
      </c>
      <c r="D3237" s="4">
        <v>3134735.8439648361</v>
      </c>
      <c r="E3237" t="str">
        <f t="shared" si="100"/>
        <v>Jul</v>
      </c>
      <c r="F3237" t="str">
        <f t="shared" si="101"/>
        <v>2020</v>
      </c>
    </row>
    <row r="3238" spans="1:6" x14ac:dyDescent="0.25">
      <c r="A3238" s="5" t="s">
        <v>248</v>
      </c>
      <c r="B3238" s="3" t="s">
        <v>242</v>
      </c>
      <c r="C3238" s="3" t="s">
        <v>119</v>
      </c>
      <c r="D3238" s="4">
        <v>3082731.7108857022</v>
      </c>
      <c r="E3238" t="str">
        <f t="shared" si="100"/>
        <v>Aug</v>
      </c>
      <c r="F3238" t="str">
        <f t="shared" si="101"/>
        <v>2020</v>
      </c>
    </row>
    <row r="3239" spans="1:6" x14ac:dyDescent="0.25">
      <c r="A3239" s="5" t="s">
        <v>248</v>
      </c>
      <c r="B3239" s="3" t="s">
        <v>242</v>
      </c>
      <c r="C3239" s="3" t="s">
        <v>120</v>
      </c>
      <c r="D3239" s="4">
        <v>3019462.052220847</v>
      </c>
      <c r="E3239" t="str">
        <f t="shared" si="100"/>
        <v>Sep</v>
      </c>
      <c r="F3239" t="str">
        <f t="shared" si="101"/>
        <v>2020</v>
      </c>
    </row>
    <row r="3240" spans="1:6" x14ac:dyDescent="0.25">
      <c r="A3240" s="5" t="s">
        <v>248</v>
      </c>
      <c r="B3240" s="3" t="s">
        <v>242</v>
      </c>
      <c r="C3240" s="3" t="s">
        <v>121</v>
      </c>
      <c r="D3240" s="4">
        <v>2958725.2994333277</v>
      </c>
      <c r="E3240" t="str">
        <f t="shared" si="100"/>
        <v>Oct</v>
      </c>
      <c r="F3240" t="str">
        <f t="shared" si="101"/>
        <v>2020</v>
      </c>
    </row>
    <row r="3241" spans="1:6" x14ac:dyDescent="0.25">
      <c r="A3241" s="5" t="s">
        <v>248</v>
      </c>
      <c r="B3241" s="3" t="s">
        <v>242</v>
      </c>
      <c r="C3241" s="3" t="s">
        <v>122</v>
      </c>
      <c r="D3241" s="4">
        <v>2897576.2360720746</v>
      </c>
      <c r="E3241" t="str">
        <f t="shared" si="100"/>
        <v>Nov</v>
      </c>
      <c r="F3241" t="str">
        <f t="shared" si="101"/>
        <v>2020</v>
      </c>
    </row>
    <row r="3242" spans="1:6" x14ac:dyDescent="0.25">
      <c r="A3242" s="5" t="s">
        <v>248</v>
      </c>
      <c r="B3242" s="3" t="s">
        <v>242</v>
      </c>
      <c r="C3242" s="3" t="s">
        <v>123</v>
      </c>
      <c r="D3242" s="4">
        <v>2923965.2502129488</v>
      </c>
      <c r="E3242" t="str">
        <f t="shared" si="100"/>
        <v>Dec</v>
      </c>
      <c r="F3242" t="str">
        <f t="shared" si="101"/>
        <v>2020</v>
      </c>
    </row>
    <row r="3243" spans="1:6" x14ac:dyDescent="0.25">
      <c r="A3243" s="5" t="s">
        <v>248</v>
      </c>
      <c r="B3243" s="3" t="s">
        <v>242</v>
      </c>
      <c r="C3243" s="3" t="s">
        <v>124</v>
      </c>
      <c r="D3243" s="4">
        <v>2783813.1436171411</v>
      </c>
      <c r="E3243" t="str">
        <f t="shared" si="100"/>
        <v>Jan</v>
      </c>
      <c r="F3243" t="str">
        <f t="shared" si="101"/>
        <v>2021</v>
      </c>
    </row>
    <row r="3244" spans="1:6" x14ac:dyDescent="0.25">
      <c r="A3244" s="5" t="s">
        <v>248</v>
      </c>
      <c r="B3244" s="3" t="s">
        <v>242</v>
      </c>
      <c r="C3244" s="3" t="s">
        <v>125</v>
      </c>
      <c r="D3244" s="4">
        <v>2730332.6347399009</v>
      </c>
      <c r="E3244" t="str">
        <f t="shared" si="100"/>
        <v>Feb</v>
      </c>
      <c r="F3244" t="str">
        <f t="shared" si="101"/>
        <v>2021</v>
      </c>
    </row>
    <row r="3245" spans="1:6" x14ac:dyDescent="0.25">
      <c r="A3245" s="5" t="s">
        <v>248</v>
      </c>
      <c r="B3245" s="3" t="s">
        <v>242</v>
      </c>
      <c r="C3245" s="3" t="s">
        <v>126</v>
      </c>
      <c r="D3245" s="4">
        <v>2672086.4645585446</v>
      </c>
      <c r="E3245" t="str">
        <f t="shared" si="100"/>
        <v>Mar</v>
      </c>
      <c r="F3245" t="str">
        <f t="shared" si="101"/>
        <v>2021</v>
      </c>
    </row>
    <row r="3246" spans="1:6" x14ac:dyDescent="0.25">
      <c r="A3246" s="5" t="s">
        <v>248</v>
      </c>
      <c r="B3246" s="3" t="s">
        <v>242</v>
      </c>
      <c r="C3246" s="3" t="s">
        <v>127</v>
      </c>
      <c r="D3246" s="4">
        <v>2619240.890904434</v>
      </c>
      <c r="E3246" t="str">
        <f t="shared" si="100"/>
        <v>Apr</v>
      </c>
      <c r="F3246" t="str">
        <f t="shared" si="101"/>
        <v>2021</v>
      </c>
    </row>
    <row r="3247" spans="1:6" x14ac:dyDescent="0.25">
      <c r="A3247" s="5" t="s">
        <v>248</v>
      </c>
      <c r="B3247" s="3" t="s">
        <v>242</v>
      </c>
      <c r="C3247" s="3" t="s">
        <v>128</v>
      </c>
      <c r="D3247" s="4">
        <v>2578227.9432794396</v>
      </c>
      <c r="E3247" t="str">
        <f t="shared" si="100"/>
        <v>May</v>
      </c>
      <c r="F3247" t="str">
        <f t="shared" si="101"/>
        <v>2021</v>
      </c>
    </row>
    <row r="3248" spans="1:6" x14ac:dyDescent="0.25">
      <c r="A3248" s="5" t="s">
        <v>248</v>
      </c>
      <c r="B3248" s="3" t="s">
        <v>242</v>
      </c>
      <c r="C3248" s="3" t="s">
        <v>129</v>
      </c>
      <c r="D3248" s="4">
        <v>2521990.4945935123</v>
      </c>
      <c r="E3248" t="str">
        <f t="shared" si="100"/>
        <v>Jun</v>
      </c>
      <c r="F3248" t="str">
        <f t="shared" si="101"/>
        <v>2021</v>
      </c>
    </row>
    <row r="3249" spans="1:6" x14ac:dyDescent="0.25">
      <c r="A3249" s="5" t="s">
        <v>248</v>
      </c>
      <c r="B3249" s="3" t="s">
        <v>242</v>
      </c>
      <c r="C3249" s="3" t="s">
        <v>130</v>
      </c>
      <c r="D3249" s="4">
        <v>2464750.675750182</v>
      </c>
      <c r="E3249" t="str">
        <f t="shared" si="100"/>
        <v>Jul</v>
      </c>
      <c r="F3249" t="str">
        <f t="shared" si="101"/>
        <v>2021</v>
      </c>
    </row>
    <row r="3250" spans="1:6" x14ac:dyDescent="0.25">
      <c r="A3250" s="5" t="s">
        <v>248</v>
      </c>
      <c r="B3250" s="3" t="s">
        <v>242</v>
      </c>
      <c r="C3250" s="3" t="s">
        <v>131</v>
      </c>
      <c r="D3250" s="4">
        <v>2415171.0391822644</v>
      </c>
      <c r="E3250" t="str">
        <f t="shared" si="100"/>
        <v>Aug</v>
      </c>
      <c r="F3250" t="str">
        <f t="shared" si="101"/>
        <v>2021</v>
      </c>
    </row>
    <row r="3251" spans="1:6" x14ac:dyDescent="0.25">
      <c r="A3251" s="5" t="s">
        <v>248</v>
      </c>
      <c r="B3251" s="3" t="s">
        <v>242</v>
      </c>
      <c r="C3251" s="3" t="s">
        <v>132</v>
      </c>
      <c r="D3251" s="4">
        <v>2365564.4123391374</v>
      </c>
      <c r="E3251" t="str">
        <f t="shared" si="100"/>
        <v>Sep</v>
      </c>
      <c r="F3251" t="str">
        <f t="shared" si="101"/>
        <v>2021</v>
      </c>
    </row>
    <row r="3252" spans="1:6" x14ac:dyDescent="0.25">
      <c r="A3252" s="5" t="s">
        <v>248</v>
      </c>
      <c r="B3252" s="3" t="s">
        <v>242</v>
      </c>
      <c r="C3252" s="3" t="s">
        <v>133</v>
      </c>
      <c r="D3252" s="4">
        <v>2317111.7875866103</v>
      </c>
      <c r="E3252" t="str">
        <f t="shared" si="100"/>
        <v>Oct</v>
      </c>
      <c r="F3252" t="str">
        <f t="shared" si="101"/>
        <v>2021</v>
      </c>
    </row>
    <row r="3253" spans="1:6" x14ac:dyDescent="0.25">
      <c r="A3253" s="5" t="s">
        <v>248</v>
      </c>
      <c r="B3253" s="3" t="s">
        <v>242</v>
      </c>
      <c r="C3253" s="3" t="s">
        <v>134</v>
      </c>
      <c r="D3253" s="4">
        <v>2273315.8334256029</v>
      </c>
      <c r="E3253" t="str">
        <f t="shared" si="100"/>
        <v>Nov</v>
      </c>
      <c r="F3253" t="str">
        <f t="shared" si="101"/>
        <v>2021</v>
      </c>
    </row>
    <row r="3254" spans="1:6" x14ac:dyDescent="0.25">
      <c r="A3254" s="5" t="s">
        <v>248</v>
      </c>
      <c r="B3254" s="3" t="s">
        <v>242</v>
      </c>
      <c r="C3254" s="3" t="s">
        <v>135</v>
      </c>
      <c r="D3254" s="4">
        <v>2297453.0191709017</v>
      </c>
      <c r="E3254" t="str">
        <f t="shared" si="100"/>
        <v>Dec</v>
      </c>
      <c r="F3254" t="str">
        <f t="shared" si="101"/>
        <v>2021</v>
      </c>
    </row>
    <row r="3255" spans="1:6" x14ac:dyDescent="0.25">
      <c r="A3255" s="5" t="s">
        <v>248</v>
      </c>
      <c r="B3255" s="3" t="s">
        <v>242</v>
      </c>
      <c r="C3255" s="3" t="s">
        <v>136</v>
      </c>
      <c r="D3255" s="4">
        <v>2187455.2693055389</v>
      </c>
      <c r="E3255" t="str">
        <f t="shared" si="100"/>
        <v>Jan</v>
      </c>
      <c r="F3255" t="str">
        <f t="shared" si="101"/>
        <v>2022</v>
      </c>
    </row>
    <row r="3256" spans="1:6" x14ac:dyDescent="0.25">
      <c r="A3256" s="5" t="s">
        <v>248</v>
      </c>
      <c r="B3256" s="3" t="s">
        <v>242</v>
      </c>
      <c r="C3256" s="3" t="s">
        <v>137</v>
      </c>
      <c r="D3256" s="4">
        <v>2146588.6446116325</v>
      </c>
      <c r="E3256" t="str">
        <f t="shared" si="100"/>
        <v>Feb</v>
      </c>
      <c r="F3256" t="str">
        <f t="shared" si="101"/>
        <v>2022</v>
      </c>
    </row>
    <row r="3257" spans="1:6" x14ac:dyDescent="0.25">
      <c r="A3257" s="5" t="s">
        <v>248</v>
      </c>
      <c r="B3257" s="3" t="s">
        <v>242</v>
      </c>
      <c r="C3257" s="3" t="s">
        <v>138</v>
      </c>
      <c r="D3257" s="4">
        <v>2111252.3668634682</v>
      </c>
      <c r="E3257" t="str">
        <f t="shared" si="100"/>
        <v>Mar</v>
      </c>
      <c r="F3257" t="str">
        <f t="shared" si="101"/>
        <v>2022</v>
      </c>
    </row>
    <row r="3258" spans="1:6" x14ac:dyDescent="0.25">
      <c r="A3258" s="5" t="s">
        <v>248</v>
      </c>
      <c r="B3258" s="3" t="s">
        <v>242</v>
      </c>
      <c r="C3258" s="3" t="s">
        <v>139</v>
      </c>
      <c r="D3258" s="4">
        <v>2067753.988009013</v>
      </c>
      <c r="E3258" t="str">
        <f t="shared" si="100"/>
        <v>Apr</v>
      </c>
      <c r="F3258" t="str">
        <f t="shared" si="101"/>
        <v>2022</v>
      </c>
    </row>
    <row r="3259" spans="1:6" x14ac:dyDescent="0.25">
      <c r="A3259" s="5" t="s">
        <v>248</v>
      </c>
      <c r="B3259" s="3" t="s">
        <v>242</v>
      </c>
      <c r="C3259" s="3" t="s">
        <v>140</v>
      </c>
      <c r="D3259" s="4">
        <v>2023977.6243865371</v>
      </c>
      <c r="E3259" t="str">
        <f t="shared" si="100"/>
        <v>May</v>
      </c>
      <c r="F3259" t="str">
        <f t="shared" si="101"/>
        <v>2022</v>
      </c>
    </row>
    <row r="3260" spans="1:6" x14ac:dyDescent="0.25">
      <c r="A3260" s="5" t="s">
        <v>248</v>
      </c>
      <c r="B3260" s="3" t="s">
        <v>242</v>
      </c>
      <c r="C3260" s="3" t="s">
        <v>141</v>
      </c>
      <c r="D3260" s="4">
        <v>1855461.8677835066</v>
      </c>
      <c r="E3260" t="str">
        <f t="shared" si="100"/>
        <v>Jun</v>
      </c>
      <c r="F3260" t="str">
        <f t="shared" si="101"/>
        <v>2022</v>
      </c>
    </row>
    <row r="3261" spans="1:6" x14ac:dyDescent="0.25">
      <c r="A3261" s="5" t="s">
        <v>248</v>
      </c>
      <c r="B3261" s="3" t="s">
        <v>242</v>
      </c>
      <c r="C3261" s="3" t="s">
        <v>142</v>
      </c>
      <c r="D3261" s="4">
        <v>1788595.0110171046</v>
      </c>
      <c r="E3261" t="str">
        <f t="shared" si="100"/>
        <v>Jul</v>
      </c>
      <c r="F3261" t="str">
        <f t="shared" si="101"/>
        <v>2022</v>
      </c>
    </row>
    <row r="3262" spans="1:6" x14ac:dyDescent="0.25">
      <c r="A3262" s="5" t="s">
        <v>248</v>
      </c>
      <c r="B3262" s="3" t="s">
        <v>242</v>
      </c>
      <c r="C3262" s="3" t="s">
        <v>143</v>
      </c>
      <c r="D3262" s="4">
        <v>1752854.5332670682</v>
      </c>
      <c r="E3262" t="str">
        <f t="shared" si="100"/>
        <v>Aug</v>
      </c>
      <c r="F3262" t="str">
        <f t="shared" si="101"/>
        <v>2022</v>
      </c>
    </row>
    <row r="3263" spans="1:6" x14ac:dyDescent="0.25">
      <c r="A3263" s="5" t="s">
        <v>248</v>
      </c>
      <c r="B3263" s="3" t="s">
        <v>242</v>
      </c>
      <c r="C3263" s="3" t="s">
        <v>144</v>
      </c>
      <c r="D3263" s="4">
        <v>1719443.8762515995</v>
      </c>
      <c r="E3263" t="str">
        <f t="shared" si="100"/>
        <v>Sep</v>
      </c>
      <c r="F3263" t="str">
        <f t="shared" si="101"/>
        <v>2022</v>
      </c>
    </row>
    <row r="3264" spans="1:6" x14ac:dyDescent="0.25">
      <c r="A3264" s="5" t="s">
        <v>248</v>
      </c>
      <c r="B3264" s="3" t="s">
        <v>242</v>
      </c>
      <c r="C3264" s="3" t="s">
        <v>145</v>
      </c>
      <c r="D3264" s="4">
        <v>1685780.1370874688</v>
      </c>
      <c r="E3264" t="str">
        <f t="shared" si="100"/>
        <v>Oct</v>
      </c>
      <c r="F3264" t="str">
        <f t="shared" si="101"/>
        <v>2022</v>
      </c>
    </row>
    <row r="3265" spans="1:6" x14ac:dyDescent="0.25">
      <c r="A3265" s="5" t="s">
        <v>248</v>
      </c>
      <c r="B3265" s="3" t="s">
        <v>242</v>
      </c>
      <c r="C3265" s="3" t="s">
        <v>146</v>
      </c>
      <c r="D3265" s="4">
        <v>1653215.7782784749</v>
      </c>
      <c r="E3265" t="str">
        <f t="shared" si="100"/>
        <v>Nov</v>
      </c>
      <c r="F3265" t="str">
        <f t="shared" si="101"/>
        <v>2022</v>
      </c>
    </row>
    <row r="3266" spans="1:6" x14ac:dyDescent="0.25">
      <c r="A3266" s="5" t="s">
        <v>248</v>
      </c>
      <c r="B3266" s="3" t="s">
        <v>242</v>
      </c>
      <c r="C3266" s="3" t="s">
        <v>147</v>
      </c>
      <c r="D3266" s="4">
        <v>1675068.8927561471</v>
      </c>
      <c r="E3266" t="str">
        <f t="shared" si="100"/>
        <v>Dec</v>
      </c>
      <c r="F3266" t="str">
        <f t="shared" si="101"/>
        <v>2022</v>
      </c>
    </row>
    <row r="3267" spans="1:6" x14ac:dyDescent="0.25">
      <c r="A3267" s="5" t="s">
        <v>248</v>
      </c>
      <c r="B3267" s="3" t="s">
        <v>242</v>
      </c>
      <c r="C3267" s="3" t="s">
        <v>148</v>
      </c>
      <c r="D3267" s="4">
        <v>1590189.1798691226</v>
      </c>
      <c r="E3267" t="str">
        <f t="shared" ref="E3267:E3330" si="102">MID(C3267,1,3)</f>
        <v>Jan</v>
      </c>
      <c r="F3267" t="str">
        <f t="shared" ref="F3267:F3330" si="103">MID(C3267,5,4)</f>
        <v>2023</v>
      </c>
    </row>
    <row r="3268" spans="1:6" x14ac:dyDescent="0.25">
      <c r="A3268" s="5" t="s">
        <v>248</v>
      </c>
      <c r="B3268" s="3" t="s">
        <v>242</v>
      </c>
      <c r="C3268" s="3" t="s">
        <v>149</v>
      </c>
      <c r="D3268" s="4">
        <v>1559659.2597640464</v>
      </c>
      <c r="E3268" t="str">
        <f t="shared" si="102"/>
        <v>Feb</v>
      </c>
      <c r="F3268" t="str">
        <f t="shared" si="103"/>
        <v>2023</v>
      </c>
    </row>
    <row r="3269" spans="1:6" x14ac:dyDescent="0.25">
      <c r="A3269" s="5" t="s">
        <v>248</v>
      </c>
      <c r="B3269" s="3" t="s">
        <v>242</v>
      </c>
      <c r="C3269" s="3" t="s">
        <v>150</v>
      </c>
      <c r="D3269" s="4">
        <v>1529654.9123814725</v>
      </c>
      <c r="E3269" t="str">
        <f t="shared" si="102"/>
        <v>Mar</v>
      </c>
      <c r="F3269" t="str">
        <f t="shared" si="103"/>
        <v>2023</v>
      </c>
    </row>
    <row r="3270" spans="1:6" x14ac:dyDescent="0.25">
      <c r="A3270" s="5" t="s">
        <v>248</v>
      </c>
      <c r="B3270" s="3" t="s">
        <v>242</v>
      </c>
      <c r="C3270" s="3" t="s">
        <v>151</v>
      </c>
      <c r="D3270" s="4">
        <v>1499033.1931536859</v>
      </c>
      <c r="E3270" t="str">
        <f t="shared" si="102"/>
        <v>Apr</v>
      </c>
      <c r="F3270" t="str">
        <f t="shared" si="103"/>
        <v>2023</v>
      </c>
    </row>
    <row r="3271" spans="1:6" x14ac:dyDescent="0.25">
      <c r="A3271" s="5" t="s">
        <v>248</v>
      </c>
      <c r="B3271" s="3" t="s">
        <v>242</v>
      </c>
      <c r="C3271" s="3" t="s">
        <v>152</v>
      </c>
      <c r="D3271" s="4">
        <v>1469995.3872523792</v>
      </c>
      <c r="E3271" t="str">
        <f t="shared" si="102"/>
        <v>May</v>
      </c>
      <c r="F3271" t="str">
        <f t="shared" si="103"/>
        <v>2023</v>
      </c>
    </row>
    <row r="3272" spans="1:6" x14ac:dyDescent="0.25">
      <c r="A3272" s="5" t="s">
        <v>248</v>
      </c>
      <c r="B3272" s="3" t="s">
        <v>242</v>
      </c>
      <c r="C3272" s="3" t="s">
        <v>153</v>
      </c>
      <c r="D3272" s="4">
        <v>1441476.9383411517</v>
      </c>
      <c r="E3272" t="str">
        <f t="shared" si="102"/>
        <v>Jun</v>
      </c>
      <c r="F3272" t="str">
        <f t="shared" si="103"/>
        <v>2023</v>
      </c>
    </row>
    <row r="3273" spans="1:6" x14ac:dyDescent="0.25">
      <c r="A3273" s="5" t="s">
        <v>248</v>
      </c>
      <c r="B3273" s="3" t="s">
        <v>242</v>
      </c>
      <c r="C3273" s="3" t="s">
        <v>154</v>
      </c>
      <c r="D3273" s="4">
        <v>1413553.7159517172</v>
      </c>
      <c r="E3273" t="str">
        <f t="shared" si="102"/>
        <v>Jul</v>
      </c>
      <c r="F3273" t="str">
        <f t="shared" si="103"/>
        <v>2023</v>
      </c>
    </row>
    <row r="3274" spans="1:6" x14ac:dyDescent="0.25">
      <c r="A3274" s="5" t="s">
        <v>248</v>
      </c>
      <c r="B3274" s="3" t="s">
        <v>242</v>
      </c>
      <c r="C3274" s="3" t="s">
        <v>155</v>
      </c>
      <c r="D3274" s="4">
        <v>1386079.9091622552</v>
      </c>
      <c r="E3274" t="str">
        <f t="shared" si="102"/>
        <v>Aug</v>
      </c>
      <c r="F3274" t="str">
        <f t="shared" si="103"/>
        <v>2023</v>
      </c>
    </row>
    <row r="3275" spans="1:6" x14ac:dyDescent="0.25">
      <c r="A3275" s="5" t="s">
        <v>248</v>
      </c>
      <c r="B3275" s="3" t="s">
        <v>242</v>
      </c>
      <c r="C3275" s="3" t="s">
        <v>156</v>
      </c>
      <c r="D3275" s="4">
        <v>1359211.4351433448</v>
      </c>
      <c r="E3275" t="str">
        <f t="shared" si="102"/>
        <v>Sep</v>
      </c>
      <c r="F3275" t="str">
        <f t="shared" si="103"/>
        <v>2023</v>
      </c>
    </row>
    <row r="3276" spans="1:6" x14ac:dyDescent="0.25">
      <c r="A3276" s="5" t="s">
        <v>248</v>
      </c>
      <c r="B3276" s="3" t="s">
        <v>242</v>
      </c>
      <c r="C3276" s="3" t="s">
        <v>157</v>
      </c>
      <c r="D3276" s="4">
        <v>1333357.5070766108</v>
      </c>
      <c r="E3276" t="str">
        <f t="shared" si="102"/>
        <v>Oct</v>
      </c>
      <c r="F3276" t="str">
        <f t="shared" si="103"/>
        <v>2023</v>
      </c>
    </row>
    <row r="3277" spans="1:6" x14ac:dyDescent="0.25">
      <c r="A3277" s="5" t="s">
        <v>248</v>
      </c>
      <c r="B3277" s="3" t="s">
        <v>242</v>
      </c>
      <c r="C3277" s="3" t="s">
        <v>158</v>
      </c>
      <c r="D3277" s="4">
        <v>1306825.7235733494</v>
      </c>
      <c r="E3277" t="str">
        <f t="shared" si="102"/>
        <v>Nov</v>
      </c>
      <c r="F3277" t="str">
        <f t="shared" si="103"/>
        <v>2023</v>
      </c>
    </row>
    <row r="3278" spans="1:6" x14ac:dyDescent="0.25">
      <c r="A3278" s="5" t="s">
        <v>248</v>
      </c>
      <c r="B3278" s="3" t="s">
        <v>242</v>
      </c>
      <c r="C3278" s="3" t="s">
        <v>159</v>
      </c>
      <c r="D3278" s="4">
        <v>1322169.967107866</v>
      </c>
      <c r="E3278" t="str">
        <f t="shared" si="102"/>
        <v>Dec</v>
      </c>
      <c r="F3278" t="str">
        <f t="shared" si="103"/>
        <v>2023</v>
      </c>
    </row>
    <row r="3279" spans="1:6" x14ac:dyDescent="0.25">
      <c r="A3279" s="5" t="s">
        <v>248</v>
      </c>
      <c r="B3279" s="3" t="s">
        <v>242</v>
      </c>
      <c r="C3279" s="3" t="s">
        <v>160</v>
      </c>
      <c r="D3279" s="4">
        <v>1256802.4970407821</v>
      </c>
      <c r="E3279" t="str">
        <f t="shared" si="102"/>
        <v>Jan</v>
      </c>
      <c r="F3279" t="str">
        <f t="shared" si="103"/>
        <v>2024</v>
      </c>
    </row>
    <row r="3280" spans="1:6" x14ac:dyDescent="0.25">
      <c r="A3280" s="5" t="s">
        <v>248</v>
      </c>
      <c r="B3280" s="3" t="s">
        <v>242</v>
      </c>
      <c r="C3280" s="3" t="s">
        <v>161</v>
      </c>
      <c r="D3280" s="4">
        <v>1232516.1925845498</v>
      </c>
      <c r="E3280" t="str">
        <f t="shared" si="102"/>
        <v>Feb</v>
      </c>
      <c r="F3280" t="str">
        <f t="shared" si="103"/>
        <v>2024</v>
      </c>
    </row>
    <row r="3281" spans="1:6" x14ac:dyDescent="0.25">
      <c r="A3281" s="5" t="s">
        <v>248</v>
      </c>
      <c r="B3281" s="3" t="s">
        <v>242</v>
      </c>
      <c r="C3281" s="3" t="s">
        <v>162</v>
      </c>
      <c r="D3281" s="4">
        <v>1208939.066551548</v>
      </c>
      <c r="E3281" t="str">
        <f t="shared" si="102"/>
        <v>Mar</v>
      </c>
      <c r="F3281" t="str">
        <f t="shared" si="103"/>
        <v>2024</v>
      </c>
    </row>
    <row r="3282" spans="1:6" x14ac:dyDescent="0.25">
      <c r="A3282" s="5" t="s">
        <v>248</v>
      </c>
      <c r="B3282" s="3" t="s">
        <v>242</v>
      </c>
      <c r="C3282" s="3" t="s">
        <v>163</v>
      </c>
      <c r="D3282" s="4">
        <v>1185187.9613179518</v>
      </c>
      <c r="E3282" t="str">
        <f t="shared" si="102"/>
        <v>Apr</v>
      </c>
      <c r="F3282" t="str">
        <f t="shared" si="103"/>
        <v>2024</v>
      </c>
    </row>
    <row r="3283" spans="1:6" x14ac:dyDescent="0.25">
      <c r="A3283" s="5" t="s">
        <v>248</v>
      </c>
      <c r="B3283" s="3" t="s">
        <v>242</v>
      </c>
      <c r="C3283" s="3" t="s">
        <v>164</v>
      </c>
      <c r="D3283" s="4">
        <v>1162440.9473730717</v>
      </c>
      <c r="E3283" t="str">
        <f t="shared" si="102"/>
        <v>May</v>
      </c>
      <c r="F3283" t="str">
        <f t="shared" si="103"/>
        <v>2024</v>
      </c>
    </row>
    <row r="3284" spans="1:6" x14ac:dyDescent="0.25">
      <c r="A3284" s="5" t="s">
        <v>248</v>
      </c>
      <c r="B3284" s="3" t="s">
        <v>242</v>
      </c>
      <c r="C3284" s="3" t="s">
        <v>165</v>
      </c>
      <c r="D3284" s="4">
        <v>1140334.68700304</v>
      </c>
      <c r="E3284" t="str">
        <f t="shared" si="102"/>
        <v>Jun</v>
      </c>
      <c r="F3284" t="str">
        <f t="shared" si="103"/>
        <v>2024</v>
      </c>
    </row>
    <row r="3285" spans="1:6" x14ac:dyDescent="0.25">
      <c r="A3285" s="5" t="s">
        <v>248</v>
      </c>
      <c r="B3285" s="3" t="s">
        <v>242</v>
      </c>
      <c r="C3285" s="3" t="s">
        <v>166</v>
      </c>
      <c r="D3285" s="4">
        <v>1118056.5869980745</v>
      </c>
      <c r="E3285" t="str">
        <f t="shared" si="102"/>
        <v>Jul</v>
      </c>
      <c r="F3285" t="str">
        <f t="shared" si="103"/>
        <v>2024</v>
      </c>
    </row>
    <row r="3286" spans="1:6" x14ac:dyDescent="0.25">
      <c r="A3286" s="5" t="s">
        <v>248</v>
      </c>
      <c r="B3286" s="3" t="s">
        <v>242</v>
      </c>
      <c r="C3286" s="3" t="s">
        <v>167</v>
      </c>
      <c r="D3286" s="4">
        <v>1096197.6273686751</v>
      </c>
      <c r="E3286" t="str">
        <f t="shared" si="102"/>
        <v>Aug</v>
      </c>
      <c r="F3286" t="str">
        <f t="shared" si="103"/>
        <v>2024</v>
      </c>
    </row>
    <row r="3287" spans="1:6" x14ac:dyDescent="0.25">
      <c r="A3287" s="5" t="s">
        <v>248</v>
      </c>
      <c r="B3287" s="3" t="s">
        <v>242</v>
      </c>
      <c r="C3287" s="3" t="s">
        <v>168</v>
      </c>
      <c r="D3287" s="4">
        <v>1075389.9101859119</v>
      </c>
      <c r="E3287" t="str">
        <f t="shared" si="102"/>
        <v>Sep</v>
      </c>
      <c r="F3287" t="str">
        <f t="shared" si="103"/>
        <v>2024</v>
      </c>
    </row>
    <row r="3288" spans="1:6" x14ac:dyDescent="0.25">
      <c r="A3288" s="5" t="s">
        <v>248</v>
      </c>
      <c r="B3288" s="3" t="s">
        <v>242</v>
      </c>
      <c r="C3288" s="3" t="s">
        <v>169</v>
      </c>
      <c r="D3288" s="4">
        <v>1054982.996059268</v>
      </c>
      <c r="E3288" t="str">
        <f t="shared" si="102"/>
        <v>Oct</v>
      </c>
      <c r="F3288" t="str">
        <f t="shared" si="103"/>
        <v>2024</v>
      </c>
    </row>
    <row r="3289" spans="1:6" x14ac:dyDescent="0.25">
      <c r="A3289" s="5" t="s">
        <v>248</v>
      </c>
      <c r="B3289" s="3" t="s">
        <v>242</v>
      </c>
      <c r="C3289" s="3" t="s">
        <v>170</v>
      </c>
      <c r="D3289" s="4">
        <v>1033564.755770609</v>
      </c>
      <c r="E3289" t="str">
        <f t="shared" si="102"/>
        <v>Nov</v>
      </c>
      <c r="F3289" t="str">
        <f t="shared" si="103"/>
        <v>2024</v>
      </c>
    </row>
    <row r="3290" spans="1:6" x14ac:dyDescent="0.25">
      <c r="A3290" s="5" t="s">
        <v>248</v>
      </c>
      <c r="B3290" s="3" t="s">
        <v>242</v>
      </c>
      <c r="C3290" s="3" t="s">
        <v>171</v>
      </c>
      <c r="D3290" s="4">
        <v>1044019.8335792088</v>
      </c>
      <c r="E3290" t="str">
        <f t="shared" si="102"/>
        <v>Dec</v>
      </c>
      <c r="F3290" t="str">
        <f t="shared" si="103"/>
        <v>2024</v>
      </c>
    </row>
    <row r="3291" spans="1:6" x14ac:dyDescent="0.25">
      <c r="A3291" s="5" t="s">
        <v>248</v>
      </c>
      <c r="B3291" s="3" t="s">
        <v>242</v>
      </c>
      <c r="C3291" s="3" t="s">
        <v>172</v>
      </c>
      <c r="D3291" s="4">
        <v>994629.35236798751</v>
      </c>
      <c r="E3291" t="str">
        <f t="shared" si="102"/>
        <v>Jan</v>
      </c>
      <c r="F3291" t="str">
        <f t="shared" si="103"/>
        <v>2025</v>
      </c>
    </row>
    <row r="3292" spans="1:6" x14ac:dyDescent="0.25">
      <c r="A3292" s="5" t="s">
        <v>248</v>
      </c>
      <c r="B3292" s="3" t="s">
        <v>242</v>
      </c>
      <c r="C3292" s="3" t="s">
        <v>173</v>
      </c>
      <c r="D3292" s="4">
        <v>974793.73067658045</v>
      </c>
      <c r="E3292" t="str">
        <f t="shared" si="102"/>
        <v>Feb</v>
      </c>
      <c r="F3292" t="str">
        <f t="shared" si="103"/>
        <v>2025</v>
      </c>
    </row>
    <row r="3293" spans="1:6" x14ac:dyDescent="0.25">
      <c r="A3293" s="5" t="s">
        <v>248</v>
      </c>
      <c r="B3293" s="3" t="s">
        <v>242</v>
      </c>
      <c r="C3293" s="3" t="s">
        <v>174</v>
      </c>
      <c r="D3293" s="4">
        <v>956340.48380816833</v>
      </c>
      <c r="E3293" t="str">
        <f t="shared" si="102"/>
        <v>Mar</v>
      </c>
      <c r="F3293" t="str">
        <f t="shared" si="103"/>
        <v>2025</v>
      </c>
    </row>
    <row r="3294" spans="1:6" x14ac:dyDescent="0.25">
      <c r="A3294" s="5" t="s">
        <v>248</v>
      </c>
      <c r="B3294" s="3" t="s">
        <v>242</v>
      </c>
      <c r="C3294" s="3" t="s">
        <v>175</v>
      </c>
      <c r="D3294" s="4">
        <v>938156.30510290386</v>
      </c>
      <c r="E3294" t="str">
        <f t="shared" si="102"/>
        <v>Apr</v>
      </c>
      <c r="F3294" t="str">
        <f t="shared" si="103"/>
        <v>2025</v>
      </c>
    </row>
    <row r="3295" spans="1:6" x14ac:dyDescent="0.25">
      <c r="A3295" s="5" t="s">
        <v>248</v>
      </c>
      <c r="B3295" s="3" t="s">
        <v>242</v>
      </c>
      <c r="C3295" s="3" t="s">
        <v>176</v>
      </c>
      <c r="D3295" s="4">
        <v>918781.081500286</v>
      </c>
      <c r="E3295" t="str">
        <f t="shared" si="102"/>
        <v>May</v>
      </c>
      <c r="F3295" t="str">
        <f t="shared" si="103"/>
        <v>2025</v>
      </c>
    </row>
    <row r="3296" spans="1:6" x14ac:dyDescent="0.25">
      <c r="A3296" s="5" t="s">
        <v>248</v>
      </c>
      <c r="B3296" s="3" t="s">
        <v>242</v>
      </c>
      <c r="C3296" s="3" t="s">
        <v>177</v>
      </c>
      <c r="D3296" s="4">
        <v>901344.1184636422</v>
      </c>
      <c r="E3296" t="str">
        <f t="shared" si="102"/>
        <v>Jun</v>
      </c>
      <c r="F3296" t="str">
        <f t="shared" si="103"/>
        <v>2025</v>
      </c>
    </row>
    <row r="3297" spans="1:6" x14ac:dyDescent="0.25">
      <c r="A3297" s="5" t="s">
        <v>248</v>
      </c>
      <c r="B3297" s="3" t="s">
        <v>242</v>
      </c>
      <c r="C3297" s="3" t="s">
        <v>178</v>
      </c>
      <c r="D3297" s="4">
        <v>884275.42077513842</v>
      </c>
      <c r="E3297" t="str">
        <f t="shared" si="102"/>
        <v>Jul</v>
      </c>
      <c r="F3297" t="str">
        <f t="shared" si="103"/>
        <v>2025</v>
      </c>
    </row>
    <row r="3298" spans="1:6" x14ac:dyDescent="0.25">
      <c r="A3298" s="5" t="s">
        <v>248</v>
      </c>
      <c r="B3298" s="3" t="s">
        <v>242</v>
      </c>
      <c r="C3298" s="3" t="s">
        <v>179</v>
      </c>
      <c r="D3298" s="4">
        <v>865562.35068989778</v>
      </c>
      <c r="E3298" t="str">
        <f t="shared" si="102"/>
        <v>Aug</v>
      </c>
      <c r="F3298" t="str">
        <f t="shared" si="103"/>
        <v>2025</v>
      </c>
    </row>
    <row r="3299" spans="1:6" x14ac:dyDescent="0.25">
      <c r="A3299" s="5" t="s">
        <v>248</v>
      </c>
      <c r="B3299" s="3" t="s">
        <v>242</v>
      </c>
      <c r="C3299" s="3" t="s">
        <v>180</v>
      </c>
      <c r="D3299" s="4">
        <v>849145.64524829725</v>
      </c>
      <c r="E3299" t="str">
        <f t="shared" si="102"/>
        <v>Sep</v>
      </c>
      <c r="F3299" t="str">
        <f t="shared" si="103"/>
        <v>2025</v>
      </c>
    </row>
    <row r="3300" spans="1:6" x14ac:dyDescent="0.25">
      <c r="A3300" s="5" t="s">
        <v>248</v>
      </c>
      <c r="B3300" s="3" t="s">
        <v>242</v>
      </c>
      <c r="C3300" s="3" t="s">
        <v>181</v>
      </c>
      <c r="D3300" s="4">
        <v>833006.54024770646</v>
      </c>
      <c r="E3300" t="str">
        <f t="shared" si="102"/>
        <v>Oct</v>
      </c>
      <c r="F3300" t="str">
        <f t="shared" si="103"/>
        <v>2025</v>
      </c>
    </row>
    <row r="3301" spans="1:6" x14ac:dyDescent="0.25">
      <c r="A3301" s="5" t="s">
        <v>248</v>
      </c>
      <c r="B3301" s="3" t="s">
        <v>242</v>
      </c>
      <c r="C3301" s="3" t="s">
        <v>182</v>
      </c>
      <c r="D3301" s="4">
        <v>816467.8732537597</v>
      </c>
      <c r="E3301" t="str">
        <f t="shared" si="102"/>
        <v>Nov</v>
      </c>
      <c r="F3301" t="str">
        <f t="shared" si="103"/>
        <v>2025</v>
      </c>
    </row>
    <row r="3302" spans="1:6" x14ac:dyDescent="0.25">
      <c r="A3302" s="5" t="s">
        <v>248</v>
      </c>
      <c r="B3302" s="3" t="s">
        <v>242</v>
      </c>
      <c r="C3302" s="3" t="s">
        <v>183</v>
      </c>
      <c r="D3302" s="4">
        <v>821623.7121268179</v>
      </c>
      <c r="E3302" t="str">
        <f t="shared" si="102"/>
        <v>Dec</v>
      </c>
      <c r="F3302" t="str">
        <f t="shared" si="103"/>
        <v>2025</v>
      </c>
    </row>
    <row r="3303" spans="1:6" x14ac:dyDescent="0.25">
      <c r="A3303" s="5" t="s">
        <v>248</v>
      </c>
      <c r="B3303" s="3" t="s">
        <v>242</v>
      </c>
      <c r="C3303" s="3" t="s">
        <v>184</v>
      </c>
      <c r="D3303" s="4">
        <v>785775.82985601248</v>
      </c>
      <c r="E3303" t="str">
        <f t="shared" si="102"/>
        <v>Jan</v>
      </c>
      <c r="F3303" t="str">
        <f t="shared" si="103"/>
        <v>2026</v>
      </c>
    </row>
    <row r="3304" spans="1:6" x14ac:dyDescent="0.25">
      <c r="A3304" s="5" t="s">
        <v>248</v>
      </c>
      <c r="B3304" s="3" t="s">
        <v>242</v>
      </c>
      <c r="C3304" s="3" t="s">
        <v>185</v>
      </c>
      <c r="D3304" s="4">
        <v>770241.57801924646</v>
      </c>
      <c r="E3304" t="str">
        <f t="shared" si="102"/>
        <v>Feb</v>
      </c>
      <c r="F3304" t="str">
        <f t="shared" si="103"/>
        <v>2026</v>
      </c>
    </row>
    <row r="3305" spans="1:6" x14ac:dyDescent="0.25">
      <c r="A3305" s="5" t="s">
        <v>248</v>
      </c>
      <c r="B3305" s="3" t="s">
        <v>242</v>
      </c>
      <c r="C3305" s="3" t="s">
        <v>186</v>
      </c>
      <c r="D3305" s="4">
        <v>755709.38921945239</v>
      </c>
      <c r="E3305" t="str">
        <f t="shared" si="102"/>
        <v>Mar</v>
      </c>
      <c r="F3305" t="str">
        <f t="shared" si="103"/>
        <v>2026</v>
      </c>
    </row>
    <row r="3306" spans="1:6" x14ac:dyDescent="0.25">
      <c r="A3306" s="5" t="s">
        <v>248</v>
      </c>
      <c r="B3306" s="3" t="s">
        <v>242</v>
      </c>
      <c r="C3306" s="3" t="s">
        <v>187</v>
      </c>
      <c r="D3306" s="4">
        <v>741370.09968654334</v>
      </c>
      <c r="E3306" t="str">
        <f t="shared" si="102"/>
        <v>Apr</v>
      </c>
      <c r="F3306" t="str">
        <f t="shared" si="103"/>
        <v>2026</v>
      </c>
    </row>
    <row r="3307" spans="1:6" x14ac:dyDescent="0.25">
      <c r="A3307" s="5" t="s">
        <v>248</v>
      </c>
      <c r="B3307" s="3" t="s">
        <v>242</v>
      </c>
      <c r="C3307" s="3" t="s">
        <v>189</v>
      </c>
      <c r="D3307" s="4">
        <v>725399.83340340271</v>
      </c>
      <c r="E3307" t="str">
        <f t="shared" si="102"/>
        <v>May</v>
      </c>
      <c r="F3307" t="str">
        <f t="shared" si="103"/>
        <v>2026</v>
      </c>
    </row>
    <row r="3308" spans="1:6" x14ac:dyDescent="0.25">
      <c r="A3308" s="5" t="s">
        <v>248</v>
      </c>
      <c r="B3308" s="3" t="s">
        <v>242</v>
      </c>
      <c r="C3308" s="3" t="s">
        <v>191</v>
      </c>
      <c r="D3308" s="4">
        <v>711450.03981783299</v>
      </c>
      <c r="E3308" t="str">
        <f t="shared" si="102"/>
        <v>Jun</v>
      </c>
      <c r="F3308" t="str">
        <f t="shared" si="103"/>
        <v>2026</v>
      </c>
    </row>
    <row r="3309" spans="1:6" x14ac:dyDescent="0.25">
      <c r="A3309" s="5" t="s">
        <v>248</v>
      </c>
      <c r="B3309" s="3" t="s">
        <v>242</v>
      </c>
      <c r="C3309" s="3" t="s">
        <v>192</v>
      </c>
      <c r="D3309" s="4">
        <v>698029.83723603969</v>
      </c>
      <c r="E3309" t="str">
        <f t="shared" si="102"/>
        <v>Jul</v>
      </c>
      <c r="F3309" t="str">
        <f t="shared" si="103"/>
        <v>2026</v>
      </c>
    </row>
    <row r="3310" spans="1:6" x14ac:dyDescent="0.25">
      <c r="A3310" s="5" t="s">
        <v>248</v>
      </c>
      <c r="B3310" s="3" t="s">
        <v>242</v>
      </c>
      <c r="C3310" s="3" t="s">
        <v>193</v>
      </c>
      <c r="D3310" s="4">
        <v>684009.33510336827</v>
      </c>
      <c r="E3310" t="str">
        <f t="shared" si="102"/>
        <v>Aug</v>
      </c>
      <c r="F3310" t="str">
        <f t="shared" si="103"/>
        <v>2026</v>
      </c>
    </row>
    <row r="3311" spans="1:6" x14ac:dyDescent="0.25">
      <c r="A3311" s="5" t="s">
        <v>248</v>
      </c>
      <c r="B3311" s="3" t="s">
        <v>242</v>
      </c>
      <c r="C3311" s="3" t="s">
        <v>194</v>
      </c>
      <c r="D3311" s="4">
        <v>670881.3961785587</v>
      </c>
      <c r="E3311" t="str">
        <f t="shared" si="102"/>
        <v>Sep</v>
      </c>
      <c r="F3311" t="str">
        <f t="shared" si="103"/>
        <v>2026</v>
      </c>
    </row>
    <row r="3312" spans="1:6" x14ac:dyDescent="0.25">
      <c r="A3312" s="5" t="s">
        <v>248</v>
      </c>
      <c r="B3312" s="3" t="s">
        <v>242</v>
      </c>
      <c r="C3312" s="3" t="s">
        <v>195</v>
      </c>
      <c r="D3312" s="4">
        <v>658266.1513846023</v>
      </c>
      <c r="E3312" t="str">
        <f t="shared" si="102"/>
        <v>Oct</v>
      </c>
      <c r="F3312" t="str">
        <f t="shared" si="103"/>
        <v>2026</v>
      </c>
    </row>
    <row r="3313" spans="1:6" x14ac:dyDescent="0.25">
      <c r="A3313" s="5" t="s">
        <v>248</v>
      </c>
      <c r="B3313" s="3" t="s">
        <v>242</v>
      </c>
      <c r="C3313" s="3" t="s">
        <v>196</v>
      </c>
      <c r="D3313" s="4">
        <v>643565.94317902368</v>
      </c>
      <c r="E3313" t="str">
        <f t="shared" si="102"/>
        <v>Nov</v>
      </c>
      <c r="F3313" t="str">
        <f t="shared" si="103"/>
        <v>2026</v>
      </c>
    </row>
    <row r="3314" spans="1:6" x14ac:dyDescent="0.25">
      <c r="A3314" s="5" t="s">
        <v>248</v>
      </c>
      <c r="B3314" s="3" t="s">
        <v>242</v>
      </c>
      <c r="C3314" s="3" t="s">
        <v>197</v>
      </c>
      <c r="D3314" s="4">
        <v>643635.28020394989</v>
      </c>
      <c r="E3314" t="str">
        <f t="shared" si="102"/>
        <v>Dec</v>
      </c>
      <c r="F3314" t="str">
        <f t="shared" si="103"/>
        <v>2026</v>
      </c>
    </row>
    <row r="3315" spans="1:6" x14ac:dyDescent="0.25">
      <c r="A3315" s="5" t="s">
        <v>248</v>
      </c>
      <c r="B3315" s="3" t="s">
        <v>242</v>
      </c>
      <c r="C3315" s="3" t="s">
        <v>198</v>
      </c>
      <c r="D3315" s="4">
        <v>619460.18728384771</v>
      </c>
      <c r="E3315" t="str">
        <f t="shared" si="102"/>
        <v>Jan</v>
      </c>
      <c r="F3315" t="str">
        <f t="shared" si="103"/>
        <v>2027</v>
      </c>
    </row>
    <row r="3316" spans="1:6" x14ac:dyDescent="0.25">
      <c r="A3316" s="5" t="s">
        <v>248</v>
      </c>
      <c r="B3316" s="3" t="s">
        <v>242</v>
      </c>
      <c r="C3316" s="3" t="s">
        <v>199</v>
      </c>
      <c r="D3316" s="4">
        <v>606691.44112519315</v>
      </c>
      <c r="E3316" t="str">
        <f t="shared" si="102"/>
        <v>Feb</v>
      </c>
      <c r="F3316" t="str">
        <f t="shared" si="103"/>
        <v>2027</v>
      </c>
    </row>
    <row r="3317" spans="1:6" x14ac:dyDescent="0.25">
      <c r="A3317" s="5" t="s">
        <v>248</v>
      </c>
      <c r="B3317" s="3" t="s">
        <v>242</v>
      </c>
      <c r="C3317" s="3" t="s">
        <v>200</v>
      </c>
      <c r="D3317" s="4">
        <v>595206.85909875343</v>
      </c>
      <c r="E3317" t="str">
        <f t="shared" si="102"/>
        <v>Mar</v>
      </c>
      <c r="F3317" t="str">
        <f t="shared" si="103"/>
        <v>2027</v>
      </c>
    </row>
    <row r="3318" spans="1:6" x14ac:dyDescent="0.25">
      <c r="A3318" s="5" t="s">
        <v>248</v>
      </c>
      <c r="B3318" s="3" t="s">
        <v>242</v>
      </c>
      <c r="C3318" s="3" t="s">
        <v>201</v>
      </c>
      <c r="D3318" s="4">
        <v>583928.41487536673</v>
      </c>
      <c r="E3318" t="str">
        <f t="shared" si="102"/>
        <v>Apr</v>
      </c>
      <c r="F3318" t="str">
        <f t="shared" si="103"/>
        <v>2027</v>
      </c>
    </row>
    <row r="3319" spans="1:6" x14ac:dyDescent="0.25">
      <c r="A3319" s="5" t="s">
        <v>248</v>
      </c>
      <c r="B3319" s="3" t="s">
        <v>242</v>
      </c>
      <c r="C3319" s="3" t="s">
        <v>202</v>
      </c>
      <c r="D3319" s="4">
        <v>571182.74454846012</v>
      </c>
      <c r="E3319" t="str">
        <f t="shared" si="102"/>
        <v>May</v>
      </c>
      <c r="F3319" t="str">
        <f t="shared" si="103"/>
        <v>2027</v>
      </c>
    </row>
    <row r="3320" spans="1:6" x14ac:dyDescent="0.25">
      <c r="A3320" s="5" t="s">
        <v>248</v>
      </c>
      <c r="B3320" s="3" t="s">
        <v>242</v>
      </c>
      <c r="C3320" s="3" t="s">
        <v>203</v>
      </c>
      <c r="D3320" s="4">
        <v>480970.61425871059</v>
      </c>
      <c r="E3320" t="str">
        <f t="shared" si="102"/>
        <v>Jun</v>
      </c>
      <c r="F3320" t="str">
        <f t="shared" si="103"/>
        <v>2027</v>
      </c>
    </row>
    <row r="3321" spans="1:6" x14ac:dyDescent="0.25">
      <c r="A3321" s="5" t="s">
        <v>248</v>
      </c>
      <c r="B3321" s="3" t="s">
        <v>243</v>
      </c>
      <c r="C3321" s="3" t="s">
        <v>22</v>
      </c>
      <c r="D3321" s="4">
        <v>9122454.6171605121</v>
      </c>
      <c r="E3321" t="str">
        <f t="shared" si="102"/>
        <v>Jul</v>
      </c>
      <c r="F3321" t="str">
        <f t="shared" si="103"/>
        <v>2012</v>
      </c>
    </row>
    <row r="3322" spans="1:6" x14ac:dyDescent="0.25">
      <c r="A3322" s="5" t="s">
        <v>248</v>
      </c>
      <c r="B3322" s="3" t="s">
        <v>243</v>
      </c>
      <c r="C3322" s="3" t="s">
        <v>23</v>
      </c>
      <c r="D3322" s="4">
        <v>10016487.709873557</v>
      </c>
      <c r="E3322" t="str">
        <f t="shared" si="102"/>
        <v>Aug</v>
      </c>
      <c r="F3322" t="str">
        <f t="shared" si="103"/>
        <v>2012</v>
      </c>
    </row>
    <row r="3323" spans="1:6" x14ac:dyDescent="0.25">
      <c r="A3323" s="5" t="s">
        <v>248</v>
      </c>
      <c r="B3323" s="3" t="s">
        <v>243</v>
      </c>
      <c r="C3323" s="3" t="s">
        <v>24</v>
      </c>
      <c r="D3323" s="4">
        <v>8638484.7428208068</v>
      </c>
      <c r="E3323" t="str">
        <f t="shared" si="102"/>
        <v>Sep</v>
      </c>
      <c r="F3323" t="str">
        <f t="shared" si="103"/>
        <v>2012</v>
      </c>
    </row>
    <row r="3324" spans="1:6" x14ac:dyDescent="0.25">
      <c r="A3324" s="5" t="s">
        <v>248</v>
      </c>
      <c r="B3324" s="3" t="s">
        <v>243</v>
      </c>
      <c r="C3324" s="3" t="s">
        <v>25</v>
      </c>
      <c r="D3324" s="4">
        <v>7154597.4029525295</v>
      </c>
      <c r="E3324" t="str">
        <f t="shared" si="102"/>
        <v>Oct</v>
      </c>
      <c r="F3324" t="str">
        <f t="shared" si="103"/>
        <v>2012</v>
      </c>
    </row>
    <row r="3325" spans="1:6" x14ac:dyDescent="0.25">
      <c r="A3325" s="5" t="s">
        <v>248</v>
      </c>
      <c r="B3325" s="3" t="s">
        <v>243</v>
      </c>
      <c r="C3325" s="3" t="s">
        <v>26</v>
      </c>
      <c r="D3325" s="4">
        <v>6209911.5651024152</v>
      </c>
      <c r="E3325" t="str">
        <f t="shared" si="102"/>
        <v>Nov</v>
      </c>
      <c r="F3325" t="str">
        <f t="shared" si="103"/>
        <v>2012</v>
      </c>
    </row>
    <row r="3326" spans="1:6" x14ac:dyDescent="0.25">
      <c r="A3326" s="5" t="s">
        <v>248</v>
      </c>
      <c r="B3326" s="3" t="s">
        <v>243</v>
      </c>
      <c r="C3326" s="3" t="s">
        <v>27</v>
      </c>
      <c r="D3326" s="4">
        <v>5539893.6382129937</v>
      </c>
      <c r="E3326" t="str">
        <f t="shared" si="102"/>
        <v>Dec</v>
      </c>
      <c r="F3326" t="str">
        <f t="shared" si="103"/>
        <v>2012</v>
      </c>
    </row>
    <row r="3327" spans="1:6" x14ac:dyDescent="0.25">
      <c r="A3327" s="5" t="s">
        <v>248</v>
      </c>
      <c r="B3327" s="3" t="s">
        <v>243</v>
      </c>
      <c r="C3327" s="3" t="s">
        <v>28</v>
      </c>
      <c r="D3327" s="4">
        <v>5389888.902756324</v>
      </c>
      <c r="E3327" t="str">
        <f t="shared" si="102"/>
        <v>Jan</v>
      </c>
      <c r="F3327" t="str">
        <f t="shared" si="103"/>
        <v>2013</v>
      </c>
    </row>
    <row r="3328" spans="1:6" x14ac:dyDescent="0.25">
      <c r="A3328" s="5" t="s">
        <v>248</v>
      </c>
      <c r="B3328" s="3" t="s">
        <v>243</v>
      </c>
      <c r="C3328" s="3" t="s">
        <v>29</v>
      </c>
      <c r="D3328" s="4">
        <v>5217345.697337972</v>
      </c>
      <c r="E3328" t="str">
        <f t="shared" si="102"/>
        <v>Feb</v>
      </c>
      <c r="F3328" t="str">
        <f t="shared" si="103"/>
        <v>2013</v>
      </c>
    </row>
    <row r="3329" spans="1:6" x14ac:dyDescent="0.25">
      <c r="A3329" s="5" t="s">
        <v>248</v>
      </c>
      <c r="B3329" s="3" t="s">
        <v>243</v>
      </c>
      <c r="C3329" s="3" t="s">
        <v>30</v>
      </c>
      <c r="D3329" s="4">
        <v>5100188.6651155781</v>
      </c>
      <c r="E3329" t="str">
        <f t="shared" si="102"/>
        <v>Mar</v>
      </c>
      <c r="F3329" t="str">
        <f t="shared" si="103"/>
        <v>2013</v>
      </c>
    </row>
    <row r="3330" spans="1:6" x14ac:dyDescent="0.25">
      <c r="A3330" s="5" t="s">
        <v>248</v>
      </c>
      <c r="B3330" s="3" t="s">
        <v>243</v>
      </c>
      <c r="C3330" s="3" t="s">
        <v>31</v>
      </c>
      <c r="D3330" s="4">
        <v>5233541.4793120762</v>
      </c>
      <c r="E3330" t="str">
        <f t="shared" si="102"/>
        <v>Apr</v>
      </c>
      <c r="F3330" t="str">
        <f t="shared" si="103"/>
        <v>2013</v>
      </c>
    </row>
    <row r="3331" spans="1:6" x14ac:dyDescent="0.25">
      <c r="A3331" s="5" t="s">
        <v>248</v>
      </c>
      <c r="B3331" s="3" t="s">
        <v>243</v>
      </c>
      <c r="C3331" s="3" t="s">
        <v>32</v>
      </c>
      <c r="D3331" s="4">
        <v>5378477.9565451518</v>
      </c>
      <c r="E3331" t="str">
        <f t="shared" ref="E3331:E3394" si="104">MID(C3331,1,3)</f>
        <v>May</v>
      </c>
      <c r="F3331" t="str">
        <f t="shared" ref="F3331:F3394" si="105">MID(C3331,5,4)</f>
        <v>2013</v>
      </c>
    </row>
    <row r="3332" spans="1:6" x14ac:dyDescent="0.25">
      <c r="A3332" s="5" t="s">
        <v>248</v>
      </c>
      <c r="B3332" s="3" t="s">
        <v>243</v>
      </c>
      <c r="C3332" s="3" t="s">
        <v>33</v>
      </c>
      <c r="D3332" s="4">
        <v>5426959.7200106066</v>
      </c>
      <c r="E3332" t="str">
        <f t="shared" si="104"/>
        <v>Jun</v>
      </c>
      <c r="F3332" t="str">
        <f t="shared" si="105"/>
        <v>2013</v>
      </c>
    </row>
    <row r="3333" spans="1:6" x14ac:dyDescent="0.25">
      <c r="A3333" s="5" t="s">
        <v>248</v>
      </c>
      <c r="B3333" s="3" t="s">
        <v>243</v>
      </c>
      <c r="C3333" s="3" t="s">
        <v>34</v>
      </c>
      <c r="D3333" s="4">
        <v>5468320.2871552408</v>
      </c>
      <c r="E3333" t="str">
        <f t="shared" si="104"/>
        <v>Jul</v>
      </c>
      <c r="F3333" t="str">
        <f t="shared" si="105"/>
        <v>2013</v>
      </c>
    </row>
    <row r="3334" spans="1:6" x14ac:dyDescent="0.25">
      <c r="A3334" s="5" t="s">
        <v>248</v>
      </c>
      <c r="B3334" s="3" t="s">
        <v>243</v>
      </c>
      <c r="C3334" s="3" t="s">
        <v>35</v>
      </c>
      <c r="D3334" s="4">
        <v>5461918.2250042809</v>
      </c>
      <c r="E3334" t="str">
        <f t="shared" si="104"/>
        <v>Aug</v>
      </c>
      <c r="F3334" t="str">
        <f t="shared" si="105"/>
        <v>2013</v>
      </c>
    </row>
    <row r="3335" spans="1:6" x14ac:dyDescent="0.25">
      <c r="A3335" s="5" t="s">
        <v>248</v>
      </c>
      <c r="B3335" s="3" t="s">
        <v>243</v>
      </c>
      <c r="C3335" s="3" t="s">
        <v>36</v>
      </c>
      <c r="D3335" s="4">
        <v>5336108.385899581</v>
      </c>
      <c r="E3335" t="str">
        <f t="shared" si="104"/>
        <v>Sep</v>
      </c>
      <c r="F3335" t="str">
        <f t="shared" si="105"/>
        <v>2013</v>
      </c>
    </row>
    <row r="3336" spans="1:6" x14ac:dyDescent="0.25">
      <c r="A3336" s="5" t="s">
        <v>248</v>
      </c>
      <c r="B3336" s="3" t="s">
        <v>243</v>
      </c>
      <c r="C3336" s="3" t="s">
        <v>37</v>
      </c>
      <c r="D3336" s="4">
        <v>5212983.0409300476</v>
      </c>
      <c r="E3336" t="str">
        <f t="shared" si="104"/>
        <v>Oct</v>
      </c>
      <c r="F3336" t="str">
        <f t="shared" si="105"/>
        <v>2013</v>
      </c>
    </row>
    <row r="3337" spans="1:6" x14ac:dyDescent="0.25">
      <c r="A3337" s="5" t="s">
        <v>248</v>
      </c>
      <c r="B3337" s="3" t="s">
        <v>243</v>
      </c>
      <c r="C3337" s="3" t="s">
        <v>38</v>
      </c>
      <c r="D3337" s="4">
        <v>5048231.7673379686</v>
      </c>
      <c r="E3337" t="str">
        <f t="shared" si="104"/>
        <v>Nov</v>
      </c>
      <c r="F3337" t="str">
        <f t="shared" si="105"/>
        <v>2013</v>
      </c>
    </row>
    <row r="3338" spans="1:6" x14ac:dyDescent="0.25">
      <c r="A3338" s="5" t="s">
        <v>248</v>
      </c>
      <c r="B3338" s="3" t="s">
        <v>243</v>
      </c>
      <c r="C3338" s="3" t="s">
        <v>39</v>
      </c>
      <c r="D3338" s="4">
        <v>4817679.163609473</v>
      </c>
      <c r="E3338" t="str">
        <f t="shared" si="104"/>
        <v>Dec</v>
      </c>
      <c r="F3338" t="str">
        <f t="shared" si="105"/>
        <v>2013</v>
      </c>
    </row>
    <row r="3339" spans="1:6" x14ac:dyDescent="0.25">
      <c r="A3339" s="5" t="s">
        <v>248</v>
      </c>
      <c r="B3339" s="3" t="s">
        <v>243</v>
      </c>
      <c r="C3339" s="3" t="s">
        <v>40</v>
      </c>
      <c r="D3339" s="4">
        <v>4577207.4889133014</v>
      </c>
      <c r="E3339" t="str">
        <f t="shared" si="104"/>
        <v>Jan</v>
      </c>
      <c r="F3339" t="str">
        <f t="shared" si="105"/>
        <v>2014</v>
      </c>
    </row>
    <row r="3340" spans="1:6" x14ac:dyDescent="0.25">
      <c r="A3340" s="5" t="s">
        <v>248</v>
      </c>
      <c r="B3340" s="3" t="s">
        <v>243</v>
      </c>
      <c r="C3340" s="3" t="s">
        <v>41</v>
      </c>
      <c r="D3340" s="4">
        <v>4361544.7323947288</v>
      </c>
      <c r="E3340" t="str">
        <f t="shared" si="104"/>
        <v>Feb</v>
      </c>
      <c r="F3340" t="str">
        <f t="shared" si="105"/>
        <v>2014</v>
      </c>
    </row>
    <row r="3341" spans="1:6" x14ac:dyDescent="0.25">
      <c r="A3341" s="5" t="s">
        <v>248</v>
      </c>
      <c r="B3341" s="3" t="s">
        <v>243</v>
      </c>
      <c r="C3341" s="3" t="s">
        <v>42</v>
      </c>
      <c r="D3341" s="4">
        <v>4172163.5694415844</v>
      </c>
      <c r="E3341" t="str">
        <f t="shared" si="104"/>
        <v>Mar</v>
      </c>
      <c r="F3341" t="str">
        <f t="shared" si="105"/>
        <v>2014</v>
      </c>
    </row>
    <row r="3342" spans="1:6" x14ac:dyDescent="0.25">
      <c r="A3342" s="5" t="s">
        <v>248</v>
      </c>
      <c r="B3342" s="3" t="s">
        <v>243</v>
      </c>
      <c r="C3342" s="3" t="s">
        <v>43</v>
      </c>
      <c r="D3342" s="4">
        <v>3893159.2253715689</v>
      </c>
      <c r="E3342" t="str">
        <f t="shared" si="104"/>
        <v>Apr</v>
      </c>
      <c r="F3342" t="str">
        <f t="shared" si="105"/>
        <v>2014</v>
      </c>
    </row>
    <row r="3343" spans="1:6" x14ac:dyDescent="0.25">
      <c r="A3343" s="5" t="s">
        <v>248</v>
      </c>
      <c r="B3343" s="3" t="s">
        <v>243</v>
      </c>
      <c r="C3343" s="3" t="s">
        <v>44</v>
      </c>
      <c r="D3343" s="4">
        <v>3598376.9343533511</v>
      </c>
      <c r="E3343" t="str">
        <f t="shared" si="104"/>
        <v>May</v>
      </c>
      <c r="F3343" t="str">
        <f t="shared" si="105"/>
        <v>2014</v>
      </c>
    </row>
    <row r="3344" spans="1:6" x14ac:dyDescent="0.25">
      <c r="A3344" s="5" t="s">
        <v>248</v>
      </c>
      <c r="B3344" s="3" t="s">
        <v>243</v>
      </c>
      <c r="C3344" s="3" t="s">
        <v>45</v>
      </c>
      <c r="D3344" s="4">
        <v>3407922.6556618544</v>
      </c>
      <c r="E3344" t="str">
        <f t="shared" si="104"/>
        <v>Jun</v>
      </c>
      <c r="F3344" t="str">
        <f t="shared" si="105"/>
        <v>2014</v>
      </c>
    </row>
    <row r="3345" spans="1:6" x14ac:dyDescent="0.25">
      <c r="A3345" s="5" t="s">
        <v>248</v>
      </c>
      <c r="B3345" s="3" t="s">
        <v>243</v>
      </c>
      <c r="C3345" s="3" t="s">
        <v>46</v>
      </c>
      <c r="D3345" s="4">
        <v>3259461.7740236451</v>
      </c>
      <c r="E3345" t="str">
        <f t="shared" si="104"/>
        <v>Jul</v>
      </c>
      <c r="F3345" t="str">
        <f t="shared" si="105"/>
        <v>2014</v>
      </c>
    </row>
    <row r="3346" spans="1:6" x14ac:dyDescent="0.25">
      <c r="A3346" s="5" t="s">
        <v>248</v>
      </c>
      <c r="B3346" s="3" t="s">
        <v>243</v>
      </c>
      <c r="C3346" s="3" t="s">
        <v>47</v>
      </c>
      <c r="D3346" s="4">
        <v>3075036.6608846681</v>
      </c>
      <c r="E3346" t="str">
        <f t="shared" si="104"/>
        <v>Aug</v>
      </c>
      <c r="F3346" t="str">
        <f t="shared" si="105"/>
        <v>2014</v>
      </c>
    </row>
    <row r="3347" spans="1:6" x14ac:dyDescent="0.25">
      <c r="A3347" s="5" t="s">
        <v>248</v>
      </c>
      <c r="B3347" s="3" t="s">
        <v>243</v>
      </c>
      <c r="C3347" s="3" t="s">
        <v>48</v>
      </c>
      <c r="D3347" s="4">
        <v>2877812.6961720949</v>
      </c>
      <c r="E3347" t="str">
        <f t="shared" si="104"/>
        <v>Sep</v>
      </c>
      <c r="F3347" t="str">
        <f t="shared" si="105"/>
        <v>2014</v>
      </c>
    </row>
    <row r="3348" spans="1:6" x14ac:dyDescent="0.25">
      <c r="A3348" s="5" t="s">
        <v>248</v>
      </c>
      <c r="B3348" s="3" t="s">
        <v>243</v>
      </c>
      <c r="C3348" s="3" t="s">
        <v>49</v>
      </c>
      <c r="D3348" s="4">
        <v>2683187.2718438162</v>
      </c>
      <c r="E3348" t="str">
        <f t="shared" si="104"/>
        <v>Oct</v>
      </c>
      <c r="F3348" t="str">
        <f t="shared" si="105"/>
        <v>2014</v>
      </c>
    </row>
    <row r="3349" spans="1:6" x14ac:dyDescent="0.25">
      <c r="A3349" s="5" t="s">
        <v>248</v>
      </c>
      <c r="B3349" s="3" t="s">
        <v>243</v>
      </c>
      <c r="C3349" s="3" t="s">
        <v>50</v>
      </c>
      <c r="D3349" s="4">
        <v>2550460.1604395709</v>
      </c>
      <c r="E3349" t="str">
        <f t="shared" si="104"/>
        <v>Nov</v>
      </c>
      <c r="F3349" t="str">
        <f t="shared" si="105"/>
        <v>2014</v>
      </c>
    </row>
    <row r="3350" spans="1:6" x14ac:dyDescent="0.25">
      <c r="A3350" s="5" t="s">
        <v>248</v>
      </c>
      <c r="B3350" s="3" t="s">
        <v>243</v>
      </c>
      <c r="C3350" s="3" t="s">
        <v>51</v>
      </c>
      <c r="D3350" s="4">
        <v>2516547.5949070426</v>
      </c>
      <c r="E3350" t="str">
        <f t="shared" si="104"/>
        <v>Dec</v>
      </c>
      <c r="F3350" t="str">
        <f t="shared" si="105"/>
        <v>2014</v>
      </c>
    </row>
    <row r="3351" spans="1:6" x14ac:dyDescent="0.25">
      <c r="A3351" s="5" t="s">
        <v>248</v>
      </c>
      <c r="B3351" s="3" t="s">
        <v>243</v>
      </c>
      <c r="C3351" s="3" t="s">
        <v>52</v>
      </c>
      <c r="D3351" s="4">
        <v>2499913.9205953022</v>
      </c>
      <c r="E3351" t="str">
        <f t="shared" si="104"/>
        <v>Jan</v>
      </c>
      <c r="F3351" t="str">
        <f t="shared" si="105"/>
        <v>2015</v>
      </c>
    </row>
    <row r="3352" spans="1:6" x14ac:dyDescent="0.25">
      <c r="A3352" s="5" t="s">
        <v>248</v>
      </c>
      <c r="B3352" s="3" t="s">
        <v>243</v>
      </c>
      <c r="C3352" s="3" t="s">
        <v>53</v>
      </c>
      <c r="D3352" s="4">
        <v>2470252.7001627297</v>
      </c>
      <c r="E3352" t="str">
        <f t="shared" si="104"/>
        <v>Feb</v>
      </c>
      <c r="F3352" t="str">
        <f t="shared" si="105"/>
        <v>2015</v>
      </c>
    </row>
    <row r="3353" spans="1:6" x14ac:dyDescent="0.25">
      <c r="A3353" s="5" t="s">
        <v>248</v>
      </c>
      <c r="B3353" s="3" t="s">
        <v>243</v>
      </c>
      <c r="C3353" s="3" t="s">
        <v>54</v>
      </c>
      <c r="D3353" s="4">
        <v>2416139.761394171</v>
      </c>
      <c r="E3353" t="str">
        <f t="shared" si="104"/>
        <v>Mar</v>
      </c>
      <c r="F3353" t="str">
        <f t="shared" si="105"/>
        <v>2015</v>
      </c>
    </row>
    <row r="3354" spans="1:6" x14ac:dyDescent="0.25">
      <c r="A3354" s="5" t="s">
        <v>248</v>
      </c>
      <c r="B3354" s="3" t="s">
        <v>243</v>
      </c>
      <c r="C3354" s="3" t="s">
        <v>55</v>
      </c>
      <c r="D3354" s="4">
        <v>2356135.8346628742</v>
      </c>
      <c r="E3354" t="str">
        <f t="shared" si="104"/>
        <v>Apr</v>
      </c>
      <c r="F3354" t="str">
        <f t="shared" si="105"/>
        <v>2015</v>
      </c>
    </row>
    <row r="3355" spans="1:6" x14ac:dyDescent="0.25">
      <c r="A3355" s="5" t="s">
        <v>248</v>
      </c>
      <c r="B3355" s="3" t="s">
        <v>243</v>
      </c>
      <c r="C3355" s="3" t="s">
        <v>56</v>
      </c>
      <c r="D3355" s="4">
        <v>2293197.877824991</v>
      </c>
      <c r="E3355" t="str">
        <f t="shared" si="104"/>
        <v>May</v>
      </c>
      <c r="F3355" t="str">
        <f t="shared" si="105"/>
        <v>2015</v>
      </c>
    </row>
    <row r="3356" spans="1:6" x14ac:dyDescent="0.25">
      <c r="A3356" s="5" t="s">
        <v>248</v>
      </c>
      <c r="B3356" s="3" t="s">
        <v>243</v>
      </c>
      <c r="C3356" s="3" t="s">
        <v>57</v>
      </c>
      <c r="D3356" s="4">
        <v>2239276.4191862368</v>
      </c>
      <c r="E3356" t="str">
        <f t="shared" si="104"/>
        <v>Jun</v>
      </c>
      <c r="F3356" t="str">
        <f t="shared" si="105"/>
        <v>2015</v>
      </c>
    </row>
    <row r="3357" spans="1:6" x14ac:dyDescent="0.25">
      <c r="A3357" s="5" t="s">
        <v>248</v>
      </c>
      <c r="B3357" s="3" t="s">
        <v>243</v>
      </c>
      <c r="C3357" s="3" t="s">
        <v>58</v>
      </c>
      <c r="D3357" s="4">
        <v>2175384.7918574703</v>
      </c>
      <c r="E3357" t="str">
        <f t="shared" si="104"/>
        <v>Jul</v>
      </c>
      <c r="F3357" t="str">
        <f t="shared" si="105"/>
        <v>2015</v>
      </c>
    </row>
    <row r="3358" spans="1:6" x14ac:dyDescent="0.25">
      <c r="A3358" s="5" t="s">
        <v>248</v>
      </c>
      <c r="B3358" s="3" t="s">
        <v>243</v>
      </c>
      <c r="C3358" s="3" t="s">
        <v>59</v>
      </c>
      <c r="D3358" s="4">
        <v>2133530.3421045421</v>
      </c>
      <c r="E3358" t="str">
        <f t="shared" si="104"/>
        <v>Aug</v>
      </c>
      <c r="F3358" t="str">
        <f t="shared" si="105"/>
        <v>2015</v>
      </c>
    </row>
    <row r="3359" spans="1:6" x14ac:dyDescent="0.25">
      <c r="A3359" s="5" t="s">
        <v>248</v>
      </c>
      <c r="B3359" s="3" t="s">
        <v>243</v>
      </c>
      <c r="C3359" s="3" t="s">
        <v>60</v>
      </c>
      <c r="D3359" s="4">
        <v>2074621.2004205997</v>
      </c>
      <c r="E3359" t="str">
        <f t="shared" si="104"/>
        <v>Sep</v>
      </c>
      <c r="F3359" t="str">
        <f t="shared" si="105"/>
        <v>2015</v>
      </c>
    </row>
    <row r="3360" spans="1:6" x14ac:dyDescent="0.25">
      <c r="A3360" s="5" t="s">
        <v>248</v>
      </c>
      <c r="B3360" s="3" t="s">
        <v>243</v>
      </c>
      <c r="C3360" s="3" t="s">
        <v>61</v>
      </c>
      <c r="D3360" s="4">
        <v>2021224.6952662566</v>
      </c>
      <c r="E3360" t="str">
        <f t="shared" si="104"/>
        <v>Oct</v>
      </c>
      <c r="F3360" t="str">
        <f t="shared" si="105"/>
        <v>2015</v>
      </c>
    </row>
    <row r="3361" spans="1:6" x14ac:dyDescent="0.25">
      <c r="A3361" s="5" t="s">
        <v>248</v>
      </c>
      <c r="B3361" s="3" t="s">
        <v>243</v>
      </c>
      <c r="C3361" s="3" t="s">
        <v>62</v>
      </c>
      <c r="D3361" s="4">
        <v>1973023.1438956759</v>
      </c>
      <c r="E3361" t="str">
        <f t="shared" si="104"/>
        <v>Nov</v>
      </c>
      <c r="F3361" t="str">
        <f t="shared" si="105"/>
        <v>2015</v>
      </c>
    </row>
    <row r="3362" spans="1:6" x14ac:dyDescent="0.25">
      <c r="A3362" s="5" t="s">
        <v>248</v>
      </c>
      <c r="B3362" s="3" t="s">
        <v>243</v>
      </c>
      <c r="C3362" s="3" t="s">
        <v>63</v>
      </c>
      <c r="D3362" s="4">
        <v>1928636.604253914</v>
      </c>
      <c r="E3362" t="str">
        <f t="shared" si="104"/>
        <v>Dec</v>
      </c>
      <c r="F3362" t="str">
        <f t="shared" si="105"/>
        <v>2015</v>
      </c>
    </row>
    <row r="3363" spans="1:6" x14ac:dyDescent="0.25">
      <c r="A3363" s="5" t="s">
        <v>248</v>
      </c>
      <c r="B3363" s="3" t="s">
        <v>243</v>
      </c>
      <c r="C3363" s="3" t="s">
        <v>64</v>
      </c>
      <c r="D3363" s="4">
        <v>1879831.7714334934</v>
      </c>
      <c r="E3363" t="str">
        <f t="shared" si="104"/>
        <v>Jan</v>
      </c>
      <c r="F3363" t="str">
        <f t="shared" si="105"/>
        <v>2016</v>
      </c>
    </row>
    <row r="3364" spans="1:6" x14ac:dyDescent="0.25">
      <c r="A3364" s="5" t="s">
        <v>248</v>
      </c>
      <c r="B3364" s="3" t="s">
        <v>243</v>
      </c>
      <c r="C3364" s="3" t="s">
        <v>65</v>
      </c>
      <c r="D3364" s="4">
        <v>1835390.7810132164</v>
      </c>
      <c r="E3364" t="str">
        <f t="shared" si="104"/>
        <v>Feb</v>
      </c>
      <c r="F3364" t="str">
        <f t="shared" si="105"/>
        <v>2016</v>
      </c>
    </row>
    <row r="3365" spans="1:6" x14ac:dyDescent="0.25">
      <c r="A3365" s="5" t="s">
        <v>248</v>
      </c>
      <c r="B3365" s="3" t="s">
        <v>243</v>
      </c>
      <c r="C3365" s="3" t="s">
        <v>66</v>
      </c>
      <c r="D3365" s="4">
        <v>1793096.7394173266</v>
      </c>
      <c r="E3365" t="str">
        <f t="shared" si="104"/>
        <v>Mar</v>
      </c>
      <c r="F3365" t="str">
        <f t="shared" si="105"/>
        <v>2016</v>
      </c>
    </row>
    <row r="3366" spans="1:6" x14ac:dyDescent="0.25">
      <c r="A3366" s="5" t="s">
        <v>248</v>
      </c>
      <c r="B3366" s="3" t="s">
        <v>243</v>
      </c>
      <c r="C3366" s="3" t="s">
        <v>67</v>
      </c>
      <c r="D3366" s="4">
        <v>1750447.2737201094</v>
      </c>
      <c r="E3366" t="str">
        <f t="shared" si="104"/>
        <v>Apr</v>
      </c>
      <c r="F3366" t="str">
        <f t="shared" si="105"/>
        <v>2016</v>
      </c>
    </row>
    <row r="3367" spans="1:6" x14ac:dyDescent="0.25">
      <c r="A3367" s="5" t="s">
        <v>248</v>
      </c>
      <c r="B3367" s="3" t="s">
        <v>243</v>
      </c>
      <c r="C3367" s="3" t="s">
        <v>68</v>
      </c>
      <c r="D3367" s="4">
        <v>1716304.0494461455</v>
      </c>
      <c r="E3367" t="str">
        <f t="shared" si="104"/>
        <v>May</v>
      </c>
      <c r="F3367" t="str">
        <f t="shared" si="105"/>
        <v>2016</v>
      </c>
    </row>
    <row r="3368" spans="1:6" x14ac:dyDescent="0.25">
      <c r="A3368" s="5" t="s">
        <v>248</v>
      </c>
      <c r="B3368" s="3" t="s">
        <v>243</v>
      </c>
      <c r="C3368" s="3" t="s">
        <v>69</v>
      </c>
      <c r="D3368" s="4">
        <v>1677117.4393685374</v>
      </c>
      <c r="E3368" t="str">
        <f t="shared" si="104"/>
        <v>Jun</v>
      </c>
      <c r="F3368" t="str">
        <f t="shared" si="105"/>
        <v>2016</v>
      </c>
    </row>
    <row r="3369" spans="1:6" x14ac:dyDescent="0.25">
      <c r="A3369" s="5" t="s">
        <v>248</v>
      </c>
      <c r="B3369" s="3" t="s">
        <v>243</v>
      </c>
      <c r="C3369" s="3" t="s">
        <v>70</v>
      </c>
      <c r="D3369" s="4">
        <v>1639407.2605748323</v>
      </c>
      <c r="E3369" t="str">
        <f t="shared" si="104"/>
        <v>Jul</v>
      </c>
      <c r="F3369" t="str">
        <f t="shared" si="105"/>
        <v>2016</v>
      </c>
    </row>
    <row r="3370" spans="1:6" x14ac:dyDescent="0.25">
      <c r="A3370" s="5" t="s">
        <v>248</v>
      </c>
      <c r="B3370" s="3" t="s">
        <v>243</v>
      </c>
      <c r="C3370" s="3" t="s">
        <v>71</v>
      </c>
      <c r="D3370" s="4">
        <v>1599392.7239314395</v>
      </c>
      <c r="E3370" t="str">
        <f t="shared" si="104"/>
        <v>Aug</v>
      </c>
      <c r="F3370" t="str">
        <f t="shared" si="105"/>
        <v>2016</v>
      </c>
    </row>
    <row r="3371" spans="1:6" x14ac:dyDescent="0.25">
      <c r="A3371" s="5" t="s">
        <v>248</v>
      </c>
      <c r="B3371" s="3" t="s">
        <v>243</v>
      </c>
      <c r="C3371" s="3" t="s">
        <v>72</v>
      </c>
      <c r="D3371" s="4">
        <v>1549838.4986078434</v>
      </c>
      <c r="E3371" t="str">
        <f t="shared" si="104"/>
        <v>Sep</v>
      </c>
      <c r="F3371" t="str">
        <f t="shared" si="105"/>
        <v>2016</v>
      </c>
    </row>
    <row r="3372" spans="1:6" x14ac:dyDescent="0.25">
      <c r="A3372" s="5" t="s">
        <v>248</v>
      </c>
      <c r="B3372" s="3" t="s">
        <v>243</v>
      </c>
      <c r="C3372" s="3" t="s">
        <v>73</v>
      </c>
      <c r="D3372" s="4">
        <v>1509145.3713510307</v>
      </c>
      <c r="E3372" t="str">
        <f t="shared" si="104"/>
        <v>Oct</v>
      </c>
      <c r="F3372" t="str">
        <f t="shared" si="105"/>
        <v>2016</v>
      </c>
    </row>
    <row r="3373" spans="1:6" x14ac:dyDescent="0.25">
      <c r="A3373" s="5" t="s">
        <v>248</v>
      </c>
      <c r="B3373" s="3" t="s">
        <v>243</v>
      </c>
      <c r="C3373" s="3" t="s">
        <v>74</v>
      </c>
      <c r="D3373" s="4">
        <v>1469607.1264505568</v>
      </c>
      <c r="E3373" t="str">
        <f t="shared" si="104"/>
        <v>Nov</v>
      </c>
      <c r="F3373" t="str">
        <f t="shared" si="105"/>
        <v>2016</v>
      </c>
    </row>
    <row r="3374" spans="1:6" x14ac:dyDescent="0.25">
      <c r="A3374" s="5" t="s">
        <v>248</v>
      </c>
      <c r="B3374" s="3" t="s">
        <v>243</v>
      </c>
      <c r="C3374" s="3" t="s">
        <v>75</v>
      </c>
      <c r="D3374" s="4">
        <v>1433040.104372181</v>
      </c>
      <c r="E3374" t="str">
        <f t="shared" si="104"/>
        <v>Dec</v>
      </c>
      <c r="F3374" t="str">
        <f t="shared" si="105"/>
        <v>2016</v>
      </c>
    </row>
    <row r="3375" spans="1:6" x14ac:dyDescent="0.25">
      <c r="A3375" s="5" t="s">
        <v>248</v>
      </c>
      <c r="B3375" s="3" t="s">
        <v>243</v>
      </c>
      <c r="C3375" s="3" t="s">
        <v>76</v>
      </c>
      <c r="D3375" s="4">
        <v>1397433.790726485</v>
      </c>
      <c r="E3375" t="str">
        <f t="shared" si="104"/>
        <v>Jan</v>
      </c>
      <c r="F3375" t="str">
        <f t="shared" si="105"/>
        <v>2017</v>
      </c>
    </row>
    <row r="3376" spans="1:6" x14ac:dyDescent="0.25">
      <c r="A3376" s="5" t="s">
        <v>248</v>
      </c>
      <c r="B3376" s="3" t="s">
        <v>243</v>
      </c>
      <c r="C3376" s="3" t="s">
        <v>77</v>
      </c>
      <c r="D3376" s="4">
        <v>1366912.0018932549</v>
      </c>
      <c r="E3376" t="str">
        <f t="shared" si="104"/>
        <v>Feb</v>
      </c>
      <c r="F3376" t="str">
        <f t="shared" si="105"/>
        <v>2017</v>
      </c>
    </row>
    <row r="3377" spans="1:6" x14ac:dyDescent="0.25">
      <c r="A3377" s="5" t="s">
        <v>248</v>
      </c>
      <c r="B3377" s="3" t="s">
        <v>243</v>
      </c>
      <c r="C3377" s="3" t="s">
        <v>78</v>
      </c>
      <c r="D3377" s="4">
        <v>1342750.5832245972</v>
      </c>
      <c r="E3377" t="str">
        <f t="shared" si="104"/>
        <v>Mar</v>
      </c>
      <c r="F3377" t="str">
        <f t="shared" si="105"/>
        <v>2017</v>
      </c>
    </row>
    <row r="3378" spans="1:6" x14ac:dyDescent="0.25">
      <c r="A3378" s="5" t="s">
        <v>248</v>
      </c>
      <c r="B3378" s="3" t="s">
        <v>243</v>
      </c>
      <c r="C3378" s="3" t="s">
        <v>79</v>
      </c>
      <c r="D3378" s="4">
        <v>1309790.7517576681</v>
      </c>
      <c r="E3378" t="str">
        <f t="shared" si="104"/>
        <v>Apr</v>
      </c>
      <c r="F3378" t="str">
        <f t="shared" si="105"/>
        <v>2017</v>
      </c>
    </row>
    <row r="3379" spans="1:6" x14ac:dyDescent="0.25">
      <c r="A3379" s="5" t="s">
        <v>248</v>
      </c>
      <c r="B3379" s="3" t="s">
        <v>243</v>
      </c>
      <c r="C3379" s="3" t="s">
        <v>80</v>
      </c>
      <c r="D3379" s="4">
        <v>1275585.0322475471</v>
      </c>
      <c r="E3379" t="str">
        <f t="shared" si="104"/>
        <v>May</v>
      </c>
      <c r="F3379" t="str">
        <f t="shared" si="105"/>
        <v>2017</v>
      </c>
    </row>
    <row r="3380" spans="1:6" x14ac:dyDescent="0.25">
      <c r="A3380" s="5" t="s">
        <v>248</v>
      </c>
      <c r="B3380" s="3" t="s">
        <v>243</v>
      </c>
      <c r="C3380" s="3" t="s">
        <v>81</v>
      </c>
      <c r="D3380" s="4">
        <v>1252969.8706566412</v>
      </c>
      <c r="E3380" t="str">
        <f t="shared" si="104"/>
        <v>Jun</v>
      </c>
      <c r="F3380" t="str">
        <f t="shared" si="105"/>
        <v>2017</v>
      </c>
    </row>
    <row r="3381" spans="1:6" x14ac:dyDescent="0.25">
      <c r="A3381" s="5" t="s">
        <v>248</v>
      </c>
      <c r="B3381" s="3" t="s">
        <v>243</v>
      </c>
      <c r="C3381" s="3" t="s">
        <v>82</v>
      </c>
      <c r="D3381" s="4">
        <v>1215562.4179379907</v>
      </c>
      <c r="E3381" t="str">
        <f t="shared" si="104"/>
        <v>Jul</v>
      </c>
      <c r="F3381" t="str">
        <f t="shared" si="105"/>
        <v>2017</v>
      </c>
    </row>
    <row r="3382" spans="1:6" x14ac:dyDescent="0.25">
      <c r="A3382" s="5" t="s">
        <v>248</v>
      </c>
      <c r="B3382" s="3" t="s">
        <v>243</v>
      </c>
      <c r="C3382" s="3" t="s">
        <v>83</v>
      </c>
      <c r="D3382" s="4">
        <v>1191911.4600213496</v>
      </c>
      <c r="E3382" t="str">
        <f t="shared" si="104"/>
        <v>Aug</v>
      </c>
      <c r="F3382" t="str">
        <f t="shared" si="105"/>
        <v>2017</v>
      </c>
    </row>
    <row r="3383" spans="1:6" x14ac:dyDescent="0.25">
      <c r="A3383" s="5" t="s">
        <v>248</v>
      </c>
      <c r="B3383" s="3" t="s">
        <v>243</v>
      </c>
      <c r="C3383" s="3" t="s">
        <v>84</v>
      </c>
      <c r="D3383" s="4">
        <v>1163780.193074103</v>
      </c>
      <c r="E3383" t="str">
        <f t="shared" si="104"/>
        <v>Sep</v>
      </c>
      <c r="F3383" t="str">
        <f t="shared" si="105"/>
        <v>2017</v>
      </c>
    </row>
    <row r="3384" spans="1:6" x14ac:dyDescent="0.25">
      <c r="A3384" s="5" t="s">
        <v>248</v>
      </c>
      <c r="B3384" s="3" t="s">
        <v>243</v>
      </c>
      <c r="C3384" s="3" t="s">
        <v>85</v>
      </c>
      <c r="D3384" s="4">
        <v>1132256.1170404512</v>
      </c>
      <c r="E3384" t="str">
        <f t="shared" si="104"/>
        <v>Oct</v>
      </c>
      <c r="F3384" t="str">
        <f t="shared" si="105"/>
        <v>2017</v>
      </c>
    </row>
    <row r="3385" spans="1:6" x14ac:dyDescent="0.25">
      <c r="A3385" s="5" t="s">
        <v>248</v>
      </c>
      <c r="B3385" s="3" t="s">
        <v>243</v>
      </c>
      <c r="C3385" s="3" t="s">
        <v>86</v>
      </c>
      <c r="D3385" s="4">
        <v>1112805.3376306219</v>
      </c>
      <c r="E3385" t="str">
        <f t="shared" si="104"/>
        <v>Nov</v>
      </c>
      <c r="F3385" t="str">
        <f t="shared" si="105"/>
        <v>2017</v>
      </c>
    </row>
    <row r="3386" spans="1:6" x14ac:dyDescent="0.25">
      <c r="A3386" s="5" t="s">
        <v>248</v>
      </c>
      <c r="B3386" s="3" t="s">
        <v>243</v>
      </c>
      <c r="C3386" s="3" t="s">
        <v>87</v>
      </c>
      <c r="D3386" s="4">
        <v>1097859.5384145144</v>
      </c>
      <c r="E3386" t="str">
        <f t="shared" si="104"/>
        <v>Dec</v>
      </c>
      <c r="F3386" t="str">
        <f t="shared" si="105"/>
        <v>2017</v>
      </c>
    </row>
    <row r="3387" spans="1:6" x14ac:dyDescent="0.25">
      <c r="A3387" s="5" t="s">
        <v>248</v>
      </c>
      <c r="B3387" s="3" t="s">
        <v>243</v>
      </c>
      <c r="C3387" s="3" t="s">
        <v>88</v>
      </c>
      <c r="D3387" s="4">
        <v>1069169.8319624863</v>
      </c>
      <c r="E3387" t="str">
        <f t="shared" si="104"/>
        <v>Jan</v>
      </c>
      <c r="F3387" t="str">
        <f t="shared" si="105"/>
        <v>2018</v>
      </c>
    </row>
    <row r="3388" spans="1:6" x14ac:dyDescent="0.25">
      <c r="A3388" s="5" t="s">
        <v>248</v>
      </c>
      <c r="B3388" s="3" t="s">
        <v>243</v>
      </c>
      <c r="C3388" s="3" t="s">
        <v>89</v>
      </c>
      <c r="D3388" s="4">
        <v>1045170.8722049681</v>
      </c>
      <c r="E3388" t="str">
        <f t="shared" si="104"/>
        <v>Feb</v>
      </c>
      <c r="F3388" t="str">
        <f t="shared" si="105"/>
        <v>2018</v>
      </c>
    </row>
    <row r="3389" spans="1:6" x14ac:dyDescent="0.25">
      <c r="A3389" s="5" t="s">
        <v>248</v>
      </c>
      <c r="B3389" s="3" t="s">
        <v>243</v>
      </c>
      <c r="C3389" s="3" t="s">
        <v>90</v>
      </c>
      <c r="D3389" s="4">
        <v>1022976.6856041632</v>
      </c>
      <c r="E3389" t="str">
        <f t="shared" si="104"/>
        <v>Mar</v>
      </c>
      <c r="F3389" t="str">
        <f t="shared" si="105"/>
        <v>2018</v>
      </c>
    </row>
    <row r="3390" spans="1:6" x14ac:dyDescent="0.25">
      <c r="A3390" s="5" t="s">
        <v>248</v>
      </c>
      <c r="B3390" s="3" t="s">
        <v>243</v>
      </c>
      <c r="C3390" s="3" t="s">
        <v>91</v>
      </c>
      <c r="D3390" s="4">
        <v>992773.72238457389</v>
      </c>
      <c r="E3390" t="str">
        <f t="shared" si="104"/>
        <v>Apr</v>
      </c>
      <c r="F3390" t="str">
        <f t="shared" si="105"/>
        <v>2018</v>
      </c>
    </row>
    <row r="3391" spans="1:6" x14ac:dyDescent="0.25">
      <c r="A3391" s="5" t="s">
        <v>248</v>
      </c>
      <c r="B3391" s="3" t="s">
        <v>243</v>
      </c>
      <c r="C3391" s="3" t="s">
        <v>92</v>
      </c>
      <c r="D3391" s="4">
        <v>969737.88721970061</v>
      </c>
      <c r="E3391" t="str">
        <f t="shared" si="104"/>
        <v>May</v>
      </c>
      <c r="F3391" t="str">
        <f t="shared" si="105"/>
        <v>2018</v>
      </c>
    </row>
    <row r="3392" spans="1:6" x14ac:dyDescent="0.25">
      <c r="A3392" s="5" t="s">
        <v>248</v>
      </c>
      <c r="B3392" s="3" t="s">
        <v>243</v>
      </c>
      <c r="C3392" s="3" t="s">
        <v>93</v>
      </c>
      <c r="D3392" s="4">
        <v>956818.48311308201</v>
      </c>
      <c r="E3392" t="str">
        <f t="shared" si="104"/>
        <v>Jun</v>
      </c>
      <c r="F3392" t="str">
        <f t="shared" si="105"/>
        <v>2018</v>
      </c>
    </row>
    <row r="3393" spans="1:6" x14ac:dyDescent="0.25">
      <c r="A3393" s="5" t="s">
        <v>248</v>
      </c>
      <c r="B3393" s="3" t="s">
        <v>243</v>
      </c>
      <c r="C3393" s="3" t="s">
        <v>94</v>
      </c>
      <c r="D3393" s="4">
        <v>932986.2440320733</v>
      </c>
      <c r="E3393" t="str">
        <f t="shared" si="104"/>
        <v>Jul</v>
      </c>
      <c r="F3393" t="str">
        <f t="shared" si="105"/>
        <v>2018</v>
      </c>
    </row>
    <row r="3394" spans="1:6" x14ac:dyDescent="0.25">
      <c r="A3394" s="5" t="s">
        <v>248</v>
      </c>
      <c r="B3394" s="3" t="s">
        <v>243</v>
      </c>
      <c r="C3394" s="3" t="s">
        <v>95</v>
      </c>
      <c r="D3394" s="4">
        <v>915153.88381312054</v>
      </c>
      <c r="E3394" t="str">
        <f t="shared" si="104"/>
        <v>Aug</v>
      </c>
      <c r="F3394" t="str">
        <f t="shared" si="105"/>
        <v>2018</v>
      </c>
    </row>
    <row r="3395" spans="1:6" x14ac:dyDescent="0.25">
      <c r="A3395" s="5" t="s">
        <v>248</v>
      </c>
      <c r="B3395" s="3" t="s">
        <v>243</v>
      </c>
      <c r="C3395" s="3" t="s">
        <v>96</v>
      </c>
      <c r="D3395" s="4">
        <v>898960.98421308468</v>
      </c>
      <c r="E3395" t="str">
        <f t="shared" ref="E3395:E3458" si="106">MID(C3395,1,3)</f>
        <v>Sep</v>
      </c>
      <c r="F3395" t="str">
        <f t="shared" ref="F3395:F3458" si="107">MID(C3395,5,4)</f>
        <v>2018</v>
      </c>
    </row>
    <row r="3396" spans="1:6" x14ac:dyDescent="0.25">
      <c r="A3396" s="5" t="s">
        <v>248</v>
      </c>
      <c r="B3396" s="3" t="s">
        <v>243</v>
      </c>
      <c r="C3396" s="3" t="s">
        <v>97</v>
      </c>
      <c r="D3396" s="4">
        <v>885133.89403291955</v>
      </c>
      <c r="E3396" t="str">
        <f t="shared" si="106"/>
        <v>Oct</v>
      </c>
      <c r="F3396" t="str">
        <f t="shared" si="107"/>
        <v>2018</v>
      </c>
    </row>
    <row r="3397" spans="1:6" x14ac:dyDescent="0.25">
      <c r="A3397" s="5" t="s">
        <v>248</v>
      </c>
      <c r="B3397" s="3" t="s">
        <v>243</v>
      </c>
      <c r="C3397" s="3" t="s">
        <v>98</v>
      </c>
      <c r="D3397" s="4">
        <v>861537.96951684915</v>
      </c>
      <c r="E3397" t="str">
        <f t="shared" si="106"/>
        <v>Nov</v>
      </c>
      <c r="F3397" t="str">
        <f t="shared" si="107"/>
        <v>2018</v>
      </c>
    </row>
    <row r="3398" spans="1:6" x14ac:dyDescent="0.25">
      <c r="A3398" s="5" t="s">
        <v>248</v>
      </c>
      <c r="B3398" s="3" t="s">
        <v>243</v>
      </c>
      <c r="C3398" s="3" t="s">
        <v>99</v>
      </c>
      <c r="D3398" s="4">
        <v>839526.49327631528</v>
      </c>
      <c r="E3398" t="str">
        <f t="shared" si="106"/>
        <v>Dec</v>
      </c>
      <c r="F3398" t="str">
        <f t="shared" si="107"/>
        <v>2018</v>
      </c>
    </row>
    <row r="3399" spans="1:6" x14ac:dyDescent="0.25">
      <c r="A3399" s="5" t="s">
        <v>248</v>
      </c>
      <c r="B3399" s="3" t="s">
        <v>243</v>
      </c>
      <c r="C3399" s="3" t="s">
        <v>100</v>
      </c>
      <c r="D3399" s="4">
        <v>821831.54434933374</v>
      </c>
      <c r="E3399" t="str">
        <f t="shared" si="106"/>
        <v>Jan</v>
      </c>
      <c r="F3399" t="str">
        <f t="shared" si="107"/>
        <v>2019</v>
      </c>
    </row>
    <row r="3400" spans="1:6" x14ac:dyDescent="0.25">
      <c r="A3400" s="5" t="s">
        <v>248</v>
      </c>
      <c r="B3400" s="3" t="s">
        <v>243</v>
      </c>
      <c r="C3400" s="3" t="s">
        <v>101</v>
      </c>
      <c r="D3400" s="4">
        <v>805597.06689499749</v>
      </c>
      <c r="E3400" t="str">
        <f t="shared" si="106"/>
        <v>Feb</v>
      </c>
      <c r="F3400" t="str">
        <f t="shared" si="107"/>
        <v>2019</v>
      </c>
    </row>
    <row r="3401" spans="1:6" x14ac:dyDescent="0.25">
      <c r="A3401" s="5" t="s">
        <v>248</v>
      </c>
      <c r="B3401" s="3" t="s">
        <v>243</v>
      </c>
      <c r="C3401" s="3" t="s">
        <v>102</v>
      </c>
      <c r="D3401" s="4">
        <v>792096.17447600083</v>
      </c>
      <c r="E3401" t="str">
        <f t="shared" si="106"/>
        <v>Mar</v>
      </c>
      <c r="F3401" t="str">
        <f t="shared" si="107"/>
        <v>2019</v>
      </c>
    </row>
    <row r="3402" spans="1:6" x14ac:dyDescent="0.25">
      <c r="A3402" s="5" t="s">
        <v>248</v>
      </c>
      <c r="B3402" s="3" t="s">
        <v>243</v>
      </c>
      <c r="C3402" s="3" t="s">
        <v>103</v>
      </c>
      <c r="D3402" s="4">
        <v>774601.95271049859</v>
      </c>
      <c r="E3402" t="str">
        <f t="shared" si="106"/>
        <v>Apr</v>
      </c>
      <c r="F3402" t="str">
        <f t="shared" si="107"/>
        <v>2019</v>
      </c>
    </row>
    <row r="3403" spans="1:6" x14ac:dyDescent="0.25">
      <c r="A3403" s="5" t="s">
        <v>248</v>
      </c>
      <c r="B3403" s="3" t="s">
        <v>243</v>
      </c>
      <c r="C3403" s="3" t="s">
        <v>104</v>
      </c>
      <c r="D3403" s="4">
        <v>760895.71863864909</v>
      </c>
      <c r="E3403" t="str">
        <f t="shared" si="106"/>
        <v>May</v>
      </c>
      <c r="F3403" t="str">
        <f t="shared" si="107"/>
        <v>2019</v>
      </c>
    </row>
    <row r="3404" spans="1:6" x14ac:dyDescent="0.25">
      <c r="A3404" s="5" t="s">
        <v>248</v>
      </c>
      <c r="B3404" s="3" t="s">
        <v>243</v>
      </c>
      <c r="C3404" s="3" t="s">
        <v>105</v>
      </c>
      <c r="D3404" s="4">
        <v>752031.34865871142</v>
      </c>
      <c r="E3404" t="str">
        <f t="shared" si="106"/>
        <v>Jun</v>
      </c>
      <c r="F3404" t="str">
        <f t="shared" si="107"/>
        <v>2019</v>
      </c>
    </row>
    <row r="3405" spans="1:6" x14ac:dyDescent="0.25">
      <c r="A3405" s="5" t="s">
        <v>248</v>
      </c>
      <c r="B3405" s="3" t="s">
        <v>243</v>
      </c>
      <c r="C3405" s="3" t="s">
        <v>106</v>
      </c>
      <c r="D3405" s="4">
        <v>736701.2217296497</v>
      </c>
      <c r="E3405" t="str">
        <f t="shared" si="106"/>
        <v>Jul</v>
      </c>
      <c r="F3405" t="str">
        <f t="shared" si="107"/>
        <v>2019</v>
      </c>
    </row>
    <row r="3406" spans="1:6" x14ac:dyDescent="0.25">
      <c r="A3406" s="5" t="s">
        <v>248</v>
      </c>
      <c r="B3406" s="3" t="s">
        <v>243</v>
      </c>
      <c r="C3406" s="3" t="s">
        <v>107</v>
      </c>
      <c r="D3406" s="4">
        <v>726139.8155015274</v>
      </c>
      <c r="E3406" t="str">
        <f t="shared" si="106"/>
        <v>Aug</v>
      </c>
      <c r="F3406" t="str">
        <f t="shared" si="107"/>
        <v>2019</v>
      </c>
    </row>
    <row r="3407" spans="1:6" x14ac:dyDescent="0.25">
      <c r="A3407" s="5" t="s">
        <v>248</v>
      </c>
      <c r="B3407" s="3" t="s">
        <v>243</v>
      </c>
      <c r="C3407" s="3" t="s">
        <v>108</v>
      </c>
      <c r="D3407" s="4">
        <v>710243.52769158629</v>
      </c>
      <c r="E3407" t="str">
        <f t="shared" si="106"/>
        <v>Sep</v>
      </c>
      <c r="F3407" t="str">
        <f t="shared" si="107"/>
        <v>2019</v>
      </c>
    </row>
    <row r="3408" spans="1:6" x14ac:dyDescent="0.25">
      <c r="A3408" s="5" t="s">
        <v>248</v>
      </c>
      <c r="B3408" s="3" t="s">
        <v>243</v>
      </c>
      <c r="C3408" s="3" t="s">
        <v>109</v>
      </c>
      <c r="D3408" s="4">
        <v>696582.43224378419</v>
      </c>
      <c r="E3408" t="str">
        <f t="shared" si="106"/>
        <v>Oct</v>
      </c>
      <c r="F3408" t="str">
        <f t="shared" si="107"/>
        <v>2019</v>
      </c>
    </row>
    <row r="3409" spans="1:6" x14ac:dyDescent="0.25">
      <c r="A3409" s="5" t="s">
        <v>248</v>
      </c>
      <c r="B3409" s="3" t="s">
        <v>243</v>
      </c>
      <c r="C3409" s="3" t="s">
        <v>110</v>
      </c>
      <c r="D3409" s="4">
        <v>687288.38399422495</v>
      </c>
      <c r="E3409" t="str">
        <f t="shared" si="106"/>
        <v>Nov</v>
      </c>
      <c r="F3409" t="str">
        <f t="shared" si="107"/>
        <v>2019</v>
      </c>
    </row>
    <row r="3410" spans="1:6" x14ac:dyDescent="0.25">
      <c r="A3410" s="5" t="s">
        <v>248</v>
      </c>
      <c r="B3410" s="3" t="s">
        <v>243</v>
      </c>
      <c r="C3410" s="3" t="s">
        <v>111</v>
      </c>
      <c r="D3410" s="4">
        <v>673968.52410993178</v>
      </c>
      <c r="E3410" t="str">
        <f t="shared" si="106"/>
        <v>Dec</v>
      </c>
      <c r="F3410" t="str">
        <f t="shared" si="107"/>
        <v>2019</v>
      </c>
    </row>
    <row r="3411" spans="1:6" x14ac:dyDescent="0.25">
      <c r="A3411" s="5" t="s">
        <v>248</v>
      </c>
      <c r="B3411" s="3" t="s">
        <v>243</v>
      </c>
      <c r="C3411" s="3" t="s">
        <v>112</v>
      </c>
      <c r="D3411" s="4">
        <v>655266.86013251962</v>
      </c>
      <c r="E3411" t="str">
        <f t="shared" si="106"/>
        <v>Jan</v>
      </c>
      <c r="F3411" t="str">
        <f t="shared" si="107"/>
        <v>2020</v>
      </c>
    </row>
    <row r="3412" spans="1:6" x14ac:dyDescent="0.25">
      <c r="A3412" s="5" t="s">
        <v>248</v>
      </c>
      <c r="B3412" s="3" t="s">
        <v>243</v>
      </c>
      <c r="C3412" s="3" t="s">
        <v>113</v>
      </c>
      <c r="D3412" s="4">
        <v>642166.12063356722</v>
      </c>
      <c r="E3412" t="str">
        <f t="shared" si="106"/>
        <v>Feb</v>
      </c>
      <c r="F3412" t="str">
        <f t="shared" si="107"/>
        <v>2020</v>
      </c>
    </row>
    <row r="3413" spans="1:6" x14ac:dyDescent="0.25">
      <c r="A3413" s="5" t="s">
        <v>248</v>
      </c>
      <c r="B3413" s="3" t="s">
        <v>243</v>
      </c>
      <c r="C3413" s="3" t="s">
        <v>114</v>
      </c>
      <c r="D3413" s="4">
        <v>632060.92087711114</v>
      </c>
      <c r="E3413" t="str">
        <f t="shared" si="106"/>
        <v>Mar</v>
      </c>
      <c r="F3413" t="str">
        <f t="shared" si="107"/>
        <v>2020</v>
      </c>
    </row>
    <row r="3414" spans="1:6" x14ac:dyDescent="0.25">
      <c r="A3414" s="5" t="s">
        <v>248</v>
      </c>
      <c r="B3414" s="3" t="s">
        <v>243</v>
      </c>
      <c r="C3414" s="3" t="s">
        <v>115</v>
      </c>
      <c r="D3414" s="4">
        <v>619414.19092909887</v>
      </c>
      <c r="E3414" t="str">
        <f t="shared" si="106"/>
        <v>Apr</v>
      </c>
      <c r="F3414" t="str">
        <f t="shared" si="107"/>
        <v>2020</v>
      </c>
    </row>
    <row r="3415" spans="1:6" x14ac:dyDescent="0.25">
      <c r="A3415" s="5" t="s">
        <v>248</v>
      </c>
      <c r="B3415" s="3" t="s">
        <v>243</v>
      </c>
      <c r="C3415" s="3" t="s">
        <v>116</v>
      </c>
      <c r="D3415" s="4">
        <v>611197.52537705074</v>
      </c>
      <c r="E3415" t="str">
        <f t="shared" si="106"/>
        <v>May</v>
      </c>
      <c r="F3415" t="str">
        <f t="shared" si="107"/>
        <v>2020</v>
      </c>
    </row>
    <row r="3416" spans="1:6" x14ac:dyDescent="0.25">
      <c r="A3416" s="5" t="s">
        <v>248</v>
      </c>
      <c r="B3416" s="3" t="s">
        <v>243</v>
      </c>
      <c r="C3416" s="3" t="s">
        <v>117</v>
      </c>
      <c r="D3416" s="4">
        <v>604559.60742183519</v>
      </c>
      <c r="E3416" t="str">
        <f t="shared" si="106"/>
        <v>Jun</v>
      </c>
      <c r="F3416" t="str">
        <f t="shared" si="107"/>
        <v>2020</v>
      </c>
    </row>
    <row r="3417" spans="1:6" x14ac:dyDescent="0.25">
      <c r="A3417" s="5" t="s">
        <v>248</v>
      </c>
      <c r="B3417" s="3" t="s">
        <v>243</v>
      </c>
      <c r="C3417" s="3" t="s">
        <v>118</v>
      </c>
      <c r="D3417" s="4">
        <v>584857.41349008447</v>
      </c>
      <c r="E3417" t="str">
        <f t="shared" si="106"/>
        <v>Jul</v>
      </c>
      <c r="F3417" t="str">
        <f t="shared" si="107"/>
        <v>2020</v>
      </c>
    </row>
    <row r="3418" spans="1:6" x14ac:dyDescent="0.25">
      <c r="A3418" s="5" t="s">
        <v>248</v>
      </c>
      <c r="B3418" s="3" t="s">
        <v>243</v>
      </c>
      <c r="C3418" s="3" t="s">
        <v>119</v>
      </c>
      <c r="D3418" s="4">
        <v>570090.36873114575</v>
      </c>
      <c r="E3418" t="str">
        <f t="shared" si="106"/>
        <v>Aug</v>
      </c>
      <c r="F3418" t="str">
        <f t="shared" si="107"/>
        <v>2020</v>
      </c>
    </row>
    <row r="3419" spans="1:6" x14ac:dyDescent="0.25">
      <c r="A3419" s="5" t="s">
        <v>248</v>
      </c>
      <c r="B3419" s="3" t="s">
        <v>243</v>
      </c>
      <c r="C3419" s="3" t="s">
        <v>120</v>
      </c>
      <c r="D3419" s="4">
        <v>561115.73051214474</v>
      </c>
      <c r="E3419" t="str">
        <f t="shared" si="106"/>
        <v>Sep</v>
      </c>
      <c r="F3419" t="str">
        <f t="shared" si="107"/>
        <v>2020</v>
      </c>
    </row>
    <row r="3420" spans="1:6" x14ac:dyDescent="0.25">
      <c r="A3420" s="5" t="s">
        <v>248</v>
      </c>
      <c r="B3420" s="3" t="s">
        <v>243</v>
      </c>
      <c r="C3420" s="3" t="s">
        <v>121</v>
      </c>
      <c r="D3420" s="4">
        <v>549330.74606015091</v>
      </c>
      <c r="E3420" t="str">
        <f t="shared" si="106"/>
        <v>Oct</v>
      </c>
      <c r="F3420" t="str">
        <f t="shared" si="107"/>
        <v>2020</v>
      </c>
    </row>
    <row r="3421" spans="1:6" x14ac:dyDescent="0.25">
      <c r="A3421" s="5" t="s">
        <v>248</v>
      </c>
      <c r="B3421" s="3" t="s">
        <v>243</v>
      </c>
      <c r="C3421" s="3" t="s">
        <v>122</v>
      </c>
      <c r="D3421" s="4">
        <v>535343.97207053145</v>
      </c>
      <c r="E3421" t="str">
        <f t="shared" si="106"/>
        <v>Nov</v>
      </c>
      <c r="F3421" t="str">
        <f t="shared" si="107"/>
        <v>2020</v>
      </c>
    </row>
    <row r="3422" spans="1:6" x14ac:dyDescent="0.25">
      <c r="A3422" s="5" t="s">
        <v>248</v>
      </c>
      <c r="B3422" s="3" t="s">
        <v>243</v>
      </c>
      <c r="C3422" s="3" t="s">
        <v>123</v>
      </c>
      <c r="D3422" s="4">
        <v>521932.26942921517</v>
      </c>
      <c r="E3422" t="str">
        <f t="shared" si="106"/>
        <v>Dec</v>
      </c>
      <c r="F3422" t="str">
        <f t="shared" si="107"/>
        <v>2020</v>
      </c>
    </row>
    <row r="3423" spans="1:6" x14ac:dyDescent="0.25">
      <c r="A3423" s="5" t="s">
        <v>248</v>
      </c>
      <c r="B3423" s="3" t="s">
        <v>243</v>
      </c>
      <c r="C3423" s="3" t="s">
        <v>124</v>
      </c>
      <c r="D3423" s="4">
        <v>507550.67209953314</v>
      </c>
      <c r="E3423" t="str">
        <f t="shared" si="106"/>
        <v>Jan</v>
      </c>
      <c r="F3423" t="str">
        <f t="shared" si="107"/>
        <v>2021</v>
      </c>
    </row>
    <row r="3424" spans="1:6" x14ac:dyDescent="0.25">
      <c r="A3424" s="5" t="s">
        <v>248</v>
      </c>
      <c r="B3424" s="3" t="s">
        <v>243</v>
      </c>
      <c r="C3424" s="3" t="s">
        <v>125</v>
      </c>
      <c r="D3424" s="4">
        <v>499889.36286782642</v>
      </c>
      <c r="E3424" t="str">
        <f t="shared" si="106"/>
        <v>Feb</v>
      </c>
      <c r="F3424" t="str">
        <f t="shared" si="107"/>
        <v>2021</v>
      </c>
    </row>
    <row r="3425" spans="1:6" x14ac:dyDescent="0.25">
      <c r="A3425" s="5" t="s">
        <v>248</v>
      </c>
      <c r="B3425" s="3" t="s">
        <v>243</v>
      </c>
      <c r="C3425" s="3" t="s">
        <v>126</v>
      </c>
      <c r="D3425" s="4">
        <v>490780.09276824509</v>
      </c>
      <c r="E3425" t="str">
        <f t="shared" si="106"/>
        <v>Mar</v>
      </c>
      <c r="F3425" t="str">
        <f t="shared" si="107"/>
        <v>2021</v>
      </c>
    </row>
    <row r="3426" spans="1:6" x14ac:dyDescent="0.25">
      <c r="A3426" s="5" t="s">
        <v>248</v>
      </c>
      <c r="B3426" s="3" t="s">
        <v>243</v>
      </c>
      <c r="C3426" s="3" t="s">
        <v>127</v>
      </c>
      <c r="D3426" s="4">
        <v>474649.31501731602</v>
      </c>
      <c r="E3426" t="str">
        <f t="shared" si="106"/>
        <v>Apr</v>
      </c>
      <c r="F3426" t="str">
        <f t="shared" si="107"/>
        <v>2021</v>
      </c>
    </row>
    <row r="3427" spans="1:6" x14ac:dyDescent="0.25">
      <c r="A3427" s="5" t="s">
        <v>248</v>
      </c>
      <c r="B3427" s="3" t="s">
        <v>243</v>
      </c>
      <c r="C3427" s="3" t="s">
        <v>128</v>
      </c>
      <c r="D3427" s="4">
        <v>465422.89358320681</v>
      </c>
      <c r="E3427" t="str">
        <f t="shared" si="106"/>
        <v>May</v>
      </c>
      <c r="F3427" t="str">
        <f t="shared" si="107"/>
        <v>2021</v>
      </c>
    </row>
    <row r="3428" spans="1:6" x14ac:dyDescent="0.25">
      <c r="A3428" s="5" t="s">
        <v>248</v>
      </c>
      <c r="B3428" s="3" t="s">
        <v>243</v>
      </c>
      <c r="C3428" s="3" t="s">
        <v>129</v>
      </c>
      <c r="D3428" s="4">
        <v>464962.27472319116</v>
      </c>
      <c r="E3428" t="str">
        <f t="shared" si="106"/>
        <v>Jun</v>
      </c>
      <c r="F3428" t="str">
        <f t="shared" si="107"/>
        <v>2021</v>
      </c>
    </row>
    <row r="3429" spans="1:6" x14ac:dyDescent="0.25">
      <c r="A3429" s="5" t="s">
        <v>248</v>
      </c>
      <c r="B3429" s="3" t="s">
        <v>243</v>
      </c>
      <c r="C3429" s="3" t="s">
        <v>130</v>
      </c>
      <c r="D3429" s="4">
        <v>419595.34693565295</v>
      </c>
      <c r="E3429" t="str">
        <f t="shared" si="106"/>
        <v>Jul</v>
      </c>
      <c r="F3429" t="str">
        <f t="shared" si="107"/>
        <v>2021</v>
      </c>
    </row>
    <row r="3430" spans="1:6" x14ac:dyDescent="0.25">
      <c r="A3430" s="5" t="s">
        <v>248</v>
      </c>
      <c r="B3430" s="3" t="s">
        <v>243</v>
      </c>
      <c r="C3430" s="3" t="s">
        <v>131</v>
      </c>
      <c r="D3430" s="4">
        <v>408009.8952516889</v>
      </c>
      <c r="E3430" t="str">
        <f t="shared" si="106"/>
        <v>Aug</v>
      </c>
      <c r="F3430" t="str">
        <f t="shared" si="107"/>
        <v>2021</v>
      </c>
    </row>
    <row r="3431" spans="1:6" x14ac:dyDescent="0.25">
      <c r="A3431" s="5" t="s">
        <v>248</v>
      </c>
      <c r="B3431" s="3" t="s">
        <v>243</v>
      </c>
      <c r="C3431" s="3" t="s">
        <v>132</v>
      </c>
      <c r="D3431" s="4">
        <v>397151.85135834274</v>
      </c>
      <c r="E3431" t="str">
        <f t="shared" si="106"/>
        <v>Sep</v>
      </c>
      <c r="F3431" t="str">
        <f t="shared" si="107"/>
        <v>2021</v>
      </c>
    </row>
    <row r="3432" spans="1:6" x14ac:dyDescent="0.25">
      <c r="A3432" s="5" t="s">
        <v>248</v>
      </c>
      <c r="B3432" s="3" t="s">
        <v>243</v>
      </c>
      <c r="C3432" s="3" t="s">
        <v>133</v>
      </c>
      <c r="D3432" s="4">
        <v>388727.54042891035</v>
      </c>
      <c r="E3432" t="str">
        <f t="shared" si="106"/>
        <v>Oct</v>
      </c>
      <c r="F3432" t="str">
        <f t="shared" si="107"/>
        <v>2021</v>
      </c>
    </row>
    <row r="3433" spans="1:6" x14ac:dyDescent="0.25">
      <c r="A3433" s="5" t="s">
        <v>248</v>
      </c>
      <c r="B3433" s="3" t="s">
        <v>243</v>
      </c>
      <c r="C3433" s="3" t="s">
        <v>134</v>
      </c>
      <c r="D3433" s="4">
        <v>379220.68114839646</v>
      </c>
      <c r="E3433" t="str">
        <f t="shared" si="106"/>
        <v>Nov</v>
      </c>
      <c r="F3433" t="str">
        <f t="shared" si="107"/>
        <v>2021</v>
      </c>
    </row>
    <row r="3434" spans="1:6" x14ac:dyDescent="0.25">
      <c r="A3434" s="5" t="s">
        <v>248</v>
      </c>
      <c r="B3434" s="3" t="s">
        <v>243</v>
      </c>
      <c r="C3434" s="3" t="s">
        <v>135</v>
      </c>
      <c r="D3434" s="4">
        <v>373067.12801465159</v>
      </c>
      <c r="E3434" t="str">
        <f t="shared" si="106"/>
        <v>Dec</v>
      </c>
      <c r="F3434" t="str">
        <f t="shared" si="107"/>
        <v>2021</v>
      </c>
    </row>
    <row r="3435" spans="1:6" x14ac:dyDescent="0.25">
      <c r="A3435" s="5" t="s">
        <v>248</v>
      </c>
      <c r="B3435" s="3" t="s">
        <v>243</v>
      </c>
      <c r="C3435" s="3" t="s">
        <v>136</v>
      </c>
      <c r="D3435" s="4">
        <v>365688.49649805133</v>
      </c>
      <c r="E3435" t="str">
        <f t="shared" si="106"/>
        <v>Jan</v>
      </c>
      <c r="F3435" t="str">
        <f t="shared" si="107"/>
        <v>2022</v>
      </c>
    </row>
    <row r="3436" spans="1:6" x14ac:dyDescent="0.25">
      <c r="A3436" s="5" t="s">
        <v>248</v>
      </c>
      <c r="B3436" s="3" t="s">
        <v>243</v>
      </c>
      <c r="C3436" s="3" t="s">
        <v>137</v>
      </c>
      <c r="D3436" s="4">
        <v>358704.70114713185</v>
      </c>
      <c r="E3436" t="str">
        <f t="shared" si="106"/>
        <v>Feb</v>
      </c>
      <c r="F3436" t="str">
        <f t="shared" si="107"/>
        <v>2022</v>
      </c>
    </row>
    <row r="3437" spans="1:6" x14ac:dyDescent="0.25">
      <c r="A3437" s="5" t="s">
        <v>248</v>
      </c>
      <c r="B3437" s="3" t="s">
        <v>243</v>
      </c>
      <c r="C3437" s="3" t="s">
        <v>138</v>
      </c>
      <c r="D3437" s="4">
        <v>353146.16261835233</v>
      </c>
      <c r="E3437" t="str">
        <f t="shared" si="106"/>
        <v>Mar</v>
      </c>
      <c r="F3437" t="str">
        <f t="shared" si="107"/>
        <v>2022</v>
      </c>
    </row>
    <row r="3438" spans="1:6" x14ac:dyDescent="0.25">
      <c r="A3438" s="5" t="s">
        <v>248</v>
      </c>
      <c r="B3438" s="3" t="s">
        <v>243</v>
      </c>
      <c r="C3438" s="3" t="s">
        <v>139</v>
      </c>
      <c r="D3438" s="4">
        <v>350467.98437295813</v>
      </c>
      <c r="E3438" t="str">
        <f t="shared" si="106"/>
        <v>Apr</v>
      </c>
      <c r="F3438" t="str">
        <f t="shared" si="107"/>
        <v>2022</v>
      </c>
    </row>
    <row r="3439" spans="1:6" x14ac:dyDescent="0.25">
      <c r="A3439" s="5" t="s">
        <v>248</v>
      </c>
      <c r="B3439" s="3" t="s">
        <v>243</v>
      </c>
      <c r="C3439" s="3" t="s">
        <v>140</v>
      </c>
      <c r="D3439" s="4">
        <v>342247.58069693064</v>
      </c>
      <c r="E3439" t="str">
        <f t="shared" si="106"/>
        <v>May</v>
      </c>
      <c r="F3439" t="str">
        <f t="shared" si="107"/>
        <v>2022</v>
      </c>
    </row>
    <row r="3440" spans="1:6" x14ac:dyDescent="0.25">
      <c r="A3440" s="5" t="s">
        <v>248</v>
      </c>
      <c r="B3440" s="3" t="s">
        <v>243</v>
      </c>
      <c r="C3440" s="3" t="s">
        <v>141</v>
      </c>
      <c r="D3440" s="4">
        <v>328903.29680684075</v>
      </c>
      <c r="E3440" t="str">
        <f t="shared" si="106"/>
        <v>Jun</v>
      </c>
      <c r="F3440" t="str">
        <f t="shared" si="107"/>
        <v>2022</v>
      </c>
    </row>
    <row r="3441" spans="1:6" x14ac:dyDescent="0.25">
      <c r="A3441" s="5" t="s">
        <v>248</v>
      </c>
      <c r="B3441" s="3" t="s">
        <v>243</v>
      </c>
      <c r="C3441" s="3" t="s">
        <v>142</v>
      </c>
      <c r="D3441" s="4">
        <v>226153.02077977566</v>
      </c>
      <c r="E3441" t="str">
        <f t="shared" si="106"/>
        <v>Jul</v>
      </c>
      <c r="F3441" t="str">
        <f t="shared" si="107"/>
        <v>2022</v>
      </c>
    </row>
    <row r="3442" spans="1:6" x14ac:dyDescent="0.25">
      <c r="A3442" s="5" t="s">
        <v>248</v>
      </c>
      <c r="B3442" s="3" t="s">
        <v>243</v>
      </c>
      <c r="C3442" s="3" t="s">
        <v>143</v>
      </c>
      <c r="D3442" s="4">
        <v>160232.71487947763</v>
      </c>
      <c r="E3442" t="str">
        <f t="shared" si="106"/>
        <v>Aug</v>
      </c>
      <c r="F3442" t="str">
        <f t="shared" si="107"/>
        <v>2022</v>
      </c>
    </row>
    <row r="3443" spans="1:6" x14ac:dyDescent="0.25">
      <c r="A3443" s="5" t="s">
        <v>248</v>
      </c>
      <c r="B3443" s="3" t="s">
        <v>243</v>
      </c>
      <c r="C3443" s="3" t="s">
        <v>144</v>
      </c>
      <c r="D3443" s="4">
        <v>155838.40458913363</v>
      </c>
      <c r="E3443" t="str">
        <f t="shared" si="106"/>
        <v>Sep</v>
      </c>
      <c r="F3443" t="str">
        <f t="shared" si="107"/>
        <v>2022</v>
      </c>
    </row>
    <row r="3444" spans="1:6" x14ac:dyDescent="0.25">
      <c r="A3444" s="5" t="s">
        <v>248</v>
      </c>
      <c r="B3444" s="3" t="s">
        <v>243</v>
      </c>
      <c r="C3444" s="3" t="s">
        <v>145</v>
      </c>
      <c r="D3444" s="4">
        <v>153794.22218802408</v>
      </c>
      <c r="E3444" t="str">
        <f t="shared" si="106"/>
        <v>Oct</v>
      </c>
      <c r="F3444" t="str">
        <f t="shared" si="107"/>
        <v>2022</v>
      </c>
    </row>
    <row r="3445" spans="1:6" x14ac:dyDescent="0.25">
      <c r="A3445" s="5" t="s">
        <v>248</v>
      </c>
      <c r="B3445" s="3" t="s">
        <v>243</v>
      </c>
      <c r="C3445" s="3" t="s">
        <v>146</v>
      </c>
      <c r="D3445" s="4">
        <v>115265.08557955772</v>
      </c>
      <c r="E3445" t="str">
        <f t="shared" si="106"/>
        <v>Nov</v>
      </c>
      <c r="F3445" t="str">
        <f t="shared" si="107"/>
        <v>2022</v>
      </c>
    </row>
    <row r="3446" spans="1:6" x14ac:dyDescent="0.25">
      <c r="A3446" s="5" t="s">
        <v>248</v>
      </c>
      <c r="B3446" s="3" t="s">
        <v>243</v>
      </c>
      <c r="C3446" s="3" t="s">
        <v>147</v>
      </c>
      <c r="D3446" s="4">
        <v>113907.98571903724</v>
      </c>
      <c r="E3446" t="str">
        <f t="shared" si="106"/>
        <v>Dec</v>
      </c>
      <c r="F3446" t="str">
        <f t="shared" si="107"/>
        <v>2022</v>
      </c>
    </row>
    <row r="3447" spans="1:6" x14ac:dyDescent="0.25">
      <c r="A3447" s="5" t="s">
        <v>248</v>
      </c>
      <c r="B3447" s="3" t="s">
        <v>243</v>
      </c>
      <c r="C3447" s="3" t="s">
        <v>148</v>
      </c>
      <c r="D3447" s="4">
        <v>112490.15799441002</v>
      </c>
      <c r="E3447" t="str">
        <f t="shared" si="106"/>
        <v>Jan</v>
      </c>
      <c r="F3447" t="str">
        <f t="shared" si="107"/>
        <v>2023</v>
      </c>
    </row>
    <row r="3448" spans="1:6" x14ac:dyDescent="0.25">
      <c r="A3448" s="5" t="s">
        <v>248</v>
      </c>
      <c r="B3448" s="3" t="s">
        <v>243</v>
      </c>
      <c r="C3448" s="3" t="s">
        <v>149</v>
      </c>
      <c r="D3448" s="4">
        <v>111134.6864030194</v>
      </c>
      <c r="E3448" t="str">
        <f t="shared" si="106"/>
        <v>Feb</v>
      </c>
      <c r="F3448" t="str">
        <f t="shared" si="107"/>
        <v>2023</v>
      </c>
    </row>
    <row r="3449" spans="1:6" x14ac:dyDescent="0.25">
      <c r="A3449" s="5" t="s">
        <v>248</v>
      </c>
      <c r="B3449" s="3" t="s">
        <v>243</v>
      </c>
      <c r="C3449" s="3" t="s">
        <v>150</v>
      </c>
      <c r="D3449" s="4">
        <v>109797.07591010741</v>
      </c>
      <c r="E3449" t="str">
        <f t="shared" si="106"/>
        <v>Mar</v>
      </c>
      <c r="F3449" t="str">
        <f t="shared" si="107"/>
        <v>2023</v>
      </c>
    </row>
    <row r="3450" spans="1:6" x14ac:dyDescent="0.25">
      <c r="A3450" s="5" t="s">
        <v>248</v>
      </c>
      <c r="B3450" s="3" t="s">
        <v>243</v>
      </c>
      <c r="C3450" s="3" t="s">
        <v>151</v>
      </c>
      <c r="D3450" s="4">
        <v>108477.05392627431</v>
      </c>
      <c r="E3450" t="str">
        <f t="shared" si="106"/>
        <v>Apr</v>
      </c>
      <c r="F3450" t="str">
        <f t="shared" si="107"/>
        <v>2023</v>
      </c>
    </row>
    <row r="3451" spans="1:6" x14ac:dyDescent="0.25">
      <c r="A3451" s="5" t="s">
        <v>248</v>
      </c>
      <c r="B3451" s="3" t="s">
        <v>243</v>
      </c>
      <c r="C3451" s="3" t="s">
        <v>152</v>
      </c>
      <c r="D3451" s="4">
        <v>107174.34902357278</v>
      </c>
      <c r="E3451" t="str">
        <f t="shared" si="106"/>
        <v>May</v>
      </c>
      <c r="F3451" t="str">
        <f t="shared" si="107"/>
        <v>2023</v>
      </c>
    </row>
    <row r="3452" spans="1:6" x14ac:dyDescent="0.25">
      <c r="A3452" s="5" t="s">
        <v>248</v>
      </c>
      <c r="B3452" s="3" t="s">
        <v>243</v>
      </c>
      <c r="C3452" s="3" t="s">
        <v>153</v>
      </c>
      <c r="D3452" s="4">
        <v>105888.70389584434</v>
      </c>
      <c r="E3452" t="str">
        <f t="shared" si="106"/>
        <v>Jun</v>
      </c>
      <c r="F3452" t="str">
        <f t="shared" si="107"/>
        <v>2023</v>
      </c>
    </row>
    <row r="3453" spans="1:6" x14ac:dyDescent="0.25">
      <c r="A3453" s="5" t="s">
        <v>248</v>
      </c>
      <c r="B3453" s="3" t="s">
        <v>243</v>
      </c>
      <c r="C3453" s="3" t="s">
        <v>154</v>
      </c>
      <c r="D3453" s="4">
        <v>104619.847030784</v>
      </c>
      <c r="E3453" t="str">
        <f t="shared" si="106"/>
        <v>Jul</v>
      </c>
      <c r="F3453" t="str">
        <f t="shared" si="107"/>
        <v>2023</v>
      </c>
    </row>
    <row r="3454" spans="1:6" x14ac:dyDescent="0.25">
      <c r="A3454" s="5" t="s">
        <v>248</v>
      </c>
      <c r="B3454" s="3" t="s">
        <v>243</v>
      </c>
      <c r="C3454" s="3" t="s">
        <v>155</v>
      </c>
      <c r="D3454" s="4">
        <v>103367.53057530646</v>
      </c>
      <c r="E3454" t="str">
        <f t="shared" si="106"/>
        <v>Aug</v>
      </c>
      <c r="F3454" t="str">
        <f t="shared" si="107"/>
        <v>2023</v>
      </c>
    </row>
    <row r="3455" spans="1:6" x14ac:dyDescent="0.25">
      <c r="A3455" s="5" t="s">
        <v>248</v>
      </c>
      <c r="B3455" s="3" t="s">
        <v>243</v>
      </c>
      <c r="C3455" s="3" t="s">
        <v>156</v>
      </c>
      <c r="D3455" s="4">
        <v>102131.50463051609</v>
      </c>
      <c r="E3455" t="str">
        <f t="shared" si="106"/>
        <v>Sep</v>
      </c>
      <c r="F3455" t="str">
        <f t="shared" si="107"/>
        <v>2023</v>
      </c>
    </row>
    <row r="3456" spans="1:6" x14ac:dyDescent="0.25">
      <c r="A3456" s="5" t="s">
        <v>248</v>
      </c>
      <c r="B3456" s="3" t="s">
        <v>243</v>
      </c>
      <c r="C3456" s="3" t="s">
        <v>157</v>
      </c>
      <c r="D3456" s="4">
        <v>100911.51863606472</v>
      </c>
      <c r="E3456" t="str">
        <f t="shared" si="106"/>
        <v>Oct</v>
      </c>
      <c r="F3456" t="str">
        <f t="shared" si="107"/>
        <v>2023</v>
      </c>
    </row>
    <row r="3457" spans="1:6" x14ac:dyDescent="0.25">
      <c r="A3457" s="5" t="s">
        <v>248</v>
      </c>
      <c r="B3457" s="3" t="s">
        <v>243</v>
      </c>
      <c r="C3457" s="3" t="s">
        <v>158</v>
      </c>
      <c r="D3457" s="4">
        <v>99707.333469035075</v>
      </c>
      <c r="E3457" t="str">
        <f t="shared" si="106"/>
        <v>Nov</v>
      </c>
      <c r="F3457" t="str">
        <f t="shared" si="107"/>
        <v>2023</v>
      </c>
    </row>
    <row r="3458" spans="1:6" x14ac:dyDescent="0.25">
      <c r="A3458" s="5" t="s">
        <v>248</v>
      </c>
      <c r="B3458" s="3" t="s">
        <v>243</v>
      </c>
      <c r="C3458" s="3" t="s">
        <v>159</v>
      </c>
      <c r="D3458" s="4">
        <v>98518.708822152257</v>
      </c>
      <c r="E3458" t="str">
        <f t="shared" si="106"/>
        <v>Dec</v>
      </c>
      <c r="F3458" t="str">
        <f t="shared" si="107"/>
        <v>2023</v>
      </c>
    </row>
    <row r="3459" spans="1:6" x14ac:dyDescent="0.25">
      <c r="A3459" s="5" t="s">
        <v>248</v>
      </c>
      <c r="B3459" s="3" t="s">
        <v>243</v>
      </c>
      <c r="C3459" s="3" t="s">
        <v>160</v>
      </c>
      <c r="D3459" s="4">
        <v>97345.409356856733</v>
      </c>
      <c r="E3459" t="str">
        <f t="shared" ref="E3459:E3522" si="108">MID(C3459,1,3)</f>
        <v>Jan</v>
      </c>
      <c r="F3459" t="str">
        <f t="shared" ref="F3459:F3522" si="109">MID(C3459,5,4)</f>
        <v>2024</v>
      </c>
    </row>
    <row r="3460" spans="1:6" x14ac:dyDescent="0.25">
      <c r="A3460" s="5" t="s">
        <v>248</v>
      </c>
      <c r="B3460" s="3" t="s">
        <v>243</v>
      </c>
      <c r="C3460" s="3" t="s">
        <v>161</v>
      </c>
      <c r="D3460" s="4">
        <v>96187.205941851949</v>
      </c>
      <c r="E3460" t="str">
        <f t="shared" si="108"/>
        <v>Feb</v>
      </c>
      <c r="F3460" t="str">
        <f t="shared" si="109"/>
        <v>2024</v>
      </c>
    </row>
    <row r="3461" spans="1:6" x14ac:dyDescent="0.25">
      <c r="A3461" s="5" t="s">
        <v>248</v>
      </c>
      <c r="B3461" s="3" t="s">
        <v>243</v>
      </c>
      <c r="C3461" s="3" t="s">
        <v>162</v>
      </c>
      <c r="D3461" s="4">
        <v>95043.87471455682</v>
      </c>
      <c r="E3461" t="str">
        <f t="shared" si="108"/>
        <v>Mar</v>
      </c>
      <c r="F3461" t="str">
        <f t="shared" si="109"/>
        <v>2024</v>
      </c>
    </row>
    <row r="3462" spans="1:6" x14ac:dyDescent="0.25">
      <c r="A3462" s="5" t="s">
        <v>248</v>
      </c>
      <c r="B3462" s="3" t="s">
        <v>243</v>
      </c>
      <c r="C3462" s="3" t="s">
        <v>163</v>
      </c>
      <c r="D3462" s="4">
        <v>93915.192350937694</v>
      </c>
      <c r="E3462" t="str">
        <f t="shared" si="108"/>
        <v>Apr</v>
      </c>
      <c r="F3462" t="str">
        <f t="shared" si="109"/>
        <v>2024</v>
      </c>
    </row>
    <row r="3463" spans="1:6" x14ac:dyDescent="0.25">
      <c r="A3463" s="5" t="s">
        <v>248</v>
      </c>
      <c r="B3463" s="3" t="s">
        <v>243</v>
      </c>
      <c r="C3463" s="3" t="s">
        <v>164</v>
      </c>
      <c r="D3463" s="4">
        <v>92800.934104055719</v>
      </c>
      <c r="E3463" t="str">
        <f t="shared" si="108"/>
        <v>May</v>
      </c>
      <c r="F3463" t="str">
        <f t="shared" si="109"/>
        <v>2024</v>
      </c>
    </row>
    <row r="3464" spans="1:6" x14ac:dyDescent="0.25">
      <c r="A3464" s="5" t="s">
        <v>248</v>
      </c>
      <c r="B3464" s="3" t="s">
        <v>243</v>
      </c>
      <c r="C3464" s="3" t="s">
        <v>165</v>
      </c>
      <c r="D3464" s="4">
        <v>91700.894217476292</v>
      </c>
      <c r="E3464" t="str">
        <f t="shared" si="108"/>
        <v>Jun</v>
      </c>
      <c r="F3464" t="str">
        <f t="shared" si="109"/>
        <v>2024</v>
      </c>
    </row>
    <row r="3465" spans="1:6" x14ac:dyDescent="0.25">
      <c r="A3465" s="5" t="s">
        <v>248</v>
      </c>
      <c r="B3465" s="3" t="s">
        <v>243</v>
      </c>
      <c r="C3465" s="3" t="s">
        <v>166</v>
      </c>
      <c r="D3465" s="4">
        <v>90614.858297333805</v>
      </c>
      <c r="E3465" t="str">
        <f t="shared" si="108"/>
        <v>Jul</v>
      </c>
      <c r="F3465" t="str">
        <f t="shared" si="109"/>
        <v>2024</v>
      </c>
    </row>
    <row r="3466" spans="1:6" x14ac:dyDescent="0.25">
      <c r="A3466" s="5" t="s">
        <v>248</v>
      </c>
      <c r="B3466" s="3" t="s">
        <v>243</v>
      </c>
      <c r="C3466" s="3" t="s">
        <v>167</v>
      </c>
      <c r="D3466" s="4">
        <v>89542.615818478153</v>
      </c>
      <c r="E3466" t="str">
        <f t="shared" si="108"/>
        <v>Aug</v>
      </c>
      <c r="F3466" t="str">
        <f t="shared" si="109"/>
        <v>2024</v>
      </c>
    </row>
    <row r="3467" spans="1:6" x14ac:dyDescent="0.25">
      <c r="A3467" s="5" t="s">
        <v>248</v>
      </c>
      <c r="B3467" s="3" t="s">
        <v>243</v>
      </c>
      <c r="C3467" s="3" t="s">
        <v>168</v>
      </c>
      <c r="D3467" s="4">
        <v>88483.963463022141</v>
      </c>
      <c r="E3467" t="str">
        <f t="shared" si="108"/>
        <v>Sep</v>
      </c>
      <c r="F3467" t="str">
        <f t="shared" si="109"/>
        <v>2024</v>
      </c>
    </row>
    <row r="3468" spans="1:6" x14ac:dyDescent="0.25">
      <c r="A3468" s="5" t="s">
        <v>248</v>
      </c>
      <c r="B3468" s="3" t="s">
        <v>243</v>
      </c>
      <c r="C3468" s="3" t="s">
        <v>169</v>
      </c>
      <c r="D3468" s="4">
        <v>87438.699535983731</v>
      </c>
      <c r="E3468" t="str">
        <f t="shared" si="108"/>
        <v>Oct</v>
      </c>
      <c r="F3468" t="str">
        <f t="shared" si="109"/>
        <v>2024</v>
      </c>
    </row>
    <row r="3469" spans="1:6" x14ac:dyDescent="0.25">
      <c r="A3469" s="5" t="s">
        <v>248</v>
      </c>
      <c r="B3469" s="3" t="s">
        <v>243</v>
      </c>
      <c r="C3469" s="3" t="s">
        <v>170</v>
      </c>
      <c r="D3469" s="4">
        <v>86406.631656906698</v>
      </c>
      <c r="E3469" t="str">
        <f t="shared" si="108"/>
        <v>Nov</v>
      </c>
      <c r="F3469" t="str">
        <f t="shared" si="109"/>
        <v>2024</v>
      </c>
    </row>
    <row r="3470" spans="1:6" x14ac:dyDescent="0.25">
      <c r="A3470" s="5" t="s">
        <v>248</v>
      </c>
      <c r="B3470" s="3" t="s">
        <v>243</v>
      </c>
      <c r="C3470" s="3" t="s">
        <v>171</v>
      </c>
      <c r="D3470" s="4">
        <v>85387.558207903814</v>
      </c>
      <c r="E3470" t="str">
        <f t="shared" si="108"/>
        <v>Dec</v>
      </c>
      <c r="F3470" t="str">
        <f t="shared" si="109"/>
        <v>2024</v>
      </c>
    </row>
    <row r="3471" spans="1:6" x14ac:dyDescent="0.25">
      <c r="A3471" s="5" t="s">
        <v>248</v>
      </c>
      <c r="B3471" s="3" t="s">
        <v>243</v>
      </c>
      <c r="C3471" s="3" t="s">
        <v>172</v>
      </c>
      <c r="D3471" s="4">
        <v>84381.295361592143</v>
      </c>
      <c r="E3471" t="str">
        <f t="shared" si="108"/>
        <v>Jan</v>
      </c>
      <c r="F3471" t="str">
        <f t="shared" si="109"/>
        <v>2025</v>
      </c>
    </row>
    <row r="3472" spans="1:6" x14ac:dyDescent="0.25">
      <c r="A3472" s="5" t="s">
        <v>248</v>
      </c>
      <c r="B3472" s="3" t="s">
        <v>243</v>
      </c>
      <c r="C3472" s="3" t="s">
        <v>173</v>
      </c>
      <c r="D3472" s="4">
        <v>83387.646584442162</v>
      </c>
      <c r="E3472" t="str">
        <f t="shared" si="108"/>
        <v>Feb</v>
      </c>
      <c r="F3472" t="str">
        <f t="shared" si="109"/>
        <v>2025</v>
      </c>
    </row>
    <row r="3473" spans="1:6" x14ac:dyDescent="0.25">
      <c r="A3473" s="5" t="s">
        <v>248</v>
      </c>
      <c r="B3473" s="3" t="s">
        <v>243</v>
      </c>
      <c r="C3473" s="3" t="s">
        <v>174</v>
      </c>
      <c r="D3473" s="4">
        <v>82406.434717786411</v>
      </c>
      <c r="E3473" t="str">
        <f t="shared" si="108"/>
        <v>Mar</v>
      </c>
      <c r="F3473" t="str">
        <f t="shared" si="109"/>
        <v>2025</v>
      </c>
    </row>
    <row r="3474" spans="1:6" x14ac:dyDescent="0.25">
      <c r="A3474" s="5" t="s">
        <v>248</v>
      </c>
      <c r="B3474" s="3" t="s">
        <v>243</v>
      </c>
      <c r="C3474" s="3" t="s">
        <v>175</v>
      </c>
      <c r="D3474" s="4">
        <v>81437.474726978966</v>
      </c>
      <c r="E3474" t="str">
        <f t="shared" si="108"/>
        <v>Apr</v>
      </c>
      <c r="F3474" t="str">
        <f t="shared" si="109"/>
        <v>2025</v>
      </c>
    </row>
    <row r="3475" spans="1:6" x14ac:dyDescent="0.25">
      <c r="A3475" s="5" t="s">
        <v>248</v>
      </c>
      <c r="B3475" s="3" t="s">
        <v>243</v>
      </c>
      <c r="C3475" s="3" t="s">
        <v>176</v>
      </c>
      <c r="D3475" s="4">
        <v>80480.590991899749</v>
      </c>
      <c r="E3475" t="str">
        <f t="shared" si="108"/>
        <v>May</v>
      </c>
      <c r="F3475" t="str">
        <f t="shared" si="109"/>
        <v>2025</v>
      </c>
    </row>
    <row r="3476" spans="1:6" x14ac:dyDescent="0.25">
      <c r="A3476" s="5" t="s">
        <v>248</v>
      </c>
      <c r="B3476" s="3" t="s">
        <v>243</v>
      </c>
      <c r="C3476" s="3" t="s">
        <v>177</v>
      </c>
      <c r="D3476" s="4">
        <v>79535.598916450297</v>
      </c>
      <c r="E3476" t="str">
        <f t="shared" si="108"/>
        <v>Jun</v>
      </c>
      <c r="F3476" t="str">
        <f t="shared" si="109"/>
        <v>2025</v>
      </c>
    </row>
    <row r="3477" spans="1:6" x14ac:dyDescent="0.25">
      <c r="A3477" s="5" t="s">
        <v>248</v>
      </c>
      <c r="B3477" s="3" t="s">
        <v>243</v>
      </c>
      <c r="C3477" s="3" t="s">
        <v>178</v>
      </c>
      <c r="D3477" s="4">
        <v>78602.335840846645</v>
      </c>
      <c r="E3477" t="str">
        <f t="shared" si="108"/>
        <v>Jul</v>
      </c>
      <c r="F3477" t="str">
        <f t="shared" si="109"/>
        <v>2025</v>
      </c>
    </row>
    <row r="3478" spans="1:6" x14ac:dyDescent="0.25">
      <c r="A3478" s="5" t="s">
        <v>248</v>
      </c>
      <c r="B3478" s="3" t="s">
        <v>243</v>
      </c>
      <c r="C3478" s="3" t="s">
        <v>179</v>
      </c>
      <c r="D3478" s="4">
        <v>77680.627783516102</v>
      </c>
      <c r="E3478" t="str">
        <f t="shared" si="108"/>
        <v>Aug</v>
      </c>
      <c r="F3478" t="str">
        <f t="shared" si="109"/>
        <v>2025</v>
      </c>
    </row>
    <row r="3479" spans="1:6" x14ac:dyDescent="0.25">
      <c r="A3479" s="5" t="s">
        <v>248</v>
      </c>
      <c r="B3479" s="3" t="s">
        <v>243</v>
      </c>
      <c r="C3479" s="3" t="s">
        <v>180</v>
      </c>
      <c r="D3479" s="4">
        <v>76770.309377411861</v>
      </c>
      <c r="E3479" t="str">
        <f t="shared" si="108"/>
        <v>Sep</v>
      </c>
      <c r="F3479" t="str">
        <f t="shared" si="109"/>
        <v>2025</v>
      </c>
    </row>
    <row r="3480" spans="1:6" x14ac:dyDescent="0.25">
      <c r="A3480" s="5" t="s">
        <v>248</v>
      </c>
      <c r="B3480" s="3" t="s">
        <v>243</v>
      </c>
      <c r="C3480" s="3" t="s">
        <v>181</v>
      </c>
      <c r="D3480" s="4">
        <v>75871.210686771534</v>
      </c>
      <c r="E3480" t="str">
        <f t="shared" si="108"/>
        <v>Oct</v>
      </c>
      <c r="F3480" t="str">
        <f t="shared" si="109"/>
        <v>2025</v>
      </c>
    </row>
    <row r="3481" spans="1:6" x14ac:dyDescent="0.25">
      <c r="A3481" s="5" t="s">
        <v>248</v>
      </c>
      <c r="B3481" s="3" t="s">
        <v>243</v>
      </c>
      <c r="C3481" s="3" t="s">
        <v>182</v>
      </c>
      <c r="D3481" s="4">
        <v>74983.173013263775</v>
      </c>
      <c r="E3481" t="str">
        <f t="shared" si="108"/>
        <v>Nov</v>
      </c>
      <c r="F3481" t="str">
        <f t="shared" si="109"/>
        <v>2025</v>
      </c>
    </row>
    <row r="3482" spans="1:6" x14ac:dyDescent="0.25">
      <c r="A3482" s="5" t="s">
        <v>248</v>
      </c>
      <c r="B3482" s="3" t="s">
        <v>243</v>
      </c>
      <c r="C3482" s="3" t="s">
        <v>183</v>
      </c>
      <c r="D3482" s="4">
        <v>74106.040081462401</v>
      </c>
      <c r="E3482" t="str">
        <f t="shared" si="108"/>
        <v>Dec</v>
      </c>
      <c r="F3482" t="str">
        <f t="shared" si="109"/>
        <v>2025</v>
      </c>
    </row>
    <row r="3483" spans="1:6" x14ac:dyDescent="0.25">
      <c r="A3483" s="5" t="s">
        <v>248</v>
      </c>
      <c r="B3483" s="3" t="s">
        <v>243</v>
      </c>
      <c r="C3483" s="3" t="s">
        <v>184</v>
      </c>
      <c r="D3483" s="4">
        <v>73239.650385773115</v>
      </c>
      <c r="E3483" t="str">
        <f t="shared" si="108"/>
        <v>Jan</v>
      </c>
      <c r="F3483" t="str">
        <f t="shared" si="109"/>
        <v>2026</v>
      </c>
    </row>
    <row r="3484" spans="1:6" x14ac:dyDescent="0.25">
      <c r="A3484" s="5" t="s">
        <v>248</v>
      </c>
      <c r="B3484" s="3" t="s">
        <v>243</v>
      </c>
      <c r="C3484" s="3" t="s">
        <v>185</v>
      </c>
      <c r="D3484" s="4">
        <v>72383.852758032619</v>
      </c>
      <c r="E3484" t="str">
        <f t="shared" si="108"/>
        <v>Feb</v>
      </c>
      <c r="F3484" t="str">
        <f t="shared" si="109"/>
        <v>2026</v>
      </c>
    </row>
    <row r="3485" spans="1:6" x14ac:dyDescent="0.25">
      <c r="A3485" s="5" t="s">
        <v>248</v>
      </c>
      <c r="B3485" s="3" t="s">
        <v>243</v>
      </c>
      <c r="C3485" s="3" t="s">
        <v>186</v>
      </c>
      <c r="D3485" s="4">
        <v>71538.49428426729</v>
      </c>
      <c r="E3485" t="str">
        <f t="shared" si="108"/>
        <v>Mar</v>
      </c>
      <c r="F3485" t="str">
        <f t="shared" si="109"/>
        <v>2026</v>
      </c>
    </row>
    <row r="3486" spans="1:6" x14ac:dyDescent="0.25">
      <c r="A3486" s="5" t="s">
        <v>248</v>
      </c>
      <c r="B3486" s="3" t="s">
        <v>243</v>
      </c>
      <c r="C3486" s="3" t="s">
        <v>187</v>
      </c>
      <c r="D3486" s="4">
        <v>70703.425196313838</v>
      </c>
      <c r="E3486" t="str">
        <f t="shared" si="108"/>
        <v>Apr</v>
      </c>
      <c r="F3486" t="str">
        <f t="shared" si="109"/>
        <v>2026</v>
      </c>
    </row>
    <row r="3487" spans="1:6" x14ac:dyDescent="0.25">
      <c r="A3487" s="5" t="s">
        <v>248</v>
      </c>
      <c r="B3487" s="3" t="s">
        <v>243</v>
      </c>
      <c r="C3487" s="3" t="s">
        <v>189</v>
      </c>
      <c r="D3487" s="4">
        <v>69878.501594724468</v>
      </c>
      <c r="E3487" t="str">
        <f t="shared" si="108"/>
        <v>May</v>
      </c>
      <c r="F3487" t="str">
        <f t="shared" si="109"/>
        <v>2026</v>
      </c>
    </row>
    <row r="3488" spans="1:6" x14ac:dyDescent="0.25">
      <c r="A3488" s="5" t="s">
        <v>248</v>
      </c>
      <c r="B3488" s="3" t="s">
        <v>243</v>
      </c>
      <c r="C3488" s="3" t="s">
        <v>191</v>
      </c>
      <c r="D3488" s="4">
        <v>69063.576211335851</v>
      </c>
      <c r="E3488" t="str">
        <f t="shared" si="108"/>
        <v>Jun</v>
      </c>
      <c r="F3488" t="str">
        <f t="shared" si="109"/>
        <v>2026</v>
      </c>
    </row>
    <row r="3489" spans="1:6" x14ac:dyDescent="0.25">
      <c r="A3489" s="5" t="s">
        <v>248</v>
      </c>
      <c r="B3489" s="3" t="s">
        <v>243</v>
      </c>
      <c r="C3489" s="3" t="s">
        <v>192</v>
      </c>
      <c r="D3489" s="4">
        <v>68258.509953963105</v>
      </c>
      <c r="E3489" t="str">
        <f t="shared" si="108"/>
        <v>Jul</v>
      </c>
      <c r="F3489" t="str">
        <f t="shared" si="109"/>
        <v>2026</v>
      </c>
    </row>
    <row r="3490" spans="1:6" x14ac:dyDescent="0.25">
      <c r="A3490" s="5" t="s">
        <v>248</v>
      </c>
      <c r="B3490" s="3" t="s">
        <v>243</v>
      </c>
      <c r="C3490" s="3" t="s">
        <v>193</v>
      </c>
      <c r="D3490" s="4">
        <v>67463.157215895524</v>
      </c>
      <c r="E3490" t="str">
        <f t="shared" si="108"/>
        <v>Aug</v>
      </c>
      <c r="F3490" t="str">
        <f t="shared" si="109"/>
        <v>2026</v>
      </c>
    </row>
    <row r="3491" spans="1:6" x14ac:dyDescent="0.25">
      <c r="A3491" s="5" t="s">
        <v>248</v>
      </c>
      <c r="B3491" s="3" t="s">
        <v>243</v>
      </c>
      <c r="C3491" s="3" t="s">
        <v>194</v>
      </c>
      <c r="D3491" s="4">
        <v>66677.38677366366</v>
      </c>
      <c r="E3491" t="str">
        <f t="shared" si="108"/>
        <v>Sep</v>
      </c>
      <c r="F3491" t="str">
        <f t="shared" si="109"/>
        <v>2026</v>
      </c>
    </row>
    <row r="3492" spans="1:6" x14ac:dyDescent="0.25">
      <c r="A3492" s="5" t="s">
        <v>248</v>
      </c>
      <c r="B3492" s="3" t="s">
        <v>243</v>
      </c>
      <c r="C3492" s="3" t="s">
        <v>195</v>
      </c>
      <c r="D3492" s="4">
        <v>65901.064119440387</v>
      </c>
      <c r="E3492" t="str">
        <f t="shared" si="108"/>
        <v>Oct</v>
      </c>
      <c r="F3492" t="str">
        <f t="shared" si="109"/>
        <v>2026</v>
      </c>
    </row>
    <row r="3493" spans="1:6" x14ac:dyDescent="0.25">
      <c r="A3493" s="5" t="s">
        <v>248</v>
      </c>
      <c r="B3493" s="3" t="s">
        <v>243</v>
      </c>
      <c r="C3493" s="3" t="s">
        <v>196</v>
      </c>
      <c r="D3493" s="4">
        <v>65134.049453777901</v>
      </c>
      <c r="E3493" t="str">
        <f t="shared" si="108"/>
        <v>Nov</v>
      </c>
      <c r="F3493" t="str">
        <f t="shared" si="109"/>
        <v>2026</v>
      </c>
    </row>
    <row r="3494" spans="1:6" x14ac:dyDescent="0.25">
      <c r="A3494" s="5" t="s">
        <v>248</v>
      </c>
      <c r="B3494" s="3" t="s">
        <v>243</v>
      </c>
      <c r="C3494" s="3" t="s">
        <v>197</v>
      </c>
      <c r="D3494" s="4">
        <v>64376.214114659342</v>
      </c>
      <c r="E3494" t="str">
        <f t="shared" si="108"/>
        <v>Dec</v>
      </c>
      <c r="F3494" t="str">
        <f t="shared" si="109"/>
        <v>2026</v>
      </c>
    </row>
    <row r="3495" spans="1:6" x14ac:dyDescent="0.25">
      <c r="A3495" s="5" t="s">
        <v>248</v>
      </c>
      <c r="B3495" s="3" t="s">
        <v>243</v>
      </c>
      <c r="C3495" s="3" t="s">
        <v>198</v>
      </c>
      <c r="D3495" s="4">
        <v>63627.428678615295</v>
      </c>
      <c r="E3495" t="str">
        <f t="shared" si="108"/>
        <v>Jan</v>
      </c>
      <c r="F3495" t="str">
        <f t="shared" si="109"/>
        <v>2027</v>
      </c>
    </row>
    <row r="3496" spans="1:6" x14ac:dyDescent="0.25">
      <c r="A3496" s="5" t="s">
        <v>248</v>
      </c>
      <c r="B3496" s="3" t="s">
        <v>243</v>
      </c>
      <c r="C3496" s="3" t="s">
        <v>199</v>
      </c>
      <c r="D3496" s="4">
        <v>62887.574098154771</v>
      </c>
      <c r="E3496" t="str">
        <f t="shared" si="108"/>
        <v>Feb</v>
      </c>
      <c r="F3496" t="str">
        <f t="shared" si="109"/>
        <v>2027</v>
      </c>
    </row>
    <row r="3497" spans="1:6" x14ac:dyDescent="0.25">
      <c r="A3497" s="5" t="s">
        <v>248</v>
      </c>
      <c r="B3497" s="3" t="s">
        <v>243</v>
      </c>
      <c r="C3497" s="3" t="s">
        <v>200</v>
      </c>
      <c r="D3497" s="4">
        <v>62156.513035282514</v>
      </c>
      <c r="E3497" t="str">
        <f t="shared" si="108"/>
        <v>Mar</v>
      </c>
      <c r="F3497" t="str">
        <f t="shared" si="109"/>
        <v>2027</v>
      </c>
    </row>
    <row r="3498" spans="1:6" x14ac:dyDescent="0.25">
      <c r="A3498" s="5" t="s">
        <v>248</v>
      </c>
      <c r="B3498" s="3" t="s">
        <v>243</v>
      </c>
      <c r="C3498" s="3" t="s">
        <v>201</v>
      </c>
      <c r="D3498" s="4">
        <v>61434.128703960101</v>
      </c>
      <c r="E3498" t="str">
        <f t="shared" si="108"/>
        <v>Apr</v>
      </c>
      <c r="F3498" t="str">
        <f t="shared" si="109"/>
        <v>2027</v>
      </c>
    </row>
    <row r="3499" spans="1:6" x14ac:dyDescent="0.25">
      <c r="A3499" s="5" t="s">
        <v>248</v>
      </c>
      <c r="B3499" s="3" t="s">
        <v>243</v>
      </c>
      <c r="C3499" s="3" t="s">
        <v>202</v>
      </c>
      <c r="D3499" s="4">
        <v>60720.300872338761</v>
      </c>
      <c r="E3499" t="str">
        <f t="shared" si="108"/>
        <v>May</v>
      </c>
      <c r="F3499" t="str">
        <f t="shared" si="109"/>
        <v>2027</v>
      </c>
    </row>
    <row r="3500" spans="1:6" x14ac:dyDescent="0.25">
      <c r="A3500" s="5" t="s">
        <v>248</v>
      </c>
      <c r="B3500" s="3" t="s">
        <v>243</v>
      </c>
      <c r="C3500" s="3" t="s">
        <v>203</v>
      </c>
      <c r="D3500" s="4">
        <v>60014.909408569729</v>
      </c>
      <c r="E3500" t="str">
        <f t="shared" si="108"/>
        <v>Jun</v>
      </c>
      <c r="F3500" t="str">
        <f t="shared" si="109"/>
        <v>2027</v>
      </c>
    </row>
    <row r="3501" spans="1:6" x14ac:dyDescent="0.25">
      <c r="A3501" s="5" t="s">
        <v>248</v>
      </c>
      <c r="B3501" s="3" t="s">
        <v>243</v>
      </c>
      <c r="C3501" s="3" t="s">
        <v>204</v>
      </c>
      <c r="D3501" s="4">
        <v>1277.6375524409259</v>
      </c>
      <c r="E3501" t="str">
        <f t="shared" si="108"/>
        <v>Jul</v>
      </c>
      <c r="F3501" t="str">
        <f t="shared" si="109"/>
        <v>2027</v>
      </c>
    </row>
    <row r="3502" spans="1:6" x14ac:dyDescent="0.25">
      <c r="A3502" s="5" t="s">
        <v>248</v>
      </c>
      <c r="B3502" s="3" t="s">
        <v>244</v>
      </c>
      <c r="C3502" s="3" t="s">
        <v>23</v>
      </c>
      <c r="D3502" s="4">
        <v>7488186.5075096376</v>
      </c>
      <c r="E3502" t="str">
        <f t="shared" si="108"/>
        <v>Aug</v>
      </c>
      <c r="F3502" t="str">
        <f t="shared" si="109"/>
        <v>2012</v>
      </c>
    </row>
    <row r="3503" spans="1:6" x14ac:dyDescent="0.25">
      <c r="A3503" s="5" t="s">
        <v>248</v>
      </c>
      <c r="B3503" s="3" t="s">
        <v>244</v>
      </c>
      <c r="C3503" s="3" t="s">
        <v>24</v>
      </c>
      <c r="D3503" s="4">
        <v>10671977.155539544</v>
      </c>
      <c r="E3503" t="str">
        <f t="shared" si="108"/>
        <v>Sep</v>
      </c>
      <c r="F3503" t="str">
        <f t="shared" si="109"/>
        <v>2012</v>
      </c>
    </row>
    <row r="3504" spans="1:6" x14ac:dyDescent="0.25">
      <c r="A3504" s="5" t="s">
        <v>248</v>
      </c>
      <c r="B3504" s="3" t="s">
        <v>244</v>
      </c>
      <c r="C3504" s="3" t="s">
        <v>25</v>
      </c>
      <c r="D3504" s="4">
        <v>10244013.712651271</v>
      </c>
      <c r="E3504" t="str">
        <f t="shared" si="108"/>
        <v>Oct</v>
      </c>
      <c r="F3504" t="str">
        <f t="shared" si="109"/>
        <v>2012</v>
      </c>
    </row>
    <row r="3505" spans="1:6" x14ac:dyDescent="0.25">
      <c r="A3505" s="5" t="s">
        <v>248</v>
      </c>
      <c r="B3505" s="3" t="s">
        <v>244</v>
      </c>
      <c r="C3505" s="3" t="s">
        <v>26</v>
      </c>
      <c r="D3505" s="4">
        <v>7963061.9715395914</v>
      </c>
      <c r="E3505" t="str">
        <f t="shared" si="108"/>
        <v>Nov</v>
      </c>
      <c r="F3505" t="str">
        <f t="shared" si="109"/>
        <v>2012</v>
      </c>
    </row>
    <row r="3506" spans="1:6" x14ac:dyDescent="0.25">
      <c r="A3506" s="5" t="s">
        <v>248</v>
      </c>
      <c r="B3506" s="3" t="s">
        <v>244</v>
      </c>
      <c r="C3506" s="3" t="s">
        <v>27</v>
      </c>
      <c r="D3506" s="4">
        <v>6699428.4830545085</v>
      </c>
      <c r="E3506" t="str">
        <f t="shared" si="108"/>
        <v>Dec</v>
      </c>
      <c r="F3506" t="str">
        <f t="shared" si="109"/>
        <v>2012</v>
      </c>
    </row>
    <row r="3507" spans="1:6" x14ac:dyDescent="0.25">
      <c r="A3507" s="5" t="s">
        <v>248</v>
      </c>
      <c r="B3507" s="3" t="s">
        <v>244</v>
      </c>
      <c r="C3507" s="3" t="s">
        <v>28</v>
      </c>
      <c r="D3507" s="4">
        <v>5864108.8760917522</v>
      </c>
      <c r="E3507" t="str">
        <f t="shared" si="108"/>
        <v>Jan</v>
      </c>
      <c r="F3507" t="str">
        <f t="shared" si="109"/>
        <v>2013</v>
      </c>
    </row>
    <row r="3508" spans="1:6" x14ac:dyDescent="0.25">
      <c r="A3508" s="5" t="s">
        <v>248</v>
      </c>
      <c r="B3508" s="3" t="s">
        <v>244</v>
      </c>
      <c r="C3508" s="3" t="s">
        <v>29</v>
      </c>
      <c r="D3508" s="4">
        <v>5356652.0065924041</v>
      </c>
      <c r="E3508" t="str">
        <f t="shared" si="108"/>
        <v>Feb</v>
      </c>
      <c r="F3508" t="str">
        <f t="shared" si="109"/>
        <v>2013</v>
      </c>
    </row>
    <row r="3509" spans="1:6" x14ac:dyDescent="0.25">
      <c r="A3509" s="5" t="s">
        <v>248</v>
      </c>
      <c r="B3509" s="3" t="s">
        <v>244</v>
      </c>
      <c r="C3509" s="3" t="s">
        <v>30</v>
      </c>
      <c r="D3509" s="4">
        <v>4966968.6344356602</v>
      </c>
      <c r="E3509" t="str">
        <f t="shared" si="108"/>
        <v>Mar</v>
      </c>
      <c r="F3509" t="str">
        <f t="shared" si="109"/>
        <v>2013</v>
      </c>
    </row>
    <row r="3510" spans="1:6" x14ac:dyDescent="0.25">
      <c r="A3510" s="5" t="s">
        <v>248</v>
      </c>
      <c r="B3510" s="3" t="s">
        <v>244</v>
      </c>
      <c r="C3510" s="3" t="s">
        <v>31</v>
      </c>
      <c r="D3510" s="4">
        <v>4709712.4497275334</v>
      </c>
      <c r="E3510" t="str">
        <f t="shared" si="108"/>
        <v>Apr</v>
      </c>
      <c r="F3510" t="str">
        <f t="shared" si="109"/>
        <v>2013</v>
      </c>
    </row>
    <row r="3511" spans="1:6" x14ac:dyDescent="0.25">
      <c r="A3511" s="5" t="s">
        <v>248</v>
      </c>
      <c r="B3511" s="3" t="s">
        <v>244</v>
      </c>
      <c r="C3511" s="3" t="s">
        <v>32</v>
      </c>
      <c r="D3511" s="4">
        <v>4628950.21805673</v>
      </c>
      <c r="E3511" t="str">
        <f t="shared" si="108"/>
        <v>May</v>
      </c>
      <c r="F3511" t="str">
        <f t="shared" si="109"/>
        <v>2013</v>
      </c>
    </row>
    <row r="3512" spans="1:6" x14ac:dyDescent="0.25">
      <c r="A3512" s="5" t="s">
        <v>248</v>
      </c>
      <c r="B3512" s="3" t="s">
        <v>244</v>
      </c>
      <c r="C3512" s="3" t="s">
        <v>33</v>
      </c>
      <c r="D3512" s="4">
        <v>4621773.0618233029</v>
      </c>
      <c r="E3512" t="str">
        <f t="shared" si="108"/>
        <v>Jun</v>
      </c>
      <c r="F3512" t="str">
        <f t="shared" si="109"/>
        <v>2013</v>
      </c>
    </row>
    <row r="3513" spans="1:6" x14ac:dyDescent="0.25">
      <c r="A3513" s="5" t="s">
        <v>248</v>
      </c>
      <c r="B3513" s="3" t="s">
        <v>244</v>
      </c>
      <c r="C3513" s="3" t="s">
        <v>34</v>
      </c>
      <c r="D3513" s="4">
        <v>4566501.9685076317</v>
      </c>
      <c r="E3513" t="str">
        <f t="shared" si="108"/>
        <v>Jul</v>
      </c>
      <c r="F3513" t="str">
        <f t="shared" si="109"/>
        <v>2013</v>
      </c>
    </row>
    <row r="3514" spans="1:6" x14ac:dyDescent="0.25">
      <c r="A3514" s="5" t="s">
        <v>248</v>
      </c>
      <c r="B3514" s="3" t="s">
        <v>244</v>
      </c>
      <c r="C3514" s="3" t="s">
        <v>35</v>
      </c>
      <c r="D3514" s="4">
        <v>4506812.410377413</v>
      </c>
      <c r="E3514" t="str">
        <f t="shared" si="108"/>
        <v>Aug</v>
      </c>
      <c r="F3514" t="str">
        <f t="shared" si="109"/>
        <v>2013</v>
      </c>
    </row>
    <row r="3515" spans="1:6" x14ac:dyDescent="0.25">
      <c r="A3515" s="5" t="s">
        <v>248</v>
      </c>
      <c r="B3515" s="3" t="s">
        <v>244</v>
      </c>
      <c r="C3515" s="3" t="s">
        <v>36</v>
      </c>
      <c r="D3515" s="4">
        <v>4424100.5268029869</v>
      </c>
      <c r="E3515" t="str">
        <f t="shared" si="108"/>
        <v>Sep</v>
      </c>
      <c r="F3515" t="str">
        <f t="shared" si="109"/>
        <v>2013</v>
      </c>
    </row>
    <row r="3516" spans="1:6" x14ac:dyDescent="0.25">
      <c r="A3516" s="5" t="s">
        <v>248</v>
      </c>
      <c r="B3516" s="3" t="s">
        <v>244</v>
      </c>
      <c r="C3516" s="3" t="s">
        <v>37</v>
      </c>
      <c r="D3516" s="4">
        <v>4321947.4126296705</v>
      </c>
      <c r="E3516" t="str">
        <f t="shared" si="108"/>
        <v>Oct</v>
      </c>
      <c r="F3516" t="str">
        <f t="shared" si="109"/>
        <v>2013</v>
      </c>
    </row>
    <row r="3517" spans="1:6" x14ac:dyDescent="0.25">
      <c r="A3517" s="5" t="s">
        <v>248</v>
      </c>
      <c r="B3517" s="3" t="s">
        <v>244</v>
      </c>
      <c r="C3517" s="3" t="s">
        <v>38</v>
      </c>
      <c r="D3517" s="4">
        <v>4210342.0117190909</v>
      </c>
      <c r="E3517" t="str">
        <f t="shared" si="108"/>
        <v>Nov</v>
      </c>
      <c r="F3517" t="str">
        <f t="shared" si="109"/>
        <v>2013</v>
      </c>
    </row>
    <row r="3518" spans="1:6" x14ac:dyDescent="0.25">
      <c r="A3518" s="5" t="s">
        <v>248</v>
      </c>
      <c r="B3518" s="3" t="s">
        <v>244</v>
      </c>
      <c r="C3518" s="3" t="s">
        <v>39</v>
      </c>
      <c r="D3518" s="4">
        <v>4088263.4202347393</v>
      </c>
      <c r="E3518" t="str">
        <f t="shared" si="108"/>
        <v>Dec</v>
      </c>
      <c r="F3518" t="str">
        <f t="shared" si="109"/>
        <v>2013</v>
      </c>
    </row>
    <row r="3519" spans="1:6" x14ac:dyDescent="0.25">
      <c r="A3519" s="5" t="s">
        <v>248</v>
      </c>
      <c r="B3519" s="3" t="s">
        <v>244</v>
      </c>
      <c r="C3519" s="3" t="s">
        <v>40</v>
      </c>
      <c r="D3519" s="4">
        <v>3947434.9841422359</v>
      </c>
      <c r="E3519" t="str">
        <f t="shared" si="108"/>
        <v>Jan</v>
      </c>
      <c r="F3519" t="str">
        <f t="shared" si="109"/>
        <v>2014</v>
      </c>
    </row>
    <row r="3520" spans="1:6" x14ac:dyDescent="0.25">
      <c r="A3520" s="5" t="s">
        <v>248</v>
      </c>
      <c r="B3520" s="3" t="s">
        <v>244</v>
      </c>
      <c r="C3520" s="3" t="s">
        <v>41</v>
      </c>
      <c r="D3520" s="4">
        <v>3707400.1071460736</v>
      </c>
      <c r="E3520" t="str">
        <f t="shared" si="108"/>
        <v>Feb</v>
      </c>
      <c r="F3520" t="str">
        <f t="shared" si="109"/>
        <v>2014</v>
      </c>
    </row>
    <row r="3521" spans="1:6" x14ac:dyDescent="0.25">
      <c r="A3521" s="5" t="s">
        <v>248</v>
      </c>
      <c r="B3521" s="3" t="s">
        <v>244</v>
      </c>
      <c r="C3521" s="3" t="s">
        <v>42</v>
      </c>
      <c r="D3521" s="4">
        <v>3513721.6562015438</v>
      </c>
      <c r="E3521" t="str">
        <f t="shared" si="108"/>
        <v>Mar</v>
      </c>
      <c r="F3521" t="str">
        <f t="shared" si="109"/>
        <v>2014</v>
      </c>
    </row>
    <row r="3522" spans="1:6" x14ac:dyDescent="0.25">
      <c r="A3522" s="5" t="s">
        <v>248</v>
      </c>
      <c r="B3522" s="3" t="s">
        <v>244</v>
      </c>
      <c r="C3522" s="3" t="s">
        <v>43</v>
      </c>
      <c r="D3522" s="4">
        <v>3295641.0902907364</v>
      </c>
      <c r="E3522" t="str">
        <f t="shared" si="108"/>
        <v>Apr</v>
      </c>
      <c r="F3522" t="str">
        <f t="shared" si="109"/>
        <v>2014</v>
      </c>
    </row>
    <row r="3523" spans="1:6" x14ac:dyDescent="0.25">
      <c r="A3523" s="5" t="s">
        <v>248</v>
      </c>
      <c r="B3523" s="3" t="s">
        <v>244</v>
      </c>
      <c r="C3523" s="3" t="s">
        <v>44</v>
      </c>
      <c r="D3523" s="4">
        <v>3082863.6199749489</v>
      </c>
      <c r="E3523" t="str">
        <f t="shared" ref="E3523:E3586" si="110">MID(C3523,1,3)</f>
        <v>May</v>
      </c>
      <c r="F3523" t="str">
        <f t="shared" ref="F3523:F3586" si="111">MID(C3523,5,4)</f>
        <v>2014</v>
      </c>
    </row>
    <row r="3524" spans="1:6" x14ac:dyDescent="0.25">
      <c r="A3524" s="5" t="s">
        <v>248</v>
      </c>
      <c r="B3524" s="3" t="s">
        <v>244</v>
      </c>
      <c r="C3524" s="3" t="s">
        <v>45</v>
      </c>
      <c r="D3524" s="4">
        <v>2870967.0408111727</v>
      </c>
      <c r="E3524" t="str">
        <f t="shared" si="110"/>
        <v>Jun</v>
      </c>
      <c r="F3524" t="str">
        <f t="shared" si="111"/>
        <v>2014</v>
      </c>
    </row>
    <row r="3525" spans="1:6" x14ac:dyDescent="0.25">
      <c r="A3525" s="5" t="s">
        <v>248</v>
      </c>
      <c r="B3525" s="3" t="s">
        <v>244</v>
      </c>
      <c r="C3525" s="3" t="s">
        <v>46</v>
      </c>
      <c r="D3525" s="4">
        <v>2670556.7206952181</v>
      </c>
      <c r="E3525" t="str">
        <f t="shared" si="110"/>
        <v>Jul</v>
      </c>
      <c r="F3525" t="str">
        <f t="shared" si="111"/>
        <v>2014</v>
      </c>
    </row>
    <row r="3526" spans="1:6" x14ac:dyDescent="0.25">
      <c r="A3526" s="5" t="s">
        <v>248</v>
      </c>
      <c r="B3526" s="3" t="s">
        <v>244</v>
      </c>
      <c r="C3526" s="3" t="s">
        <v>47</v>
      </c>
      <c r="D3526" s="4">
        <v>2480470.2795349811</v>
      </c>
      <c r="E3526" t="str">
        <f t="shared" si="110"/>
        <v>Aug</v>
      </c>
      <c r="F3526" t="str">
        <f t="shared" si="111"/>
        <v>2014</v>
      </c>
    </row>
    <row r="3527" spans="1:6" x14ac:dyDescent="0.25">
      <c r="A3527" s="5" t="s">
        <v>248</v>
      </c>
      <c r="B3527" s="3" t="s">
        <v>244</v>
      </c>
      <c r="C3527" s="3" t="s">
        <v>48</v>
      </c>
      <c r="D3527" s="4">
        <v>2305161.7833722732</v>
      </c>
      <c r="E3527" t="str">
        <f t="shared" si="110"/>
        <v>Sep</v>
      </c>
      <c r="F3527" t="str">
        <f t="shared" si="111"/>
        <v>2014</v>
      </c>
    </row>
    <row r="3528" spans="1:6" x14ac:dyDescent="0.25">
      <c r="A3528" s="5" t="s">
        <v>248</v>
      </c>
      <c r="B3528" s="3" t="s">
        <v>244</v>
      </c>
      <c r="C3528" s="3" t="s">
        <v>49</v>
      </c>
      <c r="D3528" s="4">
        <v>2140999.951534153</v>
      </c>
      <c r="E3528" t="str">
        <f t="shared" si="110"/>
        <v>Oct</v>
      </c>
      <c r="F3528" t="str">
        <f t="shared" si="111"/>
        <v>2014</v>
      </c>
    </row>
    <row r="3529" spans="1:6" x14ac:dyDescent="0.25">
      <c r="A3529" s="5" t="s">
        <v>248</v>
      </c>
      <c r="B3529" s="3" t="s">
        <v>244</v>
      </c>
      <c r="C3529" s="3" t="s">
        <v>50</v>
      </c>
      <c r="D3529" s="4">
        <v>2001924.9607863803</v>
      </c>
      <c r="E3529" t="str">
        <f t="shared" si="110"/>
        <v>Nov</v>
      </c>
      <c r="F3529" t="str">
        <f t="shared" si="111"/>
        <v>2014</v>
      </c>
    </row>
    <row r="3530" spans="1:6" x14ac:dyDescent="0.25">
      <c r="A3530" s="5" t="s">
        <v>248</v>
      </c>
      <c r="B3530" s="3" t="s">
        <v>244</v>
      </c>
      <c r="C3530" s="3" t="s">
        <v>51</v>
      </c>
      <c r="D3530" s="4">
        <v>1888988.1087381376</v>
      </c>
      <c r="E3530" t="str">
        <f t="shared" si="110"/>
        <v>Dec</v>
      </c>
      <c r="F3530" t="str">
        <f t="shared" si="111"/>
        <v>2014</v>
      </c>
    </row>
    <row r="3531" spans="1:6" x14ac:dyDescent="0.25">
      <c r="A3531" s="5" t="s">
        <v>248</v>
      </c>
      <c r="B3531" s="3" t="s">
        <v>244</v>
      </c>
      <c r="C3531" s="3" t="s">
        <v>52</v>
      </c>
      <c r="D3531" s="4">
        <v>1800529.5391136578</v>
      </c>
      <c r="E3531" t="str">
        <f t="shared" si="110"/>
        <v>Jan</v>
      </c>
      <c r="F3531" t="str">
        <f t="shared" si="111"/>
        <v>2015</v>
      </c>
    </row>
    <row r="3532" spans="1:6" x14ac:dyDescent="0.25">
      <c r="A3532" s="5" t="s">
        <v>248</v>
      </c>
      <c r="B3532" s="3" t="s">
        <v>244</v>
      </c>
      <c r="C3532" s="3" t="s">
        <v>53</v>
      </c>
      <c r="D3532" s="4">
        <v>1709781.9020959847</v>
      </c>
      <c r="E3532" t="str">
        <f t="shared" si="110"/>
        <v>Feb</v>
      </c>
      <c r="F3532" t="str">
        <f t="shared" si="111"/>
        <v>2015</v>
      </c>
    </row>
    <row r="3533" spans="1:6" x14ac:dyDescent="0.25">
      <c r="A3533" s="5" t="s">
        <v>248</v>
      </c>
      <c r="B3533" s="3" t="s">
        <v>244</v>
      </c>
      <c r="C3533" s="3" t="s">
        <v>54</v>
      </c>
      <c r="D3533" s="4">
        <v>1631983.6086019031</v>
      </c>
      <c r="E3533" t="str">
        <f t="shared" si="110"/>
        <v>Mar</v>
      </c>
      <c r="F3533" t="str">
        <f t="shared" si="111"/>
        <v>2015</v>
      </c>
    </row>
    <row r="3534" spans="1:6" x14ac:dyDescent="0.25">
      <c r="A3534" s="5" t="s">
        <v>248</v>
      </c>
      <c r="B3534" s="3" t="s">
        <v>244</v>
      </c>
      <c r="C3534" s="3" t="s">
        <v>55</v>
      </c>
      <c r="D3534" s="4">
        <v>1571198.0078675998</v>
      </c>
      <c r="E3534" t="str">
        <f t="shared" si="110"/>
        <v>Apr</v>
      </c>
      <c r="F3534" t="str">
        <f t="shared" si="111"/>
        <v>2015</v>
      </c>
    </row>
    <row r="3535" spans="1:6" x14ac:dyDescent="0.25">
      <c r="A3535" s="5" t="s">
        <v>248</v>
      </c>
      <c r="B3535" s="3" t="s">
        <v>244</v>
      </c>
      <c r="C3535" s="3" t="s">
        <v>56</v>
      </c>
      <c r="D3535" s="4">
        <v>1524381.8043531929</v>
      </c>
      <c r="E3535" t="str">
        <f t="shared" si="110"/>
        <v>May</v>
      </c>
      <c r="F3535" t="str">
        <f t="shared" si="111"/>
        <v>2015</v>
      </c>
    </row>
    <row r="3536" spans="1:6" x14ac:dyDescent="0.25">
      <c r="A3536" s="5" t="s">
        <v>248</v>
      </c>
      <c r="B3536" s="3" t="s">
        <v>244</v>
      </c>
      <c r="C3536" s="3" t="s">
        <v>57</v>
      </c>
      <c r="D3536" s="4">
        <v>1478020.7396263664</v>
      </c>
      <c r="E3536" t="str">
        <f t="shared" si="110"/>
        <v>Jun</v>
      </c>
      <c r="F3536" t="str">
        <f t="shared" si="111"/>
        <v>2015</v>
      </c>
    </row>
    <row r="3537" spans="1:6" x14ac:dyDescent="0.25">
      <c r="A3537" s="5" t="s">
        <v>248</v>
      </c>
      <c r="B3537" s="3" t="s">
        <v>244</v>
      </c>
      <c r="C3537" s="3" t="s">
        <v>58</v>
      </c>
      <c r="D3537" s="4">
        <v>1425836.626635062</v>
      </c>
      <c r="E3537" t="str">
        <f t="shared" si="110"/>
        <v>Jul</v>
      </c>
      <c r="F3537" t="str">
        <f t="shared" si="111"/>
        <v>2015</v>
      </c>
    </row>
    <row r="3538" spans="1:6" x14ac:dyDescent="0.25">
      <c r="A3538" s="5" t="s">
        <v>248</v>
      </c>
      <c r="B3538" s="3" t="s">
        <v>244</v>
      </c>
      <c r="C3538" s="3" t="s">
        <v>59</v>
      </c>
      <c r="D3538" s="4">
        <v>1393606.5423236529</v>
      </c>
      <c r="E3538" t="str">
        <f t="shared" si="110"/>
        <v>Aug</v>
      </c>
      <c r="F3538" t="str">
        <f t="shared" si="111"/>
        <v>2015</v>
      </c>
    </row>
    <row r="3539" spans="1:6" x14ac:dyDescent="0.25">
      <c r="A3539" s="5" t="s">
        <v>248</v>
      </c>
      <c r="B3539" s="3" t="s">
        <v>244</v>
      </c>
      <c r="C3539" s="3" t="s">
        <v>60</v>
      </c>
      <c r="D3539" s="4">
        <v>1363330.6278263803</v>
      </c>
      <c r="E3539" t="str">
        <f t="shared" si="110"/>
        <v>Sep</v>
      </c>
      <c r="F3539" t="str">
        <f t="shared" si="111"/>
        <v>2015</v>
      </c>
    </row>
    <row r="3540" spans="1:6" x14ac:dyDescent="0.25">
      <c r="A3540" s="5" t="s">
        <v>248</v>
      </c>
      <c r="B3540" s="3" t="s">
        <v>244</v>
      </c>
      <c r="C3540" s="3" t="s">
        <v>61</v>
      </c>
      <c r="D3540" s="4">
        <v>1324041.6934326112</v>
      </c>
      <c r="E3540" t="str">
        <f t="shared" si="110"/>
        <v>Oct</v>
      </c>
      <c r="F3540" t="str">
        <f t="shared" si="111"/>
        <v>2015</v>
      </c>
    </row>
    <row r="3541" spans="1:6" x14ac:dyDescent="0.25">
      <c r="A3541" s="5" t="s">
        <v>248</v>
      </c>
      <c r="B3541" s="3" t="s">
        <v>244</v>
      </c>
      <c r="C3541" s="3" t="s">
        <v>62</v>
      </c>
      <c r="D3541" s="4">
        <v>1282921.2980322829</v>
      </c>
      <c r="E3541" t="str">
        <f t="shared" si="110"/>
        <v>Nov</v>
      </c>
      <c r="F3541" t="str">
        <f t="shared" si="111"/>
        <v>2015</v>
      </c>
    </row>
    <row r="3542" spans="1:6" x14ac:dyDescent="0.25">
      <c r="A3542" s="5" t="s">
        <v>248</v>
      </c>
      <c r="B3542" s="3" t="s">
        <v>244</v>
      </c>
      <c r="C3542" s="3" t="s">
        <v>63</v>
      </c>
      <c r="D3542" s="4">
        <v>1247019.279374351</v>
      </c>
      <c r="E3542" t="str">
        <f t="shared" si="110"/>
        <v>Dec</v>
      </c>
      <c r="F3542" t="str">
        <f t="shared" si="111"/>
        <v>2015</v>
      </c>
    </row>
    <row r="3543" spans="1:6" x14ac:dyDescent="0.25">
      <c r="A3543" s="5" t="s">
        <v>248</v>
      </c>
      <c r="B3543" s="3" t="s">
        <v>244</v>
      </c>
      <c r="C3543" s="3" t="s">
        <v>64</v>
      </c>
      <c r="D3543" s="4">
        <v>1211064.0195630118</v>
      </c>
      <c r="E3543" t="str">
        <f t="shared" si="110"/>
        <v>Jan</v>
      </c>
      <c r="F3543" t="str">
        <f t="shared" si="111"/>
        <v>2016</v>
      </c>
    </row>
    <row r="3544" spans="1:6" x14ac:dyDescent="0.25">
      <c r="A3544" s="5" t="s">
        <v>248</v>
      </c>
      <c r="B3544" s="3" t="s">
        <v>244</v>
      </c>
      <c r="C3544" s="3" t="s">
        <v>65</v>
      </c>
      <c r="D3544" s="4">
        <v>1173944.0132914621</v>
      </c>
      <c r="E3544" t="str">
        <f t="shared" si="110"/>
        <v>Feb</v>
      </c>
      <c r="F3544" t="str">
        <f t="shared" si="111"/>
        <v>2016</v>
      </c>
    </row>
    <row r="3545" spans="1:6" x14ac:dyDescent="0.25">
      <c r="A3545" s="5" t="s">
        <v>248</v>
      </c>
      <c r="B3545" s="3" t="s">
        <v>244</v>
      </c>
      <c r="C3545" s="3" t="s">
        <v>66</v>
      </c>
      <c r="D3545" s="4">
        <v>1146616.5535852571</v>
      </c>
      <c r="E3545" t="str">
        <f t="shared" si="110"/>
        <v>Mar</v>
      </c>
      <c r="F3545" t="str">
        <f t="shared" si="111"/>
        <v>2016</v>
      </c>
    </row>
    <row r="3546" spans="1:6" x14ac:dyDescent="0.25">
      <c r="A3546" s="5" t="s">
        <v>248</v>
      </c>
      <c r="B3546" s="3" t="s">
        <v>244</v>
      </c>
      <c r="C3546" s="3" t="s">
        <v>67</v>
      </c>
      <c r="D3546" s="4">
        <v>1116717.5263115598</v>
      </c>
      <c r="E3546" t="str">
        <f t="shared" si="110"/>
        <v>Apr</v>
      </c>
      <c r="F3546" t="str">
        <f t="shared" si="111"/>
        <v>2016</v>
      </c>
    </row>
    <row r="3547" spans="1:6" x14ac:dyDescent="0.25">
      <c r="A3547" s="5" t="s">
        <v>248</v>
      </c>
      <c r="B3547" s="3" t="s">
        <v>244</v>
      </c>
      <c r="C3547" s="3" t="s">
        <v>68</v>
      </c>
      <c r="D3547" s="4">
        <v>1084751.440912236</v>
      </c>
      <c r="E3547" t="str">
        <f t="shared" si="110"/>
        <v>May</v>
      </c>
      <c r="F3547" t="str">
        <f t="shared" si="111"/>
        <v>2016</v>
      </c>
    </row>
    <row r="3548" spans="1:6" x14ac:dyDescent="0.25">
      <c r="A3548" s="5" t="s">
        <v>248</v>
      </c>
      <c r="B3548" s="3" t="s">
        <v>244</v>
      </c>
      <c r="C3548" s="3" t="s">
        <v>69</v>
      </c>
      <c r="D3548" s="4">
        <v>1062418.750261537</v>
      </c>
      <c r="E3548" t="str">
        <f t="shared" si="110"/>
        <v>Jun</v>
      </c>
      <c r="F3548" t="str">
        <f t="shared" si="111"/>
        <v>2016</v>
      </c>
    </row>
    <row r="3549" spans="1:6" x14ac:dyDescent="0.25">
      <c r="A3549" s="5" t="s">
        <v>248</v>
      </c>
      <c r="B3549" s="3" t="s">
        <v>244</v>
      </c>
      <c r="C3549" s="3" t="s">
        <v>70</v>
      </c>
      <c r="D3549" s="4">
        <v>1033883.401293141</v>
      </c>
      <c r="E3549" t="str">
        <f t="shared" si="110"/>
        <v>Jul</v>
      </c>
      <c r="F3549" t="str">
        <f t="shared" si="111"/>
        <v>2016</v>
      </c>
    </row>
    <row r="3550" spans="1:6" x14ac:dyDescent="0.25">
      <c r="A3550" s="5" t="s">
        <v>248</v>
      </c>
      <c r="B3550" s="3" t="s">
        <v>244</v>
      </c>
      <c r="C3550" s="3" t="s">
        <v>71</v>
      </c>
      <c r="D3550" s="4">
        <v>1002112.5347721898</v>
      </c>
      <c r="E3550" t="str">
        <f t="shared" si="110"/>
        <v>Aug</v>
      </c>
      <c r="F3550" t="str">
        <f t="shared" si="111"/>
        <v>2016</v>
      </c>
    </row>
    <row r="3551" spans="1:6" x14ac:dyDescent="0.25">
      <c r="A3551" s="5" t="s">
        <v>248</v>
      </c>
      <c r="B3551" s="3" t="s">
        <v>244</v>
      </c>
      <c r="C3551" s="3" t="s">
        <v>72</v>
      </c>
      <c r="D3551" s="4">
        <v>982044.14348711609</v>
      </c>
      <c r="E3551" t="str">
        <f t="shared" si="110"/>
        <v>Sep</v>
      </c>
      <c r="F3551" t="str">
        <f t="shared" si="111"/>
        <v>2016</v>
      </c>
    </row>
    <row r="3552" spans="1:6" x14ac:dyDescent="0.25">
      <c r="A3552" s="5" t="s">
        <v>248</v>
      </c>
      <c r="B3552" s="3" t="s">
        <v>244</v>
      </c>
      <c r="C3552" s="3" t="s">
        <v>73</v>
      </c>
      <c r="D3552" s="4">
        <v>948603.95051663555</v>
      </c>
      <c r="E3552" t="str">
        <f t="shared" si="110"/>
        <v>Oct</v>
      </c>
      <c r="F3552" t="str">
        <f t="shared" si="111"/>
        <v>2016</v>
      </c>
    </row>
    <row r="3553" spans="1:6" x14ac:dyDescent="0.25">
      <c r="A3553" s="5" t="s">
        <v>248</v>
      </c>
      <c r="B3553" s="3" t="s">
        <v>244</v>
      </c>
      <c r="C3553" s="3" t="s">
        <v>74</v>
      </c>
      <c r="D3553" s="4">
        <v>920604.30487076472</v>
      </c>
      <c r="E3553" t="str">
        <f t="shared" si="110"/>
        <v>Nov</v>
      </c>
      <c r="F3553" t="str">
        <f t="shared" si="111"/>
        <v>2016</v>
      </c>
    </row>
    <row r="3554" spans="1:6" x14ac:dyDescent="0.25">
      <c r="A3554" s="5" t="s">
        <v>248</v>
      </c>
      <c r="B3554" s="3" t="s">
        <v>244</v>
      </c>
      <c r="C3554" s="3" t="s">
        <v>75</v>
      </c>
      <c r="D3554" s="4">
        <v>893260.73243958119</v>
      </c>
      <c r="E3554" t="str">
        <f t="shared" si="110"/>
        <v>Dec</v>
      </c>
      <c r="F3554" t="str">
        <f t="shared" si="111"/>
        <v>2016</v>
      </c>
    </row>
    <row r="3555" spans="1:6" x14ac:dyDescent="0.25">
      <c r="A3555" s="5" t="s">
        <v>248</v>
      </c>
      <c r="B3555" s="3" t="s">
        <v>244</v>
      </c>
      <c r="C3555" s="3" t="s">
        <v>76</v>
      </c>
      <c r="D3555" s="4">
        <v>871354.39876550133</v>
      </c>
      <c r="E3555" t="str">
        <f t="shared" si="110"/>
        <v>Jan</v>
      </c>
      <c r="F3555" t="str">
        <f t="shared" si="111"/>
        <v>2017</v>
      </c>
    </row>
    <row r="3556" spans="1:6" x14ac:dyDescent="0.25">
      <c r="A3556" s="5" t="s">
        <v>248</v>
      </c>
      <c r="B3556" s="3" t="s">
        <v>244</v>
      </c>
      <c r="C3556" s="3" t="s">
        <v>77</v>
      </c>
      <c r="D3556" s="4">
        <v>847852.75452134595</v>
      </c>
      <c r="E3556" t="str">
        <f t="shared" si="110"/>
        <v>Feb</v>
      </c>
      <c r="F3556" t="str">
        <f t="shared" si="111"/>
        <v>2017</v>
      </c>
    </row>
    <row r="3557" spans="1:6" x14ac:dyDescent="0.25">
      <c r="A3557" s="5" t="s">
        <v>248</v>
      </c>
      <c r="B3557" s="3" t="s">
        <v>244</v>
      </c>
      <c r="C3557" s="3" t="s">
        <v>78</v>
      </c>
      <c r="D3557" s="4">
        <v>828969.52896345453</v>
      </c>
      <c r="E3557" t="str">
        <f t="shared" si="110"/>
        <v>Mar</v>
      </c>
      <c r="F3557" t="str">
        <f t="shared" si="111"/>
        <v>2017</v>
      </c>
    </row>
    <row r="3558" spans="1:6" x14ac:dyDescent="0.25">
      <c r="A3558" s="5" t="s">
        <v>248</v>
      </c>
      <c r="B3558" s="3" t="s">
        <v>244</v>
      </c>
      <c r="C3558" s="3" t="s">
        <v>79</v>
      </c>
      <c r="D3558" s="4">
        <v>811561.20312568068</v>
      </c>
      <c r="E3558" t="str">
        <f t="shared" si="110"/>
        <v>Apr</v>
      </c>
      <c r="F3558" t="str">
        <f t="shared" si="111"/>
        <v>2017</v>
      </c>
    </row>
    <row r="3559" spans="1:6" x14ac:dyDescent="0.25">
      <c r="A3559" s="5" t="s">
        <v>248</v>
      </c>
      <c r="B3559" s="3" t="s">
        <v>244</v>
      </c>
      <c r="C3559" s="3" t="s">
        <v>80</v>
      </c>
      <c r="D3559" s="4">
        <v>794911.17998685758</v>
      </c>
      <c r="E3559" t="str">
        <f t="shared" si="110"/>
        <v>May</v>
      </c>
      <c r="F3559" t="str">
        <f t="shared" si="111"/>
        <v>2017</v>
      </c>
    </row>
    <row r="3560" spans="1:6" x14ac:dyDescent="0.25">
      <c r="A3560" s="5" t="s">
        <v>248</v>
      </c>
      <c r="B3560" s="3" t="s">
        <v>244</v>
      </c>
      <c r="C3560" s="3" t="s">
        <v>81</v>
      </c>
      <c r="D3560" s="4">
        <v>771429.29907944659</v>
      </c>
      <c r="E3560" t="str">
        <f t="shared" si="110"/>
        <v>Jun</v>
      </c>
      <c r="F3560" t="str">
        <f t="shared" si="111"/>
        <v>2017</v>
      </c>
    </row>
    <row r="3561" spans="1:6" x14ac:dyDescent="0.25">
      <c r="A3561" s="5" t="s">
        <v>248</v>
      </c>
      <c r="B3561" s="3" t="s">
        <v>244</v>
      </c>
      <c r="C3561" s="3" t="s">
        <v>82</v>
      </c>
      <c r="D3561" s="4">
        <v>751674.02406007168</v>
      </c>
      <c r="E3561" t="str">
        <f t="shared" si="110"/>
        <v>Jul</v>
      </c>
      <c r="F3561" t="str">
        <f t="shared" si="111"/>
        <v>2017</v>
      </c>
    </row>
    <row r="3562" spans="1:6" x14ac:dyDescent="0.25">
      <c r="A3562" s="5" t="s">
        <v>248</v>
      </c>
      <c r="B3562" s="3" t="s">
        <v>244</v>
      </c>
      <c r="C3562" s="3" t="s">
        <v>83</v>
      </c>
      <c r="D3562" s="4">
        <v>725628.26599733462</v>
      </c>
      <c r="E3562" t="str">
        <f t="shared" si="110"/>
        <v>Aug</v>
      </c>
      <c r="F3562" t="str">
        <f t="shared" si="111"/>
        <v>2017</v>
      </c>
    </row>
    <row r="3563" spans="1:6" x14ac:dyDescent="0.25">
      <c r="A3563" s="5" t="s">
        <v>248</v>
      </c>
      <c r="B3563" s="3" t="s">
        <v>244</v>
      </c>
      <c r="C3563" s="3" t="s">
        <v>84</v>
      </c>
      <c r="D3563" s="4">
        <v>709148.60958908638</v>
      </c>
      <c r="E3563" t="str">
        <f t="shared" si="110"/>
        <v>Sep</v>
      </c>
      <c r="F3563" t="str">
        <f t="shared" si="111"/>
        <v>2017</v>
      </c>
    </row>
    <row r="3564" spans="1:6" x14ac:dyDescent="0.25">
      <c r="A3564" s="5" t="s">
        <v>248</v>
      </c>
      <c r="B3564" s="3" t="s">
        <v>244</v>
      </c>
      <c r="C3564" s="3" t="s">
        <v>85</v>
      </c>
      <c r="D3564" s="4">
        <v>693686.39198977279</v>
      </c>
      <c r="E3564" t="str">
        <f t="shared" si="110"/>
        <v>Oct</v>
      </c>
      <c r="F3564" t="str">
        <f t="shared" si="111"/>
        <v>2017</v>
      </c>
    </row>
    <row r="3565" spans="1:6" x14ac:dyDescent="0.25">
      <c r="A3565" s="5" t="s">
        <v>248</v>
      </c>
      <c r="B3565" s="3" t="s">
        <v>244</v>
      </c>
      <c r="C3565" s="3" t="s">
        <v>86</v>
      </c>
      <c r="D3565" s="4">
        <v>674399.13964776497</v>
      </c>
      <c r="E3565" t="str">
        <f t="shared" si="110"/>
        <v>Nov</v>
      </c>
      <c r="F3565" t="str">
        <f t="shared" si="111"/>
        <v>2017</v>
      </c>
    </row>
    <row r="3566" spans="1:6" x14ac:dyDescent="0.25">
      <c r="A3566" s="5" t="s">
        <v>248</v>
      </c>
      <c r="B3566" s="3" t="s">
        <v>244</v>
      </c>
      <c r="C3566" s="3" t="s">
        <v>87</v>
      </c>
      <c r="D3566" s="4">
        <v>663709.28707321826</v>
      </c>
      <c r="E3566" t="str">
        <f t="shared" si="110"/>
        <v>Dec</v>
      </c>
      <c r="F3566" t="str">
        <f t="shared" si="111"/>
        <v>2017</v>
      </c>
    </row>
    <row r="3567" spans="1:6" x14ac:dyDescent="0.25">
      <c r="A3567" s="5" t="s">
        <v>248</v>
      </c>
      <c r="B3567" s="3" t="s">
        <v>244</v>
      </c>
      <c r="C3567" s="3" t="s">
        <v>88</v>
      </c>
      <c r="D3567" s="4">
        <v>658840.69173023605</v>
      </c>
      <c r="E3567" t="str">
        <f t="shared" si="110"/>
        <v>Jan</v>
      </c>
      <c r="F3567" t="str">
        <f t="shared" si="111"/>
        <v>2018</v>
      </c>
    </row>
    <row r="3568" spans="1:6" x14ac:dyDescent="0.25">
      <c r="A3568" s="5" t="s">
        <v>248</v>
      </c>
      <c r="B3568" s="3" t="s">
        <v>244</v>
      </c>
      <c r="C3568" s="3" t="s">
        <v>89</v>
      </c>
      <c r="D3568" s="4">
        <v>643591.48547527799</v>
      </c>
      <c r="E3568" t="str">
        <f t="shared" si="110"/>
        <v>Feb</v>
      </c>
      <c r="F3568" t="str">
        <f t="shared" si="111"/>
        <v>2018</v>
      </c>
    </row>
    <row r="3569" spans="1:6" x14ac:dyDescent="0.25">
      <c r="A3569" s="5" t="s">
        <v>248</v>
      </c>
      <c r="B3569" s="3" t="s">
        <v>244</v>
      </c>
      <c r="C3569" s="3" t="s">
        <v>90</v>
      </c>
      <c r="D3569" s="4">
        <v>627440.31242373213</v>
      </c>
      <c r="E3569" t="str">
        <f t="shared" si="110"/>
        <v>Mar</v>
      </c>
      <c r="F3569" t="str">
        <f t="shared" si="111"/>
        <v>2018</v>
      </c>
    </row>
    <row r="3570" spans="1:6" x14ac:dyDescent="0.25">
      <c r="A3570" s="5" t="s">
        <v>248</v>
      </c>
      <c r="B3570" s="3" t="s">
        <v>244</v>
      </c>
      <c r="C3570" s="3" t="s">
        <v>91</v>
      </c>
      <c r="D3570" s="4">
        <v>614198.1955244944</v>
      </c>
      <c r="E3570" t="str">
        <f t="shared" si="110"/>
        <v>Apr</v>
      </c>
      <c r="F3570" t="str">
        <f t="shared" si="111"/>
        <v>2018</v>
      </c>
    </row>
    <row r="3571" spans="1:6" x14ac:dyDescent="0.25">
      <c r="A3571" s="5" t="s">
        <v>248</v>
      </c>
      <c r="B3571" s="3" t="s">
        <v>244</v>
      </c>
      <c r="C3571" s="3" t="s">
        <v>92</v>
      </c>
      <c r="D3571" s="4">
        <v>595256.11327276775</v>
      </c>
      <c r="E3571" t="str">
        <f t="shared" si="110"/>
        <v>May</v>
      </c>
      <c r="F3571" t="str">
        <f t="shared" si="111"/>
        <v>2018</v>
      </c>
    </row>
    <row r="3572" spans="1:6" x14ac:dyDescent="0.25">
      <c r="A3572" s="5" t="s">
        <v>248</v>
      </c>
      <c r="B3572" s="3" t="s">
        <v>244</v>
      </c>
      <c r="C3572" s="3" t="s">
        <v>93</v>
      </c>
      <c r="D3572" s="4">
        <v>581906.53571811027</v>
      </c>
      <c r="E3572" t="str">
        <f t="shared" si="110"/>
        <v>Jun</v>
      </c>
      <c r="F3572" t="str">
        <f t="shared" si="111"/>
        <v>2018</v>
      </c>
    </row>
    <row r="3573" spans="1:6" x14ac:dyDescent="0.25">
      <c r="A3573" s="5" t="s">
        <v>248</v>
      </c>
      <c r="B3573" s="3" t="s">
        <v>244</v>
      </c>
      <c r="C3573" s="3" t="s">
        <v>94</v>
      </c>
      <c r="D3573" s="4">
        <v>575365.86347221478</v>
      </c>
      <c r="E3573" t="str">
        <f t="shared" si="110"/>
        <v>Jul</v>
      </c>
      <c r="F3573" t="str">
        <f t="shared" si="111"/>
        <v>2018</v>
      </c>
    </row>
    <row r="3574" spans="1:6" x14ac:dyDescent="0.25">
      <c r="A3574" s="5" t="s">
        <v>248</v>
      </c>
      <c r="B3574" s="3" t="s">
        <v>244</v>
      </c>
      <c r="C3574" s="3" t="s">
        <v>95</v>
      </c>
      <c r="D3574" s="4">
        <v>567076.42750208382</v>
      </c>
      <c r="E3574" t="str">
        <f t="shared" si="110"/>
        <v>Aug</v>
      </c>
      <c r="F3574" t="str">
        <f t="shared" si="111"/>
        <v>2018</v>
      </c>
    </row>
    <row r="3575" spans="1:6" x14ac:dyDescent="0.25">
      <c r="A3575" s="5" t="s">
        <v>248</v>
      </c>
      <c r="B3575" s="3" t="s">
        <v>244</v>
      </c>
      <c r="C3575" s="3" t="s">
        <v>96</v>
      </c>
      <c r="D3575" s="4">
        <v>557322.8503499392</v>
      </c>
      <c r="E3575" t="str">
        <f t="shared" si="110"/>
        <v>Sep</v>
      </c>
      <c r="F3575" t="str">
        <f t="shared" si="111"/>
        <v>2018</v>
      </c>
    </row>
    <row r="3576" spans="1:6" x14ac:dyDescent="0.25">
      <c r="A3576" s="5" t="s">
        <v>248</v>
      </c>
      <c r="B3576" s="3" t="s">
        <v>244</v>
      </c>
      <c r="C3576" s="3" t="s">
        <v>97</v>
      </c>
      <c r="D3576" s="4">
        <v>549224.86510429264</v>
      </c>
      <c r="E3576" t="str">
        <f t="shared" si="110"/>
        <v>Oct</v>
      </c>
      <c r="F3576" t="str">
        <f t="shared" si="111"/>
        <v>2018</v>
      </c>
    </row>
    <row r="3577" spans="1:6" x14ac:dyDescent="0.25">
      <c r="A3577" s="5" t="s">
        <v>248</v>
      </c>
      <c r="B3577" s="3" t="s">
        <v>244</v>
      </c>
      <c r="C3577" s="3" t="s">
        <v>98</v>
      </c>
      <c r="D3577" s="4">
        <v>543147.48766098567</v>
      </c>
      <c r="E3577" t="str">
        <f t="shared" si="110"/>
        <v>Nov</v>
      </c>
      <c r="F3577" t="str">
        <f t="shared" si="111"/>
        <v>2018</v>
      </c>
    </row>
    <row r="3578" spans="1:6" x14ac:dyDescent="0.25">
      <c r="A3578" s="5" t="s">
        <v>248</v>
      </c>
      <c r="B3578" s="3" t="s">
        <v>244</v>
      </c>
      <c r="C3578" s="3" t="s">
        <v>99</v>
      </c>
      <c r="D3578" s="4">
        <v>531973.32490132574</v>
      </c>
      <c r="E3578" t="str">
        <f t="shared" si="110"/>
        <v>Dec</v>
      </c>
      <c r="F3578" t="str">
        <f t="shared" si="111"/>
        <v>2018</v>
      </c>
    </row>
    <row r="3579" spans="1:6" x14ac:dyDescent="0.25">
      <c r="A3579" s="5" t="s">
        <v>248</v>
      </c>
      <c r="B3579" s="3" t="s">
        <v>244</v>
      </c>
      <c r="C3579" s="3" t="s">
        <v>100</v>
      </c>
      <c r="D3579" s="4">
        <v>521096.39236453222</v>
      </c>
      <c r="E3579" t="str">
        <f t="shared" si="110"/>
        <v>Jan</v>
      </c>
      <c r="F3579" t="str">
        <f t="shared" si="111"/>
        <v>2019</v>
      </c>
    </row>
    <row r="3580" spans="1:6" x14ac:dyDescent="0.25">
      <c r="A3580" s="5" t="s">
        <v>248</v>
      </c>
      <c r="B3580" s="3" t="s">
        <v>244</v>
      </c>
      <c r="C3580" s="3" t="s">
        <v>101</v>
      </c>
      <c r="D3580" s="4">
        <v>512060.47009994142</v>
      </c>
      <c r="E3580" t="str">
        <f t="shared" si="110"/>
        <v>Feb</v>
      </c>
      <c r="F3580" t="str">
        <f t="shared" si="111"/>
        <v>2019</v>
      </c>
    </row>
    <row r="3581" spans="1:6" x14ac:dyDescent="0.25">
      <c r="A3581" s="5" t="s">
        <v>248</v>
      </c>
      <c r="B3581" s="3" t="s">
        <v>244</v>
      </c>
      <c r="C3581" s="3" t="s">
        <v>102</v>
      </c>
      <c r="D3581" s="4">
        <v>503134.35190194589</v>
      </c>
      <c r="E3581" t="str">
        <f t="shared" si="110"/>
        <v>Mar</v>
      </c>
      <c r="F3581" t="str">
        <f t="shared" si="111"/>
        <v>2019</v>
      </c>
    </row>
    <row r="3582" spans="1:6" x14ac:dyDescent="0.25">
      <c r="A3582" s="5" t="s">
        <v>248</v>
      </c>
      <c r="B3582" s="3" t="s">
        <v>244</v>
      </c>
      <c r="C3582" s="3" t="s">
        <v>103</v>
      </c>
      <c r="D3582" s="4">
        <v>496404.44231355586</v>
      </c>
      <c r="E3582" t="str">
        <f t="shared" si="110"/>
        <v>Apr</v>
      </c>
      <c r="F3582" t="str">
        <f t="shared" si="111"/>
        <v>2019</v>
      </c>
    </row>
    <row r="3583" spans="1:6" x14ac:dyDescent="0.25">
      <c r="A3583" s="5" t="s">
        <v>248</v>
      </c>
      <c r="B3583" s="3" t="s">
        <v>244</v>
      </c>
      <c r="C3583" s="3" t="s">
        <v>104</v>
      </c>
      <c r="D3583" s="4">
        <v>489072.88494596706</v>
      </c>
      <c r="E3583" t="str">
        <f t="shared" si="110"/>
        <v>May</v>
      </c>
      <c r="F3583" t="str">
        <f t="shared" si="111"/>
        <v>2019</v>
      </c>
    </row>
    <row r="3584" spans="1:6" x14ac:dyDescent="0.25">
      <c r="A3584" s="5" t="s">
        <v>248</v>
      </c>
      <c r="B3584" s="3" t="s">
        <v>244</v>
      </c>
      <c r="C3584" s="3" t="s">
        <v>105</v>
      </c>
      <c r="D3584" s="4">
        <v>480867.04737274273</v>
      </c>
      <c r="E3584" t="str">
        <f t="shared" si="110"/>
        <v>Jun</v>
      </c>
      <c r="F3584" t="str">
        <f t="shared" si="111"/>
        <v>2019</v>
      </c>
    </row>
    <row r="3585" spans="1:6" x14ac:dyDescent="0.25">
      <c r="A3585" s="5" t="s">
        <v>248</v>
      </c>
      <c r="B3585" s="3" t="s">
        <v>244</v>
      </c>
      <c r="C3585" s="3" t="s">
        <v>106</v>
      </c>
      <c r="D3585" s="4">
        <v>477597.02605782158</v>
      </c>
      <c r="E3585" t="str">
        <f t="shared" si="110"/>
        <v>Jul</v>
      </c>
      <c r="F3585" t="str">
        <f t="shared" si="111"/>
        <v>2019</v>
      </c>
    </row>
    <row r="3586" spans="1:6" x14ac:dyDescent="0.25">
      <c r="A3586" s="5" t="s">
        <v>248</v>
      </c>
      <c r="B3586" s="3" t="s">
        <v>244</v>
      </c>
      <c r="C3586" s="3" t="s">
        <v>107</v>
      </c>
      <c r="D3586" s="4">
        <v>471112.09752963227</v>
      </c>
      <c r="E3586" t="str">
        <f t="shared" si="110"/>
        <v>Aug</v>
      </c>
      <c r="F3586" t="str">
        <f t="shared" si="111"/>
        <v>2019</v>
      </c>
    </row>
    <row r="3587" spans="1:6" x14ac:dyDescent="0.25">
      <c r="A3587" s="5" t="s">
        <v>248</v>
      </c>
      <c r="B3587" s="3" t="s">
        <v>244</v>
      </c>
      <c r="C3587" s="3" t="s">
        <v>108</v>
      </c>
      <c r="D3587" s="4">
        <v>465490.42630330188</v>
      </c>
      <c r="E3587" t="str">
        <f t="shared" ref="E3587:E3650" si="112">MID(C3587,1,3)</f>
        <v>Sep</v>
      </c>
      <c r="F3587" t="str">
        <f t="shared" ref="F3587:F3650" si="113">MID(C3587,5,4)</f>
        <v>2019</v>
      </c>
    </row>
    <row r="3588" spans="1:6" x14ac:dyDescent="0.25">
      <c r="A3588" s="5" t="s">
        <v>248</v>
      </c>
      <c r="B3588" s="3" t="s">
        <v>244</v>
      </c>
      <c r="C3588" s="3" t="s">
        <v>109</v>
      </c>
      <c r="D3588" s="4">
        <v>457311.48398318951</v>
      </c>
      <c r="E3588" t="str">
        <f t="shared" si="112"/>
        <v>Oct</v>
      </c>
      <c r="F3588" t="str">
        <f t="shared" si="113"/>
        <v>2019</v>
      </c>
    </row>
    <row r="3589" spans="1:6" x14ac:dyDescent="0.25">
      <c r="A3589" s="5" t="s">
        <v>248</v>
      </c>
      <c r="B3589" s="3" t="s">
        <v>244</v>
      </c>
      <c r="C3589" s="3" t="s">
        <v>110</v>
      </c>
      <c r="D3589" s="4">
        <v>449708.63500143599</v>
      </c>
      <c r="E3589" t="str">
        <f t="shared" si="112"/>
        <v>Nov</v>
      </c>
      <c r="F3589" t="str">
        <f t="shared" si="113"/>
        <v>2019</v>
      </c>
    </row>
    <row r="3590" spans="1:6" x14ac:dyDescent="0.25">
      <c r="A3590" s="5" t="s">
        <v>248</v>
      </c>
      <c r="B3590" s="3" t="s">
        <v>244</v>
      </c>
      <c r="C3590" s="3" t="s">
        <v>111</v>
      </c>
      <c r="D3590" s="4">
        <v>447212.05176527909</v>
      </c>
      <c r="E3590" t="str">
        <f t="shared" si="112"/>
        <v>Dec</v>
      </c>
      <c r="F3590" t="str">
        <f t="shared" si="113"/>
        <v>2019</v>
      </c>
    </row>
    <row r="3591" spans="1:6" x14ac:dyDescent="0.25">
      <c r="A3591" s="5" t="s">
        <v>248</v>
      </c>
      <c r="B3591" s="3" t="s">
        <v>244</v>
      </c>
      <c r="C3591" s="3" t="s">
        <v>112</v>
      </c>
      <c r="D3591" s="4">
        <v>439976.02468097222</v>
      </c>
      <c r="E3591" t="str">
        <f t="shared" si="112"/>
        <v>Jan</v>
      </c>
      <c r="F3591" t="str">
        <f t="shared" si="113"/>
        <v>2020</v>
      </c>
    </row>
    <row r="3592" spans="1:6" x14ac:dyDescent="0.25">
      <c r="A3592" s="5" t="s">
        <v>248</v>
      </c>
      <c r="B3592" s="3" t="s">
        <v>244</v>
      </c>
      <c r="C3592" s="3" t="s">
        <v>113</v>
      </c>
      <c r="D3592" s="4">
        <v>429134.16968112555</v>
      </c>
      <c r="E3592" t="str">
        <f t="shared" si="112"/>
        <v>Feb</v>
      </c>
      <c r="F3592" t="str">
        <f t="shared" si="113"/>
        <v>2020</v>
      </c>
    </row>
    <row r="3593" spans="1:6" x14ac:dyDescent="0.25">
      <c r="A3593" s="5" t="s">
        <v>248</v>
      </c>
      <c r="B3593" s="3" t="s">
        <v>244</v>
      </c>
      <c r="C3593" s="3" t="s">
        <v>114</v>
      </c>
      <c r="D3593" s="4">
        <v>422215.25236363627</v>
      </c>
      <c r="E3593" t="str">
        <f t="shared" si="112"/>
        <v>Mar</v>
      </c>
      <c r="F3593" t="str">
        <f t="shared" si="113"/>
        <v>2020</v>
      </c>
    </row>
    <row r="3594" spans="1:6" x14ac:dyDescent="0.25">
      <c r="A3594" s="5" t="s">
        <v>248</v>
      </c>
      <c r="B3594" s="3" t="s">
        <v>244</v>
      </c>
      <c r="C3594" s="3" t="s">
        <v>115</v>
      </c>
      <c r="D3594" s="4">
        <v>417918.4041331737</v>
      </c>
      <c r="E3594" t="str">
        <f t="shared" si="112"/>
        <v>Apr</v>
      </c>
      <c r="F3594" t="str">
        <f t="shared" si="113"/>
        <v>2020</v>
      </c>
    </row>
    <row r="3595" spans="1:6" x14ac:dyDescent="0.25">
      <c r="A3595" s="5" t="s">
        <v>248</v>
      </c>
      <c r="B3595" s="3" t="s">
        <v>244</v>
      </c>
      <c r="C3595" s="3" t="s">
        <v>116</v>
      </c>
      <c r="D3595" s="4">
        <v>412583.15389311442</v>
      </c>
      <c r="E3595" t="str">
        <f t="shared" si="112"/>
        <v>May</v>
      </c>
      <c r="F3595" t="str">
        <f t="shared" si="113"/>
        <v>2020</v>
      </c>
    </row>
    <row r="3596" spans="1:6" x14ac:dyDescent="0.25">
      <c r="A3596" s="5" t="s">
        <v>248</v>
      </c>
      <c r="B3596" s="3" t="s">
        <v>244</v>
      </c>
      <c r="C3596" s="3" t="s">
        <v>117</v>
      </c>
      <c r="D3596" s="4">
        <v>410971.28887259972</v>
      </c>
      <c r="E3596" t="str">
        <f t="shared" si="112"/>
        <v>Jun</v>
      </c>
      <c r="F3596" t="str">
        <f t="shared" si="113"/>
        <v>2020</v>
      </c>
    </row>
    <row r="3597" spans="1:6" x14ac:dyDescent="0.25">
      <c r="A3597" s="5" t="s">
        <v>248</v>
      </c>
      <c r="B3597" s="3" t="s">
        <v>244</v>
      </c>
      <c r="C3597" s="3" t="s">
        <v>118</v>
      </c>
      <c r="D3597" s="4">
        <v>409369.39140070637</v>
      </c>
      <c r="E3597" t="str">
        <f t="shared" si="112"/>
        <v>Jul</v>
      </c>
      <c r="F3597" t="str">
        <f t="shared" si="113"/>
        <v>2020</v>
      </c>
    </row>
    <row r="3598" spans="1:6" x14ac:dyDescent="0.25">
      <c r="A3598" s="5" t="s">
        <v>248</v>
      </c>
      <c r="B3598" s="3" t="s">
        <v>244</v>
      </c>
      <c r="C3598" s="3" t="s">
        <v>119</v>
      </c>
      <c r="D3598" s="4">
        <v>399051.72706431174</v>
      </c>
      <c r="E3598" t="str">
        <f t="shared" si="112"/>
        <v>Aug</v>
      </c>
      <c r="F3598" t="str">
        <f t="shared" si="113"/>
        <v>2020</v>
      </c>
    </row>
    <row r="3599" spans="1:6" x14ac:dyDescent="0.25">
      <c r="A3599" s="5" t="s">
        <v>248</v>
      </c>
      <c r="B3599" s="3" t="s">
        <v>244</v>
      </c>
      <c r="C3599" s="3" t="s">
        <v>120</v>
      </c>
      <c r="D3599" s="4">
        <v>390425.29215596343</v>
      </c>
      <c r="E3599" t="str">
        <f t="shared" si="112"/>
        <v>Sep</v>
      </c>
      <c r="F3599" t="str">
        <f t="shared" si="113"/>
        <v>2020</v>
      </c>
    </row>
    <row r="3600" spans="1:6" x14ac:dyDescent="0.25">
      <c r="A3600" s="5" t="s">
        <v>248</v>
      </c>
      <c r="B3600" s="3" t="s">
        <v>244</v>
      </c>
      <c r="C3600" s="3" t="s">
        <v>121</v>
      </c>
      <c r="D3600" s="4">
        <v>390440.22900533839</v>
      </c>
      <c r="E3600" t="str">
        <f t="shared" si="112"/>
        <v>Oct</v>
      </c>
      <c r="F3600" t="str">
        <f t="shared" si="113"/>
        <v>2020</v>
      </c>
    </row>
    <row r="3601" spans="1:6" x14ac:dyDescent="0.25">
      <c r="A3601" s="5" t="s">
        <v>248</v>
      </c>
      <c r="B3601" s="3" t="s">
        <v>244</v>
      </c>
      <c r="C3601" s="3" t="s">
        <v>122</v>
      </c>
      <c r="D3601" s="4">
        <v>385702.28081025905</v>
      </c>
      <c r="E3601" t="str">
        <f t="shared" si="112"/>
        <v>Nov</v>
      </c>
      <c r="F3601" t="str">
        <f t="shared" si="113"/>
        <v>2020</v>
      </c>
    </row>
    <row r="3602" spans="1:6" x14ac:dyDescent="0.25">
      <c r="A3602" s="5" t="s">
        <v>248</v>
      </c>
      <c r="B3602" s="3" t="s">
        <v>244</v>
      </c>
      <c r="C3602" s="3" t="s">
        <v>123</v>
      </c>
      <c r="D3602" s="4">
        <v>378800.39654762368</v>
      </c>
      <c r="E3602" t="str">
        <f t="shared" si="112"/>
        <v>Dec</v>
      </c>
      <c r="F3602" t="str">
        <f t="shared" si="113"/>
        <v>2020</v>
      </c>
    </row>
    <row r="3603" spans="1:6" x14ac:dyDescent="0.25">
      <c r="A3603" s="5" t="s">
        <v>248</v>
      </c>
      <c r="B3603" s="3" t="s">
        <v>244</v>
      </c>
      <c r="C3603" s="3" t="s">
        <v>124</v>
      </c>
      <c r="D3603" s="4">
        <v>372079.94736417395</v>
      </c>
      <c r="E3603" t="str">
        <f t="shared" si="112"/>
        <v>Jan</v>
      </c>
      <c r="F3603" t="str">
        <f t="shared" si="113"/>
        <v>2021</v>
      </c>
    </row>
    <row r="3604" spans="1:6" x14ac:dyDescent="0.25">
      <c r="A3604" s="5" t="s">
        <v>248</v>
      </c>
      <c r="B3604" s="3" t="s">
        <v>244</v>
      </c>
      <c r="C3604" s="3" t="s">
        <v>125</v>
      </c>
      <c r="D3604" s="4">
        <v>366071.23733876622</v>
      </c>
      <c r="E3604" t="str">
        <f t="shared" si="112"/>
        <v>Feb</v>
      </c>
      <c r="F3604" t="str">
        <f t="shared" si="113"/>
        <v>2021</v>
      </c>
    </row>
    <row r="3605" spans="1:6" x14ac:dyDescent="0.25">
      <c r="A3605" s="5" t="s">
        <v>248</v>
      </c>
      <c r="B3605" s="3" t="s">
        <v>244</v>
      </c>
      <c r="C3605" s="3" t="s">
        <v>126</v>
      </c>
      <c r="D3605" s="4">
        <v>364952.97240906418</v>
      </c>
      <c r="E3605" t="str">
        <f t="shared" si="112"/>
        <v>Mar</v>
      </c>
      <c r="F3605" t="str">
        <f t="shared" si="113"/>
        <v>2021</v>
      </c>
    </row>
    <row r="3606" spans="1:6" x14ac:dyDescent="0.25">
      <c r="A3606" s="5" t="s">
        <v>248</v>
      </c>
      <c r="B3606" s="3" t="s">
        <v>244</v>
      </c>
      <c r="C3606" s="3" t="s">
        <v>127</v>
      </c>
      <c r="D3606" s="4">
        <v>361596.5933698836</v>
      </c>
      <c r="E3606" t="str">
        <f t="shared" si="112"/>
        <v>Apr</v>
      </c>
      <c r="F3606" t="str">
        <f t="shared" si="113"/>
        <v>2021</v>
      </c>
    </row>
    <row r="3607" spans="1:6" x14ac:dyDescent="0.25">
      <c r="A3607" s="5" t="s">
        <v>248</v>
      </c>
      <c r="B3607" s="3" t="s">
        <v>244</v>
      </c>
      <c r="C3607" s="3" t="s">
        <v>128</v>
      </c>
      <c r="D3607" s="4">
        <v>351442.56738485221</v>
      </c>
      <c r="E3607" t="str">
        <f t="shared" si="112"/>
        <v>May</v>
      </c>
      <c r="F3607" t="str">
        <f t="shared" si="113"/>
        <v>2021</v>
      </c>
    </row>
    <row r="3608" spans="1:6" x14ac:dyDescent="0.25">
      <c r="A3608" s="5" t="s">
        <v>248</v>
      </c>
      <c r="B3608" s="3" t="s">
        <v>244</v>
      </c>
      <c r="C3608" s="3" t="s">
        <v>129</v>
      </c>
      <c r="D3608" s="4">
        <v>347593.17419417488</v>
      </c>
      <c r="E3608" t="str">
        <f t="shared" si="112"/>
        <v>Jun</v>
      </c>
      <c r="F3608" t="str">
        <f t="shared" si="113"/>
        <v>2021</v>
      </c>
    </row>
    <row r="3609" spans="1:6" x14ac:dyDescent="0.25">
      <c r="A3609" s="5" t="s">
        <v>248</v>
      </c>
      <c r="B3609" s="3" t="s">
        <v>244</v>
      </c>
      <c r="C3609" s="3" t="s">
        <v>130</v>
      </c>
      <c r="D3609" s="4">
        <v>352056.97865476424</v>
      </c>
      <c r="E3609" t="str">
        <f t="shared" si="112"/>
        <v>Jul</v>
      </c>
      <c r="F3609" t="str">
        <f t="shared" si="113"/>
        <v>2021</v>
      </c>
    </row>
    <row r="3610" spans="1:6" x14ac:dyDescent="0.25">
      <c r="A3610" s="5" t="s">
        <v>248</v>
      </c>
      <c r="B3610" s="3" t="s">
        <v>244</v>
      </c>
      <c r="C3610" s="3" t="s">
        <v>131</v>
      </c>
      <c r="D3610" s="4">
        <v>329265.51530303579</v>
      </c>
      <c r="E3610" t="str">
        <f t="shared" si="112"/>
        <v>Aug</v>
      </c>
      <c r="F3610" t="str">
        <f t="shared" si="113"/>
        <v>2021</v>
      </c>
    </row>
    <row r="3611" spans="1:6" x14ac:dyDescent="0.25">
      <c r="A3611" s="5" t="s">
        <v>248</v>
      </c>
      <c r="B3611" s="3" t="s">
        <v>244</v>
      </c>
      <c r="C3611" s="3" t="s">
        <v>132</v>
      </c>
      <c r="D3611" s="4">
        <v>320915.92176285334</v>
      </c>
      <c r="E3611" t="str">
        <f t="shared" si="112"/>
        <v>Sep</v>
      </c>
      <c r="F3611" t="str">
        <f t="shared" si="113"/>
        <v>2021</v>
      </c>
    </row>
    <row r="3612" spans="1:6" x14ac:dyDescent="0.25">
      <c r="A3612" s="5" t="s">
        <v>248</v>
      </c>
      <c r="B3612" s="3" t="s">
        <v>244</v>
      </c>
      <c r="C3612" s="3" t="s">
        <v>133</v>
      </c>
      <c r="D3612" s="4">
        <v>315283.44093586999</v>
      </c>
      <c r="E3612" t="str">
        <f t="shared" si="112"/>
        <v>Oct</v>
      </c>
      <c r="F3612" t="str">
        <f t="shared" si="113"/>
        <v>2021</v>
      </c>
    </row>
    <row r="3613" spans="1:6" x14ac:dyDescent="0.25">
      <c r="A3613" s="5" t="s">
        <v>248</v>
      </c>
      <c r="B3613" s="3" t="s">
        <v>244</v>
      </c>
      <c r="C3613" s="3" t="s">
        <v>134</v>
      </c>
      <c r="D3613" s="4">
        <v>310957.91332678776</v>
      </c>
      <c r="E3613" t="str">
        <f t="shared" si="112"/>
        <v>Nov</v>
      </c>
      <c r="F3613" t="str">
        <f t="shared" si="113"/>
        <v>2021</v>
      </c>
    </row>
    <row r="3614" spans="1:6" x14ac:dyDescent="0.25">
      <c r="A3614" s="5" t="s">
        <v>248</v>
      </c>
      <c r="B3614" s="3" t="s">
        <v>244</v>
      </c>
      <c r="C3614" s="3" t="s">
        <v>135</v>
      </c>
      <c r="D3614" s="4">
        <v>305534.2302576846</v>
      </c>
      <c r="E3614" t="str">
        <f t="shared" si="112"/>
        <v>Dec</v>
      </c>
      <c r="F3614" t="str">
        <f t="shared" si="113"/>
        <v>2021</v>
      </c>
    </row>
    <row r="3615" spans="1:6" x14ac:dyDescent="0.25">
      <c r="A3615" s="5" t="s">
        <v>248</v>
      </c>
      <c r="B3615" s="3" t="s">
        <v>244</v>
      </c>
      <c r="C3615" s="3" t="s">
        <v>136</v>
      </c>
      <c r="D3615" s="4">
        <v>303312.92504901154</v>
      </c>
      <c r="E3615" t="str">
        <f t="shared" si="112"/>
        <v>Jan</v>
      </c>
      <c r="F3615" t="str">
        <f t="shared" si="113"/>
        <v>2022</v>
      </c>
    </row>
    <row r="3616" spans="1:6" x14ac:dyDescent="0.25">
      <c r="A3616" s="5" t="s">
        <v>248</v>
      </c>
      <c r="B3616" s="3" t="s">
        <v>244</v>
      </c>
      <c r="C3616" s="3" t="s">
        <v>137</v>
      </c>
      <c r="D3616" s="4">
        <v>300122.08441373933</v>
      </c>
      <c r="E3616" t="str">
        <f t="shared" si="112"/>
        <v>Feb</v>
      </c>
      <c r="F3616" t="str">
        <f t="shared" si="113"/>
        <v>2022</v>
      </c>
    </row>
    <row r="3617" spans="1:6" x14ac:dyDescent="0.25">
      <c r="A3617" s="5" t="s">
        <v>248</v>
      </c>
      <c r="B3617" s="3" t="s">
        <v>244</v>
      </c>
      <c r="C3617" s="3" t="s">
        <v>138</v>
      </c>
      <c r="D3617" s="4">
        <v>298667.5699545627</v>
      </c>
      <c r="E3617" t="str">
        <f t="shared" si="112"/>
        <v>Mar</v>
      </c>
      <c r="F3617" t="str">
        <f t="shared" si="113"/>
        <v>2022</v>
      </c>
    </row>
    <row r="3618" spans="1:6" x14ac:dyDescent="0.25">
      <c r="A3618" s="5" t="s">
        <v>248</v>
      </c>
      <c r="B3618" s="3" t="s">
        <v>244</v>
      </c>
      <c r="C3618" s="3" t="s">
        <v>139</v>
      </c>
      <c r="D3618" s="4">
        <v>296807.76455345226</v>
      </c>
      <c r="E3618" t="str">
        <f t="shared" si="112"/>
        <v>Apr</v>
      </c>
      <c r="F3618" t="str">
        <f t="shared" si="113"/>
        <v>2022</v>
      </c>
    </row>
    <row r="3619" spans="1:6" x14ac:dyDescent="0.25">
      <c r="A3619" s="5" t="s">
        <v>248</v>
      </c>
      <c r="B3619" s="3" t="s">
        <v>244</v>
      </c>
      <c r="C3619" s="3" t="s">
        <v>140</v>
      </c>
      <c r="D3619" s="4">
        <v>298686.07893555472</v>
      </c>
      <c r="E3619" t="str">
        <f t="shared" si="112"/>
        <v>May</v>
      </c>
      <c r="F3619" t="str">
        <f t="shared" si="113"/>
        <v>2022</v>
      </c>
    </row>
    <row r="3620" spans="1:6" x14ac:dyDescent="0.25">
      <c r="A3620" s="5" t="s">
        <v>248</v>
      </c>
      <c r="B3620" s="3" t="s">
        <v>244</v>
      </c>
      <c r="C3620" s="3" t="s">
        <v>141</v>
      </c>
      <c r="D3620" s="4">
        <v>295826.22703761619</v>
      </c>
      <c r="E3620" t="str">
        <f t="shared" si="112"/>
        <v>Jun</v>
      </c>
      <c r="F3620" t="str">
        <f t="shared" si="113"/>
        <v>2022</v>
      </c>
    </row>
    <row r="3621" spans="1:6" x14ac:dyDescent="0.25">
      <c r="A3621" s="5" t="s">
        <v>248</v>
      </c>
      <c r="B3621" s="3" t="s">
        <v>244</v>
      </c>
      <c r="C3621" s="3" t="s">
        <v>142</v>
      </c>
      <c r="D3621" s="4">
        <v>286525.47703271103</v>
      </c>
      <c r="E3621" t="str">
        <f t="shared" si="112"/>
        <v>Jul</v>
      </c>
      <c r="F3621" t="str">
        <f t="shared" si="113"/>
        <v>2022</v>
      </c>
    </row>
    <row r="3622" spans="1:6" x14ac:dyDescent="0.25">
      <c r="A3622" s="5" t="s">
        <v>248</v>
      </c>
      <c r="B3622" s="3" t="s">
        <v>244</v>
      </c>
      <c r="C3622" s="3" t="s">
        <v>143</v>
      </c>
      <c r="D3622" s="4">
        <v>246294.79855090752</v>
      </c>
      <c r="E3622" t="str">
        <f t="shared" si="112"/>
        <v>Aug</v>
      </c>
      <c r="F3622" t="str">
        <f t="shared" si="113"/>
        <v>2022</v>
      </c>
    </row>
    <row r="3623" spans="1:6" x14ac:dyDescent="0.25">
      <c r="A3623" s="5" t="s">
        <v>248</v>
      </c>
      <c r="B3623" s="3" t="s">
        <v>244</v>
      </c>
      <c r="C3623" s="3" t="s">
        <v>144</v>
      </c>
      <c r="D3623" s="4">
        <v>118116.75618382105</v>
      </c>
      <c r="E3623" t="str">
        <f t="shared" si="112"/>
        <v>Sep</v>
      </c>
      <c r="F3623" t="str">
        <f t="shared" si="113"/>
        <v>2022</v>
      </c>
    </row>
    <row r="3624" spans="1:6" x14ac:dyDescent="0.25">
      <c r="A3624" s="5" t="s">
        <v>248</v>
      </c>
      <c r="B3624" s="3" t="s">
        <v>244</v>
      </c>
      <c r="C3624" s="3" t="s">
        <v>145</v>
      </c>
      <c r="D3624" s="4">
        <v>115633.29573912029</v>
      </c>
      <c r="E3624" t="str">
        <f t="shared" si="112"/>
        <v>Oct</v>
      </c>
      <c r="F3624" t="str">
        <f t="shared" si="113"/>
        <v>2022</v>
      </c>
    </row>
    <row r="3625" spans="1:6" x14ac:dyDescent="0.25">
      <c r="A3625" s="5" t="s">
        <v>248</v>
      </c>
      <c r="B3625" s="3" t="s">
        <v>244</v>
      </c>
      <c r="C3625" s="3" t="s">
        <v>146</v>
      </c>
      <c r="D3625" s="4">
        <v>114679.30241901311</v>
      </c>
      <c r="E3625" t="str">
        <f t="shared" si="112"/>
        <v>Nov</v>
      </c>
      <c r="F3625" t="str">
        <f t="shared" si="113"/>
        <v>2022</v>
      </c>
    </row>
    <row r="3626" spans="1:6" x14ac:dyDescent="0.25">
      <c r="A3626" s="5" t="s">
        <v>248</v>
      </c>
      <c r="B3626" s="3" t="s">
        <v>244</v>
      </c>
      <c r="C3626" s="3" t="s">
        <v>147</v>
      </c>
      <c r="D3626" s="4">
        <v>112918.8424056115</v>
      </c>
      <c r="E3626" t="str">
        <f t="shared" si="112"/>
        <v>Dec</v>
      </c>
      <c r="F3626" t="str">
        <f t="shared" si="113"/>
        <v>2022</v>
      </c>
    </row>
    <row r="3627" spans="1:6" x14ac:dyDescent="0.25">
      <c r="A3627" s="5" t="s">
        <v>248</v>
      </c>
      <c r="B3627" s="3" t="s">
        <v>244</v>
      </c>
      <c r="C3627" s="3" t="s">
        <v>148</v>
      </c>
      <c r="D3627" s="4">
        <v>111683.35244160384</v>
      </c>
      <c r="E3627" t="str">
        <f t="shared" si="112"/>
        <v>Jan</v>
      </c>
      <c r="F3627" t="str">
        <f t="shared" si="113"/>
        <v>2023</v>
      </c>
    </row>
    <row r="3628" spans="1:6" x14ac:dyDescent="0.25">
      <c r="A3628" s="5" t="s">
        <v>248</v>
      </c>
      <c r="B3628" s="3" t="s">
        <v>244</v>
      </c>
      <c r="C3628" s="3" t="s">
        <v>149</v>
      </c>
      <c r="D3628" s="4">
        <v>110378.74963695632</v>
      </c>
      <c r="E3628" t="str">
        <f t="shared" si="112"/>
        <v>Feb</v>
      </c>
      <c r="F3628" t="str">
        <f t="shared" si="113"/>
        <v>2023</v>
      </c>
    </row>
    <row r="3629" spans="1:6" x14ac:dyDescent="0.25">
      <c r="A3629" s="5" t="s">
        <v>248</v>
      </c>
      <c r="B3629" s="3" t="s">
        <v>244</v>
      </c>
      <c r="C3629" s="3" t="s">
        <v>150</v>
      </c>
      <c r="D3629" s="4">
        <v>109139.74853852416</v>
      </c>
      <c r="E3629" t="str">
        <f t="shared" si="112"/>
        <v>Mar</v>
      </c>
      <c r="F3629" t="str">
        <f t="shared" si="113"/>
        <v>2023</v>
      </c>
    </row>
    <row r="3630" spans="1:6" x14ac:dyDescent="0.25">
      <c r="A3630" s="5" t="s">
        <v>248</v>
      </c>
      <c r="B3630" s="3" t="s">
        <v>244</v>
      </c>
      <c r="C3630" s="3" t="s">
        <v>151</v>
      </c>
      <c r="D3630" s="4">
        <v>107917.69898105579</v>
      </c>
      <c r="E3630" t="str">
        <f t="shared" si="112"/>
        <v>Apr</v>
      </c>
      <c r="F3630" t="str">
        <f t="shared" si="113"/>
        <v>2023</v>
      </c>
    </row>
    <row r="3631" spans="1:6" x14ac:dyDescent="0.25">
      <c r="A3631" s="5" t="s">
        <v>248</v>
      </c>
      <c r="B3631" s="3" t="s">
        <v>244</v>
      </c>
      <c r="C3631" s="3" t="s">
        <v>152</v>
      </c>
      <c r="D3631" s="4">
        <v>106712.33229917301</v>
      </c>
      <c r="E3631" t="str">
        <f t="shared" si="112"/>
        <v>May</v>
      </c>
      <c r="F3631" t="str">
        <f t="shared" si="113"/>
        <v>2023</v>
      </c>
    </row>
    <row r="3632" spans="1:6" x14ac:dyDescent="0.25">
      <c r="A3632" s="5" t="s">
        <v>248</v>
      </c>
      <c r="B3632" s="3" t="s">
        <v>244</v>
      </c>
      <c r="C3632" s="3" t="s">
        <v>153</v>
      </c>
      <c r="D3632" s="4">
        <v>105523.38611911821</v>
      </c>
      <c r="E3632" t="str">
        <f t="shared" si="112"/>
        <v>Jun</v>
      </c>
      <c r="F3632" t="str">
        <f t="shared" si="113"/>
        <v>2023</v>
      </c>
    </row>
    <row r="3633" spans="1:6" x14ac:dyDescent="0.25">
      <c r="A3633" s="5" t="s">
        <v>248</v>
      </c>
      <c r="B3633" s="3" t="s">
        <v>244</v>
      </c>
      <c r="C3633" s="3" t="s">
        <v>154</v>
      </c>
      <c r="D3633" s="4">
        <v>104350.60401294418</v>
      </c>
      <c r="E3633" t="str">
        <f t="shared" si="112"/>
        <v>Jul</v>
      </c>
      <c r="F3633" t="str">
        <f t="shared" si="113"/>
        <v>2023</v>
      </c>
    </row>
    <row r="3634" spans="1:6" x14ac:dyDescent="0.25">
      <c r="A3634" s="5" t="s">
        <v>248</v>
      </c>
      <c r="B3634" s="3" t="s">
        <v>244</v>
      </c>
      <c r="C3634" s="3" t="s">
        <v>155</v>
      </c>
      <c r="D3634" s="4">
        <v>103193.7278297985</v>
      </c>
      <c r="E3634" t="str">
        <f t="shared" si="112"/>
        <v>Aug</v>
      </c>
      <c r="F3634" t="str">
        <f t="shared" si="113"/>
        <v>2023</v>
      </c>
    </row>
    <row r="3635" spans="1:6" x14ac:dyDescent="0.25">
      <c r="A3635" s="5" t="s">
        <v>248</v>
      </c>
      <c r="B3635" s="3" t="s">
        <v>244</v>
      </c>
      <c r="C3635" s="3" t="s">
        <v>156</v>
      </c>
      <c r="D3635" s="4">
        <v>102052.51840933299</v>
      </c>
      <c r="E3635" t="str">
        <f t="shared" si="112"/>
        <v>Sep</v>
      </c>
      <c r="F3635" t="str">
        <f t="shared" si="113"/>
        <v>2023</v>
      </c>
    </row>
    <row r="3636" spans="1:6" x14ac:dyDescent="0.25">
      <c r="A3636" s="5" t="s">
        <v>248</v>
      </c>
      <c r="B3636" s="3" t="s">
        <v>244</v>
      </c>
      <c r="C3636" s="3" t="s">
        <v>157</v>
      </c>
      <c r="D3636" s="4">
        <v>100926.72533086326</v>
      </c>
      <c r="E3636" t="str">
        <f t="shared" si="112"/>
        <v>Oct</v>
      </c>
      <c r="F3636" t="str">
        <f t="shared" si="113"/>
        <v>2023</v>
      </c>
    </row>
    <row r="3637" spans="1:6" x14ac:dyDescent="0.25">
      <c r="A3637" s="5" t="s">
        <v>248</v>
      </c>
      <c r="B3637" s="3" t="s">
        <v>244</v>
      </c>
      <c r="C3637" s="3" t="s">
        <v>158</v>
      </c>
      <c r="D3637" s="4">
        <v>99816.110834041145</v>
      </c>
      <c r="E3637" t="str">
        <f t="shared" si="112"/>
        <v>Nov</v>
      </c>
      <c r="F3637" t="str">
        <f t="shared" si="113"/>
        <v>2023</v>
      </c>
    </row>
    <row r="3638" spans="1:6" x14ac:dyDescent="0.25">
      <c r="A3638" s="5" t="s">
        <v>248</v>
      </c>
      <c r="B3638" s="3" t="s">
        <v>244</v>
      </c>
      <c r="C3638" s="3" t="s">
        <v>159</v>
      </c>
      <c r="D3638" s="4">
        <v>98720.435074160734</v>
      </c>
      <c r="E3638" t="str">
        <f t="shared" si="112"/>
        <v>Dec</v>
      </c>
      <c r="F3638" t="str">
        <f t="shared" si="113"/>
        <v>2023</v>
      </c>
    </row>
    <row r="3639" spans="1:6" x14ac:dyDescent="0.25">
      <c r="A3639" s="5" t="s">
        <v>248</v>
      </c>
      <c r="B3639" s="3" t="s">
        <v>244</v>
      </c>
      <c r="C3639" s="3" t="s">
        <v>160</v>
      </c>
      <c r="D3639" s="4">
        <v>97639.473689757331</v>
      </c>
      <c r="E3639" t="str">
        <f t="shared" si="112"/>
        <v>Jan</v>
      </c>
      <c r="F3639" t="str">
        <f t="shared" si="113"/>
        <v>2024</v>
      </c>
    </row>
    <row r="3640" spans="1:6" x14ac:dyDescent="0.25">
      <c r="A3640" s="5" t="s">
        <v>248</v>
      </c>
      <c r="B3640" s="3" t="s">
        <v>244</v>
      </c>
      <c r="C3640" s="3" t="s">
        <v>161</v>
      </c>
      <c r="D3640" s="4">
        <v>96572.991481935343</v>
      </c>
      <c r="E3640" t="str">
        <f t="shared" si="112"/>
        <v>Feb</v>
      </c>
      <c r="F3640" t="str">
        <f t="shared" si="113"/>
        <v>2024</v>
      </c>
    </row>
    <row r="3641" spans="1:6" x14ac:dyDescent="0.25">
      <c r="A3641" s="5" t="s">
        <v>248</v>
      </c>
      <c r="B3641" s="3" t="s">
        <v>244</v>
      </c>
      <c r="C3641" s="3" t="s">
        <v>162</v>
      </c>
      <c r="D3641" s="4">
        <v>95520.771780850773</v>
      </c>
      <c r="E3641" t="str">
        <f t="shared" si="112"/>
        <v>Mar</v>
      </c>
      <c r="F3641" t="str">
        <f t="shared" si="113"/>
        <v>2024</v>
      </c>
    </row>
    <row r="3642" spans="1:6" x14ac:dyDescent="0.25">
      <c r="A3642" s="5" t="s">
        <v>248</v>
      </c>
      <c r="B3642" s="3" t="s">
        <v>244</v>
      </c>
      <c r="C3642" s="3" t="s">
        <v>163</v>
      </c>
      <c r="D3642" s="4">
        <v>94482.589540681234</v>
      </c>
      <c r="E3642" t="str">
        <f t="shared" si="112"/>
        <v>Apr</v>
      </c>
      <c r="F3642" t="str">
        <f t="shared" si="113"/>
        <v>2024</v>
      </c>
    </row>
    <row r="3643" spans="1:6" x14ac:dyDescent="0.25">
      <c r="A3643" s="5" t="s">
        <v>248</v>
      </c>
      <c r="B3643" s="3" t="s">
        <v>244</v>
      </c>
      <c r="C3643" s="3" t="s">
        <v>164</v>
      </c>
      <c r="D3643" s="4">
        <v>93458.235683203398</v>
      </c>
      <c r="E3643" t="str">
        <f t="shared" si="112"/>
        <v>May</v>
      </c>
      <c r="F3643" t="str">
        <f t="shared" si="113"/>
        <v>2024</v>
      </c>
    </row>
    <row r="3644" spans="1:6" x14ac:dyDescent="0.25">
      <c r="A3644" s="5" t="s">
        <v>248</v>
      </c>
      <c r="B3644" s="3" t="s">
        <v>244</v>
      </c>
      <c r="C3644" s="3" t="s">
        <v>165</v>
      </c>
      <c r="D3644" s="4">
        <v>92447.489446952604</v>
      </c>
      <c r="E3644" t="str">
        <f t="shared" si="112"/>
        <v>Jun</v>
      </c>
      <c r="F3644" t="str">
        <f t="shared" si="113"/>
        <v>2024</v>
      </c>
    </row>
    <row r="3645" spans="1:6" x14ac:dyDescent="0.25">
      <c r="A3645" s="5" t="s">
        <v>248</v>
      </c>
      <c r="B3645" s="3" t="s">
        <v>244</v>
      </c>
      <c r="C3645" s="3" t="s">
        <v>166</v>
      </c>
      <c r="D3645" s="4">
        <v>91450.151768231357</v>
      </c>
      <c r="E3645" t="str">
        <f t="shared" si="112"/>
        <v>Jul</v>
      </c>
      <c r="F3645" t="str">
        <f t="shared" si="113"/>
        <v>2024</v>
      </c>
    </row>
    <row r="3646" spans="1:6" x14ac:dyDescent="0.25">
      <c r="A3646" s="5" t="s">
        <v>248</v>
      </c>
      <c r="B3646" s="3" t="s">
        <v>244</v>
      </c>
      <c r="C3646" s="3" t="s">
        <v>167</v>
      </c>
      <c r="D3646" s="4">
        <v>90466.00699283788</v>
      </c>
      <c r="E3646" t="str">
        <f t="shared" si="112"/>
        <v>Aug</v>
      </c>
      <c r="F3646" t="str">
        <f t="shared" si="113"/>
        <v>2024</v>
      </c>
    </row>
    <row r="3647" spans="1:6" x14ac:dyDescent="0.25">
      <c r="A3647" s="5" t="s">
        <v>248</v>
      </c>
      <c r="B3647" s="3" t="s">
        <v>244</v>
      </c>
      <c r="C3647" s="3" t="s">
        <v>168</v>
      </c>
      <c r="D3647" s="4">
        <v>89494.863725790172</v>
      </c>
      <c r="E3647" t="str">
        <f t="shared" si="112"/>
        <v>Sep</v>
      </c>
      <c r="F3647" t="str">
        <f t="shared" si="113"/>
        <v>2024</v>
      </c>
    </row>
    <row r="3648" spans="1:6" x14ac:dyDescent="0.25">
      <c r="A3648" s="5" t="s">
        <v>248</v>
      </c>
      <c r="B3648" s="3" t="s">
        <v>244</v>
      </c>
      <c r="C3648" s="3" t="s">
        <v>169</v>
      </c>
      <c r="D3648" s="4">
        <v>88536.517711770037</v>
      </c>
      <c r="E3648" t="str">
        <f t="shared" si="112"/>
        <v>Oct</v>
      </c>
      <c r="F3648" t="str">
        <f t="shared" si="113"/>
        <v>2024</v>
      </c>
    </row>
    <row r="3649" spans="1:6" x14ac:dyDescent="0.25">
      <c r="A3649" s="5" t="s">
        <v>248</v>
      </c>
      <c r="B3649" s="3" t="s">
        <v>244</v>
      </c>
      <c r="C3649" s="3" t="s">
        <v>170</v>
      </c>
      <c r="D3649" s="4">
        <v>87590.777932890254</v>
      </c>
      <c r="E3649" t="str">
        <f t="shared" si="112"/>
        <v>Nov</v>
      </c>
      <c r="F3649" t="str">
        <f t="shared" si="113"/>
        <v>2024</v>
      </c>
    </row>
    <row r="3650" spans="1:6" x14ac:dyDescent="0.25">
      <c r="A3650" s="5" t="s">
        <v>248</v>
      </c>
      <c r="B3650" s="3" t="s">
        <v>244</v>
      </c>
      <c r="C3650" s="3" t="s">
        <v>171</v>
      </c>
      <c r="D3650" s="4">
        <v>86657.453394168828</v>
      </c>
      <c r="E3650" t="str">
        <f t="shared" si="112"/>
        <v>Dec</v>
      </c>
      <c r="F3650" t="str">
        <f t="shared" si="113"/>
        <v>2024</v>
      </c>
    </row>
    <row r="3651" spans="1:6" x14ac:dyDescent="0.25">
      <c r="A3651" s="5" t="s">
        <v>248</v>
      </c>
      <c r="B3651" s="3" t="s">
        <v>244</v>
      </c>
      <c r="C3651" s="3" t="s">
        <v>172</v>
      </c>
      <c r="D3651" s="4">
        <v>85736.35221626595</v>
      </c>
      <c r="E3651" t="str">
        <f t="shared" ref="E3651:E3714" si="114">MID(C3651,1,3)</f>
        <v>Jan</v>
      </c>
      <c r="F3651" t="str">
        <f t="shared" ref="F3651:F3714" si="115">MID(C3651,5,4)</f>
        <v>2025</v>
      </c>
    </row>
    <row r="3652" spans="1:6" x14ac:dyDescent="0.25">
      <c r="A3652" s="5" t="s">
        <v>248</v>
      </c>
      <c r="B3652" s="3" t="s">
        <v>244</v>
      </c>
      <c r="C3652" s="3" t="s">
        <v>173</v>
      </c>
      <c r="D3652" s="4">
        <v>84827.293857272802</v>
      </c>
      <c r="E3652" t="str">
        <f t="shared" si="114"/>
        <v>Feb</v>
      </c>
      <c r="F3652" t="str">
        <f t="shared" si="115"/>
        <v>2025</v>
      </c>
    </row>
    <row r="3653" spans="1:6" x14ac:dyDescent="0.25">
      <c r="A3653" s="5" t="s">
        <v>248</v>
      </c>
      <c r="B3653" s="3" t="s">
        <v>244</v>
      </c>
      <c r="C3653" s="3" t="s">
        <v>174</v>
      </c>
      <c r="D3653" s="4">
        <v>83930.095490922875</v>
      </c>
      <c r="E3653" t="str">
        <f t="shared" si="114"/>
        <v>Mar</v>
      </c>
      <c r="F3653" t="str">
        <f t="shared" si="115"/>
        <v>2025</v>
      </c>
    </row>
    <row r="3654" spans="1:6" x14ac:dyDescent="0.25">
      <c r="A3654" s="5" t="s">
        <v>248</v>
      </c>
      <c r="B3654" s="3" t="s">
        <v>244</v>
      </c>
      <c r="C3654" s="3" t="s">
        <v>175</v>
      </c>
      <c r="D3654" s="4">
        <v>83044.579198212479</v>
      </c>
      <c r="E3654" t="str">
        <f t="shared" si="114"/>
        <v>Apr</v>
      </c>
      <c r="F3654" t="str">
        <f t="shared" si="115"/>
        <v>2025</v>
      </c>
    </row>
    <row r="3655" spans="1:6" x14ac:dyDescent="0.25">
      <c r="A3655" s="5" t="s">
        <v>248</v>
      </c>
      <c r="B3655" s="3" t="s">
        <v>244</v>
      </c>
      <c r="C3655" s="3" t="s">
        <v>176</v>
      </c>
      <c r="D3655" s="4">
        <v>82170.564875780256</v>
      </c>
      <c r="E3655" t="str">
        <f t="shared" si="114"/>
        <v>May</v>
      </c>
      <c r="F3655" t="str">
        <f t="shared" si="115"/>
        <v>2025</v>
      </c>
    </row>
    <row r="3656" spans="1:6" x14ac:dyDescent="0.25">
      <c r="A3656" s="5" t="s">
        <v>248</v>
      </c>
      <c r="B3656" s="3" t="s">
        <v>244</v>
      </c>
      <c r="C3656" s="3" t="s">
        <v>177</v>
      </c>
      <c r="D3656" s="4">
        <v>81307.885280600953</v>
      </c>
      <c r="E3656" t="str">
        <f t="shared" si="114"/>
        <v>Jun</v>
      </c>
      <c r="F3656" t="str">
        <f t="shared" si="115"/>
        <v>2025</v>
      </c>
    </row>
    <row r="3657" spans="1:6" x14ac:dyDescent="0.25">
      <c r="A3657" s="5" t="s">
        <v>248</v>
      </c>
      <c r="B3657" s="3" t="s">
        <v>244</v>
      </c>
      <c r="C3657" s="3" t="s">
        <v>178</v>
      </c>
      <c r="D3657" s="4">
        <v>80456.370523838981</v>
      </c>
      <c r="E3657" t="str">
        <f t="shared" si="114"/>
        <v>Jul</v>
      </c>
      <c r="F3657" t="str">
        <f t="shared" si="115"/>
        <v>2025</v>
      </c>
    </row>
    <row r="3658" spans="1:6" x14ac:dyDescent="0.25">
      <c r="A3658" s="5" t="s">
        <v>248</v>
      </c>
      <c r="B3658" s="3" t="s">
        <v>244</v>
      </c>
      <c r="C3658" s="3" t="s">
        <v>179</v>
      </c>
      <c r="D3658" s="4">
        <v>79615.851016658766</v>
      </c>
      <c r="E3658" t="str">
        <f t="shared" si="114"/>
        <v>Aug</v>
      </c>
      <c r="F3658" t="str">
        <f t="shared" si="115"/>
        <v>2025</v>
      </c>
    </row>
    <row r="3659" spans="1:6" x14ac:dyDescent="0.25">
      <c r="A3659" s="5" t="s">
        <v>248</v>
      </c>
      <c r="B3659" s="3" t="s">
        <v>244</v>
      </c>
      <c r="C3659" s="3" t="s">
        <v>180</v>
      </c>
      <c r="D3659" s="4">
        <v>78786.165823297983</v>
      </c>
      <c r="E3659" t="str">
        <f t="shared" si="114"/>
        <v>Sep</v>
      </c>
      <c r="F3659" t="str">
        <f t="shared" si="115"/>
        <v>2025</v>
      </c>
    </row>
    <row r="3660" spans="1:6" x14ac:dyDescent="0.25">
      <c r="A3660" s="5" t="s">
        <v>248</v>
      </c>
      <c r="B3660" s="3" t="s">
        <v>244</v>
      </c>
      <c r="C3660" s="3" t="s">
        <v>181</v>
      </c>
      <c r="D3660" s="4">
        <v>77967.151523636538</v>
      </c>
      <c r="E3660" t="str">
        <f t="shared" si="114"/>
        <v>Oct</v>
      </c>
      <c r="F3660" t="str">
        <f t="shared" si="115"/>
        <v>2025</v>
      </c>
    </row>
    <row r="3661" spans="1:6" x14ac:dyDescent="0.25">
      <c r="A3661" s="5" t="s">
        <v>248</v>
      </c>
      <c r="B3661" s="3" t="s">
        <v>244</v>
      </c>
      <c r="C3661" s="3" t="s">
        <v>182</v>
      </c>
      <c r="D3661" s="4">
        <v>77158.652289174992</v>
      </c>
      <c r="E3661" t="str">
        <f t="shared" si="114"/>
        <v>Nov</v>
      </c>
      <c r="F3661" t="str">
        <f t="shared" si="115"/>
        <v>2025</v>
      </c>
    </row>
    <row r="3662" spans="1:6" x14ac:dyDescent="0.25">
      <c r="A3662" s="5" t="s">
        <v>248</v>
      </c>
      <c r="B3662" s="3" t="s">
        <v>244</v>
      </c>
      <c r="C3662" s="3" t="s">
        <v>183</v>
      </c>
      <c r="D3662" s="4">
        <v>76360.507861245831</v>
      </c>
      <c r="E3662" t="str">
        <f t="shared" si="114"/>
        <v>Dec</v>
      </c>
      <c r="F3662" t="str">
        <f t="shared" si="115"/>
        <v>2025</v>
      </c>
    </row>
    <row r="3663" spans="1:6" x14ac:dyDescent="0.25">
      <c r="A3663" s="5" t="s">
        <v>248</v>
      </c>
      <c r="B3663" s="3" t="s">
        <v>244</v>
      </c>
      <c r="C3663" s="3" t="s">
        <v>184</v>
      </c>
      <c r="D3663" s="4">
        <v>75572.570564422873</v>
      </c>
      <c r="E3663" t="str">
        <f t="shared" si="114"/>
        <v>Jan</v>
      </c>
      <c r="F3663" t="str">
        <f t="shared" si="115"/>
        <v>2026</v>
      </c>
    </row>
    <row r="3664" spans="1:6" x14ac:dyDescent="0.25">
      <c r="A3664" s="5" t="s">
        <v>248</v>
      </c>
      <c r="B3664" s="3" t="s">
        <v>244</v>
      </c>
      <c r="C3664" s="3" t="s">
        <v>185</v>
      </c>
      <c r="D3664" s="4">
        <v>74794.683585848921</v>
      </c>
      <c r="E3664" t="str">
        <f t="shared" si="114"/>
        <v>Feb</v>
      </c>
      <c r="F3664" t="str">
        <f t="shared" si="115"/>
        <v>2026</v>
      </c>
    </row>
    <row r="3665" spans="1:6" x14ac:dyDescent="0.25">
      <c r="A3665" s="5" t="s">
        <v>248</v>
      </c>
      <c r="B3665" s="3" t="s">
        <v>244</v>
      </c>
      <c r="C3665" s="3" t="s">
        <v>186</v>
      </c>
      <c r="D3665" s="4">
        <v>74026.700927192607</v>
      </c>
      <c r="E3665" t="str">
        <f t="shared" si="114"/>
        <v>Mar</v>
      </c>
      <c r="F3665" t="str">
        <f t="shared" si="115"/>
        <v>2026</v>
      </c>
    </row>
    <row r="3666" spans="1:6" x14ac:dyDescent="0.25">
      <c r="A3666" s="5" t="s">
        <v>248</v>
      </c>
      <c r="B3666" s="3" t="s">
        <v>244</v>
      </c>
      <c r="C3666" s="3" t="s">
        <v>187</v>
      </c>
      <c r="D3666" s="4">
        <v>73268.477835932921</v>
      </c>
      <c r="E3666" t="str">
        <f t="shared" si="114"/>
        <v>Apr</v>
      </c>
      <c r="F3666" t="str">
        <f t="shared" si="115"/>
        <v>2026</v>
      </c>
    </row>
    <row r="3667" spans="1:6" x14ac:dyDescent="0.25">
      <c r="A3667" s="5" t="s">
        <v>248</v>
      </c>
      <c r="B3667" s="3" t="s">
        <v>244</v>
      </c>
      <c r="C3667" s="3" t="s">
        <v>189</v>
      </c>
      <c r="D3667" s="4">
        <v>72519.87342100135</v>
      </c>
      <c r="E3667" t="str">
        <f t="shared" si="114"/>
        <v>May</v>
      </c>
      <c r="F3667" t="str">
        <f t="shared" si="115"/>
        <v>2026</v>
      </c>
    </row>
    <row r="3668" spans="1:6" x14ac:dyDescent="0.25">
      <c r="A3668" s="5" t="s">
        <v>248</v>
      </c>
      <c r="B3668" s="3" t="s">
        <v>244</v>
      </c>
      <c r="C3668" s="3" t="s">
        <v>191</v>
      </c>
      <c r="D3668" s="4">
        <v>71780.745091329474</v>
      </c>
      <c r="E3668" t="str">
        <f t="shared" si="114"/>
        <v>Jun</v>
      </c>
      <c r="F3668" t="str">
        <f t="shared" si="115"/>
        <v>2026</v>
      </c>
    </row>
    <row r="3669" spans="1:6" x14ac:dyDescent="0.25">
      <c r="A3669" s="5" t="s">
        <v>248</v>
      </c>
      <c r="B3669" s="3" t="s">
        <v>244</v>
      </c>
      <c r="C3669" s="3" t="s">
        <v>192</v>
      </c>
      <c r="D3669" s="4">
        <v>71050.948848585918</v>
      </c>
      <c r="E3669" t="str">
        <f t="shared" si="114"/>
        <v>Jul</v>
      </c>
      <c r="F3669" t="str">
        <f t="shared" si="115"/>
        <v>2026</v>
      </c>
    </row>
    <row r="3670" spans="1:6" x14ac:dyDescent="0.25">
      <c r="A3670" s="5" t="s">
        <v>248</v>
      </c>
      <c r="B3670" s="3" t="s">
        <v>244</v>
      </c>
      <c r="C3670" s="3" t="s">
        <v>193</v>
      </c>
      <c r="D3670" s="4">
        <v>70330.355162038366</v>
      </c>
      <c r="E3670" t="str">
        <f t="shared" si="114"/>
        <v>Aug</v>
      </c>
      <c r="F3670" t="str">
        <f t="shared" si="115"/>
        <v>2026</v>
      </c>
    </row>
    <row r="3671" spans="1:6" x14ac:dyDescent="0.25">
      <c r="A3671" s="5" t="s">
        <v>248</v>
      </c>
      <c r="B3671" s="3" t="s">
        <v>244</v>
      </c>
      <c r="C3671" s="3" t="s">
        <v>194</v>
      </c>
      <c r="D3671" s="4">
        <v>69618.828586428674</v>
      </c>
      <c r="E3671" t="str">
        <f t="shared" si="114"/>
        <v>Sep</v>
      </c>
      <c r="F3671" t="str">
        <f t="shared" si="115"/>
        <v>2026</v>
      </c>
    </row>
    <row r="3672" spans="1:6" x14ac:dyDescent="0.25">
      <c r="A3672" s="5" t="s">
        <v>248</v>
      </c>
      <c r="B3672" s="3" t="s">
        <v>244</v>
      </c>
      <c r="C3672" s="3" t="s">
        <v>195</v>
      </c>
      <c r="D3672" s="4">
        <v>68916.235260856454</v>
      </c>
      <c r="E3672" t="str">
        <f t="shared" si="114"/>
        <v>Oct</v>
      </c>
      <c r="F3672" t="str">
        <f t="shared" si="115"/>
        <v>2026</v>
      </c>
    </row>
    <row r="3673" spans="1:6" x14ac:dyDescent="0.25">
      <c r="A3673" s="5" t="s">
        <v>248</v>
      </c>
      <c r="B3673" s="3" t="s">
        <v>244</v>
      </c>
      <c r="C3673" s="3" t="s">
        <v>196</v>
      </c>
      <c r="D3673" s="4">
        <v>68222.444908779056</v>
      </c>
      <c r="E3673" t="str">
        <f t="shared" si="114"/>
        <v>Nov</v>
      </c>
      <c r="F3673" t="str">
        <f t="shared" si="115"/>
        <v>2026</v>
      </c>
    </row>
    <row r="3674" spans="1:6" x14ac:dyDescent="0.25">
      <c r="A3674" s="5" t="s">
        <v>248</v>
      </c>
      <c r="B3674" s="3" t="s">
        <v>244</v>
      </c>
      <c r="C3674" s="3" t="s">
        <v>197</v>
      </c>
      <c r="D3674" s="4">
        <v>67537.332360916756</v>
      </c>
      <c r="E3674" t="str">
        <f t="shared" si="114"/>
        <v>Dec</v>
      </c>
      <c r="F3674" t="str">
        <f t="shared" si="115"/>
        <v>2026</v>
      </c>
    </row>
    <row r="3675" spans="1:6" x14ac:dyDescent="0.25">
      <c r="A3675" s="5" t="s">
        <v>248</v>
      </c>
      <c r="B3675" s="3" t="s">
        <v>244</v>
      </c>
      <c r="C3675" s="3" t="s">
        <v>198</v>
      </c>
      <c r="D3675" s="4">
        <v>66860.771025084628</v>
      </c>
      <c r="E3675" t="str">
        <f t="shared" si="114"/>
        <v>Jan</v>
      </c>
      <c r="F3675" t="str">
        <f t="shared" si="115"/>
        <v>2027</v>
      </c>
    </row>
    <row r="3676" spans="1:6" x14ac:dyDescent="0.25">
      <c r="A3676" s="5" t="s">
        <v>248</v>
      </c>
      <c r="B3676" s="3" t="s">
        <v>244</v>
      </c>
      <c r="C3676" s="3" t="s">
        <v>199</v>
      </c>
      <c r="D3676" s="4">
        <v>66192.636432002968</v>
      </c>
      <c r="E3676" t="str">
        <f t="shared" si="114"/>
        <v>Feb</v>
      </c>
      <c r="F3676" t="str">
        <f t="shared" si="115"/>
        <v>2027</v>
      </c>
    </row>
    <row r="3677" spans="1:6" x14ac:dyDescent="0.25">
      <c r="A3677" s="5" t="s">
        <v>248</v>
      </c>
      <c r="B3677" s="3" t="s">
        <v>244</v>
      </c>
      <c r="C3677" s="3" t="s">
        <v>200</v>
      </c>
      <c r="D3677" s="4">
        <v>65532.811704012645</v>
      </c>
      <c r="E3677" t="str">
        <f t="shared" si="114"/>
        <v>Mar</v>
      </c>
      <c r="F3677" t="str">
        <f t="shared" si="115"/>
        <v>2027</v>
      </c>
    </row>
    <row r="3678" spans="1:6" x14ac:dyDescent="0.25">
      <c r="A3678" s="5" t="s">
        <v>248</v>
      </c>
      <c r="B3678" s="3" t="s">
        <v>244</v>
      </c>
      <c r="C3678" s="3" t="s">
        <v>201</v>
      </c>
      <c r="D3678" s="4">
        <v>64881.171048928787</v>
      </c>
      <c r="E3678" t="str">
        <f t="shared" si="114"/>
        <v>Apr</v>
      </c>
      <c r="F3678" t="str">
        <f t="shared" si="115"/>
        <v>2027</v>
      </c>
    </row>
    <row r="3679" spans="1:6" x14ac:dyDescent="0.25">
      <c r="A3679" s="5" t="s">
        <v>248</v>
      </c>
      <c r="B3679" s="3" t="s">
        <v>244</v>
      </c>
      <c r="C3679" s="3" t="s">
        <v>202</v>
      </c>
      <c r="D3679" s="4">
        <v>64237.599450544862</v>
      </c>
      <c r="E3679" t="str">
        <f t="shared" si="114"/>
        <v>May</v>
      </c>
      <c r="F3679" t="str">
        <f t="shared" si="115"/>
        <v>2027</v>
      </c>
    </row>
    <row r="3680" spans="1:6" x14ac:dyDescent="0.25">
      <c r="A3680" s="5" t="s">
        <v>248</v>
      </c>
      <c r="B3680" s="3" t="s">
        <v>244</v>
      </c>
      <c r="C3680" s="3" t="s">
        <v>203</v>
      </c>
      <c r="D3680" s="4">
        <v>63601.983654106982</v>
      </c>
      <c r="E3680" t="str">
        <f t="shared" si="114"/>
        <v>Jun</v>
      </c>
      <c r="F3680" t="str">
        <f t="shared" si="115"/>
        <v>2027</v>
      </c>
    </row>
    <row r="3681" spans="1:6" x14ac:dyDescent="0.25">
      <c r="A3681" s="5" t="s">
        <v>248</v>
      </c>
      <c r="B3681" s="3" t="s">
        <v>244</v>
      </c>
      <c r="C3681" s="3" t="s">
        <v>204</v>
      </c>
      <c r="D3681" s="4">
        <v>62974.208943408601</v>
      </c>
      <c r="E3681" t="str">
        <f t="shared" si="114"/>
        <v>Jul</v>
      </c>
      <c r="F3681" t="str">
        <f t="shared" si="115"/>
        <v>2027</v>
      </c>
    </row>
    <row r="3682" spans="1:6" x14ac:dyDescent="0.25">
      <c r="A3682" s="5" t="s">
        <v>248</v>
      </c>
      <c r="B3682" s="3" t="s">
        <v>244</v>
      </c>
      <c r="C3682" s="3" t="s">
        <v>205</v>
      </c>
      <c r="D3682" s="4">
        <v>774.24256781785448</v>
      </c>
      <c r="E3682" t="str">
        <f t="shared" si="114"/>
        <v>Aug</v>
      </c>
      <c r="F3682" t="str">
        <f t="shared" si="115"/>
        <v>2027</v>
      </c>
    </row>
    <row r="3683" spans="1:6" x14ac:dyDescent="0.25">
      <c r="A3683" s="5" t="s">
        <v>248</v>
      </c>
      <c r="B3683" s="3" t="s">
        <v>245</v>
      </c>
      <c r="C3683" s="3" t="s">
        <v>24</v>
      </c>
      <c r="D3683" s="4">
        <v>8769818.5655511767</v>
      </c>
      <c r="E3683" t="str">
        <f t="shared" si="114"/>
        <v>Sep</v>
      </c>
      <c r="F3683" t="str">
        <f t="shared" si="115"/>
        <v>2012</v>
      </c>
    </row>
    <row r="3684" spans="1:6" x14ac:dyDescent="0.25">
      <c r="A3684" s="5" t="s">
        <v>248</v>
      </c>
      <c r="B3684" s="3" t="s">
        <v>245</v>
      </c>
      <c r="C3684" s="3" t="s">
        <v>25</v>
      </c>
      <c r="D3684" s="4">
        <v>10430660.830003556</v>
      </c>
      <c r="E3684" t="str">
        <f t="shared" si="114"/>
        <v>Oct</v>
      </c>
      <c r="F3684" t="str">
        <f t="shared" si="115"/>
        <v>2012</v>
      </c>
    </row>
    <row r="3685" spans="1:6" x14ac:dyDescent="0.25">
      <c r="A3685" s="5" t="s">
        <v>248</v>
      </c>
      <c r="B3685" s="3" t="s">
        <v>245</v>
      </c>
      <c r="C3685" s="3" t="s">
        <v>26</v>
      </c>
      <c r="D3685" s="4">
        <v>8093359.4690086907</v>
      </c>
      <c r="E3685" t="str">
        <f t="shared" si="114"/>
        <v>Nov</v>
      </c>
      <c r="F3685" t="str">
        <f t="shared" si="115"/>
        <v>2012</v>
      </c>
    </row>
    <row r="3686" spans="1:6" x14ac:dyDescent="0.25">
      <c r="A3686" s="5" t="s">
        <v>248</v>
      </c>
      <c r="B3686" s="3" t="s">
        <v>245</v>
      </c>
      <c r="C3686" s="3" t="s">
        <v>27</v>
      </c>
      <c r="D3686" s="4">
        <v>6261596.1193796387</v>
      </c>
      <c r="E3686" t="str">
        <f t="shared" si="114"/>
        <v>Dec</v>
      </c>
      <c r="F3686" t="str">
        <f t="shared" si="115"/>
        <v>2012</v>
      </c>
    </row>
    <row r="3687" spans="1:6" x14ac:dyDescent="0.25">
      <c r="A3687" s="5" t="s">
        <v>248</v>
      </c>
      <c r="B3687" s="3" t="s">
        <v>245</v>
      </c>
      <c r="C3687" s="3" t="s">
        <v>28</v>
      </c>
      <c r="D3687" s="4">
        <v>5287332.3480874822</v>
      </c>
      <c r="E3687" t="str">
        <f t="shared" si="114"/>
        <v>Jan</v>
      </c>
      <c r="F3687" t="str">
        <f t="shared" si="115"/>
        <v>2013</v>
      </c>
    </row>
    <row r="3688" spans="1:6" x14ac:dyDescent="0.25">
      <c r="A3688" s="5" t="s">
        <v>248</v>
      </c>
      <c r="B3688" s="3" t="s">
        <v>245</v>
      </c>
      <c r="C3688" s="3" t="s">
        <v>29</v>
      </c>
      <c r="D3688" s="4">
        <v>4793979.692810352</v>
      </c>
      <c r="E3688" t="str">
        <f t="shared" si="114"/>
        <v>Feb</v>
      </c>
      <c r="F3688" t="str">
        <f t="shared" si="115"/>
        <v>2013</v>
      </c>
    </row>
    <row r="3689" spans="1:6" x14ac:dyDescent="0.25">
      <c r="A3689" s="5" t="s">
        <v>248</v>
      </c>
      <c r="B3689" s="3" t="s">
        <v>245</v>
      </c>
      <c r="C3689" s="3" t="s">
        <v>30</v>
      </c>
      <c r="D3689" s="4">
        <v>4448297.712473602</v>
      </c>
      <c r="E3689" t="str">
        <f t="shared" si="114"/>
        <v>Mar</v>
      </c>
      <c r="F3689" t="str">
        <f t="shared" si="115"/>
        <v>2013</v>
      </c>
    </row>
    <row r="3690" spans="1:6" x14ac:dyDescent="0.25">
      <c r="A3690" s="5" t="s">
        <v>248</v>
      </c>
      <c r="B3690" s="3" t="s">
        <v>245</v>
      </c>
      <c r="C3690" s="3" t="s">
        <v>31</v>
      </c>
      <c r="D3690" s="4">
        <v>4129543.7806553687</v>
      </c>
      <c r="E3690" t="str">
        <f t="shared" si="114"/>
        <v>Apr</v>
      </c>
      <c r="F3690" t="str">
        <f t="shared" si="115"/>
        <v>2013</v>
      </c>
    </row>
    <row r="3691" spans="1:6" x14ac:dyDescent="0.25">
      <c r="A3691" s="5" t="s">
        <v>248</v>
      </c>
      <c r="B3691" s="3" t="s">
        <v>245</v>
      </c>
      <c r="C3691" s="3" t="s">
        <v>32</v>
      </c>
      <c r="D3691" s="4">
        <v>3745013.1932793539</v>
      </c>
      <c r="E3691" t="str">
        <f t="shared" si="114"/>
        <v>May</v>
      </c>
      <c r="F3691" t="str">
        <f t="shared" si="115"/>
        <v>2013</v>
      </c>
    </row>
    <row r="3692" spans="1:6" x14ac:dyDescent="0.25">
      <c r="A3692" s="5" t="s">
        <v>248</v>
      </c>
      <c r="B3692" s="3" t="s">
        <v>245</v>
      </c>
      <c r="C3692" s="3" t="s">
        <v>33</v>
      </c>
      <c r="D3692" s="4">
        <v>3647402.2513716454</v>
      </c>
      <c r="E3692" t="str">
        <f t="shared" si="114"/>
        <v>Jun</v>
      </c>
      <c r="F3692" t="str">
        <f t="shared" si="115"/>
        <v>2013</v>
      </c>
    </row>
    <row r="3693" spans="1:6" x14ac:dyDescent="0.25">
      <c r="A3693" s="5" t="s">
        <v>248</v>
      </c>
      <c r="B3693" s="3" t="s">
        <v>245</v>
      </c>
      <c r="C3693" s="3" t="s">
        <v>34</v>
      </c>
      <c r="D3693" s="4">
        <v>3528577.1740132496</v>
      </c>
      <c r="E3693" t="str">
        <f t="shared" si="114"/>
        <v>Jul</v>
      </c>
      <c r="F3693" t="str">
        <f t="shared" si="115"/>
        <v>2013</v>
      </c>
    </row>
    <row r="3694" spans="1:6" x14ac:dyDescent="0.25">
      <c r="A3694" s="5" t="s">
        <v>248</v>
      </c>
      <c r="B3694" s="3" t="s">
        <v>245</v>
      </c>
      <c r="C3694" s="3" t="s">
        <v>35</v>
      </c>
      <c r="D3694" s="4">
        <v>3347780.0081251906</v>
      </c>
      <c r="E3694" t="str">
        <f t="shared" si="114"/>
        <v>Aug</v>
      </c>
      <c r="F3694" t="str">
        <f t="shared" si="115"/>
        <v>2013</v>
      </c>
    </row>
    <row r="3695" spans="1:6" x14ac:dyDescent="0.25">
      <c r="A3695" s="5" t="s">
        <v>248</v>
      </c>
      <c r="B3695" s="3" t="s">
        <v>245</v>
      </c>
      <c r="C3695" s="3" t="s">
        <v>36</v>
      </c>
      <c r="D3695" s="4">
        <v>3318804.4262623759</v>
      </c>
      <c r="E3695" t="str">
        <f t="shared" si="114"/>
        <v>Sep</v>
      </c>
      <c r="F3695" t="str">
        <f t="shared" si="115"/>
        <v>2013</v>
      </c>
    </row>
    <row r="3696" spans="1:6" x14ac:dyDescent="0.25">
      <c r="A3696" s="5" t="s">
        <v>248</v>
      </c>
      <c r="B3696" s="3" t="s">
        <v>245</v>
      </c>
      <c r="C3696" s="3" t="s">
        <v>37</v>
      </c>
      <c r="D3696" s="4">
        <v>3170563.1267396961</v>
      </c>
      <c r="E3696" t="str">
        <f t="shared" si="114"/>
        <v>Oct</v>
      </c>
      <c r="F3696" t="str">
        <f t="shared" si="115"/>
        <v>2013</v>
      </c>
    </row>
    <row r="3697" spans="1:6" x14ac:dyDescent="0.25">
      <c r="A3697" s="5" t="s">
        <v>248</v>
      </c>
      <c r="B3697" s="3" t="s">
        <v>245</v>
      </c>
      <c r="C3697" s="3" t="s">
        <v>38</v>
      </c>
      <c r="D3697" s="4">
        <v>3089575.2772344113</v>
      </c>
      <c r="E3697" t="str">
        <f t="shared" si="114"/>
        <v>Nov</v>
      </c>
      <c r="F3697" t="str">
        <f t="shared" si="115"/>
        <v>2013</v>
      </c>
    </row>
    <row r="3698" spans="1:6" x14ac:dyDescent="0.25">
      <c r="A3698" s="5" t="s">
        <v>248</v>
      </c>
      <c r="B3698" s="3" t="s">
        <v>245</v>
      </c>
      <c r="C3698" s="3" t="s">
        <v>39</v>
      </c>
      <c r="D3698" s="4">
        <v>2903441.9203038025</v>
      </c>
      <c r="E3698" t="str">
        <f t="shared" si="114"/>
        <v>Dec</v>
      </c>
      <c r="F3698" t="str">
        <f t="shared" si="115"/>
        <v>2013</v>
      </c>
    </row>
    <row r="3699" spans="1:6" x14ac:dyDescent="0.25">
      <c r="A3699" s="5" t="s">
        <v>248</v>
      </c>
      <c r="B3699" s="3" t="s">
        <v>245</v>
      </c>
      <c r="C3699" s="3" t="s">
        <v>40</v>
      </c>
      <c r="D3699" s="4">
        <v>2731271.5882964795</v>
      </c>
      <c r="E3699" t="str">
        <f t="shared" si="114"/>
        <v>Jan</v>
      </c>
      <c r="F3699" t="str">
        <f t="shared" si="115"/>
        <v>2014</v>
      </c>
    </row>
    <row r="3700" spans="1:6" x14ac:dyDescent="0.25">
      <c r="A3700" s="5" t="s">
        <v>248</v>
      </c>
      <c r="B3700" s="3" t="s">
        <v>245</v>
      </c>
      <c r="C3700" s="3" t="s">
        <v>41</v>
      </c>
      <c r="D3700" s="4">
        <v>2619737.0693961382</v>
      </c>
      <c r="E3700" t="str">
        <f t="shared" si="114"/>
        <v>Feb</v>
      </c>
      <c r="F3700" t="str">
        <f t="shared" si="115"/>
        <v>2014</v>
      </c>
    </row>
    <row r="3701" spans="1:6" x14ac:dyDescent="0.25">
      <c r="A3701" s="5" t="s">
        <v>248</v>
      </c>
      <c r="B3701" s="3" t="s">
        <v>245</v>
      </c>
      <c r="C3701" s="3" t="s">
        <v>42</v>
      </c>
      <c r="D3701" s="4">
        <v>2478096.5104653412</v>
      </c>
      <c r="E3701" t="str">
        <f t="shared" si="114"/>
        <v>Mar</v>
      </c>
      <c r="F3701" t="str">
        <f t="shared" si="115"/>
        <v>2014</v>
      </c>
    </row>
    <row r="3702" spans="1:6" x14ac:dyDescent="0.25">
      <c r="A3702" s="5" t="s">
        <v>248</v>
      </c>
      <c r="B3702" s="3" t="s">
        <v>245</v>
      </c>
      <c r="C3702" s="3" t="s">
        <v>43</v>
      </c>
      <c r="D3702" s="4">
        <v>2342613.3434884683</v>
      </c>
      <c r="E3702" t="str">
        <f t="shared" si="114"/>
        <v>Apr</v>
      </c>
      <c r="F3702" t="str">
        <f t="shared" si="115"/>
        <v>2014</v>
      </c>
    </row>
    <row r="3703" spans="1:6" x14ac:dyDescent="0.25">
      <c r="A3703" s="5" t="s">
        <v>248</v>
      </c>
      <c r="B3703" s="3" t="s">
        <v>245</v>
      </c>
      <c r="C3703" s="3" t="s">
        <v>44</v>
      </c>
      <c r="D3703" s="4">
        <v>2211794.9861875405</v>
      </c>
      <c r="E3703" t="str">
        <f t="shared" si="114"/>
        <v>May</v>
      </c>
      <c r="F3703" t="str">
        <f t="shared" si="115"/>
        <v>2014</v>
      </c>
    </row>
    <row r="3704" spans="1:6" x14ac:dyDescent="0.25">
      <c r="A3704" s="5" t="s">
        <v>248</v>
      </c>
      <c r="B3704" s="3" t="s">
        <v>245</v>
      </c>
      <c r="C3704" s="3" t="s">
        <v>45</v>
      </c>
      <c r="D3704" s="4">
        <v>2119306.5908438801</v>
      </c>
      <c r="E3704" t="str">
        <f t="shared" si="114"/>
        <v>Jun</v>
      </c>
      <c r="F3704" t="str">
        <f t="shared" si="115"/>
        <v>2014</v>
      </c>
    </row>
    <row r="3705" spans="1:6" x14ac:dyDescent="0.25">
      <c r="A3705" s="5" t="s">
        <v>248</v>
      </c>
      <c r="B3705" s="3" t="s">
        <v>245</v>
      </c>
      <c r="C3705" s="3" t="s">
        <v>46</v>
      </c>
      <c r="D3705" s="4">
        <v>1991887.9276800554</v>
      </c>
      <c r="E3705" t="str">
        <f t="shared" si="114"/>
        <v>Jul</v>
      </c>
      <c r="F3705" t="str">
        <f t="shared" si="115"/>
        <v>2014</v>
      </c>
    </row>
    <row r="3706" spans="1:6" x14ac:dyDescent="0.25">
      <c r="A3706" s="5" t="s">
        <v>248</v>
      </c>
      <c r="B3706" s="3" t="s">
        <v>245</v>
      </c>
      <c r="C3706" s="3" t="s">
        <v>47</v>
      </c>
      <c r="D3706" s="4">
        <v>1913693.4205172139</v>
      </c>
      <c r="E3706" t="str">
        <f t="shared" si="114"/>
        <v>Aug</v>
      </c>
      <c r="F3706" t="str">
        <f t="shared" si="115"/>
        <v>2014</v>
      </c>
    </row>
    <row r="3707" spans="1:6" x14ac:dyDescent="0.25">
      <c r="A3707" s="5" t="s">
        <v>248</v>
      </c>
      <c r="B3707" s="3" t="s">
        <v>245</v>
      </c>
      <c r="C3707" s="3" t="s">
        <v>48</v>
      </c>
      <c r="D3707" s="4">
        <v>1808709.2162264325</v>
      </c>
      <c r="E3707" t="str">
        <f t="shared" si="114"/>
        <v>Sep</v>
      </c>
      <c r="F3707" t="str">
        <f t="shared" si="115"/>
        <v>2014</v>
      </c>
    </row>
    <row r="3708" spans="1:6" x14ac:dyDescent="0.25">
      <c r="A3708" s="5" t="s">
        <v>248</v>
      </c>
      <c r="B3708" s="3" t="s">
        <v>245</v>
      </c>
      <c r="C3708" s="3" t="s">
        <v>49</v>
      </c>
      <c r="D3708" s="4">
        <v>1703038.0696659281</v>
      </c>
      <c r="E3708" t="str">
        <f t="shared" si="114"/>
        <v>Oct</v>
      </c>
      <c r="F3708" t="str">
        <f t="shared" si="115"/>
        <v>2014</v>
      </c>
    </row>
    <row r="3709" spans="1:6" x14ac:dyDescent="0.25">
      <c r="A3709" s="5" t="s">
        <v>248</v>
      </c>
      <c r="B3709" s="3" t="s">
        <v>245</v>
      </c>
      <c r="C3709" s="3" t="s">
        <v>50</v>
      </c>
      <c r="D3709" s="4">
        <v>1633362.208432531</v>
      </c>
      <c r="E3709" t="str">
        <f t="shared" si="114"/>
        <v>Nov</v>
      </c>
      <c r="F3709" t="str">
        <f t="shared" si="115"/>
        <v>2014</v>
      </c>
    </row>
    <row r="3710" spans="1:6" x14ac:dyDescent="0.25">
      <c r="A3710" s="5" t="s">
        <v>248</v>
      </c>
      <c r="B3710" s="3" t="s">
        <v>245</v>
      </c>
      <c r="C3710" s="3" t="s">
        <v>51</v>
      </c>
      <c r="D3710" s="4">
        <v>1547832.3107410404</v>
      </c>
      <c r="E3710" t="str">
        <f t="shared" si="114"/>
        <v>Dec</v>
      </c>
      <c r="F3710" t="str">
        <f t="shared" si="115"/>
        <v>2014</v>
      </c>
    </row>
    <row r="3711" spans="1:6" x14ac:dyDescent="0.25">
      <c r="A3711" s="5" t="s">
        <v>248</v>
      </c>
      <c r="B3711" s="3" t="s">
        <v>245</v>
      </c>
      <c r="C3711" s="3" t="s">
        <v>52</v>
      </c>
      <c r="D3711" s="4">
        <v>1475499.2625290318</v>
      </c>
      <c r="E3711" t="str">
        <f t="shared" si="114"/>
        <v>Jan</v>
      </c>
      <c r="F3711" t="str">
        <f t="shared" si="115"/>
        <v>2015</v>
      </c>
    </row>
    <row r="3712" spans="1:6" x14ac:dyDescent="0.25">
      <c r="A3712" s="5" t="s">
        <v>248</v>
      </c>
      <c r="B3712" s="3" t="s">
        <v>245</v>
      </c>
      <c r="C3712" s="3" t="s">
        <v>53</v>
      </c>
      <c r="D3712" s="4">
        <v>1435558.7825360878</v>
      </c>
      <c r="E3712" t="str">
        <f t="shared" si="114"/>
        <v>Feb</v>
      </c>
      <c r="F3712" t="str">
        <f t="shared" si="115"/>
        <v>2015</v>
      </c>
    </row>
    <row r="3713" spans="1:6" x14ac:dyDescent="0.25">
      <c r="A3713" s="5" t="s">
        <v>248</v>
      </c>
      <c r="B3713" s="3" t="s">
        <v>245</v>
      </c>
      <c r="C3713" s="3" t="s">
        <v>54</v>
      </c>
      <c r="D3713" s="4">
        <v>1393092.1456219109</v>
      </c>
      <c r="E3713" t="str">
        <f t="shared" si="114"/>
        <v>Mar</v>
      </c>
      <c r="F3713" t="str">
        <f t="shared" si="115"/>
        <v>2015</v>
      </c>
    </row>
    <row r="3714" spans="1:6" x14ac:dyDescent="0.25">
      <c r="A3714" s="5" t="s">
        <v>248</v>
      </c>
      <c r="B3714" s="3" t="s">
        <v>245</v>
      </c>
      <c r="C3714" s="3" t="s">
        <v>55</v>
      </c>
      <c r="D3714" s="4">
        <v>1349372.3908224916</v>
      </c>
      <c r="E3714" t="str">
        <f t="shared" si="114"/>
        <v>Apr</v>
      </c>
      <c r="F3714" t="str">
        <f t="shared" si="115"/>
        <v>2015</v>
      </c>
    </row>
    <row r="3715" spans="1:6" x14ac:dyDescent="0.25">
      <c r="A3715" s="5" t="s">
        <v>248</v>
      </c>
      <c r="B3715" s="3" t="s">
        <v>245</v>
      </c>
      <c r="C3715" s="3" t="s">
        <v>56</v>
      </c>
      <c r="D3715" s="4">
        <v>1297298.1360544264</v>
      </c>
      <c r="E3715" t="str">
        <f t="shared" ref="E3715:E3778" si="116">MID(C3715,1,3)</f>
        <v>May</v>
      </c>
      <c r="F3715" t="str">
        <f t="shared" ref="F3715:F3778" si="117">MID(C3715,5,4)</f>
        <v>2015</v>
      </c>
    </row>
    <row r="3716" spans="1:6" x14ac:dyDescent="0.25">
      <c r="A3716" s="5" t="s">
        <v>248</v>
      </c>
      <c r="B3716" s="3" t="s">
        <v>245</v>
      </c>
      <c r="C3716" s="3" t="s">
        <v>57</v>
      </c>
      <c r="D3716" s="4">
        <v>1281979.6821418761</v>
      </c>
      <c r="E3716" t="str">
        <f t="shared" si="116"/>
        <v>Jun</v>
      </c>
      <c r="F3716" t="str">
        <f t="shared" si="117"/>
        <v>2015</v>
      </c>
    </row>
    <row r="3717" spans="1:6" x14ac:dyDescent="0.25">
      <c r="A3717" s="5" t="s">
        <v>248</v>
      </c>
      <c r="B3717" s="3" t="s">
        <v>245</v>
      </c>
      <c r="C3717" s="3" t="s">
        <v>58</v>
      </c>
      <c r="D3717" s="4">
        <v>1218526.4325650146</v>
      </c>
      <c r="E3717" t="str">
        <f t="shared" si="116"/>
        <v>Jul</v>
      </c>
      <c r="F3717" t="str">
        <f t="shared" si="117"/>
        <v>2015</v>
      </c>
    </row>
    <row r="3718" spans="1:6" x14ac:dyDescent="0.25">
      <c r="A3718" s="5" t="s">
        <v>248</v>
      </c>
      <c r="B3718" s="3" t="s">
        <v>245</v>
      </c>
      <c r="C3718" s="3" t="s">
        <v>59</v>
      </c>
      <c r="D3718" s="4">
        <v>1198716.5524320572</v>
      </c>
      <c r="E3718" t="str">
        <f t="shared" si="116"/>
        <v>Aug</v>
      </c>
      <c r="F3718" t="str">
        <f t="shared" si="117"/>
        <v>2015</v>
      </c>
    </row>
    <row r="3719" spans="1:6" x14ac:dyDescent="0.25">
      <c r="A3719" s="5" t="s">
        <v>248</v>
      </c>
      <c r="B3719" s="3" t="s">
        <v>245</v>
      </c>
      <c r="C3719" s="3" t="s">
        <v>60</v>
      </c>
      <c r="D3719" s="4">
        <v>1151991.1745258709</v>
      </c>
      <c r="E3719" t="str">
        <f t="shared" si="116"/>
        <v>Sep</v>
      </c>
      <c r="F3719" t="str">
        <f t="shared" si="117"/>
        <v>2015</v>
      </c>
    </row>
    <row r="3720" spans="1:6" x14ac:dyDescent="0.25">
      <c r="A3720" s="5" t="s">
        <v>248</v>
      </c>
      <c r="B3720" s="3" t="s">
        <v>245</v>
      </c>
      <c r="C3720" s="3" t="s">
        <v>61</v>
      </c>
      <c r="D3720" s="4">
        <v>1114409.7458854956</v>
      </c>
      <c r="E3720" t="str">
        <f t="shared" si="116"/>
        <v>Oct</v>
      </c>
      <c r="F3720" t="str">
        <f t="shared" si="117"/>
        <v>2015</v>
      </c>
    </row>
    <row r="3721" spans="1:6" x14ac:dyDescent="0.25">
      <c r="A3721" s="5" t="s">
        <v>248</v>
      </c>
      <c r="B3721" s="3" t="s">
        <v>245</v>
      </c>
      <c r="C3721" s="3" t="s">
        <v>62</v>
      </c>
      <c r="D3721" s="4">
        <v>1087024.6924226992</v>
      </c>
      <c r="E3721" t="str">
        <f t="shared" si="116"/>
        <v>Nov</v>
      </c>
      <c r="F3721" t="str">
        <f t="shared" si="117"/>
        <v>2015</v>
      </c>
    </row>
    <row r="3722" spans="1:6" x14ac:dyDescent="0.25">
      <c r="A3722" s="5" t="s">
        <v>248</v>
      </c>
      <c r="B3722" s="3" t="s">
        <v>245</v>
      </c>
      <c r="C3722" s="3" t="s">
        <v>63</v>
      </c>
      <c r="D3722" s="4">
        <v>1055831.1262767408</v>
      </c>
      <c r="E3722" t="str">
        <f t="shared" si="116"/>
        <v>Dec</v>
      </c>
      <c r="F3722" t="str">
        <f t="shared" si="117"/>
        <v>2015</v>
      </c>
    </row>
    <row r="3723" spans="1:6" x14ac:dyDescent="0.25">
      <c r="A3723" s="5" t="s">
        <v>248</v>
      </c>
      <c r="B3723" s="3" t="s">
        <v>245</v>
      </c>
      <c r="C3723" s="3" t="s">
        <v>64</v>
      </c>
      <c r="D3723" s="4">
        <v>1025842.3027069579</v>
      </c>
      <c r="E3723" t="str">
        <f t="shared" si="116"/>
        <v>Jan</v>
      </c>
      <c r="F3723" t="str">
        <f t="shared" si="117"/>
        <v>2016</v>
      </c>
    </row>
    <row r="3724" spans="1:6" x14ac:dyDescent="0.25">
      <c r="A3724" s="5" t="s">
        <v>248</v>
      </c>
      <c r="B3724" s="3" t="s">
        <v>245</v>
      </c>
      <c r="C3724" s="3" t="s">
        <v>65</v>
      </c>
      <c r="D3724" s="4">
        <v>998752.25542815565</v>
      </c>
      <c r="E3724" t="str">
        <f t="shared" si="116"/>
        <v>Feb</v>
      </c>
      <c r="F3724" t="str">
        <f t="shared" si="117"/>
        <v>2016</v>
      </c>
    </row>
    <row r="3725" spans="1:6" x14ac:dyDescent="0.25">
      <c r="A3725" s="5" t="s">
        <v>248</v>
      </c>
      <c r="B3725" s="3" t="s">
        <v>245</v>
      </c>
      <c r="C3725" s="3" t="s">
        <v>66</v>
      </c>
      <c r="D3725" s="4">
        <v>970051.98089336511</v>
      </c>
      <c r="E3725" t="str">
        <f t="shared" si="116"/>
        <v>Mar</v>
      </c>
      <c r="F3725" t="str">
        <f t="shared" si="117"/>
        <v>2016</v>
      </c>
    </row>
    <row r="3726" spans="1:6" x14ac:dyDescent="0.25">
      <c r="A3726" s="5" t="s">
        <v>248</v>
      </c>
      <c r="B3726" s="3" t="s">
        <v>245</v>
      </c>
      <c r="C3726" s="3" t="s">
        <v>67</v>
      </c>
      <c r="D3726" s="4">
        <v>947369.14582967362</v>
      </c>
      <c r="E3726" t="str">
        <f t="shared" si="116"/>
        <v>Apr</v>
      </c>
      <c r="F3726" t="str">
        <f t="shared" si="117"/>
        <v>2016</v>
      </c>
    </row>
    <row r="3727" spans="1:6" x14ac:dyDescent="0.25">
      <c r="A3727" s="5" t="s">
        <v>248</v>
      </c>
      <c r="B3727" s="3" t="s">
        <v>245</v>
      </c>
      <c r="C3727" s="3" t="s">
        <v>68</v>
      </c>
      <c r="D3727" s="4">
        <v>923409.86862627766</v>
      </c>
      <c r="E3727" t="str">
        <f t="shared" si="116"/>
        <v>May</v>
      </c>
      <c r="F3727" t="str">
        <f t="shared" si="117"/>
        <v>2016</v>
      </c>
    </row>
    <row r="3728" spans="1:6" x14ac:dyDescent="0.25">
      <c r="A3728" s="5" t="s">
        <v>248</v>
      </c>
      <c r="B3728" s="3" t="s">
        <v>245</v>
      </c>
      <c r="C3728" s="3" t="s">
        <v>69</v>
      </c>
      <c r="D3728" s="4">
        <v>902140.37880801759</v>
      </c>
      <c r="E3728" t="str">
        <f t="shared" si="116"/>
        <v>Jun</v>
      </c>
      <c r="F3728" t="str">
        <f t="shared" si="117"/>
        <v>2016</v>
      </c>
    </row>
    <row r="3729" spans="1:6" x14ac:dyDescent="0.25">
      <c r="A3729" s="5" t="s">
        <v>248</v>
      </c>
      <c r="B3729" s="3" t="s">
        <v>245</v>
      </c>
      <c r="C3729" s="3" t="s">
        <v>70</v>
      </c>
      <c r="D3729" s="4">
        <v>878936.00253338716</v>
      </c>
      <c r="E3729" t="str">
        <f t="shared" si="116"/>
        <v>Jul</v>
      </c>
      <c r="F3729" t="str">
        <f t="shared" si="117"/>
        <v>2016</v>
      </c>
    </row>
    <row r="3730" spans="1:6" x14ac:dyDescent="0.25">
      <c r="A3730" s="5" t="s">
        <v>248</v>
      </c>
      <c r="B3730" s="3" t="s">
        <v>245</v>
      </c>
      <c r="C3730" s="3" t="s">
        <v>71</v>
      </c>
      <c r="D3730" s="4">
        <v>855546.99056923832</v>
      </c>
      <c r="E3730" t="str">
        <f t="shared" si="116"/>
        <v>Aug</v>
      </c>
      <c r="F3730" t="str">
        <f t="shared" si="117"/>
        <v>2016</v>
      </c>
    </row>
    <row r="3731" spans="1:6" x14ac:dyDescent="0.25">
      <c r="A3731" s="5" t="s">
        <v>248</v>
      </c>
      <c r="B3731" s="3" t="s">
        <v>245</v>
      </c>
      <c r="C3731" s="3" t="s">
        <v>72</v>
      </c>
      <c r="D3731" s="4">
        <v>829964.33466332697</v>
      </c>
      <c r="E3731" t="str">
        <f t="shared" si="116"/>
        <v>Sep</v>
      </c>
      <c r="F3731" t="str">
        <f t="shared" si="117"/>
        <v>2016</v>
      </c>
    </row>
    <row r="3732" spans="1:6" x14ac:dyDescent="0.25">
      <c r="A3732" s="5" t="s">
        <v>248</v>
      </c>
      <c r="B3732" s="3" t="s">
        <v>245</v>
      </c>
      <c r="C3732" s="3" t="s">
        <v>73</v>
      </c>
      <c r="D3732" s="4">
        <v>806453.20236094855</v>
      </c>
      <c r="E3732" t="str">
        <f t="shared" si="116"/>
        <v>Oct</v>
      </c>
      <c r="F3732" t="str">
        <f t="shared" si="117"/>
        <v>2016</v>
      </c>
    </row>
    <row r="3733" spans="1:6" x14ac:dyDescent="0.25">
      <c r="A3733" s="5" t="s">
        <v>248</v>
      </c>
      <c r="B3733" s="3" t="s">
        <v>245</v>
      </c>
      <c r="C3733" s="3" t="s">
        <v>74</v>
      </c>
      <c r="D3733" s="4">
        <v>783756.18716337788</v>
      </c>
      <c r="E3733" t="str">
        <f t="shared" si="116"/>
        <v>Nov</v>
      </c>
      <c r="F3733" t="str">
        <f t="shared" si="117"/>
        <v>2016</v>
      </c>
    </row>
    <row r="3734" spans="1:6" x14ac:dyDescent="0.25">
      <c r="A3734" s="5" t="s">
        <v>248</v>
      </c>
      <c r="B3734" s="3" t="s">
        <v>245</v>
      </c>
      <c r="C3734" s="3" t="s">
        <v>75</v>
      </c>
      <c r="D3734" s="4">
        <v>760823.92242061789</v>
      </c>
      <c r="E3734" t="str">
        <f t="shared" si="116"/>
        <v>Dec</v>
      </c>
      <c r="F3734" t="str">
        <f t="shared" si="117"/>
        <v>2016</v>
      </c>
    </row>
    <row r="3735" spans="1:6" x14ac:dyDescent="0.25">
      <c r="A3735" s="5" t="s">
        <v>248</v>
      </c>
      <c r="B3735" s="3" t="s">
        <v>245</v>
      </c>
      <c r="C3735" s="3" t="s">
        <v>76</v>
      </c>
      <c r="D3735" s="4">
        <v>738768.71877055895</v>
      </c>
      <c r="E3735" t="str">
        <f t="shared" si="116"/>
        <v>Jan</v>
      </c>
      <c r="F3735" t="str">
        <f t="shared" si="117"/>
        <v>2017</v>
      </c>
    </row>
    <row r="3736" spans="1:6" x14ac:dyDescent="0.25">
      <c r="A3736" s="5" t="s">
        <v>248</v>
      </c>
      <c r="B3736" s="3" t="s">
        <v>245</v>
      </c>
      <c r="C3736" s="3" t="s">
        <v>77</v>
      </c>
      <c r="D3736" s="4">
        <v>718396.11569679959</v>
      </c>
      <c r="E3736" t="str">
        <f t="shared" si="116"/>
        <v>Feb</v>
      </c>
      <c r="F3736" t="str">
        <f t="shared" si="117"/>
        <v>2017</v>
      </c>
    </row>
    <row r="3737" spans="1:6" x14ac:dyDescent="0.25">
      <c r="A3737" s="5" t="s">
        <v>248</v>
      </c>
      <c r="B3737" s="3" t="s">
        <v>245</v>
      </c>
      <c r="C3737" s="3" t="s">
        <v>78</v>
      </c>
      <c r="D3737" s="4">
        <v>698914.56510531949</v>
      </c>
      <c r="E3737" t="str">
        <f t="shared" si="116"/>
        <v>Mar</v>
      </c>
      <c r="F3737" t="str">
        <f t="shared" si="117"/>
        <v>2017</v>
      </c>
    </row>
    <row r="3738" spans="1:6" x14ac:dyDescent="0.25">
      <c r="A3738" s="5" t="s">
        <v>248</v>
      </c>
      <c r="B3738" s="3" t="s">
        <v>245</v>
      </c>
      <c r="C3738" s="3" t="s">
        <v>79</v>
      </c>
      <c r="D3738" s="4">
        <v>679734.36328246328</v>
      </c>
      <c r="E3738" t="str">
        <f t="shared" si="116"/>
        <v>Apr</v>
      </c>
      <c r="F3738" t="str">
        <f t="shared" si="117"/>
        <v>2017</v>
      </c>
    </row>
    <row r="3739" spans="1:6" x14ac:dyDescent="0.25">
      <c r="A3739" s="5" t="s">
        <v>248</v>
      </c>
      <c r="B3739" s="3" t="s">
        <v>245</v>
      </c>
      <c r="C3739" s="3" t="s">
        <v>80</v>
      </c>
      <c r="D3739" s="4">
        <v>661132.44886096404</v>
      </c>
      <c r="E3739" t="str">
        <f t="shared" si="116"/>
        <v>May</v>
      </c>
      <c r="F3739" t="str">
        <f t="shared" si="117"/>
        <v>2017</v>
      </c>
    </row>
    <row r="3740" spans="1:6" x14ac:dyDescent="0.25">
      <c r="A3740" s="5" t="s">
        <v>248</v>
      </c>
      <c r="B3740" s="3" t="s">
        <v>245</v>
      </c>
      <c r="C3740" s="3" t="s">
        <v>81</v>
      </c>
      <c r="D3740" s="4">
        <v>645570.27822742448</v>
      </c>
      <c r="E3740" t="str">
        <f t="shared" si="116"/>
        <v>Jun</v>
      </c>
      <c r="F3740" t="str">
        <f t="shared" si="117"/>
        <v>2017</v>
      </c>
    </row>
    <row r="3741" spans="1:6" x14ac:dyDescent="0.25">
      <c r="A3741" s="5" t="s">
        <v>248</v>
      </c>
      <c r="B3741" s="3" t="s">
        <v>245</v>
      </c>
      <c r="C3741" s="3" t="s">
        <v>82</v>
      </c>
      <c r="D3741" s="4">
        <v>627403.46470048756</v>
      </c>
      <c r="E3741" t="str">
        <f t="shared" si="116"/>
        <v>Jul</v>
      </c>
      <c r="F3741" t="str">
        <f t="shared" si="117"/>
        <v>2017</v>
      </c>
    </row>
    <row r="3742" spans="1:6" x14ac:dyDescent="0.25">
      <c r="A3742" s="5" t="s">
        <v>248</v>
      </c>
      <c r="B3742" s="3" t="s">
        <v>245</v>
      </c>
      <c r="C3742" s="3" t="s">
        <v>83</v>
      </c>
      <c r="D3742" s="4">
        <v>612812.77042456507</v>
      </c>
      <c r="E3742" t="str">
        <f t="shared" si="116"/>
        <v>Aug</v>
      </c>
      <c r="F3742" t="str">
        <f t="shared" si="117"/>
        <v>2017</v>
      </c>
    </row>
    <row r="3743" spans="1:6" x14ac:dyDescent="0.25">
      <c r="A3743" s="5" t="s">
        <v>248</v>
      </c>
      <c r="B3743" s="3" t="s">
        <v>245</v>
      </c>
      <c r="C3743" s="3" t="s">
        <v>84</v>
      </c>
      <c r="D3743" s="4">
        <v>586093.38858763315</v>
      </c>
      <c r="E3743" t="str">
        <f t="shared" si="116"/>
        <v>Sep</v>
      </c>
      <c r="F3743" t="str">
        <f t="shared" si="117"/>
        <v>2017</v>
      </c>
    </row>
    <row r="3744" spans="1:6" x14ac:dyDescent="0.25">
      <c r="A3744" s="5" t="s">
        <v>248</v>
      </c>
      <c r="B3744" s="3" t="s">
        <v>245</v>
      </c>
      <c r="C3744" s="3" t="s">
        <v>85</v>
      </c>
      <c r="D3744" s="4">
        <v>560747.99410073052</v>
      </c>
      <c r="E3744" t="str">
        <f t="shared" si="116"/>
        <v>Oct</v>
      </c>
      <c r="F3744" t="str">
        <f t="shared" si="117"/>
        <v>2017</v>
      </c>
    </row>
    <row r="3745" spans="1:6" x14ac:dyDescent="0.25">
      <c r="A3745" s="5" t="s">
        <v>248</v>
      </c>
      <c r="B3745" s="3" t="s">
        <v>245</v>
      </c>
      <c r="C3745" s="3" t="s">
        <v>86</v>
      </c>
      <c r="D3745" s="4">
        <v>546983.22452788777</v>
      </c>
      <c r="E3745" t="str">
        <f t="shared" si="116"/>
        <v>Nov</v>
      </c>
      <c r="F3745" t="str">
        <f t="shared" si="117"/>
        <v>2017</v>
      </c>
    </row>
    <row r="3746" spans="1:6" x14ac:dyDescent="0.25">
      <c r="A3746" s="5" t="s">
        <v>248</v>
      </c>
      <c r="B3746" s="3" t="s">
        <v>245</v>
      </c>
      <c r="C3746" s="3" t="s">
        <v>87</v>
      </c>
      <c r="D3746" s="4">
        <v>533664.24917414784</v>
      </c>
      <c r="E3746" t="str">
        <f t="shared" si="116"/>
        <v>Dec</v>
      </c>
      <c r="F3746" t="str">
        <f t="shared" si="117"/>
        <v>2017</v>
      </c>
    </row>
    <row r="3747" spans="1:6" x14ac:dyDescent="0.25">
      <c r="A3747" s="5" t="s">
        <v>248</v>
      </c>
      <c r="B3747" s="3" t="s">
        <v>245</v>
      </c>
      <c r="C3747" s="3" t="s">
        <v>88</v>
      </c>
      <c r="D3747" s="4">
        <v>520430.37261119031</v>
      </c>
      <c r="E3747" t="str">
        <f t="shared" si="116"/>
        <v>Jan</v>
      </c>
      <c r="F3747" t="str">
        <f t="shared" si="117"/>
        <v>2018</v>
      </c>
    </row>
    <row r="3748" spans="1:6" x14ac:dyDescent="0.25">
      <c r="A3748" s="5" t="s">
        <v>248</v>
      </c>
      <c r="B3748" s="3" t="s">
        <v>245</v>
      </c>
      <c r="C3748" s="3" t="s">
        <v>89</v>
      </c>
      <c r="D3748" s="4">
        <v>508553.04236966657</v>
      </c>
      <c r="E3748" t="str">
        <f t="shared" si="116"/>
        <v>Feb</v>
      </c>
      <c r="F3748" t="str">
        <f t="shared" si="117"/>
        <v>2018</v>
      </c>
    </row>
    <row r="3749" spans="1:6" x14ac:dyDescent="0.25">
      <c r="A3749" s="5" t="s">
        <v>248</v>
      </c>
      <c r="B3749" s="3" t="s">
        <v>245</v>
      </c>
      <c r="C3749" s="3" t="s">
        <v>90</v>
      </c>
      <c r="D3749" s="4">
        <v>497225.12793286779</v>
      </c>
      <c r="E3749" t="str">
        <f t="shared" si="116"/>
        <v>Mar</v>
      </c>
      <c r="F3749" t="str">
        <f t="shared" si="117"/>
        <v>2018</v>
      </c>
    </row>
    <row r="3750" spans="1:6" x14ac:dyDescent="0.25">
      <c r="A3750" s="5" t="s">
        <v>248</v>
      </c>
      <c r="B3750" s="3" t="s">
        <v>245</v>
      </c>
      <c r="C3750" s="3" t="s">
        <v>91</v>
      </c>
      <c r="D3750" s="4">
        <v>485417.74196463817</v>
      </c>
      <c r="E3750" t="str">
        <f t="shared" si="116"/>
        <v>Apr</v>
      </c>
      <c r="F3750" t="str">
        <f t="shared" si="117"/>
        <v>2018</v>
      </c>
    </row>
    <row r="3751" spans="1:6" x14ac:dyDescent="0.25">
      <c r="A3751" s="5" t="s">
        <v>248</v>
      </c>
      <c r="B3751" s="3" t="s">
        <v>245</v>
      </c>
      <c r="C3751" s="3" t="s">
        <v>92</v>
      </c>
      <c r="D3751" s="4">
        <v>474576.65754432435</v>
      </c>
      <c r="E3751" t="str">
        <f t="shared" si="116"/>
        <v>May</v>
      </c>
      <c r="F3751" t="str">
        <f t="shared" si="117"/>
        <v>2018</v>
      </c>
    </row>
    <row r="3752" spans="1:6" x14ac:dyDescent="0.25">
      <c r="A3752" s="5" t="s">
        <v>248</v>
      </c>
      <c r="B3752" s="3" t="s">
        <v>245</v>
      </c>
      <c r="C3752" s="3" t="s">
        <v>93</v>
      </c>
      <c r="D3752" s="4">
        <v>465066.74269149132</v>
      </c>
      <c r="E3752" t="str">
        <f t="shared" si="116"/>
        <v>Jun</v>
      </c>
      <c r="F3752" t="str">
        <f t="shared" si="117"/>
        <v>2018</v>
      </c>
    </row>
    <row r="3753" spans="1:6" x14ac:dyDescent="0.25">
      <c r="A3753" s="5" t="s">
        <v>248</v>
      </c>
      <c r="B3753" s="3" t="s">
        <v>245</v>
      </c>
      <c r="C3753" s="3" t="s">
        <v>94</v>
      </c>
      <c r="D3753" s="4">
        <v>454044.44055988215</v>
      </c>
      <c r="E3753" t="str">
        <f t="shared" si="116"/>
        <v>Jul</v>
      </c>
      <c r="F3753" t="str">
        <f t="shared" si="117"/>
        <v>2018</v>
      </c>
    </row>
    <row r="3754" spans="1:6" x14ac:dyDescent="0.25">
      <c r="A3754" s="5" t="s">
        <v>248</v>
      </c>
      <c r="B3754" s="3" t="s">
        <v>245</v>
      </c>
      <c r="C3754" s="3" t="s">
        <v>95</v>
      </c>
      <c r="D3754" s="4">
        <v>446152.84450296679</v>
      </c>
      <c r="E3754" t="str">
        <f t="shared" si="116"/>
        <v>Aug</v>
      </c>
      <c r="F3754" t="str">
        <f t="shared" si="117"/>
        <v>2018</v>
      </c>
    </row>
    <row r="3755" spans="1:6" x14ac:dyDescent="0.25">
      <c r="A3755" s="5" t="s">
        <v>248</v>
      </c>
      <c r="B3755" s="3" t="s">
        <v>245</v>
      </c>
      <c r="C3755" s="3" t="s">
        <v>96</v>
      </c>
      <c r="D3755" s="4">
        <v>436779.00317781157</v>
      </c>
      <c r="E3755" t="str">
        <f t="shared" si="116"/>
        <v>Sep</v>
      </c>
      <c r="F3755" t="str">
        <f t="shared" si="117"/>
        <v>2018</v>
      </c>
    </row>
    <row r="3756" spans="1:6" x14ac:dyDescent="0.25">
      <c r="A3756" s="5" t="s">
        <v>248</v>
      </c>
      <c r="B3756" s="3" t="s">
        <v>245</v>
      </c>
      <c r="C3756" s="3" t="s">
        <v>97</v>
      </c>
      <c r="D3756" s="4">
        <v>428966.07067321049</v>
      </c>
      <c r="E3756" t="str">
        <f t="shared" si="116"/>
        <v>Oct</v>
      </c>
      <c r="F3756" t="str">
        <f t="shared" si="117"/>
        <v>2018</v>
      </c>
    </row>
    <row r="3757" spans="1:6" x14ac:dyDescent="0.25">
      <c r="A3757" s="5" t="s">
        <v>248</v>
      </c>
      <c r="B3757" s="3" t="s">
        <v>245</v>
      </c>
      <c r="C3757" s="3" t="s">
        <v>98</v>
      </c>
      <c r="D3757" s="4">
        <v>421083.24222053529</v>
      </c>
      <c r="E3757" t="str">
        <f t="shared" si="116"/>
        <v>Nov</v>
      </c>
      <c r="F3757" t="str">
        <f t="shared" si="117"/>
        <v>2018</v>
      </c>
    </row>
    <row r="3758" spans="1:6" x14ac:dyDescent="0.25">
      <c r="A3758" s="5" t="s">
        <v>248</v>
      </c>
      <c r="B3758" s="3" t="s">
        <v>245</v>
      </c>
      <c r="C3758" s="3" t="s">
        <v>99</v>
      </c>
      <c r="D3758" s="4">
        <v>412950.58576557634</v>
      </c>
      <c r="E3758" t="str">
        <f t="shared" si="116"/>
        <v>Dec</v>
      </c>
      <c r="F3758" t="str">
        <f t="shared" si="117"/>
        <v>2018</v>
      </c>
    </row>
    <row r="3759" spans="1:6" x14ac:dyDescent="0.25">
      <c r="A3759" s="5" t="s">
        <v>248</v>
      </c>
      <c r="B3759" s="3" t="s">
        <v>245</v>
      </c>
      <c r="C3759" s="3" t="s">
        <v>100</v>
      </c>
      <c r="D3759" s="4">
        <v>404798.57607704052</v>
      </c>
      <c r="E3759" t="str">
        <f t="shared" si="116"/>
        <v>Jan</v>
      </c>
      <c r="F3759" t="str">
        <f t="shared" si="117"/>
        <v>2019</v>
      </c>
    </row>
    <row r="3760" spans="1:6" x14ac:dyDescent="0.25">
      <c r="A3760" s="5" t="s">
        <v>248</v>
      </c>
      <c r="B3760" s="3" t="s">
        <v>245</v>
      </c>
      <c r="C3760" s="3" t="s">
        <v>101</v>
      </c>
      <c r="D3760" s="4">
        <v>397625.82050330972</v>
      </c>
      <c r="E3760" t="str">
        <f t="shared" si="116"/>
        <v>Feb</v>
      </c>
      <c r="F3760" t="str">
        <f t="shared" si="117"/>
        <v>2019</v>
      </c>
    </row>
    <row r="3761" spans="1:6" x14ac:dyDescent="0.25">
      <c r="A3761" s="5" t="s">
        <v>248</v>
      </c>
      <c r="B3761" s="3" t="s">
        <v>245</v>
      </c>
      <c r="C3761" s="3" t="s">
        <v>102</v>
      </c>
      <c r="D3761" s="4">
        <v>391044.78091414674</v>
      </c>
      <c r="E3761" t="str">
        <f t="shared" si="116"/>
        <v>Mar</v>
      </c>
      <c r="F3761" t="str">
        <f t="shared" si="117"/>
        <v>2019</v>
      </c>
    </row>
    <row r="3762" spans="1:6" x14ac:dyDescent="0.25">
      <c r="A3762" s="5" t="s">
        <v>248</v>
      </c>
      <c r="B3762" s="3" t="s">
        <v>245</v>
      </c>
      <c r="C3762" s="3" t="s">
        <v>103</v>
      </c>
      <c r="D3762" s="4">
        <v>383666.61185291479</v>
      </c>
      <c r="E3762" t="str">
        <f t="shared" si="116"/>
        <v>Apr</v>
      </c>
      <c r="F3762" t="str">
        <f t="shared" si="117"/>
        <v>2019</v>
      </c>
    </row>
    <row r="3763" spans="1:6" x14ac:dyDescent="0.25">
      <c r="A3763" s="5" t="s">
        <v>248</v>
      </c>
      <c r="B3763" s="3" t="s">
        <v>245</v>
      </c>
      <c r="C3763" s="3" t="s">
        <v>104</v>
      </c>
      <c r="D3763" s="4">
        <v>376973.76895075332</v>
      </c>
      <c r="E3763" t="str">
        <f t="shared" si="116"/>
        <v>May</v>
      </c>
      <c r="F3763" t="str">
        <f t="shared" si="117"/>
        <v>2019</v>
      </c>
    </row>
    <row r="3764" spans="1:6" x14ac:dyDescent="0.25">
      <c r="A3764" s="5" t="s">
        <v>248</v>
      </c>
      <c r="B3764" s="3" t="s">
        <v>245</v>
      </c>
      <c r="C3764" s="3" t="s">
        <v>105</v>
      </c>
      <c r="D3764" s="4">
        <v>371282.63893161097</v>
      </c>
      <c r="E3764" t="str">
        <f t="shared" si="116"/>
        <v>Jun</v>
      </c>
      <c r="F3764" t="str">
        <f t="shared" si="117"/>
        <v>2019</v>
      </c>
    </row>
    <row r="3765" spans="1:6" x14ac:dyDescent="0.25">
      <c r="A3765" s="5" t="s">
        <v>248</v>
      </c>
      <c r="B3765" s="3" t="s">
        <v>245</v>
      </c>
      <c r="C3765" s="3" t="s">
        <v>106</v>
      </c>
      <c r="D3765" s="4">
        <v>364117.04467683809</v>
      </c>
      <c r="E3765" t="str">
        <f t="shared" si="116"/>
        <v>Jul</v>
      </c>
      <c r="F3765" t="str">
        <f t="shared" si="117"/>
        <v>2019</v>
      </c>
    </row>
    <row r="3766" spans="1:6" x14ac:dyDescent="0.25">
      <c r="A3766" s="5" t="s">
        <v>248</v>
      </c>
      <c r="B3766" s="3" t="s">
        <v>245</v>
      </c>
      <c r="C3766" s="3" t="s">
        <v>107</v>
      </c>
      <c r="D3766" s="4">
        <v>358373.29881888989</v>
      </c>
      <c r="E3766" t="str">
        <f t="shared" si="116"/>
        <v>Aug</v>
      </c>
      <c r="F3766" t="str">
        <f t="shared" si="117"/>
        <v>2019</v>
      </c>
    </row>
    <row r="3767" spans="1:6" x14ac:dyDescent="0.25">
      <c r="A3767" s="5" t="s">
        <v>248</v>
      </c>
      <c r="B3767" s="3" t="s">
        <v>245</v>
      </c>
      <c r="C3767" s="3" t="s">
        <v>108</v>
      </c>
      <c r="D3767" s="4">
        <v>351898.26871845749</v>
      </c>
      <c r="E3767" t="str">
        <f t="shared" si="116"/>
        <v>Sep</v>
      </c>
      <c r="F3767" t="str">
        <f t="shared" si="117"/>
        <v>2019</v>
      </c>
    </row>
    <row r="3768" spans="1:6" x14ac:dyDescent="0.25">
      <c r="A3768" s="5" t="s">
        <v>248</v>
      </c>
      <c r="B3768" s="3" t="s">
        <v>245</v>
      </c>
      <c r="C3768" s="3" t="s">
        <v>109</v>
      </c>
      <c r="D3768" s="4">
        <v>346005.51152695832</v>
      </c>
      <c r="E3768" t="str">
        <f t="shared" si="116"/>
        <v>Oct</v>
      </c>
      <c r="F3768" t="str">
        <f t="shared" si="117"/>
        <v>2019</v>
      </c>
    </row>
    <row r="3769" spans="1:6" x14ac:dyDescent="0.25">
      <c r="A3769" s="5" t="s">
        <v>248</v>
      </c>
      <c r="B3769" s="3" t="s">
        <v>245</v>
      </c>
      <c r="C3769" s="3" t="s">
        <v>110</v>
      </c>
      <c r="D3769" s="4">
        <v>340139.65709119337</v>
      </c>
      <c r="E3769" t="str">
        <f t="shared" si="116"/>
        <v>Nov</v>
      </c>
      <c r="F3769" t="str">
        <f t="shared" si="117"/>
        <v>2019</v>
      </c>
    </row>
    <row r="3770" spans="1:6" x14ac:dyDescent="0.25">
      <c r="A3770" s="5" t="s">
        <v>248</v>
      </c>
      <c r="B3770" s="3" t="s">
        <v>245</v>
      </c>
      <c r="C3770" s="3" t="s">
        <v>111</v>
      </c>
      <c r="D3770" s="4">
        <v>334406.38084512111</v>
      </c>
      <c r="E3770" t="str">
        <f t="shared" si="116"/>
        <v>Dec</v>
      </c>
      <c r="F3770" t="str">
        <f t="shared" si="117"/>
        <v>2019</v>
      </c>
    </row>
    <row r="3771" spans="1:6" x14ac:dyDescent="0.25">
      <c r="A3771" s="5" t="s">
        <v>248</v>
      </c>
      <c r="B3771" s="3" t="s">
        <v>245</v>
      </c>
      <c r="C3771" s="3" t="s">
        <v>112</v>
      </c>
      <c r="D3771" s="4">
        <v>328222.54151669145</v>
      </c>
      <c r="E3771" t="str">
        <f t="shared" si="116"/>
        <v>Jan</v>
      </c>
      <c r="F3771" t="str">
        <f t="shared" si="117"/>
        <v>2020</v>
      </c>
    </row>
    <row r="3772" spans="1:6" x14ac:dyDescent="0.25">
      <c r="A3772" s="5" t="s">
        <v>248</v>
      </c>
      <c r="B3772" s="3" t="s">
        <v>245</v>
      </c>
      <c r="C3772" s="3" t="s">
        <v>113</v>
      </c>
      <c r="D3772" s="4">
        <v>322742.44237318897</v>
      </c>
      <c r="E3772" t="str">
        <f t="shared" si="116"/>
        <v>Feb</v>
      </c>
      <c r="F3772" t="str">
        <f t="shared" si="117"/>
        <v>2020</v>
      </c>
    </row>
    <row r="3773" spans="1:6" x14ac:dyDescent="0.25">
      <c r="A3773" s="5" t="s">
        <v>248</v>
      </c>
      <c r="B3773" s="3" t="s">
        <v>245</v>
      </c>
      <c r="C3773" s="3" t="s">
        <v>114</v>
      </c>
      <c r="D3773" s="4">
        <v>317526.09695464105</v>
      </c>
      <c r="E3773" t="str">
        <f t="shared" si="116"/>
        <v>Mar</v>
      </c>
      <c r="F3773" t="str">
        <f t="shared" si="117"/>
        <v>2020</v>
      </c>
    </row>
    <row r="3774" spans="1:6" x14ac:dyDescent="0.25">
      <c r="A3774" s="5" t="s">
        <v>248</v>
      </c>
      <c r="B3774" s="3" t="s">
        <v>245</v>
      </c>
      <c r="C3774" s="3" t="s">
        <v>115</v>
      </c>
      <c r="D3774" s="4">
        <v>311985.3049667367</v>
      </c>
      <c r="E3774" t="str">
        <f t="shared" si="116"/>
        <v>Apr</v>
      </c>
      <c r="F3774" t="str">
        <f t="shared" si="117"/>
        <v>2020</v>
      </c>
    </row>
    <row r="3775" spans="1:6" x14ac:dyDescent="0.25">
      <c r="A3775" s="5" t="s">
        <v>248</v>
      </c>
      <c r="B3775" s="3" t="s">
        <v>245</v>
      </c>
      <c r="C3775" s="3" t="s">
        <v>116</v>
      </c>
      <c r="D3775" s="4">
        <v>306971.26371344557</v>
      </c>
      <c r="E3775" t="str">
        <f t="shared" si="116"/>
        <v>May</v>
      </c>
      <c r="F3775" t="str">
        <f t="shared" si="117"/>
        <v>2020</v>
      </c>
    </row>
    <row r="3776" spans="1:6" x14ac:dyDescent="0.25">
      <c r="A3776" s="5" t="s">
        <v>248</v>
      </c>
      <c r="B3776" s="3" t="s">
        <v>245</v>
      </c>
      <c r="C3776" s="3" t="s">
        <v>117</v>
      </c>
      <c r="D3776" s="4">
        <v>302612.08449235896</v>
      </c>
      <c r="E3776" t="str">
        <f t="shared" si="116"/>
        <v>Jun</v>
      </c>
      <c r="F3776" t="str">
        <f t="shared" si="117"/>
        <v>2020</v>
      </c>
    </row>
    <row r="3777" spans="1:6" x14ac:dyDescent="0.25">
      <c r="A3777" s="5" t="s">
        <v>248</v>
      </c>
      <c r="B3777" s="3" t="s">
        <v>245</v>
      </c>
      <c r="C3777" s="3" t="s">
        <v>118</v>
      </c>
      <c r="D3777" s="4">
        <v>297321.8991278637</v>
      </c>
      <c r="E3777" t="str">
        <f t="shared" si="116"/>
        <v>Jul</v>
      </c>
      <c r="F3777" t="str">
        <f t="shared" si="117"/>
        <v>2020</v>
      </c>
    </row>
    <row r="3778" spans="1:6" x14ac:dyDescent="0.25">
      <c r="A3778" s="5" t="s">
        <v>248</v>
      </c>
      <c r="B3778" s="3" t="s">
        <v>245</v>
      </c>
      <c r="C3778" s="3" t="s">
        <v>119</v>
      </c>
      <c r="D3778" s="4">
        <v>293021.42914931901</v>
      </c>
      <c r="E3778" t="str">
        <f t="shared" si="116"/>
        <v>Aug</v>
      </c>
      <c r="F3778" t="str">
        <f t="shared" si="117"/>
        <v>2020</v>
      </c>
    </row>
    <row r="3779" spans="1:6" x14ac:dyDescent="0.25">
      <c r="A3779" s="5" t="s">
        <v>248</v>
      </c>
      <c r="B3779" s="3" t="s">
        <v>245</v>
      </c>
      <c r="C3779" s="3" t="s">
        <v>120</v>
      </c>
      <c r="D3779" s="4">
        <v>287846.95696107007</v>
      </c>
      <c r="E3779" t="str">
        <f t="shared" ref="E3779:E3842" si="118">MID(C3779,1,3)</f>
        <v>Sep</v>
      </c>
      <c r="F3779" t="str">
        <f t="shared" ref="F3779:F3842" si="119">MID(C3779,5,4)</f>
        <v>2020</v>
      </c>
    </row>
    <row r="3780" spans="1:6" x14ac:dyDescent="0.25">
      <c r="A3780" s="5" t="s">
        <v>248</v>
      </c>
      <c r="B3780" s="3" t="s">
        <v>245</v>
      </c>
      <c r="C3780" s="3" t="s">
        <v>121</v>
      </c>
      <c r="D3780" s="4">
        <v>283134.86893721984</v>
      </c>
      <c r="E3780" t="str">
        <f t="shared" si="118"/>
        <v>Oct</v>
      </c>
      <c r="F3780" t="str">
        <f t="shared" si="119"/>
        <v>2020</v>
      </c>
    </row>
    <row r="3781" spans="1:6" x14ac:dyDescent="0.25">
      <c r="A3781" s="5" t="s">
        <v>248</v>
      </c>
      <c r="B3781" s="3" t="s">
        <v>245</v>
      </c>
      <c r="C3781" s="3" t="s">
        <v>122</v>
      </c>
      <c r="D3781" s="4">
        <v>278897.34618102654</v>
      </c>
      <c r="E3781" t="str">
        <f t="shared" si="118"/>
        <v>Nov</v>
      </c>
      <c r="F3781" t="str">
        <f t="shared" si="119"/>
        <v>2020</v>
      </c>
    </row>
    <row r="3782" spans="1:6" x14ac:dyDescent="0.25">
      <c r="A3782" s="5" t="s">
        <v>248</v>
      </c>
      <c r="B3782" s="3" t="s">
        <v>245</v>
      </c>
      <c r="C3782" s="3" t="s">
        <v>123</v>
      </c>
      <c r="D3782" s="4">
        <v>274532.67682156473</v>
      </c>
      <c r="E3782" t="str">
        <f t="shared" si="118"/>
        <v>Dec</v>
      </c>
      <c r="F3782" t="str">
        <f t="shared" si="119"/>
        <v>2020</v>
      </c>
    </row>
    <row r="3783" spans="1:6" x14ac:dyDescent="0.25">
      <c r="A3783" s="5" t="s">
        <v>248</v>
      </c>
      <c r="B3783" s="3" t="s">
        <v>245</v>
      </c>
      <c r="C3783" s="3" t="s">
        <v>124</v>
      </c>
      <c r="D3783" s="4">
        <v>269363.74385400792</v>
      </c>
      <c r="E3783" t="str">
        <f t="shared" si="118"/>
        <v>Jan</v>
      </c>
      <c r="F3783" t="str">
        <f t="shared" si="119"/>
        <v>2021</v>
      </c>
    </row>
    <row r="3784" spans="1:6" x14ac:dyDescent="0.25">
      <c r="A3784" s="5" t="s">
        <v>248</v>
      </c>
      <c r="B3784" s="3" t="s">
        <v>245</v>
      </c>
      <c r="C3784" s="3" t="s">
        <v>125</v>
      </c>
      <c r="D3784" s="4">
        <v>265080.51273739734</v>
      </c>
      <c r="E3784" t="str">
        <f t="shared" si="118"/>
        <v>Feb</v>
      </c>
      <c r="F3784" t="str">
        <f t="shared" si="119"/>
        <v>2021</v>
      </c>
    </row>
    <row r="3785" spans="1:6" x14ac:dyDescent="0.25">
      <c r="A3785" s="5" t="s">
        <v>248</v>
      </c>
      <c r="B3785" s="3" t="s">
        <v>245</v>
      </c>
      <c r="C3785" s="3" t="s">
        <v>126</v>
      </c>
      <c r="D3785" s="4">
        <v>261112.16642664731</v>
      </c>
      <c r="E3785" t="str">
        <f t="shared" si="118"/>
        <v>Mar</v>
      </c>
      <c r="F3785" t="str">
        <f t="shared" si="119"/>
        <v>2021</v>
      </c>
    </row>
    <row r="3786" spans="1:6" x14ac:dyDescent="0.25">
      <c r="A3786" s="5" t="s">
        <v>248</v>
      </c>
      <c r="B3786" s="3" t="s">
        <v>245</v>
      </c>
      <c r="C3786" s="3" t="s">
        <v>127</v>
      </c>
      <c r="D3786" s="4">
        <v>257032.41295782675</v>
      </c>
      <c r="E3786" t="str">
        <f t="shared" si="118"/>
        <v>Apr</v>
      </c>
      <c r="F3786" t="str">
        <f t="shared" si="119"/>
        <v>2021</v>
      </c>
    </row>
    <row r="3787" spans="1:6" x14ac:dyDescent="0.25">
      <c r="A3787" s="5" t="s">
        <v>248</v>
      </c>
      <c r="B3787" s="3" t="s">
        <v>245</v>
      </c>
      <c r="C3787" s="3" t="s">
        <v>128</v>
      </c>
      <c r="D3787" s="4">
        <v>253131.8394933099</v>
      </c>
      <c r="E3787" t="str">
        <f t="shared" si="118"/>
        <v>May</v>
      </c>
      <c r="F3787" t="str">
        <f t="shared" si="119"/>
        <v>2021</v>
      </c>
    </row>
    <row r="3788" spans="1:6" x14ac:dyDescent="0.25">
      <c r="A3788" s="5" t="s">
        <v>248</v>
      </c>
      <c r="B3788" s="3" t="s">
        <v>245</v>
      </c>
      <c r="C3788" s="3" t="s">
        <v>129</v>
      </c>
      <c r="D3788" s="4">
        <v>249407.29022528022</v>
      </c>
      <c r="E3788" t="str">
        <f t="shared" si="118"/>
        <v>Jun</v>
      </c>
      <c r="F3788" t="str">
        <f t="shared" si="119"/>
        <v>2021</v>
      </c>
    </row>
    <row r="3789" spans="1:6" x14ac:dyDescent="0.25">
      <c r="A3789" s="5" t="s">
        <v>248</v>
      </c>
      <c r="B3789" s="3" t="s">
        <v>245</v>
      </c>
      <c r="C3789" s="3" t="s">
        <v>130</v>
      </c>
      <c r="D3789" s="4">
        <v>245234.10786158693</v>
      </c>
      <c r="E3789" t="str">
        <f t="shared" si="118"/>
        <v>Jul</v>
      </c>
      <c r="F3789" t="str">
        <f t="shared" si="119"/>
        <v>2021</v>
      </c>
    </row>
    <row r="3790" spans="1:6" x14ac:dyDescent="0.25">
      <c r="A3790" s="5" t="s">
        <v>248</v>
      </c>
      <c r="B3790" s="3" t="s">
        <v>245</v>
      </c>
      <c r="C3790" s="3" t="s">
        <v>131</v>
      </c>
      <c r="D3790" s="4">
        <v>242088.50922902234</v>
      </c>
      <c r="E3790" t="str">
        <f t="shared" si="118"/>
        <v>Aug</v>
      </c>
      <c r="F3790" t="str">
        <f t="shared" si="119"/>
        <v>2021</v>
      </c>
    </row>
    <row r="3791" spans="1:6" x14ac:dyDescent="0.25">
      <c r="A3791" s="5" t="s">
        <v>248</v>
      </c>
      <c r="B3791" s="3" t="s">
        <v>245</v>
      </c>
      <c r="C3791" s="3" t="s">
        <v>132</v>
      </c>
      <c r="D3791" s="4">
        <v>216261.39212400524</v>
      </c>
      <c r="E3791" t="str">
        <f t="shared" si="118"/>
        <v>Sep</v>
      </c>
      <c r="F3791" t="str">
        <f t="shared" si="119"/>
        <v>2021</v>
      </c>
    </row>
    <row r="3792" spans="1:6" x14ac:dyDescent="0.25">
      <c r="A3792" s="5" t="s">
        <v>248</v>
      </c>
      <c r="B3792" s="3" t="s">
        <v>245</v>
      </c>
      <c r="C3792" s="3" t="s">
        <v>133</v>
      </c>
      <c r="D3792" s="4">
        <v>213138.249357856</v>
      </c>
      <c r="E3792" t="str">
        <f t="shared" si="118"/>
        <v>Oct</v>
      </c>
      <c r="F3792" t="str">
        <f t="shared" si="119"/>
        <v>2021</v>
      </c>
    </row>
    <row r="3793" spans="1:6" x14ac:dyDescent="0.25">
      <c r="A3793" s="5" t="s">
        <v>248</v>
      </c>
      <c r="B3793" s="3" t="s">
        <v>245</v>
      </c>
      <c r="C3793" s="3" t="s">
        <v>134</v>
      </c>
      <c r="D3793" s="4">
        <v>210173.75342363137</v>
      </c>
      <c r="E3793" t="str">
        <f t="shared" si="118"/>
        <v>Nov</v>
      </c>
      <c r="F3793" t="str">
        <f t="shared" si="119"/>
        <v>2021</v>
      </c>
    </row>
    <row r="3794" spans="1:6" x14ac:dyDescent="0.25">
      <c r="A3794" s="5" t="s">
        <v>248</v>
      </c>
      <c r="B3794" s="3" t="s">
        <v>245</v>
      </c>
      <c r="C3794" s="3" t="s">
        <v>135</v>
      </c>
      <c r="D3794" s="4">
        <v>207303.36671734101</v>
      </c>
      <c r="E3794" t="str">
        <f t="shared" si="118"/>
        <v>Dec</v>
      </c>
      <c r="F3794" t="str">
        <f t="shared" si="119"/>
        <v>2021</v>
      </c>
    </row>
    <row r="3795" spans="1:6" x14ac:dyDescent="0.25">
      <c r="A3795" s="5" t="s">
        <v>248</v>
      </c>
      <c r="B3795" s="3" t="s">
        <v>245</v>
      </c>
      <c r="C3795" s="3" t="s">
        <v>136</v>
      </c>
      <c r="D3795" s="4">
        <v>204381.59264391428</v>
      </c>
      <c r="E3795" t="str">
        <f t="shared" si="118"/>
        <v>Jan</v>
      </c>
      <c r="F3795" t="str">
        <f t="shared" si="119"/>
        <v>2022</v>
      </c>
    </row>
    <row r="3796" spans="1:6" x14ac:dyDescent="0.25">
      <c r="A3796" s="5" t="s">
        <v>248</v>
      </c>
      <c r="B3796" s="3" t="s">
        <v>245</v>
      </c>
      <c r="C3796" s="3" t="s">
        <v>137</v>
      </c>
      <c r="D3796" s="4">
        <v>201555.7225106734</v>
      </c>
      <c r="E3796" t="str">
        <f t="shared" si="118"/>
        <v>Feb</v>
      </c>
      <c r="F3796" t="str">
        <f t="shared" si="119"/>
        <v>2022</v>
      </c>
    </row>
    <row r="3797" spans="1:6" x14ac:dyDescent="0.25">
      <c r="A3797" s="5" t="s">
        <v>248</v>
      </c>
      <c r="B3797" s="3" t="s">
        <v>245</v>
      </c>
      <c r="C3797" s="3" t="s">
        <v>138</v>
      </c>
      <c r="D3797" s="4">
        <v>198812.70677145146</v>
      </c>
      <c r="E3797" t="str">
        <f t="shared" si="118"/>
        <v>Mar</v>
      </c>
      <c r="F3797" t="str">
        <f t="shared" si="119"/>
        <v>2022</v>
      </c>
    </row>
    <row r="3798" spans="1:6" x14ac:dyDescent="0.25">
      <c r="A3798" s="5" t="s">
        <v>248</v>
      </c>
      <c r="B3798" s="3" t="s">
        <v>245</v>
      </c>
      <c r="C3798" s="3" t="s">
        <v>139</v>
      </c>
      <c r="D3798" s="4">
        <v>196178.64900284103</v>
      </c>
      <c r="E3798" t="str">
        <f t="shared" si="118"/>
        <v>Apr</v>
      </c>
      <c r="F3798" t="str">
        <f t="shared" si="119"/>
        <v>2022</v>
      </c>
    </row>
    <row r="3799" spans="1:6" x14ac:dyDescent="0.25">
      <c r="A3799" s="5" t="s">
        <v>248</v>
      </c>
      <c r="B3799" s="3" t="s">
        <v>245</v>
      </c>
      <c r="C3799" s="3" t="s">
        <v>140</v>
      </c>
      <c r="D3799" s="4">
        <v>193964.70684632205</v>
      </c>
      <c r="E3799" t="str">
        <f t="shared" si="118"/>
        <v>May</v>
      </c>
      <c r="F3799" t="str">
        <f t="shared" si="119"/>
        <v>2022</v>
      </c>
    </row>
    <row r="3800" spans="1:6" x14ac:dyDescent="0.25">
      <c r="A3800" s="5" t="s">
        <v>248</v>
      </c>
      <c r="B3800" s="3" t="s">
        <v>245</v>
      </c>
      <c r="C3800" s="3" t="s">
        <v>141</v>
      </c>
      <c r="D3800" s="4">
        <v>191510.32901141251</v>
      </c>
      <c r="E3800" t="str">
        <f t="shared" si="118"/>
        <v>Jun</v>
      </c>
      <c r="F3800" t="str">
        <f t="shared" si="119"/>
        <v>2022</v>
      </c>
    </row>
    <row r="3801" spans="1:6" x14ac:dyDescent="0.25">
      <c r="A3801" s="5" t="s">
        <v>248</v>
      </c>
      <c r="B3801" s="3" t="s">
        <v>245</v>
      </c>
      <c r="C3801" s="3" t="s">
        <v>142</v>
      </c>
      <c r="D3801" s="4">
        <v>189041.06720525655</v>
      </c>
      <c r="E3801" t="str">
        <f t="shared" si="118"/>
        <v>Jul</v>
      </c>
      <c r="F3801" t="str">
        <f t="shared" si="119"/>
        <v>2022</v>
      </c>
    </row>
    <row r="3802" spans="1:6" x14ac:dyDescent="0.25">
      <c r="A3802" s="5" t="s">
        <v>248</v>
      </c>
      <c r="B3802" s="3" t="s">
        <v>245</v>
      </c>
      <c r="C3802" s="3" t="s">
        <v>143</v>
      </c>
      <c r="D3802" s="4">
        <v>186425.28451739013</v>
      </c>
      <c r="E3802" t="str">
        <f t="shared" si="118"/>
        <v>Aug</v>
      </c>
      <c r="F3802" t="str">
        <f t="shared" si="119"/>
        <v>2022</v>
      </c>
    </row>
    <row r="3803" spans="1:6" x14ac:dyDescent="0.25">
      <c r="A3803" s="5" t="s">
        <v>248</v>
      </c>
      <c r="B3803" s="3" t="s">
        <v>245</v>
      </c>
      <c r="C3803" s="3" t="s">
        <v>144</v>
      </c>
      <c r="D3803" s="4">
        <v>129572.21251401238</v>
      </c>
      <c r="E3803" t="str">
        <f t="shared" si="118"/>
        <v>Sep</v>
      </c>
      <c r="F3803" t="str">
        <f t="shared" si="119"/>
        <v>2022</v>
      </c>
    </row>
    <row r="3804" spans="1:6" x14ac:dyDescent="0.25">
      <c r="A3804" s="5" t="s">
        <v>248</v>
      </c>
      <c r="B3804" s="3" t="s">
        <v>245</v>
      </c>
      <c r="C3804" s="3" t="s">
        <v>145</v>
      </c>
      <c r="D3804" s="4">
        <v>106938.9255728272</v>
      </c>
      <c r="E3804" t="str">
        <f t="shared" si="118"/>
        <v>Oct</v>
      </c>
      <c r="F3804" t="str">
        <f t="shared" si="119"/>
        <v>2022</v>
      </c>
    </row>
    <row r="3805" spans="1:6" x14ac:dyDescent="0.25">
      <c r="A3805" s="5" t="s">
        <v>248</v>
      </c>
      <c r="B3805" s="3" t="s">
        <v>245</v>
      </c>
      <c r="C3805" s="3" t="s">
        <v>146</v>
      </c>
      <c r="D3805" s="4">
        <v>105674.97978414495</v>
      </c>
      <c r="E3805" t="str">
        <f t="shared" si="118"/>
        <v>Nov</v>
      </c>
      <c r="F3805" t="str">
        <f t="shared" si="119"/>
        <v>2022</v>
      </c>
    </row>
    <row r="3806" spans="1:6" x14ac:dyDescent="0.25">
      <c r="A3806" s="5" t="s">
        <v>248</v>
      </c>
      <c r="B3806" s="3" t="s">
        <v>245</v>
      </c>
      <c r="C3806" s="3" t="s">
        <v>147</v>
      </c>
      <c r="D3806" s="4">
        <v>104491.02816535668</v>
      </c>
      <c r="E3806" t="str">
        <f t="shared" si="118"/>
        <v>Dec</v>
      </c>
      <c r="F3806" t="str">
        <f t="shared" si="119"/>
        <v>2022</v>
      </c>
    </row>
    <row r="3807" spans="1:6" x14ac:dyDescent="0.25">
      <c r="A3807" s="5" t="s">
        <v>248</v>
      </c>
      <c r="B3807" s="3" t="s">
        <v>245</v>
      </c>
      <c r="C3807" s="3" t="s">
        <v>148</v>
      </c>
      <c r="D3807" s="4">
        <v>103285.10974257212</v>
      </c>
      <c r="E3807" t="str">
        <f t="shared" si="118"/>
        <v>Jan</v>
      </c>
      <c r="F3807" t="str">
        <f t="shared" si="119"/>
        <v>2023</v>
      </c>
    </row>
    <row r="3808" spans="1:6" x14ac:dyDescent="0.25">
      <c r="A3808" s="5" t="s">
        <v>248</v>
      </c>
      <c r="B3808" s="3" t="s">
        <v>245</v>
      </c>
      <c r="C3808" s="3" t="s">
        <v>149</v>
      </c>
      <c r="D3808" s="4">
        <v>102115.0647571927</v>
      </c>
      <c r="E3808" t="str">
        <f t="shared" si="118"/>
        <v>Feb</v>
      </c>
      <c r="F3808" t="str">
        <f t="shared" si="119"/>
        <v>2023</v>
      </c>
    </row>
    <row r="3809" spans="1:6" x14ac:dyDescent="0.25">
      <c r="A3809" s="5" t="s">
        <v>248</v>
      </c>
      <c r="B3809" s="3" t="s">
        <v>245</v>
      </c>
      <c r="C3809" s="3" t="s">
        <v>150</v>
      </c>
      <c r="D3809" s="4">
        <v>100954.84185243835</v>
      </c>
      <c r="E3809" t="str">
        <f t="shared" si="118"/>
        <v>Mar</v>
      </c>
      <c r="F3809" t="str">
        <f t="shared" si="119"/>
        <v>2023</v>
      </c>
    </row>
    <row r="3810" spans="1:6" x14ac:dyDescent="0.25">
      <c r="A3810" s="5" t="s">
        <v>248</v>
      </c>
      <c r="B3810" s="3" t="s">
        <v>245</v>
      </c>
      <c r="C3810" s="3" t="s">
        <v>151</v>
      </c>
      <c r="D3810" s="4">
        <v>99810.14046786695</v>
      </c>
      <c r="E3810" t="str">
        <f t="shared" si="118"/>
        <v>Apr</v>
      </c>
      <c r="F3810" t="str">
        <f t="shared" si="119"/>
        <v>2023</v>
      </c>
    </row>
    <row r="3811" spans="1:6" x14ac:dyDescent="0.25">
      <c r="A3811" s="5" t="s">
        <v>248</v>
      </c>
      <c r="B3811" s="3" t="s">
        <v>245</v>
      </c>
      <c r="C3811" s="3" t="s">
        <v>152</v>
      </c>
      <c r="D3811" s="4">
        <v>98678.677800512567</v>
      </c>
      <c r="E3811" t="str">
        <f t="shared" si="118"/>
        <v>May</v>
      </c>
      <c r="F3811" t="str">
        <f t="shared" si="119"/>
        <v>2023</v>
      </c>
    </row>
    <row r="3812" spans="1:6" x14ac:dyDescent="0.25">
      <c r="A3812" s="5" t="s">
        <v>248</v>
      </c>
      <c r="B3812" s="3" t="s">
        <v>245</v>
      </c>
      <c r="C3812" s="3" t="s">
        <v>153</v>
      </c>
      <c r="D3812" s="4">
        <v>97560.276337517978</v>
      </c>
      <c r="E3812" t="str">
        <f t="shared" si="118"/>
        <v>Jun</v>
      </c>
      <c r="F3812" t="str">
        <f t="shared" si="119"/>
        <v>2023</v>
      </c>
    </row>
    <row r="3813" spans="1:6" x14ac:dyDescent="0.25">
      <c r="A3813" s="5" t="s">
        <v>248</v>
      </c>
      <c r="B3813" s="3" t="s">
        <v>245</v>
      </c>
      <c r="C3813" s="3" t="s">
        <v>154</v>
      </c>
      <c r="D3813" s="4">
        <v>96454.767780551832</v>
      </c>
      <c r="E3813" t="str">
        <f t="shared" si="118"/>
        <v>Jul</v>
      </c>
      <c r="F3813" t="str">
        <f t="shared" si="119"/>
        <v>2023</v>
      </c>
    </row>
    <row r="3814" spans="1:6" x14ac:dyDescent="0.25">
      <c r="A3814" s="5" t="s">
        <v>248</v>
      </c>
      <c r="B3814" s="3" t="s">
        <v>245</v>
      </c>
      <c r="C3814" s="3" t="s">
        <v>155</v>
      </c>
      <c r="D3814" s="4">
        <v>95361.983308377618</v>
      </c>
      <c r="E3814" t="str">
        <f t="shared" si="118"/>
        <v>Aug</v>
      </c>
      <c r="F3814" t="str">
        <f t="shared" si="119"/>
        <v>2023</v>
      </c>
    </row>
    <row r="3815" spans="1:6" x14ac:dyDescent="0.25">
      <c r="A3815" s="5" t="s">
        <v>248</v>
      </c>
      <c r="B3815" s="3" t="s">
        <v>245</v>
      </c>
      <c r="C3815" s="3" t="s">
        <v>156</v>
      </c>
      <c r="D3815" s="4">
        <v>94281.751353948464</v>
      </c>
      <c r="E3815" t="str">
        <f t="shared" si="118"/>
        <v>Sep</v>
      </c>
      <c r="F3815" t="str">
        <f t="shared" si="119"/>
        <v>2023</v>
      </c>
    </row>
    <row r="3816" spans="1:6" x14ac:dyDescent="0.25">
      <c r="A3816" s="5" t="s">
        <v>248</v>
      </c>
      <c r="B3816" s="3" t="s">
        <v>245</v>
      </c>
      <c r="C3816" s="3" t="s">
        <v>157</v>
      </c>
      <c r="D3816" s="4">
        <v>93213.912249101064</v>
      </c>
      <c r="E3816" t="str">
        <f t="shared" si="118"/>
        <v>Oct</v>
      </c>
      <c r="F3816" t="str">
        <f t="shared" si="119"/>
        <v>2023</v>
      </c>
    </row>
    <row r="3817" spans="1:6" x14ac:dyDescent="0.25">
      <c r="A3817" s="5" t="s">
        <v>248</v>
      </c>
      <c r="B3817" s="3" t="s">
        <v>245</v>
      </c>
      <c r="C3817" s="3" t="s">
        <v>158</v>
      </c>
      <c r="D3817" s="4">
        <v>92158.300034051499</v>
      </c>
      <c r="E3817" t="str">
        <f t="shared" si="118"/>
        <v>Nov</v>
      </c>
      <c r="F3817" t="str">
        <f t="shared" si="119"/>
        <v>2023</v>
      </c>
    </row>
    <row r="3818" spans="1:6" x14ac:dyDescent="0.25">
      <c r="A3818" s="5" t="s">
        <v>248</v>
      </c>
      <c r="B3818" s="3" t="s">
        <v>245</v>
      </c>
      <c r="C3818" s="3" t="s">
        <v>159</v>
      </c>
      <c r="D3818" s="4">
        <v>91114.761109351937</v>
      </c>
      <c r="E3818" t="str">
        <f t="shared" si="118"/>
        <v>Dec</v>
      </c>
      <c r="F3818" t="str">
        <f t="shared" si="119"/>
        <v>2023</v>
      </c>
    </row>
    <row r="3819" spans="1:6" x14ac:dyDescent="0.25">
      <c r="A3819" s="5" t="s">
        <v>248</v>
      </c>
      <c r="B3819" s="3" t="s">
        <v>245</v>
      </c>
      <c r="C3819" s="3" t="s">
        <v>160</v>
      </c>
      <c r="D3819" s="4">
        <v>90083.133076671002</v>
      </c>
      <c r="E3819" t="str">
        <f t="shared" si="118"/>
        <v>Jan</v>
      </c>
      <c r="F3819" t="str">
        <f t="shared" si="119"/>
        <v>2024</v>
      </c>
    </row>
    <row r="3820" spans="1:6" x14ac:dyDescent="0.25">
      <c r="A3820" s="5" t="s">
        <v>248</v>
      </c>
      <c r="B3820" s="3" t="s">
        <v>245</v>
      </c>
      <c r="C3820" s="3" t="s">
        <v>161</v>
      </c>
      <c r="D3820" s="4">
        <v>89063.263136560912</v>
      </c>
      <c r="E3820" t="str">
        <f t="shared" si="118"/>
        <v>Feb</v>
      </c>
      <c r="F3820" t="str">
        <f t="shared" si="119"/>
        <v>2024</v>
      </c>
    </row>
    <row r="3821" spans="1:6" x14ac:dyDescent="0.25">
      <c r="A3821" s="5" t="s">
        <v>248</v>
      </c>
      <c r="B3821" s="3" t="s">
        <v>245</v>
      </c>
      <c r="C3821" s="3" t="s">
        <v>162</v>
      </c>
      <c r="D3821" s="4">
        <v>88054.997243763501</v>
      </c>
      <c r="E3821" t="str">
        <f t="shared" si="118"/>
        <v>Mar</v>
      </c>
      <c r="F3821" t="str">
        <f t="shared" si="119"/>
        <v>2024</v>
      </c>
    </row>
    <row r="3822" spans="1:6" x14ac:dyDescent="0.25">
      <c r="A3822" s="5" t="s">
        <v>248</v>
      </c>
      <c r="B3822" s="3" t="s">
        <v>245</v>
      </c>
      <c r="C3822" s="3" t="s">
        <v>163</v>
      </c>
      <c r="D3822" s="4">
        <v>87058.183575925839</v>
      </c>
      <c r="E3822" t="str">
        <f t="shared" si="118"/>
        <v>Apr</v>
      </c>
      <c r="F3822" t="str">
        <f t="shared" si="119"/>
        <v>2024</v>
      </c>
    </row>
    <row r="3823" spans="1:6" x14ac:dyDescent="0.25">
      <c r="A3823" s="5" t="s">
        <v>248</v>
      </c>
      <c r="B3823" s="3" t="s">
        <v>245</v>
      </c>
      <c r="C3823" s="3" t="s">
        <v>164</v>
      </c>
      <c r="D3823" s="4">
        <v>86072.678563768161</v>
      </c>
      <c r="E3823" t="str">
        <f t="shared" si="118"/>
        <v>May</v>
      </c>
      <c r="F3823" t="str">
        <f t="shared" si="119"/>
        <v>2024</v>
      </c>
    </row>
    <row r="3824" spans="1:6" x14ac:dyDescent="0.25">
      <c r="A3824" s="5" t="s">
        <v>248</v>
      </c>
      <c r="B3824" s="3" t="s">
        <v>245</v>
      </c>
      <c r="C3824" s="3" t="s">
        <v>165</v>
      </c>
      <c r="D3824" s="4">
        <v>85098.334069295233</v>
      </c>
      <c r="E3824" t="str">
        <f t="shared" si="118"/>
        <v>Jun</v>
      </c>
      <c r="F3824" t="str">
        <f t="shared" si="119"/>
        <v>2024</v>
      </c>
    </row>
    <row r="3825" spans="1:6" x14ac:dyDescent="0.25">
      <c r="A3825" s="5" t="s">
        <v>248</v>
      </c>
      <c r="B3825" s="3" t="s">
        <v>245</v>
      </c>
      <c r="C3825" s="3" t="s">
        <v>166</v>
      </c>
      <c r="D3825" s="4">
        <v>84135.000070154114</v>
      </c>
      <c r="E3825" t="str">
        <f t="shared" si="118"/>
        <v>Jul</v>
      </c>
      <c r="F3825" t="str">
        <f t="shared" si="119"/>
        <v>2024</v>
      </c>
    </row>
    <row r="3826" spans="1:6" x14ac:dyDescent="0.25">
      <c r="A3826" s="5" t="s">
        <v>248</v>
      </c>
      <c r="B3826" s="3" t="s">
        <v>245</v>
      </c>
      <c r="C3826" s="3" t="s">
        <v>167</v>
      </c>
      <c r="D3826" s="4">
        <v>83182.539504327928</v>
      </c>
      <c r="E3826" t="str">
        <f t="shared" si="118"/>
        <v>Aug</v>
      </c>
      <c r="F3826" t="str">
        <f t="shared" si="119"/>
        <v>2024</v>
      </c>
    </row>
    <row r="3827" spans="1:6" x14ac:dyDescent="0.25">
      <c r="A3827" s="5" t="s">
        <v>248</v>
      </c>
      <c r="B3827" s="3" t="s">
        <v>245</v>
      </c>
      <c r="C3827" s="3" t="s">
        <v>168</v>
      </c>
      <c r="D3827" s="4">
        <v>82240.817432705051</v>
      </c>
      <c r="E3827" t="str">
        <f t="shared" si="118"/>
        <v>Sep</v>
      </c>
      <c r="F3827" t="str">
        <f t="shared" si="119"/>
        <v>2024</v>
      </c>
    </row>
    <row r="3828" spans="1:6" x14ac:dyDescent="0.25">
      <c r="A3828" s="5" t="s">
        <v>248</v>
      </c>
      <c r="B3828" s="3" t="s">
        <v>245</v>
      </c>
      <c r="C3828" s="3" t="s">
        <v>169</v>
      </c>
      <c r="D3828" s="4">
        <v>81309.683648574719</v>
      </c>
      <c r="E3828" t="str">
        <f t="shared" si="118"/>
        <v>Oct</v>
      </c>
      <c r="F3828" t="str">
        <f t="shared" si="119"/>
        <v>2024</v>
      </c>
    </row>
    <row r="3829" spans="1:6" x14ac:dyDescent="0.25">
      <c r="A3829" s="5" t="s">
        <v>248</v>
      </c>
      <c r="B3829" s="3" t="s">
        <v>245</v>
      </c>
      <c r="C3829" s="3" t="s">
        <v>170</v>
      </c>
      <c r="D3829" s="4">
        <v>80389.009742993367</v>
      </c>
      <c r="E3829" t="str">
        <f t="shared" si="118"/>
        <v>Nov</v>
      </c>
      <c r="F3829" t="str">
        <f t="shared" si="119"/>
        <v>2024</v>
      </c>
    </row>
    <row r="3830" spans="1:6" x14ac:dyDescent="0.25">
      <c r="A3830" s="5" t="s">
        <v>248</v>
      </c>
      <c r="B3830" s="3" t="s">
        <v>245</v>
      </c>
      <c r="C3830" s="3" t="s">
        <v>171</v>
      </c>
      <c r="D3830" s="4">
        <v>79478.66195394416</v>
      </c>
      <c r="E3830" t="str">
        <f t="shared" si="118"/>
        <v>Dec</v>
      </c>
      <c r="F3830" t="str">
        <f t="shared" si="119"/>
        <v>2024</v>
      </c>
    </row>
    <row r="3831" spans="1:6" x14ac:dyDescent="0.25">
      <c r="A3831" s="5" t="s">
        <v>248</v>
      </c>
      <c r="B3831" s="3" t="s">
        <v>245</v>
      </c>
      <c r="C3831" s="3" t="s">
        <v>172</v>
      </c>
      <c r="D3831" s="4">
        <v>78578.499789242182</v>
      </c>
      <c r="E3831" t="str">
        <f t="shared" si="118"/>
        <v>Jan</v>
      </c>
      <c r="F3831" t="str">
        <f t="shared" si="119"/>
        <v>2025</v>
      </c>
    </row>
    <row r="3832" spans="1:6" x14ac:dyDescent="0.25">
      <c r="A3832" s="5" t="s">
        <v>248</v>
      </c>
      <c r="B3832" s="3" t="s">
        <v>245</v>
      </c>
      <c r="C3832" s="3" t="s">
        <v>173</v>
      </c>
      <c r="D3832" s="4">
        <v>77688.404170111899</v>
      </c>
      <c r="E3832" t="str">
        <f t="shared" si="118"/>
        <v>Feb</v>
      </c>
      <c r="F3832" t="str">
        <f t="shared" si="119"/>
        <v>2025</v>
      </c>
    </row>
    <row r="3833" spans="1:6" x14ac:dyDescent="0.25">
      <c r="A3833" s="5" t="s">
        <v>248</v>
      </c>
      <c r="B3833" s="3" t="s">
        <v>245</v>
      </c>
      <c r="C3833" s="3" t="s">
        <v>174</v>
      </c>
      <c r="D3833" s="4">
        <v>76808.239911631332</v>
      </c>
      <c r="E3833" t="str">
        <f t="shared" si="118"/>
        <v>Mar</v>
      </c>
      <c r="F3833" t="str">
        <f t="shared" si="119"/>
        <v>2025</v>
      </c>
    </row>
    <row r="3834" spans="1:6" x14ac:dyDescent="0.25">
      <c r="A3834" s="5" t="s">
        <v>248</v>
      </c>
      <c r="B3834" s="3" t="s">
        <v>245</v>
      </c>
      <c r="C3834" s="3" t="s">
        <v>175</v>
      </c>
      <c r="D3834" s="4">
        <v>75937.878997593958</v>
      </c>
      <c r="E3834" t="str">
        <f t="shared" si="118"/>
        <v>Apr</v>
      </c>
      <c r="F3834" t="str">
        <f t="shared" si="119"/>
        <v>2025</v>
      </c>
    </row>
    <row r="3835" spans="1:6" x14ac:dyDescent="0.25">
      <c r="A3835" s="5" t="s">
        <v>248</v>
      </c>
      <c r="B3835" s="3" t="s">
        <v>245</v>
      </c>
      <c r="C3835" s="3" t="s">
        <v>176</v>
      </c>
      <c r="D3835" s="4">
        <v>75077.200964866526</v>
      </c>
      <c r="E3835" t="str">
        <f t="shared" si="118"/>
        <v>May</v>
      </c>
      <c r="F3835" t="str">
        <f t="shared" si="119"/>
        <v>2025</v>
      </c>
    </row>
    <row r="3836" spans="1:6" x14ac:dyDescent="0.25">
      <c r="A3836" s="5" t="s">
        <v>248</v>
      </c>
      <c r="B3836" s="3" t="s">
        <v>245</v>
      </c>
      <c r="C3836" s="3" t="s">
        <v>177</v>
      </c>
      <c r="D3836" s="4">
        <v>74226.079620147648</v>
      </c>
      <c r="E3836" t="str">
        <f t="shared" si="118"/>
        <v>Jun</v>
      </c>
      <c r="F3836" t="str">
        <f t="shared" si="119"/>
        <v>2025</v>
      </c>
    </row>
    <row r="3837" spans="1:6" x14ac:dyDescent="0.25">
      <c r="A3837" s="5" t="s">
        <v>248</v>
      </c>
      <c r="B3837" s="3" t="s">
        <v>245</v>
      </c>
      <c r="C3837" s="3" t="s">
        <v>178</v>
      </c>
      <c r="D3837" s="4">
        <v>73384.392193041189</v>
      </c>
      <c r="E3837" t="str">
        <f t="shared" si="118"/>
        <v>Jul</v>
      </c>
      <c r="F3837" t="str">
        <f t="shared" si="119"/>
        <v>2025</v>
      </c>
    </row>
    <row r="3838" spans="1:6" x14ac:dyDescent="0.25">
      <c r="A3838" s="5" t="s">
        <v>248</v>
      </c>
      <c r="B3838" s="3" t="s">
        <v>245</v>
      </c>
      <c r="C3838" s="3" t="s">
        <v>179</v>
      </c>
      <c r="D3838" s="4">
        <v>72552.015874603516</v>
      </c>
      <c r="E3838" t="str">
        <f t="shared" si="118"/>
        <v>Aug</v>
      </c>
      <c r="F3838" t="str">
        <f t="shared" si="119"/>
        <v>2025</v>
      </c>
    </row>
    <row r="3839" spans="1:6" x14ac:dyDescent="0.25">
      <c r="A3839" s="5" t="s">
        <v>248</v>
      </c>
      <c r="B3839" s="3" t="s">
        <v>245</v>
      </c>
      <c r="C3839" s="3" t="s">
        <v>180</v>
      </c>
      <c r="D3839" s="4">
        <v>71728.842977679757</v>
      </c>
      <c r="E3839" t="str">
        <f t="shared" si="118"/>
        <v>Sep</v>
      </c>
      <c r="F3839" t="str">
        <f t="shared" si="119"/>
        <v>2025</v>
      </c>
    </row>
    <row r="3840" spans="1:6" x14ac:dyDescent="0.25">
      <c r="A3840" s="5" t="s">
        <v>248</v>
      </c>
      <c r="B3840" s="3" t="s">
        <v>245</v>
      </c>
      <c r="C3840" s="3" t="s">
        <v>181</v>
      </c>
      <c r="D3840" s="4">
        <v>70914.745963158261</v>
      </c>
      <c r="E3840" t="str">
        <f t="shared" si="118"/>
        <v>Oct</v>
      </c>
      <c r="F3840" t="str">
        <f t="shared" si="119"/>
        <v>2025</v>
      </c>
    </row>
    <row r="3841" spans="1:6" x14ac:dyDescent="0.25">
      <c r="A3841" s="5" t="s">
        <v>248</v>
      </c>
      <c r="B3841" s="3" t="s">
        <v>245</v>
      </c>
      <c r="C3841" s="3" t="s">
        <v>182</v>
      </c>
      <c r="D3841" s="4">
        <v>70109.616620978952</v>
      </c>
      <c r="E3841" t="str">
        <f t="shared" si="118"/>
        <v>Nov</v>
      </c>
      <c r="F3841" t="str">
        <f t="shared" si="119"/>
        <v>2025</v>
      </c>
    </row>
    <row r="3842" spans="1:6" x14ac:dyDescent="0.25">
      <c r="A3842" s="5" t="s">
        <v>248</v>
      </c>
      <c r="B3842" s="3" t="s">
        <v>245</v>
      </c>
      <c r="C3842" s="3" t="s">
        <v>183</v>
      </c>
      <c r="D3842" s="4">
        <v>69313.33931091374</v>
      </c>
      <c r="E3842" t="str">
        <f t="shared" si="118"/>
        <v>Dec</v>
      </c>
      <c r="F3842" t="str">
        <f t="shared" si="119"/>
        <v>2025</v>
      </c>
    </row>
    <row r="3843" spans="1:6" x14ac:dyDescent="0.25">
      <c r="A3843" s="5" t="s">
        <v>248</v>
      </c>
      <c r="B3843" s="3" t="s">
        <v>245</v>
      </c>
      <c r="C3843" s="3" t="s">
        <v>184</v>
      </c>
      <c r="D3843" s="4">
        <v>68525.799569829338</v>
      </c>
      <c r="E3843" t="str">
        <f t="shared" ref="E3843:E3906" si="120">MID(C3843,1,3)</f>
        <v>Jan</v>
      </c>
      <c r="F3843" t="str">
        <f t="shared" ref="F3843:F3906" si="121">MID(C3843,5,4)</f>
        <v>2026</v>
      </c>
    </row>
    <row r="3844" spans="1:6" x14ac:dyDescent="0.25">
      <c r="A3844" s="5" t="s">
        <v>248</v>
      </c>
      <c r="B3844" s="3" t="s">
        <v>245</v>
      </c>
      <c r="C3844" s="3" t="s">
        <v>185</v>
      </c>
      <c r="D3844" s="4">
        <v>67746.890710570879</v>
      </c>
      <c r="E3844" t="str">
        <f t="shared" si="120"/>
        <v>Feb</v>
      </c>
      <c r="F3844" t="str">
        <f t="shared" si="121"/>
        <v>2026</v>
      </c>
    </row>
    <row r="3845" spans="1:6" x14ac:dyDescent="0.25">
      <c r="A3845" s="5" t="s">
        <v>248</v>
      </c>
      <c r="B3845" s="3" t="s">
        <v>245</v>
      </c>
      <c r="C3845" s="3" t="s">
        <v>186</v>
      </c>
      <c r="D3845" s="4">
        <v>66976.504038720581</v>
      </c>
      <c r="E3845" t="str">
        <f t="shared" si="120"/>
        <v>Mar</v>
      </c>
      <c r="F3845" t="str">
        <f t="shared" si="121"/>
        <v>2026</v>
      </c>
    </row>
    <row r="3846" spans="1:6" x14ac:dyDescent="0.25">
      <c r="A3846" s="5" t="s">
        <v>248</v>
      </c>
      <c r="B3846" s="3" t="s">
        <v>245</v>
      </c>
      <c r="C3846" s="3" t="s">
        <v>187</v>
      </c>
      <c r="D3846" s="4">
        <v>66214.530159860617</v>
      </c>
      <c r="E3846" t="str">
        <f t="shared" si="120"/>
        <v>Apr</v>
      </c>
      <c r="F3846" t="str">
        <f t="shared" si="121"/>
        <v>2026</v>
      </c>
    </row>
    <row r="3847" spans="1:6" x14ac:dyDescent="0.25">
      <c r="A3847" s="5" t="s">
        <v>248</v>
      </c>
      <c r="B3847" s="3" t="s">
        <v>245</v>
      </c>
      <c r="C3847" s="3" t="s">
        <v>189</v>
      </c>
      <c r="D3847" s="4">
        <v>65460.863202478402</v>
      </c>
      <c r="E3847" t="str">
        <f t="shared" si="120"/>
        <v>May</v>
      </c>
      <c r="F3847" t="str">
        <f t="shared" si="121"/>
        <v>2026</v>
      </c>
    </row>
    <row r="3848" spans="1:6" x14ac:dyDescent="0.25">
      <c r="A3848" s="5" t="s">
        <v>248</v>
      </c>
      <c r="B3848" s="3" t="s">
        <v>245</v>
      </c>
      <c r="C3848" s="3" t="s">
        <v>191</v>
      </c>
      <c r="D3848" s="4">
        <v>64715.400702324201</v>
      </c>
      <c r="E3848" t="str">
        <f t="shared" si="120"/>
        <v>Jun</v>
      </c>
      <c r="F3848" t="str">
        <f t="shared" si="121"/>
        <v>2026</v>
      </c>
    </row>
    <row r="3849" spans="1:6" x14ac:dyDescent="0.25">
      <c r="A3849" s="5" t="s">
        <v>248</v>
      </c>
      <c r="B3849" s="3" t="s">
        <v>245</v>
      </c>
      <c r="C3849" s="3" t="s">
        <v>192</v>
      </c>
      <c r="D3849" s="4">
        <v>63978.036726432809</v>
      </c>
      <c r="E3849" t="str">
        <f t="shared" si="120"/>
        <v>Jul</v>
      </c>
      <c r="F3849" t="str">
        <f t="shared" si="121"/>
        <v>2026</v>
      </c>
    </row>
    <row r="3850" spans="1:6" x14ac:dyDescent="0.25">
      <c r="A3850" s="5" t="s">
        <v>248</v>
      </c>
      <c r="B3850" s="3" t="s">
        <v>245</v>
      </c>
      <c r="C3850" s="3" t="s">
        <v>193</v>
      </c>
      <c r="D3850" s="4">
        <v>63248.668649101935</v>
      </c>
      <c r="E3850" t="str">
        <f t="shared" si="120"/>
        <v>Aug</v>
      </c>
      <c r="F3850" t="str">
        <f t="shared" si="121"/>
        <v>2026</v>
      </c>
    </row>
    <row r="3851" spans="1:6" x14ac:dyDescent="0.25">
      <c r="A3851" s="5" t="s">
        <v>248</v>
      </c>
      <c r="B3851" s="3" t="s">
        <v>245</v>
      </c>
      <c r="C3851" s="3" t="s">
        <v>194</v>
      </c>
      <c r="D3851" s="4">
        <v>62527.205559155089</v>
      </c>
      <c r="E3851" t="str">
        <f t="shared" si="120"/>
        <v>Sep</v>
      </c>
      <c r="F3851" t="str">
        <f t="shared" si="121"/>
        <v>2026</v>
      </c>
    </row>
    <row r="3852" spans="1:6" x14ac:dyDescent="0.25">
      <c r="A3852" s="5" t="s">
        <v>248</v>
      </c>
      <c r="B3852" s="3" t="s">
        <v>245</v>
      </c>
      <c r="C3852" s="3" t="s">
        <v>195</v>
      </c>
      <c r="D3852" s="4">
        <v>61813.540100721897</v>
      </c>
      <c r="E3852" t="str">
        <f t="shared" si="120"/>
        <v>Oct</v>
      </c>
      <c r="F3852" t="str">
        <f t="shared" si="121"/>
        <v>2026</v>
      </c>
    </row>
    <row r="3853" spans="1:6" x14ac:dyDescent="0.25">
      <c r="A3853" s="5" t="s">
        <v>248</v>
      </c>
      <c r="B3853" s="3" t="s">
        <v>245</v>
      </c>
      <c r="C3853" s="3" t="s">
        <v>196</v>
      </c>
      <c r="D3853" s="4">
        <v>61107.574993910384</v>
      </c>
      <c r="E3853" t="str">
        <f t="shared" si="120"/>
        <v>Nov</v>
      </c>
      <c r="F3853" t="str">
        <f t="shared" si="121"/>
        <v>2026</v>
      </c>
    </row>
    <row r="3854" spans="1:6" x14ac:dyDescent="0.25">
      <c r="A3854" s="5" t="s">
        <v>248</v>
      </c>
      <c r="B3854" s="3" t="s">
        <v>245</v>
      </c>
      <c r="C3854" s="3" t="s">
        <v>197</v>
      </c>
      <c r="D3854" s="4">
        <v>60409.216881733766</v>
      </c>
      <c r="E3854" t="str">
        <f t="shared" si="120"/>
        <v>Dec</v>
      </c>
      <c r="F3854" t="str">
        <f t="shared" si="121"/>
        <v>2026</v>
      </c>
    </row>
    <row r="3855" spans="1:6" x14ac:dyDescent="0.25">
      <c r="A3855" s="5" t="s">
        <v>248</v>
      </c>
      <c r="B3855" s="3" t="s">
        <v>245</v>
      </c>
      <c r="C3855" s="3" t="s">
        <v>198</v>
      </c>
      <c r="D3855" s="4">
        <v>59718.37246865777</v>
      </c>
      <c r="E3855" t="str">
        <f t="shared" si="120"/>
        <v>Jan</v>
      </c>
      <c r="F3855" t="str">
        <f t="shared" si="121"/>
        <v>2027</v>
      </c>
    </row>
    <row r="3856" spans="1:6" x14ac:dyDescent="0.25">
      <c r="A3856" s="5" t="s">
        <v>248</v>
      </c>
      <c r="B3856" s="3" t="s">
        <v>245</v>
      </c>
      <c r="C3856" s="3" t="s">
        <v>199</v>
      </c>
      <c r="D3856" s="4">
        <v>59034.943990432701</v>
      </c>
      <c r="E3856" t="str">
        <f t="shared" si="120"/>
        <v>Feb</v>
      </c>
      <c r="F3856" t="str">
        <f t="shared" si="121"/>
        <v>2027</v>
      </c>
    </row>
    <row r="3857" spans="1:6" x14ac:dyDescent="0.25">
      <c r="A3857" s="5" t="s">
        <v>248</v>
      </c>
      <c r="B3857" s="3" t="s">
        <v>245</v>
      </c>
      <c r="C3857" s="3" t="s">
        <v>200</v>
      </c>
      <c r="D3857" s="4">
        <v>58358.841835882085</v>
      </c>
      <c r="E3857" t="str">
        <f t="shared" si="120"/>
        <v>Mar</v>
      </c>
      <c r="F3857" t="str">
        <f t="shared" si="121"/>
        <v>2027</v>
      </c>
    </row>
    <row r="3858" spans="1:6" x14ac:dyDescent="0.25">
      <c r="A3858" s="5" t="s">
        <v>248</v>
      </c>
      <c r="B3858" s="3" t="s">
        <v>245</v>
      </c>
      <c r="C3858" s="3" t="s">
        <v>201</v>
      </c>
      <c r="D3858" s="4">
        <v>57689.977293829412</v>
      </c>
      <c r="E3858" t="str">
        <f t="shared" si="120"/>
        <v>Apr</v>
      </c>
      <c r="F3858" t="str">
        <f t="shared" si="121"/>
        <v>2027</v>
      </c>
    </row>
    <row r="3859" spans="1:6" x14ac:dyDescent="0.25">
      <c r="A3859" s="5" t="s">
        <v>248</v>
      </c>
      <c r="B3859" s="3" t="s">
        <v>245</v>
      </c>
      <c r="C3859" s="3" t="s">
        <v>202</v>
      </c>
      <c r="D3859" s="4">
        <v>57028.254661477564</v>
      </c>
      <c r="E3859" t="str">
        <f t="shared" si="120"/>
        <v>May</v>
      </c>
      <c r="F3859" t="str">
        <f t="shared" si="121"/>
        <v>2027</v>
      </c>
    </row>
    <row r="3860" spans="1:6" x14ac:dyDescent="0.25">
      <c r="A3860" s="5" t="s">
        <v>248</v>
      </c>
      <c r="B3860" s="3" t="s">
        <v>245</v>
      </c>
      <c r="C3860" s="3" t="s">
        <v>203</v>
      </c>
      <c r="D3860" s="4">
        <v>56373.585927650041</v>
      </c>
      <c r="E3860" t="str">
        <f t="shared" si="120"/>
        <v>Jun</v>
      </c>
      <c r="F3860" t="str">
        <f t="shared" si="121"/>
        <v>2027</v>
      </c>
    </row>
    <row r="3861" spans="1:6" x14ac:dyDescent="0.25">
      <c r="A3861" s="5" t="s">
        <v>248</v>
      </c>
      <c r="B3861" s="3" t="s">
        <v>245</v>
      </c>
      <c r="C3861" s="3" t="s">
        <v>204</v>
      </c>
      <c r="D3861" s="4">
        <v>55725.892295696183</v>
      </c>
      <c r="E3861" t="str">
        <f t="shared" si="120"/>
        <v>Jul</v>
      </c>
      <c r="F3861" t="str">
        <f t="shared" si="121"/>
        <v>2027</v>
      </c>
    </row>
    <row r="3862" spans="1:6" x14ac:dyDescent="0.25">
      <c r="A3862" s="5" t="s">
        <v>248</v>
      </c>
      <c r="B3862" s="3" t="s">
        <v>245</v>
      </c>
      <c r="C3862" s="3" t="s">
        <v>205</v>
      </c>
      <c r="D3862" s="4">
        <v>55085.076117008517</v>
      </c>
      <c r="E3862" t="str">
        <f t="shared" si="120"/>
        <v>Aug</v>
      </c>
      <c r="F3862" t="str">
        <f t="shared" si="121"/>
        <v>2027</v>
      </c>
    </row>
    <row r="3863" spans="1:6" x14ac:dyDescent="0.25">
      <c r="A3863" s="5" t="s">
        <v>248</v>
      </c>
      <c r="B3863" s="3" t="s">
        <v>245</v>
      </c>
      <c r="C3863" s="3" t="s">
        <v>206</v>
      </c>
      <c r="D3863" s="4">
        <v>697.45613052729516</v>
      </c>
      <c r="E3863" t="str">
        <f t="shared" si="120"/>
        <v>Sep</v>
      </c>
      <c r="F3863" t="str">
        <f t="shared" si="121"/>
        <v>2027</v>
      </c>
    </row>
    <row r="3864" spans="1:6" x14ac:dyDescent="0.25">
      <c r="A3864" s="5" t="s">
        <v>248</v>
      </c>
      <c r="B3864" s="3" t="s">
        <v>246</v>
      </c>
      <c r="C3864" s="3" t="s">
        <v>25</v>
      </c>
      <c r="D3864" s="4">
        <v>10747716.801193289</v>
      </c>
      <c r="E3864" t="str">
        <f t="shared" si="120"/>
        <v>Oct</v>
      </c>
      <c r="F3864" t="str">
        <f t="shared" si="121"/>
        <v>2012</v>
      </c>
    </row>
    <row r="3865" spans="1:6" x14ac:dyDescent="0.25">
      <c r="A3865" s="5" t="s">
        <v>248</v>
      </c>
      <c r="B3865" s="3" t="s">
        <v>246</v>
      </c>
      <c r="C3865" s="3" t="s">
        <v>26</v>
      </c>
      <c r="D3865" s="4">
        <v>14297704.41668807</v>
      </c>
      <c r="E3865" t="str">
        <f t="shared" si="120"/>
        <v>Nov</v>
      </c>
      <c r="F3865" t="str">
        <f t="shared" si="121"/>
        <v>2012</v>
      </c>
    </row>
    <row r="3866" spans="1:6" x14ac:dyDescent="0.25">
      <c r="A3866" s="5" t="s">
        <v>248</v>
      </c>
      <c r="B3866" s="3" t="s">
        <v>246</v>
      </c>
      <c r="C3866" s="3" t="s">
        <v>27</v>
      </c>
      <c r="D3866" s="4">
        <v>12160337.714065241</v>
      </c>
      <c r="E3866" t="str">
        <f t="shared" si="120"/>
        <v>Dec</v>
      </c>
      <c r="F3866" t="str">
        <f t="shared" si="121"/>
        <v>2012</v>
      </c>
    </row>
    <row r="3867" spans="1:6" x14ac:dyDescent="0.25">
      <c r="A3867" s="5" t="s">
        <v>248</v>
      </c>
      <c r="B3867" s="3" t="s">
        <v>246</v>
      </c>
      <c r="C3867" s="3" t="s">
        <v>28</v>
      </c>
      <c r="D3867" s="4">
        <v>9962518.602705121</v>
      </c>
      <c r="E3867" t="str">
        <f t="shared" si="120"/>
        <v>Jan</v>
      </c>
      <c r="F3867" t="str">
        <f t="shared" si="121"/>
        <v>2013</v>
      </c>
    </row>
    <row r="3868" spans="1:6" x14ac:dyDescent="0.25">
      <c r="A3868" s="5" t="s">
        <v>248</v>
      </c>
      <c r="B3868" s="3" t="s">
        <v>246</v>
      </c>
      <c r="C3868" s="3" t="s">
        <v>29</v>
      </c>
      <c r="D3868" s="4">
        <v>8483399.086987244</v>
      </c>
      <c r="E3868" t="str">
        <f t="shared" si="120"/>
        <v>Feb</v>
      </c>
      <c r="F3868" t="str">
        <f t="shared" si="121"/>
        <v>2013</v>
      </c>
    </row>
    <row r="3869" spans="1:6" x14ac:dyDescent="0.25">
      <c r="A3869" s="5" t="s">
        <v>248</v>
      </c>
      <c r="B3869" s="3" t="s">
        <v>246</v>
      </c>
      <c r="C3869" s="3" t="s">
        <v>30</v>
      </c>
      <c r="D3869" s="4">
        <v>7773878.724873025</v>
      </c>
      <c r="E3869" t="str">
        <f t="shared" si="120"/>
        <v>Mar</v>
      </c>
      <c r="F3869" t="str">
        <f t="shared" si="121"/>
        <v>2013</v>
      </c>
    </row>
    <row r="3870" spans="1:6" x14ac:dyDescent="0.25">
      <c r="A3870" s="5" t="s">
        <v>248</v>
      </c>
      <c r="B3870" s="3" t="s">
        <v>246</v>
      </c>
      <c r="C3870" s="3" t="s">
        <v>31</v>
      </c>
      <c r="D3870" s="4">
        <v>7319542.6489387276</v>
      </c>
      <c r="E3870" t="str">
        <f t="shared" si="120"/>
        <v>Apr</v>
      </c>
      <c r="F3870" t="str">
        <f t="shared" si="121"/>
        <v>2013</v>
      </c>
    </row>
    <row r="3871" spans="1:6" x14ac:dyDescent="0.25">
      <c r="A3871" s="5" t="s">
        <v>248</v>
      </c>
      <c r="B3871" s="3" t="s">
        <v>246</v>
      </c>
      <c r="C3871" s="3" t="s">
        <v>32</v>
      </c>
      <c r="D3871" s="4">
        <v>6942236.02364753</v>
      </c>
      <c r="E3871" t="str">
        <f t="shared" si="120"/>
        <v>May</v>
      </c>
      <c r="F3871" t="str">
        <f t="shared" si="121"/>
        <v>2013</v>
      </c>
    </row>
    <row r="3872" spans="1:6" x14ac:dyDescent="0.25">
      <c r="A3872" s="5" t="s">
        <v>248</v>
      </c>
      <c r="B3872" s="3" t="s">
        <v>246</v>
      </c>
      <c r="C3872" s="3" t="s">
        <v>33</v>
      </c>
      <c r="D3872" s="4">
        <v>6868147.0441830177</v>
      </c>
      <c r="E3872" t="str">
        <f t="shared" si="120"/>
        <v>Jun</v>
      </c>
      <c r="F3872" t="str">
        <f t="shared" si="121"/>
        <v>2013</v>
      </c>
    </row>
    <row r="3873" spans="1:6" x14ac:dyDescent="0.25">
      <c r="A3873" s="5" t="s">
        <v>248</v>
      </c>
      <c r="B3873" s="3" t="s">
        <v>246</v>
      </c>
      <c r="C3873" s="3" t="s">
        <v>34</v>
      </c>
      <c r="D3873" s="4">
        <v>6914679.4423421128</v>
      </c>
      <c r="E3873" t="str">
        <f t="shared" si="120"/>
        <v>Jul</v>
      </c>
      <c r="F3873" t="str">
        <f t="shared" si="121"/>
        <v>2013</v>
      </c>
    </row>
    <row r="3874" spans="1:6" x14ac:dyDescent="0.25">
      <c r="A3874" s="5" t="s">
        <v>248</v>
      </c>
      <c r="B3874" s="3" t="s">
        <v>246</v>
      </c>
      <c r="C3874" s="3" t="s">
        <v>35</v>
      </c>
      <c r="D3874" s="4">
        <v>6994313.2347741649</v>
      </c>
      <c r="E3874" t="str">
        <f t="shared" si="120"/>
        <v>Aug</v>
      </c>
      <c r="F3874" t="str">
        <f t="shared" si="121"/>
        <v>2013</v>
      </c>
    </row>
    <row r="3875" spans="1:6" x14ac:dyDescent="0.25">
      <c r="A3875" s="5" t="s">
        <v>248</v>
      </c>
      <c r="B3875" s="3" t="s">
        <v>246</v>
      </c>
      <c r="C3875" s="3" t="s">
        <v>36</v>
      </c>
      <c r="D3875" s="4">
        <v>7000191.8069889518</v>
      </c>
      <c r="E3875" t="str">
        <f t="shared" si="120"/>
        <v>Sep</v>
      </c>
      <c r="F3875" t="str">
        <f t="shared" si="121"/>
        <v>2013</v>
      </c>
    </row>
    <row r="3876" spans="1:6" x14ac:dyDescent="0.25">
      <c r="A3876" s="5" t="s">
        <v>248</v>
      </c>
      <c r="B3876" s="3" t="s">
        <v>246</v>
      </c>
      <c r="C3876" s="3" t="s">
        <v>37</v>
      </c>
      <c r="D3876" s="4">
        <v>6964187.9392502354</v>
      </c>
      <c r="E3876" t="str">
        <f t="shared" si="120"/>
        <v>Oct</v>
      </c>
      <c r="F3876" t="str">
        <f t="shared" si="121"/>
        <v>2013</v>
      </c>
    </row>
    <row r="3877" spans="1:6" x14ac:dyDescent="0.25">
      <c r="A3877" s="5" t="s">
        <v>248</v>
      </c>
      <c r="B3877" s="3" t="s">
        <v>246</v>
      </c>
      <c r="C3877" s="3" t="s">
        <v>38</v>
      </c>
      <c r="D3877" s="4">
        <v>6829156.4500836777</v>
      </c>
      <c r="E3877" t="str">
        <f t="shared" si="120"/>
        <v>Nov</v>
      </c>
      <c r="F3877" t="str">
        <f t="shared" si="121"/>
        <v>2013</v>
      </c>
    </row>
    <row r="3878" spans="1:6" x14ac:dyDescent="0.25">
      <c r="A3878" s="5" t="s">
        <v>248</v>
      </c>
      <c r="B3878" s="3" t="s">
        <v>246</v>
      </c>
      <c r="C3878" s="3" t="s">
        <v>39</v>
      </c>
      <c r="D3878" s="4">
        <v>6634538.3588787923</v>
      </c>
      <c r="E3878" t="str">
        <f t="shared" si="120"/>
        <v>Dec</v>
      </c>
      <c r="F3878" t="str">
        <f t="shared" si="121"/>
        <v>2013</v>
      </c>
    </row>
    <row r="3879" spans="1:6" x14ac:dyDescent="0.25">
      <c r="A3879" s="5" t="s">
        <v>248</v>
      </c>
      <c r="B3879" s="3" t="s">
        <v>246</v>
      </c>
      <c r="C3879" s="3" t="s">
        <v>40</v>
      </c>
      <c r="D3879" s="4">
        <v>6425101.1171301715</v>
      </c>
      <c r="E3879" t="str">
        <f t="shared" si="120"/>
        <v>Jan</v>
      </c>
      <c r="F3879" t="str">
        <f t="shared" si="121"/>
        <v>2014</v>
      </c>
    </row>
    <row r="3880" spans="1:6" x14ac:dyDescent="0.25">
      <c r="A3880" s="5" t="s">
        <v>248</v>
      </c>
      <c r="B3880" s="3" t="s">
        <v>246</v>
      </c>
      <c r="C3880" s="3" t="s">
        <v>41</v>
      </c>
      <c r="D3880" s="4">
        <v>6136502.5637807678</v>
      </c>
      <c r="E3880" t="str">
        <f t="shared" si="120"/>
        <v>Feb</v>
      </c>
      <c r="F3880" t="str">
        <f t="shared" si="121"/>
        <v>2014</v>
      </c>
    </row>
    <row r="3881" spans="1:6" x14ac:dyDescent="0.25">
      <c r="A3881" s="5" t="s">
        <v>248</v>
      </c>
      <c r="B3881" s="3" t="s">
        <v>246</v>
      </c>
      <c r="C3881" s="3" t="s">
        <v>42</v>
      </c>
      <c r="D3881" s="4">
        <v>5847207.1775014643</v>
      </c>
      <c r="E3881" t="str">
        <f t="shared" si="120"/>
        <v>Mar</v>
      </c>
      <c r="F3881" t="str">
        <f t="shared" si="121"/>
        <v>2014</v>
      </c>
    </row>
    <row r="3882" spans="1:6" x14ac:dyDescent="0.25">
      <c r="A3882" s="5" t="s">
        <v>248</v>
      </c>
      <c r="B3882" s="3" t="s">
        <v>246</v>
      </c>
      <c r="C3882" s="3" t="s">
        <v>43</v>
      </c>
      <c r="D3882" s="4">
        <v>5446690.1048615742</v>
      </c>
      <c r="E3882" t="str">
        <f t="shared" si="120"/>
        <v>Apr</v>
      </c>
      <c r="F3882" t="str">
        <f t="shared" si="121"/>
        <v>2014</v>
      </c>
    </row>
    <row r="3883" spans="1:6" x14ac:dyDescent="0.25">
      <c r="A3883" s="5" t="s">
        <v>248</v>
      </c>
      <c r="B3883" s="3" t="s">
        <v>246</v>
      </c>
      <c r="C3883" s="3" t="s">
        <v>44</v>
      </c>
      <c r="D3883" s="4">
        <v>5120842.8767813789</v>
      </c>
      <c r="E3883" t="str">
        <f t="shared" si="120"/>
        <v>May</v>
      </c>
      <c r="F3883" t="str">
        <f t="shared" si="121"/>
        <v>2014</v>
      </c>
    </row>
    <row r="3884" spans="1:6" x14ac:dyDescent="0.25">
      <c r="A3884" s="5" t="s">
        <v>248</v>
      </c>
      <c r="B3884" s="3" t="s">
        <v>246</v>
      </c>
      <c r="C3884" s="3" t="s">
        <v>45</v>
      </c>
      <c r="D3884" s="4">
        <v>4837876.4877695283</v>
      </c>
      <c r="E3884" t="str">
        <f t="shared" si="120"/>
        <v>Jun</v>
      </c>
      <c r="F3884" t="str">
        <f t="shared" si="121"/>
        <v>2014</v>
      </c>
    </row>
    <row r="3885" spans="1:6" x14ac:dyDescent="0.25">
      <c r="A3885" s="5" t="s">
        <v>248</v>
      </c>
      <c r="B3885" s="3" t="s">
        <v>246</v>
      </c>
      <c r="C3885" s="3" t="s">
        <v>46</v>
      </c>
      <c r="D3885" s="4">
        <v>4618098.528261696</v>
      </c>
      <c r="E3885" t="str">
        <f t="shared" si="120"/>
        <v>Jul</v>
      </c>
      <c r="F3885" t="str">
        <f t="shared" si="121"/>
        <v>2014</v>
      </c>
    </row>
    <row r="3886" spans="1:6" x14ac:dyDescent="0.25">
      <c r="A3886" s="5" t="s">
        <v>248</v>
      </c>
      <c r="B3886" s="3" t="s">
        <v>246</v>
      </c>
      <c r="C3886" s="3" t="s">
        <v>47</v>
      </c>
      <c r="D3886" s="4">
        <v>4392364.4103033775</v>
      </c>
      <c r="E3886" t="str">
        <f t="shared" si="120"/>
        <v>Aug</v>
      </c>
      <c r="F3886" t="str">
        <f t="shared" si="121"/>
        <v>2014</v>
      </c>
    </row>
    <row r="3887" spans="1:6" x14ac:dyDescent="0.25">
      <c r="A3887" s="5" t="s">
        <v>248</v>
      </c>
      <c r="B3887" s="3" t="s">
        <v>246</v>
      </c>
      <c r="C3887" s="3" t="s">
        <v>48</v>
      </c>
      <c r="D3887" s="4">
        <v>4163393.1967929439</v>
      </c>
      <c r="E3887" t="str">
        <f t="shared" si="120"/>
        <v>Sep</v>
      </c>
      <c r="F3887" t="str">
        <f t="shared" si="121"/>
        <v>2014</v>
      </c>
    </row>
    <row r="3888" spans="1:6" x14ac:dyDescent="0.25">
      <c r="A3888" s="5" t="s">
        <v>248</v>
      </c>
      <c r="B3888" s="3" t="s">
        <v>246</v>
      </c>
      <c r="C3888" s="3" t="s">
        <v>49</v>
      </c>
      <c r="D3888" s="4">
        <v>3911981.8150168806</v>
      </c>
      <c r="E3888" t="str">
        <f t="shared" si="120"/>
        <v>Oct</v>
      </c>
      <c r="F3888" t="str">
        <f t="shared" si="121"/>
        <v>2014</v>
      </c>
    </row>
    <row r="3889" spans="1:6" x14ac:dyDescent="0.25">
      <c r="A3889" s="5" t="s">
        <v>248</v>
      </c>
      <c r="B3889" s="3" t="s">
        <v>246</v>
      </c>
      <c r="C3889" s="3" t="s">
        <v>50</v>
      </c>
      <c r="D3889" s="4">
        <v>3679769.3506904515</v>
      </c>
      <c r="E3889" t="str">
        <f t="shared" si="120"/>
        <v>Nov</v>
      </c>
      <c r="F3889" t="str">
        <f t="shared" si="121"/>
        <v>2014</v>
      </c>
    </row>
    <row r="3890" spans="1:6" x14ac:dyDescent="0.25">
      <c r="A3890" s="5" t="s">
        <v>248</v>
      </c>
      <c r="B3890" s="3" t="s">
        <v>246</v>
      </c>
      <c r="C3890" s="3" t="s">
        <v>51</v>
      </c>
      <c r="D3890" s="4">
        <v>3494258.3899549302</v>
      </c>
      <c r="E3890" t="str">
        <f t="shared" si="120"/>
        <v>Dec</v>
      </c>
      <c r="F3890" t="str">
        <f t="shared" si="121"/>
        <v>2014</v>
      </c>
    </row>
    <row r="3891" spans="1:6" x14ac:dyDescent="0.25">
      <c r="A3891" s="5" t="s">
        <v>248</v>
      </c>
      <c r="B3891" s="3" t="s">
        <v>246</v>
      </c>
      <c r="C3891" s="3" t="s">
        <v>52</v>
      </c>
      <c r="D3891" s="4">
        <v>3337369.6891288161</v>
      </c>
      <c r="E3891" t="str">
        <f t="shared" si="120"/>
        <v>Jan</v>
      </c>
      <c r="F3891" t="str">
        <f t="shared" si="121"/>
        <v>2015</v>
      </c>
    </row>
    <row r="3892" spans="1:6" x14ac:dyDescent="0.25">
      <c r="A3892" s="5" t="s">
        <v>248</v>
      </c>
      <c r="B3892" s="3" t="s">
        <v>246</v>
      </c>
      <c r="C3892" s="3" t="s">
        <v>53</v>
      </c>
      <c r="D3892" s="4">
        <v>3220598.9665579149</v>
      </c>
      <c r="E3892" t="str">
        <f t="shared" si="120"/>
        <v>Feb</v>
      </c>
      <c r="F3892" t="str">
        <f t="shared" si="121"/>
        <v>2015</v>
      </c>
    </row>
    <row r="3893" spans="1:6" x14ac:dyDescent="0.25">
      <c r="A3893" s="5" t="s">
        <v>248</v>
      </c>
      <c r="B3893" s="3" t="s">
        <v>246</v>
      </c>
      <c r="C3893" s="3" t="s">
        <v>54</v>
      </c>
      <c r="D3893" s="4">
        <v>3091981.6438024426</v>
      </c>
      <c r="E3893" t="str">
        <f t="shared" si="120"/>
        <v>Mar</v>
      </c>
      <c r="F3893" t="str">
        <f t="shared" si="121"/>
        <v>2015</v>
      </c>
    </row>
    <row r="3894" spans="1:6" x14ac:dyDescent="0.25">
      <c r="A3894" s="5" t="s">
        <v>248</v>
      </c>
      <c r="B3894" s="3" t="s">
        <v>246</v>
      </c>
      <c r="C3894" s="3" t="s">
        <v>55</v>
      </c>
      <c r="D3894" s="4">
        <v>2938760.8832045095</v>
      </c>
      <c r="E3894" t="str">
        <f t="shared" si="120"/>
        <v>Apr</v>
      </c>
      <c r="F3894" t="str">
        <f t="shared" si="121"/>
        <v>2015</v>
      </c>
    </row>
    <row r="3895" spans="1:6" x14ac:dyDescent="0.25">
      <c r="A3895" s="5" t="s">
        <v>248</v>
      </c>
      <c r="B3895" s="3" t="s">
        <v>246</v>
      </c>
      <c r="C3895" s="3" t="s">
        <v>56</v>
      </c>
      <c r="D3895" s="4">
        <v>2846768.649558452</v>
      </c>
      <c r="E3895" t="str">
        <f t="shared" si="120"/>
        <v>May</v>
      </c>
      <c r="F3895" t="str">
        <f t="shared" si="121"/>
        <v>2015</v>
      </c>
    </row>
    <row r="3896" spans="1:6" x14ac:dyDescent="0.25">
      <c r="A3896" s="5" t="s">
        <v>248</v>
      </c>
      <c r="B3896" s="3" t="s">
        <v>246</v>
      </c>
      <c r="C3896" s="3" t="s">
        <v>57</v>
      </c>
      <c r="D3896" s="4">
        <v>2767921.1696595247</v>
      </c>
      <c r="E3896" t="str">
        <f t="shared" si="120"/>
        <v>Jun</v>
      </c>
      <c r="F3896" t="str">
        <f t="shared" si="121"/>
        <v>2015</v>
      </c>
    </row>
    <row r="3897" spans="1:6" x14ac:dyDescent="0.25">
      <c r="A3897" s="5" t="s">
        <v>248</v>
      </c>
      <c r="B3897" s="3" t="s">
        <v>246</v>
      </c>
      <c r="C3897" s="3" t="s">
        <v>58</v>
      </c>
      <c r="D3897" s="4">
        <v>2697653.6627552682</v>
      </c>
      <c r="E3897" t="str">
        <f t="shared" si="120"/>
        <v>Jul</v>
      </c>
      <c r="F3897" t="str">
        <f t="shared" si="121"/>
        <v>2015</v>
      </c>
    </row>
    <row r="3898" spans="1:6" x14ac:dyDescent="0.25">
      <c r="A3898" s="5" t="s">
        <v>248</v>
      </c>
      <c r="B3898" s="3" t="s">
        <v>246</v>
      </c>
      <c r="C3898" s="3" t="s">
        <v>59</v>
      </c>
      <c r="D3898" s="4">
        <v>2614789.0766021991</v>
      </c>
      <c r="E3898" t="str">
        <f t="shared" si="120"/>
        <v>Aug</v>
      </c>
      <c r="F3898" t="str">
        <f t="shared" si="121"/>
        <v>2015</v>
      </c>
    </row>
    <row r="3899" spans="1:6" x14ac:dyDescent="0.25">
      <c r="A3899" s="5" t="s">
        <v>248</v>
      </c>
      <c r="B3899" s="3" t="s">
        <v>246</v>
      </c>
      <c r="C3899" s="3" t="s">
        <v>60</v>
      </c>
      <c r="D3899" s="4">
        <v>2550999.4552172138</v>
      </c>
      <c r="E3899" t="str">
        <f t="shared" si="120"/>
        <v>Sep</v>
      </c>
      <c r="F3899" t="str">
        <f t="shared" si="121"/>
        <v>2015</v>
      </c>
    </row>
    <row r="3900" spans="1:6" x14ac:dyDescent="0.25">
      <c r="A3900" s="5" t="s">
        <v>248</v>
      </c>
      <c r="B3900" s="3" t="s">
        <v>246</v>
      </c>
      <c r="C3900" s="3" t="s">
        <v>61</v>
      </c>
      <c r="D3900" s="4">
        <v>2498250.7261749725</v>
      </c>
      <c r="E3900" t="str">
        <f t="shared" si="120"/>
        <v>Oct</v>
      </c>
      <c r="F3900" t="str">
        <f t="shared" si="121"/>
        <v>2015</v>
      </c>
    </row>
    <row r="3901" spans="1:6" x14ac:dyDescent="0.25">
      <c r="A3901" s="5" t="s">
        <v>248</v>
      </c>
      <c r="B3901" s="3" t="s">
        <v>246</v>
      </c>
      <c r="C3901" s="3" t="s">
        <v>62</v>
      </c>
      <c r="D3901" s="4">
        <v>2436630.4837317416</v>
      </c>
      <c r="E3901" t="str">
        <f t="shared" si="120"/>
        <v>Nov</v>
      </c>
      <c r="F3901" t="str">
        <f t="shared" si="121"/>
        <v>2015</v>
      </c>
    </row>
    <row r="3902" spans="1:6" x14ac:dyDescent="0.25">
      <c r="A3902" s="5" t="s">
        <v>248</v>
      </c>
      <c r="B3902" s="3" t="s">
        <v>246</v>
      </c>
      <c r="C3902" s="3" t="s">
        <v>63</v>
      </c>
      <c r="D3902" s="4">
        <v>2389555.0003987844</v>
      </c>
      <c r="E3902" t="str">
        <f t="shared" si="120"/>
        <v>Dec</v>
      </c>
      <c r="F3902" t="str">
        <f t="shared" si="121"/>
        <v>2015</v>
      </c>
    </row>
    <row r="3903" spans="1:6" x14ac:dyDescent="0.25">
      <c r="A3903" s="5" t="s">
        <v>248</v>
      </c>
      <c r="B3903" s="3" t="s">
        <v>246</v>
      </c>
      <c r="C3903" s="3" t="s">
        <v>64</v>
      </c>
      <c r="D3903" s="4">
        <v>2332479.2604518994</v>
      </c>
      <c r="E3903" t="str">
        <f t="shared" si="120"/>
        <v>Jan</v>
      </c>
      <c r="F3903" t="str">
        <f t="shared" si="121"/>
        <v>2016</v>
      </c>
    </row>
    <row r="3904" spans="1:6" x14ac:dyDescent="0.25">
      <c r="A3904" s="5" t="s">
        <v>248</v>
      </c>
      <c r="B3904" s="3" t="s">
        <v>246</v>
      </c>
      <c r="C3904" s="3" t="s">
        <v>65</v>
      </c>
      <c r="D3904" s="4">
        <v>2273195.2952189478</v>
      </c>
      <c r="E3904" t="str">
        <f t="shared" si="120"/>
        <v>Feb</v>
      </c>
      <c r="F3904" t="str">
        <f t="shared" si="121"/>
        <v>2016</v>
      </c>
    </row>
    <row r="3905" spans="1:6" x14ac:dyDescent="0.25">
      <c r="A3905" s="5" t="s">
        <v>248</v>
      </c>
      <c r="B3905" s="3" t="s">
        <v>246</v>
      </c>
      <c r="C3905" s="3" t="s">
        <v>66</v>
      </c>
      <c r="D3905" s="4">
        <v>2228024.2860103562</v>
      </c>
      <c r="E3905" t="str">
        <f t="shared" si="120"/>
        <v>Mar</v>
      </c>
      <c r="F3905" t="str">
        <f t="shared" si="121"/>
        <v>2016</v>
      </c>
    </row>
    <row r="3906" spans="1:6" x14ac:dyDescent="0.25">
      <c r="A3906" s="5" t="s">
        <v>248</v>
      </c>
      <c r="B3906" s="3" t="s">
        <v>246</v>
      </c>
      <c r="C3906" s="3" t="s">
        <v>67</v>
      </c>
      <c r="D3906" s="4">
        <v>2169406.8334041745</v>
      </c>
      <c r="E3906" t="str">
        <f t="shared" si="120"/>
        <v>Apr</v>
      </c>
      <c r="F3906" t="str">
        <f t="shared" si="121"/>
        <v>2016</v>
      </c>
    </row>
    <row r="3907" spans="1:6" x14ac:dyDescent="0.25">
      <c r="A3907" s="5" t="s">
        <v>248</v>
      </c>
      <c r="B3907" s="3" t="s">
        <v>246</v>
      </c>
      <c r="C3907" s="3" t="s">
        <v>68</v>
      </c>
      <c r="D3907" s="4">
        <v>2115568.3668107833</v>
      </c>
      <c r="E3907" t="str">
        <f t="shared" ref="E3907:E3970" si="122">MID(C3907,1,3)</f>
        <v>May</v>
      </c>
      <c r="F3907" t="str">
        <f t="shared" ref="F3907:F3970" si="123">MID(C3907,5,4)</f>
        <v>2016</v>
      </c>
    </row>
    <row r="3908" spans="1:6" x14ac:dyDescent="0.25">
      <c r="A3908" s="5" t="s">
        <v>248</v>
      </c>
      <c r="B3908" s="3" t="s">
        <v>246</v>
      </c>
      <c r="C3908" s="3" t="s">
        <v>69</v>
      </c>
      <c r="D3908" s="4">
        <v>2067983.304738557</v>
      </c>
      <c r="E3908" t="str">
        <f t="shared" si="122"/>
        <v>Jun</v>
      </c>
      <c r="F3908" t="str">
        <f t="shared" si="123"/>
        <v>2016</v>
      </c>
    </row>
    <row r="3909" spans="1:6" x14ac:dyDescent="0.25">
      <c r="A3909" s="5" t="s">
        <v>248</v>
      </c>
      <c r="B3909" s="3" t="s">
        <v>246</v>
      </c>
      <c r="C3909" s="3" t="s">
        <v>70</v>
      </c>
      <c r="D3909" s="4">
        <v>2026894.397538004</v>
      </c>
      <c r="E3909" t="str">
        <f t="shared" si="122"/>
        <v>Jul</v>
      </c>
      <c r="F3909" t="str">
        <f t="shared" si="123"/>
        <v>2016</v>
      </c>
    </row>
    <row r="3910" spans="1:6" x14ac:dyDescent="0.25">
      <c r="A3910" s="5" t="s">
        <v>248</v>
      </c>
      <c r="B3910" s="3" t="s">
        <v>246</v>
      </c>
      <c r="C3910" s="3" t="s">
        <v>71</v>
      </c>
      <c r="D3910" s="4">
        <v>1983329.6681870532</v>
      </c>
      <c r="E3910" t="str">
        <f t="shared" si="122"/>
        <v>Aug</v>
      </c>
      <c r="F3910" t="str">
        <f t="shared" si="123"/>
        <v>2016</v>
      </c>
    </row>
    <row r="3911" spans="1:6" x14ac:dyDescent="0.25">
      <c r="A3911" s="5" t="s">
        <v>248</v>
      </c>
      <c r="B3911" s="3" t="s">
        <v>246</v>
      </c>
      <c r="C3911" s="3" t="s">
        <v>72</v>
      </c>
      <c r="D3911" s="4">
        <v>1945096.8618662704</v>
      </c>
      <c r="E3911" t="str">
        <f t="shared" si="122"/>
        <v>Sep</v>
      </c>
      <c r="F3911" t="str">
        <f t="shared" si="123"/>
        <v>2016</v>
      </c>
    </row>
    <row r="3912" spans="1:6" x14ac:dyDescent="0.25">
      <c r="A3912" s="5" t="s">
        <v>248</v>
      </c>
      <c r="B3912" s="3" t="s">
        <v>246</v>
      </c>
      <c r="C3912" s="3" t="s">
        <v>73</v>
      </c>
      <c r="D3912" s="4">
        <v>1897557.8661756713</v>
      </c>
      <c r="E3912" t="str">
        <f t="shared" si="122"/>
        <v>Oct</v>
      </c>
      <c r="F3912" t="str">
        <f t="shared" si="123"/>
        <v>2016</v>
      </c>
    </row>
    <row r="3913" spans="1:6" x14ac:dyDescent="0.25">
      <c r="A3913" s="5" t="s">
        <v>248</v>
      </c>
      <c r="B3913" s="3" t="s">
        <v>246</v>
      </c>
      <c r="C3913" s="3" t="s">
        <v>74</v>
      </c>
      <c r="D3913" s="4">
        <v>1854480.77935183</v>
      </c>
      <c r="E3913" t="str">
        <f t="shared" si="122"/>
        <v>Nov</v>
      </c>
      <c r="F3913" t="str">
        <f t="shared" si="123"/>
        <v>2016</v>
      </c>
    </row>
    <row r="3914" spans="1:6" x14ac:dyDescent="0.25">
      <c r="A3914" s="5" t="s">
        <v>248</v>
      </c>
      <c r="B3914" s="3" t="s">
        <v>246</v>
      </c>
      <c r="C3914" s="3" t="s">
        <v>75</v>
      </c>
      <c r="D3914" s="4">
        <v>1811229.348883888</v>
      </c>
      <c r="E3914" t="str">
        <f t="shared" si="122"/>
        <v>Dec</v>
      </c>
      <c r="F3914" t="str">
        <f t="shared" si="123"/>
        <v>2016</v>
      </c>
    </row>
    <row r="3915" spans="1:6" x14ac:dyDescent="0.25">
      <c r="A3915" s="5" t="s">
        <v>248</v>
      </c>
      <c r="B3915" s="3" t="s">
        <v>246</v>
      </c>
      <c r="C3915" s="3" t="s">
        <v>76</v>
      </c>
      <c r="D3915" s="4">
        <v>1766095.6179487165</v>
      </c>
      <c r="E3915" t="str">
        <f t="shared" si="122"/>
        <v>Jan</v>
      </c>
      <c r="F3915" t="str">
        <f t="shared" si="123"/>
        <v>2017</v>
      </c>
    </row>
    <row r="3916" spans="1:6" x14ac:dyDescent="0.25">
      <c r="A3916" s="5" t="s">
        <v>248</v>
      </c>
      <c r="B3916" s="3" t="s">
        <v>246</v>
      </c>
      <c r="C3916" s="3" t="s">
        <v>77</v>
      </c>
      <c r="D3916" s="4">
        <v>1724360.586643449</v>
      </c>
      <c r="E3916" t="str">
        <f t="shared" si="122"/>
        <v>Feb</v>
      </c>
      <c r="F3916" t="str">
        <f t="shared" si="123"/>
        <v>2017</v>
      </c>
    </row>
    <row r="3917" spans="1:6" x14ac:dyDescent="0.25">
      <c r="A3917" s="5" t="s">
        <v>248</v>
      </c>
      <c r="B3917" s="3" t="s">
        <v>246</v>
      </c>
      <c r="C3917" s="3" t="s">
        <v>78</v>
      </c>
      <c r="D3917" s="4">
        <v>1689964.3534376088</v>
      </c>
      <c r="E3917" t="str">
        <f t="shared" si="122"/>
        <v>Mar</v>
      </c>
      <c r="F3917" t="str">
        <f t="shared" si="123"/>
        <v>2017</v>
      </c>
    </row>
    <row r="3918" spans="1:6" x14ac:dyDescent="0.25">
      <c r="A3918" s="5" t="s">
        <v>248</v>
      </c>
      <c r="B3918" s="3" t="s">
        <v>246</v>
      </c>
      <c r="C3918" s="3" t="s">
        <v>79</v>
      </c>
      <c r="D3918" s="4">
        <v>1640900.068113422</v>
      </c>
      <c r="E3918" t="str">
        <f t="shared" si="122"/>
        <v>Apr</v>
      </c>
      <c r="F3918" t="str">
        <f t="shared" si="123"/>
        <v>2017</v>
      </c>
    </row>
    <row r="3919" spans="1:6" x14ac:dyDescent="0.25">
      <c r="A3919" s="5" t="s">
        <v>248</v>
      </c>
      <c r="B3919" s="3" t="s">
        <v>246</v>
      </c>
      <c r="C3919" s="3" t="s">
        <v>80</v>
      </c>
      <c r="D3919" s="4">
        <v>1600788.3902814642</v>
      </c>
      <c r="E3919" t="str">
        <f t="shared" si="122"/>
        <v>May</v>
      </c>
      <c r="F3919" t="str">
        <f t="shared" si="123"/>
        <v>2017</v>
      </c>
    </row>
    <row r="3920" spans="1:6" x14ac:dyDescent="0.25">
      <c r="A3920" s="5" t="s">
        <v>248</v>
      </c>
      <c r="B3920" s="3" t="s">
        <v>246</v>
      </c>
      <c r="C3920" s="3" t="s">
        <v>81</v>
      </c>
      <c r="D3920" s="4">
        <v>1561046.7278527077</v>
      </c>
      <c r="E3920" t="str">
        <f t="shared" si="122"/>
        <v>Jun</v>
      </c>
      <c r="F3920" t="str">
        <f t="shared" si="123"/>
        <v>2017</v>
      </c>
    </row>
    <row r="3921" spans="1:6" x14ac:dyDescent="0.25">
      <c r="A3921" s="5" t="s">
        <v>248</v>
      </c>
      <c r="B3921" s="3" t="s">
        <v>246</v>
      </c>
      <c r="C3921" s="3" t="s">
        <v>82</v>
      </c>
      <c r="D3921" s="4">
        <v>1513237.1789242551</v>
      </c>
      <c r="E3921" t="str">
        <f t="shared" si="122"/>
        <v>Jul</v>
      </c>
      <c r="F3921" t="str">
        <f t="shared" si="123"/>
        <v>2017</v>
      </c>
    </row>
    <row r="3922" spans="1:6" x14ac:dyDescent="0.25">
      <c r="A3922" s="5" t="s">
        <v>248</v>
      </c>
      <c r="B3922" s="3" t="s">
        <v>246</v>
      </c>
      <c r="C3922" s="3" t="s">
        <v>83</v>
      </c>
      <c r="D3922" s="4">
        <v>1476465.5936467389</v>
      </c>
      <c r="E3922" t="str">
        <f t="shared" si="122"/>
        <v>Aug</v>
      </c>
      <c r="F3922" t="str">
        <f t="shared" si="123"/>
        <v>2017</v>
      </c>
    </row>
    <row r="3923" spans="1:6" x14ac:dyDescent="0.25">
      <c r="A3923" s="5" t="s">
        <v>248</v>
      </c>
      <c r="B3923" s="3" t="s">
        <v>246</v>
      </c>
      <c r="C3923" s="3" t="s">
        <v>84</v>
      </c>
      <c r="D3923" s="4">
        <v>1436942.1868283271</v>
      </c>
      <c r="E3923" t="str">
        <f t="shared" si="122"/>
        <v>Sep</v>
      </c>
      <c r="F3923" t="str">
        <f t="shared" si="123"/>
        <v>2017</v>
      </c>
    </row>
    <row r="3924" spans="1:6" x14ac:dyDescent="0.25">
      <c r="A3924" s="5" t="s">
        <v>248</v>
      </c>
      <c r="B3924" s="3" t="s">
        <v>246</v>
      </c>
      <c r="C3924" s="3" t="s">
        <v>85</v>
      </c>
      <c r="D3924" s="4">
        <v>1389681.1553045502</v>
      </c>
      <c r="E3924" t="str">
        <f t="shared" si="122"/>
        <v>Oct</v>
      </c>
      <c r="F3924" t="str">
        <f t="shared" si="123"/>
        <v>2017</v>
      </c>
    </row>
    <row r="3925" spans="1:6" x14ac:dyDescent="0.25">
      <c r="A3925" s="5" t="s">
        <v>248</v>
      </c>
      <c r="B3925" s="3" t="s">
        <v>246</v>
      </c>
      <c r="C3925" s="3" t="s">
        <v>86</v>
      </c>
      <c r="D3925" s="4">
        <v>1353144.4783256324</v>
      </c>
      <c r="E3925" t="str">
        <f t="shared" si="122"/>
        <v>Nov</v>
      </c>
      <c r="F3925" t="str">
        <f t="shared" si="123"/>
        <v>2017</v>
      </c>
    </row>
    <row r="3926" spans="1:6" x14ac:dyDescent="0.25">
      <c r="A3926" s="5" t="s">
        <v>248</v>
      </c>
      <c r="B3926" s="3" t="s">
        <v>246</v>
      </c>
      <c r="C3926" s="3" t="s">
        <v>87</v>
      </c>
      <c r="D3926" s="4">
        <v>1318214.8941453598</v>
      </c>
      <c r="E3926" t="str">
        <f t="shared" si="122"/>
        <v>Dec</v>
      </c>
      <c r="F3926" t="str">
        <f t="shared" si="123"/>
        <v>2017</v>
      </c>
    </row>
    <row r="3927" spans="1:6" x14ac:dyDescent="0.25">
      <c r="A3927" s="5" t="s">
        <v>248</v>
      </c>
      <c r="B3927" s="3" t="s">
        <v>246</v>
      </c>
      <c r="C3927" s="3" t="s">
        <v>88</v>
      </c>
      <c r="D3927" s="4">
        <v>1283127.5286691841</v>
      </c>
      <c r="E3927" t="str">
        <f t="shared" si="122"/>
        <v>Jan</v>
      </c>
      <c r="F3927" t="str">
        <f t="shared" si="123"/>
        <v>2018</v>
      </c>
    </row>
    <row r="3928" spans="1:6" x14ac:dyDescent="0.25">
      <c r="A3928" s="5" t="s">
        <v>248</v>
      </c>
      <c r="B3928" s="3" t="s">
        <v>246</v>
      </c>
      <c r="C3928" s="3" t="s">
        <v>89</v>
      </c>
      <c r="D3928" s="4">
        <v>1248665.2757808387</v>
      </c>
      <c r="E3928" t="str">
        <f t="shared" si="122"/>
        <v>Feb</v>
      </c>
      <c r="F3928" t="str">
        <f t="shared" si="123"/>
        <v>2018</v>
      </c>
    </row>
    <row r="3929" spans="1:6" x14ac:dyDescent="0.25">
      <c r="A3929" s="5" t="s">
        <v>248</v>
      </c>
      <c r="B3929" s="3" t="s">
        <v>246</v>
      </c>
      <c r="C3929" s="3" t="s">
        <v>90</v>
      </c>
      <c r="D3929" s="4">
        <v>1219216.6183718632</v>
      </c>
      <c r="E3929" t="str">
        <f t="shared" si="122"/>
        <v>Mar</v>
      </c>
      <c r="F3929" t="str">
        <f t="shared" si="123"/>
        <v>2018</v>
      </c>
    </row>
    <row r="3930" spans="1:6" x14ac:dyDescent="0.25">
      <c r="A3930" s="5" t="s">
        <v>248</v>
      </c>
      <c r="B3930" s="3" t="s">
        <v>246</v>
      </c>
      <c r="C3930" s="3" t="s">
        <v>91</v>
      </c>
      <c r="D3930" s="4">
        <v>1185595.1147170714</v>
      </c>
      <c r="E3930" t="str">
        <f t="shared" si="122"/>
        <v>Apr</v>
      </c>
      <c r="F3930" t="str">
        <f t="shared" si="123"/>
        <v>2018</v>
      </c>
    </row>
    <row r="3931" spans="1:6" x14ac:dyDescent="0.25">
      <c r="A3931" s="5" t="s">
        <v>248</v>
      </c>
      <c r="B3931" s="3" t="s">
        <v>246</v>
      </c>
      <c r="C3931" s="3" t="s">
        <v>92</v>
      </c>
      <c r="D3931" s="4">
        <v>1156095.5493342066</v>
      </c>
      <c r="E3931" t="str">
        <f t="shared" si="122"/>
        <v>May</v>
      </c>
      <c r="F3931" t="str">
        <f t="shared" si="123"/>
        <v>2018</v>
      </c>
    </row>
    <row r="3932" spans="1:6" x14ac:dyDescent="0.25">
      <c r="A3932" s="5" t="s">
        <v>248</v>
      </c>
      <c r="B3932" s="3" t="s">
        <v>246</v>
      </c>
      <c r="C3932" s="3" t="s">
        <v>93</v>
      </c>
      <c r="D3932" s="4">
        <v>1127977.6021337484</v>
      </c>
      <c r="E3932" t="str">
        <f t="shared" si="122"/>
        <v>Jun</v>
      </c>
      <c r="F3932" t="str">
        <f t="shared" si="123"/>
        <v>2018</v>
      </c>
    </row>
    <row r="3933" spans="1:6" x14ac:dyDescent="0.25">
      <c r="A3933" s="5" t="s">
        <v>248</v>
      </c>
      <c r="B3933" s="3" t="s">
        <v>246</v>
      </c>
      <c r="C3933" s="3" t="s">
        <v>94</v>
      </c>
      <c r="D3933" s="4">
        <v>1101153.5210940216</v>
      </c>
      <c r="E3933" t="str">
        <f t="shared" si="122"/>
        <v>Jul</v>
      </c>
      <c r="F3933" t="str">
        <f t="shared" si="123"/>
        <v>2018</v>
      </c>
    </row>
    <row r="3934" spans="1:6" x14ac:dyDescent="0.25">
      <c r="A3934" s="5" t="s">
        <v>248</v>
      </c>
      <c r="B3934" s="3" t="s">
        <v>246</v>
      </c>
      <c r="C3934" s="3" t="s">
        <v>95</v>
      </c>
      <c r="D3934" s="4">
        <v>1075799.6019536704</v>
      </c>
      <c r="E3934" t="str">
        <f t="shared" si="122"/>
        <v>Aug</v>
      </c>
      <c r="F3934" t="str">
        <f t="shared" si="123"/>
        <v>2018</v>
      </c>
    </row>
    <row r="3935" spans="1:6" x14ac:dyDescent="0.25">
      <c r="A3935" s="5" t="s">
        <v>248</v>
      </c>
      <c r="B3935" s="3" t="s">
        <v>246</v>
      </c>
      <c r="C3935" s="3" t="s">
        <v>96</v>
      </c>
      <c r="D3935" s="4">
        <v>1052343.6696731979</v>
      </c>
      <c r="E3935" t="str">
        <f t="shared" si="122"/>
        <v>Sep</v>
      </c>
      <c r="F3935" t="str">
        <f t="shared" si="123"/>
        <v>2018</v>
      </c>
    </row>
    <row r="3936" spans="1:6" x14ac:dyDescent="0.25">
      <c r="A3936" s="5" t="s">
        <v>248</v>
      </c>
      <c r="B3936" s="3" t="s">
        <v>246</v>
      </c>
      <c r="C3936" s="3" t="s">
        <v>97</v>
      </c>
      <c r="D3936" s="4">
        <v>1034606.0246001466</v>
      </c>
      <c r="E3936" t="str">
        <f t="shared" si="122"/>
        <v>Oct</v>
      </c>
      <c r="F3936" t="str">
        <f t="shared" si="123"/>
        <v>2018</v>
      </c>
    </row>
    <row r="3937" spans="1:6" x14ac:dyDescent="0.25">
      <c r="A3937" s="5" t="s">
        <v>248</v>
      </c>
      <c r="B3937" s="3" t="s">
        <v>246</v>
      </c>
      <c r="C3937" s="3" t="s">
        <v>98</v>
      </c>
      <c r="D3937" s="4">
        <v>1016759.8143310745</v>
      </c>
      <c r="E3937" t="str">
        <f t="shared" si="122"/>
        <v>Nov</v>
      </c>
      <c r="F3937" t="str">
        <f t="shared" si="123"/>
        <v>2018</v>
      </c>
    </row>
    <row r="3938" spans="1:6" x14ac:dyDescent="0.25">
      <c r="A3938" s="5" t="s">
        <v>248</v>
      </c>
      <c r="B3938" s="3" t="s">
        <v>246</v>
      </c>
      <c r="C3938" s="3" t="s">
        <v>99</v>
      </c>
      <c r="D3938" s="4">
        <v>1001109.347200293</v>
      </c>
      <c r="E3938" t="str">
        <f t="shared" si="122"/>
        <v>Dec</v>
      </c>
      <c r="F3938" t="str">
        <f t="shared" si="123"/>
        <v>2018</v>
      </c>
    </row>
    <row r="3939" spans="1:6" x14ac:dyDescent="0.25">
      <c r="A3939" s="5" t="s">
        <v>248</v>
      </c>
      <c r="B3939" s="3" t="s">
        <v>246</v>
      </c>
      <c r="C3939" s="3" t="s">
        <v>100</v>
      </c>
      <c r="D3939" s="4">
        <v>985464.46109159547</v>
      </c>
      <c r="E3939" t="str">
        <f t="shared" si="122"/>
        <v>Jan</v>
      </c>
      <c r="F3939" t="str">
        <f t="shared" si="123"/>
        <v>2019</v>
      </c>
    </row>
    <row r="3940" spans="1:6" x14ac:dyDescent="0.25">
      <c r="A3940" s="5" t="s">
        <v>248</v>
      </c>
      <c r="B3940" s="3" t="s">
        <v>246</v>
      </c>
      <c r="C3940" s="3" t="s">
        <v>101</v>
      </c>
      <c r="D3940" s="4">
        <v>971610.2373524158</v>
      </c>
      <c r="E3940" t="str">
        <f t="shared" si="122"/>
        <v>Feb</v>
      </c>
      <c r="F3940" t="str">
        <f t="shared" si="123"/>
        <v>2019</v>
      </c>
    </row>
    <row r="3941" spans="1:6" x14ac:dyDescent="0.25">
      <c r="A3941" s="5" t="s">
        <v>248</v>
      </c>
      <c r="B3941" s="3" t="s">
        <v>246</v>
      </c>
      <c r="C3941" s="3" t="s">
        <v>102</v>
      </c>
      <c r="D3941" s="4">
        <v>950010.01898493839</v>
      </c>
      <c r="E3941" t="str">
        <f t="shared" si="122"/>
        <v>Mar</v>
      </c>
      <c r="F3941" t="str">
        <f t="shared" si="123"/>
        <v>2019</v>
      </c>
    </row>
    <row r="3942" spans="1:6" x14ac:dyDescent="0.25">
      <c r="A3942" s="5" t="s">
        <v>248</v>
      </c>
      <c r="B3942" s="3" t="s">
        <v>246</v>
      </c>
      <c r="C3942" s="3" t="s">
        <v>103</v>
      </c>
      <c r="D3942" s="4">
        <v>920989.43788821262</v>
      </c>
      <c r="E3942" t="str">
        <f t="shared" si="122"/>
        <v>Apr</v>
      </c>
      <c r="F3942" t="str">
        <f t="shared" si="123"/>
        <v>2019</v>
      </c>
    </row>
    <row r="3943" spans="1:6" x14ac:dyDescent="0.25">
      <c r="A3943" s="5" t="s">
        <v>248</v>
      </c>
      <c r="B3943" s="3" t="s">
        <v>246</v>
      </c>
      <c r="C3943" s="3" t="s">
        <v>104</v>
      </c>
      <c r="D3943" s="4">
        <v>902532.14449148893</v>
      </c>
      <c r="E3943" t="str">
        <f t="shared" si="122"/>
        <v>May</v>
      </c>
      <c r="F3943" t="str">
        <f t="shared" si="123"/>
        <v>2019</v>
      </c>
    </row>
    <row r="3944" spans="1:6" x14ac:dyDescent="0.25">
      <c r="A3944" s="5" t="s">
        <v>248</v>
      </c>
      <c r="B3944" s="3" t="s">
        <v>246</v>
      </c>
      <c r="C3944" s="3" t="s">
        <v>105</v>
      </c>
      <c r="D3944" s="4">
        <v>884660.55913601653</v>
      </c>
      <c r="E3944" t="str">
        <f t="shared" si="122"/>
        <v>Jun</v>
      </c>
      <c r="F3944" t="str">
        <f t="shared" si="123"/>
        <v>2019</v>
      </c>
    </row>
    <row r="3945" spans="1:6" x14ac:dyDescent="0.25">
      <c r="A3945" s="5" t="s">
        <v>248</v>
      </c>
      <c r="B3945" s="3" t="s">
        <v>246</v>
      </c>
      <c r="C3945" s="3" t="s">
        <v>106</v>
      </c>
      <c r="D3945" s="4">
        <v>867051.47725946177</v>
      </c>
      <c r="E3945" t="str">
        <f t="shared" si="122"/>
        <v>Jul</v>
      </c>
      <c r="F3945" t="str">
        <f t="shared" si="123"/>
        <v>2019</v>
      </c>
    </row>
    <row r="3946" spans="1:6" x14ac:dyDescent="0.25">
      <c r="A3946" s="5" t="s">
        <v>248</v>
      </c>
      <c r="B3946" s="3" t="s">
        <v>246</v>
      </c>
      <c r="C3946" s="3" t="s">
        <v>107</v>
      </c>
      <c r="D3946" s="4">
        <v>849954.34645211603</v>
      </c>
      <c r="E3946" t="str">
        <f t="shared" si="122"/>
        <v>Aug</v>
      </c>
      <c r="F3946" t="str">
        <f t="shared" si="123"/>
        <v>2019</v>
      </c>
    </row>
    <row r="3947" spans="1:6" x14ac:dyDescent="0.25">
      <c r="A3947" s="5" t="s">
        <v>248</v>
      </c>
      <c r="B3947" s="3" t="s">
        <v>246</v>
      </c>
      <c r="C3947" s="3" t="s">
        <v>108</v>
      </c>
      <c r="D3947" s="4">
        <v>833284.73268422764</v>
      </c>
      <c r="E3947" t="str">
        <f t="shared" si="122"/>
        <v>Sep</v>
      </c>
      <c r="F3947" t="str">
        <f t="shared" si="123"/>
        <v>2019</v>
      </c>
    </row>
    <row r="3948" spans="1:6" x14ac:dyDescent="0.25">
      <c r="A3948" s="5" t="s">
        <v>248</v>
      </c>
      <c r="B3948" s="3" t="s">
        <v>246</v>
      </c>
      <c r="C3948" s="3" t="s">
        <v>109</v>
      </c>
      <c r="D3948" s="4">
        <v>816986.94226262579</v>
      </c>
      <c r="E3948" t="str">
        <f t="shared" si="122"/>
        <v>Oct</v>
      </c>
      <c r="F3948" t="str">
        <f t="shared" si="123"/>
        <v>2019</v>
      </c>
    </row>
    <row r="3949" spans="1:6" x14ac:dyDescent="0.25">
      <c r="A3949" s="5" t="s">
        <v>248</v>
      </c>
      <c r="B3949" s="3" t="s">
        <v>246</v>
      </c>
      <c r="C3949" s="3" t="s">
        <v>110</v>
      </c>
      <c r="D3949" s="4">
        <v>801055.00551690254</v>
      </c>
      <c r="E3949" t="str">
        <f t="shared" si="122"/>
        <v>Nov</v>
      </c>
      <c r="F3949" t="str">
        <f t="shared" si="123"/>
        <v>2019</v>
      </c>
    </row>
    <row r="3950" spans="1:6" x14ac:dyDescent="0.25">
      <c r="A3950" s="5" t="s">
        <v>248</v>
      </c>
      <c r="B3950" s="3" t="s">
        <v>246</v>
      </c>
      <c r="C3950" s="3" t="s">
        <v>111</v>
      </c>
      <c r="D3950" s="4">
        <v>785933.05141759594</v>
      </c>
      <c r="E3950" t="str">
        <f t="shared" si="122"/>
        <v>Dec</v>
      </c>
      <c r="F3950" t="str">
        <f t="shared" si="123"/>
        <v>2019</v>
      </c>
    </row>
    <row r="3951" spans="1:6" x14ac:dyDescent="0.25">
      <c r="A3951" s="5" t="s">
        <v>248</v>
      </c>
      <c r="B3951" s="3" t="s">
        <v>246</v>
      </c>
      <c r="C3951" s="3" t="s">
        <v>112</v>
      </c>
      <c r="D3951" s="4">
        <v>770302.58082086267</v>
      </c>
      <c r="E3951" t="str">
        <f t="shared" si="122"/>
        <v>Jan</v>
      </c>
      <c r="F3951" t="str">
        <f t="shared" si="123"/>
        <v>2020</v>
      </c>
    </row>
    <row r="3952" spans="1:6" x14ac:dyDescent="0.25">
      <c r="A3952" s="5" t="s">
        <v>248</v>
      </c>
      <c r="B3952" s="3" t="s">
        <v>246</v>
      </c>
      <c r="C3952" s="3" t="s">
        <v>113</v>
      </c>
      <c r="D3952" s="4">
        <v>755032.28059043351</v>
      </c>
      <c r="E3952" t="str">
        <f t="shared" si="122"/>
        <v>Feb</v>
      </c>
      <c r="F3952" t="str">
        <f t="shared" si="123"/>
        <v>2020</v>
      </c>
    </row>
    <row r="3953" spans="1:6" x14ac:dyDescent="0.25">
      <c r="A3953" s="5" t="s">
        <v>248</v>
      </c>
      <c r="B3953" s="3" t="s">
        <v>246</v>
      </c>
      <c r="C3953" s="3" t="s">
        <v>114</v>
      </c>
      <c r="D3953" s="4">
        <v>742392.39773248276</v>
      </c>
      <c r="E3953" t="str">
        <f t="shared" si="122"/>
        <v>Mar</v>
      </c>
      <c r="F3953" t="str">
        <f t="shared" si="123"/>
        <v>2020</v>
      </c>
    </row>
    <row r="3954" spans="1:6" x14ac:dyDescent="0.25">
      <c r="A3954" s="5" t="s">
        <v>248</v>
      </c>
      <c r="B3954" s="3" t="s">
        <v>246</v>
      </c>
      <c r="C3954" s="3" t="s">
        <v>115</v>
      </c>
      <c r="D3954" s="4">
        <v>726278.62282684364</v>
      </c>
      <c r="E3954" t="str">
        <f t="shared" si="122"/>
        <v>Apr</v>
      </c>
      <c r="F3954" t="str">
        <f t="shared" si="123"/>
        <v>2020</v>
      </c>
    </row>
    <row r="3955" spans="1:6" x14ac:dyDescent="0.25">
      <c r="A3955" s="5" t="s">
        <v>248</v>
      </c>
      <c r="B3955" s="3" t="s">
        <v>246</v>
      </c>
      <c r="C3955" s="3" t="s">
        <v>116</v>
      </c>
      <c r="D3955" s="4">
        <v>712431.8198062859</v>
      </c>
      <c r="E3955" t="str">
        <f t="shared" si="122"/>
        <v>May</v>
      </c>
      <c r="F3955" t="str">
        <f t="shared" si="123"/>
        <v>2020</v>
      </c>
    </row>
    <row r="3956" spans="1:6" x14ac:dyDescent="0.25">
      <c r="A3956" s="5" t="s">
        <v>248</v>
      </c>
      <c r="B3956" s="3" t="s">
        <v>246</v>
      </c>
      <c r="C3956" s="3" t="s">
        <v>117</v>
      </c>
      <c r="D3956" s="4">
        <v>698971.32620311494</v>
      </c>
      <c r="E3956" t="str">
        <f t="shared" si="122"/>
        <v>Jun</v>
      </c>
      <c r="F3956" t="str">
        <f t="shared" si="123"/>
        <v>2020</v>
      </c>
    </row>
    <row r="3957" spans="1:6" x14ac:dyDescent="0.25">
      <c r="A3957" s="5" t="s">
        <v>248</v>
      </c>
      <c r="B3957" s="3" t="s">
        <v>246</v>
      </c>
      <c r="C3957" s="3" t="s">
        <v>118</v>
      </c>
      <c r="D3957" s="4">
        <v>685647.05170380324</v>
      </c>
      <c r="E3957" t="str">
        <f t="shared" si="122"/>
        <v>Jul</v>
      </c>
      <c r="F3957" t="str">
        <f t="shared" si="123"/>
        <v>2020</v>
      </c>
    </row>
    <row r="3958" spans="1:6" x14ac:dyDescent="0.25">
      <c r="A3958" s="5" t="s">
        <v>248</v>
      </c>
      <c r="B3958" s="3" t="s">
        <v>246</v>
      </c>
      <c r="C3958" s="3" t="s">
        <v>119</v>
      </c>
      <c r="D3958" s="4">
        <v>672842.74654302257</v>
      </c>
      <c r="E3958" t="str">
        <f t="shared" si="122"/>
        <v>Aug</v>
      </c>
      <c r="F3958" t="str">
        <f t="shared" si="123"/>
        <v>2020</v>
      </c>
    </row>
    <row r="3959" spans="1:6" x14ac:dyDescent="0.25">
      <c r="A3959" s="5" t="s">
        <v>248</v>
      </c>
      <c r="B3959" s="3" t="s">
        <v>246</v>
      </c>
      <c r="C3959" s="3" t="s">
        <v>120</v>
      </c>
      <c r="D3959" s="4">
        <v>660314.12999042415</v>
      </c>
      <c r="E3959" t="str">
        <f t="shared" si="122"/>
        <v>Sep</v>
      </c>
      <c r="F3959" t="str">
        <f t="shared" si="123"/>
        <v>2020</v>
      </c>
    </row>
    <row r="3960" spans="1:6" x14ac:dyDescent="0.25">
      <c r="A3960" s="5" t="s">
        <v>248</v>
      </c>
      <c r="B3960" s="3" t="s">
        <v>246</v>
      </c>
      <c r="C3960" s="3" t="s">
        <v>121</v>
      </c>
      <c r="D3960" s="4">
        <v>647829.21171650197</v>
      </c>
      <c r="E3960" t="str">
        <f t="shared" si="122"/>
        <v>Oct</v>
      </c>
      <c r="F3960" t="str">
        <f t="shared" si="123"/>
        <v>2020</v>
      </c>
    </row>
    <row r="3961" spans="1:6" x14ac:dyDescent="0.25">
      <c r="A3961" s="5" t="s">
        <v>248</v>
      </c>
      <c r="B3961" s="3" t="s">
        <v>246</v>
      </c>
      <c r="C3961" s="3" t="s">
        <v>122</v>
      </c>
      <c r="D3961" s="4">
        <v>635634.38534756773</v>
      </c>
      <c r="E3961" t="str">
        <f t="shared" si="122"/>
        <v>Nov</v>
      </c>
      <c r="F3961" t="str">
        <f t="shared" si="123"/>
        <v>2020</v>
      </c>
    </row>
    <row r="3962" spans="1:6" x14ac:dyDescent="0.25">
      <c r="A3962" s="5" t="s">
        <v>248</v>
      </c>
      <c r="B3962" s="3" t="s">
        <v>246</v>
      </c>
      <c r="C3962" s="3" t="s">
        <v>123</v>
      </c>
      <c r="D3962" s="4">
        <v>624567.83611340157</v>
      </c>
      <c r="E3962" t="str">
        <f t="shared" si="122"/>
        <v>Dec</v>
      </c>
      <c r="F3962" t="str">
        <f t="shared" si="123"/>
        <v>2020</v>
      </c>
    </row>
    <row r="3963" spans="1:6" x14ac:dyDescent="0.25">
      <c r="A3963" s="5" t="s">
        <v>248</v>
      </c>
      <c r="B3963" s="3" t="s">
        <v>246</v>
      </c>
      <c r="C3963" s="3" t="s">
        <v>124</v>
      </c>
      <c r="D3963" s="4">
        <v>612718.90335260029</v>
      </c>
      <c r="E3963" t="str">
        <f t="shared" si="122"/>
        <v>Jan</v>
      </c>
      <c r="F3963" t="str">
        <f t="shared" si="123"/>
        <v>2021</v>
      </c>
    </row>
    <row r="3964" spans="1:6" x14ac:dyDescent="0.25">
      <c r="A3964" s="5" t="s">
        <v>248</v>
      </c>
      <c r="B3964" s="3" t="s">
        <v>246</v>
      </c>
      <c r="C3964" s="3" t="s">
        <v>125</v>
      </c>
      <c r="D3964" s="4">
        <v>601009.96730339411</v>
      </c>
      <c r="E3964" t="str">
        <f t="shared" si="122"/>
        <v>Feb</v>
      </c>
      <c r="F3964" t="str">
        <f t="shared" si="123"/>
        <v>2021</v>
      </c>
    </row>
    <row r="3965" spans="1:6" x14ac:dyDescent="0.25">
      <c r="A3965" s="5" t="s">
        <v>248</v>
      </c>
      <c r="B3965" s="3" t="s">
        <v>246</v>
      </c>
      <c r="C3965" s="3" t="s">
        <v>126</v>
      </c>
      <c r="D3965" s="4">
        <v>588423.36722551449</v>
      </c>
      <c r="E3965" t="str">
        <f t="shared" si="122"/>
        <v>Mar</v>
      </c>
      <c r="F3965" t="str">
        <f t="shared" si="123"/>
        <v>2021</v>
      </c>
    </row>
    <row r="3966" spans="1:6" x14ac:dyDescent="0.25">
      <c r="A3966" s="5" t="s">
        <v>248</v>
      </c>
      <c r="B3966" s="3" t="s">
        <v>246</v>
      </c>
      <c r="C3966" s="3" t="s">
        <v>127</v>
      </c>
      <c r="D3966" s="4">
        <v>579041.94764320098</v>
      </c>
      <c r="E3966" t="str">
        <f t="shared" si="122"/>
        <v>Apr</v>
      </c>
      <c r="F3966" t="str">
        <f t="shared" si="123"/>
        <v>2021</v>
      </c>
    </row>
    <row r="3967" spans="1:6" x14ac:dyDescent="0.25">
      <c r="A3967" s="5" t="s">
        <v>248</v>
      </c>
      <c r="B3967" s="3" t="s">
        <v>246</v>
      </c>
      <c r="C3967" s="3" t="s">
        <v>128</v>
      </c>
      <c r="D3967" s="4">
        <v>568579.18865147</v>
      </c>
      <c r="E3967" t="str">
        <f t="shared" si="122"/>
        <v>May</v>
      </c>
      <c r="F3967" t="str">
        <f t="shared" si="123"/>
        <v>2021</v>
      </c>
    </row>
    <row r="3968" spans="1:6" x14ac:dyDescent="0.25">
      <c r="A3968" s="5" t="s">
        <v>248</v>
      </c>
      <c r="B3968" s="3" t="s">
        <v>246</v>
      </c>
      <c r="C3968" s="3" t="s">
        <v>129</v>
      </c>
      <c r="D3968" s="4">
        <v>558220.60416335298</v>
      </c>
      <c r="E3968" t="str">
        <f t="shared" si="122"/>
        <v>Jun</v>
      </c>
      <c r="F3968" t="str">
        <f t="shared" si="123"/>
        <v>2021</v>
      </c>
    </row>
    <row r="3969" spans="1:6" x14ac:dyDescent="0.25">
      <c r="A3969" s="5" t="s">
        <v>248</v>
      </c>
      <c r="B3969" s="3" t="s">
        <v>246</v>
      </c>
      <c r="C3969" s="3" t="s">
        <v>130</v>
      </c>
      <c r="D3969" s="4">
        <v>547861.71135111863</v>
      </c>
      <c r="E3969" t="str">
        <f t="shared" si="122"/>
        <v>Jul</v>
      </c>
      <c r="F3969" t="str">
        <f t="shared" si="123"/>
        <v>2021</v>
      </c>
    </row>
    <row r="3970" spans="1:6" x14ac:dyDescent="0.25">
      <c r="A3970" s="5" t="s">
        <v>248</v>
      </c>
      <c r="B3970" s="3" t="s">
        <v>246</v>
      </c>
      <c r="C3970" s="3" t="s">
        <v>131</v>
      </c>
      <c r="D3970" s="4">
        <v>537916.54259431013</v>
      </c>
      <c r="E3970" t="str">
        <f t="shared" si="122"/>
        <v>Aug</v>
      </c>
      <c r="F3970" t="str">
        <f t="shared" si="123"/>
        <v>2021</v>
      </c>
    </row>
    <row r="3971" spans="1:6" x14ac:dyDescent="0.25">
      <c r="A3971" s="5" t="s">
        <v>248</v>
      </c>
      <c r="B3971" s="3" t="s">
        <v>246</v>
      </c>
      <c r="C3971" s="3" t="s">
        <v>132</v>
      </c>
      <c r="D3971" s="4">
        <v>528401.8251880568</v>
      </c>
      <c r="E3971" t="str">
        <f t="shared" ref="E3971:E4034" si="124">MID(C3971,1,3)</f>
        <v>Sep</v>
      </c>
      <c r="F3971" t="str">
        <f t="shared" ref="F3971:F4034" si="125">MID(C3971,5,4)</f>
        <v>2021</v>
      </c>
    </row>
    <row r="3972" spans="1:6" x14ac:dyDescent="0.25">
      <c r="A3972" s="5" t="s">
        <v>248</v>
      </c>
      <c r="B3972" s="3" t="s">
        <v>246</v>
      </c>
      <c r="C3972" s="3" t="s">
        <v>133</v>
      </c>
      <c r="D3972" s="4">
        <v>391189.77935590566</v>
      </c>
      <c r="E3972" t="str">
        <f t="shared" si="124"/>
        <v>Oct</v>
      </c>
      <c r="F3972" t="str">
        <f t="shared" si="125"/>
        <v>2021</v>
      </c>
    </row>
    <row r="3973" spans="1:6" x14ac:dyDescent="0.25">
      <c r="A3973" s="5" t="s">
        <v>248</v>
      </c>
      <c r="B3973" s="3" t="s">
        <v>246</v>
      </c>
      <c r="C3973" s="3" t="s">
        <v>134</v>
      </c>
      <c r="D3973" s="4">
        <v>384718.28058208956</v>
      </c>
      <c r="E3973" t="str">
        <f t="shared" si="124"/>
        <v>Nov</v>
      </c>
      <c r="F3973" t="str">
        <f t="shared" si="125"/>
        <v>2021</v>
      </c>
    </row>
    <row r="3974" spans="1:6" x14ac:dyDescent="0.25">
      <c r="A3974" s="5" t="s">
        <v>248</v>
      </c>
      <c r="B3974" s="3" t="s">
        <v>246</v>
      </c>
      <c r="C3974" s="3" t="s">
        <v>135</v>
      </c>
      <c r="D3974" s="4">
        <v>378916.41582462983</v>
      </c>
      <c r="E3974" t="str">
        <f t="shared" si="124"/>
        <v>Dec</v>
      </c>
      <c r="F3974" t="str">
        <f t="shared" si="125"/>
        <v>2021</v>
      </c>
    </row>
    <row r="3975" spans="1:6" x14ac:dyDescent="0.25">
      <c r="A3975" s="5" t="s">
        <v>248</v>
      </c>
      <c r="B3975" s="3" t="s">
        <v>246</v>
      </c>
      <c r="C3975" s="3" t="s">
        <v>136</v>
      </c>
      <c r="D3975" s="4">
        <v>372483.48707972659</v>
      </c>
      <c r="E3975" t="str">
        <f t="shared" si="124"/>
        <v>Jan</v>
      </c>
      <c r="F3975" t="str">
        <f t="shared" si="125"/>
        <v>2022</v>
      </c>
    </row>
    <row r="3976" spans="1:6" x14ac:dyDescent="0.25">
      <c r="A3976" s="5" t="s">
        <v>248</v>
      </c>
      <c r="B3976" s="3" t="s">
        <v>246</v>
      </c>
      <c r="C3976" s="3" t="s">
        <v>137</v>
      </c>
      <c r="D3976" s="4">
        <v>366205.07189422823</v>
      </c>
      <c r="E3976" t="str">
        <f t="shared" si="124"/>
        <v>Feb</v>
      </c>
      <c r="F3976" t="str">
        <f t="shared" si="125"/>
        <v>2022</v>
      </c>
    </row>
    <row r="3977" spans="1:6" x14ac:dyDescent="0.25">
      <c r="A3977" s="5" t="s">
        <v>248</v>
      </c>
      <c r="B3977" s="3" t="s">
        <v>246</v>
      </c>
      <c r="C3977" s="3" t="s">
        <v>138</v>
      </c>
      <c r="D3977" s="4">
        <v>361493.95993268525</v>
      </c>
      <c r="E3977" t="str">
        <f t="shared" si="124"/>
        <v>Mar</v>
      </c>
      <c r="F3977" t="str">
        <f t="shared" si="125"/>
        <v>2022</v>
      </c>
    </row>
    <row r="3978" spans="1:6" x14ac:dyDescent="0.25">
      <c r="A3978" s="5" t="s">
        <v>248</v>
      </c>
      <c r="B3978" s="3" t="s">
        <v>246</v>
      </c>
      <c r="C3978" s="3" t="s">
        <v>139</v>
      </c>
      <c r="D3978" s="4">
        <v>354504.42482597963</v>
      </c>
      <c r="E3978" t="str">
        <f t="shared" si="124"/>
        <v>Apr</v>
      </c>
      <c r="F3978" t="str">
        <f t="shared" si="125"/>
        <v>2022</v>
      </c>
    </row>
    <row r="3979" spans="1:6" x14ac:dyDescent="0.25">
      <c r="A3979" s="5" t="s">
        <v>248</v>
      </c>
      <c r="B3979" s="3" t="s">
        <v>246</v>
      </c>
      <c r="C3979" s="3" t="s">
        <v>140</v>
      </c>
      <c r="D3979" s="4">
        <v>348880.882236287</v>
      </c>
      <c r="E3979" t="str">
        <f t="shared" si="124"/>
        <v>May</v>
      </c>
      <c r="F3979" t="str">
        <f t="shared" si="125"/>
        <v>2022</v>
      </c>
    </row>
    <row r="3980" spans="1:6" x14ac:dyDescent="0.25">
      <c r="A3980" s="5" t="s">
        <v>248</v>
      </c>
      <c r="B3980" s="3" t="s">
        <v>246</v>
      </c>
      <c r="C3980" s="3" t="s">
        <v>141</v>
      </c>
      <c r="D3980" s="4">
        <v>343310.53098185518</v>
      </c>
      <c r="E3980" t="str">
        <f t="shared" si="124"/>
        <v>Jun</v>
      </c>
      <c r="F3980" t="str">
        <f t="shared" si="125"/>
        <v>2022</v>
      </c>
    </row>
    <row r="3981" spans="1:6" x14ac:dyDescent="0.25">
      <c r="A3981" s="5" t="s">
        <v>248</v>
      </c>
      <c r="B3981" s="3" t="s">
        <v>246</v>
      </c>
      <c r="C3981" s="3" t="s">
        <v>142</v>
      </c>
      <c r="D3981" s="4">
        <v>337958.55184961623</v>
      </c>
      <c r="E3981" t="str">
        <f t="shared" si="124"/>
        <v>Jul</v>
      </c>
      <c r="F3981" t="str">
        <f t="shared" si="125"/>
        <v>2022</v>
      </c>
    </row>
    <row r="3982" spans="1:6" x14ac:dyDescent="0.25">
      <c r="A3982" s="5" t="s">
        <v>248</v>
      </c>
      <c r="B3982" s="3" t="s">
        <v>246</v>
      </c>
      <c r="C3982" s="3" t="s">
        <v>143</v>
      </c>
      <c r="D3982" s="4">
        <v>332548.55579233309</v>
      </c>
      <c r="E3982" t="str">
        <f t="shared" si="124"/>
        <v>Aug</v>
      </c>
      <c r="F3982" t="str">
        <f t="shared" si="125"/>
        <v>2022</v>
      </c>
    </row>
    <row r="3983" spans="1:6" x14ac:dyDescent="0.25">
      <c r="A3983" s="5" t="s">
        <v>248</v>
      </c>
      <c r="B3983" s="3" t="s">
        <v>246</v>
      </c>
      <c r="C3983" s="3" t="s">
        <v>144</v>
      </c>
      <c r="D3983" s="4">
        <v>327185.4922430244</v>
      </c>
      <c r="E3983" t="str">
        <f t="shared" si="124"/>
        <v>Sep</v>
      </c>
      <c r="F3983" t="str">
        <f t="shared" si="125"/>
        <v>2022</v>
      </c>
    </row>
    <row r="3984" spans="1:6" x14ac:dyDescent="0.25">
      <c r="A3984" s="5" t="s">
        <v>248</v>
      </c>
      <c r="B3984" s="3" t="s">
        <v>246</v>
      </c>
      <c r="C3984" s="3" t="s">
        <v>145</v>
      </c>
      <c r="D3984" s="4">
        <v>220129.55690746967</v>
      </c>
      <c r="E3984" t="str">
        <f t="shared" si="124"/>
        <v>Oct</v>
      </c>
      <c r="F3984" t="str">
        <f t="shared" si="125"/>
        <v>2022</v>
      </c>
    </row>
    <row r="3985" spans="1:6" x14ac:dyDescent="0.25">
      <c r="A3985" s="5" t="s">
        <v>248</v>
      </c>
      <c r="B3985" s="3" t="s">
        <v>246</v>
      </c>
      <c r="C3985" s="3" t="s">
        <v>146</v>
      </c>
      <c r="D3985" s="4">
        <v>123317.15851117045</v>
      </c>
      <c r="E3985" t="str">
        <f t="shared" si="124"/>
        <v>Nov</v>
      </c>
      <c r="F3985" t="str">
        <f t="shared" si="125"/>
        <v>2022</v>
      </c>
    </row>
    <row r="3986" spans="1:6" x14ac:dyDescent="0.25">
      <c r="A3986" s="5" t="s">
        <v>248</v>
      </c>
      <c r="B3986" s="3" t="s">
        <v>246</v>
      </c>
      <c r="C3986" s="3" t="s">
        <v>147</v>
      </c>
      <c r="D3986" s="4">
        <v>122346.08530201839</v>
      </c>
      <c r="E3986" t="str">
        <f t="shared" si="124"/>
        <v>Dec</v>
      </c>
      <c r="F3986" t="str">
        <f t="shared" si="125"/>
        <v>2022</v>
      </c>
    </row>
    <row r="3987" spans="1:6" x14ac:dyDescent="0.25">
      <c r="A3987" s="5" t="s">
        <v>248</v>
      </c>
      <c r="B3987" s="3" t="s">
        <v>246</v>
      </c>
      <c r="C3987" s="3" t="s">
        <v>148</v>
      </c>
      <c r="D3987" s="4">
        <v>120638.53748771225</v>
      </c>
      <c r="E3987" t="str">
        <f t="shared" si="124"/>
        <v>Jan</v>
      </c>
      <c r="F3987" t="str">
        <f t="shared" si="125"/>
        <v>2023</v>
      </c>
    </row>
    <row r="3988" spans="1:6" x14ac:dyDescent="0.25">
      <c r="A3988" s="5" t="s">
        <v>248</v>
      </c>
      <c r="B3988" s="3" t="s">
        <v>246</v>
      </c>
      <c r="C3988" s="3" t="s">
        <v>149</v>
      </c>
      <c r="D3988" s="4">
        <v>118992.03979152846</v>
      </c>
      <c r="E3988" t="str">
        <f t="shared" si="124"/>
        <v>Feb</v>
      </c>
      <c r="F3988" t="str">
        <f t="shared" si="125"/>
        <v>2023</v>
      </c>
    </row>
    <row r="3989" spans="1:6" x14ac:dyDescent="0.25">
      <c r="A3989" s="5" t="s">
        <v>248</v>
      </c>
      <c r="B3989" s="3" t="s">
        <v>246</v>
      </c>
      <c r="C3989" s="3" t="s">
        <v>150</v>
      </c>
      <c r="D3989" s="4">
        <v>118573.68567849728</v>
      </c>
      <c r="E3989" t="str">
        <f t="shared" si="124"/>
        <v>Mar</v>
      </c>
      <c r="F3989" t="str">
        <f t="shared" si="125"/>
        <v>2023</v>
      </c>
    </row>
    <row r="3990" spans="1:6" x14ac:dyDescent="0.25">
      <c r="A3990" s="5" t="s">
        <v>248</v>
      </c>
      <c r="B3990" s="3" t="s">
        <v>246</v>
      </c>
      <c r="C3990" s="3" t="s">
        <v>151</v>
      </c>
      <c r="D3990" s="4">
        <v>116285.74681416572</v>
      </c>
      <c r="E3990" t="str">
        <f t="shared" si="124"/>
        <v>Apr</v>
      </c>
      <c r="F3990" t="str">
        <f t="shared" si="125"/>
        <v>2023</v>
      </c>
    </row>
    <row r="3991" spans="1:6" x14ac:dyDescent="0.25">
      <c r="A3991" s="5" t="s">
        <v>248</v>
      </c>
      <c r="B3991" s="3" t="s">
        <v>246</v>
      </c>
      <c r="C3991" s="3" t="s">
        <v>152</v>
      </c>
      <c r="D3991" s="4">
        <v>114932.47692066021</v>
      </c>
      <c r="E3991" t="str">
        <f t="shared" si="124"/>
        <v>May</v>
      </c>
      <c r="F3991" t="str">
        <f t="shared" si="125"/>
        <v>2023</v>
      </c>
    </row>
    <row r="3992" spans="1:6" x14ac:dyDescent="0.25">
      <c r="A3992" s="5" t="s">
        <v>248</v>
      </c>
      <c r="B3992" s="3" t="s">
        <v>246</v>
      </c>
      <c r="C3992" s="3" t="s">
        <v>153</v>
      </c>
      <c r="D3992" s="4">
        <v>113605.90825378825</v>
      </c>
      <c r="E3992" t="str">
        <f t="shared" si="124"/>
        <v>Jun</v>
      </c>
      <c r="F3992" t="str">
        <f t="shared" si="125"/>
        <v>2023</v>
      </c>
    </row>
    <row r="3993" spans="1:6" x14ac:dyDescent="0.25">
      <c r="A3993" s="5" t="s">
        <v>248</v>
      </c>
      <c r="B3993" s="3" t="s">
        <v>246</v>
      </c>
      <c r="C3993" s="3" t="s">
        <v>154</v>
      </c>
      <c r="D3993" s="4">
        <v>112311.54261901398</v>
      </c>
      <c r="E3993" t="str">
        <f t="shared" si="124"/>
        <v>Jul</v>
      </c>
      <c r="F3993" t="str">
        <f t="shared" si="125"/>
        <v>2023</v>
      </c>
    </row>
    <row r="3994" spans="1:6" x14ac:dyDescent="0.25">
      <c r="A3994" s="5" t="s">
        <v>248</v>
      </c>
      <c r="B3994" s="3" t="s">
        <v>246</v>
      </c>
      <c r="C3994" s="3" t="s">
        <v>155</v>
      </c>
      <c r="D3994" s="4">
        <v>111054.60234971272</v>
      </c>
      <c r="E3994" t="str">
        <f t="shared" si="124"/>
        <v>Aug</v>
      </c>
      <c r="F3994" t="str">
        <f t="shared" si="125"/>
        <v>2023</v>
      </c>
    </row>
    <row r="3995" spans="1:6" x14ac:dyDescent="0.25">
      <c r="A3995" s="5" t="s">
        <v>248</v>
      </c>
      <c r="B3995" s="3" t="s">
        <v>246</v>
      </c>
      <c r="C3995" s="3" t="s">
        <v>156</v>
      </c>
      <c r="D3995" s="4">
        <v>109770.91931237993</v>
      </c>
      <c r="E3995" t="str">
        <f t="shared" si="124"/>
        <v>Sep</v>
      </c>
      <c r="F3995" t="str">
        <f t="shared" si="125"/>
        <v>2023</v>
      </c>
    </row>
    <row r="3996" spans="1:6" x14ac:dyDescent="0.25">
      <c r="A3996" s="5" t="s">
        <v>248</v>
      </c>
      <c r="B3996" s="3" t="s">
        <v>246</v>
      </c>
      <c r="C3996" s="3" t="s">
        <v>157</v>
      </c>
      <c r="D3996" s="4">
        <v>108451.30113144216</v>
      </c>
      <c r="E3996" t="str">
        <f t="shared" si="124"/>
        <v>Oct</v>
      </c>
      <c r="F3996" t="str">
        <f t="shared" si="125"/>
        <v>2023</v>
      </c>
    </row>
    <row r="3997" spans="1:6" x14ac:dyDescent="0.25">
      <c r="A3997" s="5" t="s">
        <v>248</v>
      </c>
      <c r="B3997" s="3" t="s">
        <v>246</v>
      </c>
      <c r="C3997" s="3" t="s">
        <v>158</v>
      </c>
      <c r="D3997" s="4">
        <v>107186.23891677594</v>
      </c>
      <c r="E3997" t="str">
        <f t="shared" si="124"/>
        <v>Nov</v>
      </c>
      <c r="F3997" t="str">
        <f t="shared" si="125"/>
        <v>2023</v>
      </c>
    </row>
    <row r="3998" spans="1:6" x14ac:dyDescent="0.25">
      <c r="A3998" s="5" t="s">
        <v>248</v>
      </c>
      <c r="B3998" s="3" t="s">
        <v>246</v>
      </c>
      <c r="C3998" s="3" t="s">
        <v>159</v>
      </c>
      <c r="D3998" s="4">
        <v>106363.65688811282</v>
      </c>
      <c r="E3998" t="str">
        <f t="shared" si="124"/>
        <v>Dec</v>
      </c>
      <c r="F3998" t="str">
        <f t="shared" si="125"/>
        <v>2023</v>
      </c>
    </row>
    <row r="3999" spans="1:6" x14ac:dyDescent="0.25">
      <c r="A3999" s="5" t="s">
        <v>248</v>
      </c>
      <c r="B3999" s="3" t="s">
        <v>246</v>
      </c>
      <c r="C3999" s="3" t="s">
        <v>160</v>
      </c>
      <c r="D3999" s="4">
        <v>104867.9005297089</v>
      </c>
      <c r="E3999" t="str">
        <f t="shared" si="124"/>
        <v>Jan</v>
      </c>
      <c r="F3999" t="str">
        <f t="shared" si="125"/>
        <v>2024</v>
      </c>
    </row>
    <row r="4000" spans="1:6" x14ac:dyDescent="0.25">
      <c r="A4000" s="5" t="s">
        <v>248</v>
      </c>
      <c r="B4000" s="3" t="s">
        <v>246</v>
      </c>
      <c r="C4000" s="3" t="s">
        <v>161</v>
      </c>
      <c r="D4000" s="4">
        <v>103542.83288466529</v>
      </c>
      <c r="E4000" t="str">
        <f t="shared" si="124"/>
        <v>Feb</v>
      </c>
      <c r="F4000" t="str">
        <f t="shared" si="125"/>
        <v>2024</v>
      </c>
    </row>
    <row r="4001" spans="1:6" x14ac:dyDescent="0.25">
      <c r="A4001" s="5" t="s">
        <v>248</v>
      </c>
      <c r="B4001" s="3" t="s">
        <v>246</v>
      </c>
      <c r="C4001" s="3" t="s">
        <v>162</v>
      </c>
      <c r="D4001" s="4">
        <v>103079.7873176727</v>
      </c>
      <c r="E4001" t="str">
        <f t="shared" si="124"/>
        <v>Mar</v>
      </c>
      <c r="F4001" t="str">
        <f t="shared" si="125"/>
        <v>2024</v>
      </c>
    </row>
    <row r="4002" spans="1:6" x14ac:dyDescent="0.25">
      <c r="A4002" s="5" t="s">
        <v>248</v>
      </c>
      <c r="B4002" s="3" t="s">
        <v>246</v>
      </c>
      <c r="C4002" s="3" t="s">
        <v>163</v>
      </c>
      <c r="D4002" s="4">
        <v>101044.88920653414</v>
      </c>
      <c r="E4002" t="str">
        <f t="shared" si="124"/>
        <v>Apr</v>
      </c>
      <c r="F4002" t="str">
        <f t="shared" si="125"/>
        <v>2024</v>
      </c>
    </row>
    <row r="4003" spans="1:6" x14ac:dyDescent="0.25">
      <c r="A4003" s="5" t="s">
        <v>248</v>
      </c>
      <c r="B4003" s="3" t="s">
        <v>246</v>
      </c>
      <c r="C4003" s="3" t="s">
        <v>164</v>
      </c>
      <c r="D4003" s="4">
        <v>99885.440828697567</v>
      </c>
      <c r="E4003" t="str">
        <f t="shared" si="124"/>
        <v>May</v>
      </c>
      <c r="F4003" t="str">
        <f t="shared" si="125"/>
        <v>2024</v>
      </c>
    </row>
    <row r="4004" spans="1:6" x14ac:dyDescent="0.25">
      <c r="A4004" s="5" t="s">
        <v>248</v>
      </c>
      <c r="B4004" s="3" t="s">
        <v>246</v>
      </c>
      <c r="C4004" s="3" t="s">
        <v>165</v>
      </c>
      <c r="D4004" s="4">
        <v>98762.121397294177</v>
      </c>
      <c r="E4004" t="str">
        <f t="shared" si="124"/>
        <v>Jun</v>
      </c>
      <c r="F4004" t="str">
        <f t="shared" si="125"/>
        <v>2024</v>
      </c>
    </row>
    <row r="4005" spans="1:6" x14ac:dyDescent="0.25">
      <c r="A4005" s="5" t="s">
        <v>248</v>
      </c>
      <c r="B4005" s="3" t="s">
        <v>246</v>
      </c>
      <c r="C4005" s="3" t="s">
        <v>166</v>
      </c>
      <c r="D4005" s="4">
        <v>97586.795230575532</v>
      </c>
      <c r="E4005" t="str">
        <f t="shared" si="124"/>
        <v>Jul</v>
      </c>
      <c r="F4005" t="str">
        <f t="shared" si="125"/>
        <v>2024</v>
      </c>
    </row>
    <row r="4006" spans="1:6" x14ac:dyDescent="0.25">
      <c r="A4006" s="5" t="s">
        <v>248</v>
      </c>
      <c r="B4006" s="3" t="s">
        <v>246</v>
      </c>
      <c r="C4006" s="3" t="s">
        <v>167</v>
      </c>
      <c r="D4006" s="4">
        <v>96468.743873406958</v>
      </c>
      <c r="E4006" t="str">
        <f t="shared" si="124"/>
        <v>Aug</v>
      </c>
      <c r="F4006" t="str">
        <f t="shared" si="125"/>
        <v>2024</v>
      </c>
    </row>
    <row r="4007" spans="1:6" x14ac:dyDescent="0.25">
      <c r="A4007" s="5" t="s">
        <v>248</v>
      </c>
      <c r="B4007" s="3" t="s">
        <v>246</v>
      </c>
      <c r="C4007" s="3" t="s">
        <v>168</v>
      </c>
      <c r="D4007" s="4">
        <v>95357.03771957563</v>
      </c>
      <c r="E4007" t="str">
        <f t="shared" si="124"/>
        <v>Sep</v>
      </c>
      <c r="F4007" t="str">
        <f t="shared" si="125"/>
        <v>2024</v>
      </c>
    </row>
    <row r="4008" spans="1:6" x14ac:dyDescent="0.25">
      <c r="A4008" s="5" t="s">
        <v>248</v>
      </c>
      <c r="B4008" s="3" t="s">
        <v>246</v>
      </c>
      <c r="C4008" s="3" t="s">
        <v>169</v>
      </c>
      <c r="D4008" s="4">
        <v>94242.301351035043</v>
      </c>
      <c r="E4008" t="str">
        <f t="shared" si="124"/>
        <v>Oct</v>
      </c>
      <c r="F4008" t="str">
        <f t="shared" si="125"/>
        <v>2024</v>
      </c>
    </row>
    <row r="4009" spans="1:6" x14ac:dyDescent="0.25">
      <c r="A4009" s="5" t="s">
        <v>248</v>
      </c>
      <c r="B4009" s="3" t="s">
        <v>246</v>
      </c>
      <c r="C4009" s="3" t="s">
        <v>170</v>
      </c>
      <c r="D4009" s="4">
        <v>93162.510752324626</v>
      </c>
      <c r="E4009" t="str">
        <f t="shared" si="124"/>
        <v>Nov</v>
      </c>
      <c r="F4009" t="str">
        <f t="shared" si="125"/>
        <v>2024</v>
      </c>
    </row>
    <row r="4010" spans="1:6" x14ac:dyDescent="0.25">
      <c r="A4010" s="5" t="s">
        <v>248</v>
      </c>
      <c r="B4010" s="3" t="s">
        <v>246</v>
      </c>
      <c r="C4010" s="3" t="s">
        <v>171</v>
      </c>
      <c r="D4010" s="4">
        <v>92442.908815926537</v>
      </c>
      <c r="E4010" t="str">
        <f t="shared" si="124"/>
        <v>Dec</v>
      </c>
      <c r="F4010" t="str">
        <f t="shared" si="125"/>
        <v>2024</v>
      </c>
    </row>
    <row r="4011" spans="1:6" x14ac:dyDescent="0.25">
      <c r="A4011" s="5" t="s">
        <v>248</v>
      </c>
      <c r="B4011" s="3" t="s">
        <v>246</v>
      </c>
      <c r="C4011" s="3" t="s">
        <v>172</v>
      </c>
      <c r="D4011" s="4">
        <v>91076.89808546385</v>
      </c>
      <c r="E4011" t="str">
        <f t="shared" si="124"/>
        <v>Jan</v>
      </c>
      <c r="F4011" t="str">
        <f t="shared" si="125"/>
        <v>2025</v>
      </c>
    </row>
    <row r="4012" spans="1:6" x14ac:dyDescent="0.25">
      <c r="A4012" s="5" t="s">
        <v>248</v>
      </c>
      <c r="B4012" s="3" t="s">
        <v>246</v>
      </c>
      <c r="C4012" s="3" t="s">
        <v>173</v>
      </c>
      <c r="D4012" s="4">
        <v>89879.530146476231</v>
      </c>
      <c r="E4012" t="str">
        <f t="shared" si="124"/>
        <v>Feb</v>
      </c>
      <c r="F4012" t="str">
        <f t="shared" si="125"/>
        <v>2025</v>
      </c>
    </row>
    <row r="4013" spans="1:6" x14ac:dyDescent="0.25">
      <c r="A4013" s="5" t="s">
        <v>248</v>
      </c>
      <c r="B4013" s="3" t="s">
        <v>246</v>
      </c>
      <c r="C4013" s="3" t="s">
        <v>174</v>
      </c>
      <c r="D4013" s="4">
        <v>89316.752064461631</v>
      </c>
      <c r="E4013" t="str">
        <f t="shared" si="124"/>
        <v>Mar</v>
      </c>
      <c r="F4013" t="str">
        <f t="shared" si="125"/>
        <v>2025</v>
      </c>
    </row>
    <row r="4014" spans="1:6" x14ac:dyDescent="0.25">
      <c r="A4014" s="5" t="s">
        <v>248</v>
      </c>
      <c r="B4014" s="3" t="s">
        <v>246</v>
      </c>
      <c r="C4014" s="3" t="s">
        <v>175</v>
      </c>
      <c r="D4014" s="4">
        <v>87746.170459572895</v>
      </c>
      <c r="E4014" t="str">
        <f t="shared" si="124"/>
        <v>Apr</v>
      </c>
      <c r="F4014" t="str">
        <f t="shared" si="125"/>
        <v>2025</v>
      </c>
    </row>
    <row r="4015" spans="1:6" x14ac:dyDescent="0.25">
      <c r="A4015" s="5" t="s">
        <v>248</v>
      </c>
      <c r="B4015" s="3" t="s">
        <v>246</v>
      </c>
      <c r="C4015" s="3" t="s">
        <v>176</v>
      </c>
      <c r="D4015" s="4">
        <v>86726.133201182776</v>
      </c>
      <c r="E4015" t="str">
        <f t="shared" si="124"/>
        <v>May</v>
      </c>
      <c r="F4015" t="str">
        <f t="shared" si="125"/>
        <v>2025</v>
      </c>
    </row>
    <row r="4016" spans="1:6" x14ac:dyDescent="0.25">
      <c r="A4016" s="5" t="s">
        <v>248</v>
      </c>
      <c r="B4016" s="3" t="s">
        <v>246</v>
      </c>
      <c r="C4016" s="3" t="s">
        <v>177</v>
      </c>
      <c r="D4016" s="4">
        <v>85673.688137556746</v>
      </c>
      <c r="E4016" t="str">
        <f t="shared" si="124"/>
        <v>Jun</v>
      </c>
      <c r="F4016" t="str">
        <f t="shared" si="125"/>
        <v>2025</v>
      </c>
    </row>
    <row r="4017" spans="1:6" x14ac:dyDescent="0.25">
      <c r="A4017" s="5" t="s">
        <v>248</v>
      </c>
      <c r="B4017" s="3" t="s">
        <v>246</v>
      </c>
      <c r="C4017" s="3" t="s">
        <v>178</v>
      </c>
      <c r="D4017" s="4">
        <v>84662.381523055054</v>
      </c>
      <c r="E4017" t="str">
        <f t="shared" si="124"/>
        <v>Jul</v>
      </c>
      <c r="F4017" t="str">
        <f t="shared" si="125"/>
        <v>2025</v>
      </c>
    </row>
    <row r="4018" spans="1:6" x14ac:dyDescent="0.25">
      <c r="A4018" s="5" t="s">
        <v>248</v>
      </c>
      <c r="B4018" s="3" t="s">
        <v>246</v>
      </c>
      <c r="C4018" s="3" t="s">
        <v>179</v>
      </c>
      <c r="D4018" s="4">
        <v>83637.966667406086</v>
      </c>
      <c r="E4018" t="str">
        <f t="shared" si="124"/>
        <v>Aug</v>
      </c>
      <c r="F4018" t="str">
        <f t="shared" si="125"/>
        <v>2025</v>
      </c>
    </row>
    <row r="4019" spans="1:6" x14ac:dyDescent="0.25">
      <c r="A4019" s="5" t="s">
        <v>248</v>
      </c>
      <c r="B4019" s="3" t="s">
        <v>246</v>
      </c>
      <c r="C4019" s="3" t="s">
        <v>180</v>
      </c>
      <c r="D4019" s="4">
        <v>82675.730397731793</v>
      </c>
      <c r="E4019" t="str">
        <f t="shared" si="124"/>
        <v>Sep</v>
      </c>
      <c r="F4019" t="str">
        <f t="shared" si="125"/>
        <v>2025</v>
      </c>
    </row>
    <row r="4020" spans="1:6" x14ac:dyDescent="0.25">
      <c r="A4020" s="5" t="s">
        <v>248</v>
      </c>
      <c r="B4020" s="3" t="s">
        <v>246</v>
      </c>
      <c r="C4020" s="3" t="s">
        <v>181</v>
      </c>
      <c r="D4020" s="4">
        <v>81636.374387499469</v>
      </c>
      <c r="E4020" t="str">
        <f t="shared" si="124"/>
        <v>Oct</v>
      </c>
      <c r="F4020" t="str">
        <f t="shared" si="125"/>
        <v>2025</v>
      </c>
    </row>
    <row r="4021" spans="1:6" x14ac:dyDescent="0.25">
      <c r="A4021" s="5" t="s">
        <v>248</v>
      </c>
      <c r="B4021" s="3" t="s">
        <v>246</v>
      </c>
      <c r="C4021" s="3" t="s">
        <v>182</v>
      </c>
      <c r="D4021" s="4">
        <v>80637.470002333677</v>
      </c>
      <c r="E4021" t="str">
        <f t="shared" si="124"/>
        <v>Nov</v>
      </c>
      <c r="F4021" t="str">
        <f t="shared" si="125"/>
        <v>2025</v>
      </c>
    </row>
    <row r="4022" spans="1:6" x14ac:dyDescent="0.25">
      <c r="A4022" s="5" t="s">
        <v>248</v>
      </c>
      <c r="B4022" s="3" t="s">
        <v>246</v>
      </c>
      <c r="C4022" s="3" t="s">
        <v>183</v>
      </c>
      <c r="D4022" s="4">
        <v>80008.556107119046</v>
      </c>
      <c r="E4022" t="str">
        <f t="shared" si="124"/>
        <v>Dec</v>
      </c>
      <c r="F4022" t="str">
        <f t="shared" si="125"/>
        <v>2025</v>
      </c>
    </row>
    <row r="4023" spans="1:6" x14ac:dyDescent="0.25">
      <c r="A4023" s="5" t="s">
        <v>248</v>
      </c>
      <c r="B4023" s="3" t="s">
        <v>246</v>
      </c>
      <c r="C4023" s="3" t="s">
        <v>184</v>
      </c>
      <c r="D4023" s="4">
        <v>78838.698478658363</v>
      </c>
      <c r="E4023" t="str">
        <f t="shared" si="124"/>
        <v>Jan</v>
      </c>
      <c r="F4023" t="str">
        <f t="shared" si="125"/>
        <v>2026</v>
      </c>
    </row>
    <row r="4024" spans="1:6" x14ac:dyDescent="0.25">
      <c r="A4024" s="5" t="s">
        <v>248</v>
      </c>
      <c r="B4024" s="3" t="s">
        <v>246</v>
      </c>
      <c r="C4024" s="3" t="s">
        <v>185</v>
      </c>
      <c r="D4024" s="4">
        <v>77834.516013004497</v>
      </c>
      <c r="E4024" t="str">
        <f t="shared" si="124"/>
        <v>Feb</v>
      </c>
      <c r="F4024" t="str">
        <f t="shared" si="125"/>
        <v>2026</v>
      </c>
    </row>
    <row r="4025" spans="1:6" x14ac:dyDescent="0.25">
      <c r="A4025" s="5" t="s">
        <v>248</v>
      </c>
      <c r="B4025" s="3" t="s">
        <v>246</v>
      </c>
      <c r="C4025" s="3" t="s">
        <v>186</v>
      </c>
      <c r="D4025" s="4">
        <v>77206.010107591981</v>
      </c>
      <c r="E4025" t="str">
        <f t="shared" si="124"/>
        <v>Mar</v>
      </c>
      <c r="F4025" t="str">
        <f t="shared" si="125"/>
        <v>2026</v>
      </c>
    </row>
    <row r="4026" spans="1:6" x14ac:dyDescent="0.25">
      <c r="A4026" s="5" t="s">
        <v>248</v>
      </c>
      <c r="B4026" s="3" t="s">
        <v>246</v>
      </c>
      <c r="C4026" s="3" t="s">
        <v>187</v>
      </c>
      <c r="D4026" s="4">
        <v>75965.706254466204</v>
      </c>
      <c r="E4026" t="str">
        <f t="shared" si="124"/>
        <v>Apr</v>
      </c>
      <c r="F4026" t="str">
        <f t="shared" si="125"/>
        <v>2026</v>
      </c>
    </row>
    <row r="4027" spans="1:6" x14ac:dyDescent="0.25">
      <c r="A4027" s="5" t="s">
        <v>248</v>
      </c>
      <c r="B4027" s="3" t="s">
        <v>246</v>
      </c>
      <c r="C4027" s="3" t="s">
        <v>189</v>
      </c>
      <c r="D4027" s="4">
        <v>75074.46174274871</v>
      </c>
      <c r="E4027" t="str">
        <f t="shared" si="124"/>
        <v>May</v>
      </c>
      <c r="F4027" t="str">
        <f t="shared" si="125"/>
        <v>2026</v>
      </c>
    </row>
    <row r="4028" spans="1:6" x14ac:dyDescent="0.25">
      <c r="A4028" s="5" t="s">
        <v>248</v>
      </c>
      <c r="B4028" s="3" t="s">
        <v>246</v>
      </c>
      <c r="C4028" s="3" t="s">
        <v>191</v>
      </c>
      <c r="D4028" s="4">
        <v>74187.638594092161</v>
      </c>
      <c r="E4028" t="str">
        <f t="shared" si="124"/>
        <v>Jun</v>
      </c>
      <c r="F4028" t="str">
        <f t="shared" si="125"/>
        <v>2026</v>
      </c>
    </row>
    <row r="4029" spans="1:6" x14ac:dyDescent="0.25">
      <c r="A4029" s="5" t="s">
        <v>248</v>
      </c>
      <c r="B4029" s="3" t="s">
        <v>246</v>
      </c>
      <c r="C4029" s="3" t="s">
        <v>192</v>
      </c>
      <c r="D4029" s="4">
        <v>73319.68864706115</v>
      </c>
      <c r="E4029" t="str">
        <f t="shared" si="124"/>
        <v>Jul</v>
      </c>
      <c r="F4029" t="str">
        <f t="shared" si="125"/>
        <v>2026</v>
      </c>
    </row>
    <row r="4030" spans="1:6" x14ac:dyDescent="0.25">
      <c r="A4030" s="5" t="s">
        <v>248</v>
      </c>
      <c r="B4030" s="3" t="s">
        <v>246</v>
      </c>
      <c r="C4030" s="3" t="s">
        <v>193</v>
      </c>
      <c r="D4030" s="4">
        <v>72433.308569133282</v>
      </c>
      <c r="E4030" t="str">
        <f t="shared" si="124"/>
        <v>Aug</v>
      </c>
      <c r="F4030" t="str">
        <f t="shared" si="125"/>
        <v>2026</v>
      </c>
    </row>
    <row r="4031" spans="1:6" x14ac:dyDescent="0.25">
      <c r="A4031" s="5" t="s">
        <v>248</v>
      </c>
      <c r="B4031" s="3" t="s">
        <v>246</v>
      </c>
      <c r="C4031" s="3" t="s">
        <v>194</v>
      </c>
      <c r="D4031" s="4">
        <v>71574.522013074267</v>
      </c>
      <c r="E4031" t="str">
        <f t="shared" si="124"/>
        <v>Sep</v>
      </c>
      <c r="F4031" t="str">
        <f t="shared" si="125"/>
        <v>2026</v>
      </c>
    </row>
    <row r="4032" spans="1:6" x14ac:dyDescent="0.25">
      <c r="A4032" s="5" t="s">
        <v>248</v>
      </c>
      <c r="B4032" s="3" t="s">
        <v>246</v>
      </c>
      <c r="C4032" s="3" t="s">
        <v>195</v>
      </c>
      <c r="D4032" s="4">
        <v>70702.398408089037</v>
      </c>
      <c r="E4032" t="str">
        <f t="shared" si="124"/>
        <v>Oct</v>
      </c>
      <c r="F4032" t="str">
        <f t="shared" si="125"/>
        <v>2026</v>
      </c>
    </row>
    <row r="4033" spans="1:6" x14ac:dyDescent="0.25">
      <c r="A4033" s="5" t="s">
        <v>248</v>
      </c>
      <c r="B4033" s="3" t="s">
        <v>246</v>
      </c>
      <c r="C4033" s="3" t="s">
        <v>196</v>
      </c>
      <c r="D4033" s="4">
        <v>69856.308708657598</v>
      </c>
      <c r="E4033" t="str">
        <f t="shared" si="124"/>
        <v>Nov</v>
      </c>
      <c r="F4033" t="str">
        <f t="shared" si="125"/>
        <v>2026</v>
      </c>
    </row>
    <row r="4034" spans="1:6" x14ac:dyDescent="0.25">
      <c r="A4034" s="5" t="s">
        <v>248</v>
      </c>
      <c r="B4034" s="3" t="s">
        <v>246</v>
      </c>
      <c r="C4034" s="3" t="s">
        <v>197</v>
      </c>
      <c r="D4034" s="4">
        <v>69273.472337806568</v>
      </c>
      <c r="E4034" t="str">
        <f t="shared" si="124"/>
        <v>Dec</v>
      </c>
      <c r="F4034" t="str">
        <f t="shared" si="125"/>
        <v>2026</v>
      </c>
    </row>
    <row r="4035" spans="1:6" x14ac:dyDescent="0.25">
      <c r="A4035" s="5" t="s">
        <v>248</v>
      </c>
      <c r="B4035" s="3" t="s">
        <v>246</v>
      </c>
      <c r="C4035" s="3" t="s">
        <v>198</v>
      </c>
      <c r="D4035" s="4">
        <v>68191.334480591468</v>
      </c>
      <c r="E4035" t="str">
        <f t="shared" ref="E4035:E4098" si="126">MID(C4035,1,3)</f>
        <v>Jan</v>
      </c>
      <c r="F4035" t="str">
        <f t="shared" ref="F4035:F4098" si="127">MID(C4035,5,4)</f>
        <v>2027</v>
      </c>
    </row>
    <row r="4036" spans="1:6" x14ac:dyDescent="0.25">
      <c r="A4036" s="5" t="s">
        <v>248</v>
      </c>
      <c r="B4036" s="3" t="s">
        <v>246</v>
      </c>
      <c r="C4036" s="3" t="s">
        <v>199</v>
      </c>
      <c r="D4036" s="4">
        <v>67276.848457336557</v>
      </c>
      <c r="E4036" t="str">
        <f t="shared" si="126"/>
        <v>Feb</v>
      </c>
      <c r="F4036" t="str">
        <f t="shared" si="127"/>
        <v>2027</v>
      </c>
    </row>
    <row r="4037" spans="1:6" x14ac:dyDescent="0.25">
      <c r="A4037" s="5" t="s">
        <v>248</v>
      </c>
      <c r="B4037" s="3" t="s">
        <v>246</v>
      </c>
      <c r="C4037" s="3" t="s">
        <v>200</v>
      </c>
      <c r="D4037" s="4">
        <v>66730.144188726175</v>
      </c>
      <c r="E4037" t="str">
        <f t="shared" si="126"/>
        <v>Mar</v>
      </c>
      <c r="F4037" t="str">
        <f t="shared" si="127"/>
        <v>2027</v>
      </c>
    </row>
    <row r="4038" spans="1:6" x14ac:dyDescent="0.25">
      <c r="A4038" s="5" t="s">
        <v>248</v>
      </c>
      <c r="B4038" s="3" t="s">
        <v>246</v>
      </c>
      <c r="C4038" s="3" t="s">
        <v>201</v>
      </c>
      <c r="D4038" s="4">
        <v>65311.735375586446</v>
      </c>
      <c r="E4038" t="str">
        <f t="shared" si="126"/>
        <v>Apr</v>
      </c>
      <c r="F4038" t="str">
        <f t="shared" si="127"/>
        <v>2027</v>
      </c>
    </row>
    <row r="4039" spans="1:6" x14ac:dyDescent="0.25">
      <c r="A4039" s="5" t="s">
        <v>248</v>
      </c>
      <c r="B4039" s="3" t="s">
        <v>246</v>
      </c>
      <c r="C4039" s="3" t="s">
        <v>202</v>
      </c>
      <c r="D4039" s="4">
        <v>64510.514228225489</v>
      </c>
      <c r="E4039" t="str">
        <f t="shared" si="126"/>
        <v>May</v>
      </c>
      <c r="F4039" t="str">
        <f t="shared" si="127"/>
        <v>2027</v>
      </c>
    </row>
    <row r="4040" spans="1:6" x14ac:dyDescent="0.25">
      <c r="A4040" s="5" t="s">
        <v>248</v>
      </c>
      <c r="B4040" s="3" t="s">
        <v>246</v>
      </c>
      <c r="C4040" s="3" t="s">
        <v>203</v>
      </c>
      <c r="D4040" s="4">
        <v>63718.743059449705</v>
      </c>
      <c r="E4040" t="str">
        <f t="shared" si="126"/>
        <v>Jun</v>
      </c>
      <c r="F4040" t="str">
        <f t="shared" si="127"/>
        <v>2027</v>
      </c>
    </row>
    <row r="4041" spans="1:6" x14ac:dyDescent="0.25">
      <c r="A4041" s="5" t="s">
        <v>248</v>
      </c>
      <c r="B4041" s="3" t="s">
        <v>246</v>
      </c>
      <c r="C4041" s="3" t="s">
        <v>204</v>
      </c>
      <c r="D4041" s="4">
        <v>62901.644346989648</v>
      </c>
      <c r="E4041" t="str">
        <f t="shared" si="126"/>
        <v>Jul</v>
      </c>
      <c r="F4041" t="str">
        <f t="shared" si="127"/>
        <v>2027</v>
      </c>
    </row>
    <row r="4042" spans="1:6" x14ac:dyDescent="0.25">
      <c r="A4042" s="5" t="s">
        <v>248</v>
      </c>
      <c r="B4042" s="3" t="s">
        <v>246</v>
      </c>
      <c r="C4042" s="3" t="s">
        <v>205</v>
      </c>
      <c r="D4042" s="4">
        <v>62094.791132178696</v>
      </c>
      <c r="E4042" t="str">
        <f t="shared" si="126"/>
        <v>Aug</v>
      </c>
      <c r="F4042" t="str">
        <f t="shared" si="127"/>
        <v>2027</v>
      </c>
    </row>
    <row r="4043" spans="1:6" x14ac:dyDescent="0.25">
      <c r="A4043" s="5" t="s">
        <v>248</v>
      </c>
      <c r="B4043" s="3" t="s">
        <v>246</v>
      </c>
      <c r="C4043" s="3" t="s">
        <v>206</v>
      </c>
      <c r="D4043" s="4">
        <v>61259.444310873252</v>
      </c>
      <c r="E4043" t="str">
        <f t="shared" si="126"/>
        <v>Sep</v>
      </c>
      <c r="F4043" t="str">
        <f t="shared" si="127"/>
        <v>2027</v>
      </c>
    </row>
    <row r="4044" spans="1:6" x14ac:dyDescent="0.25">
      <c r="A4044" s="5" t="s">
        <v>248</v>
      </c>
      <c r="B4044" s="3" t="s">
        <v>246</v>
      </c>
      <c r="C4044" s="3" t="s">
        <v>207</v>
      </c>
      <c r="D4044" s="4">
        <v>906.7727401945159</v>
      </c>
      <c r="E4044" t="str">
        <f t="shared" si="126"/>
        <v>Oct</v>
      </c>
      <c r="F4044" t="str">
        <f t="shared" si="127"/>
        <v>2027</v>
      </c>
    </row>
    <row r="4045" spans="1:6" x14ac:dyDescent="0.25">
      <c r="A4045" s="5" t="s">
        <v>249</v>
      </c>
      <c r="B4045" s="3" t="s">
        <v>3</v>
      </c>
      <c r="C4045" s="3" t="s">
        <v>4</v>
      </c>
      <c r="D4045" s="4">
        <v>4223952.6689191004</v>
      </c>
      <c r="E4045" t="str">
        <f t="shared" si="126"/>
        <v>Jan</v>
      </c>
      <c r="F4045" t="str">
        <f t="shared" si="127"/>
        <v>2011</v>
      </c>
    </row>
    <row r="4046" spans="1:6" x14ac:dyDescent="0.25">
      <c r="A4046" s="5" t="s">
        <v>249</v>
      </c>
      <c r="B4046" s="3" t="s">
        <v>3</v>
      </c>
      <c r="C4046" s="3" t="s">
        <v>5</v>
      </c>
      <c r="D4046" s="4">
        <v>11257286.857042458</v>
      </c>
      <c r="E4046" t="str">
        <f t="shared" si="126"/>
        <v>Feb</v>
      </c>
      <c r="F4046" t="str">
        <f t="shared" si="127"/>
        <v>2011</v>
      </c>
    </row>
    <row r="4047" spans="1:6" x14ac:dyDescent="0.25">
      <c r="A4047" s="5" t="s">
        <v>249</v>
      </c>
      <c r="B4047" s="3" t="s">
        <v>3</v>
      </c>
      <c r="C4047" s="3" t="s">
        <v>6</v>
      </c>
      <c r="D4047" s="4">
        <v>8633844.590444304</v>
      </c>
      <c r="E4047" t="str">
        <f t="shared" si="126"/>
        <v>Mar</v>
      </c>
      <c r="F4047" t="str">
        <f t="shared" si="127"/>
        <v>2011</v>
      </c>
    </row>
    <row r="4048" spans="1:6" x14ac:dyDescent="0.25">
      <c r="A4048" s="5" t="s">
        <v>249</v>
      </c>
      <c r="B4048" s="3" t="s">
        <v>3</v>
      </c>
      <c r="C4048" s="3" t="s">
        <v>7</v>
      </c>
      <c r="D4048" s="4">
        <v>6890716.638263816</v>
      </c>
      <c r="E4048" t="str">
        <f t="shared" si="126"/>
        <v>Apr</v>
      </c>
      <c r="F4048" t="str">
        <f t="shared" si="127"/>
        <v>2011</v>
      </c>
    </row>
    <row r="4049" spans="1:6" x14ac:dyDescent="0.25">
      <c r="A4049" s="5" t="s">
        <v>249</v>
      </c>
      <c r="B4049" s="3" t="s">
        <v>3</v>
      </c>
      <c r="C4049" s="3" t="s">
        <v>8</v>
      </c>
      <c r="D4049" s="4">
        <v>6215409.4043558473</v>
      </c>
      <c r="E4049" t="str">
        <f t="shared" si="126"/>
        <v>May</v>
      </c>
      <c r="F4049" t="str">
        <f t="shared" si="127"/>
        <v>2011</v>
      </c>
    </row>
    <row r="4050" spans="1:6" x14ac:dyDescent="0.25">
      <c r="A4050" s="5" t="s">
        <v>249</v>
      </c>
      <c r="B4050" s="3" t="s">
        <v>3</v>
      </c>
      <c r="C4050" s="3" t="s">
        <v>9</v>
      </c>
      <c r="D4050" s="4">
        <v>6293313.5685087666</v>
      </c>
      <c r="E4050" t="str">
        <f t="shared" si="126"/>
        <v>Jun</v>
      </c>
      <c r="F4050" t="str">
        <f t="shared" si="127"/>
        <v>2011</v>
      </c>
    </row>
    <row r="4051" spans="1:6" x14ac:dyDescent="0.25">
      <c r="A4051" s="5" t="s">
        <v>249</v>
      </c>
      <c r="B4051" s="3" t="s">
        <v>3</v>
      </c>
      <c r="C4051" s="3" t="s">
        <v>10</v>
      </c>
      <c r="D4051" s="4">
        <v>6093363.1675158273</v>
      </c>
      <c r="E4051" t="str">
        <f t="shared" si="126"/>
        <v>Jul</v>
      </c>
      <c r="F4051" t="str">
        <f t="shared" si="127"/>
        <v>2011</v>
      </c>
    </row>
    <row r="4052" spans="1:6" x14ac:dyDescent="0.25">
      <c r="A4052" s="5" t="s">
        <v>249</v>
      </c>
      <c r="B4052" s="3" t="s">
        <v>3</v>
      </c>
      <c r="C4052" s="3" t="s">
        <v>11</v>
      </c>
      <c r="D4052" s="4">
        <v>5659380.2320516314</v>
      </c>
      <c r="E4052" t="str">
        <f t="shared" si="126"/>
        <v>Aug</v>
      </c>
      <c r="F4052" t="str">
        <f t="shared" si="127"/>
        <v>2011</v>
      </c>
    </row>
    <row r="4053" spans="1:6" x14ac:dyDescent="0.25">
      <c r="A4053" s="5" t="s">
        <v>249</v>
      </c>
      <c r="B4053" s="3" t="s">
        <v>3</v>
      </c>
      <c r="C4053" s="3" t="s">
        <v>12</v>
      </c>
      <c r="D4053" s="4">
        <v>5356823.9553621849</v>
      </c>
      <c r="E4053" t="str">
        <f t="shared" si="126"/>
        <v>Sep</v>
      </c>
      <c r="F4053" t="str">
        <f t="shared" si="127"/>
        <v>2011</v>
      </c>
    </row>
    <row r="4054" spans="1:6" x14ac:dyDescent="0.25">
      <c r="A4054" s="5" t="s">
        <v>249</v>
      </c>
      <c r="B4054" s="3" t="s">
        <v>3</v>
      </c>
      <c r="C4054" s="3" t="s">
        <v>13</v>
      </c>
      <c r="D4054" s="4">
        <v>5243058.4064470716</v>
      </c>
      <c r="E4054" t="str">
        <f t="shared" si="126"/>
        <v>Oct</v>
      </c>
      <c r="F4054" t="str">
        <f t="shared" si="127"/>
        <v>2011</v>
      </c>
    </row>
    <row r="4055" spans="1:6" x14ac:dyDescent="0.25">
      <c r="A4055" s="5" t="s">
        <v>249</v>
      </c>
      <c r="B4055" s="3" t="s">
        <v>3</v>
      </c>
      <c r="C4055" s="3" t="s">
        <v>14</v>
      </c>
      <c r="D4055" s="4">
        <v>5214800.4783172254</v>
      </c>
      <c r="E4055" t="str">
        <f t="shared" si="126"/>
        <v>Nov</v>
      </c>
      <c r="F4055" t="str">
        <f t="shared" si="127"/>
        <v>2011</v>
      </c>
    </row>
    <row r="4056" spans="1:6" x14ac:dyDescent="0.25">
      <c r="A4056" s="5" t="s">
        <v>249</v>
      </c>
      <c r="B4056" s="3" t="s">
        <v>3</v>
      </c>
      <c r="C4056" s="3" t="s">
        <v>15</v>
      </c>
      <c r="D4056" s="4">
        <v>4930899.1617742963</v>
      </c>
      <c r="E4056" t="str">
        <f t="shared" si="126"/>
        <v>Dec</v>
      </c>
      <c r="F4056" t="str">
        <f t="shared" si="127"/>
        <v>2011</v>
      </c>
    </row>
    <row r="4057" spans="1:6" x14ac:dyDescent="0.25">
      <c r="A4057" s="5" t="s">
        <v>249</v>
      </c>
      <c r="B4057" s="3" t="s">
        <v>3</v>
      </c>
      <c r="C4057" s="3" t="s">
        <v>16</v>
      </c>
      <c r="D4057" s="4">
        <v>4915679.7522064857</v>
      </c>
      <c r="E4057" t="str">
        <f t="shared" si="126"/>
        <v>Jan</v>
      </c>
      <c r="F4057" t="str">
        <f t="shared" si="127"/>
        <v>2012</v>
      </c>
    </row>
    <row r="4058" spans="1:6" x14ac:dyDescent="0.25">
      <c r="A4058" s="5" t="s">
        <v>249</v>
      </c>
      <c r="B4058" s="3" t="s">
        <v>3</v>
      </c>
      <c r="C4058" s="3" t="s">
        <v>17</v>
      </c>
      <c r="D4058" s="4">
        <v>4771789.7728826944</v>
      </c>
      <c r="E4058" t="str">
        <f t="shared" si="126"/>
        <v>Feb</v>
      </c>
      <c r="F4058" t="str">
        <f t="shared" si="127"/>
        <v>2012</v>
      </c>
    </row>
    <row r="4059" spans="1:6" x14ac:dyDescent="0.25">
      <c r="A4059" s="5" t="s">
        <v>249</v>
      </c>
      <c r="B4059" s="3" t="s">
        <v>3</v>
      </c>
      <c r="C4059" s="3" t="s">
        <v>18</v>
      </c>
      <c r="D4059" s="4">
        <v>4732249.9315332621</v>
      </c>
      <c r="E4059" t="str">
        <f t="shared" si="126"/>
        <v>Mar</v>
      </c>
      <c r="F4059" t="str">
        <f t="shared" si="127"/>
        <v>2012</v>
      </c>
    </row>
    <row r="4060" spans="1:6" x14ac:dyDescent="0.25">
      <c r="A4060" s="5" t="s">
        <v>249</v>
      </c>
      <c r="B4060" s="3" t="s">
        <v>3</v>
      </c>
      <c r="C4060" s="3" t="s">
        <v>19</v>
      </c>
      <c r="D4060" s="4">
        <v>4671431.6914008725</v>
      </c>
      <c r="E4060" t="str">
        <f t="shared" si="126"/>
        <v>Apr</v>
      </c>
      <c r="F4060" t="str">
        <f t="shared" si="127"/>
        <v>2012</v>
      </c>
    </row>
    <row r="4061" spans="1:6" x14ac:dyDescent="0.25">
      <c r="A4061" s="5" t="s">
        <v>249</v>
      </c>
      <c r="B4061" s="3" t="s">
        <v>3</v>
      </c>
      <c r="C4061" s="3" t="s">
        <v>20</v>
      </c>
      <c r="D4061" s="4">
        <v>4302823.5315026473</v>
      </c>
      <c r="E4061" t="str">
        <f t="shared" si="126"/>
        <v>May</v>
      </c>
      <c r="F4061" t="str">
        <f t="shared" si="127"/>
        <v>2012</v>
      </c>
    </row>
    <row r="4062" spans="1:6" x14ac:dyDescent="0.25">
      <c r="A4062" s="5" t="s">
        <v>249</v>
      </c>
      <c r="B4062" s="3" t="s">
        <v>3</v>
      </c>
      <c r="C4062" s="3" t="s">
        <v>21</v>
      </c>
      <c r="D4062" s="4">
        <v>4036661.1427075332</v>
      </c>
      <c r="E4062" t="str">
        <f t="shared" si="126"/>
        <v>Jun</v>
      </c>
      <c r="F4062" t="str">
        <f t="shared" si="127"/>
        <v>2012</v>
      </c>
    </row>
    <row r="4063" spans="1:6" x14ac:dyDescent="0.25">
      <c r="A4063" s="5" t="s">
        <v>249</v>
      </c>
      <c r="B4063" s="3" t="s">
        <v>3</v>
      </c>
      <c r="C4063" s="3" t="s">
        <v>22</v>
      </c>
      <c r="D4063" s="4">
        <v>3631730.3925114716</v>
      </c>
      <c r="E4063" t="str">
        <f t="shared" si="126"/>
        <v>Jul</v>
      </c>
      <c r="F4063" t="str">
        <f t="shared" si="127"/>
        <v>2012</v>
      </c>
    </row>
    <row r="4064" spans="1:6" x14ac:dyDescent="0.25">
      <c r="A4064" s="5" t="s">
        <v>249</v>
      </c>
      <c r="B4064" s="3" t="s">
        <v>3</v>
      </c>
      <c r="C4064" s="3" t="s">
        <v>23</v>
      </c>
      <c r="D4064" s="4">
        <v>3430894.4143183315</v>
      </c>
      <c r="E4064" t="str">
        <f t="shared" si="126"/>
        <v>Aug</v>
      </c>
      <c r="F4064" t="str">
        <f t="shared" si="127"/>
        <v>2012</v>
      </c>
    </row>
    <row r="4065" spans="1:6" x14ac:dyDescent="0.25">
      <c r="A4065" s="5" t="s">
        <v>249</v>
      </c>
      <c r="B4065" s="3" t="s">
        <v>3</v>
      </c>
      <c r="C4065" s="3" t="s">
        <v>24</v>
      </c>
      <c r="D4065" s="4">
        <v>3251526.3148449352</v>
      </c>
      <c r="E4065" t="str">
        <f t="shared" si="126"/>
        <v>Sep</v>
      </c>
      <c r="F4065" t="str">
        <f t="shared" si="127"/>
        <v>2012</v>
      </c>
    </row>
    <row r="4066" spans="1:6" x14ac:dyDescent="0.25">
      <c r="A4066" s="5" t="s">
        <v>249</v>
      </c>
      <c r="B4066" s="3" t="s">
        <v>3</v>
      </c>
      <c r="C4066" s="3" t="s">
        <v>25</v>
      </c>
      <c r="D4066" s="4">
        <v>3167423.3125006459</v>
      </c>
      <c r="E4066" t="str">
        <f t="shared" si="126"/>
        <v>Oct</v>
      </c>
      <c r="F4066" t="str">
        <f t="shared" si="127"/>
        <v>2012</v>
      </c>
    </row>
    <row r="4067" spans="1:6" x14ac:dyDescent="0.25">
      <c r="A4067" s="5" t="s">
        <v>249</v>
      </c>
      <c r="B4067" s="3" t="s">
        <v>3</v>
      </c>
      <c r="C4067" s="3" t="s">
        <v>26</v>
      </c>
      <c r="D4067" s="4">
        <v>3984215.5202249186</v>
      </c>
      <c r="E4067" t="str">
        <f t="shared" si="126"/>
        <v>Nov</v>
      </c>
      <c r="F4067" t="str">
        <f t="shared" si="127"/>
        <v>2012</v>
      </c>
    </row>
    <row r="4068" spans="1:6" x14ac:dyDescent="0.25">
      <c r="A4068" s="5" t="s">
        <v>249</v>
      </c>
      <c r="B4068" s="3" t="s">
        <v>3</v>
      </c>
      <c r="C4068" s="3" t="s">
        <v>27</v>
      </c>
      <c r="D4068" s="4">
        <v>3782164.627959779</v>
      </c>
      <c r="E4068" t="str">
        <f t="shared" si="126"/>
        <v>Dec</v>
      </c>
      <c r="F4068" t="str">
        <f t="shared" si="127"/>
        <v>2012</v>
      </c>
    </row>
    <row r="4069" spans="1:6" x14ac:dyDescent="0.25">
      <c r="A4069" s="5" t="s">
        <v>249</v>
      </c>
      <c r="B4069" s="3" t="s">
        <v>3</v>
      </c>
      <c r="C4069" s="3" t="s">
        <v>28</v>
      </c>
      <c r="D4069" s="4">
        <v>3557733.5374586172</v>
      </c>
      <c r="E4069" t="str">
        <f t="shared" si="126"/>
        <v>Jan</v>
      </c>
      <c r="F4069" t="str">
        <f t="shared" si="127"/>
        <v>2013</v>
      </c>
    </row>
    <row r="4070" spans="1:6" x14ac:dyDescent="0.25">
      <c r="A4070" s="5" t="s">
        <v>249</v>
      </c>
      <c r="B4070" s="3" t="s">
        <v>3</v>
      </c>
      <c r="C4070" s="3" t="s">
        <v>29</v>
      </c>
      <c r="D4070" s="4">
        <v>3335983.3528901874</v>
      </c>
      <c r="E4070" t="str">
        <f t="shared" si="126"/>
        <v>Feb</v>
      </c>
      <c r="F4070" t="str">
        <f t="shared" si="127"/>
        <v>2013</v>
      </c>
    </row>
    <row r="4071" spans="1:6" x14ac:dyDescent="0.25">
      <c r="A4071" s="5" t="s">
        <v>249</v>
      </c>
      <c r="B4071" s="3" t="s">
        <v>3</v>
      </c>
      <c r="C4071" s="3" t="s">
        <v>30</v>
      </c>
      <c r="D4071" s="4">
        <v>3198729.3563187057</v>
      </c>
      <c r="E4071" t="str">
        <f t="shared" si="126"/>
        <v>Mar</v>
      </c>
      <c r="F4071" t="str">
        <f t="shared" si="127"/>
        <v>2013</v>
      </c>
    </row>
    <row r="4072" spans="1:6" x14ac:dyDescent="0.25">
      <c r="A4072" s="5" t="s">
        <v>249</v>
      </c>
      <c r="B4072" s="3" t="s">
        <v>3</v>
      </c>
      <c r="C4072" s="3" t="s">
        <v>31</v>
      </c>
      <c r="D4072" s="4">
        <v>3104260.4071997665</v>
      </c>
      <c r="E4072" t="str">
        <f t="shared" si="126"/>
        <v>Apr</v>
      </c>
      <c r="F4072" t="str">
        <f t="shared" si="127"/>
        <v>2013</v>
      </c>
    </row>
    <row r="4073" spans="1:6" x14ac:dyDescent="0.25">
      <c r="A4073" s="5" t="s">
        <v>249</v>
      </c>
      <c r="B4073" s="3" t="s">
        <v>3</v>
      </c>
      <c r="C4073" s="3" t="s">
        <v>32</v>
      </c>
      <c r="D4073" s="4">
        <v>2976243.2678487869</v>
      </c>
      <c r="E4073" t="str">
        <f t="shared" si="126"/>
        <v>May</v>
      </c>
      <c r="F4073" t="str">
        <f t="shared" si="127"/>
        <v>2013</v>
      </c>
    </row>
    <row r="4074" spans="1:6" x14ac:dyDescent="0.25">
      <c r="A4074" s="5" t="s">
        <v>249</v>
      </c>
      <c r="B4074" s="3" t="s">
        <v>3</v>
      </c>
      <c r="C4074" s="3" t="s">
        <v>33</v>
      </c>
      <c r="D4074" s="4">
        <v>2846985.0603775131</v>
      </c>
      <c r="E4074" t="str">
        <f t="shared" si="126"/>
        <v>Jun</v>
      </c>
      <c r="F4074" t="str">
        <f t="shared" si="127"/>
        <v>2013</v>
      </c>
    </row>
    <row r="4075" spans="1:6" x14ac:dyDescent="0.25">
      <c r="A4075" s="5" t="s">
        <v>249</v>
      </c>
      <c r="B4075" s="3" t="s">
        <v>3</v>
      </c>
      <c r="C4075" s="3" t="s">
        <v>34</v>
      </c>
      <c r="D4075" s="4">
        <v>2729233.7411544751</v>
      </c>
      <c r="E4075" t="str">
        <f t="shared" si="126"/>
        <v>Jul</v>
      </c>
      <c r="F4075" t="str">
        <f t="shared" si="127"/>
        <v>2013</v>
      </c>
    </row>
    <row r="4076" spans="1:6" x14ac:dyDescent="0.25">
      <c r="A4076" s="5" t="s">
        <v>249</v>
      </c>
      <c r="B4076" s="3" t="s">
        <v>3</v>
      </c>
      <c r="C4076" s="3" t="s">
        <v>35</v>
      </c>
      <c r="D4076" s="4">
        <v>2623388.6150809964</v>
      </c>
      <c r="E4076" t="str">
        <f t="shared" si="126"/>
        <v>Aug</v>
      </c>
      <c r="F4076" t="str">
        <f t="shared" si="127"/>
        <v>2013</v>
      </c>
    </row>
    <row r="4077" spans="1:6" x14ac:dyDescent="0.25">
      <c r="A4077" s="5" t="s">
        <v>249</v>
      </c>
      <c r="B4077" s="3" t="s">
        <v>3</v>
      </c>
      <c r="C4077" s="3" t="s">
        <v>36</v>
      </c>
      <c r="D4077" s="4">
        <v>2520981.9498180365</v>
      </c>
      <c r="E4077" t="str">
        <f t="shared" si="126"/>
        <v>Sep</v>
      </c>
      <c r="F4077" t="str">
        <f t="shared" si="127"/>
        <v>2013</v>
      </c>
    </row>
    <row r="4078" spans="1:6" x14ac:dyDescent="0.25">
      <c r="A4078" s="5" t="s">
        <v>249</v>
      </c>
      <c r="B4078" s="3" t="s">
        <v>3</v>
      </c>
      <c r="C4078" s="3" t="s">
        <v>37</v>
      </c>
      <c r="D4078" s="4">
        <v>2423069.3395451251</v>
      </c>
      <c r="E4078" t="str">
        <f t="shared" si="126"/>
        <v>Oct</v>
      </c>
      <c r="F4078" t="str">
        <f t="shared" si="127"/>
        <v>2013</v>
      </c>
    </row>
    <row r="4079" spans="1:6" x14ac:dyDescent="0.25">
      <c r="A4079" s="5" t="s">
        <v>249</v>
      </c>
      <c r="B4079" s="3" t="s">
        <v>3</v>
      </c>
      <c r="C4079" s="3" t="s">
        <v>38</v>
      </c>
      <c r="D4079" s="4">
        <v>2333654.8027574066</v>
      </c>
      <c r="E4079" t="str">
        <f t="shared" si="126"/>
        <v>Nov</v>
      </c>
      <c r="F4079" t="str">
        <f t="shared" si="127"/>
        <v>2013</v>
      </c>
    </row>
    <row r="4080" spans="1:6" x14ac:dyDescent="0.25">
      <c r="A4080" s="5" t="s">
        <v>249</v>
      </c>
      <c r="B4080" s="3" t="s">
        <v>3</v>
      </c>
      <c r="C4080" s="3" t="s">
        <v>39</v>
      </c>
      <c r="D4080" s="4">
        <v>2261739.7149497448</v>
      </c>
      <c r="E4080" t="str">
        <f t="shared" si="126"/>
        <v>Dec</v>
      </c>
      <c r="F4080" t="str">
        <f t="shared" si="127"/>
        <v>2013</v>
      </c>
    </row>
    <row r="4081" spans="1:6" x14ac:dyDescent="0.25">
      <c r="A4081" s="5" t="s">
        <v>249</v>
      </c>
      <c r="B4081" s="3" t="s">
        <v>3</v>
      </c>
      <c r="C4081" s="3" t="s">
        <v>40</v>
      </c>
      <c r="D4081" s="4">
        <v>2172302.0272798971</v>
      </c>
      <c r="E4081" t="str">
        <f t="shared" si="126"/>
        <v>Jan</v>
      </c>
      <c r="F4081" t="str">
        <f t="shared" si="127"/>
        <v>2014</v>
      </c>
    </row>
    <row r="4082" spans="1:6" x14ac:dyDescent="0.25">
      <c r="A4082" s="5" t="s">
        <v>249</v>
      </c>
      <c r="B4082" s="3" t="s">
        <v>3</v>
      </c>
      <c r="C4082" s="3" t="s">
        <v>41</v>
      </c>
      <c r="D4082" s="4">
        <v>2088946.9749813462</v>
      </c>
      <c r="E4082" t="str">
        <f t="shared" si="126"/>
        <v>Feb</v>
      </c>
      <c r="F4082" t="str">
        <f t="shared" si="127"/>
        <v>2014</v>
      </c>
    </row>
    <row r="4083" spans="1:6" x14ac:dyDescent="0.25">
      <c r="A4083" s="5" t="s">
        <v>249</v>
      </c>
      <c r="B4083" s="3" t="s">
        <v>3</v>
      </c>
      <c r="C4083" s="3" t="s">
        <v>42</v>
      </c>
      <c r="D4083" s="4">
        <v>2015158.90087512</v>
      </c>
      <c r="E4083" t="str">
        <f t="shared" si="126"/>
        <v>Mar</v>
      </c>
      <c r="F4083" t="str">
        <f t="shared" si="127"/>
        <v>2014</v>
      </c>
    </row>
    <row r="4084" spans="1:6" x14ac:dyDescent="0.25">
      <c r="A4084" s="5" t="s">
        <v>249</v>
      </c>
      <c r="B4084" s="3" t="s">
        <v>3</v>
      </c>
      <c r="C4084" s="3" t="s">
        <v>43</v>
      </c>
      <c r="D4084" s="4">
        <v>1972565.1549229282</v>
      </c>
      <c r="E4084" t="str">
        <f t="shared" si="126"/>
        <v>Apr</v>
      </c>
      <c r="F4084" t="str">
        <f t="shared" si="127"/>
        <v>2014</v>
      </c>
    </row>
    <row r="4085" spans="1:6" x14ac:dyDescent="0.25">
      <c r="A4085" s="5" t="s">
        <v>249</v>
      </c>
      <c r="B4085" s="3" t="s">
        <v>3</v>
      </c>
      <c r="C4085" s="3" t="s">
        <v>44</v>
      </c>
      <c r="D4085" s="4">
        <v>1916440.7492250889</v>
      </c>
      <c r="E4085" t="str">
        <f t="shared" si="126"/>
        <v>May</v>
      </c>
      <c r="F4085" t="str">
        <f t="shared" si="127"/>
        <v>2014</v>
      </c>
    </row>
    <row r="4086" spans="1:6" x14ac:dyDescent="0.25">
      <c r="A4086" s="5" t="s">
        <v>249</v>
      </c>
      <c r="B4086" s="3" t="s">
        <v>3</v>
      </c>
      <c r="C4086" s="3" t="s">
        <v>45</v>
      </c>
      <c r="D4086" s="4">
        <v>1851713.2286835732</v>
      </c>
      <c r="E4086" t="str">
        <f t="shared" si="126"/>
        <v>Jun</v>
      </c>
      <c r="F4086" t="str">
        <f t="shared" si="127"/>
        <v>2014</v>
      </c>
    </row>
    <row r="4087" spans="1:6" x14ac:dyDescent="0.25">
      <c r="A4087" s="5" t="s">
        <v>249</v>
      </c>
      <c r="B4087" s="3" t="s">
        <v>3</v>
      </c>
      <c r="C4087" s="3" t="s">
        <v>46</v>
      </c>
      <c r="D4087" s="4">
        <v>1792830.1449811189</v>
      </c>
      <c r="E4087" t="str">
        <f t="shared" si="126"/>
        <v>Jul</v>
      </c>
      <c r="F4087" t="str">
        <f t="shared" si="127"/>
        <v>2014</v>
      </c>
    </row>
    <row r="4088" spans="1:6" x14ac:dyDescent="0.25">
      <c r="A4088" s="5" t="s">
        <v>249</v>
      </c>
      <c r="B4088" s="3" t="s">
        <v>3</v>
      </c>
      <c r="C4088" s="3" t="s">
        <v>47</v>
      </c>
      <c r="D4088" s="4">
        <v>1739706.8722444926</v>
      </c>
      <c r="E4088" t="str">
        <f t="shared" si="126"/>
        <v>Aug</v>
      </c>
      <c r="F4088" t="str">
        <f t="shared" si="127"/>
        <v>2014</v>
      </c>
    </row>
    <row r="4089" spans="1:6" x14ac:dyDescent="0.25">
      <c r="A4089" s="5" t="s">
        <v>249</v>
      </c>
      <c r="B4089" s="3" t="s">
        <v>3</v>
      </c>
      <c r="C4089" s="3" t="s">
        <v>48</v>
      </c>
      <c r="D4089" s="4">
        <v>1695720.9685876649</v>
      </c>
      <c r="E4089" t="str">
        <f t="shared" si="126"/>
        <v>Sep</v>
      </c>
      <c r="F4089" t="str">
        <f t="shared" si="127"/>
        <v>2014</v>
      </c>
    </row>
    <row r="4090" spans="1:6" x14ac:dyDescent="0.25">
      <c r="A4090" s="5" t="s">
        <v>249</v>
      </c>
      <c r="B4090" s="3" t="s">
        <v>3</v>
      </c>
      <c r="C4090" s="3" t="s">
        <v>49</v>
      </c>
      <c r="D4090" s="4">
        <v>1648884.0960076968</v>
      </c>
      <c r="E4090" t="str">
        <f t="shared" si="126"/>
        <v>Oct</v>
      </c>
      <c r="F4090" t="str">
        <f t="shared" si="127"/>
        <v>2014</v>
      </c>
    </row>
    <row r="4091" spans="1:6" x14ac:dyDescent="0.25">
      <c r="A4091" s="5" t="s">
        <v>249</v>
      </c>
      <c r="B4091" s="3" t="s">
        <v>3</v>
      </c>
      <c r="C4091" s="3" t="s">
        <v>50</v>
      </c>
      <c r="D4091" s="4">
        <v>1605726.2369584832</v>
      </c>
      <c r="E4091" t="str">
        <f t="shared" si="126"/>
        <v>Nov</v>
      </c>
      <c r="F4091" t="str">
        <f t="shared" si="127"/>
        <v>2014</v>
      </c>
    </row>
    <row r="4092" spans="1:6" x14ac:dyDescent="0.25">
      <c r="A4092" s="5" t="s">
        <v>249</v>
      </c>
      <c r="B4092" s="3" t="s">
        <v>3</v>
      </c>
      <c r="C4092" s="3" t="s">
        <v>51</v>
      </c>
      <c r="D4092" s="4">
        <v>1577099.4154582103</v>
      </c>
      <c r="E4092" t="str">
        <f t="shared" si="126"/>
        <v>Dec</v>
      </c>
      <c r="F4092" t="str">
        <f t="shared" si="127"/>
        <v>2014</v>
      </c>
    </row>
    <row r="4093" spans="1:6" x14ac:dyDescent="0.25">
      <c r="A4093" s="5" t="s">
        <v>249</v>
      </c>
      <c r="B4093" s="3" t="s">
        <v>3</v>
      </c>
      <c r="C4093" s="3" t="s">
        <v>52</v>
      </c>
      <c r="D4093" s="4">
        <v>1514423.5313771628</v>
      </c>
      <c r="E4093" t="str">
        <f t="shared" si="126"/>
        <v>Jan</v>
      </c>
      <c r="F4093" t="str">
        <f t="shared" si="127"/>
        <v>2015</v>
      </c>
    </row>
    <row r="4094" spans="1:6" x14ac:dyDescent="0.25">
      <c r="A4094" s="5" t="s">
        <v>249</v>
      </c>
      <c r="B4094" s="3" t="s">
        <v>3</v>
      </c>
      <c r="C4094" s="3" t="s">
        <v>53</v>
      </c>
      <c r="D4094" s="4">
        <v>1460807.9933207547</v>
      </c>
      <c r="E4094" t="str">
        <f t="shared" si="126"/>
        <v>Feb</v>
      </c>
      <c r="F4094" t="str">
        <f t="shared" si="127"/>
        <v>2015</v>
      </c>
    </row>
    <row r="4095" spans="1:6" x14ac:dyDescent="0.25">
      <c r="A4095" s="5" t="s">
        <v>249</v>
      </c>
      <c r="B4095" s="3" t="s">
        <v>3</v>
      </c>
      <c r="C4095" s="3" t="s">
        <v>54</v>
      </c>
      <c r="D4095" s="4">
        <v>1412300.2896649204</v>
      </c>
      <c r="E4095" t="str">
        <f t="shared" si="126"/>
        <v>Mar</v>
      </c>
      <c r="F4095" t="str">
        <f t="shared" si="127"/>
        <v>2015</v>
      </c>
    </row>
    <row r="4096" spans="1:6" x14ac:dyDescent="0.25">
      <c r="A4096" s="5" t="s">
        <v>249</v>
      </c>
      <c r="B4096" s="3" t="s">
        <v>3</v>
      </c>
      <c r="C4096" s="3" t="s">
        <v>55</v>
      </c>
      <c r="D4096" s="4">
        <v>1365270.2979245693</v>
      </c>
      <c r="E4096" t="str">
        <f t="shared" si="126"/>
        <v>Apr</v>
      </c>
      <c r="F4096" t="str">
        <f t="shared" si="127"/>
        <v>2015</v>
      </c>
    </row>
    <row r="4097" spans="1:6" x14ac:dyDescent="0.25">
      <c r="A4097" s="5" t="s">
        <v>249</v>
      </c>
      <c r="B4097" s="3" t="s">
        <v>3</v>
      </c>
      <c r="C4097" s="3" t="s">
        <v>56</v>
      </c>
      <c r="D4097" s="4">
        <v>1321497.5192584486</v>
      </c>
      <c r="E4097" t="str">
        <f t="shared" si="126"/>
        <v>May</v>
      </c>
      <c r="F4097" t="str">
        <f t="shared" si="127"/>
        <v>2015</v>
      </c>
    </row>
    <row r="4098" spans="1:6" x14ac:dyDescent="0.25">
      <c r="A4098" s="5" t="s">
        <v>249</v>
      </c>
      <c r="B4098" s="3" t="s">
        <v>3</v>
      </c>
      <c r="C4098" s="3" t="s">
        <v>57</v>
      </c>
      <c r="D4098" s="4">
        <v>1278347.8723477926</v>
      </c>
      <c r="E4098" t="str">
        <f t="shared" si="126"/>
        <v>Jun</v>
      </c>
      <c r="F4098" t="str">
        <f t="shared" si="127"/>
        <v>2015</v>
      </c>
    </row>
    <row r="4099" spans="1:6" x14ac:dyDescent="0.25">
      <c r="A4099" s="5" t="s">
        <v>249</v>
      </c>
      <c r="B4099" s="3" t="s">
        <v>3</v>
      </c>
      <c r="C4099" s="3" t="s">
        <v>58</v>
      </c>
      <c r="D4099" s="4">
        <v>1234116.0308613498</v>
      </c>
      <c r="E4099" t="str">
        <f t="shared" ref="E4099:E4162" si="128">MID(C4099,1,3)</f>
        <v>Jul</v>
      </c>
      <c r="F4099" t="str">
        <f t="shared" ref="F4099:F4162" si="129">MID(C4099,5,4)</f>
        <v>2015</v>
      </c>
    </row>
    <row r="4100" spans="1:6" x14ac:dyDescent="0.25">
      <c r="A4100" s="5" t="s">
        <v>249</v>
      </c>
      <c r="B4100" s="3" t="s">
        <v>3</v>
      </c>
      <c r="C4100" s="3" t="s">
        <v>59</v>
      </c>
      <c r="D4100" s="4">
        <v>1195990.2668883144</v>
      </c>
      <c r="E4100" t="str">
        <f t="shared" si="128"/>
        <v>Aug</v>
      </c>
      <c r="F4100" t="str">
        <f t="shared" si="129"/>
        <v>2015</v>
      </c>
    </row>
    <row r="4101" spans="1:6" x14ac:dyDescent="0.25">
      <c r="A4101" s="5" t="s">
        <v>249</v>
      </c>
      <c r="B4101" s="3" t="s">
        <v>3</v>
      </c>
      <c r="C4101" s="3" t="s">
        <v>60</v>
      </c>
      <c r="D4101" s="4">
        <v>1156208.4538465806</v>
      </c>
      <c r="E4101" t="str">
        <f t="shared" si="128"/>
        <v>Sep</v>
      </c>
      <c r="F4101" t="str">
        <f t="shared" si="129"/>
        <v>2015</v>
      </c>
    </row>
    <row r="4102" spans="1:6" x14ac:dyDescent="0.25">
      <c r="A4102" s="5" t="s">
        <v>249</v>
      </c>
      <c r="B4102" s="3" t="s">
        <v>3</v>
      </c>
      <c r="C4102" s="3" t="s">
        <v>61</v>
      </c>
      <c r="D4102" s="4">
        <v>1118227.177882452</v>
      </c>
      <c r="E4102" t="str">
        <f t="shared" si="128"/>
        <v>Oct</v>
      </c>
      <c r="F4102" t="str">
        <f t="shared" si="129"/>
        <v>2015</v>
      </c>
    </row>
    <row r="4103" spans="1:6" x14ac:dyDescent="0.25">
      <c r="A4103" s="5" t="s">
        <v>249</v>
      </c>
      <c r="B4103" s="3" t="s">
        <v>3</v>
      </c>
      <c r="C4103" s="3" t="s">
        <v>62</v>
      </c>
      <c r="D4103" s="4">
        <v>1084748.0040297331</v>
      </c>
      <c r="E4103" t="str">
        <f t="shared" si="128"/>
        <v>Nov</v>
      </c>
      <c r="F4103" t="str">
        <f t="shared" si="129"/>
        <v>2015</v>
      </c>
    </row>
    <row r="4104" spans="1:6" x14ac:dyDescent="0.25">
      <c r="A4104" s="5" t="s">
        <v>249</v>
      </c>
      <c r="B4104" s="3" t="s">
        <v>3</v>
      </c>
      <c r="C4104" s="3" t="s">
        <v>63</v>
      </c>
      <c r="D4104" s="4">
        <v>1065269.7373074482</v>
      </c>
      <c r="E4104" t="str">
        <f t="shared" si="128"/>
        <v>Dec</v>
      </c>
      <c r="F4104" t="str">
        <f t="shared" si="129"/>
        <v>2015</v>
      </c>
    </row>
    <row r="4105" spans="1:6" x14ac:dyDescent="0.25">
      <c r="A4105" s="5" t="s">
        <v>249</v>
      </c>
      <c r="B4105" s="3" t="s">
        <v>3</v>
      </c>
      <c r="C4105" s="3" t="s">
        <v>64</v>
      </c>
      <c r="D4105" s="4">
        <v>1012401.8023279549</v>
      </c>
      <c r="E4105" t="str">
        <f t="shared" si="128"/>
        <v>Jan</v>
      </c>
      <c r="F4105" t="str">
        <f t="shared" si="129"/>
        <v>2016</v>
      </c>
    </row>
    <row r="4106" spans="1:6" x14ac:dyDescent="0.25">
      <c r="A4106" s="5" t="s">
        <v>249</v>
      </c>
      <c r="B4106" s="3" t="s">
        <v>3</v>
      </c>
      <c r="C4106" s="3" t="s">
        <v>65</v>
      </c>
      <c r="D4106" s="4">
        <v>978062.80332929967</v>
      </c>
      <c r="E4106" t="str">
        <f t="shared" si="128"/>
        <v>Feb</v>
      </c>
      <c r="F4106" t="str">
        <f t="shared" si="129"/>
        <v>2016</v>
      </c>
    </row>
    <row r="4107" spans="1:6" x14ac:dyDescent="0.25">
      <c r="A4107" s="5" t="s">
        <v>249</v>
      </c>
      <c r="B4107" s="3" t="s">
        <v>3</v>
      </c>
      <c r="C4107" s="3" t="s">
        <v>66</v>
      </c>
      <c r="D4107" s="4">
        <v>947924.83258918766</v>
      </c>
      <c r="E4107" t="str">
        <f t="shared" si="128"/>
        <v>Mar</v>
      </c>
      <c r="F4107" t="str">
        <f t="shared" si="129"/>
        <v>2016</v>
      </c>
    </row>
    <row r="4108" spans="1:6" x14ac:dyDescent="0.25">
      <c r="A4108" s="5" t="s">
        <v>249</v>
      </c>
      <c r="B4108" s="3" t="s">
        <v>3</v>
      </c>
      <c r="C4108" s="3" t="s">
        <v>67</v>
      </c>
      <c r="D4108" s="4">
        <v>920442.97984453873</v>
      </c>
      <c r="E4108" t="str">
        <f t="shared" si="128"/>
        <v>Apr</v>
      </c>
      <c r="F4108" t="str">
        <f t="shared" si="129"/>
        <v>2016</v>
      </c>
    </row>
    <row r="4109" spans="1:6" x14ac:dyDescent="0.25">
      <c r="A4109" s="5" t="s">
        <v>249</v>
      </c>
      <c r="B4109" s="3" t="s">
        <v>3</v>
      </c>
      <c r="C4109" s="3" t="s">
        <v>68</v>
      </c>
      <c r="D4109" s="4">
        <v>892927.17847891932</v>
      </c>
      <c r="E4109" t="str">
        <f t="shared" si="128"/>
        <v>May</v>
      </c>
      <c r="F4109" t="str">
        <f t="shared" si="129"/>
        <v>2016</v>
      </c>
    </row>
    <row r="4110" spans="1:6" x14ac:dyDescent="0.25">
      <c r="A4110" s="5" t="s">
        <v>249</v>
      </c>
      <c r="B4110" s="3" t="s">
        <v>3</v>
      </c>
      <c r="C4110" s="3" t="s">
        <v>69</v>
      </c>
      <c r="D4110" s="4">
        <v>864375.53715407685</v>
      </c>
      <c r="E4110" t="str">
        <f t="shared" si="128"/>
        <v>Jun</v>
      </c>
      <c r="F4110" t="str">
        <f t="shared" si="129"/>
        <v>2016</v>
      </c>
    </row>
    <row r="4111" spans="1:6" x14ac:dyDescent="0.25">
      <c r="A4111" s="5" t="s">
        <v>249</v>
      </c>
      <c r="B4111" s="3" t="s">
        <v>3</v>
      </c>
      <c r="C4111" s="3" t="s">
        <v>70</v>
      </c>
      <c r="D4111" s="4">
        <v>837148.26871130918</v>
      </c>
      <c r="E4111" t="str">
        <f t="shared" si="128"/>
        <v>Jul</v>
      </c>
      <c r="F4111" t="str">
        <f t="shared" si="129"/>
        <v>2016</v>
      </c>
    </row>
    <row r="4112" spans="1:6" x14ac:dyDescent="0.25">
      <c r="A4112" s="5" t="s">
        <v>249</v>
      </c>
      <c r="B4112" s="3" t="s">
        <v>3</v>
      </c>
      <c r="C4112" s="3" t="s">
        <v>71</v>
      </c>
      <c r="D4112" s="4">
        <v>812967.53734666586</v>
      </c>
      <c r="E4112" t="str">
        <f t="shared" si="128"/>
        <v>Aug</v>
      </c>
      <c r="F4112" t="str">
        <f t="shared" si="129"/>
        <v>2016</v>
      </c>
    </row>
    <row r="4113" spans="1:6" x14ac:dyDescent="0.25">
      <c r="A4113" s="5" t="s">
        <v>249</v>
      </c>
      <c r="B4113" s="3" t="s">
        <v>3</v>
      </c>
      <c r="C4113" s="3" t="s">
        <v>72</v>
      </c>
      <c r="D4113" s="4">
        <v>787197.27165990893</v>
      </c>
      <c r="E4113" t="str">
        <f t="shared" si="128"/>
        <v>Sep</v>
      </c>
      <c r="F4113" t="str">
        <f t="shared" si="129"/>
        <v>2016</v>
      </c>
    </row>
    <row r="4114" spans="1:6" x14ac:dyDescent="0.25">
      <c r="A4114" s="5" t="s">
        <v>249</v>
      </c>
      <c r="B4114" s="3" t="s">
        <v>3</v>
      </c>
      <c r="C4114" s="3" t="s">
        <v>73</v>
      </c>
      <c r="D4114" s="4">
        <v>762739.21506984229</v>
      </c>
      <c r="E4114" t="str">
        <f t="shared" si="128"/>
        <v>Oct</v>
      </c>
      <c r="F4114" t="str">
        <f t="shared" si="129"/>
        <v>2016</v>
      </c>
    </row>
    <row r="4115" spans="1:6" x14ac:dyDescent="0.25">
      <c r="A4115" s="5" t="s">
        <v>249</v>
      </c>
      <c r="B4115" s="3" t="s">
        <v>3</v>
      </c>
      <c r="C4115" s="3" t="s">
        <v>74</v>
      </c>
      <c r="D4115" s="4">
        <v>740260.24460863532</v>
      </c>
      <c r="E4115" t="str">
        <f t="shared" si="128"/>
        <v>Nov</v>
      </c>
      <c r="F4115" t="str">
        <f t="shared" si="129"/>
        <v>2016</v>
      </c>
    </row>
    <row r="4116" spans="1:6" x14ac:dyDescent="0.25">
      <c r="A4116" s="5" t="s">
        <v>249</v>
      </c>
      <c r="B4116" s="3" t="s">
        <v>3</v>
      </c>
      <c r="C4116" s="3" t="s">
        <v>75</v>
      </c>
      <c r="D4116" s="4">
        <v>733907.31263769115</v>
      </c>
      <c r="E4116" t="str">
        <f t="shared" si="128"/>
        <v>Dec</v>
      </c>
      <c r="F4116" t="str">
        <f t="shared" si="129"/>
        <v>2016</v>
      </c>
    </row>
    <row r="4117" spans="1:6" x14ac:dyDescent="0.25">
      <c r="A4117" s="5" t="s">
        <v>249</v>
      </c>
      <c r="B4117" s="3" t="s">
        <v>3</v>
      </c>
      <c r="C4117" s="3" t="s">
        <v>76</v>
      </c>
      <c r="D4117" s="4">
        <v>696588.60706776869</v>
      </c>
      <c r="E4117" t="str">
        <f t="shared" si="128"/>
        <v>Jan</v>
      </c>
      <c r="F4117" t="str">
        <f t="shared" si="129"/>
        <v>2017</v>
      </c>
    </row>
    <row r="4118" spans="1:6" x14ac:dyDescent="0.25">
      <c r="A4118" s="5" t="s">
        <v>249</v>
      </c>
      <c r="B4118" s="3" t="s">
        <v>3</v>
      </c>
      <c r="C4118" s="3" t="s">
        <v>77</v>
      </c>
      <c r="D4118" s="4">
        <v>676868.10979619226</v>
      </c>
      <c r="E4118" t="str">
        <f t="shared" si="128"/>
        <v>Feb</v>
      </c>
      <c r="F4118" t="str">
        <f t="shared" si="129"/>
        <v>2017</v>
      </c>
    </row>
    <row r="4119" spans="1:6" x14ac:dyDescent="0.25">
      <c r="A4119" s="5" t="s">
        <v>249</v>
      </c>
      <c r="B4119" s="3" t="s">
        <v>3</v>
      </c>
      <c r="C4119" s="3" t="s">
        <v>78</v>
      </c>
      <c r="D4119" s="4">
        <v>655582.14773922029</v>
      </c>
      <c r="E4119" t="str">
        <f t="shared" si="128"/>
        <v>Mar</v>
      </c>
      <c r="F4119" t="str">
        <f t="shared" si="129"/>
        <v>2017</v>
      </c>
    </row>
    <row r="4120" spans="1:6" x14ac:dyDescent="0.25">
      <c r="A4120" s="5" t="s">
        <v>249</v>
      </c>
      <c r="B4120" s="3" t="s">
        <v>3</v>
      </c>
      <c r="C4120" s="3" t="s">
        <v>79</v>
      </c>
      <c r="D4120" s="4">
        <v>636201.31551153387</v>
      </c>
      <c r="E4120" t="str">
        <f t="shared" si="128"/>
        <v>Apr</v>
      </c>
      <c r="F4120" t="str">
        <f t="shared" si="129"/>
        <v>2017</v>
      </c>
    </row>
    <row r="4121" spans="1:6" x14ac:dyDescent="0.25">
      <c r="A4121" s="5" t="s">
        <v>249</v>
      </c>
      <c r="B4121" s="3" t="s">
        <v>3</v>
      </c>
      <c r="C4121" s="3" t="s">
        <v>80</v>
      </c>
      <c r="D4121" s="4">
        <v>618332.42095505027</v>
      </c>
      <c r="E4121" t="str">
        <f t="shared" si="128"/>
        <v>May</v>
      </c>
      <c r="F4121" t="str">
        <f t="shared" si="129"/>
        <v>2017</v>
      </c>
    </row>
    <row r="4122" spans="1:6" x14ac:dyDescent="0.25">
      <c r="A4122" s="5" t="s">
        <v>249</v>
      </c>
      <c r="B4122" s="3" t="s">
        <v>3</v>
      </c>
      <c r="C4122" s="3" t="s">
        <v>81</v>
      </c>
      <c r="D4122" s="4">
        <v>600143.15289560729</v>
      </c>
      <c r="E4122" t="str">
        <f t="shared" si="128"/>
        <v>Jun</v>
      </c>
      <c r="F4122" t="str">
        <f t="shared" si="129"/>
        <v>2017</v>
      </c>
    </row>
    <row r="4123" spans="1:6" x14ac:dyDescent="0.25">
      <c r="A4123" s="5" t="s">
        <v>249</v>
      </c>
      <c r="B4123" s="3" t="s">
        <v>3</v>
      </c>
      <c r="C4123" s="3" t="s">
        <v>82</v>
      </c>
      <c r="D4123" s="4">
        <v>582500.53931504767</v>
      </c>
      <c r="E4123" t="str">
        <f t="shared" si="128"/>
        <v>Jul</v>
      </c>
      <c r="F4123" t="str">
        <f t="shared" si="129"/>
        <v>2017</v>
      </c>
    </row>
    <row r="4124" spans="1:6" x14ac:dyDescent="0.25">
      <c r="A4124" s="5" t="s">
        <v>249</v>
      </c>
      <c r="B4124" s="3" t="s">
        <v>3</v>
      </c>
      <c r="C4124" s="3" t="s">
        <v>83</v>
      </c>
      <c r="D4124" s="4">
        <v>568384.9902284306</v>
      </c>
      <c r="E4124" t="str">
        <f t="shared" si="128"/>
        <v>Aug</v>
      </c>
      <c r="F4124" t="str">
        <f t="shared" si="129"/>
        <v>2017</v>
      </c>
    </row>
    <row r="4125" spans="1:6" x14ac:dyDescent="0.25">
      <c r="A4125" s="5" t="s">
        <v>249</v>
      </c>
      <c r="B4125" s="3" t="s">
        <v>3</v>
      </c>
      <c r="C4125" s="3" t="s">
        <v>84</v>
      </c>
      <c r="D4125" s="4">
        <v>552648.1380543292</v>
      </c>
      <c r="E4125" t="str">
        <f t="shared" si="128"/>
        <v>Sep</v>
      </c>
      <c r="F4125" t="str">
        <f t="shared" si="129"/>
        <v>2017</v>
      </c>
    </row>
    <row r="4126" spans="1:6" x14ac:dyDescent="0.25">
      <c r="A4126" s="5" t="s">
        <v>249</v>
      </c>
      <c r="B4126" s="3" t="s">
        <v>3</v>
      </c>
      <c r="C4126" s="3" t="s">
        <v>85</v>
      </c>
      <c r="D4126" s="4">
        <v>534457.20450919948</v>
      </c>
      <c r="E4126" t="str">
        <f t="shared" si="128"/>
        <v>Oct</v>
      </c>
      <c r="F4126" t="str">
        <f t="shared" si="129"/>
        <v>2017</v>
      </c>
    </row>
    <row r="4127" spans="1:6" x14ac:dyDescent="0.25">
      <c r="A4127" s="5" t="s">
        <v>249</v>
      </c>
      <c r="B4127" s="3" t="s">
        <v>3</v>
      </c>
      <c r="C4127" s="3" t="s">
        <v>86</v>
      </c>
      <c r="D4127" s="4">
        <v>523211.37110831722</v>
      </c>
      <c r="E4127" t="str">
        <f t="shared" si="128"/>
        <v>Nov</v>
      </c>
      <c r="F4127" t="str">
        <f t="shared" si="129"/>
        <v>2017</v>
      </c>
    </row>
    <row r="4128" spans="1:6" x14ac:dyDescent="0.25">
      <c r="A4128" s="5" t="s">
        <v>249</v>
      </c>
      <c r="B4128" s="3" t="s">
        <v>3</v>
      </c>
      <c r="C4128" s="3" t="s">
        <v>87</v>
      </c>
      <c r="D4128" s="4">
        <v>523663.73089254403</v>
      </c>
      <c r="E4128" t="str">
        <f t="shared" si="128"/>
        <v>Dec</v>
      </c>
      <c r="F4128" t="str">
        <f t="shared" si="129"/>
        <v>2017</v>
      </c>
    </row>
    <row r="4129" spans="1:6" x14ac:dyDescent="0.25">
      <c r="A4129" s="5" t="s">
        <v>249</v>
      </c>
      <c r="B4129" s="3" t="s">
        <v>3</v>
      </c>
      <c r="C4129" s="3" t="s">
        <v>88</v>
      </c>
      <c r="D4129" s="4">
        <v>493059.13322497788</v>
      </c>
      <c r="E4129" t="str">
        <f t="shared" si="128"/>
        <v>Jan</v>
      </c>
      <c r="F4129" t="str">
        <f t="shared" si="129"/>
        <v>2018</v>
      </c>
    </row>
    <row r="4130" spans="1:6" x14ac:dyDescent="0.25">
      <c r="A4130" s="5" t="s">
        <v>249</v>
      </c>
      <c r="B4130" s="3" t="s">
        <v>3</v>
      </c>
      <c r="C4130" s="3" t="s">
        <v>89</v>
      </c>
      <c r="D4130" s="4">
        <v>475539.30749482528</v>
      </c>
      <c r="E4130" t="str">
        <f t="shared" si="128"/>
        <v>Feb</v>
      </c>
      <c r="F4130" t="str">
        <f t="shared" si="129"/>
        <v>2018</v>
      </c>
    </row>
    <row r="4131" spans="1:6" x14ac:dyDescent="0.25">
      <c r="A4131" s="5" t="s">
        <v>249</v>
      </c>
      <c r="B4131" s="3" t="s">
        <v>3</v>
      </c>
      <c r="C4131" s="3" t="s">
        <v>90</v>
      </c>
      <c r="D4131" s="4">
        <v>403349.36539270263</v>
      </c>
      <c r="E4131" t="str">
        <f t="shared" si="128"/>
        <v>Mar</v>
      </c>
      <c r="F4131" t="str">
        <f t="shared" si="129"/>
        <v>2018</v>
      </c>
    </row>
    <row r="4132" spans="1:6" x14ac:dyDescent="0.25">
      <c r="A4132" s="5" t="s">
        <v>249</v>
      </c>
      <c r="B4132" s="3" t="s">
        <v>3</v>
      </c>
      <c r="C4132" s="3" t="s">
        <v>91</v>
      </c>
      <c r="D4132" s="4">
        <v>393863.38635695924</v>
      </c>
      <c r="E4132" t="str">
        <f t="shared" si="128"/>
        <v>Apr</v>
      </c>
      <c r="F4132" t="str">
        <f t="shared" si="129"/>
        <v>2018</v>
      </c>
    </row>
    <row r="4133" spans="1:6" x14ac:dyDescent="0.25">
      <c r="A4133" s="5" t="s">
        <v>249</v>
      </c>
      <c r="B4133" s="3" t="s">
        <v>3</v>
      </c>
      <c r="C4133" s="3" t="s">
        <v>92</v>
      </c>
      <c r="D4133" s="4">
        <v>385832.90379365883</v>
      </c>
      <c r="E4133" t="str">
        <f t="shared" si="128"/>
        <v>May</v>
      </c>
      <c r="F4133" t="str">
        <f t="shared" si="129"/>
        <v>2018</v>
      </c>
    </row>
    <row r="4134" spans="1:6" x14ac:dyDescent="0.25">
      <c r="A4134" s="5" t="s">
        <v>249</v>
      </c>
      <c r="B4134" s="3" t="s">
        <v>3</v>
      </c>
      <c r="C4134" s="3" t="s">
        <v>93</v>
      </c>
      <c r="D4134" s="4">
        <v>377568.39692118386</v>
      </c>
      <c r="E4134" t="str">
        <f t="shared" si="128"/>
        <v>Jun</v>
      </c>
      <c r="F4134" t="str">
        <f t="shared" si="129"/>
        <v>2018</v>
      </c>
    </row>
    <row r="4135" spans="1:6" x14ac:dyDescent="0.25">
      <c r="A4135" s="5" t="s">
        <v>249</v>
      </c>
      <c r="B4135" s="3" t="s">
        <v>3</v>
      </c>
      <c r="C4135" s="3" t="s">
        <v>94</v>
      </c>
      <c r="D4135" s="4">
        <v>368016.56375531218</v>
      </c>
      <c r="E4135" t="str">
        <f t="shared" si="128"/>
        <v>Jul</v>
      </c>
      <c r="F4135" t="str">
        <f t="shared" si="129"/>
        <v>2018</v>
      </c>
    </row>
    <row r="4136" spans="1:6" x14ac:dyDescent="0.25">
      <c r="A4136" s="5" t="s">
        <v>249</v>
      </c>
      <c r="B4136" s="3" t="s">
        <v>3</v>
      </c>
      <c r="C4136" s="3" t="s">
        <v>95</v>
      </c>
      <c r="D4136" s="4">
        <v>360565.34527712839</v>
      </c>
      <c r="E4136" t="str">
        <f t="shared" si="128"/>
        <v>Aug</v>
      </c>
      <c r="F4136" t="str">
        <f t="shared" si="129"/>
        <v>2018</v>
      </c>
    </row>
    <row r="4137" spans="1:6" x14ac:dyDescent="0.25">
      <c r="A4137" s="5" t="s">
        <v>249</v>
      </c>
      <c r="B4137" s="3" t="s">
        <v>3</v>
      </c>
      <c r="C4137" s="3" t="s">
        <v>96</v>
      </c>
      <c r="D4137" s="4">
        <v>351739.80900418235</v>
      </c>
      <c r="E4137" t="str">
        <f t="shared" si="128"/>
        <v>Sep</v>
      </c>
      <c r="F4137" t="str">
        <f t="shared" si="129"/>
        <v>2018</v>
      </c>
    </row>
    <row r="4138" spans="1:6" x14ac:dyDescent="0.25">
      <c r="A4138" s="5" t="s">
        <v>249</v>
      </c>
      <c r="B4138" s="3" t="s">
        <v>3</v>
      </c>
      <c r="C4138" s="3" t="s">
        <v>97</v>
      </c>
      <c r="D4138" s="4">
        <v>343571.38581985899</v>
      </c>
      <c r="E4138" t="str">
        <f t="shared" si="128"/>
        <v>Oct</v>
      </c>
      <c r="F4138" t="str">
        <f t="shared" si="129"/>
        <v>2018</v>
      </c>
    </row>
    <row r="4139" spans="1:6" x14ac:dyDescent="0.25">
      <c r="A4139" s="5" t="s">
        <v>249</v>
      </c>
      <c r="B4139" s="3" t="s">
        <v>3</v>
      </c>
      <c r="C4139" s="3" t="s">
        <v>98</v>
      </c>
      <c r="D4139" s="4">
        <v>336552.54719907051</v>
      </c>
      <c r="E4139" t="str">
        <f t="shared" si="128"/>
        <v>Nov</v>
      </c>
      <c r="F4139" t="str">
        <f t="shared" si="129"/>
        <v>2018</v>
      </c>
    </row>
    <row r="4140" spans="1:6" x14ac:dyDescent="0.25">
      <c r="A4140" s="5" t="s">
        <v>249</v>
      </c>
      <c r="B4140" s="3" t="s">
        <v>3</v>
      </c>
      <c r="C4140" s="3" t="s">
        <v>99</v>
      </c>
      <c r="D4140" s="4">
        <v>342749.48869934183</v>
      </c>
      <c r="E4140" t="str">
        <f t="shared" si="128"/>
        <v>Dec</v>
      </c>
      <c r="F4140" t="str">
        <f t="shared" si="129"/>
        <v>2018</v>
      </c>
    </row>
    <row r="4141" spans="1:6" x14ac:dyDescent="0.25">
      <c r="A4141" s="5" t="s">
        <v>249</v>
      </c>
      <c r="B4141" s="3" t="s">
        <v>3</v>
      </c>
      <c r="C4141" s="3" t="s">
        <v>100</v>
      </c>
      <c r="D4141" s="4">
        <v>321920.80594652874</v>
      </c>
      <c r="E4141" t="str">
        <f t="shared" si="128"/>
        <v>Jan</v>
      </c>
      <c r="F4141" t="str">
        <f t="shared" si="129"/>
        <v>2019</v>
      </c>
    </row>
    <row r="4142" spans="1:6" x14ac:dyDescent="0.25">
      <c r="A4142" s="5" t="s">
        <v>249</v>
      </c>
      <c r="B4142" s="3" t="s">
        <v>3</v>
      </c>
      <c r="C4142" s="3" t="s">
        <v>101</v>
      </c>
      <c r="D4142" s="4">
        <v>314213.15623683913</v>
      </c>
      <c r="E4142" t="str">
        <f t="shared" si="128"/>
        <v>Feb</v>
      </c>
      <c r="F4142" t="str">
        <f t="shared" si="129"/>
        <v>2019</v>
      </c>
    </row>
    <row r="4143" spans="1:6" x14ac:dyDescent="0.25">
      <c r="A4143" s="5" t="s">
        <v>249</v>
      </c>
      <c r="B4143" s="3" t="s">
        <v>3</v>
      </c>
      <c r="C4143" s="3" t="s">
        <v>102</v>
      </c>
      <c r="D4143" s="4">
        <v>307783.55026998528</v>
      </c>
      <c r="E4143" t="str">
        <f t="shared" si="128"/>
        <v>Mar</v>
      </c>
      <c r="F4143" t="str">
        <f t="shared" si="129"/>
        <v>2019</v>
      </c>
    </row>
    <row r="4144" spans="1:6" x14ac:dyDescent="0.25">
      <c r="A4144" s="5" t="s">
        <v>249</v>
      </c>
      <c r="B4144" s="3" t="s">
        <v>3</v>
      </c>
      <c r="C4144" s="3" t="s">
        <v>103</v>
      </c>
      <c r="D4144" s="4">
        <v>300887.12239082553</v>
      </c>
      <c r="E4144" t="str">
        <f t="shared" si="128"/>
        <v>Apr</v>
      </c>
      <c r="F4144" t="str">
        <f t="shared" si="129"/>
        <v>2019</v>
      </c>
    </row>
    <row r="4145" spans="1:6" x14ac:dyDescent="0.25">
      <c r="A4145" s="5" t="s">
        <v>249</v>
      </c>
      <c r="B4145" s="3" t="s">
        <v>3</v>
      </c>
      <c r="C4145" s="3" t="s">
        <v>104</v>
      </c>
      <c r="D4145" s="4">
        <v>295081.81462094194</v>
      </c>
      <c r="E4145" t="str">
        <f t="shared" si="128"/>
        <v>May</v>
      </c>
      <c r="F4145" t="str">
        <f t="shared" si="129"/>
        <v>2019</v>
      </c>
    </row>
    <row r="4146" spans="1:6" x14ac:dyDescent="0.25">
      <c r="A4146" s="5" t="s">
        <v>249</v>
      </c>
      <c r="B4146" s="3" t="s">
        <v>3</v>
      </c>
      <c r="C4146" s="3" t="s">
        <v>105</v>
      </c>
      <c r="D4146" s="4">
        <v>289065.40536224679</v>
      </c>
      <c r="E4146" t="str">
        <f t="shared" si="128"/>
        <v>Jun</v>
      </c>
      <c r="F4146" t="str">
        <f t="shared" si="129"/>
        <v>2019</v>
      </c>
    </row>
    <row r="4147" spans="1:6" x14ac:dyDescent="0.25">
      <c r="A4147" s="5" t="s">
        <v>249</v>
      </c>
      <c r="B4147" s="3" t="s">
        <v>3</v>
      </c>
      <c r="C4147" s="3" t="s">
        <v>106</v>
      </c>
      <c r="D4147" s="4">
        <v>281985.69594207074</v>
      </c>
      <c r="E4147" t="str">
        <f t="shared" si="128"/>
        <v>Jul</v>
      </c>
      <c r="F4147" t="str">
        <f t="shared" si="129"/>
        <v>2019</v>
      </c>
    </row>
    <row r="4148" spans="1:6" x14ac:dyDescent="0.25">
      <c r="A4148" s="5" t="s">
        <v>249</v>
      </c>
      <c r="B4148" s="3" t="s">
        <v>3</v>
      </c>
      <c r="C4148" s="3" t="s">
        <v>107</v>
      </c>
      <c r="D4148" s="4">
        <v>276506.05815956427</v>
      </c>
      <c r="E4148" t="str">
        <f t="shared" si="128"/>
        <v>Aug</v>
      </c>
      <c r="F4148" t="str">
        <f t="shared" si="129"/>
        <v>2019</v>
      </c>
    </row>
    <row r="4149" spans="1:6" x14ac:dyDescent="0.25">
      <c r="A4149" s="5" t="s">
        <v>249</v>
      </c>
      <c r="B4149" s="3" t="s">
        <v>3</v>
      </c>
      <c r="C4149" s="3" t="s">
        <v>108</v>
      </c>
      <c r="D4149" s="4">
        <v>269966.1682715927</v>
      </c>
      <c r="E4149" t="str">
        <f t="shared" si="128"/>
        <v>Sep</v>
      </c>
      <c r="F4149" t="str">
        <f t="shared" si="129"/>
        <v>2019</v>
      </c>
    </row>
    <row r="4150" spans="1:6" x14ac:dyDescent="0.25">
      <c r="A4150" s="5" t="s">
        <v>249</v>
      </c>
      <c r="B4150" s="3" t="s">
        <v>3</v>
      </c>
      <c r="C4150" s="3" t="s">
        <v>109</v>
      </c>
      <c r="D4150" s="4">
        <v>263923.12831103522</v>
      </c>
      <c r="E4150" t="str">
        <f t="shared" si="128"/>
        <v>Oct</v>
      </c>
      <c r="F4150" t="str">
        <f t="shared" si="129"/>
        <v>2019</v>
      </c>
    </row>
    <row r="4151" spans="1:6" x14ac:dyDescent="0.25">
      <c r="A4151" s="5" t="s">
        <v>249</v>
      </c>
      <c r="B4151" s="3" t="s">
        <v>3</v>
      </c>
      <c r="C4151" s="3" t="s">
        <v>110</v>
      </c>
      <c r="D4151" s="4">
        <v>258789.48222135025</v>
      </c>
      <c r="E4151" t="str">
        <f t="shared" si="128"/>
        <v>Nov</v>
      </c>
      <c r="F4151" t="str">
        <f t="shared" si="129"/>
        <v>2019</v>
      </c>
    </row>
    <row r="4152" spans="1:6" x14ac:dyDescent="0.25">
      <c r="A4152" s="5" t="s">
        <v>249</v>
      </c>
      <c r="B4152" s="3" t="s">
        <v>3</v>
      </c>
      <c r="C4152" s="3" t="s">
        <v>111</v>
      </c>
      <c r="D4152" s="4">
        <v>264604.56596320303</v>
      </c>
      <c r="E4152" t="str">
        <f t="shared" si="128"/>
        <v>Dec</v>
      </c>
      <c r="F4152" t="str">
        <f t="shared" si="129"/>
        <v>2019</v>
      </c>
    </row>
    <row r="4153" spans="1:6" x14ac:dyDescent="0.25">
      <c r="A4153" s="5" t="s">
        <v>249</v>
      </c>
      <c r="B4153" s="3" t="s">
        <v>3</v>
      </c>
      <c r="C4153" s="3" t="s">
        <v>112</v>
      </c>
      <c r="D4153" s="4">
        <v>217964.62565714534</v>
      </c>
      <c r="E4153" t="str">
        <f t="shared" si="128"/>
        <v>Jan</v>
      </c>
      <c r="F4153" t="str">
        <f t="shared" si="129"/>
        <v>2020</v>
      </c>
    </row>
    <row r="4154" spans="1:6" x14ac:dyDescent="0.25">
      <c r="A4154" s="5" t="s">
        <v>249</v>
      </c>
      <c r="B4154" s="3" t="s">
        <v>3</v>
      </c>
      <c r="C4154" s="3" t="s">
        <v>113</v>
      </c>
      <c r="D4154" s="4">
        <v>213139.21630731807</v>
      </c>
      <c r="E4154" t="str">
        <f t="shared" si="128"/>
        <v>Feb</v>
      </c>
      <c r="F4154" t="str">
        <f t="shared" si="129"/>
        <v>2020</v>
      </c>
    </row>
    <row r="4155" spans="1:6" x14ac:dyDescent="0.25">
      <c r="A4155" s="5" t="s">
        <v>249</v>
      </c>
      <c r="B4155" s="3" t="s">
        <v>3</v>
      </c>
      <c r="C4155" s="3" t="s">
        <v>114</v>
      </c>
      <c r="D4155" s="4">
        <v>209035.39892585221</v>
      </c>
      <c r="E4155" t="str">
        <f t="shared" si="128"/>
        <v>Mar</v>
      </c>
      <c r="F4155" t="str">
        <f t="shared" si="129"/>
        <v>2020</v>
      </c>
    </row>
    <row r="4156" spans="1:6" x14ac:dyDescent="0.25">
      <c r="A4156" s="5" t="s">
        <v>249</v>
      </c>
      <c r="B4156" s="3" t="s">
        <v>3</v>
      </c>
      <c r="C4156" s="3" t="s">
        <v>115</v>
      </c>
      <c r="D4156" s="4">
        <v>204697.95240571228</v>
      </c>
      <c r="E4156" t="str">
        <f t="shared" si="128"/>
        <v>Apr</v>
      </c>
      <c r="F4156" t="str">
        <f t="shared" si="129"/>
        <v>2020</v>
      </c>
    </row>
    <row r="4157" spans="1:6" x14ac:dyDescent="0.25">
      <c r="A4157" s="5" t="s">
        <v>249</v>
      </c>
      <c r="B4157" s="3" t="s">
        <v>3</v>
      </c>
      <c r="C4157" s="3" t="s">
        <v>116</v>
      </c>
      <c r="D4157" s="4">
        <v>200924.68932288451</v>
      </c>
      <c r="E4157" t="str">
        <f t="shared" si="128"/>
        <v>May</v>
      </c>
      <c r="F4157" t="str">
        <f t="shared" si="129"/>
        <v>2020</v>
      </c>
    </row>
    <row r="4158" spans="1:6" x14ac:dyDescent="0.25">
      <c r="A4158" s="5" t="s">
        <v>249</v>
      </c>
      <c r="B4158" s="3" t="s">
        <v>3</v>
      </c>
      <c r="C4158" s="3" t="s">
        <v>117</v>
      </c>
      <c r="D4158" s="4">
        <v>197067.71938240313</v>
      </c>
      <c r="E4158" t="str">
        <f t="shared" si="128"/>
        <v>Jun</v>
      </c>
      <c r="F4158" t="str">
        <f t="shared" si="129"/>
        <v>2020</v>
      </c>
    </row>
    <row r="4159" spans="1:6" x14ac:dyDescent="0.25">
      <c r="A4159" s="5" t="s">
        <v>249</v>
      </c>
      <c r="B4159" s="3" t="s">
        <v>3</v>
      </c>
      <c r="C4159" s="3" t="s">
        <v>118</v>
      </c>
      <c r="D4159" s="4">
        <v>192705.37322225305</v>
      </c>
      <c r="E4159" t="str">
        <f t="shared" si="128"/>
        <v>Jul</v>
      </c>
      <c r="F4159" t="str">
        <f t="shared" si="129"/>
        <v>2020</v>
      </c>
    </row>
    <row r="4160" spans="1:6" x14ac:dyDescent="0.25">
      <c r="A4160" s="5" t="s">
        <v>249</v>
      </c>
      <c r="B4160" s="3" t="s">
        <v>3</v>
      </c>
      <c r="C4160" s="3" t="s">
        <v>119</v>
      </c>
      <c r="D4160" s="4">
        <v>188914.4942082561</v>
      </c>
      <c r="E4160" t="str">
        <f t="shared" si="128"/>
        <v>Aug</v>
      </c>
      <c r="F4160" t="str">
        <f t="shared" si="129"/>
        <v>2020</v>
      </c>
    </row>
    <row r="4161" spans="1:6" x14ac:dyDescent="0.25">
      <c r="A4161" s="5" t="s">
        <v>249</v>
      </c>
      <c r="B4161" s="3" t="s">
        <v>3</v>
      </c>
      <c r="C4161" s="3" t="s">
        <v>120</v>
      </c>
      <c r="D4161" s="4">
        <v>184844.88487666583</v>
      </c>
      <c r="E4161" t="str">
        <f t="shared" si="128"/>
        <v>Sep</v>
      </c>
      <c r="F4161" t="str">
        <f t="shared" si="129"/>
        <v>2020</v>
      </c>
    </row>
    <row r="4162" spans="1:6" x14ac:dyDescent="0.25">
      <c r="A4162" s="5" t="s">
        <v>249</v>
      </c>
      <c r="B4162" s="3" t="s">
        <v>3</v>
      </c>
      <c r="C4162" s="3" t="s">
        <v>121</v>
      </c>
      <c r="D4162" s="4">
        <v>181063.78082897668</v>
      </c>
      <c r="E4162" t="str">
        <f t="shared" si="128"/>
        <v>Oct</v>
      </c>
      <c r="F4162" t="str">
        <f t="shared" si="129"/>
        <v>2020</v>
      </c>
    </row>
    <row r="4163" spans="1:6" x14ac:dyDescent="0.25">
      <c r="A4163" s="5" t="s">
        <v>249</v>
      </c>
      <c r="B4163" s="3" t="s">
        <v>3</v>
      </c>
      <c r="C4163" s="3" t="s">
        <v>122</v>
      </c>
      <c r="D4163" s="4">
        <v>177756.30117796661</v>
      </c>
      <c r="E4163" t="str">
        <f t="shared" ref="E4163:E4226" si="130">MID(C4163,1,3)</f>
        <v>Nov</v>
      </c>
      <c r="F4163" t="str">
        <f t="shared" ref="F4163:F4226" si="131">MID(C4163,5,4)</f>
        <v>2020</v>
      </c>
    </row>
    <row r="4164" spans="1:6" x14ac:dyDescent="0.25">
      <c r="A4164" s="5" t="s">
        <v>249</v>
      </c>
      <c r="B4164" s="3" t="s">
        <v>3</v>
      </c>
      <c r="C4164" s="3" t="s">
        <v>123</v>
      </c>
      <c r="D4164" s="4">
        <v>182940.40962759405</v>
      </c>
      <c r="E4164" t="str">
        <f t="shared" si="130"/>
        <v>Dec</v>
      </c>
      <c r="F4164" t="str">
        <f t="shared" si="131"/>
        <v>2020</v>
      </c>
    </row>
    <row r="4165" spans="1:6" x14ac:dyDescent="0.25">
      <c r="A4165" s="5" t="s">
        <v>249</v>
      </c>
      <c r="B4165" s="3" t="s">
        <v>3</v>
      </c>
      <c r="C4165" s="3" t="s">
        <v>124</v>
      </c>
      <c r="D4165" s="4">
        <v>156033.41097637292</v>
      </c>
      <c r="E4165" t="str">
        <f t="shared" si="130"/>
        <v>Jan</v>
      </c>
      <c r="F4165" t="str">
        <f t="shared" si="131"/>
        <v>2021</v>
      </c>
    </row>
    <row r="4166" spans="1:6" x14ac:dyDescent="0.25">
      <c r="A4166" s="5" t="s">
        <v>249</v>
      </c>
      <c r="B4166" s="3" t="s">
        <v>3</v>
      </c>
      <c r="C4166" s="3" t="s">
        <v>125</v>
      </c>
      <c r="D4166" s="4">
        <v>77741.156049962519</v>
      </c>
      <c r="E4166" t="str">
        <f t="shared" si="130"/>
        <v>Feb</v>
      </c>
      <c r="F4166" t="str">
        <f t="shared" si="131"/>
        <v>2021</v>
      </c>
    </row>
    <row r="4167" spans="1:6" x14ac:dyDescent="0.25">
      <c r="A4167" s="5" t="s">
        <v>249</v>
      </c>
      <c r="B4167" s="3" t="s">
        <v>3</v>
      </c>
      <c r="C4167" s="3" t="s">
        <v>126</v>
      </c>
      <c r="D4167" s="4">
        <v>76821.991385605128</v>
      </c>
      <c r="E4167" t="str">
        <f t="shared" si="130"/>
        <v>Mar</v>
      </c>
      <c r="F4167" t="str">
        <f t="shared" si="131"/>
        <v>2021</v>
      </c>
    </row>
    <row r="4168" spans="1:6" x14ac:dyDescent="0.25">
      <c r="A4168" s="5" t="s">
        <v>249</v>
      </c>
      <c r="B4168" s="3" t="s">
        <v>3</v>
      </c>
      <c r="C4168" s="3" t="s">
        <v>127</v>
      </c>
      <c r="D4168" s="4">
        <v>75935.975998748312</v>
      </c>
      <c r="E4168" t="str">
        <f t="shared" si="130"/>
        <v>Apr</v>
      </c>
      <c r="F4168" t="str">
        <f t="shared" si="131"/>
        <v>2021</v>
      </c>
    </row>
    <row r="4169" spans="1:6" x14ac:dyDescent="0.25">
      <c r="A4169" s="5" t="s">
        <v>249</v>
      </c>
      <c r="B4169" s="3" t="s">
        <v>3</v>
      </c>
      <c r="C4169" s="3" t="s">
        <v>128</v>
      </c>
      <c r="D4169" s="4">
        <v>75059.778078075164</v>
      </c>
      <c r="E4169" t="str">
        <f t="shared" si="130"/>
        <v>May</v>
      </c>
      <c r="F4169" t="str">
        <f t="shared" si="131"/>
        <v>2021</v>
      </c>
    </row>
    <row r="4170" spans="1:6" x14ac:dyDescent="0.25">
      <c r="A4170" s="5" t="s">
        <v>249</v>
      </c>
      <c r="B4170" s="3" t="s">
        <v>3</v>
      </c>
      <c r="C4170" s="3" t="s">
        <v>129</v>
      </c>
      <c r="D4170" s="4">
        <v>74193.403001244806</v>
      </c>
      <c r="E4170" t="str">
        <f t="shared" si="130"/>
        <v>Jun</v>
      </c>
      <c r="F4170" t="str">
        <f t="shared" si="131"/>
        <v>2021</v>
      </c>
    </row>
    <row r="4171" spans="1:6" x14ac:dyDescent="0.25">
      <c r="A4171" s="5" t="s">
        <v>249</v>
      </c>
      <c r="B4171" s="3" t="s">
        <v>3</v>
      </c>
      <c r="C4171" s="3" t="s">
        <v>130</v>
      </c>
      <c r="D4171" s="4">
        <v>73336.811750382054</v>
      </c>
      <c r="E4171" t="str">
        <f t="shared" si="130"/>
        <v>Jul</v>
      </c>
      <c r="F4171" t="str">
        <f t="shared" si="131"/>
        <v>2021</v>
      </c>
    </row>
    <row r="4172" spans="1:6" x14ac:dyDescent="0.25">
      <c r="A4172" s="5" t="s">
        <v>249</v>
      </c>
      <c r="B4172" s="3" t="s">
        <v>3</v>
      </c>
      <c r="C4172" s="3" t="s">
        <v>131</v>
      </c>
      <c r="D4172" s="4">
        <v>72134.43809712361</v>
      </c>
      <c r="E4172" t="str">
        <f t="shared" si="130"/>
        <v>Aug</v>
      </c>
      <c r="F4172" t="str">
        <f t="shared" si="131"/>
        <v>2021</v>
      </c>
    </row>
    <row r="4173" spans="1:6" x14ac:dyDescent="0.25">
      <c r="A4173" s="5" t="s">
        <v>249</v>
      </c>
      <c r="B4173" s="3" t="s">
        <v>3</v>
      </c>
      <c r="C4173" s="3" t="s">
        <v>132</v>
      </c>
      <c r="D4173" s="4">
        <v>71297.88437087342</v>
      </c>
      <c r="E4173" t="str">
        <f t="shared" si="130"/>
        <v>Sep</v>
      </c>
      <c r="F4173" t="str">
        <f t="shared" si="131"/>
        <v>2021</v>
      </c>
    </row>
    <row r="4174" spans="1:6" x14ac:dyDescent="0.25">
      <c r="A4174" s="5" t="s">
        <v>249</v>
      </c>
      <c r="B4174" s="3" t="s">
        <v>3</v>
      </c>
      <c r="C4174" s="3" t="s">
        <v>133</v>
      </c>
      <c r="D4174" s="4">
        <v>70471.350666713464</v>
      </c>
      <c r="E4174" t="str">
        <f t="shared" si="130"/>
        <v>Oct</v>
      </c>
      <c r="F4174" t="str">
        <f t="shared" si="131"/>
        <v>2021</v>
      </c>
    </row>
    <row r="4175" spans="1:6" x14ac:dyDescent="0.25">
      <c r="A4175" s="5" t="s">
        <v>249</v>
      </c>
      <c r="B4175" s="3" t="s">
        <v>3</v>
      </c>
      <c r="C4175" s="3" t="s">
        <v>134</v>
      </c>
      <c r="D4175" s="4">
        <v>69654.522117584827</v>
      </c>
      <c r="E4175" t="str">
        <f t="shared" si="130"/>
        <v>Nov</v>
      </c>
      <c r="F4175" t="str">
        <f t="shared" si="131"/>
        <v>2021</v>
      </c>
    </row>
    <row r="4176" spans="1:6" x14ac:dyDescent="0.25">
      <c r="A4176" s="5" t="s">
        <v>249</v>
      </c>
      <c r="B4176" s="3" t="s">
        <v>3</v>
      </c>
      <c r="C4176" s="3" t="s">
        <v>135</v>
      </c>
      <c r="D4176" s="4">
        <v>74944.720930545387</v>
      </c>
      <c r="E4176" t="str">
        <f t="shared" si="130"/>
        <v>Dec</v>
      </c>
      <c r="F4176" t="str">
        <f t="shared" si="131"/>
        <v>2021</v>
      </c>
    </row>
    <row r="4177" spans="1:6" x14ac:dyDescent="0.25">
      <c r="A4177" s="5" t="s">
        <v>249</v>
      </c>
      <c r="B4177" s="3" t="s">
        <v>3</v>
      </c>
      <c r="C4177" s="3" t="s">
        <v>136</v>
      </c>
      <c r="D4177" s="4">
        <v>68116.08523933134</v>
      </c>
      <c r="E4177" t="str">
        <f t="shared" si="130"/>
        <v>Jan</v>
      </c>
      <c r="F4177" t="str">
        <f t="shared" si="131"/>
        <v>2022</v>
      </c>
    </row>
    <row r="4178" spans="1:6" x14ac:dyDescent="0.25">
      <c r="A4178" s="5" t="s">
        <v>249</v>
      </c>
      <c r="B4178" s="3" t="s">
        <v>3</v>
      </c>
      <c r="C4178" s="3" t="s">
        <v>137</v>
      </c>
      <c r="D4178" s="4">
        <v>67261.873256269217</v>
      </c>
      <c r="E4178" t="str">
        <f t="shared" si="130"/>
        <v>Feb</v>
      </c>
      <c r="F4178" t="str">
        <f t="shared" si="131"/>
        <v>2022</v>
      </c>
    </row>
    <row r="4179" spans="1:6" x14ac:dyDescent="0.25">
      <c r="A4179" s="5" t="s">
        <v>249</v>
      </c>
      <c r="B4179" s="3" t="s">
        <v>3</v>
      </c>
      <c r="C4179" s="3" t="s">
        <v>138</v>
      </c>
      <c r="D4179" s="4">
        <v>66483.495419462808</v>
      </c>
      <c r="E4179" t="str">
        <f t="shared" si="130"/>
        <v>Mar</v>
      </c>
      <c r="F4179" t="str">
        <f t="shared" si="131"/>
        <v>2022</v>
      </c>
    </row>
    <row r="4180" spans="1:6" x14ac:dyDescent="0.25">
      <c r="A4180" s="5" t="s">
        <v>249</v>
      </c>
      <c r="B4180" s="3" t="s">
        <v>3</v>
      </c>
      <c r="C4180" s="3" t="s">
        <v>139</v>
      </c>
      <c r="D4180" s="4">
        <v>65714.649148311975</v>
      </c>
      <c r="E4180" t="str">
        <f t="shared" si="130"/>
        <v>Apr</v>
      </c>
      <c r="F4180" t="str">
        <f t="shared" si="131"/>
        <v>2022</v>
      </c>
    </row>
    <row r="4181" spans="1:6" x14ac:dyDescent="0.25">
      <c r="A4181" s="5" t="s">
        <v>249</v>
      </c>
      <c r="B4181" s="3" t="s">
        <v>3</v>
      </c>
      <c r="C4181" s="3" t="s">
        <v>140</v>
      </c>
      <c r="D4181" s="4">
        <v>64955.30593220453</v>
      </c>
      <c r="E4181" t="str">
        <f t="shared" si="130"/>
        <v>May</v>
      </c>
      <c r="F4181" t="str">
        <f t="shared" si="131"/>
        <v>2022</v>
      </c>
    </row>
    <row r="4182" spans="1:6" x14ac:dyDescent="0.25">
      <c r="A4182" s="5" t="s">
        <v>249</v>
      </c>
      <c r="B4182" s="3" t="s">
        <v>3</v>
      </c>
      <c r="C4182" s="3" t="s">
        <v>141</v>
      </c>
      <c r="D4182" s="4">
        <v>63852.545533486387</v>
      </c>
      <c r="E4182" t="str">
        <f t="shared" si="130"/>
        <v>Jun</v>
      </c>
      <c r="F4182" t="str">
        <f t="shared" si="131"/>
        <v>2022</v>
      </c>
    </row>
    <row r="4183" spans="1:6" x14ac:dyDescent="0.25">
      <c r="A4183" s="5" t="s">
        <v>249</v>
      </c>
      <c r="B4183" s="3" t="s">
        <v>3</v>
      </c>
      <c r="C4183" s="3" t="s">
        <v>142</v>
      </c>
      <c r="D4183" s="4">
        <v>63112.264450947172</v>
      </c>
      <c r="E4183" t="str">
        <f t="shared" si="130"/>
        <v>Jul</v>
      </c>
      <c r="F4183" t="str">
        <f t="shared" si="131"/>
        <v>2022</v>
      </c>
    </row>
    <row r="4184" spans="1:6" x14ac:dyDescent="0.25">
      <c r="A4184" s="5" t="s">
        <v>249</v>
      </c>
      <c r="B4184" s="3" t="s">
        <v>3</v>
      </c>
      <c r="C4184" s="3" t="s">
        <v>143</v>
      </c>
      <c r="D4184" s="4">
        <v>62381.336698313273</v>
      </c>
      <c r="E4184" t="str">
        <f t="shared" si="130"/>
        <v>Aug</v>
      </c>
      <c r="F4184" t="str">
        <f t="shared" si="131"/>
        <v>2022</v>
      </c>
    </row>
    <row r="4185" spans="1:6" x14ac:dyDescent="0.25">
      <c r="A4185" s="5" t="s">
        <v>249</v>
      </c>
      <c r="B4185" s="3" t="s">
        <v>3</v>
      </c>
      <c r="C4185" s="3" t="s">
        <v>144</v>
      </c>
      <c r="D4185" s="4">
        <v>61659.678347649533</v>
      </c>
      <c r="E4185" t="str">
        <f t="shared" si="130"/>
        <v>Sep</v>
      </c>
      <c r="F4185" t="str">
        <f t="shared" si="131"/>
        <v>2022</v>
      </c>
    </row>
    <row r="4186" spans="1:6" x14ac:dyDescent="0.25">
      <c r="A4186" s="5" t="s">
        <v>249</v>
      </c>
      <c r="B4186" s="3" t="s">
        <v>3</v>
      </c>
      <c r="C4186" s="3" t="s">
        <v>145</v>
      </c>
      <c r="D4186" s="4">
        <v>60947.25305091271</v>
      </c>
      <c r="E4186" t="str">
        <f t="shared" si="130"/>
        <v>Oct</v>
      </c>
      <c r="F4186" t="str">
        <f t="shared" si="131"/>
        <v>2022</v>
      </c>
    </row>
    <row r="4187" spans="1:6" x14ac:dyDescent="0.25">
      <c r="A4187" s="5" t="s">
        <v>249</v>
      </c>
      <c r="B4187" s="3" t="s">
        <v>3</v>
      </c>
      <c r="C4187" s="3" t="s">
        <v>146</v>
      </c>
      <c r="D4187" s="4">
        <v>60243.997132124423</v>
      </c>
      <c r="E4187" t="str">
        <f t="shared" si="130"/>
        <v>Nov</v>
      </c>
      <c r="F4187" t="str">
        <f t="shared" si="131"/>
        <v>2022</v>
      </c>
    </row>
    <row r="4188" spans="1:6" x14ac:dyDescent="0.25">
      <c r="A4188" s="5" t="s">
        <v>249</v>
      </c>
      <c r="B4188" s="3" t="s">
        <v>3</v>
      </c>
      <c r="C4188" s="3" t="s">
        <v>147</v>
      </c>
      <c r="D4188" s="4">
        <v>63667.410971987294</v>
      </c>
      <c r="E4188" t="str">
        <f t="shared" si="130"/>
        <v>Dec</v>
      </c>
      <c r="F4188" t="str">
        <f t="shared" si="131"/>
        <v>2022</v>
      </c>
    </row>
    <row r="4189" spans="1:6" x14ac:dyDescent="0.25">
      <c r="A4189" s="5" t="s">
        <v>249</v>
      </c>
      <c r="B4189" s="3" t="s">
        <v>3</v>
      </c>
      <c r="C4189" s="3" t="s">
        <v>148</v>
      </c>
      <c r="D4189" s="4">
        <v>58906.947055155368</v>
      </c>
      <c r="E4189" t="str">
        <f t="shared" si="130"/>
        <v>Jan</v>
      </c>
      <c r="F4189" t="str">
        <f t="shared" si="131"/>
        <v>2023</v>
      </c>
    </row>
    <row r="4190" spans="1:6" x14ac:dyDescent="0.25">
      <c r="A4190" s="5" t="s">
        <v>249</v>
      </c>
      <c r="B4190" s="3" t="s">
        <v>3</v>
      </c>
      <c r="C4190" s="3" t="s">
        <v>149</v>
      </c>
      <c r="D4190" s="4">
        <v>58165.186903622409</v>
      </c>
      <c r="E4190" t="str">
        <f t="shared" si="130"/>
        <v>Feb</v>
      </c>
      <c r="F4190" t="str">
        <f t="shared" si="131"/>
        <v>2023</v>
      </c>
    </row>
    <row r="4191" spans="1:6" x14ac:dyDescent="0.25">
      <c r="A4191" s="5" t="s">
        <v>249</v>
      </c>
      <c r="B4191" s="3" t="s">
        <v>3</v>
      </c>
      <c r="C4191" s="3" t="s">
        <v>150</v>
      </c>
      <c r="D4191" s="4">
        <v>57497.871616724238</v>
      </c>
      <c r="E4191" t="str">
        <f t="shared" si="130"/>
        <v>Mar</v>
      </c>
      <c r="F4191" t="str">
        <f t="shared" si="131"/>
        <v>2023</v>
      </c>
    </row>
    <row r="4192" spans="1:6" x14ac:dyDescent="0.25">
      <c r="A4192" s="5" t="s">
        <v>249</v>
      </c>
      <c r="B4192" s="3" t="s">
        <v>3</v>
      </c>
      <c r="C4192" s="3" t="s">
        <v>151</v>
      </c>
      <c r="D4192" s="4">
        <v>56839.26804239639</v>
      </c>
      <c r="E4192" t="str">
        <f t="shared" si="130"/>
        <v>Apr</v>
      </c>
      <c r="F4192" t="str">
        <f t="shared" si="131"/>
        <v>2023</v>
      </c>
    </row>
    <row r="4193" spans="1:6" x14ac:dyDescent="0.25">
      <c r="A4193" s="5" t="s">
        <v>249</v>
      </c>
      <c r="B4193" s="3" t="s">
        <v>3</v>
      </c>
      <c r="C4193" s="3" t="s">
        <v>152</v>
      </c>
      <c r="D4193" s="4">
        <v>56189.510654396421</v>
      </c>
      <c r="E4193" t="str">
        <f t="shared" si="130"/>
        <v>May</v>
      </c>
      <c r="F4193" t="str">
        <f t="shared" si="131"/>
        <v>2023</v>
      </c>
    </row>
    <row r="4194" spans="1:6" x14ac:dyDescent="0.25">
      <c r="A4194" s="5" t="s">
        <v>249</v>
      </c>
      <c r="B4194" s="3" t="s">
        <v>3</v>
      </c>
      <c r="C4194" s="3" t="s">
        <v>153</v>
      </c>
      <c r="D4194" s="4">
        <v>55548.402405785513</v>
      </c>
      <c r="E4194" t="str">
        <f t="shared" si="130"/>
        <v>Jun</v>
      </c>
      <c r="F4194" t="str">
        <f t="shared" si="131"/>
        <v>2023</v>
      </c>
    </row>
    <row r="4195" spans="1:6" x14ac:dyDescent="0.25">
      <c r="A4195" s="5" t="s">
        <v>249</v>
      </c>
      <c r="B4195" s="3" t="s">
        <v>3</v>
      </c>
      <c r="C4195" s="3" t="s">
        <v>154</v>
      </c>
      <c r="D4195" s="4">
        <v>54915.616670285053</v>
      </c>
      <c r="E4195" t="str">
        <f t="shared" si="130"/>
        <v>Jul</v>
      </c>
      <c r="F4195" t="str">
        <f t="shared" si="131"/>
        <v>2023</v>
      </c>
    </row>
    <row r="4196" spans="1:6" x14ac:dyDescent="0.25">
      <c r="A4196" s="5" t="s">
        <v>249</v>
      </c>
      <c r="B4196" s="3" t="s">
        <v>3</v>
      </c>
      <c r="C4196" s="3" t="s">
        <v>155</v>
      </c>
      <c r="D4196" s="4">
        <v>54291.228819971919</v>
      </c>
      <c r="E4196" t="str">
        <f t="shared" si="130"/>
        <v>Aug</v>
      </c>
      <c r="F4196" t="str">
        <f t="shared" si="131"/>
        <v>2023</v>
      </c>
    </row>
    <row r="4197" spans="1:6" x14ac:dyDescent="0.25">
      <c r="A4197" s="5" t="s">
        <v>249</v>
      </c>
      <c r="B4197" s="3" t="s">
        <v>3</v>
      </c>
      <c r="C4197" s="3" t="s">
        <v>156</v>
      </c>
      <c r="D4197" s="4">
        <v>53675.129753165398</v>
      </c>
      <c r="E4197" t="str">
        <f t="shared" si="130"/>
        <v>Sep</v>
      </c>
      <c r="F4197" t="str">
        <f t="shared" si="131"/>
        <v>2023</v>
      </c>
    </row>
    <row r="4198" spans="1:6" x14ac:dyDescent="0.25">
      <c r="A4198" s="5" t="s">
        <v>249</v>
      </c>
      <c r="B4198" s="3" t="s">
        <v>3</v>
      </c>
      <c r="C4198" s="3" t="s">
        <v>157</v>
      </c>
      <c r="D4198" s="4">
        <v>53067.283391654244</v>
      </c>
      <c r="E4198" t="str">
        <f t="shared" si="130"/>
        <v>Oct</v>
      </c>
      <c r="F4198" t="str">
        <f t="shared" si="131"/>
        <v>2023</v>
      </c>
    </row>
    <row r="4199" spans="1:6" x14ac:dyDescent="0.25">
      <c r="A4199" s="5" t="s">
        <v>249</v>
      </c>
      <c r="B4199" s="3" t="s">
        <v>3</v>
      </c>
      <c r="C4199" s="3" t="s">
        <v>158</v>
      </c>
      <c r="D4199" s="4">
        <v>52467.633482365207</v>
      </c>
      <c r="E4199" t="str">
        <f t="shared" si="130"/>
        <v>Nov</v>
      </c>
      <c r="F4199" t="str">
        <f t="shared" si="131"/>
        <v>2023</v>
      </c>
    </row>
    <row r="4200" spans="1:6" x14ac:dyDescent="0.25">
      <c r="A4200" s="5" t="s">
        <v>249</v>
      </c>
      <c r="B4200" s="3" t="s">
        <v>3</v>
      </c>
      <c r="C4200" s="3" t="s">
        <v>159</v>
      </c>
      <c r="D4200" s="4">
        <v>54471.389267385399</v>
      </c>
      <c r="E4200" t="str">
        <f t="shared" si="130"/>
        <v>Dec</v>
      </c>
      <c r="F4200" t="str">
        <f t="shared" si="131"/>
        <v>2023</v>
      </c>
    </row>
    <row r="4201" spans="1:6" x14ac:dyDescent="0.25">
      <c r="A4201" s="5" t="s">
        <v>249</v>
      </c>
      <c r="B4201" s="3" t="s">
        <v>3</v>
      </c>
      <c r="C4201" s="3" t="s">
        <v>160</v>
      </c>
      <c r="D4201" s="4">
        <v>51319.059672791875</v>
      </c>
      <c r="E4201" t="str">
        <f t="shared" si="130"/>
        <v>Jan</v>
      </c>
      <c r="F4201" t="str">
        <f t="shared" si="131"/>
        <v>2024</v>
      </c>
    </row>
    <row r="4202" spans="1:6" x14ac:dyDescent="0.25">
      <c r="A4202" s="5" t="s">
        <v>249</v>
      </c>
      <c r="B4202" s="3" t="s">
        <v>3</v>
      </c>
      <c r="C4202" s="3" t="s">
        <v>161</v>
      </c>
      <c r="D4202" s="4">
        <v>50716.220399583057</v>
      </c>
      <c r="E4202" t="str">
        <f t="shared" si="130"/>
        <v>Feb</v>
      </c>
      <c r="F4202" t="str">
        <f t="shared" si="131"/>
        <v>2024</v>
      </c>
    </row>
    <row r="4203" spans="1:6" x14ac:dyDescent="0.25">
      <c r="A4203" s="5" t="s">
        <v>249</v>
      </c>
      <c r="B4203" s="3" t="s">
        <v>3</v>
      </c>
      <c r="C4203" s="3" t="s">
        <v>162</v>
      </c>
      <c r="D4203" s="4">
        <v>50148.604949998713</v>
      </c>
      <c r="E4203" t="str">
        <f t="shared" si="130"/>
        <v>Mar</v>
      </c>
      <c r="F4203" t="str">
        <f t="shared" si="131"/>
        <v>2024</v>
      </c>
    </row>
    <row r="4204" spans="1:6" x14ac:dyDescent="0.25">
      <c r="A4204" s="5" t="s">
        <v>249</v>
      </c>
      <c r="B4204" s="3" t="s">
        <v>3</v>
      </c>
      <c r="C4204" s="3" t="s">
        <v>163</v>
      </c>
      <c r="D4204" s="4">
        <v>49588.312354821115</v>
      </c>
      <c r="E4204" t="str">
        <f t="shared" si="130"/>
        <v>Apr</v>
      </c>
      <c r="F4204" t="str">
        <f t="shared" si="131"/>
        <v>2024</v>
      </c>
    </row>
    <row r="4205" spans="1:6" x14ac:dyDescent="0.25">
      <c r="A4205" s="5" t="s">
        <v>249</v>
      </c>
      <c r="B4205" s="3" t="s">
        <v>3</v>
      </c>
      <c r="C4205" s="3" t="s">
        <v>164</v>
      </c>
      <c r="D4205" s="4">
        <v>49030.203444936815</v>
      </c>
      <c r="E4205" t="str">
        <f t="shared" si="130"/>
        <v>May</v>
      </c>
      <c r="F4205" t="str">
        <f t="shared" si="131"/>
        <v>2024</v>
      </c>
    </row>
    <row r="4206" spans="1:6" x14ac:dyDescent="0.25">
      <c r="A4206" s="5" t="s">
        <v>249</v>
      </c>
      <c r="B4206" s="3" t="s">
        <v>3</v>
      </c>
      <c r="C4206" s="3" t="s">
        <v>165</v>
      </c>
      <c r="D4206" s="4">
        <v>48484.6489435068</v>
      </c>
      <c r="E4206" t="str">
        <f t="shared" si="130"/>
        <v>Jun</v>
      </c>
      <c r="F4206" t="str">
        <f t="shared" si="131"/>
        <v>2024</v>
      </c>
    </row>
    <row r="4207" spans="1:6" x14ac:dyDescent="0.25">
      <c r="A4207" s="5" t="s">
        <v>249</v>
      </c>
      <c r="B4207" s="3" t="s">
        <v>3</v>
      </c>
      <c r="C4207" s="3" t="s">
        <v>166</v>
      </c>
      <c r="D4207" s="4">
        <v>47945.289603109843</v>
      </c>
      <c r="E4207" t="str">
        <f t="shared" si="130"/>
        <v>Jul</v>
      </c>
      <c r="F4207" t="str">
        <f t="shared" si="131"/>
        <v>2024</v>
      </c>
    </row>
    <row r="4208" spans="1:6" x14ac:dyDescent="0.25">
      <c r="A4208" s="5" t="s">
        <v>249</v>
      </c>
      <c r="B4208" s="3" t="s">
        <v>3</v>
      </c>
      <c r="C4208" s="3" t="s">
        <v>167</v>
      </c>
      <c r="D4208" s="4">
        <v>47383.848476845014</v>
      </c>
      <c r="E4208" t="str">
        <f t="shared" si="130"/>
        <v>Aug</v>
      </c>
      <c r="F4208" t="str">
        <f t="shared" si="131"/>
        <v>2024</v>
      </c>
    </row>
    <row r="4209" spans="1:6" x14ac:dyDescent="0.25">
      <c r="A4209" s="5" t="s">
        <v>249</v>
      </c>
      <c r="B4209" s="3" t="s">
        <v>3</v>
      </c>
      <c r="C4209" s="3" t="s">
        <v>168</v>
      </c>
      <c r="D4209" s="4">
        <v>46897.032727028069</v>
      </c>
      <c r="E4209" t="str">
        <f t="shared" si="130"/>
        <v>Sep</v>
      </c>
      <c r="F4209" t="str">
        <f t="shared" si="131"/>
        <v>2024</v>
      </c>
    </row>
    <row r="4210" spans="1:6" x14ac:dyDescent="0.25">
      <c r="A4210" s="5" t="s">
        <v>249</v>
      </c>
      <c r="B4210" s="3" t="s">
        <v>3</v>
      </c>
      <c r="C4210" s="3" t="s">
        <v>169</v>
      </c>
      <c r="D4210" s="4">
        <v>46361.990112210224</v>
      </c>
      <c r="E4210" t="str">
        <f t="shared" si="130"/>
        <v>Oct</v>
      </c>
      <c r="F4210" t="str">
        <f t="shared" si="131"/>
        <v>2024</v>
      </c>
    </row>
    <row r="4211" spans="1:6" x14ac:dyDescent="0.25">
      <c r="A4211" s="5" t="s">
        <v>249</v>
      </c>
      <c r="B4211" s="3" t="s">
        <v>3</v>
      </c>
      <c r="C4211" s="3" t="s">
        <v>170</v>
      </c>
      <c r="D4211" s="4">
        <v>45851.136693365959</v>
      </c>
      <c r="E4211" t="str">
        <f t="shared" si="130"/>
        <v>Nov</v>
      </c>
      <c r="F4211" t="str">
        <f t="shared" si="131"/>
        <v>2024</v>
      </c>
    </row>
    <row r="4212" spans="1:6" x14ac:dyDescent="0.25">
      <c r="A4212" s="5" t="s">
        <v>249</v>
      </c>
      <c r="B4212" s="3" t="s">
        <v>3</v>
      </c>
      <c r="C4212" s="3" t="s">
        <v>171</v>
      </c>
      <c r="D4212" s="4">
        <v>46808.048099046377</v>
      </c>
      <c r="E4212" t="str">
        <f t="shared" si="130"/>
        <v>Dec</v>
      </c>
      <c r="F4212" t="str">
        <f t="shared" si="131"/>
        <v>2024</v>
      </c>
    </row>
    <row r="4213" spans="1:6" x14ac:dyDescent="0.25">
      <c r="A4213" s="5" t="s">
        <v>249</v>
      </c>
      <c r="B4213" s="3" t="s">
        <v>3</v>
      </c>
      <c r="C4213" s="3" t="s">
        <v>172</v>
      </c>
      <c r="D4213" s="4">
        <v>44873.518827417451</v>
      </c>
      <c r="E4213" t="str">
        <f t="shared" si="130"/>
        <v>Jan</v>
      </c>
      <c r="F4213" t="str">
        <f t="shared" si="131"/>
        <v>2025</v>
      </c>
    </row>
    <row r="4214" spans="1:6" x14ac:dyDescent="0.25">
      <c r="A4214" s="5" t="s">
        <v>249</v>
      </c>
      <c r="B4214" s="3" t="s">
        <v>3</v>
      </c>
      <c r="C4214" s="3" t="s">
        <v>173</v>
      </c>
      <c r="D4214" s="4">
        <v>44370.709542305078</v>
      </c>
      <c r="E4214" t="str">
        <f t="shared" si="130"/>
        <v>Feb</v>
      </c>
      <c r="F4214" t="str">
        <f t="shared" si="131"/>
        <v>2025</v>
      </c>
    </row>
    <row r="4215" spans="1:6" x14ac:dyDescent="0.25">
      <c r="A4215" s="5" t="s">
        <v>249</v>
      </c>
      <c r="B4215" s="3" t="s">
        <v>3</v>
      </c>
      <c r="C4215" s="3" t="s">
        <v>174</v>
      </c>
      <c r="D4215" s="4">
        <v>43891.624290573127</v>
      </c>
      <c r="E4215" t="str">
        <f t="shared" si="130"/>
        <v>Mar</v>
      </c>
      <c r="F4215" t="str">
        <f t="shared" si="131"/>
        <v>2025</v>
      </c>
    </row>
    <row r="4216" spans="1:6" x14ac:dyDescent="0.25">
      <c r="A4216" s="5" t="s">
        <v>249</v>
      </c>
      <c r="B4216" s="3" t="s">
        <v>3</v>
      </c>
      <c r="C4216" s="3" t="s">
        <v>175</v>
      </c>
      <c r="D4216" s="4">
        <v>43419.018402719608</v>
      </c>
      <c r="E4216" t="str">
        <f t="shared" si="130"/>
        <v>Apr</v>
      </c>
      <c r="F4216" t="str">
        <f t="shared" si="131"/>
        <v>2025</v>
      </c>
    </row>
    <row r="4217" spans="1:6" x14ac:dyDescent="0.25">
      <c r="A4217" s="5" t="s">
        <v>249</v>
      </c>
      <c r="B4217" s="3" t="s">
        <v>3</v>
      </c>
      <c r="C4217" s="3" t="s">
        <v>176</v>
      </c>
      <c r="D4217" s="4">
        <v>42952.831865335145</v>
      </c>
      <c r="E4217" t="str">
        <f t="shared" si="130"/>
        <v>May</v>
      </c>
      <c r="F4217" t="str">
        <f t="shared" si="131"/>
        <v>2025</v>
      </c>
    </row>
    <row r="4218" spans="1:6" x14ac:dyDescent="0.25">
      <c r="A4218" s="5" t="s">
        <v>249</v>
      </c>
      <c r="B4218" s="3" t="s">
        <v>3</v>
      </c>
      <c r="C4218" s="3" t="s">
        <v>177</v>
      </c>
      <c r="D4218" s="4">
        <v>42492.052859907999</v>
      </c>
      <c r="E4218" t="str">
        <f t="shared" si="130"/>
        <v>Jun</v>
      </c>
      <c r="F4218" t="str">
        <f t="shared" si="131"/>
        <v>2025</v>
      </c>
    </row>
    <row r="4219" spans="1:6" x14ac:dyDescent="0.25">
      <c r="A4219" s="5" t="s">
        <v>249</v>
      </c>
      <c r="B4219" s="3" t="s">
        <v>3</v>
      </c>
      <c r="C4219" s="3" t="s">
        <v>178</v>
      </c>
      <c r="D4219" s="4">
        <v>42034.335677877898</v>
      </c>
      <c r="E4219" t="str">
        <f t="shared" si="130"/>
        <v>Jul</v>
      </c>
      <c r="F4219" t="str">
        <f t="shared" si="131"/>
        <v>2025</v>
      </c>
    </row>
    <row r="4220" spans="1:6" x14ac:dyDescent="0.25">
      <c r="A4220" s="5" t="s">
        <v>249</v>
      </c>
      <c r="B4220" s="3" t="s">
        <v>3</v>
      </c>
      <c r="C4220" s="3" t="s">
        <v>179</v>
      </c>
      <c r="D4220" s="4">
        <v>41567.676704342586</v>
      </c>
      <c r="E4220" t="str">
        <f t="shared" si="130"/>
        <v>Aug</v>
      </c>
      <c r="F4220" t="str">
        <f t="shared" si="131"/>
        <v>2025</v>
      </c>
    </row>
    <row r="4221" spans="1:6" x14ac:dyDescent="0.25">
      <c r="A4221" s="5" t="s">
        <v>249</v>
      </c>
      <c r="B4221" s="3" t="s">
        <v>3</v>
      </c>
      <c r="C4221" s="3" t="s">
        <v>180</v>
      </c>
      <c r="D4221" s="4">
        <v>41125.527531306907</v>
      </c>
      <c r="E4221" t="str">
        <f t="shared" si="130"/>
        <v>Sep</v>
      </c>
      <c r="F4221" t="str">
        <f t="shared" si="131"/>
        <v>2025</v>
      </c>
    </row>
    <row r="4222" spans="1:6" x14ac:dyDescent="0.25">
      <c r="A4222" s="5" t="s">
        <v>249</v>
      </c>
      <c r="B4222" s="3" t="s">
        <v>3</v>
      </c>
      <c r="C4222" s="3" t="s">
        <v>181</v>
      </c>
      <c r="D4222" s="4">
        <v>40688.395975126412</v>
      </c>
      <c r="E4222" t="str">
        <f t="shared" si="130"/>
        <v>Oct</v>
      </c>
      <c r="F4222" t="str">
        <f t="shared" si="131"/>
        <v>2025</v>
      </c>
    </row>
    <row r="4223" spans="1:6" x14ac:dyDescent="0.25">
      <c r="A4223" s="5" t="s">
        <v>249</v>
      </c>
      <c r="B4223" s="3" t="s">
        <v>3</v>
      </c>
      <c r="C4223" s="3" t="s">
        <v>182</v>
      </c>
      <c r="D4223" s="4">
        <v>40252.0795740229</v>
      </c>
      <c r="E4223" t="str">
        <f t="shared" si="130"/>
        <v>Nov</v>
      </c>
      <c r="F4223" t="str">
        <f t="shared" si="131"/>
        <v>2025</v>
      </c>
    </row>
    <row r="4224" spans="1:6" x14ac:dyDescent="0.25">
      <c r="A4224" s="5" t="s">
        <v>249</v>
      </c>
      <c r="B4224" s="3" t="s">
        <v>3</v>
      </c>
      <c r="C4224" s="3" t="s">
        <v>183</v>
      </c>
      <c r="D4224" s="4">
        <v>40597.47602091865</v>
      </c>
      <c r="E4224" t="str">
        <f t="shared" si="130"/>
        <v>Dec</v>
      </c>
      <c r="F4224" t="str">
        <f t="shared" si="131"/>
        <v>2025</v>
      </c>
    </row>
    <row r="4225" spans="1:6" x14ac:dyDescent="0.25">
      <c r="A4225" s="5" t="s">
        <v>249</v>
      </c>
      <c r="B4225" s="3" t="s">
        <v>3</v>
      </c>
      <c r="C4225" s="3" t="s">
        <v>184</v>
      </c>
      <c r="D4225" s="4">
        <v>2820.0313568739607</v>
      </c>
      <c r="E4225" t="str">
        <f t="shared" si="130"/>
        <v>Jan</v>
      </c>
      <c r="F4225" t="str">
        <f t="shared" si="131"/>
        <v>2026</v>
      </c>
    </row>
    <row r="4226" spans="1:6" x14ac:dyDescent="0.25">
      <c r="A4226" s="5" t="s">
        <v>249</v>
      </c>
      <c r="B4226" s="3" t="s">
        <v>3</v>
      </c>
      <c r="C4226" s="3" t="s">
        <v>185</v>
      </c>
      <c r="D4226" s="4">
        <v>2329.1920436239584</v>
      </c>
      <c r="E4226" t="str">
        <f t="shared" si="130"/>
        <v>Feb</v>
      </c>
      <c r="F4226" t="str">
        <f t="shared" si="131"/>
        <v>2026</v>
      </c>
    </row>
    <row r="4227" spans="1:6" x14ac:dyDescent="0.25">
      <c r="A4227" s="5" t="s">
        <v>249</v>
      </c>
      <c r="B4227" s="3" t="s">
        <v>3</v>
      </c>
      <c r="C4227" s="3" t="s">
        <v>186</v>
      </c>
      <c r="D4227" s="4">
        <v>2319.5230998509687</v>
      </c>
      <c r="E4227" t="str">
        <f t="shared" ref="E4227:E4290" si="132">MID(C4227,1,3)</f>
        <v>Mar</v>
      </c>
      <c r="F4227" t="str">
        <f t="shared" ref="F4227:F4290" si="133">MID(C4227,5,4)</f>
        <v>2026</v>
      </c>
    </row>
    <row r="4228" spans="1:6" x14ac:dyDescent="0.25">
      <c r="A4228" s="5" t="s">
        <v>249</v>
      </c>
      <c r="B4228" s="3" t="s">
        <v>3</v>
      </c>
      <c r="C4228" s="3" t="s">
        <v>187</v>
      </c>
      <c r="D4228" s="4">
        <v>2309.8955058018828</v>
      </c>
      <c r="E4228" t="str">
        <f t="shared" si="132"/>
        <v>Apr</v>
      </c>
      <c r="F4228" t="str">
        <f t="shared" si="133"/>
        <v>2026</v>
      </c>
    </row>
    <row r="4229" spans="1:6" x14ac:dyDescent="0.25">
      <c r="A4229" s="5" t="s">
        <v>249</v>
      </c>
      <c r="B4229" s="3" t="s">
        <v>188</v>
      </c>
      <c r="C4229" s="3" t="s">
        <v>5</v>
      </c>
      <c r="D4229" s="4">
        <v>9015477.3559018821</v>
      </c>
      <c r="E4229" t="str">
        <f t="shared" si="132"/>
        <v>Feb</v>
      </c>
      <c r="F4229" t="str">
        <f t="shared" si="133"/>
        <v>2011</v>
      </c>
    </row>
    <row r="4230" spans="1:6" x14ac:dyDescent="0.25">
      <c r="A4230" s="5" t="s">
        <v>249</v>
      </c>
      <c r="B4230" s="3" t="s">
        <v>188</v>
      </c>
      <c r="C4230" s="3" t="s">
        <v>6</v>
      </c>
      <c r="D4230" s="4">
        <v>9687773.0330543015</v>
      </c>
      <c r="E4230" t="str">
        <f t="shared" si="132"/>
        <v>Mar</v>
      </c>
      <c r="F4230" t="str">
        <f t="shared" si="133"/>
        <v>2011</v>
      </c>
    </row>
    <row r="4231" spans="1:6" x14ac:dyDescent="0.25">
      <c r="A4231" s="5" t="s">
        <v>249</v>
      </c>
      <c r="B4231" s="3" t="s">
        <v>188</v>
      </c>
      <c r="C4231" s="3" t="s">
        <v>7</v>
      </c>
      <c r="D4231" s="4">
        <v>6820772.8576924764</v>
      </c>
      <c r="E4231" t="str">
        <f t="shared" si="132"/>
        <v>Apr</v>
      </c>
      <c r="F4231" t="str">
        <f t="shared" si="133"/>
        <v>2011</v>
      </c>
    </row>
    <row r="4232" spans="1:6" x14ac:dyDescent="0.25">
      <c r="A4232" s="5" t="s">
        <v>249</v>
      </c>
      <c r="B4232" s="3" t="s">
        <v>188</v>
      </c>
      <c r="C4232" s="3" t="s">
        <v>8</v>
      </c>
      <c r="D4232" s="4">
        <v>5392825.6841412913</v>
      </c>
      <c r="E4232" t="str">
        <f t="shared" si="132"/>
        <v>May</v>
      </c>
      <c r="F4232" t="str">
        <f t="shared" si="133"/>
        <v>2011</v>
      </c>
    </row>
    <row r="4233" spans="1:6" x14ac:dyDescent="0.25">
      <c r="A4233" s="5" t="s">
        <v>249</v>
      </c>
      <c r="B4233" s="3" t="s">
        <v>188</v>
      </c>
      <c r="C4233" s="3" t="s">
        <v>9</v>
      </c>
      <c r="D4233" s="4">
        <v>5321537.191028662</v>
      </c>
      <c r="E4233" t="str">
        <f t="shared" si="132"/>
        <v>Jun</v>
      </c>
      <c r="F4233" t="str">
        <f t="shared" si="133"/>
        <v>2011</v>
      </c>
    </row>
    <row r="4234" spans="1:6" x14ac:dyDescent="0.25">
      <c r="A4234" s="5" t="s">
        <v>249</v>
      </c>
      <c r="B4234" s="3" t="s">
        <v>188</v>
      </c>
      <c r="C4234" s="3" t="s">
        <v>10</v>
      </c>
      <c r="D4234" s="4">
        <v>4894680.6647844911</v>
      </c>
      <c r="E4234" t="str">
        <f t="shared" si="132"/>
        <v>Jul</v>
      </c>
      <c r="F4234" t="str">
        <f t="shared" si="133"/>
        <v>2011</v>
      </c>
    </row>
    <row r="4235" spans="1:6" x14ac:dyDescent="0.25">
      <c r="A4235" s="5" t="s">
        <v>249</v>
      </c>
      <c r="B4235" s="3" t="s">
        <v>188</v>
      </c>
      <c r="C4235" s="3" t="s">
        <v>11</v>
      </c>
      <c r="D4235" s="4">
        <v>4784260.1489368305</v>
      </c>
      <c r="E4235" t="str">
        <f t="shared" si="132"/>
        <v>Aug</v>
      </c>
      <c r="F4235" t="str">
        <f t="shared" si="133"/>
        <v>2011</v>
      </c>
    </row>
    <row r="4236" spans="1:6" x14ac:dyDescent="0.25">
      <c r="A4236" s="5" t="s">
        <v>249</v>
      </c>
      <c r="B4236" s="3" t="s">
        <v>188</v>
      </c>
      <c r="C4236" s="3" t="s">
        <v>12</v>
      </c>
      <c r="D4236" s="4">
        <v>4518721.833384404</v>
      </c>
      <c r="E4236" t="str">
        <f t="shared" si="132"/>
        <v>Sep</v>
      </c>
      <c r="F4236" t="str">
        <f t="shared" si="133"/>
        <v>2011</v>
      </c>
    </row>
    <row r="4237" spans="1:6" x14ac:dyDescent="0.25">
      <c r="A4237" s="5" t="s">
        <v>249</v>
      </c>
      <c r="B4237" s="3" t="s">
        <v>188</v>
      </c>
      <c r="C4237" s="3" t="s">
        <v>13</v>
      </c>
      <c r="D4237" s="4">
        <v>4103921.089817184</v>
      </c>
      <c r="E4237" t="str">
        <f t="shared" si="132"/>
        <v>Oct</v>
      </c>
      <c r="F4237" t="str">
        <f t="shared" si="133"/>
        <v>2011</v>
      </c>
    </row>
    <row r="4238" spans="1:6" x14ac:dyDescent="0.25">
      <c r="A4238" s="5" t="s">
        <v>249</v>
      </c>
      <c r="B4238" s="3" t="s">
        <v>188</v>
      </c>
      <c r="C4238" s="3" t="s">
        <v>14</v>
      </c>
      <c r="D4238" s="4">
        <v>3908087.077812253</v>
      </c>
      <c r="E4238" t="str">
        <f t="shared" si="132"/>
        <v>Nov</v>
      </c>
      <c r="F4238" t="str">
        <f t="shared" si="133"/>
        <v>2011</v>
      </c>
    </row>
    <row r="4239" spans="1:6" x14ac:dyDescent="0.25">
      <c r="A4239" s="5" t="s">
        <v>249</v>
      </c>
      <c r="B4239" s="3" t="s">
        <v>188</v>
      </c>
      <c r="C4239" s="3" t="s">
        <v>15</v>
      </c>
      <c r="D4239" s="4">
        <v>3772162.2036177199</v>
      </c>
      <c r="E4239" t="str">
        <f t="shared" si="132"/>
        <v>Dec</v>
      </c>
      <c r="F4239" t="str">
        <f t="shared" si="133"/>
        <v>2011</v>
      </c>
    </row>
    <row r="4240" spans="1:6" x14ac:dyDescent="0.25">
      <c r="A4240" s="5" t="s">
        <v>249</v>
      </c>
      <c r="B4240" s="3" t="s">
        <v>188</v>
      </c>
      <c r="C4240" s="3" t="s">
        <v>16</v>
      </c>
      <c r="D4240" s="4">
        <v>3583808.2231042921</v>
      </c>
      <c r="E4240" t="str">
        <f t="shared" si="132"/>
        <v>Jan</v>
      </c>
      <c r="F4240" t="str">
        <f t="shared" si="133"/>
        <v>2012</v>
      </c>
    </row>
    <row r="4241" spans="1:6" x14ac:dyDescent="0.25">
      <c r="A4241" s="5" t="s">
        <v>249</v>
      </c>
      <c r="B4241" s="3" t="s">
        <v>188</v>
      </c>
      <c r="C4241" s="3" t="s">
        <v>17</v>
      </c>
      <c r="D4241" s="4">
        <v>3513608.7210441083</v>
      </c>
      <c r="E4241" t="str">
        <f t="shared" si="132"/>
        <v>Feb</v>
      </c>
      <c r="F4241" t="str">
        <f t="shared" si="133"/>
        <v>2012</v>
      </c>
    </row>
    <row r="4242" spans="1:6" x14ac:dyDescent="0.25">
      <c r="A4242" s="5" t="s">
        <v>249</v>
      </c>
      <c r="B4242" s="3" t="s">
        <v>188</v>
      </c>
      <c r="C4242" s="3" t="s">
        <v>18</v>
      </c>
      <c r="D4242" s="4">
        <v>3620311.0105692772</v>
      </c>
      <c r="E4242" t="str">
        <f t="shared" si="132"/>
        <v>Mar</v>
      </c>
      <c r="F4242" t="str">
        <f t="shared" si="133"/>
        <v>2012</v>
      </c>
    </row>
    <row r="4243" spans="1:6" x14ac:dyDescent="0.25">
      <c r="A4243" s="5" t="s">
        <v>249</v>
      </c>
      <c r="B4243" s="3" t="s">
        <v>188</v>
      </c>
      <c r="C4243" s="3" t="s">
        <v>19</v>
      </c>
      <c r="D4243" s="4">
        <v>3357321.975715016</v>
      </c>
      <c r="E4243" t="str">
        <f t="shared" si="132"/>
        <v>Apr</v>
      </c>
      <c r="F4243" t="str">
        <f t="shared" si="133"/>
        <v>2012</v>
      </c>
    </row>
    <row r="4244" spans="1:6" x14ac:dyDescent="0.25">
      <c r="A4244" s="5" t="s">
        <v>249</v>
      </c>
      <c r="B4244" s="3" t="s">
        <v>188</v>
      </c>
      <c r="C4244" s="3" t="s">
        <v>20</v>
      </c>
      <c r="D4244" s="4">
        <v>3256361.8213433782</v>
      </c>
      <c r="E4244" t="str">
        <f t="shared" si="132"/>
        <v>May</v>
      </c>
      <c r="F4244" t="str">
        <f t="shared" si="133"/>
        <v>2012</v>
      </c>
    </row>
    <row r="4245" spans="1:6" x14ac:dyDescent="0.25">
      <c r="A4245" s="5" t="s">
        <v>249</v>
      </c>
      <c r="B4245" s="3" t="s">
        <v>188</v>
      </c>
      <c r="C4245" s="3" t="s">
        <v>21</v>
      </c>
      <c r="D4245" s="4">
        <v>3571994.6796980961</v>
      </c>
      <c r="E4245" t="str">
        <f t="shared" si="132"/>
        <v>Jun</v>
      </c>
      <c r="F4245" t="str">
        <f t="shared" si="133"/>
        <v>2012</v>
      </c>
    </row>
    <row r="4246" spans="1:6" x14ac:dyDescent="0.25">
      <c r="A4246" s="5" t="s">
        <v>249</v>
      </c>
      <c r="B4246" s="3" t="s">
        <v>188</v>
      </c>
      <c r="C4246" s="3" t="s">
        <v>22</v>
      </c>
      <c r="D4246" s="4">
        <v>3099367.9174884059</v>
      </c>
      <c r="E4246" t="str">
        <f t="shared" si="132"/>
        <v>Jul</v>
      </c>
      <c r="F4246" t="str">
        <f t="shared" si="133"/>
        <v>2012</v>
      </c>
    </row>
    <row r="4247" spans="1:6" x14ac:dyDescent="0.25">
      <c r="A4247" s="5" t="s">
        <v>249</v>
      </c>
      <c r="B4247" s="3" t="s">
        <v>188</v>
      </c>
      <c r="C4247" s="3" t="s">
        <v>23</v>
      </c>
      <c r="D4247" s="4">
        <v>3121347.3056199527</v>
      </c>
      <c r="E4247" t="str">
        <f t="shared" si="132"/>
        <v>Aug</v>
      </c>
      <c r="F4247" t="str">
        <f t="shared" si="133"/>
        <v>2012</v>
      </c>
    </row>
    <row r="4248" spans="1:6" x14ac:dyDescent="0.25">
      <c r="A4248" s="5" t="s">
        <v>249</v>
      </c>
      <c r="B4248" s="3" t="s">
        <v>188</v>
      </c>
      <c r="C4248" s="3" t="s">
        <v>24</v>
      </c>
      <c r="D4248" s="4">
        <v>2974111.0242687627</v>
      </c>
      <c r="E4248" t="str">
        <f t="shared" si="132"/>
        <v>Sep</v>
      </c>
      <c r="F4248" t="str">
        <f t="shared" si="133"/>
        <v>2012</v>
      </c>
    </row>
    <row r="4249" spans="1:6" x14ac:dyDescent="0.25">
      <c r="A4249" s="5" t="s">
        <v>249</v>
      </c>
      <c r="B4249" s="3" t="s">
        <v>188</v>
      </c>
      <c r="C4249" s="3" t="s">
        <v>25</v>
      </c>
      <c r="D4249" s="4">
        <v>2887605.857737958</v>
      </c>
      <c r="E4249" t="str">
        <f t="shared" si="132"/>
        <v>Oct</v>
      </c>
      <c r="F4249" t="str">
        <f t="shared" si="133"/>
        <v>2012</v>
      </c>
    </row>
    <row r="4250" spans="1:6" x14ac:dyDescent="0.25">
      <c r="A4250" s="5" t="s">
        <v>249</v>
      </c>
      <c r="B4250" s="3" t="s">
        <v>188</v>
      </c>
      <c r="C4250" s="3" t="s">
        <v>26</v>
      </c>
      <c r="D4250" s="4">
        <v>2839929.2611476933</v>
      </c>
      <c r="E4250" t="str">
        <f t="shared" si="132"/>
        <v>Nov</v>
      </c>
      <c r="F4250" t="str">
        <f t="shared" si="133"/>
        <v>2012</v>
      </c>
    </row>
    <row r="4251" spans="1:6" x14ac:dyDescent="0.25">
      <c r="A4251" s="5" t="s">
        <v>249</v>
      </c>
      <c r="B4251" s="3" t="s">
        <v>188</v>
      </c>
      <c r="C4251" s="3" t="s">
        <v>27</v>
      </c>
      <c r="D4251" s="4">
        <v>2843872.9916982125</v>
      </c>
      <c r="E4251" t="str">
        <f t="shared" si="132"/>
        <v>Dec</v>
      </c>
      <c r="F4251" t="str">
        <f t="shared" si="133"/>
        <v>2012</v>
      </c>
    </row>
    <row r="4252" spans="1:6" x14ac:dyDescent="0.25">
      <c r="A4252" s="5" t="s">
        <v>249</v>
      </c>
      <c r="B4252" s="3" t="s">
        <v>188</v>
      </c>
      <c r="C4252" s="3" t="s">
        <v>28</v>
      </c>
      <c r="D4252" s="4">
        <v>2749372.7422418511</v>
      </c>
      <c r="E4252" t="str">
        <f t="shared" si="132"/>
        <v>Jan</v>
      </c>
      <c r="F4252" t="str">
        <f t="shared" si="133"/>
        <v>2013</v>
      </c>
    </row>
    <row r="4253" spans="1:6" x14ac:dyDescent="0.25">
      <c r="A4253" s="5" t="s">
        <v>249</v>
      </c>
      <c r="B4253" s="3" t="s">
        <v>188</v>
      </c>
      <c r="C4253" s="3" t="s">
        <v>29</v>
      </c>
      <c r="D4253" s="4">
        <v>2629248.5430812882</v>
      </c>
      <c r="E4253" t="str">
        <f t="shared" si="132"/>
        <v>Feb</v>
      </c>
      <c r="F4253" t="str">
        <f t="shared" si="133"/>
        <v>2013</v>
      </c>
    </row>
    <row r="4254" spans="1:6" x14ac:dyDescent="0.25">
      <c r="A4254" s="5" t="s">
        <v>249</v>
      </c>
      <c r="B4254" s="3" t="s">
        <v>188</v>
      </c>
      <c r="C4254" s="3" t="s">
        <v>30</v>
      </c>
      <c r="D4254" s="4">
        <v>2649405.8564703641</v>
      </c>
      <c r="E4254" t="str">
        <f t="shared" si="132"/>
        <v>Mar</v>
      </c>
      <c r="F4254" t="str">
        <f t="shared" si="133"/>
        <v>2013</v>
      </c>
    </row>
    <row r="4255" spans="1:6" x14ac:dyDescent="0.25">
      <c r="A4255" s="5" t="s">
        <v>249</v>
      </c>
      <c r="B4255" s="3" t="s">
        <v>188</v>
      </c>
      <c r="C4255" s="3" t="s">
        <v>31</v>
      </c>
      <c r="D4255" s="4">
        <v>2520335.7694982509</v>
      </c>
      <c r="E4255" t="str">
        <f t="shared" si="132"/>
        <v>Apr</v>
      </c>
      <c r="F4255" t="str">
        <f t="shared" si="133"/>
        <v>2013</v>
      </c>
    </row>
    <row r="4256" spans="1:6" x14ac:dyDescent="0.25">
      <c r="A4256" s="5" t="s">
        <v>249</v>
      </c>
      <c r="B4256" s="3" t="s">
        <v>188</v>
      </c>
      <c r="C4256" s="3" t="s">
        <v>32</v>
      </c>
      <c r="D4256" s="4">
        <v>2514431.0006955601</v>
      </c>
      <c r="E4256" t="str">
        <f t="shared" si="132"/>
        <v>May</v>
      </c>
      <c r="F4256" t="str">
        <f t="shared" si="133"/>
        <v>2013</v>
      </c>
    </row>
    <row r="4257" spans="1:6" x14ac:dyDescent="0.25">
      <c r="A4257" s="5" t="s">
        <v>249</v>
      </c>
      <c r="B4257" s="3" t="s">
        <v>188</v>
      </c>
      <c r="C4257" s="3" t="s">
        <v>33</v>
      </c>
      <c r="D4257" s="4">
        <v>2477446.005402429</v>
      </c>
      <c r="E4257" t="str">
        <f t="shared" si="132"/>
        <v>Jun</v>
      </c>
      <c r="F4257" t="str">
        <f t="shared" si="133"/>
        <v>2013</v>
      </c>
    </row>
    <row r="4258" spans="1:6" x14ac:dyDescent="0.25">
      <c r="A4258" s="5" t="s">
        <v>249</v>
      </c>
      <c r="B4258" s="3" t="s">
        <v>188</v>
      </c>
      <c r="C4258" s="3" t="s">
        <v>34</v>
      </c>
      <c r="D4258" s="4">
        <v>2446238.8734298563</v>
      </c>
      <c r="E4258" t="str">
        <f t="shared" si="132"/>
        <v>Jul</v>
      </c>
      <c r="F4258" t="str">
        <f t="shared" si="133"/>
        <v>2013</v>
      </c>
    </row>
    <row r="4259" spans="1:6" x14ac:dyDescent="0.25">
      <c r="A4259" s="5" t="s">
        <v>249</v>
      </c>
      <c r="B4259" s="3" t="s">
        <v>188</v>
      </c>
      <c r="C4259" s="3" t="s">
        <v>35</v>
      </c>
      <c r="D4259" s="4">
        <v>2417983.4315438322</v>
      </c>
      <c r="E4259" t="str">
        <f t="shared" si="132"/>
        <v>Aug</v>
      </c>
      <c r="F4259" t="str">
        <f t="shared" si="133"/>
        <v>2013</v>
      </c>
    </row>
    <row r="4260" spans="1:6" x14ac:dyDescent="0.25">
      <c r="A4260" s="5" t="s">
        <v>249</v>
      </c>
      <c r="B4260" s="3" t="s">
        <v>188</v>
      </c>
      <c r="C4260" s="3" t="s">
        <v>36</v>
      </c>
      <c r="D4260" s="4">
        <v>2392162.7619601027</v>
      </c>
      <c r="E4260" t="str">
        <f t="shared" si="132"/>
        <v>Sep</v>
      </c>
      <c r="F4260" t="str">
        <f t="shared" si="133"/>
        <v>2013</v>
      </c>
    </row>
    <row r="4261" spans="1:6" x14ac:dyDescent="0.25">
      <c r="A4261" s="5" t="s">
        <v>249</v>
      </c>
      <c r="B4261" s="3" t="s">
        <v>188</v>
      </c>
      <c r="C4261" s="3" t="s">
        <v>37</v>
      </c>
      <c r="D4261" s="4">
        <v>2349015.6410573805</v>
      </c>
      <c r="E4261" t="str">
        <f t="shared" si="132"/>
        <v>Oct</v>
      </c>
      <c r="F4261" t="str">
        <f t="shared" si="133"/>
        <v>2013</v>
      </c>
    </row>
    <row r="4262" spans="1:6" x14ac:dyDescent="0.25">
      <c r="A4262" s="5" t="s">
        <v>249</v>
      </c>
      <c r="B4262" s="3" t="s">
        <v>188</v>
      </c>
      <c r="C4262" s="3" t="s">
        <v>38</v>
      </c>
      <c r="D4262" s="4">
        <v>2325721.890576737</v>
      </c>
      <c r="E4262" t="str">
        <f t="shared" si="132"/>
        <v>Nov</v>
      </c>
      <c r="F4262" t="str">
        <f t="shared" si="133"/>
        <v>2013</v>
      </c>
    </row>
    <row r="4263" spans="1:6" x14ac:dyDescent="0.25">
      <c r="A4263" s="5" t="s">
        <v>249</v>
      </c>
      <c r="B4263" s="3" t="s">
        <v>188</v>
      </c>
      <c r="C4263" s="3" t="s">
        <v>39</v>
      </c>
      <c r="D4263" s="4">
        <v>2304007.8076727497</v>
      </c>
      <c r="E4263" t="str">
        <f t="shared" si="132"/>
        <v>Dec</v>
      </c>
      <c r="F4263" t="str">
        <f t="shared" si="133"/>
        <v>2013</v>
      </c>
    </row>
    <row r="4264" spans="1:6" x14ac:dyDescent="0.25">
      <c r="A4264" s="5" t="s">
        <v>249</v>
      </c>
      <c r="B4264" s="3" t="s">
        <v>188</v>
      </c>
      <c r="C4264" s="3" t="s">
        <v>40</v>
      </c>
      <c r="D4264" s="4">
        <v>2300999.041660409</v>
      </c>
      <c r="E4264" t="str">
        <f t="shared" si="132"/>
        <v>Jan</v>
      </c>
      <c r="F4264" t="str">
        <f t="shared" si="133"/>
        <v>2014</v>
      </c>
    </row>
    <row r="4265" spans="1:6" x14ac:dyDescent="0.25">
      <c r="A4265" s="5" t="s">
        <v>249</v>
      </c>
      <c r="B4265" s="3" t="s">
        <v>188</v>
      </c>
      <c r="C4265" s="3" t="s">
        <v>41</v>
      </c>
      <c r="D4265" s="4">
        <v>2280636.609445536</v>
      </c>
      <c r="E4265" t="str">
        <f t="shared" si="132"/>
        <v>Feb</v>
      </c>
      <c r="F4265" t="str">
        <f t="shared" si="133"/>
        <v>2014</v>
      </c>
    </row>
    <row r="4266" spans="1:6" x14ac:dyDescent="0.25">
      <c r="A4266" s="5" t="s">
        <v>249</v>
      </c>
      <c r="B4266" s="3" t="s">
        <v>188</v>
      </c>
      <c r="C4266" s="3" t="s">
        <v>42</v>
      </c>
      <c r="D4266" s="4">
        <v>2260456.5000395686</v>
      </c>
      <c r="E4266" t="str">
        <f t="shared" si="132"/>
        <v>Mar</v>
      </c>
      <c r="F4266" t="str">
        <f t="shared" si="133"/>
        <v>2014</v>
      </c>
    </row>
    <row r="4267" spans="1:6" x14ac:dyDescent="0.25">
      <c r="A4267" s="5" t="s">
        <v>249</v>
      </c>
      <c r="B4267" s="3" t="s">
        <v>188</v>
      </c>
      <c r="C4267" s="3" t="s">
        <v>43</v>
      </c>
      <c r="D4267" s="4">
        <v>2197725.4692025557</v>
      </c>
      <c r="E4267" t="str">
        <f t="shared" si="132"/>
        <v>Apr</v>
      </c>
      <c r="F4267" t="str">
        <f t="shared" si="133"/>
        <v>2014</v>
      </c>
    </row>
    <row r="4268" spans="1:6" x14ac:dyDescent="0.25">
      <c r="A4268" s="5" t="s">
        <v>249</v>
      </c>
      <c r="B4268" s="3" t="s">
        <v>188</v>
      </c>
      <c r="C4268" s="3" t="s">
        <v>44</v>
      </c>
      <c r="D4268" s="4">
        <v>2203728.5041114641</v>
      </c>
      <c r="E4268" t="str">
        <f t="shared" si="132"/>
        <v>May</v>
      </c>
      <c r="F4268" t="str">
        <f t="shared" si="133"/>
        <v>2014</v>
      </c>
    </row>
    <row r="4269" spans="1:6" x14ac:dyDescent="0.25">
      <c r="A4269" s="5" t="s">
        <v>249</v>
      </c>
      <c r="B4269" s="3" t="s">
        <v>188</v>
      </c>
      <c r="C4269" s="3" t="s">
        <v>45</v>
      </c>
      <c r="D4269" s="4">
        <v>2207204.6990659861</v>
      </c>
      <c r="E4269" t="str">
        <f t="shared" si="132"/>
        <v>Jun</v>
      </c>
      <c r="F4269" t="str">
        <f t="shared" si="133"/>
        <v>2014</v>
      </c>
    </row>
    <row r="4270" spans="1:6" x14ac:dyDescent="0.25">
      <c r="A4270" s="5" t="s">
        <v>249</v>
      </c>
      <c r="B4270" s="3" t="s">
        <v>188</v>
      </c>
      <c r="C4270" s="3" t="s">
        <v>46</v>
      </c>
      <c r="D4270" s="4">
        <v>2193454.1986224111</v>
      </c>
      <c r="E4270" t="str">
        <f t="shared" si="132"/>
        <v>Jul</v>
      </c>
      <c r="F4270" t="str">
        <f t="shared" si="133"/>
        <v>2014</v>
      </c>
    </row>
    <row r="4271" spans="1:6" x14ac:dyDescent="0.25">
      <c r="A4271" s="5" t="s">
        <v>249</v>
      </c>
      <c r="B4271" s="3" t="s">
        <v>188</v>
      </c>
      <c r="C4271" s="3" t="s">
        <v>47</v>
      </c>
      <c r="D4271" s="4">
        <v>2194160.985189016</v>
      </c>
      <c r="E4271" t="str">
        <f t="shared" si="132"/>
        <v>Aug</v>
      </c>
      <c r="F4271" t="str">
        <f t="shared" si="133"/>
        <v>2014</v>
      </c>
    </row>
    <row r="4272" spans="1:6" x14ac:dyDescent="0.25">
      <c r="A4272" s="5" t="s">
        <v>249</v>
      </c>
      <c r="B4272" s="3" t="s">
        <v>188</v>
      </c>
      <c r="C4272" s="3" t="s">
        <v>48</v>
      </c>
      <c r="D4272" s="4">
        <v>2185380.8576082513</v>
      </c>
      <c r="E4272" t="str">
        <f t="shared" si="132"/>
        <v>Sep</v>
      </c>
      <c r="F4272" t="str">
        <f t="shared" si="133"/>
        <v>2014</v>
      </c>
    </row>
    <row r="4273" spans="1:6" x14ac:dyDescent="0.25">
      <c r="A4273" s="5" t="s">
        <v>249</v>
      </c>
      <c r="B4273" s="3" t="s">
        <v>188</v>
      </c>
      <c r="C4273" s="3" t="s">
        <v>49</v>
      </c>
      <c r="D4273" s="4">
        <v>2251836.8038825626</v>
      </c>
      <c r="E4273" t="str">
        <f t="shared" si="132"/>
        <v>Oct</v>
      </c>
      <c r="F4273" t="str">
        <f t="shared" si="133"/>
        <v>2014</v>
      </c>
    </row>
    <row r="4274" spans="1:6" x14ac:dyDescent="0.25">
      <c r="A4274" s="5" t="s">
        <v>249</v>
      </c>
      <c r="B4274" s="3" t="s">
        <v>188</v>
      </c>
      <c r="C4274" s="3" t="s">
        <v>50</v>
      </c>
      <c r="D4274" s="4">
        <v>2247920.2928472962</v>
      </c>
      <c r="E4274" t="str">
        <f t="shared" si="132"/>
        <v>Nov</v>
      </c>
      <c r="F4274" t="str">
        <f t="shared" si="133"/>
        <v>2014</v>
      </c>
    </row>
    <row r="4275" spans="1:6" x14ac:dyDescent="0.25">
      <c r="A4275" s="5" t="s">
        <v>249</v>
      </c>
      <c r="B4275" s="3" t="s">
        <v>188</v>
      </c>
      <c r="C4275" s="3" t="s">
        <v>51</v>
      </c>
      <c r="D4275" s="4">
        <v>2242711.7787493253</v>
      </c>
      <c r="E4275" t="str">
        <f t="shared" si="132"/>
        <v>Dec</v>
      </c>
      <c r="F4275" t="str">
        <f t="shared" si="133"/>
        <v>2014</v>
      </c>
    </row>
    <row r="4276" spans="1:6" x14ac:dyDescent="0.25">
      <c r="A4276" s="5" t="s">
        <v>249</v>
      </c>
      <c r="B4276" s="3" t="s">
        <v>188</v>
      </c>
      <c r="C4276" s="3" t="s">
        <v>52</v>
      </c>
      <c r="D4276" s="4">
        <v>2236634.1201519505</v>
      </c>
      <c r="E4276" t="str">
        <f t="shared" si="132"/>
        <v>Jan</v>
      </c>
      <c r="F4276" t="str">
        <f t="shared" si="133"/>
        <v>2015</v>
      </c>
    </row>
    <row r="4277" spans="1:6" x14ac:dyDescent="0.25">
      <c r="A4277" s="5" t="s">
        <v>249</v>
      </c>
      <c r="B4277" s="3" t="s">
        <v>188</v>
      </c>
      <c r="C4277" s="3" t="s">
        <v>53</v>
      </c>
      <c r="D4277" s="4">
        <v>2221751.1828890061</v>
      </c>
      <c r="E4277" t="str">
        <f t="shared" si="132"/>
        <v>Feb</v>
      </c>
      <c r="F4277" t="str">
        <f t="shared" si="133"/>
        <v>2015</v>
      </c>
    </row>
    <row r="4278" spans="1:6" x14ac:dyDescent="0.25">
      <c r="A4278" s="5" t="s">
        <v>249</v>
      </c>
      <c r="B4278" s="3" t="s">
        <v>188</v>
      </c>
      <c r="C4278" s="3" t="s">
        <v>54</v>
      </c>
      <c r="D4278" s="4">
        <v>2203574.9925302677</v>
      </c>
      <c r="E4278" t="str">
        <f t="shared" si="132"/>
        <v>Mar</v>
      </c>
      <c r="F4278" t="str">
        <f t="shared" si="133"/>
        <v>2015</v>
      </c>
    </row>
    <row r="4279" spans="1:6" x14ac:dyDescent="0.25">
      <c r="A4279" s="5" t="s">
        <v>249</v>
      </c>
      <c r="B4279" s="3" t="s">
        <v>188</v>
      </c>
      <c r="C4279" s="3" t="s">
        <v>55</v>
      </c>
      <c r="D4279" s="4">
        <v>2139423.0822609197</v>
      </c>
      <c r="E4279" t="str">
        <f t="shared" si="132"/>
        <v>Apr</v>
      </c>
      <c r="F4279" t="str">
        <f t="shared" si="133"/>
        <v>2015</v>
      </c>
    </row>
    <row r="4280" spans="1:6" x14ac:dyDescent="0.25">
      <c r="A4280" s="5" t="s">
        <v>249</v>
      </c>
      <c r="B4280" s="3" t="s">
        <v>188</v>
      </c>
      <c r="C4280" s="3" t="s">
        <v>56</v>
      </c>
      <c r="D4280" s="4">
        <v>2121598.6808531345</v>
      </c>
      <c r="E4280" t="str">
        <f t="shared" si="132"/>
        <v>May</v>
      </c>
      <c r="F4280" t="str">
        <f t="shared" si="133"/>
        <v>2015</v>
      </c>
    </row>
    <row r="4281" spans="1:6" x14ac:dyDescent="0.25">
      <c r="A4281" s="5" t="s">
        <v>249</v>
      </c>
      <c r="B4281" s="3" t="s">
        <v>188</v>
      </c>
      <c r="C4281" s="3" t="s">
        <v>57</v>
      </c>
      <c r="D4281" s="4">
        <v>2104917.7122059846</v>
      </c>
      <c r="E4281" t="str">
        <f t="shared" si="132"/>
        <v>Jun</v>
      </c>
      <c r="F4281" t="str">
        <f t="shared" si="133"/>
        <v>2015</v>
      </c>
    </row>
    <row r="4282" spans="1:6" x14ac:dyDescent="0.25">
      <c r="A4282" s="5" t="s">
        <v>249</v>
      </c>
      <c r="B4282" s="3" t="s">
        <v>188</v>
      </c>
      <c r="C4282" s="3" t="s">
        <v>58</v>
      </c>
      <c r="D4282" s="4">
        <v>2088704.1278755581</v>
      </c>
      <c r="E4282" t="str">
        <f t="shared" si="132"/>
        <v>Jul</v>
      </c>
      <c r="F4282" t="str">
        <f t="shared" si="133"/>
        <v>2015</v>
      </c>
    </row>
    <row r="4283" spans="1:6" x14ac:dyDescent="0.25">
      <c r="A4283" s="5" t="s">
        <v>249</v>
      </c>
      <c r="B4283" s="3" t="s">
        <v>188</v>
      </c>
      <c r="C4283" s="3" t="s">
        <v>59</v>
      </c>
      <c r="D4283" s="4">
        <v>2073011.2347090079</v>
      </c>
      <c r="E4283" t="str">
        <f t="shared" si="132"/>
        <v>Aug</v>
      </c>
      <c r="F4283" t="str">
        <f t="shared" si="133"/>
        <v>2015</v>
      </c>
    </row>
    <row r="4284" spans="1:6" x14ac:dyDescent="0.25">
      <c r="A4284" s="5" t="s">
        <v>249</v>
      </c>
      <c r="B4284" s="3" t="s">
        <v>188</v>
      </c>
      <c r="C4284" s="3" t="s">
        <v>60</v>
      </c>
      <c r="D4284" s="4">
        <v>2057767.322910059</v>
      </c>
      <c r="E4284" t="str">
        <f t="shared" si="132"/>
        <v>Sep</v>
      </c>
      <c r="F4284" t="str">
        <f t="shared" si="133"/>
        <v>2015</v>
      </c>
    </row>
    <row r="4285" spans="1:6" x14ac:dyDescent="0.25">
      <c r="A4285" s="5" t="s">
        <v>249</v>
      </c>
      <c r="B4285" s="3" t="s">
        <v>188</v>
      </c>
      <c r="C4285" s="3" t="s">
        <v>61</v>
      </c>
      <c r="D4285" s="4">
        <v>2042330.0363942867</v>
      </c>
      <c r="E4285" t="str">
        <f t="shared" si="132"/>
        <v>Oct</v>
      </c>
      <c r="F4285" t="str">
        <f t="shared" si="133"/>
        <v>2015</v>
      </c>
    </row>
    <row r="4286" spans="1:6" x14ac:dyDescent="0.25">
      <c r="A4286" s="5" t="s">
        <v>249</v>
      </c>
      <c r="B4286" s="3" t="s">
        <v>188</v>
      </c>
      <c r="C4286" s="3" t="s">
        <v>62</v>
      </c>
      <c r="D4286" s="4">
        <v>2028746.3848839935</v>
      </c>
      <c r="E4286" t="str">
        <f t="shared" si="132"/>
        <v>Nov</v>
      </c>
      <c r="F4286" t="str">
        <f t="shared" si="133"/>
        <v>2015</v>
      </c>
    </row>
    <row r="4287" spans="1:6" x14ac:dyDescent="0.25">
      <c r="A4287" s="5" t="s">
        <v>249</v>
      </c>
      <c r="B4287" s="3" t="s">
        <v>188</v>
      </c>
      <c r="C4287" s="3" t="s">
        <v>63</v>
      </c>
      <c r="D4287" s="4">
        <v>2009021.4638969926</v>
      </c>
      <c r="E4287" t="str">
        <f t="shared" si="132"/>
        <v>Dec</v>
      </c>
      <c r="F4287" t="str">
        <f t="shared" si="133"/>
        <v>2015</v>
      </c>
    </row>
    <row r="4288" spans="1:6" x14ac:dyDescent="0.25">
      <c r="A4288" s="5" t="s">
        <v>249</v>
      </c>
      <c r="B4288" s="3" t="s">
        <v>188</v>
      </c>
      <c r="C4288" s="3" t="s">
        <v>64</v>
      </c>
      <c r="D4288" s="4">
        <v>1995565.9930749091</v>
      </c>
      <c r="E4288" t="str">
        <f t="shared" si="132"/>
        <v>Jan</v>
      </c>
      <c r="F4288" t="str">
        <f t="shared" si="133"/>
        <v>2016</v>
      </c>
    </row>
    <row r="4289" spans="1:6" x14ac:dyDescent="0.25">
      <c r="A4289" s="5" t="s">
        <v>249</v>
      </c>
      <c r="B4289" s="3" t="s">
        <v>188</v>
      </c>
      <c r="C4289" s="3" t="s">
        <v>65</v>
      </c>
      <c r="D4289" s="4">
        <v>1977737.4324510139</v>
      </c>
      <c r="E4289" t="str">
        <f t="shared" si="132"/>
        <v>Feb</v>
      </c>
      <c r="F4289" t="str">
        <f t="shared" si="133"/>
        <v>2016</v>
      </c>
    </row>
    <row r="4290" spans="1:6" x14ac:dyDescent="0.25">
      <c r="A4290" s="5" t="s">
        <v>249</v>
      </c>
      <c r="B4290" s="3" t="s">
        <v>188</v>
      </c>
      <c r="C4290" s="3" t="s">
        <v>66</v>
      </c>
      <c r="D4290" s="4">
        <v>1965245.649517715</v>
      </c>
      <c r="E4290" t="str">
        <f t="shared" si="132"/>
        <v>Mar</v>
      </c>
      <c r="F4290" t="str">
        <f t="shared" si="133"/>
        <v>2016</v>
      </c>
    </row>
    <row r="4291" spans="1:6" x14ac:dyDescent="0.25">
      <c r="A4291" s="5" t="s">
        <v>249</v>
      </c>
      <c r="B4291" s="3" t="s">
        <v>188</v>
      </c>
      <c r="C4291" s="3" t="s">
        <v>67</v>
      </c>
      <c r="D4291" s="4">
        <v>1906565.6438966561</v>
      </c>
      <c r="E4291" t="str">
        <f t="shared" ref="E4291:E4354" si="134">MID(C4291,1,3)</f>
        <v>Apr</v>
      </c>
      <c r="F4291" t="str">
        <f t="shared" ref="F4291:F4354" si="135">MID(C4291,5,4)</f>
        <v>2016</v>
      </c>
    </row>
    <row r="4292" spans="1:6" x14ac:dyDescent="0.25">
      <c r="A4292" s="5" t="s">
        <v>249</v>
      </c>
      <c r="B4292" s="3" t="s">
        <v>188</v>
      </c>
      <c r="C4292" s="3" t="s">
        <v>68</v>
      </c>
      <c r="D4292" s="4">
        <v>1894729.3341920765</v>
      </c>
      <c r="E4292" t="str">
        <f t="shared" si="134"/>
        <v>May</v>
      </c>
      <c r="F4292" t="str">
        <f t="shared" si="135"/>
        <v>2016</v>
      </c>
    </row>
    <row r="4293" spans="1:6" x14ac:dyDescent="0.25">
      <c r="A4293" s="5" t="s">
        <v>249</v>
      </c>
      <c r="B4293" s="3" t="s">
        <v>188</v>
      </c>
      <c r="C4293" s="3" t="s">
        <v>69</v>
      </c>
      <c r="D4293" s="4">
        <v>1883193.5437258992</v>
      </c>
      <c r="E4293" t="str">
        <f t="shared" si="134"/>
        <v>Jun</v>
      </c>
      <c r="F4293" t="str">
        <f t="shared" si="135"/>
        <v>2016</v>
      </c>
    </row>
    <row r="4294" spans="1:6" x14ac:dyDescent="0.25">
      <c r="A4294" s="5" t="s">
        <v>249</v>
      </c>
      <c r="B4294" s="3" t="s">
        <v>188</v>
      </c>
      <c r="C4294" s="3" t="s">
        <v>70</v>
      </c>
      <c r="D4294" s="4">
        <v>1871616.9838887413</v>
      </c>
      <c r="E4294" t="str">
        <f t="shared" si="134"/>
        <v>Jul</v>
      </c>
      <c r="F4294" t="str">
        <f t="shared" si="135"/>
        <v>2016</v>
      </c>
    </row>
    <row r="4295" spans="1:6" x14ac:dyDescent="0.25">
      <c r="A4295" s="5" t="s">
        <v>249</v>
      </c>
      <c r="B4295" s="3" t="s">
        <v>188</v>
      </c>
      <c r="C4295" s="3" t="s">
        <v>71</v>
      </c>
      <c r="D4295" s="4">
        <v>1860785.7860235672</v>
      </c>
      <c r="E4295" t="str">
        <f t="shared" si="134"/>
        <v>Aug</v>
      </c>
      <c r="F4295" t="str">
        <f t="shared" si="135"/>
        <v>2016</v>
      </c>
    </row>
    <row r="4296" spans="1:6" x14ac:dyDescent="0.25">
      <c r="A4296" s="5" t="s">
        <v>249</v>
      </c>
      <c r="B4296" s="3" t="s">
        <v>188</v>
      </c>
      <c r="C4296" s="3" t="s">
        <v>72</v>
      </c>
      <c r="D4296" s="4">
        <v>1849576.6440081215</v>
      </c>
      <c r="E4296" t="str">
        <f t="shared" si="134"/>
        <v>Sep</v>
      </c>
      <c r="F4296" t="str">
        <f t="shared" si="135"/>
        <v>2016</v>
      </c>
    </row>
    <row r="4297" spans="1:6" x14ac:dyDescent="0.25">
      <c r="A4297" s="5" t="s">
        <v>249</v>
      </c>
      <c r="B4297" s="3" t="s">
        <v>188</v>
      </c>
      <c r="C4297" s="3" t="s">
        <v>73</v>
      </c>
      <c r="D4297" s="4">
        <v>1838828.9736961217</v>
      </c>
      <c r="E4297" t="str">
        <f t="shared" si="134"/>
        <v>Oct</v>
      </c>
      <c r="F4297" t="str">
        <f t="shared" si="135"/>
        <v>2016</v>
      </c>
    </row>
    <row r="4298" spans="1:6" x14ac:dyDescent="0.25">
      <c r="A4298" s="5" t="s">
        <v>249</v>
      </c>
      <c r="B4298" s="3" t="s">
        <v>188</v>
      </c>
      <c r="C4298" s="3" t="s">
        <v>74</v>
      </c>
      <c r="D4298" s="4">
        <v>1828589.2307454608</v>
      </c>
      <c r="E4298" t="str">
        <f t="shared" si="134"/>
        <v>Nov</v>
      </c>
      <c r="F4298" t="str">
        <f t="shared" si="135"/>
        <v>2016</v>
      </c>
    </row>
    <row r="4299" spans="1:6" x14ac:dyDescent="0.25">
      <c r="A4299" s="5" t="s">
        <v>249</v>
      </c>
      <c r="B4299" s="3" t="s">
        <v>188</v>
      </c>
      <c r="C4299" s="3" t="s">
        <v>75</v>
      </c>
      <c r="D4299" s="4">
        <v>1818546.159362352</v>
      </c>
      <c r="E4299" t="str">
        <f t="shared" si="134"/>
        <v>Dec</v>
      </c>
      <c r="F4299" t="str">
        <f t="shared" si="135"/>
        <v>2016</v>
      </c>
    </row>
    <row r="4300" spans="1:6" x14ac:dyDescent="0.25">
      <c r="A4300" s="5" t="s">
        <v>249</v>
      </c>
      <c r="B4300" s="3" t="s">
        <v>188</v>
      </c>
      <c r="C4300" s="3" t="s">
        <v>76</v>
      </c>
      <c r="D4300" s="4">
        <v>1808515.8738205303</v>
      </c>
      <c r="E4300" t="str">
        <f t="shared" si="134"/>
        <v>Jan</v>
      </c>
      <c r="F4300" t="str">
        <f t="shared" si="135"/>
        <v>2017</v>
      </c>
    </row>
    <row r="4301" spans="1:6" x14ac:dyDescent="0.25">
      <c r="A4301" s="5" t="s">
        <v>249</v>
      </c>
      <c r="B4301" s="3" t="s">
        <v>188</v>
      </c>
      <c r="C4301" s="3" t="s">
        <v>77</v>
      </c>
      <c r="D4301" s="4">
        <v>1798514.9516484039</v>
      </c>
      <c r="E4301" t="str">
        <f t="shared" si="134"/>
        <v>Feb</v>
      </c>
      <c r="F4301" t="str">
        <f t="shared" si="135"/>
        <v>2017</v>
      </c>
    </row>
    <row r="4302" spans="1:6" x14ac:dyDescent="0.25">
      <c r="A4302" s="5" t="s">
        <v>249</v>
      </c>
      <c r="B4302" s="3" t="s">
        <v>188</v>
      </c>
      <c r="C4302" s="3" t="s">
        <v>78</v>
      </c>
      <c r="D4302" s="4">
        <v>1788877.2395807067</v>
      </c>
      <c r="E4302" t="str">
        <f t="shared" si="134"/>
        <v>Mar</v>
      </c>
      <c r="F4302" t="str">
        <f t="shared" si="135"/>
        <v>2017</v>
      </c>
    </row>
    <row r="4303" spans="1:6" x14ac:dyDescent="0.25">
      <c r="A4303" s="5" t="s">
        <v>249</v>
      </c>
      <c r="B4303" s="3" t="s">
        <v>188</v>
      </c>
      <c r="C4303" s="3" t="s">
        <v>79</v>
      </c>
      <c r="D4303" s="4">
        <v>1732925.6806494044</v>
      </c>
      <c r="E4303" t="str">
        <f t="shared" si="134"/>
        <v>Apr</v>
      </c>
      <c r="F4303" t="str">
        <f t="shared" si="135"/>
        <v>2017</v>
      </c>
    </row>
    <row r="4304" spans="1:6" x14ac:dyDescent="0.25">
      <c r="A4304" s="5" t="s">
        <v>249</v>
      </c>
      <c r="B4304" s="3" t="s">
        <v>188</v>
      </c>
      <c r="C4304" s="3" t="s">
        <v>80</v>
      </c>
      <c r="D4304" s="4">
        <v>1723684.1399228792</v>
      </c>
      <c r="E4304" t="str">
        <f t="shared" si="134"/>
        <v>May</v>
      </c>
      <c r="F4304" t="str">
        <f t="shared" si="135"/>
        <v>2017</v>
      </c>
    </row>
    <row r="4305" spans="1:6" x14ac:dyDescent="0.25">
      <c r="A4305" s="5" t="s">
        <v>249</v>
      </c>
      <c r="B4305" s="3" t="s">
        <v>188</v>
      </c>
      <c r="C4305" s="3" t="s">
        <v>81</v>
      </c>
      <c r="D4305" s="4">
        <v>1714463.305258479</v>
      </c>
      <c r="E4305" t="str">
        <f t="shared" si="134"/>
        <v>Jun</v>
      </c>
      <c r="F4305" t="str">
        <f t="shared" si="135"/>
        <v>2017</v>
      </c>
    </row>
    <row r="4306" spans="1:6" x14ac:dyDescent="0.25">
      <c r="A4306" s="5" t="s">
        <v>249</v>
      </c>
      <c r="B4306" s="3" t="s">
        <v>188</v>
      </c>
      <c r="C4306" s="3" t="s">
        <v>82</v>
      </c>
      <c r="D4306" s="4">
        <v>1705088.3019370153</v>
      </c>
      <c r="E4306" t="str">
        <f t="shared" si="134"/>
        <v>Jul</v>
      </c>
      <c r="F4306" t="str">
        <f t="shared" si="135"/>
        <v>2017</v>
      </c>
    </row>
    <row r="4307" spans="1:6" x14ac:dyDescent="0.25">
      <c r="A4307" s="5" t="s">
        <v>249</v>
      </c>
      <c r="B4307" s="3" t="s">
        <v>188</v>
      </c>
      <c r="C4307" s="3" t="s">
        <v>83</v>
      </c>
      <c r="D4307" s="4">
        <v>1696141.9717715234</v>
      </c>
      <c r="E4307" t="str">
        <f t="shared" si="134"/>
        <v>Aug</v>
      </c>
      <c r="F4307" t="str">
        <f t="shared" si="135"/>
        <v>2017</v>
      </c>
    </row>
    <row r="4308" spans="1:6" x14ac:dyDescent="0.25">
      <c r="A4308" s="5" t="s">
        <v>249</v>
      </c>
      <c r="B4308" s="3" t="s">
        <v>188</v>
      </c>
      <c r="C4308" s="3" t="s">
        <v>84</v>
      </c>
      <c r="D4308" s="4">
        <v>1686407.2527053789</v>
      </c>
      <c r="E4308" t="str">
        <f t="shared" si="134"/>
        <v>Sep</v>
      </c>
      <c r="F4308" t="str">
        <f t="shared" si="135"/>
        <v>2017</v>
      </c>
    </row>
    <row r="4309" spans="1:6" x14ac:dyDescent="0.25">
      <c r="A4309" s="5" t="s">
        <v>249</v>
      </c>
      <c r="B4309" s="3" t="s">
        <v>188</v>
      </c>
      <c r="C4309" s="3" t="s">
        <v>85</v>
      </c>
      <c r="D4309" s="4">
        <v>1677300.9611391807</v>
      </c>
      <c r="E4309" t="str">
        <f t="shared" si="134"/>
        <v>Oct</v>
      </c>
      <c r="F4309" t="str">
        <f t="shared" si="135"/>
        <v>2017</v>
      </c>
    </row>
    <row r="4310" spans="1:6" x14ac:dyDescent="0.25">
      <c r="A4310" s="5" t="s">
        <v>249</v>
      </c>
      <c r="B4310" s="3" t="s">
        <v>188</v>
      </c>
      <c r="C4310" s="3" t="s">
        <v>86</v>
      </c>
      <c r="D4310" s="4">
        <v>1668366.7925569999</v>
      </c>
      <c r="E4310" t="str">
        <f t="shared" si="134"/>
        <v>Nov</v>
      </c>
      <c r="F4310" t="str">
        <f t="shared" si="135"/>
        <v>2017</v>
      </c>
    </row>
    <row r="4311" spans="1:6" x14ac:dyDescent="0.25">
      <c r="A4311" s="5" t="s">
        <v>249</v>
      </c>
      <c r="B4311" s="3" t="s">
        <v>188</v>
      </c>
      <c r="C4311" s="3" t="s">
        <v>87</v>
      </c>
      <c r="D4311" s="4">
        <v>1659423.1515525067</v>
      </c>
      <c r="E4311" t="str">
        <f t="shared" si="134"/>
        <v>Dec</v>
      </c>
      <c r="F4311" t="str">
        <f t="shared" si="135"/>
        <v>2017</v>
      </c>
    </row>
    <row r="4312" spans="1:6" x14ac:dyDescent="0.25">
      <c r="A4312" s="5" t="s">
        <v>249</v>
      </c>
      <c r="B4312" s="3" t="s">
        <v>188</v>
      </c>
      <c r="C4312" s="3" t="s">
        <v>88</v>
      </c>
      <c r="D4312" s="4">
        <v>1650337.078348381</v>
      </c>
      <c r="E4312" t="str">
        <f t="shared" si="134"/>
        <v>Jan</v>
      </c>
      <c r="F4312" t="str">
        <f t="shared" si="135"/>
        <v>2018</v>
      </c>
    </row>
    <row r="4313" spans="1:6" x14ac:dyDescent="0.25">
      <c r="A4313" s="5" t="s">
        <v>249</v>
      </c>
      <c r="B4313" s="3" t="s">
        <v>188</v>
      </c>
      <c r="C4313" s="3" t="s">
        <v>89</v>
      </c>
      <c r="D4313" s="4">
        <v>1641096.1686083283</v>
      </c>
      <c r="E4313" t="str">
        <f t="shared" si="134"/>
        <v>Feb</v>
      </c>
      <c r="F4313" t="str">
        <f t="shared" si="135"/>
        <v>2018</v>
      </c>
    </row>
    <row r="4314" spans="1:6" x14ac:dyDescent="0.25">
      <c r="A4314" s="5" t="s">
        <v>249</v>
      </c>
      <c r="B4314" s="3" t="s">
        <v>188</v>
      </c>
      <c r="C4314" s="3" t="s">
        <v>90</v>
      </c>
      <c r="D4314" s="4">
        <v>1632066.2053049733</v>
      </c>
      <c r="E4314" t="str">
        <f t="shared" si="134"/>
        <v>Mar</v>
      </c>
      <c r="F4314" t="str">
        <f t="shared" si="135"/>
        <v>2018</v>
      </c>
    </row>
    <row r="4315" spans="1:6" x14ac:dyDescent="0.25">
      <c r="A4315" s="5" t="s">
        <v>249</v>
      </c>
      <c r="B4315" s="3" t="s">
        <v>188</v>
      </c>
      <c r="C4315" s="3" t="s">
        <v>91</v>
      </c>
      <c r="D4315" s="4">
        <v>1576472.7014273086</v>
      </c>
      <c r="E4315" t="str">
        <f t="shared" si="134"/>
        <v>Apr</v>
      </c>
      <c r="F4315" t="str">
        <f t="shared" si="135"/>
        <v>2018</v>
      </c>
    </row>
    <row r="4316" spans="1:6" x14ac:dyDescent="0.25">
      <c r="A4316" s="5" t="s">
        <v>249</v>
      </c>
      <c r="B4316" s="3" t="s">
        <v>188</v>
      </c>
      <c r="C4316" s="3" t="s">
        <v>92</v>
      </c>
      <c r="D4316" s="4">
        <v>1567268.6831629048</v>
      </c>
      <c r="E4316" t="str">
        <f t="shared" si="134"/>
        <v>May</v>
      </c>
      <c r="F4316" t="str">
        <f t="shared" si="135"/>
        <v>2018</v>
      </c>
    </row>
    <row r="4317" spans="1:6" x14ac:dyDescent="0.25">
      <c r="A4317" s="5" t="s">
        <v>249</v>
      </c>
      <c r="B4317" s="3" t="s">
        <v>188</v>
      </c>
      <c r="C4317" s="3" t="s">
        <v>93</v>
      </c>
      <c r="D4317" s="4">
        <v>1558021.4050218475</v>
      </c>
      <c r="E4317" t="str">
        <f t="shared" si="134"/>
        <v>Jun</v>
      </c>
      <c r="F4317" t="str">
        <f t="shared" si="135"/>
        <v>2018</v>
      </c>
    </row>
    <row r="4318" spans="1:6" x14ac:dyDescent="0.25">
      <c r="A4318" s="5" t="s">
        <v>249</v>
      </c>
      <c r="B4318" s="3" t="s">
        <v>188</v>
      </c>
      <c r="C4318" s="3" t="s">
        <v>94</v>
      </c>
      <c r="D4318" s="4">
        <v>1548523.7254664297</v>
      </c>
      <c r="E4318" t="str">
        <f t="shared" si="134"/>
        <v>Jul</v>
      </c>
      <c r="F4318" t="str">
        <f t="shared" si="135"/>
        <v>2018</v>
      </c>
    </row>
    <row r="4319" spans="1:6" x14ac:dyDescent="0.25">
      <c r="A4319" s="5" t="s">
        <v>249</v>
      </c>
      <c r="B4319" s="3" t="s">
        <v>188</v>
      </c>
      <c r="C4319" s="3" t="s">
        <v>95</v>
      </c>
      <c r="D4319" s="4">
        <v>1539184.4609156204</v>
      </c>
      <c r="E4319" t="str">
        <f t="shared" si="134"/>
        <v>Aug</v>
      </c>
      <c r="F4319" t="str">
        <f t="shared" si="135"/>
        <v>2018</v>
      </c>
    </row>
    <row r="4320" spans="1:6" x14ac:dyDescent="0.25">
      <c r="A4320" s="5" t="s">
        <v>249</v>
      </c>
      <c r="B4320" s="3" t="s">
        <v>188</v>
      </c>
      <c r="C4320" s="3" t="s">
        <v>96</v>
      </c>
      <c r="D4320" s="4">
        <v>1529140.813618863</v>
      </c>
      <c r="E4320" t="str">
        <f t="shared" si="134"/>
        <v>Sep</v>
      </c>
      <c r="F4320" t="str">
        <f t="shared" si="135"/>
        <v>2018</v>
      </c>
    </row>
    <row r="4321" spans="1:6" x14ac:dyDescent="0.25">
      <c r="A4321" s="5" t="s">
        <v>249</v>
      </c>
      <c r="B4321" s="3" t="s">
        <v>188</v>
      </c>
      <c r="C4321" s="3" t="s">
        <v>97</v>
      </c>
      <c r="D4321" s="4">
        <v>1519451.7117017882</v>
      </c>
      <c r="E4321" t="str">
        <f t="shared" si="134"/>
        <v>Oct</v>
      </c>
      <c r="F4321" t="str">
        <f t="shared" si="135"/>
        <v>2018</v>
      </c>
    </row>
    <row r="4322" spans="1:6" x14ac:dyDescent="0.25">
      <c r="A4322" s="5" t="s">
        <v>249</v>
      </c>
      <c r="B4322" s="3" t="s">
        <v>188</v>
      </c>
      <c r="C4322" s="3" t="s">
        <v>98</v>
      </c>
      <c r="D4322" s="4">
        <v>1503666.8221720499</v>
      </c>
      <c r="E4322" t="str">
        <f t="shared" si="134"/>
        <v>Nov</v>
      </c>
      <c r="F4322" t="str">
        <f t="shared" si="135"/>
        <v>2018</v>
      </c>
    </row>
    <row r="4323" spans="1:6" x14ac:dyDescent="0.25">
      <c r="A4323" s="5" t="s">
        <v>249</v>
      </c>
      <c r="B4323" s="3" t="s">
        <v>188</v>
      </c>
      <c r="C4323" s="3" t="s">
        <v>99</v>
      </c>
      <c r="D4323" s="4">
        <v>1488100.4900945476</v>
      </c>
      <c r="E4323" t="str">
        <f t="shared" si="134"/>
        <v>Dec</v>
      </c>
      <c r="F4323" t="str">
        <f t="shared" si="135"/>
        <v>2018</v>
      </c>
    </row>
    <row r="4324" spans="1:6" x14ac:dyDescent="0.25">
      <c r="A4324" s="5" t="s">
        <v>249</v>
      </c>
      <c r="B4324" s="3" t="s">
        <v>188</v>
      </c>
      <c r="C4324" s="3" t="s">
        <v>100</v>
      </c>
      <c r="D4324" s="4">
        <v>1472664.068216647</v>
      </c>
      <c r="E4324" t="str">
        <f t="shared" si="134"/>
        <v>Jan</v>
      </c>
      <c r="F4324" t="str">
        <f t="shared" si="135"/>
        <v>2019</v>
      </c>
    </row>
    <row r="4325" spans="1:6" x14ac:dyDescent="0.25">
      <c r="A4325" s="5" t="s">
        <v>249</v>
      </c>
      <c r="B4325" s="3" t="s">
        <v>188</v>
      </c>
      <c r="C4325" s="3" t="s">
        <v>101</v>
      </c>
      <c r="D4325" s="4">
        <v>1457333.8641143569</v>
      </c>
      <c r="E4325" t="str">
        <f t="shared" si="134"/>
        <v>Feb</v>
      </c>
      <c r="F4325" t="str">
        <f t="shared" si="135"/>
        <v>2019</v>
      </c>
    </row>
    <row r="4326" spans="1:6" x14ac:dyDescent="0.25">
      <c r="A4326" s="5" t="s">
        <v>249</v>
      </c>
      <c r="B4326" s="3" t="s">
        <v>188</v>
      </c>
      <c r="C4326" s="3" t="s">
        <v>102</v>
      </c>
      <c r="D4326" s="4">
        <v>1442395.2394678707</v>
      </c>
      <c r="E4326" t="str">
        <f t="shared" si="134"/>
        <v>Mar</v>
      </c>
      <c r="F4326" t="str">
        <f t="shared" si="135"/>
        <v>2019</v>
      </c>
    </row>
    <row r="4327" spans="1:6" x14ac:dyDescent="0.25">
      <c r="A4327" s="5" t="s">
        <v>249</v>
      </c>
      <c r="B4327" s="3" t="s">
        <v>188</v>
      </c>
      <c r="C4327" s="3" t="s">
        <v>103</v>
      </c>
      <c r="D4327" s="4">
        <v>1381116.091780659</v>
      </c>
      <c r="E4327" t="str">
        <f t="shared" si="134"/>
        <v>Apr</v>
      </c>
      <c r="F4327" t="str">
        <f t="shared" si="135"/>
        <v>2019</v>
      </c>
    </row>
    <row r="4328" spans="1:6" x14ac:dyDescent="0.25">
      <c r="A4328" s="5" t="s">
        <v>249</v>
      </c>
      <c r="B4328" s="3" t="s">
        <v>188</v>
      </c>
      <c r="C4328" s="3" t="s">
        <v>104</v>
      </c>
      <c r="D4328" s="4">
        <v>1366593.6700752797</v>
      </c>
      <c r="E4328" t="str">
        <f t="shared" si="134"/>
        <v>May</v>
      </c>
      <c r="F4328" t="str">
        <f t="shared" si="135"/>
        <v>2019</v>
      </c>
    </row>
    <row r="4329" spans="1:6" x14ac:dyDescent="0.25">
      <c r="A4329" s="5" t="s">
        <v>249</v>
      </c>
      <c r="B4329" s="3" t="s">
        <v>188</v>
      </c>
      <c r="C4329" s="3" t="s">
        <v>105</v>
      </c>
      <c r="D4329" s="4">
        <v>1352255.0038534007</v>
      </c>
      <c r="E4329" t="str">
        <f t="shared" si="134"/>
        <v>Jun</v>
      </c>
      <c r="F4329" t="str">
        <f t="shared" si="135"/>
        <v>2019</v>
      </c>
    </row>
    <row r="4330" spans="1:6" x14ac:dyDescent="0.25">
      <c r="A4330" s="5" t="s">
        <v>249</v>
      </c>
      <c r="B4330" s="3" t="s">
        <v>188</v>
      </c>
      <c r="C4330" s="3" t="s">
        <v>106</v>
      </c>
      <c r="D4330" s="4">
        <v>1338021.8897977595</v>
      </c>
      <c r="E4330" t="str">
        <f t="shared" si="134"/>
        <v>Jul</v>
      </c>
      <c r="F4330" t="str">
        <f t="shared" si="135"/>
        <v>2019</v>
      </c>
    </row>
    <row r="4331" spans="1:6" x14ac:dyDescent="0.25">
      <c r="A4331" s="5" t="s">
        <v>249</v>
      </c>
      <c r="B4331" s="3" t="s">
        <v>188</v>
      </c>
      <c r="C4331" s="3" t="s">
        <v>107</v>
      </c>
      <c r="D4331" s="4">
        <v>1324098.7058293903</v>
      </c>
      <c r="E4331" t="str">
        <f t="shared" si="134"/>
        <v>Aug</v>
      </c>
      <c r="F4331" t="str">
        <f t="shared" si="135"/>
        <v>2019</v>
      </c>
    </row>
    <row r="4332" spans="1:6" x14ac:dyDescent="0.25">
      <c r="A4332" s="5" t="s">
        <v>249</v>
      </c>
      <c r="B4332" s="3" t="s">
        <v>188</v>
      </c>
      <c r="C4332" s="3" t="s">
        <v>108</v>
      </c>
      <c r="D4332" s="4">
        <v>1309873.6236554603</v>
      </c>
      <c r="E4332" t="str">
        <f t="shared" si="134"/>
        <v>Sep</v>
      </c>
      <c r="F4332" t="str">
        <f t="shared" si="135"/>
        <v>2019</v>
      </c>
    </row>
    <row r="4333" spans="1:6" x14ac:dyDescent="0.25">
      <c r="A4333" s="5" t="s">
        <v>249</v>
      </c>
      <c r="B4333" s="3" t="s">
        <v>188</v>
      </c>
      <c r="C4333" s="3" t="s">
        <v>109</v>
      </c>
      <c r="D4333" s="4">
        <v>1296243.8430645876</v>
      </c>
      <c r="E4333" t="str">
        <f t="shared" si="134"/>
        <v>Oct</v>
      </c>
      <c r="F4333" t="str">
        <f t="shared" si="135"/>
        <v>2019</v>
      </c>
    </row>
    <row r="4334" spans="1:6" x14ac:dyDescent="0.25">
      <c r="A4334" s="5" t="s">
        <v>249</v>
      </c>
      <c r="B4334" s="3" t="s">
        <v>188</v>
      </c>
      <c r="C4334" s="3" t="s">
        <v>110</v>
      </c>
      <c r="D4334" s="4">
        <v>1282836.2379258496</v>
      </c>
      <c r="E4334" t="str">
        <f t="shared" si="134"/>
        <v>Nov</v>
      </c>
      <c r="F4334" t="str">
        <f t="shared" si="135"/>
        <v>2019</v>
      </c>
    </row>
    <row r="4335" spans="1:6" x14ac:dyDescent="0.25">
      <c r="A4335" s="5" t="s">
        <v>249</v>
      </c>
      <c r="B4335" s="3" t="s">
        <v>188</v>
      </c>
      <c r="C4335" s="3" t="s">
        <v>111</v>
      </c>
      <c r="D4335" s="4">
        <v>1269618.0831340847</v>
      </c>
      <c r="E4335" t="str">
        <f t="shared" si="134"/>
        <v>Dec</v>
      </c>
      <c r="F4335" t="str">
        <f t="shared" si="135"/>
        <v>2019</v>
      </c>
    </row>
    <row r="4336" spans="1:6" x14ac:dyDescent="0.25">
      <c r="A4336" s="5" t="s">
        <v>249</v>
      </c>
      <c r="B4336" s="3" t="s">
        <v>188</v>
      </c>
      <c r="C4336" s="3" t="s">
        <v>112</v>
      </c>
      <c r="D4336" s="4">
        <v>1256523.8877206137</v>
      </c>
      <c r="E4336" t="str">
        <f t="shared" si="134"/>
        <v>Jan</v>
      </c>
      <c r="F4336" t="str">
        <f t="shared" si="135"/>
        <v>2020</v>
      </c>
    </row>
    <row r="4337" spans="1:6" x14ac:dyDescent="0.25">
      <c r="A4337" s="5" t="s">
        <v>249</v>
      </c>
      <c r="B4337" s="3" t="s">
        <v>188</v>
      </c>
      <c r="C4337" s="3" t="s">
        <v>113</v>
      </c>
      <c r="D4337" s="4">
        <v>1224975.5324701895</v>
      </c>
      <c r="E4337" t="str">
        <f t="shared" si="134"/>
        <v>Feb</v>
      </c>
      <c r="F4337" t="str">
        <f t="shared" si="135"/>
        <v>2020</v>
      </c>
    </row>
    <row r="4338" spans="1:6" x14ac:dyDescent="0.25">
      <c r="A4338" s="5" t="s">
        <v>249</v>
      </c>
      <c r="B4338" s="3" t="s">
        <v>188</v>
      </c>
      <c r="C4338" s="3" t="s">
        <v>114</v>
      </c>
      <c r="D4338" s="4">
        <v>1212620.5832160702</v>
      </c>
      <c r="E4338" t="str">
        <f t="shared" si="134"/>
        <v>Mar</v>
      </c>
      <c r="F4338" t="str">
        <f t="shared" si="135"/>
        <v>2020</v>
      </c>
    </row>
    <row r="4339" spans="1:6" x14ac:dyDescent="0.25">
      <c r="A4339" s="5" t="s">
        <v>249</v>
      </c>
      <c r="B4339" s="3" t="s">
        <v>188</v>
      </c>
      <c r="C4339" s="3" t="s">
        <v>115</v>
      </c>
      <c r="D4339" s="4">
        <v>1130760.1741455502</v>
      </c>
      <c r="E4339" t="str">
        <f t="shared" si="134"/>
        <v>Apr</v>
      </c>
      <c r="F4339" t="str">
        <f t="shared" si="135"/>
        <v>2020</v>
      </c>
    </row>
    <row r="4340" spans="1:6" x14ac:dyDescent="0.25">
      <c r="A4340" s="5" t="s">
        <v>249</v>
      </c>
      <c r="B4340" s="3" t="s">
        <v>188</v>
      </c>
      <c r="C4340" s="3" t="s">
        <v>116</v>
      </c>
      <c r="D4340" s="4">
        <v>1118727.4533659674</v>
      </c>
      <c r="E4340" t="str">
        <f t="shared" si="134"/>
        <v>May</v>
      </c>
      <c r="F4340" t="str">
        <f t="shared" si="135"/>
        <v>2020</v>
      </c>
    </row>
    <row r="4341" spans="1:6" x14ac:dyDescent="0.25">
      <c r="A4341" s="5" t="s">
        <v>249</v>
      </c>
      <c r="B4341" s="3" t="s">
        <v>188</v>
      </c>
      <c r="C4341" s="3" t="s">
        <v>117</v>
      </c>
      <c r="D4341" s="4">
        <v>1106833.6498179543</v>
      </c>
      <c r="E4341" t="str">
        <f t="shared" si="134"/>
        <v>Jun</v>
      </c>
      <c r="F4341" t="str">
        <f t="shared" si="135"/>
        <v>2020</v>
      </c>
    </row>
    <row r="4342" spans="1:6" x14ac:dyDescent="0.25">
      <c r="A4342" s="5" t="s">
        <v>249</v>
      </c>
      <c r="B4342" s="3" t="s">
        <v>188</v>
      </c>
      <c r="C4342" s="3" t="s">
        <v>118</v>
      </c>
      <c r="D4342" s="4">
        <v>1095055.4467632084</v>
      </c>
      <c r="E4342" t="str">
        <f t="shared" si="134"/>
        <v>Jul</v>
      </c>
      <c r="F4342" t="str">
        <f t="shared" si="135"/>
        <v>2020</v>
      </c>
    </row>
    <row r="4343" spans="1:6" x14ac:dyDescent="0.25">
      <c r="A4343" s="5" t="s">
        <v>249</v>
      </c>
      <c r="B4343" s="3" t="s">
        <v>188</v>
      </c>
      <c r="C4343" s="3" t="s">
        <v>119</v>
      </c>
      <c r="D4343" s="4">
        <v>1083489.8434098721</v>
      </c>
      <c r="E4343" t="str">
        <f t="shared" si="134"/>
        <v>Aug</v>
      </c>
      <c r="F4343" t="str">
        <f t="shared" si="135"/>
        <v>2020</v>
      </c>
    </row>
    <row r="4344" spans="1:6" x14ac:dyDescent="0.25">
      <c r="A4344" s="5" t="s">
        <v>249</v>
      </c>
      <c r="B4344" s="3" t="s">
        <v>188</v>
      </c>
      <c r="C4344" s="3" t="s">
        <v>120</v>
      </c>
      <c r="D4344" s="4">
        <v>1071555.8952490916</v>
      </c>
      <c r="E4344" t="str">
        <f t="shared" si="134"/>
        <v>Sep</v>
      </c>
      <c r="F4344" t="str">
        <f t="shared" si="135"/>
        <v>2020</v>
      </c>
    </row>
    <row r="4345" spans="1:6" x14ac:dyDescent="0.25">
      <c r="A4345" s="5" t="s">
        <v>249</v>
      </c>
      <c r="B4345" s="3" t="s">
        <v>188</v>
      </c>
      <c r="C4345" s="3" t="s">
        <v>121</v>
      </c>
      <c r="D4345" s="4">
        <v>1060231.1630403623</v>
      </c>
      <c r="E4345" t="str">
        <f t="shared" si="134"/>
        <v>Oct</v>
      </c>
      <c r="F4345" t="str">
        <f t="shared" si="135"/>
        <v>2020</v>
      </c>
    </row>
    <row r="4346" spans="1:6" x14ac:dyDescent="0.25">
      <c r="A4346" s="5" t="s">
        <v>249</v>
      </c>
      <c r="B4346" s="3" t="s">
        <v>188</v>
      </c>
      <c r="C4346" s="3" t="s">
        <v>122</v>
      </c>
      <c r="D4346" s="4">
        <v>1049085.7568794382</v>
      </c>
      <c r="E4346" t="str">
        <f t="shared" si="134"/>
        <v>Nov</v>
      </c>
      <c r="F4346" t="str">
        <f t="shared" si="135"/>
        <v>2020</v>
      </c>
    </row>
    <row r="4347" spans="1:6" x14ac:dyDescent="0.25">
      <c r="A4347" s="5" t="s">
        <v>249</v>
      </c>
      <c r="B4347" s="3" t="s">
        <v>188</v>
      </c>
      <c r="C4347" s="3" t="s">
        <v>123</v>
      </c>
      <c r="D4347" s="4">
        <v>1038086.0105208637</v>
      </c>
      <c r="E4347" t="str">
        <f t="shared" si="134"/>
        <v>Dec</v>
      </c>
      <c r="F4347" t="str">
        <f t="shared" si="135"/>
        <v>2020</v>
      </c>
    </row>
    <row r="4348" spans="1:6" x14ac:dyDescent="0.25">
      <c r="A4348" s="5" t="s">
        <v>249</v>
      </c>
      <c r="B4348" s="3" t="s">
        <v>188</v>
      </c>
      <c r="C4348" s="3" t="s">
        <v>124</v>
      </c>
      <c r="D4348" s="4">
        <v>1027198.9799484366</v>
      </c>
      <c r="E4348" t="str">
        <f t="shared" si="134"/>
        <v>Jan</v>
      </c>
      <c r="F4348" t="str">
        <f t="shared" si="135"/>
        <v>2021</v>
      </c>
    </row>
    <row r="4349" spans="1:6" x14ac:dyDescent="0.25">
      <c r="A4349" s="5" t="s">
        <v>249</v>
      </c>
      <c r="B4349" s="3" t="s">
        <v>188</v>
      </c>
      <c r="C4349" s="3" t="s">
        <v>125</v>
      </c>
      <c r="D4349" s="4">
        <v>994110.04727550468</v>
      </c>
      <c r="E4349" t="str">
        <f t="shared" si="134"/>
        <v>Feb</v>
      </c>
      <c r="F4349" t="str">
        <f t="shared" si="135"/>
        <v>2021</v>
      </c>
    </row>
    <row r="4350" spans="1:6" x14ac:dyDescent="0.25">
      <c r="A4350" s="5" t="s">
        <v>249</v>
      </c>
      <c r="B4350" s="3" t="s">
        <v>188</v>
      </c>
      <c r="C4350" s="3" t="s">
        <v>126</v>
      </c>
      <c r="D4350" s="4">
        <v>982260.69545530865</v>
      </c>
      <c r="E4350" t="str">
        <f t="shared" si="134"/>
        <v>Mar</v>
      </c>
      <c r="F4350" t="str">
        <f t="shared" si="135"/>
        <v>2021</v>
      </c>
    </row>
    <row r="4351" spans="1:6" x14ac:dyDescent="0.25">
      <c r="A4351" s="5" t="s">
        <v>249</v>
      </c>
      <c r="B4351" s="3" t="s">
        <v>188</v>
      </c>
      <c r="C4351" s="3" t="s">
        <v>127</v>
      </c>
      <c r="D4351" s="4">
        <v>972448.10061536566</v>
      </c>
      <c r="E4351" t="str">
        <f t="shared" si="134"/>
        <v>Apr</v>
      </c>
      <c r="F4351" t="str">
        <f t="shared" si="135"/>
        <v>2021</v>
      </c>
    </row>
    <row r="4352" spans="1:6" x14ac:dyDescent="0.25">
      <c r="A4352" s="5" t="s">
        <v>249</v>
      </c>
      <c r="B4352" s="3" t="s">
        <v>188</v>
      </c>
      <c r="C4352" s="3" t="s">
        <v>128</v>
      </c>
      <c r="D4352" s="4">
        <v>962750.91282932903</v>
      </c>
      <c r="E4352" t="str">
        <f t="shared" si="134"/>
        <v>May</v>
      </c>
      <c r="F4352" t="str">
        <f t="shared" si="135"/>
        <v>2021</v>
      </c>
    </row>
    <row r="4353" spans="1:6" x14ac:dyDescent="0.25">
      <c r="A4353" s="5" t="s">
        <v>249</v>
      </c>
      <c r="B4353" s="3" t="s">
        <v>188</v>
      </c>
      <c r="C4353" s="3" t="s">
        <v>129</v>
      </c>
      <c r="D4353" s="4">
        <v>953150.62788054929</v>
      </c>
      <c r="E4353" t="str">
        <f t="shared" si="134"/>
        <v>Jun</v>
      </c>
      <c r="F4353" t="str">
        <f t="shared" si="135"/>
        <v>2021</v>
      </c>
    </row>
    <row r="4354" spans="1:6" x14ac:dyDescent="0.25">
      <c r="A4354" s="5" t="s">
        <v>249</v>
      </c>
      <c r="B4354" s="3" t="s">
        <v>188</v>
      </c>
      <c r="C4354" s="3" t="s">
        <v>130</v>
      </c>
      <c r="D4354" s="4">
        <v>943646.27352116606</v>
      </c>
      <c r="E4354" t="str">
        <f t="shared" si="134"/>
        <v>Jul</v>
      </c>
      <c r="F4354" t="str">
        <f t="shared" si="135"/>
        <v>2021</v>
      </c>
    </row>
    <row r="4355" spans="1:6" x14ac:dyDescent="0.25">
      <c r="A4355" s="5" t="s">
        <v>249</v>
      </c>
      <c r="B4355" s="3" t="s">
        <v>188</v>
      </c>
      <c r="C4355" s="3" t="s">
        <v>131</v>
      </c>
      <c r="D4355" s="4">
        <v>934236.89489516045</v>
      </c>
      <c r="E4355" t="str">
        <f t="shared" ref="E4355:E4418" si="136">MID(C4355,1,3)</f>
        <v>Aug</v>
      </c>
      <c r="F4355" t="str">
        <f t="shared" ref="F4355:F4418" si="137">MID(C4355,5,4)</f>
        <v>2021</v>
      </c>
    </row>
    <row r="4356" spans="1:6" x14ac:dyDescent="0.25">
      <c r="A4356" s="5" t="s">
        <v>249</v>
      </c>
      <c r="B4356" s="3" t="s">
        <v>188</v>
      </c>
      <c r="C4356" s="3" t="s">
        <v>132</v>
      </c>
      <c r="D4356" s="4">
        <v>924547.14111001964</v>
      </c>
      <c r="E4356" t="str">
        <f t="shared" si="136"/>
        <v>Sep</v>
      </c>
      <c r="F4356" t="str">
        <f t="shared" si="137"/>
        <v>2021</v>
      </c>
    </row>
    <row r="4357" spans="1:6" x14ac:dyDescent="0.25">
      <c r="A4357" s="5" t="s">
        <v>249</v>
      </c>
      <c r="B4357" s="3" t="s">
        <v>188</v>
      </c>
      <c r="C4357" s="3" t="s">
        <v>133</v>
      </c>
      <c r="D4357" s="4">
        <v>915325.72866726911</v>
      </c>
      <c r="E4357" t="str">
        <f t="shared" si="136"/>
        <v>Oct</v>
      </c>
      <c r="F4357" t="str">
        <f t="shared" si="137"/>
        <v>2021</v>
      </c>
    </row>
    <row r="4358" spans="1:6" x14ac:dyDescent="0.25">
      <c r="A4358" s="5" t="s">
        <v>249</v>
      </c>
      <c r="B4358" s="3" t="s">
        <v>188</v>
      </c>
      <c r="C4358" s="3" t="s">
        <v>134</v>
      </c>
      <c r="D4358" s="4">
        <v>906196.46796773956</v>
      </c>
      <c r="E4358" t="str">
        <f t="shared" si="136"/>
        <v>Nov</v>
      </c>
      <c r="F4358" t="str">
        <f t="shared" si="137"/>
        <v>2021</v>
      </c>
    </row>
    <row r="4359" spans="1:6" x14ac:dyDescent="0.25">
      <c r="A4359" s="5" t="s">
        <v>249</v>
      </c>
      <c r="B4359" s="3" t="s">
        <v>188</v>
      </c>
      <c r="C4359" s="3" t="s">
        <v>135</v>
      </c>
      <c r="D4359" s="4">
        <v>897158.43041739613</v>
      </c>
      <c r="E4359" t="str">
        <f t="shared" si="136"/>
        <v>Dec</v>
      </c>
      <c r="F4359" t="str">
        <f t="shared" si="137"/>
        <v>2021</v>
      </c>
    </row>
    <row r="4360" spans="1:6" x14ac:dyDescent="0.25">
      <c r="A4360" s="5" t="s">
        <v>249</v>
      </c>
      <c r="B4360" s="3" t="s">
        <v>188</v>
      </c>
      <c r="C4360" s="3" t="s">
        <v>136</v>
      </c>
      <c r="D4360" s="4">
        <v>888210.70541356097</v>
      </c>
      <c r="E4360" t="str">
        <f t="shared" si="136"/>
        <v>Jan</v>
      </c>
      <c r="F4360" t="str">
        <f t="shared" si="137"/>
        <v>2022</v>
      </c>
    </row>
    <row r="4361" spans="1:6" x14ac:dyDescent="0.25">
      <c r="A4361" s="5" t="s">
        <v>249</v>
      </c>
      <c r="B4361" s="3" t="s">
        <v>188</v>
      </c>
      <c r="C4361" s="3" t="s">
        <v>137</v>
      </c>
      <c r="D4361" s="4">
        <v>879352.39092247956</v>
      </c>
      <c r="E4361" t="str">
        <f t="shared" si="136"/>
        <v>Feb</v>
      </c>
      <c r="F4361" t="str">
        <f t="shared" si="137"/>
        <v>2022</v>
      </c>
    </row>
    <row r="4362" spans="1:6" x14ac:dyDescent="0.25">
      <c r="A4362" s="5" t="s">
        <v>249</v>
      </c>
      <c r="B4362" s="3" t="s">
        <v>188</v>
      </c>
      <c r="C4362" s="3" t="s">
        <v>138</v>
      </c>
      <c r="D4362" s="4">
        <v>870582.59082544735</v>
      </c>
      <c r="E4362" t="str">
        <f t="shared" si="136"/>
        <v>Mar</v>
      </c>
      <c r="F4362" t="str">
        <f t="shared" si="137"/>
        <v>2022</v>
      </c>
    </row>
    <row r="4363" spans="1:6" x14ac:dyDescent="0.25">
      <c r="A4363" s="5" t="s">
        <v>249</v>
      </c>
      <c r="B4363" s="3" t="s">
        <v>188</v>
      </c>
      <c r="C4363" s="3" t="s">
        <v>139</v>
      </c>
      <c r="D4363" s="4">
        <v>861900.41987252573</v>
      </c>
      <c r="E4363" t="str">
        <f t="shared" si="136"/>
        <v>Apr</v>
      </c>
      <c r="F4363" t="str">
        <f t="shared" si="137"/>
        <v>2022</v>
      </c>
    </row>
    <row r="4364" spans="1:6" x14ac:dyDescent="0.25">
      <c r="A4364" s="5" t="s">
        <v>249</v>
      </c>
      <c r="B4364" s="3" t="s">
        <v>188</v>
      </c>
      <c r="C4364" s="3" t="s">
        <v>140</v>
      </c>
      <c r="D4364" s="4">
        <v>853305.00040576304</v>
      </c>
      <c r="E4364" t="str">
        <f t="shared" si="136"/>
        <v>May</v>
      </c>
      <c r="F4364" t="str">
        <f t="shared" si="137"/>
        <v>2022</v>
      </c>
    </row>
    <row r="4365" spans="1:6" x14ac:dyDescent="0.25">
      <c r="A4365" s="5" t="s">
        <v>249</v>
      </c>
      <c r="B4365" s="3" t="s">
        <v>188</v>
      </c>
      <c r="C4365" s="3" t="s">
        <v>141</v>
      </c>
      <c r="D4365" s="4">
        <v>844423.65620927431</v>
      </c>
      <c r="E4365" t="str">
        <f t="shared" si="136"/>
        <v>Jun</v>
      </c>
      <c r="F4365" t="str">
        <f t="shared" si="137"/>
        <v>2022</v>
      </c>
    </row>
    <row r="4366" spans="1:6" x14ac:dyDescent="0.25">
      <c r="A4366" s="5" t="s">
        <v>249</v>
      </c>
      <c r="B4366" s="3" t="s">
        <v>188</v>
      </c>
      <c r="C4366" s="3" t="s">
        <v>142</v>
      </c>
      <c r="D4366" s="4">
        <v>835999.43342360377</v>
      </c>
      <c r="E4366" t="str">
        <f t="shared" si="136"/>
        <v>Jul</v>
      </c>
      <c r="F4366" t="str">
        <f t="shared" si="137"/>
        <v>2022</v>
      </c>
    </row>
    <row r="4367" spans="1:6" x14ac:dyDescent="0.25">
      <c r="A4367" s="5" t="s">
        <v>249</v>
      </c>
      <c r="B4367" s="3" t="s">
        <v>188</v>
      </c>
      <c r="C4367" s="3" t="s">
        <v>143</v>
      </c>
      <c r="D4367" s="4">
        <v>827659.38415264408</v>
      </c>
      <c r="E4367" t="str">
        <f t="shared" si="136"/>
        <v>Aug</v>
      </c>
      <c r="F4367" t="str">
        <f t="shared" si="137"/>
        <v>2022</v>
      </c>
    </row>
    <row r="4368" spans="1:6" x14ac:dyDescent="0.25">
      <c r="A4368" s="5" t="s">
        <v>249</v>
      </c>
      <c r="B4368" s="3" t="s">
        <v>188</v>
      </c>
      <c r="C4368" s="3" t="s">
        <v>144</v>
      </c>
      <c r="D4368" s="4">
        <v>819402.66808897594</v>
      </c>
      <c r="E4368" t="str">
        <f t="shared" si="136"/>
        <v>Sep</v>
      </c>
      <c r="F4368" t="str">
        <f t="shared" si="137"/>
        <v>2022</v>
      </c>
    </row>
    <row r="4369" spans="1:6" x14ac:dyDescent="0.25">
      <c r="A4369" s="5" t="s">
        <v>249</v>
      </c>
      <c r="B4369" s="3" t="s">
        <v>188</v>
      </c>
      <c r="C4369" s="3" t="s">
        <v>145</v>
      </c>
      <c r="D4369" s="4">
        <v>811228.45093183685</v>
      </c>
      <c r="E4369" t="str">
        <f t="shared" si="136"/>
        <v>Oct</v>
      </c>
      <c r="F4369" t="str">
        <f t="shared" si="137"/>
        <v>2022</v>
      </c>
    </row>
    <row r="4370" spans="1:6" x14ac:dyDescent="0.25">
      <c r="A4370" s="5" t="s">
        <v>249</v>
      </c>
      <c r="B4370" s="3" t="s">
        <v>188</v>
      </c>
      <c r="C4370" s="3" t="s">
        <v>146</v>
      </c>
      <c r="D4370" s="4">
        <v>803135.90684890212</v>
      </c>
      <c r="E4370" t="str">
        <f t="shared" si="136"/>
        <v>Nov</v>
      </c>
      <c r="F4370" t="str">
        <f t="shared" si="137"/>
        <v>2022</v>
      </c>
    </row>
    <row r="4371" spans="1:6" x14ac:dyDescent="0.25">
      <c r="A4371" s="5" t="s">
        <v>249</v>
      </c>
      <c r="B4371" s="3" t="s">
        <v>188</v>
      </c>
      <c r="C4371" s="3" t="s">
        <v>147</v>
      </c>
      <c r="D4371" s="4">
        <v>795124.21966822178</v>
      </c>
      <c r="E4371" t="str">
        <f t="shared" si="136"/>
        <v>Dec</v>
      </c>
      <c r="F4371" t="str">
        <f t="shared" si="137"/>
        <v>2022</v>
      </c>
    </row>
    <row r="4372" spans="1:6" x14ac:dyDescent="0.25">
      <c r="A4372" s="5" t="s">
        <v>249</v>
      </c>
      <c r="B4372" s="3" t="s">
        <v>188</v>
      </c>
      <c r="C4372" s="3" t="s">
        <v>148</v>
      </c>
      <c r="D4372" s="4">
        <v>787192.57922450313</v>
      </c>
      <c r="E4372" t="str">
        <f t="shared" si="136"/>
        <v>Jan</v>
      </c>
      <c r="F4372" t="str">
        <f t="shared" si="137"/>
        <v>2023</v>
      </c>
    </row>
    <row r="4373" spans="1:6" x14ac:dyDescent="0.25">
      <c r="A4373" s="5" t="s">
        <v>249</v>
      </c>
      <c r="B4373" s="3" t="s">
        <v>188</v>
      </c>
      <c r="C4373" s="3" t="s">
        <v>149</v>
      </c>
      <c r="D4373" s="4">
        <v>779340.18696621549</v>
      </c>
      <c r="E4373" t="str">
        <f t="shared" si="136"/>
        <v>Feb</v>
      </c>
      <c r="F4373" t="str">
        <f t="shared" si="137"/>
        <v>2023</v>
      </c>
    </row>
    <row r="4374" spans="1:6" x14ac:dyDescent="0.25">
      <c r="A4374" s="5" t="s">
        <v>249</v>
      </c>
      <c r="B4374" s="3" t="s">
        <v>188</v>
      </c>
      <c r="C4374" s="3" t="s">
        <v>150</v>
      </c>
      <c r="D4374" s="4">
        <v>771548.74663993949</v>
      </c>
      <c r="E4374" t="str">
        <f t="shared" si="136"/>
        <v>Mar</v>
      </c>
      <c r="F4374" t="str">
        <f t="shared" si="137"/>
        <v>2023</v>
      </c>
    </row>
    <row r="4375" spans="1:6" x14ac:dyDescent="0.25">
      <c r="A4375" s="5" t="s">
        <v>249</v>
      </c>
      <c r="B4375" s="3" t="s">
        <v>188</v>
      </c>
      <c r="C4375" s="3" t="s">
        <v>151</v>
      </c>
      <c r="D4375" s="4">
        <v>763852.47815600736</v>
      </c>
      <c r="E4375" t="str">
        <f t="shared" si="136"/>
        <v>Apr</v>
      </c>
      <c r="F4375" t="str">
        <f t="shared" si="137"/>
        <v>2023</v>
      </c>
    </row>
    <row r="4376" spans="1:6" x14ac:dyDescent="0.25">
      <c r="A4376" s="5" t="s">
        <v>249</v>
      </c>
      <c r="B4376" s="3" t="s">
        <v>188</v>
      </c>
      <c r="C4376" s="3" t="s">
        <v>152</v>
      </c>
      <c r="D4376" s="4">
        <v>756233.10180399625</v>
      </c>
      <c r="E4376" t="str">
        <f t="shared" si="136"/>
        <v>May</v>
      </c>
      <c r="F4376" t="str">
        <f t="shared" si="137"/>
        <v>2023</v>
      </c>
    </row>
    <row r="4377" spans="1:6" x14ac:dyDescent="0.25">
      <c r="A4377" s="5" t="s">
        <v>249</v>
      </c>
      <c r="B4377" s="3" t="s">
        <v>188</v>
      </c>
      <c r="C4377" s="3" t="s">
        <v>153</v>
      </c>
      <c r="D4377" s="4">
        <v>748689.85224240413</v>
      </c>
      <c r="E4377" t="str">
        <f t="shared" si="136"/>
        <v>Jun</v>
      </c>
      <c r="F4377" t="str">
        <f t="shared" si="137"/>
        <v>2023</v>
      </c>
    </row>
    <row r="4378" spans="1:6" x14ac:dyDescent="0.25">
      <c r="A4378" s="5" t="s">
        <v>249</v>
      </c>
      <c r="B4378" s="3" t="s">
        <v>188</v>
      </c>
      <c r="C4378" s="3" t="s">
        <v>154</v>
      </c>
      <c r="D4378" s="4">
        <v>741221.96039089095</v>
      </c>
      <c r="E4378" t="str">
        <f t="shared" si="136"/>
        <v>Jul</v>
      </c>
      <c r="F4378" t="str">
        <f t="shared" si="137"/>
        <v>2023</v>
      </c>
    </row>
    <row r="4379" spans="1:6" x14ac:dyDescent="0.25">
      <c r="A4379" s="5" t="s">
        <v>249</v>
      </c>
      <c r="B4379" s="3" t="s">
        <v>188</v>
      </c>
      <c r="C4379" s="3" t="s">
        <v>155</v>
      </c>
      <c r="D4379" s="4">
        <v>733828.68075030798</v>
      </c>
      <c r="E4379" t="str">
        <f t="shared" si="136"/>
        <v>Aug</v>
      </c>
      <c r="F4379" t="str">
        <f t="shared" si="137"/>
        <v>2023</v>
      </c>
    </row>
    <row r="4380" spans="1:6" x14ac:dyDescent="0.25">
      <c r="A4380" s="5" t="s">
        <v>249</v>
      </c>
      <c r="B4380" s="3" t="s">
        <v>188</v>
      </c>
      <c r="C4380" s="3" t="s">
        <v>156</v>
      </c>
      <c r="D4380" s="4">
        <v>726509.26222927985</v>
      </c>
      <c r="E4380" t="str">
        <f t="shared" si="136"/>
        <v>Sep</v>
      </c>
      <c r="F4380" t="str">
        <f t="shared" si="137"/>
        <v>2023</v>
      </c>
    </row>
    <row r="4381" spans="1:6" x14ac:dyDescent="0.25">
      <c r="A4381" s="5" t="s">
        <v>249</v>
      </c>
      <c r="B4381" s="3" t="s">
        <v>188</v>
      </c>
      <c r="C4381" s="3" t="s">
        <v>157</v>
      </c>
      <c r="D4381" s="4">
        <v>719262.96890261117</v>
      </c>
      <c r="E4381" t="str">
        <f t="shared" si="136"/>
        <v>Oct</v>
      </c>
      <c r="F4381" t="str">
        <f t="shared" si="137"/>
        <v>2023</v>
      </c>
    </row>
    <row r="4382" spans="1:6" x14ac:dyDescent="0.25">
      <c r="A4382" s="5" t="s">
        <v>249</v>
      </c>
      <c r="B4382" s="3" t="s">
        <v>188</v>
      </c>
      <c r="C4382" s="3" t="s">
        <v>158</v>
      </c>
      <c r="D4382" s="4">
        <v>712089.06798288994</v>
      </c>
      <c r="E4382" t="str">
        <f t="shared" si="136"/>
        <v>Nov</v>
      </c>
      <c r="F4382" t="str">
        <f t="shared" si="137"/>
        <v>2023</v>
      </c>
    </row>
    <row r="4383" spans="1:6" x14ac:dyDescent="0.25">
      <c r="A4383" s="5" t="s">
        <v>249</v>
      </c>
      <c r="B4383" s="3" t="s">
        <v>188</v>
      </c>
      <c r="C4383" s="3" t="s">
        <v>159</v>
      </c>
      <c r="D4383" s="4">
        <v>704986.83505726326</v>
      </c>
      <c r="E4383" t="str">
        <f t="shared" si="136"/>
        <v>Dec</v>
      </c>
      <c r="F4383" t="str">
        <f t="shared" si="137"/>
        <v>2023</v>
      </c>
    </row>
    <row r="4384" spans="1:6" x14ac:dyDescent="0.25">
      <c r="A4384" s="5" t="s">
        <v>249</v>
      </c>
      <c r="B4384" s="3" t="s">
        <v>188</v>
      </c>
      <c r="C4384" s="3" t="s">
        <v>160</v>
      </c>
      <c r="D4384" s="4">
        <v>697955.5557108284</v>
      </c>
      <c r="E4384" t="str">
        <f t="shared" si="136"/>
        <v>Jan</v>
      </c>
      <c r="F4384" t="str">
        <f t="shared" si="137"/>
        <v>2024</v>
      </c>
    </row>
    <row r="4385" spans="1:6" x14ac:dyDescent="0.25">
      <c r="A4385" s="5" t="s">
        <v>249</v>
      </c>
      <c r="B4385" s="3" t="s">
        <v>188</v>
      </c>
      <c r="C4385" s="3" t="s">
        <v>161</v>
      </c>
      <c r="D4385" s="4">
        <v>690994.51701210602</v>
      </c>
      <c r="E4385" t="str">
        <f t="shared" si="136"/>
        <v>Feb</v>
      </c>
      <c r="F4385" t="str">
        <f t="shared" si="137"/>
        <v>2024</v>
      </c>
    </row>
    <row r="4386" spans="1:6" x14ac:dyDescent="0.25">
      <c r="A4386" s="5" t="s">
        <v>249</v>
      </c>
      <c r="B4386" s="3" t="s">
        <v>188</v>
      </c>
      <c r="C4386" s="3" t="s">
        <v>162</v>
      </c>
      <c r="D4386" s="4">
        <v>684103.01882692298</v>
      </c>
      <c r="E4386" t="str">
        <f t="shared" si="136"/>
        <v>Mar</v>
      </c>
      <c r="F4386" t="str">
        <f t="shared" si="137"/>
        <v>2024</v>
      </c>
    </row>
    <row r="4387" spans="1:6" x14ac:dyDescent="0.25">
      <c r="A4387" s="5" t="s">
        <v>249</v>
      </c>
      <c r="B4387" s="3" t="s">
        <v>188</v>
      </c>
      <c r="C4387" s="3" t="s">
        <v>163</v>
      </c>
      <c r="D4387" s="4">
        <v>677280.36606533942</v>
      </c>
      <c r="E4387" t="str">
        <f t="shared" si="136"/>
        <v>Apr</v>
      </c>
      <c r="F4387" t="str">
        <f t="shared" si="137"/>
        <v>2024</v>
      </c>
    </row>
    <row r="4388" spans="1:6" x14ac:dyDescent="0.25">
      <c r="A4388" s="5" t="s">
        <v>249</v>
      </c>
      <c r="B4388" s="3" t="s">
        <v>188</v>
      </c>
      <c r="C4388" s="3" t="s">
        <v>164</v>
      </c>
      <c r="D4388" s="4">
        <v>670525.87025858555</v>
      </c>
      <c r="E4388" t="str">
        <f t="shared" si="136"/>
        <v>May</v>
      </c>
      <c r="F4388" t="str">
        <f t="shared" si="137"/>
        <v>2024</v>
      </c>
    </row>
    <row r="4389" spans="1:6" x14ac:dyDescent="0.25">
      <c r="A4389" s="5" t="s">
        <v>249</v>
      </c>
      <c r="B4389" s="3" t="s">
        <v>188</v>
      </c>
      <c r="C4389" s="3" t="s">
        <v>165</v>
      </c>
      <c r="D4389" s="4">
        <v>663838.84861260816</v>
      </c>
      <c r="E4389" t="str">
        <f t="shared" si="136"/>
        <v>Jun</v>
      </c>
      <c r="F4389" t="str">
        <f t="shared" si="137"/>
        <v>2024</v>
      </c>
    </row>
    <row r="4390" spans="1:6" x14ac:dyDescent="0.25">
      <c r="A4390" s="5" t="s">
        <v>249</v>
      </c>
      <c r="B4390" s="3" t="s">
        <v>188</v>
      </c>
      <c r="C4390" s="3" t="s">
        <v>166</v>
      </c>
      <c r="D4390" s="4">
        <v>657218.62682339712</v>
      </c>
      <c r="E4390" t="str">
        <f t="shared" si="136"/>
        <v>Jul</v>
      </c>
      <c r="F4390" t="str">
        <f t="shared" si="137"/>
        <v>2024</v>
      </c>
    </row>
    <row r="4391" spans="1:6" x14ac:dyDescent="0.25">
      <c r="A4391" s="5" t="s">
        <v>249</v>
      </c>
      <c r="B4391" s="3" t="s">
        <v>188</v>
      </c>
      <c r="C4391" s="3" t="s">
        <v>167</v>
      </c>
      <c r="D4391" s="4">
        <v>650664.53943053156</v>
      </c>
      <c r="E4391" t="str">
        <f t="shared" si="136"/>
        <v>Aug</v>
      </c>
      <c r="F4391" t="str">
        <f t="shared" si="137"/>
        <v>2024</v>
      </c>
    </row>
    <row r="4392" spans="1:6" x14ac:dyDescent="0.25">
      <c r="A4392" s="5" t="s">
        <v>249</v>
      </c>
      <c r="B4392" s="3" t="s">
        <v>188</v>
      </c>
      <c r="C4392" s="3" t="s">
        <v>168</v>
      </c>
      <c r="D4392" s="4">
        <v>644175.9211260461</v>
      </c>
      <c r="E4392" t="str">
        <f t="shared" si="136"/>
        <v>Sep</v>
      </c>
      <c r="F4392" t="str">
        <f t="shared" si="137"/>
        <v>2024</v>
      </c>
    </row>
    <row r="4393" spans="1:6" x14ac:dyDescent="0.25">
      <c r="A4393" s="5" t="s">
        <v>249</v>
      </c>
      <c r="B4393" s="3" t="s">
        <v>188</v>
      </c>
      <c r="C4393" s="3" t="s">
        <v>169</v>
      </c>
      <c r="D4393" s="4">
        <v>637813.91080761096</v>
      </c>
      <c r="E4393" t="str">
        <f t="shared" si="136"/>
        <v>Oct</v>
      </c>
      <c r="F4393" t="str">
        <f t="shared" si="137"/>
        <v>2024</v>
      </c>
    </row>
    <row r="4394" spans="1:6" x14ac:dyDescent="0.25">
      <c r="A4394" s="5" t="s">
        <v>249</v>
      </c>
      <c r="B4394" s="3" t="s">
        <v>188</v>
      </c>
      <c r="C4394" s="3" t="s">
        <v>170</v>
      </c>
      <c r="D4394" s="4">
        <v>631453.77037897019</v>
      </c>
      <c r="E4394" t="str">
        <f t="shared" si="136"/>
        <v>Nov</v>
      </c>
      <c r="F4394" t="str">
        <f t="shared" si="137"/>
        <v>2024</v>
      </c>
    </row>
    <row r="4395" spans="1:6" x14ac:dyDescent="0.25">
      <c r="A4395" s="5" t="s">
        <v>249</v>
      </c>
      <c r="B4395" s="3" t="s">
        <v>188</v>
      </c>
      <c r="C4395" s="3" t="s">
        <v>171</v>
      </c>
      <c r="D4395" s="4">
        <v>625157.15946715535</v>
      </c>
      <c r="E4395" t="str">
        <f t="shared" si="136"/>
        <v>Dec</v>
      </c>
      <c r="F4395" t="str">
        <f t="shared" si="137"/>
        <v>2024</v>
      </c>
    </row>
    <row r="4396" spans="1:6" x14ac:dyDescent="0.25">
      <c r="A4396" s="5" t="s">
        <v>249</v>
      </c>
      <c r="B4396" s="3" t="s">
        <v>188</v>
      </c>
      <c r="C4396" s="3" t="s">
        <v>172</v>
      </c>
      <c r="D4396" s="4">
        <v>618923.44374580856</v>
      </c>
      <c r="E4396" t="str">
        <f t="shared" si="136"/>
        <v>Jan</v>
      </c>
      <c r="F4396" t="str">
        <f t="shared" si="137"/>
        <v>2025</v>
      </c>
    </row>
    <row r="4397" spans="1:6" x14ac:dyDescent="0.25">
      <c r="A4397" s="5" t="s">
        <v>249</v>
      </c>
      <c r="B4397" s="3" t="s">
        <v>188</v>
      </c>
      <c r="C4397" s="3" t="s">
        <v>173</v>
      </c>
      <c r="D4397" s="4">
        <v>612751.99474022561</v>
      </c>
      <c r="E4397" t="str">
        <f t="shared" si="136"/>
        <v>Feb</v>
      </c>
      <c r="F4397" t="str">
        <f t="shared" si="137"/>
        <v>2025</v>
      </c>
    </row>
    <row r="4398" spans="1:6" x14ac:dyDescent="0.25">
      <c r="A4398" s="5" t="s">
        <v>249</v>
      </c>
      <c r="B4398" s="3" t="s">
        <v>188</v>
      </c>
      <c r="C4398" s="3" t="s">
        <v>174</v>
      </c>
      <c r="D4398" s="4">
        <v>606642.18859605794</v>
      </c>
      <c r="E4398" t="str">
        <f t="shared" si="136"/>
        <v>Mar</v>
      </c>
      <c r="F4398" t="str">
        <f t="shared" si="137"/>
        <v>2025</v>
      </c>
    </row>
    <row r="4399" spans="1:6" x14ac:dyDescent="0.25">
      <c r="A4399" s="5" t="s">
        <v>249</v>
      </c>
      <c r="B4399" s="3" t="s">
        <v>188</v>
      </c>
      <c r="C4399" s="3" t="s">
        <v>175</v>
      </c>
      <c r="D4399" s="4">
        <v>600593.40947157808</v>
      </c>
      <c r="E4399" t="str">
        <f t="shared" si="136"/>
        <v>Apr</v>
      </c>
      <c r="F4399" t="str">
        <f t="shared" si="137"/>
        <v>2025</v>
      </c>
    </row>
    <row r="4400" spans="1:6" x14ac:dyDescent="0.25">
      <c r="A4400" s="5" t="s">
        <v>249</v>
      </c>
      <c r="B4400" s="3" t="s">
        <v>188</v>
      </c>
      <c r="C4400" s="3" t="s">
        <v>176</v>
      </c>
      <c r="D4400" s="4">
        <v>594605.04758380377</v>
      </c>
      <c r="E4400" t="str">
        <f t="shared" si="136"/>
        <v>May</v>
      </c>
      <c r="F4400" t="str">
        <f t="shared" si="137"/>
        <v>2025</v>
      </c>
    </row>
    <row r="4401" spans="1:6" x14ac:dyDescent="0.25">
      <c r="A4401" s="5" t="s">
        <v>249</v>
      </c>
      <c r="B4401" s="3" t="s">
        <v>188</v>
      </c>
      <c r="C4401" s="3" t="s">
        <v>177</v>
      </c>
      <c r="D4401" s="4">
        <v>588676.49836253119</v>
      </c>
      <c r="E4401" t="str">
        <f t="shared" si="136"/>
        <v>Jun</v>
      </c>
      <c r="F4401" t="str">
        <f t="shared" si="137"/>
        <v>2025</v>
      </c>
    </row>
    <row r="4402" spans="1:6" x14ac:dyDescent="0.25">
      <c r="A4402" s="5" t="s">
        <v>249</v>
      </c>
      <c r="B4402" s="3" t="s">
        <v>188</v>
      </c>
      <c r="C4402" s="3" t="s">
        <v>178</v>
      </c>
      <c r="D4402" s="4">
        <v>582807.16538823768</v>
      </c>
      <c r="E4402" t="str">
        <f t="shared" si="136"/>
        <v>Jul</v>
      </c>
      <c r="F4402" t="str">
        <f t="shared" si="137"/>
        <v>2025</v>
      </c>
    </row>
    <row r="4403" spans="1:6" x14ac:dyDescent="0.25">
      <c r="A4403" s="5" t="s">
        <v>249</v>
      </c>
      <c r="B4403" s="3" t="s">
        <v>188</v>
      </c>
      <c r="C4403" s="3" t="s">
        <v>179</v>
      </c>
      <c r="D4403" s="4">
        <v>576996.45428530627</v>
      </c>
      <c r="E4403" t="str">
        <f t="shared" si="136"/>
        <v>Aug</v>
      </c>
      <c r="F4403" t="str">
        <f t="shared" si="137"/>
        <v>2025</v>
      </c>
    </row>
    <row r="4404" spans="1:6" x14ac:dyDescent="0.25">
      <c r="A4404" s="5" t="s">
        <v>249</v>
      </c>
      <c r="B4404" s="3" t="s">
        <v>188</v>
      </c>
      <c r="C4404" s="3" t="s">
        <v>180</v>
      </c>
      <c r="D4404" s="4">
        <v>571243.78288960992</v>
      </c>
      <c r="E4404" t="str">
        <f t="shared" si="136"/>
        <v>Sep</v>
      </c>
      <c r="F4404" t="str">
        <f t="shared" si="137"/>
        <v>2025</v>
      </c>
    </row>
    <row r="4405" spans="1:6" x14ac:dyDescent="0.25">
      <c r="A4405" s="5" t="s">
        <v>249</v>
      </c>
      <c r="B4405" s="3" t="s">
        <v>188</v>
      </c>
      <c r="C4405" s="3" t="s">
        <v>181</v>
      </c>
      <c r="D4405" s="4">
        <v>565548.56695817993</v>
      </c>
      <c r="E4405" t="str">
        <f t="shared" si="136"/>
        <v>Oct</v>
      </c>
      <c r="F4405" t="str">
        <f t="shared" si="137"/>
        <v>2025</v>
      </c>
    </row>
    <row r="4406" spans="1:6" x14ac:dyDescent="0.25">
      <c r="A4406" s="5" t="s">
        <v>249</v>
      </c>
      <c r="B4406" s="3" t="s">
        <v>188</v>
      </c>
      <c r="C4406" s="3" t="s">
        <v>182</v>
      </c>
      <c r="D4406" s="4">
        <v>559910.23243663239</v>
      </c>
      <c r="E4406" t="str">
        <f t="shared" si="136"/>
        <v>Nov</v>
      </c>
      <c r="F4406" t="str">
        <f t="shared" si="137"/>
        <v>2025</v>
      </c>
    </row>
    <row r="4407" spans="1:6" x14ac:dyDescent="0.25">
      <c r="A4407" s="5" t="s">
        <v>249</v>
      </c>
      <c r="B4407" s="3" t="s">
        <v>188</v>
      </c>
      <c r="C4407" s="3" t="s">
        <v>183</v>
      </c>
      <c r="D4407" s="4">
        <v>554328.21391368762</v>
      </c>
      <c r="E4407" t="str">
        <f t="shared" si="136"/>
        <v>Dec</v>
      </c>
      <c r="F4407" t="str">
        <f t="shared" si="137"/>
        <v>2025</v>
      </c>
    </row>
    <row r="4408" spans="1:6" x14ac:dyDescent="0.25">
      <c r="A4408" s="5" t="s">
        <v>249</v>
      </c>
      <c r="B4408" s="3" t="s">
        <v>188</v>
      </c>
      <c r="C4408" s="3" t="s">
        <v>184</v>
      </c>
      <c r="D4408" s="4">
        <v>548801.94599067303</v>
      </c>
      <c r="E4408" t="str">
        <f t="shared" si="136"/>
        <v>Jan</v>
      </c>
      <c r="F4408" t="str">
        <f t="shared" si="137"/>
        <v>2026</v>
      </c>
    </row>
    <row r="4409" spans="1:6" x14ac:dyDescent="0.25">
      <c r="A4409" s="5" t="s">
        <v>249</v>
      </c>
      <c r="B4409" s="3" t="s">
        <v>188</v>
      </c>
      <c r="C4409" s="3" t="s">
        <v>185</v>
      </c>
      <c r="D4409" s="4">
        <v>505151.92484805017</v>
      </c>
      <c r="E4409" t="str">
        <f t="shared" si="136"/>
        <v>Feb</v>
      </c>
      <c r="F4409" t="str">
        <f t="shared" si="137"/>
        <v>2026</v>
      </c>
    </row>
    <row r="4410" spans="1:6" x14ac:dyDescent="0.25">
      <c r="A4410" s="5" t="s">
        <v>249</v>
      </c>
      <c r="B4410" s="3" t="s">
        <v>188</v>
      </c>
      <c r="C4410" s="3" t="s">
        <v>186</v>
      </c>
      <c r="D4410" s="4">
        <v>2878.6497592240034</v>
      </c>
      <c r="E4410" t="str">
        <f t="shared" si="136"/>
        <v>Mar</v>
      </c>
      <c r="F4410" t="str">
        <f t="shared" si="137"/>
        <v>2026</v>
      </c>
    </row>
    <row r="4411" spans="1:6" x14ac:dyDescent="0.25">
      <c r="A4411" s="5" t="s">
        <v>249</v>
      </c>
      <c r="B4411" s="3" t="s">
        <v>188</v>
      </c>
      <c r="C4411" s="3" t="s">
        <v>187</v>
      </c>
      <c r="D4411" s="4">
        <v>2866.6996890156179</v>
      </c>
      <c r="E4411" t="str">
        <f t="shared" si="136"/>
        <v>Apr</v>
      </c>
      <c r="F4411" t="str">
        <f t="shared" si="137"/>
        <v>2026</v>
      </c>
    </row>
    <row r="4412" spans="1:6" x14ac:dyDescent="0.25">
      <c r="A4412" s="5" t="s">
        <v>249</v>
      </c>
      <c r="B4412" s="3" t="s">
        <v>188</v>
      </c>
      <c r="C4412" s="3" t="s">
        <v>189</v>
      </c>
      <c r="D4412" s="4">
        <v>2854.8004445095316</v>
      </c>
      <c r="E4412" t="str">
        <f t="shared" si="136"/>
        <v>May</v>
      </c>
      <c r="F4412" t="str">
        <f t="shared" si="137"/>
        <v>2026</v>
      </c>
    </row>
    <row r="4413" spans="1:6" x14ac:dyDescent="0.25">
      <c r="A4413" s="5" t="s">
        <v>249</v>
      </c>
      <c r="B4413" s="3" t="s">
        <v>190</v>
      </c>
      <c r="C4413" s="3" t="s">
        <v>6</v>
      </c>
      <c r="D4413" s="4">
        <v>4059047.8867453933</v>
      </c>
      <c r="E4413" t="str">
        <f t="shared" si="136"/>
        <v>Mar</v>
      </c>
      <c r="F4413" t="str">
        <f t="shared" si="137"/>
        <v>2011</v>
      </c>
    </row>
    <row r="4414" spans="1:6" x14ac:dyDescent="0.25">
      <c r="A4414" s="5" t="s">
        <v>249</v>
      </c>
      <c r="B4414" s="3" t="s">
        <v>190</v>
      </c>
      <c r="C4414" s="3" t="s">
        <v>7</v>
      </c>
      <c r="D4414" s="4">
        <v>8829717.6995599736</v>
      </c>
      <c r="E4414" t="str">
        <f t="shared" si="136"/>
        <v>Apr</v>
      </c>
      <c r="F4414" t="str">
        <f t="shared" si="137"/>
        <v>2011</v>
      </c>
    </row>
    <row r="4415" spans="1:6" x14ac:dyDescent="0.25">
      <c r="A4415" s="5" t="s">
        <v>249</v>
      </c>
      <c r="B4415" s="3" t="s">
        <v>190</v>
      </c>
      <c r="C4415" s="3" t="s">
        <v>8</v>
      </c>
      <c r="D4415" s="4">
        <v>6424428.1481179819</v>
      </c>
      <c r="E4415" t="str">
        <f t="shared" si="136"/>
        <v>May</v>
      </c>
      <c r="F4415" t="str">
        <f t="shared" si="137"/>
        <v>2011</v>
      </c>
    </row>
    <row r="4416" spans="1:6" x14ac:dyDescent="0.25">
      <c r="A4416" s="5" t="s">
        <v>249</v>
      </c>
      <c r="B4416" s="3" t="s">
        <v>190</v>
      </c>
      <c r="C4416" s="3" t="s">
        <v>9</v>
      </c>
      <c r="D4416" s="4">
        <v>5343802.337768049</v>
      </c>
      <c r="E4416" t="str">
        <f t="shared" si="136"/>
        <v>Jun</v>
      </c>
      <c r="F4416" t="str">
        <f t="shared" si="137"/>
        <v>2011</v>
      </c>
    </row>
    <row r="4417" spans="1:6" x14ac:dyDescent="0.25">
      <c r="A4417" s="5" t="s">
        <v>249</v>
      </c>
      <c r="B4417" s="3" t="s">
        <v>190</v>
      </c>
      <c r="C4417" s="3" t="s">
        <v>10</v>
      </c>
      <c r="D4417" s="4">
        <v>4743350.2146695955</v>
      </c>
      <c r="E4417" t="str">
        <f t="shared" si="136"/>
        <v>Jul</v>
      </c>
      <c r="F4417" t="str">
        <f t="shared" si="137"/>
        <v>2011</v>
      </c>
    </row>
    <row r="4418" spans="1:6" x14ac:dyDescent="0.25">
      <c r="A4418" s="5" t="s">
        <v>249</v>
      </c>
      <c r="B4418" s="3" t="s">
        <v>190</v>
      </c>
      <c r="C4418" s="3" t="s">
        <v>11</v>
      </c>
      <c r="D4418" s="4">
        <v>4200194.9961072011</v>
      </c>
      <c r="E4418" t="str">
        <f t="shared" si="136"/>
        <v>Aug</v>
      </c>
      <c r="F4418" t="str">
        <f t="shared" si="137"/>
        <v>2011</v>
      </c>
    </row>
    <row r="4419" spans="1:6" x14ac:dyDescent="0.25">
      <c r="A4419" s="5" t="s">
        <v>249</v>
      </c>
      <c r="B4419" s="3" t="s">
        <v>190</v>
      </c>
      <c r="C4419" s="3" t="s">
        <v>12</v>
      </c>
      <c r="D4419" s="4">
        <v>3648220.5321722548</v>
      </c>
      <c r="E4419" t="str">
        <f t="shared" ref="E4419:E4482" si="138">MID(C4419,1,3)</f>
        <v>Sep</v>
      </c>
      <c r="F4419" t="str">
        <f t="shared" ref="F4419:F4482" si="139">MID(C4419,5,4)</f>
        <v>2011</v>
      </c>
    </row>
    <row r="4420" spans="1:6" x14ac:dyDescent="0.25">
      <c r="A4420" s="5" t="s">
        <v>249</v>
      </c>
      <c r="B4420" s="3" t="s">
        <v>190</v>
      </c>
      <c r="C4420" s="3" t="s">
        <v>13</v>
      </c>
      <c r="D4420" s="4">
        <v>3389395.8432999006</v>
      </c>
      <c r="E4420" t="str">
        <f t="shared" si="138"/>
        <v>Oct</v>
      </c>
      <c r="F4420" t="str">
        <f t="shared" si="139"/>
        <v>2011</v>
      </c>
    </row>
    <row r="4421" spans="1:6" x14ac:dyDescent="0.25">
      <c r="A4421" s="5" t="s">
        <v>249</v>
      </c>
      <c r="B4421" s="3" t="s">
        <v>190</v>
      </c>
      <c r="C4421" s="3" t="s">
        <v>14</v>
      </c>
      <c r="D4421" s="4">
        <v>2929513.3660616479</v>
      </c>
      <c r="E4421" t="str">
        <f t="shared" si="138"/>
        <v>Nov</v>
      </c>
      <c r="F4421" t="str">
        <f t="shared" si="139"/>
        <v>2011</v>
      </c>
    </row>
    <row r="4422" spans="1:6" x14ac:dyDescent="0.25">
      <c r="A4422" s="5" t="s">
        <v>249</v>
      </c>
      <c r="B4422" s="3" t="s">
        <v>190</v>
      </c>
      <c r="C4422" s="3" t="s">
        <v>15</v>
      </c>
      <c r="D4422" s="4">
        <v>2736464.3859771267</v>
      </c>
      <c r="E4422" t="str">
        <f t="shared" si="138"/>
        <v>Dec</v>
      </c>
      <c r="F4422" t="str">
        <f t="shared" si="139"/>
        <v>2011</v>
      </c>
    </row>
    <row r="4423" spans="1:6" x14ac:dyDescent="0.25">
      <c r="A4423" s="5" t="s">
        <v>249</v>
      </c>
      <c r="B4423" s="3" t="s">
        <v>190</v>
      </c>
      <c r="C4423" s="3" t="s">
        <v>16</v>
      </c>
      <c r="D4423" s="4">
        <v>2646089.2399449646</v>
      </c>
      <c r="E4423" t="str">
        <f t="shared" si="138"/>
        <v>Jan</v>
      </c>
      <c r="F4423" t="str">
        <f t="shared" si="139"/>
        <v>2012</v>
      </c>
    </row>
    <row r="4424" spans="1:6" x14ac:dyDescent="0.25">
      <c r="A4424" s="5" t="s">
        <v>249</v>
      </c>
      <c r="B4424" s="3" t="s">
        <v>190</v>
      </c>
      <c r="C4424" s="3" t="s">
        <v>17</v>
      </c>
      <c r="D4424" s="4">
        <v>2403050.528116609</v>
      </c>
      <c r="E4424" t="str">
        <f t="shared" si="138"/>
        <v>Feb</v>
      </c>
      <c r="F4424" t="str">
        <f t="shared" si="139"/>
        <v>2012</v>
      </c>
    </row>
    <row r="4425" spans="1:6" x14ac:dyDescent="0.25">
      <c r="A4425" s="5" t="s">
        <v>249</v>
      </c>
      <c r="B4425" s="3" t="s">
        <v>190</v>
      </c>
      <c r="C4425" s="3" t="s">
        <v>18</v>
      </c>
      <c r="D4425" s="4">
        <v>2281121.3927956419</v>
      </c>
      <c r="E4425" t="str">
        <f t="shared" si="138"/>
        <v>Mar</v>
      </c>
      <c r="F4425" t="str">
        <f t="shared" si="139"/>
        <v>2012</v>
      </c>
    </row>
    <row r="4426" spans="1:6" x14ac:dyDescent="0.25">
      <c r="A4426" s="5" t="s">
        <v>249</v>
      </c>
      <c r="B4426" s="3" t="s">
        <v>190</v>
      </c>
      <c r="C4426" s="3" t="s">
        <v>19</v>
      </c>
      <c r="D4426" s="4">
        <v>2235260.8618517513</v>
      </c>
      <c r="E4426" t="str">
        <f t="shared" si="138"/>
        <v>Apr</v>
      </c>
      <c r="F4426" t="str">
        <f t="shared" si="139"/>
        <v>2012</v>
      </c>
    </row>
    <row r="4427" spans="1:6" x14ac:dyDescent="0.25">
      <c r="A4427" s="5" t="s">
        <v>249</v>
      </c>
      <c r="B4427" s="3" t="s">
        <v>190</v>
      </c>
      <c r="C4427" s="3" t="s">
        <v>20</v>
      </c>
      <c r="D4427" s="4">
        <v>2183800.9480523043</v>
      </c>
      <c r="E4427" t="str">
        <f t="shared" si="138"/>
        <v>May</v>
      </c>
      <c r="F4427" t="str">
        <f t="shared" si="139"/>
        <v>2012</v>
      </c>
    </row>
    <row r="4428" spans="1:6" x14ac:dyDescent="0.25">
      <c r="A4428" s="5" t="s">
        <v>249</v>
      </c>
      <c r="B4428" s="3" t="s">
        <v>190</v>
      </c>
      <c r="C4428" s="3" t="s">
        <v>21</v>
      </c>
      <c r="D4428" s="4">
        <v>2062729.2790004103</v>
      </c>
      <c r="E4428" t="str">
        <f t="shared" si="138"/>
        <v>Jun</v>
      </c>
      <c r="F4428" t="str">
        <f t="shared" si="139"/>
        <v>2012</v>
      </c>
    </row>
    <row r="4429" spans="1:6" x14ac:dyDescent="0.25">
      <c r="A4429" s="5" t="s">
        <v>249</v>
      </c>
      <c r="B4429" s="3" t="s">
        <v>190</v>
      </c>
      <c r="C4429" s="3" t="s">
        <v>22</v>
      </c>
      <c r="D4429" s="4">
        <v>1855523.2006041652</v>
      </c>
      <c r="E4429" t="str">
        <f t="shared" si="138"/>
        <v>Jul</v>
      </c>
      <c r="F4429" t="str">
        <f t="shared" si="139"/>
        <v>2012</v>
      </c>
    </row>
    <row r="4430" spans="1:6" x14ac:dyDescent="0.25">
      <c r="A4430" s="5" t="s">
        <v>249</v>
      </c>
      <c r="B4430" s="3" t="s">
        <v>190</v>
      </c>
      <c r="C4430" s="3" t="s">
        <v>23</v>
      </c>
      <c r="D4430" s="4">
        <v>1815436.0372939128</v>
      </c>
      <c r="E4430" t="str">
        <f t="shared" si="138"/>
        <v>Aug</v>
      </c>
      <c r="F4430" t="str">
        <f t="shared" si="139"/>
        <v>2012</v>
      </c>
    </row>
    <row r="4431" spans="1:6" x14ac:dyDescent="0.25">
      <c r="A4431" s="5" t="s">
        <v>249</v>
      </c>
      <c r="B4431" s="3" t="s">
        <v>190</v>
      </c>
      <c r="C4431" s="3" t="s">
        <v>24</v>
      </c>
      <c r="D4431" s="4">
        <v>1765600.9067434135</v>
      </c>
      <c r="E4431" t="str">
        <f t="shared" si="138"/>
        <v>Sep</v>
      </c>
      <c r="F4431" t="str">
        <f t="shared" si="139"/>
        <v>2012</v>
      </c>
    </row>
    <row r="4432" spans="1:6" x14ac:dyDescent="0.25">
      <c r="A4432" s="5" t="s">
        <v>249</v>
      </c>
      <c r="B4432" s="3" t="s">
        <v>190</v>
      </c>
      <c r="C4432" s="3" t="s">
        <v>25</v>
      </c>
      <c r="D4432" s="4">
        <v>1783025.9210112309</v>
      </c>
      <c r="E4432" t="str">
        <f t="shared" si="138"/>
        <v>Oct</v>
      </c>
      <c r="F4432" t="str">
        <f t="shared" si="139"/>
        <v>2012</v>
      </c>
    </row>
    <row r="4433" spans="1:6" x14ac:dyDescent="0.25">
      <c r="A4433" s="5" t="s">
        <v>249</v>
      </c>
      <c r="B4433" s="3" t="s">
        <v>190</v>
      </c>
      <c r="C4433" s="3" t="s">
        <v>26</v>
      </c>
      <c r="D4433" s="4">
        <v>1669994.9912466905</v>
      </c>
      <c r="E4433" t="str">
        <f t="shared" si="138"/>
        <v>Nov</v>
      </c>
      <c r="F4433" t="str">
        <f t="shared" si="139"/>
        <v>2012</v>
      </c>
    </row>
    <row r="4434" spans="1:6" x14ac:dyDescent="0.25">
      <c r="A4434" s="5" t="s">
        <v>249</v>
      </c>
      <c r="B4434" s="3" t="s">
        <v>190</v>
      </c>
      <c r="C4434" s="3" t="s">
        <v>27</v>
      </c>
      <c r="D4434" s="4">
        <v>1590263.4571170877</v>
      </c>
      <c r="E4434" t="str">
        <f t="shared" si="138"/>
        <v>Dec</v>
      </c>
      <c r="F4434" t="str">
        <f t="shared" si="139"/>
        <v>2012</v>
      </c>
    </row>
    <row r="4435" spans="1:6" x14ac:dyDescent="0.25">
      <c r="A4435" s="5" t="s">
        <v>249</v>
      </c>
      <c r="B4435" s="3" t="s">
        <v>190</v>
      </c>
      <c r="C4435" s="3" t="s">
        <v>28</v>
      </c>
      <c r="D4435" s="4">
        <v>1569585.7375254361</v>
      </c>
      <c r="E4435" t="str">
        <f t="shared" si="138"/>
        <v>Jan</v>
      </c>
      <c r="F4435" t="str">
        <f t="shared" si="139"/>
        <v>2013</v>
      </c>
    </row>
    <row r="4436" spans="1:6" x14ac:dyDescent="0.25">
      <c r="A4436" s="5" t="s">
        <v>249</v>
      </c>
      <c r="B4436" s="3" t="s">
        <v>190</v>
      </c>
      <c r="C4436" s="3" t="s">
        <v>29</v>
      </c>
      <c r="D4436" s="4">
        <v>1409621.3415164831</v>
      </c>
      <c r="E4436" t="str">
        <f t="shared" si="138"/>
        <v>Feb</v>
      </c>
      <c r="F4436" t="str">
        <f t="shared" si="139"/>
        <v>2013</v>
      </c>
    </row>
    <row r="4437" spans="1:6" x14ac:dyDescent="0.25">
      <c r="A4437" s="5" t="s">
        <v>249</v>
      </c>
      <c r="B4437" s="3" t="s">
        <v>190</v>
      </c>
      <c r="C4437" s="3" t="s">
        <v>30</v>
      </c>
      <c r="D4437" s="4">
        <v>1333085.3332664194</v>
      </c>
      <c r="E4437" t="str">
        <f t="shared" si="138"/>
        <v>Mar</v>
      </c>
      <c r="F4437" t="str">
        <f t="shared" si="139"/>
        <v>2013</v>
      </c>
    </row>
    <row r="4438" spans="1:6" x14ac:dyDescent="0.25">
      <c r="A4438" s="5" t="s">
        <v>249</v>
      </c>
      <c r="B4438" s="3" t="s">
        <v>190</v>
      </c>
      <c r="C4438" s="3" t="s">
        <v>31</v>
      </c>
      <c r="D4438" s="4">
        <v>1258642.1993277385</v>
      </c>
      <c r="E4438" t="str">
        <f t="shared" si="138"/>
        <v>Apr</v>
      </c>
      <c r="F4438" t="str">
        <f t="shared" si="139"/>
        <v>2013</v>
      </c>
    </row>
    <row r="4439" spans="1:6" x14ac:dyDescent="0.25">
      <c r="A4439" s="5" t="s">
        <v>249</v>
      </c>
      <c r="B4439" s="3" t="s">
        <v>190</v>
      </c>
      <c r="C4439" s="3" t="s">
        <v>32</v>
      </c>
      <c r="D4439" s="4">
        <v>1223809.4946143234</v>
      </c>
      <c r="E4439" t="str">
        <f t="shared" si="138"/>
        <v>May</v>
      </c>
      <c r="F4439" t="str">
        <f t="shared" si="139"/>
        <v>2013</v>
      </c>
    </row>
    <row r="4440" spans="1:6" x14ac:dyDescent="0.25">
      <c r="A4440" s="5" t="s">
        <v>249</v>
      </c>
      <c r="B4440" s="3" t="s">
        <v>190</v>
      </c>
      <c r="C4440" s="3" t="s">
        <v>33</v>
      </c>
      <c r="D4440" s="4">
        <v>1143554.5148586917</v>
      </c>
      <c r="E4440" t="str">
        <f t="shared" si="138"/>
        <v>Jun</v>
      </c>
      <c r="F4440" t="str">
        <f t="shared" si="139"/>
        <v>2013</v>
      </c>
    </row>
    <row r="4441" spans="1:6" x14ac:dyDescent="0.25">
      <c r="A4441" s="5" t="s">
        <v>249</v>
      </c>
      <c r="B4441" s="3" t="s">
        <v>190</v>
      </c>
      <c r="C4441" s="3" t="s">
        <v>34</v>
      </c>
      <c r="D4441" s="4">
        <v>1082187.6393356866</v>
      </c>
      <c r="E4441" t="str">
        <f t="shared" si="138"/>
        <v>Jul</v>
      </c>
      <c r="F4441" t="str">
        <f t="shared" si="139"/>
        <v>2013</v>
      </c>
    </row>
    <row r="4442" spans="1:6" x14ac:dyDescent="0.25">
      <c r="A4442" s="5" t="s">
        <v>249</v>
      </c>
      <c r="B4442" s="3" t="s">
        <v>190</v>
      </c>
      <c r="C4442" s="3" t="s">
        <v>35</v>
      </c>
      <c r="D4442" s="4">
        <v>1036439.7093421931</v>
      </c>
      <c r="E4442" t="str">
        <f t="shared" si="138"/>
        <v>Aug</v>
      </c>
      <c r="F4442" t="str">
        <f t="shared" si="139"/>
        <v>2013</v>
      </c>
    </row>
    <row r="4443" spans="1:6" x14ac:dyDescent="0.25">
      <c r="A4443" s="5" t="s">
        <v>249</v>
      </c>
      <c r="B4443" s="3" t="s">
        <v>190</v>
      </c>
      <c r="C4443" s="3" t="s">
        <v>36</v>
      </c>
      <c r="D4443" s="4">
        <v>1000307.489560971</v>
      </c>
      <c r="E4443" t="str">
        <f t="shared" si="138"/>
        <v>Sep</v>
      </c>
      <c r="F4443" t="str">
        <f t="shared" si="139"/>
        <v>2013</v>
      </c>
    </row>
    <row r="4444" spans="1:6" x14ac:dyDescent="0.25">
      <c r="A4444" s="5" t="s">
        <v>249</v>
      </c>
      <c r="B4444" s="3" t="s">
        <v>190</v>
      </c>
      <c r="C4444" s="3" t="s">
        <v>37</v>
      </c>
      <c r="D4444" s="4">
        <v>973710.73276281706</v>
      </c>
      <c r="E4444" t="str">
        <f t="shared" si="138"/>
        <v>Oct</v>
      </c>
      <c r="F4444" t="str">
        <f t="shared" si="139"/>
        <v>2013</v>
      </c>
    </row>
    <row r="4445" spans="1:6" x14ac:dyDescent="0.25">
      <c r="A4445" s="5" t="s">
        <v>249</v>
      </c>
      <c r="B4445" s="3" t="s">
        <v>190</v>
      </c>
      <c r="C4445" s="3" t="s">
        <v>38</v>
      </c>
      <c r="D4445" s="4">
        <v>920323.46936356137</v>
      </c>
      <c r="E4445" t="str">
        <f t="shared" si="138"/>
        <v>Nov</v>
      </c>
      <c r="F4445" t="str">
        <f t="shared" si="139"/>
        <v>2013</v>
      </c>
    </row>
    <row r="4446" spans="1:6" x14ac:dyDescent="0.25">
      <c r="A4446" s="5" t="s">
        <v>249</v>
      </c>
      <c r="B4446" s="3" t="s">
        <v>190</v>
      </c>
      <c r="C4446" s="3" t="s">
        <v>39</v>
      </c>
      <c r="D4446" s="4">
        <v>890782.60248849378</v>
      </c>
      <c r="E4446" t="str">
        <f t="shared" si="138"/>
        <v>Dec</v>
      </c>
      <c r="F4446" t="str">
        <f t="shared" si="139"/>
        <v>2013</v>
      </c>
    </row>
    <row r="4447" spans="1:6" x14ac:dyDescent="0.25">
      <c r="A4447" s="5" t="s">
        <v>249</v>
      </c>
      <c r="B4447" s="3" t="s">
        <v>190</v>
      </c>
      <c r="C4447" s="3" t="s">
        <v>40</v>
      </c>
      <c r="D4447" s="4">
        <v>934034.07562380342</v>
      </c>
      <c r="E4447" t="str">
        <f t="shared" si="138"/>
        <v>Jan</v>
      </c>
      <c r="F4447" t="str">
        <f t="shared" si="139"/>
        <v>2014</v>
      </c>
    </row>
    <row r="4448" spans="1:6" x14ac:dyDescent="0.25">
      <c r="A4448" s="5" t="s">
        <v>249</v>
      </c>
      <c r="B4448" s="3" t="s">
        <v>190</v>
      </c>
      <c r="C4448" s="3" t="s">
        <v>41</v>
      </c>
      <c r="D4448" s="4">
        <v>848797.87068112148</v>
      </c>
      <c r="E4448" t="str">
        <f t="shared" si="138"/>
        <v>Feb</v>
      </c>
      <c r="F4448" t="str">
        <f t="shared" si="139"/>
        <v>2014</v>
      </c>
    </row>
    <row r="4449" spans="1:6" x14ac:dyDescent="0.25">
      <c r="A4449" s="5" t="s">
        <v>249</v>
      </c>
      <c r="B4449" s="3" t="s">
        <v>190</v>
      </c>
      <c r="C4449" s="3" t="s">
        <v>42</v>
      </c>
      <c r="D4449" s="4">
        <v>821403.16123896884</v>
      </c>
      <c r="E4449" t="str">
        <f t="shared" si="138"/>
        <v>Mar</v>
      </c>
      <c r="F4449" t="str">
        <f t="shared" si="139"/>
        <v>2014</v>
      </c>
    </row>
    <row r="4450" spans="1:6" x14ac:dyDescent="0.25">
      <c r="A4450" s="5" t="s">
        <v>249</v>
      </c>
      <c r="B4450" s="3" t="s">
        <v>190</v>
      </c>
      <c r="C4450" s="3" t="s">
        <v>43</v>
      </c>
      <c r="D4450" s="4">
        <v>813377.24676518084</v>
      </c>
      <c r="E4450" t="str">
        <f t="shared" si="138"/>
        <v>Apr</v>
      </c>
      <c r="F4450" t="str">
        <f t="shared" si="139"/>
        <v>2014</v>
      </c>
    </row>
    <row r="4451" spans="1:6" x14ac:dyDescent="0.25">
      <c r="A4451" s="5" t="s">
        <v>249</v>
      </c>
      <c r="B4451" s="3" t="s">
        <v>190</v>
      </c>
      <c r="C4451" s="3" t="s">
        <v>44</v>
      </c>
      <c r="D4451" s="4">
        <v>790432.88236777659</v>
      </c>
      <c r="E4451" t="str">
        <f t="shared" si="138"/>
        <v>May</v>
      </c>
      <c r="F4451" t="str">
        <f t="shared" si="139"/>
        <v>2014</v>
      </c>
    </row>
    <row r="4452" spans="1:6" x14ac:dyDescent="0.25">
      <c r="A4452" s="5" t="s">
        <v>249</v>
      </c>
      <c r="B4452" s="3" t="s">
        <v>190</v>
      </c>
      <c r="C4452" s="3" t="s">
        <v>45</v>
      </c>
      <c r="D4452" s="4">
        <v>780838.39263284463</v>
      </c>
      <c r="E4452" t="str">
        <f t="shared" si="138"/>
        <v>Jun</v>
      </c>
      <c r="F4452" t="str">
        <f t="shared" si="139"/>
        <v>2014</v>
      </c>
    </row>
    <row r="4453" spans="1:6" x14ac:dyDescent="0.25">
      <c r="A4453" s="5" t="s">
        <v>249</v>
      </c>
      <c r="B4453" s="3" t="s">
        <v>190</v>
      </c>
      <c r="C4453" s="3" t="s">
        <v>46</v>
      </c>
      <c r="D4453" s="4">
        <v>778264.88951107045</v>
      </c>
      <c r="E4453" t="str">
        <f t="shared" si="138"/>
        <v>Jul</v>
      </c>
      <c r="F4453" t="str">
        <f t="shared" si="139"/>
        <v>2014</v>
      </c>
    </row>
    <row r="4454" spans="1:6" x14ac:dyDescent="0.25">
      <c r="A4454" s="5" t="s">
        <v>249</v>
      </c>
      <c r="B4454" s="3" t="s">
        <v>190</v>
      </c>
      <c r="C4454" s="3" t="s">
        <v>47</v>
      </c>
      <c r="D4454" s="4">
        <v>765641.8128186909</v>
      </c>
      <c r="E4454" t="str">
        <f t="shared" si="138"/>
        <v>Aug</v>
      </c>
      <c r="F4454" t="str">
        <f t="shared" si="139"/>
        <v>2014</v>
      </c>
    </row>
    <row r="4455" spans="1:6" x14ac:dyDescent="0.25">
      <c r="A4455" s="5" t="s">
        <v>249</v>
      </c>
      <c r="B4455" s="3" t="s">
        <v>190</v>
      </c>
      <c r="C4455" s="3" t="s">
        <v>48</v>
      </c>
      <c r="D4455" s="4">
        <v>746330.55343158939</v>
      </c>
      <c r="E4455" t="str">
        <f t="shared" si="138"/>
        <v>Sep</v>
      </c>
      <c r="F4455" t="str">
        <f t="shared" si="139"/>
        <v>2014</v>
      </c>
    </row>
    <row r="4456" spans="1:6" x14ac:dyDescent="0.25">
      <c r="A4456" s="5" t="s">
        <v>249</v>
      </c>
      <c r="B4456" s="3" t="s">
        <v>190</v>
      </c>
      <c r="C4456" s="3" t="s">
        <v>49</v>
      </c>
      <c r="D4456" s="4">
        <v>733347.88955227635</v>
      </c>
      <c r="E4456" t="str">
        <f t="shared" si="138"/>
        <v>Oct</v>
      </c>
      <c r="F4456" t="str">
        <f t="shared" si="139"/>
        <v>2014</v>
      </c>
    </row>
    <row r="4457" spans="1:6" x14ac:dyDescent="0.25">
      <c r="A4457" s="5" t="s">
        <v>249</v>
      </c>
      <c r="B4457" s="3" t="s">
        <v>190</v>
      </c>
      <c r="C4457" s="3" t="s">
        <v>50</v>
      </c>
      <c r="D4457" s="4">
        <v>781408.51758820144</v>
      </c>
      <c r="E4457" t="str">
        <f t="shared" si="138"/>
        <v>Nov</v>
      </c>
      <c r="F4457" t="str">
        <f t="shared" si="139"/>
        <v>2014</v>
      </c>
    </row>
    <row r="4458" spans="1:6" x14ac:dyDescent="0.25">
      <c r="A4458" s="5" t="s">
        <v>249</v>
      </c>
      <c r="B4458" s="3" t="s">
        <v>190</v>
      </c>
      <c r="C4458" s="3" t="s">
        <v>51</v>
      </c>
      <c r="D4458" s="4">
        <v>774968.92329806602</v>
      </c>
      <c r="E4458" t="str">
        <f t="shared" si="138"/>
        <v>Dec</v>
      </c>
      <c r="F4458" t="str">
        <f t="shared" si="139"/>
        <v>2014</v>
      </c>
    </row>
    <row r="4459" spans="1:6" x14ac:dyDescent="0.25">
      <c r="A4459" s="5" t="s">
        <v>249</v>
      </c>
      <c r="B4459" s="3" t="s">
        <v>190</v>
      </c>
      <c r="C4459" s="3" t="s">
        <v>52</v>
      </c>
      <c r="D4459" s="4">
        <v>829610.01821850915</v>
      </c>
      <c r="E4459" t="str">
        <f t="shared" si="138"/>
        <v>Jan</v>
      </c>
      <c r="F4459" t="str">
        <f t="shared" si="139"/>
        <v>2015</v>
      </c>
    </row>
    <row r="4460" spans="1:6" x14ac:dyDescent="0.25">
      <c r="A4460" s="5" t="s">
        <v>249</v>
      </c>
      <c r="B4460" s="3" t="s">
        <v>190</v>
      </c>
      <c r="C4460" s="3" t="s">
        <v>53</v>
      </c>
      <c r="D4460" s="4">
        <v>758347.97835937387</v>
      </c>
      <c r="E4460" t="str">
        <f t="shared" si="138"/>
        <v>Feb</v>
      </c>
      <c r="F4460" t="str">
        <f t="shared" si="139"/>
        <v>2015</v>
      </c>
    </row>
    <row r="4461" spans="1:6" x14ac:dyDescent="0.25">
      <c r="A4461" s="5" t="s">
        <v>249</v>
      </c>
      <c r="B4461" s="3" t="s">
        <v>190</v>
      </c>
      <c r="C4461" s="3" t="s">
        <v>54</v>
      </c>
      <c r="D4461" s="4">
        <v>739182.07382975449</v>
      </c>
      <c r="E4461" t="str">
        <f t="shared" si="138"/>
        <v>Mar</v>
      </c>
      <c r="F4461" t="str">
        <f t="shared" si="139"/>
        <v>2015</v>
      </c>
    </row>
    <row r="4462" spans="1:6" x14ac:dyDescent="0.25">
      <c r="A4462" s="5" t="s">
        <v>249</v>
      </c>
      <c r="B4462" s="3" t="s">
        <v>190</v>
      </c>
      <c r="C4462" s="3" t="s">
        <v>55</v>
      </c>
      <c r="D4462" s="4">
        <v>713125.01419844513</v>
      </c>
      <c r="E4462" t="str">
        <f t="shared" si="138"/>
        <v>Apr</v>
      </c>
      <c r="F4462" t="str">
        <f t="shared" si="139"/>
        <v>2015</v>
      </c>
    </row>
    <row r="4463" spans="1:6" x14ac:dyDescent="0.25">
      <c r="A4463" s="5" t="s">
        <v>249</v>
      </c>
      <c r="B4463" s="3" t="s">
        <v>190</v>
      </c>
      <c r="C4463" s="3" t="s">
        <v>56</v>
      </c>
      <c r="D4463" s="4">
        <v>693777.18884551409</v>
      </c>
      <c r="E4463" t="str">
        <f t="shared" si="138"/>
        <v>May</v>
      </c>
      <c r="F4463" t="str">
        <f t="shared" si="139"/>
        <v>2015</v>
      </c>
    </row>
    <row r="4464" spans="1:6" x14ac:dyDescent="0.25">
      <c r="A4464" s="5" t="s">
        <v>249</v>
      </c>
      <c r="B4464" s="3" t="s">
        <v>190</v>
      </c>
      <c r="C4464" s="3" t="s">
        <v>57</v>
      </c>
      <c r="D4464" s="4">
        <v>674262.23410409002</v>
      </c>
      <c r="E4464" t="str">
        <f t="shared" si="138"/>
        <v>Jun</v>
      </c>
      <c r="F4464" t="str">
        <f t="shared" si="139"/>
        <v>2015</v>
      </c>
    </row>
    <row r="4465" spans="1:6" x14ac:dyDescent="0.25">
      <c r="A4465" s="5" t="s">
        <v>249</v>
      </c>
      <c r="B4465" s="3" t="s">
        <v>190</v>
      </c>
      <c r="C4465" s="3" t="s">
        <v>58</v>
      </c>
      <c r="D4465" s="4">
        <v>654177.58795983554</v>
      </c>
      <c r="E4465" t="str">
        <f t="shared" si="138"/>
        <v>Jul</v>
      </c>
      <c r="F4465" t="str">
        <f t="shared" si="139"/>
        <v>2015</v>
      </c>
    </row>
    <row r="4466" spans="1:6" x14ac:dyDescent="0.25">
      <c r="A4466" s="5" t="s">
        <v>249</v>
      </c>
      <c r="B4466" s="3" t="s">
        <v>190</v>
      </c>
      <c r="C4466" s="3" t="s">
        <v>59</v>
      </c>
      <c r="D4466" s="4">
        <v>634433.37800228293</v>
      </c>
      <c r="E4466" t="str">
        <f t="shared" si="138"/>
        <v>Aug</v>
      </c>
      <c r="F4466" t="str">
        <f t="shared" si="139"/>
        <v>2015</v>
      </c>
    </row>
    <row r="4467" spans="1:6" x14ac:dyDescent="0.25">
      <c r="A4467" s="5" t="s">
        <v>249</v>
      </c>
      <c r="B4467" s="3" t="s">
        <v>190</v>
      </c>
      <c r="C4467" s="3" t="s">
        <v>60</v>
      </c>
      <c r="D4467" s="4">
        <v>616366.02555123577</v>
      </c>
      <c r="E4467" t="str">
        <f t="shared" si="138"/>
        <v>Sep</v>
      </c>
      <c r="F4467" t="str">
        <f t="shared" si="139"/>
        <v>2015</v>
      </c>
    </row>
    <row r="4468" spans="1:6" x14ac:dyDescent="0.25">
      <c r="A4468" s="5" t="s">
        <v>249</v>
      </c>
      <c r="B4468" s="3" t="s">
        <v>190</v>
      </c>
      <c r="C4468" s="3" t="s">
        <v>61</v>
      </c>
      <c r="D4468" s="4">
        <v>600559.65133736981</v>
      </c>
      <c r="E4468" t="str">
        <f t="shared" si="138"/>
        <v>Oct</v>
      </c>
      <c r="F4468" t="str">
        <f t="shared" si="139"/>
        <v>2015</v>
      </c>
    </row>
    <row r="4469" spans="1:6" x14ac:dyDescent="0.25">
      <c r="A4469" s="5" t="s">
        <v>249</v>
      </c>
      <c r="B4469" s="3" t="s">
        <v>190</v>
      </c>
      <c r="C4469" s="3" t="s">
        <v>62</v>
      </c>
      <c r="D4469" s="4">
        <v>585575.68304139702</v>
      </c>
      <c r="E4469" t="str">
        <f t="shared" si="138"/>
        <v>Nov</v>
      </c>
      <c r="F4469" t="str">
        <f t="shared" si="139"/>
        <v>2015</v>
      </c>
    </row>
    <row r="4470" spans="1:6" x14ac:dyDescent="0.25">
      <c r="A4470" s="5" t="s">
        <v>249</v>
      </c>
      <c r="B4470" s="3" t="s">
        <v>190</v>
      </c>
      <c r="C4470" s="3" t="s">
        <v>63</v>
      </c>
      <c r="D4470" s="4">
        <v>570718.37166963203</v>
      </c>
      <c r="E4470" t="str">
        <f t="shared" si="138"/>
        <v>Dec</v>
      </c>
      <c r="F4470" t="str">
        <f t="shared" si="139"/>
        <v>2015</v>
      </c>
    </row>
    <row r="4471" spans="1:6" x14ac:dyDescent="0.25">
      <c r="A4471" s="5" t="s">
        <v>249</v>
      </c>
      <c r="B4471" s="3" t="s">
        <v>190</v>
      </c>
      <c r="C4471" s="3" t="s">
        <v>64</v>
      </c>
      <c r="D4471" s="4">
        <v>600271.88180965255</v>
      </c>
      <c r="E4471" t="str">
        <f t="shared" si="138"/>
        <v>Jan</v>
      </c>
      <c r="F4471" t="str">
        <f t="shared" si="139"/>
        <v>2016</v>
      </c>
    </row>
    <row r="4472" spans="1:6" x14ac:dyDescent="0.25">
      <c r="A4472" s="5" t="s">
        <v>249</v>
      </c>
      <c r="B4472" s="3" t="s">
        <v>190</v>
      </c>
      <c r="C4472" s="3" t="s">
        <v>65</v>
      </c>
      <c r="D4472" s="4">
        <v>537747.86983258964</v>
      </c>
      <c r="E4472" t="str">
        <f t="shared" si="138"/>
        <v>Feb</v>
      </c>
      <c r="F4472" t="str">
        <f t="shared" si="139"/>
        <v>2016</v>
      </c>
    </row>
    <row r="4473" spans="1:6" x14ac:dyDescent="0.25">
      <c r="A4473" s="5" t="s">
        <v>249</v>
      </c>
      <c r="B4473" s="3" t="s">
        <v>190</v>
      </c>
      <c r="C4473" s="3" t="s">
        <v>66</v>
      </c>
      <c r="D4473" s="4">
        <v>521425.89658730477</v>
      </c>
      <c r="E4473" t="str">
        <f t="shared" si="138"/>
        <v>Mar</v>
      </c>
      <c r="F4473" t="str">
        <f t="shared" si="139"/>
        <v>2016</v>
      </c>
    </row>
    <row r="4474" spans="1:6" x14ac:dyDescent="0.25">
      <c r="A4474" s="5" t="s">
        <v>249</v>
      </c>
      <c r="B4474" s="3" t="s">
        <v>190</v>
      </c>
      <c r="C4474" s="3" t="s">
        <v>67</v>
      </c>
      <c r="D4474" s="4">
        <v>508819.23457444075</v>
      </c>
      <c r="E4474" t="str">
        <f t="shared" si="138"/>
        <v>Apr</v>
      </c>
      <c r="F4474" t="str">
        <f t="shared" si="139"/>
        <v>2016</v>
      </c>
    </row>
    <row r="4475" spans="1:6" x14ac:dyDescent="0.25">
      <c r="A4475" s="5" t="s">
        <v>249</v>
      </c>
      <c r="B4475" s="3" t="s">
        <v>190</v>
      </c>
      <c r="C4475" s="3" t="s">
        <v>68</v>
      </c>
      <c r="D4475" s="4">
        <v>495587.25560736022</v>
      </c>
      <c r="E4475" t="str">
        <f t="shared" si="138"/>
        <v>May</v>
      </c>
      <c r="F4475" t="str">
        <f t="shared" si="139"/>
        <v>2016</v>
      </c>
    </row>
    <row r="4476" spans="1:6" x14ac:dyDescent="0.25">
      <c r="A4476" s="5" t="s">
        <v>249</v>
      </c>
      <c r="B4476" s="3" t="s">
        <v>190</v>
      </c>
      <c r="C4476" s="3" t="s">
        <v>69</v>
      </c>
      <c r="D4476" s="4">
        <v>481271.19005660084</v>
      </c>
      <c r="E4476" t="str">
        <f t="shared" si="138"/>
        <v>Jun</v>
      </c>
      <c r="F4476" t="str">
        <f t="shared" si="139"/>
        <v>2016</v>
      </c>
    </row>
    <row r="4477" spans="1:6" x14ac:dyDescent="0.25">
      <c r="A4477" s="5" t="s">
        <v>249</v>
      </c>
      <c r="B4477" s="3" t="s">
        <v>190</v>
      </c>
      <c r="C4477" s="3" t="s">
        <v>70</v>
      </c>
      <c r="D4477" s="4">
        <v>473248.29790055903</v>
      </c>
      <c r="E4477" t="str">
        <f t="shared" si="138"/>
        <v>Jul</v>
      </c>
      <c r="F4477" t="str">
        <f t="shared" si="139"/>
        <v>2016</v>
      </c>
    </row>
    <row r="4478" spans="1:6" x14ac:dyDescent="0.25">
      <c r="A4478" s="5" t="s">
        <v>249</v>
      </c>
      <c r="B4478" s="3" t="s">
        <v>190</v>
      </c>
      <c r="C4478" s="3" t="s">
        <v>71</v>
      </c>
      <c r="D4478" s="4">
        <v>465456.13123831223</v>
      </c>
      <c r="E4478" t="str">
        <f t="shared" si="138"/>
        <v>Aug</v>
      </c>
      <c r="F4478" t="str">
        <f t="shared" si="139"/>
        <v>2016</v>
      </c>
    </row>
    <row r="4479" spans="1:6" x14ac:dyDescent="0.25">
      <c r="A4479" s="5" t="s">
        <v>249</v>
      </c>
      <c r="B4479" s="3" t="s">
        <v>190</v>
      </c>
      <c r="C4479" s="3" t="s">
        <v>72</v>
      </c>
      <c r="D4479" s="4">
        <v>451759.43410014559</v>
      </c>
      <c r="E4479" t="str">
        <f t="shared" si="138"/>
        <v>Sep</v>
      </c>
      <c r="F4479" t="str">
        <f t="shared" si="139"/>
        <v>2016</v>
      </c>
    </row>
    <row r="4480" spans="1:6" x14ac:dyDescent="0.25">
      <c r="A4480" s="5" t="s">
        <v>249</v>
      </c>
      <c r="B4480" s="3" t="s">
        <v>190</v>
      </c>
      <c r="C4480" s="3" t="s">
        <v>73</v>
      </c>
      <c r="D4480" s="4">
        <v>438949.6898149522</v>
      </c>
      <c r="E4480" t="str">
        <f t="shared" si="138"/>
        <v>Oct</v>
      </c>
      <c r="F4480" t="str">
        <f t="shared" si="139"/>
        <v>2016</v>
      </c>
    </row>
    <row r="4481" spans="1:6" x14ac:dyDescent="0.25">
      <c r="A4481" s="5" t="s">
        <v>249</v>
      </c>
      <c r="B4481" s="3" t="s">
        <v>190</v>
      </c>
      <c r="C4481" s="3" t="s">
        <v>74</v>
      </c>
      <c r="D4481" s="4">
        <v>426462.11403811758</v>
      </c>
      <c r="E4481" t="str">
        <f t="shared" si="138"/>
        <v>Nov</v>
      </c>
      <c r="F4481" t="str">
        <f t="shared" si="139"/>
        <v>2016</v>
      </c>
    </row>
    <row r="4482" spans="1:6" x14ac:dyDescent="0.25">
      <c r="A4482" s="5" t="s">
        <v>249</v>
      </c>
      <c r="B4482" s="3" t="s">
        <v>190</v>
      </c>
      <c r="C4482" s="3" t="s">
        <v>75</v>
      </c>
      <c r="D4482" s="4">
        <v>410792.32029679627</v>
      </c>
      <c r="E4482" t="str">
        <f t="shared" si="138"/>
        <v>Dec</v>
      </c>
      <c r="F4482" t="str">
        <f t="shared" si="139"/>
        <v>2016</v>
      </c>
    </row>
    <row r="4483" spans="1:6" x14ac:dyDescent="0.25">
      <c r="A4483" s="5" t="s">
        <v>249</v>
      </c>
      <c r="B4483" s="3" t="s">
        <v>190</v>
      </c>
      <c r="C4483" s="3" t="s">
        <v>76</v>
      </c>
      <c r="D4483" s="4">
        <v>436216.84366948216</v>
      </c>
      <c r="E4483" t="str">
        <f t="shared" ref="E4483:E4546" si="140">MID(C4483,1,3)</f>
        <v>Jan</v>
      </c>
      <c r="F4483" t="str">
        <f t="shared" ref="F4483:F4546" si="141">MID(C4483,5,4)</f>
        <v>2017</v>
      </c>
    </row>
    <row r="4484" spans="1:6" x14ac:dyDescent="0.25">
      <c r="A4484" s="5" t="s">
        <v>249</v>
      </c>
      <c r="B4484" s="3" t="s">
        <v>190</v>
      </c>
      <c r="C4484" s="3" t="s">
        <v>77</v>
      </c>
      <c r="D4484" s="4">
        <v>394755.81795822643</v>
      </c>
      <c r="E4484" t="str">
        <f t="shared" si="140"/>
        <v>Feb</v>
      </c>
      <c r="F4484" t="str">
        <f t="shared" si="141"/>
        <v>2017</v>
      </c>
    </row>
    <row r="4485" spans="1:6" x14ac:dyDescent="0.25">
      <c r="A4485" s="5" t="s">
        <v>249</v>
      </c>
      <c r="B4485" s="3" t="s">
        <v>190</v>
      </c>
      <c r="C4485" s="3" t="s">
        <v>78</v>
      </c>
      <c r="D4485" s="4">
        <v>384987.64266192896</v>
      </c>
      <c r="E4485" t="str">
        <f t="shared" si="140"/>
        <v>Mar</v>
      </c>
      <c r="F4485" t="str">
        <f t="shared" si="141"/>
        <v>2017</v>
      </c>
    </row>
    <row r="4486" spans="1:6" x14ac:dyDescent="0.25">
      <c r="A4486" s="5" t="s">
        <v>249</v>
      </c>
      <c r="B4486" s="3" t="s">
        <v>190</v>
      </c>
      <c r="C4486" s="3" t="s">
        <v>79</v>
      </c>
      <c r="D4486" s="4">
        <v>377352.96622064727</v>
      </c>
      <c r="E4486" t="str">
        <f t="shared" si="140"/>
        <v>Apr</v>
      </c>
      <c r="F4486" t="str">
        <f t="shared" si="141"/>
        <v>2017</v>
      </c>
    </row>
    <row r="4487" spans="1:6" x14ac:dyDescent="0.25">
      <c r="A4487" s="5" t="s">
        <v>249</v>
      </c>
      <c r="B4487" s="3" t="s">
        <v>190</v>
      </c>
      <c r="C4487" s="3" t="s">
        <v>80</v>
      </c>
      <c r="D4487" s="4">
        <v>370167.41490177542</v>
      </c>
      <c r="E4487" t="str">
        <f t="shared" si="140"/>
        <v>May</v>
      </c>
      <c r="F4487" t="str">
        <f t="shared" si="141"/>
        <v>2017</v>
      </c>
    </row>
    <row r="4488" spans="1:6" x14ac:dyDescent="0.25">
      <c r="A4488" s="5" t="s">
        <v>249</v>
      </c>
      <c r="B4488" s="3" t="s">
        <v>190</v>
      </c>
      <c r="C4488" s="3" t="s">
        <v>81</v>
      </c>
      <c r="D4488" s="4">
        <v>360997.05724085006</v>
      </c>
      <c r="E4488" t="str">
        <f t="shared" si="140"/>
        <v>Jun</v>
      </c>
      <c r="F4488" t="str">
        <f t="shared" si="141"/>
        <v>2017</v>
      </c>
    </row>
    <row r="4489" spans="1:6" x14ac:dyDescent="0.25">
      <c r="A4489" s="5" t="s">
        <v>249</v>
      </c>
      <c r="B4489" s="3" t="s">
        <v>190</v>
      </c>
      <c r="C4489" s="3" t="s">
        <v>82</v>
      </c>
      <c r="D4489" s="4">
        <v>347181.94121918536</v>
      </c>
      <c r="E4489" t="str">
        <f t="shared" si="140"/>
        <v>Jul</v>
      </c>
      <c r="F4489" t="str">
        <f t="shared" si="141"/>
        <v>2017</v>
      </c>
    </row>
    <row r="4490" spans="1:6" x14ac:dyDescent="0.25">
      <c r="A4490" s="5" t="s">
        <v>249</v>
      </c>
      <c r="B4490" s="3" t="s">
        <v>190</v>
      </c>
      <c r="C4490" s="3" t="s">
        <v>83</v>
      </c>
      <c r="D4490" s="4">
        <v>341161.35242804111</v>
      </c>
      <c r="E4490" t="str">
        <f t="shared" si="140"/>
        <v>Aug</v>
      </c>
      <c r="F4490" t="str">
        <f t="shared" si="141"/>
        <v>2017</v>
      </c>
    </row>
    <row r="4491" spans="1:6" x14ac:dyDescent="0.25">
      <c r="A4491" s="5" t="s">
        <v>249</v>
      </c>
      <c r="B4491" s="3" t="s">
        <v>190</v>
      </c>
      <c r="C4491" s="3" t="s">
        <v>84</v>
      </c>
      <c r="D4491" s="4">
        <v>332071.37953270588</v>
      </c>
      <c r="E4491" t="str">
        <f t="shared" si="140"/>
        <v>Sep</v>
      </c>
      <c r="F4491" t="str">
        <f t="shared" si="141"/>
        <v>2017</v>
      </c>
    </row>
    <row r="4492" spans="1:6" x14ac:dyDescent="0.25">
      <c r="A4492" s="5" t="s">
        <v>249</v>
      </c>
      <c r="B4492" s="3" t="s">
        <v>190</v>
      </c>
      <c r="C4492" s="3" t="s">
        <v>85</v>
      </c>
      <c r="D4492" s="4">
        <v>322704.88030343031</v>
      </c>
      <c r="E4492" t="str">
        <f t="shared" si="140"/>
        <v>Oct</v>
      </c>
      <c r="F4492" t="str">
        <f t="shared" si="141"/>
        <v>2017</v>
      </c>
    </row>
    <row r="4493" spans="1:6" x14ac:dyDescent="0.25">
      <c r="A4493" s="5" t="s">
        <v>249</v>
      </c>
      <c r="B4493" s="3" t="s">
        <v>190</v>
      </c>
      <c r="C4493" s="3" t="s">
        <v>86</v>
      </c>
      <c r="D4493" s="4">
        <v>316640.33068030456</v>
      </c>
      <c r="E4493" t="str">
        <f t="shared" si="140"/>
        <v>Nov</v>
      </c>
      <c r="F4493" t="str">
        <f t="shared" si="141"/>
        <v>2017</v>
      </c>
    </row>
    <row r="4494" spans="1:6" x14ac:dyDescent="0.25">
      <c r="A4494" s="5" t="s">
        <v>249</v>
      </c>
      <c r="B4494" s="3" t="s">
        <v>190</v>
      </c>
      <c r="C4494" s="3" t="s">
        <v>87</v>
      </c>
      <c r="D4494" s="4">
        <v>310934.76561637188</v>
      </c>
      <c r="E4494" t="str">
        <f t="shared" si="140"/>
        <v>Dec</v>
      </c>
      <c r="F4494" t="str">
        <f t="shared" si="141"/>
        <v>2017</v>
      </c>
    </row>
    <row r="4495" spans="1:6" x14ac:dyDescent="0.25">
      <c r="A4495" s="5" t="s">
        <v>249</v>
      </c>
      <c r="B4495" s="3" t="s">
        <v>190</v>
      </c>
      <c r="C4495" s="3" t="s">
        <v>88</v>
      </c>
      <c r="D4495" s="4">
        <v>327501.35579370614</v>
      </c>
      <c r="E4495" t="str">
        <f t="shared" si="140"/>
        <v>Jan</v>
      </c>
      <c r="F4495" t="str">
        <f t="shared" si="141"/>
        <v>2018</v>
      </c>
    </row>
    <row r="4496" spans="1:6" x14ac:dyDescent="0.25">
      <c r="A4496" s="5" t="s">
        <v>249</v>
      </c>
      <c r="B4496" s="3" t="s">
        <v>190</v>
      </c>
      <c r="C4496" s="3" t="s">
        <v>89</v>
      </c>
      <c r="D4496" s="4">
        <v>299757.72304581373</v>
      </c>
      <c r="E4496" t="str">
        <f t="shared" si="140"/>
        <v>Feb</v>
      </c>
      <c r="F4496" t="str">
        <f t="shared" si="141"/>
        <v>2018</v>
      </c>
    </row>
    <row r="4497" spans="1:6" x14ac:dyDescent="0.25">
      <c r="A4497" s="5" t="s">
        <v>249</v>
      </c>
      <c r="B4497" s="3" t="s">
        <v>190</v>
      </c>
      <c r="C4497" s="3" t="s">
        <v>90</v>
      </c>
      <c r="D4497" s="4">
        <v>293734.4959982452</v>
      </c>
      <c r="E4497" t="str">
        <f t="shared" si="140"/>
        <v>Mar</v>
      </c>
      <c r="F4497" t="str">
        <f t="shared" si="141"/>
        <v>2018</v>
      </c>
    </row>
    <row r="4498" spans="1:6" x14ac:dyDescent="0.25">
      <c r="A4498" s="5" t="s">
        <v>249</v>
      </c>
      <c r="B4498" s="3" t="s">
        <v>190</v>
      </c>
      <c r="C4498" s="3" t="s">
        <v>91</v>
      </c>
      <c r="D4498" s="4">
        <v>287658.5961035724</v>
      </c>
      <c r="E4498" t="str">
        <f t="shared" si="140"/>
        <v>Apr</v>
      </c>
      <c r="F4498" t="str">
        <f t="shared" si="141"/>
        <v>2018</v>
      </c>
    </row>
    <row r="4499" spans="1:6" x14ac:dyDescent="0.25">
      <c r="A4499" s="5" t="s">
        <v>249</v>
      </c>
      <c r="B4499" s="3" t="s">
        <v>190</v>
      </c>
      <c r="C4499" s="3" t="s">
        <v>92</v>
      </c>
      <c r="D4499" s="4">
        <v>278236.40661514516</v>
      </c>
      <c r="E4499" t="str">
        <f t="shared" si="140"/>
        <v>May</v>
      </c>
      <c r="F4499" t="str">
        <f t="shared" si="141"/>
        <v>2018</v>
      </c>
    </row>
    <row r="4500" spans="1:6" x14ac:dyDescent="0.25">
      <c r="A4500" s="5" t="s">
        <v>249</v>
      </c>
      <c r="B4500" s="3" t="s">
        <v>190</v>
      </c>
      <c r="C4500" s="3" t="s">
        <v>93</v>
      </c>
      <c r="D4500" s="4">
        <v>273992.80050033942</v>
      </c>
      <c r="E4500" t="str">
        <f t="shared" si="140"/>
        <v>Jun</v>
      </c>
      <c r="F4500" t="str">
        <f t="shared" si="141"/>
        <v>2018</v>
      </c>
    </row>
    <row r="4501" spans="1:6" x14ac:dyDescent="0.25">
      <c r="A4501" s="5" t="s">
        <v>249</v>
      </c>
      <c r="B4501" s="3" t="s">
        <v>190</v>
      </c>
      <c r="C4501" s="3" t="s">
        <v>94</v>
      </c>
      <c r="D4501" s="4">
        <v>268860.84128262103</v>
      </c>
      <c r="E4501" t="str">
        <f t="shared" si="140"/>
        <v>Jul</v>
      </c>
      <c r="F4501" t="str">
        <f t="shared" si="141"/>
        <v>2018</v>
      </c>
    </row>
    <row r="4502" spans="1:6" x14ac:dyDescent="0.25">
      <c r="A4502" s="5" t="s">
        <v>249</v>
      </c>
      <c r="B4502" s="3" t="s">
        <v>190</v>
      </c>
      <c r="C4502" s="3" t="s">
        <v>95</v>
      </c>
      <c r="D4502" s="4">
        <v>262316.33857039013</v>
      </c>
      <c r="E4502" t="str">
        <f t="shared" si="140"/>
        <v>Aug</v>
      </c>
      <c r="F4502" t="str">
        <f t="shared" si="141"/>
        <v>2018</v>
      </c>
    </row>
    <row r="4503" spans="1:6" x14ac:dyDescent="0.25">
      <c r="A4503" s="5" t="s">
        <v>249</v>
      </c>
      <c r="B4503" s="3" t="s">
        <v>190</v>
      </c>
      <c r="C4503" s="3" t="s">
        <v>96</v>
      </c>
      <c r="D4503" s="4">
        <v>253991.73586016041</v>
      </c>
      <c r="E4503" t="str">
        <f t="shared" si="140"/>
        <v>Sep</v>
      </c>
      <c r="F4503" t="str">
        <f t="shared" si="141"/>
        <v>2018</v>
      </c>
    </row>
    <row r="4504" spans="1:6" x14ac:dyDescent="0.25">
      <c r="A4504" s="5" t="s">
        <v>249</v>
      </c>
      <c r="B4504" s="3" t="s">
        <v>190</v>
      </c>
      <c r="C4504" s="3" t="s">
        <v>97</v>
      </c>
      <c r="D4504" s="4">
        <v>248546.83039851833</v>
      </c>
      <c r="E4504" t="str">
        <f t="shared" si="140"/>
        <v>Oct</v>
      </c>
      <c r="F4504" t="str">
        <f t="shared" si="141"/>
        <v>2018</v>
      </c>
    </row>
    <row r="4505" spans="1:6" x14ac:dyDescent="0.25">
      <c r="A4505" s="5" t="s">
        <v>249</v>
      </c>
      <c r="B4505" s="3" t="s">
        <v>190</v>
      </c>
      <c r="C4505" s="3" t="s">
        <v>98</v>
      </c>
      <c r="D4505" s="4">
        <v>245027.24922800926</v>
      </c>
      <c r="E4505" t="str">
        <f t="shared" si="140"/>
        <v>Nov</v>
      </c>
      <c r="F4505" t="str">
        <f t="shared" si="141"/>
        <v>2018</v>
      </c>
    </row>
    <row r="4506" spans="1:6" x14ac:dyDescent="0.25">
      <c r="A4506" s="5" t="s">
        <v>249</v>
      </c>
      <c r="B4506" s="3" t="s">
        <v>190</v>
      </c>
      <c r="C4506" s="3" t="s">
        <v>99</v>
      </c>
      <c r="D4506" s="4">
        <v>242445.54118753824</v>
      </c>
      <c r="E4506" t="str">
        <f t="shared" si="140"/>
        <v>Dec</v>
      </c>
      <c r="F4506" t="str">
        <f t="shared" si="141"/>
        <v>2018</v>
      </c>
    </row>
    <row r="4507" spans="1:6" x14ac:dyDescent="0.25">
      <c r="A4507" s="5" t="s">
        <v>249</v>
      </c>
      <c r="B4507" s="3" t="s">
        <v>190</v>
      </c>
      <c r="C4507" s="3" t="s">
        <v>100</v>
      </c>
      <c r="D4507" s="4">
        <v>255054.2691437187</v>
      </c>
      <c r="E4507" t="str">
        <f t="shared" si="140"/>
        <v>Jan</v>
      </c>
      <c r="F4507" t="str">
        <f t="shared" si="141"/>
        <v>2019</v>
      </c>
    </row>
    <row r="4508" spans="1:6" x14ac:dyDescent="0.25">
      <c r="A4508" s="5" t="s">
        <v>249</v>
      </c>
      <c r="B4508" s="3" t="s">
        <v>190</v>
      </c>
      <c r="C4508" s="3" t="s">
        <v>101</v>
      </c>
      <c r="D4508" s="4">
        <v>235735.16859838134</v>
      </c>
      <c r="E4508" t="str">
        <f t="shared" si="140"/>
        <v>Feb</v>
      </c>
      <c r="F4508" t="str">
        <f t="shared" si="141"/>
        <v>2019</v>
      </c>
    </row>
    <row r="4509" spans="1:6" x14ac:dyDescent="0.25">
      <c r="A4509" s="5" t="s">
        <v>249</v>
      </c>
      <c r="B4509" s="3" t="s">
        <v>190</v>
      </c>
      <c r="C4509" s="3" t="s">
        <v>102</v>
      </c>
      <c r="D4509" s="4">
        <v>227970.43374372646</v>
      </c>
      <c r="E4509" t="str">
        <f t="shared" si="140"/>
        <v>Mar</v>
      </c>
      <c r="F4509" t="str">
        <f t="shared" si="141"/>
        <v>2019</v>
      </c>
    </row>
    <row r="4510" spans="1:6" x14ac:dyDescent="0.25">
      <c r="A4510" s="5" t="s">
        <v>249</v>
      </c>
      <c r="B4510" s="3" t="s">
        <v>190</v>
      </c>
      <c r="C4510" s="3" t="s">
        <v>103</v>
      </c>
      <c r="D4510" s="4">
        <v>224122.17434829561</v>
      </c>
      <c r="E4510" t="str">
        <f t="shared" si="140"/>
        <v>Apr</v>
      </c>
      <c r="F4510" t="str">
        <f t="shared" si="141"/>
        <v>2019</v>
      </c>
    </row>
    <row r="4511" spans="1:6" x14ac:dyDescent="0.25">
      <c r="A4511" s="5" t="s">
        <v>249</v>
      </c>
      <c r="B4511" s="3" t="s">
        <v>190</v>
      </c>
      <c r="C4511" s="3" t="s">
        <v>104</v>
      </c>
      <c r="D4511" s="4">
        <v>222972.39953673666</v>
      </c>
      <c r="E4511" t="str">
        <f t="shared" si="140"/>
        <v>May</v>
      </c>
      <c r="F4511" t="str">
        <f t="shared" si="141"/>
        <v>2019</v>
      </c>
    </row>
    <row r="4512" spans="1:6" x14ac:dyDescent="0.25">
      <c r="A4512" s="5" t="s">
        <v>249</v>
      </c>
      <c r="B4512" s="3" t="s">
        <v>190</v>
      </c>
      <c r="C4512" s="3" t="s">
        <v>105</v>
      </c>
      <c r="D4512" s="4">
        <v>215151.21505359875</v>
      </c>
      <c r="E4512" t="str">
        <f t="shared" si="140"/>
        <v>Jun</v>
      </c>
      <c r="F4512" t="str">
        <f t="shared" si="141"/>
        <v>2019</v>
      </c>
    </row>
    <row r="4513" spans="1:6" x14ac:dyDescent="0.25">
      <c r="A4513" s="5" t="s">
        <v>249</v>
      </c>
      <c r="B4513" s="3" t="s">
        <v>190</v>
      </c>
      <c r="C4513" s="3" t="s">
        <v>106</v>
      </c>
      <c r="D4513" s="4">
        <v>208894.33874583704</v>
      </c>
      <c r="E4513" t="str">
        <f t="shared" si="140"/>
        <v>Jul</v>
      </c>
      <c r="F4513" t="str">
        <f t="shared" si="141"/>
        <v>2019</v>
      </c>
    </row>
    <row r="4514" spans="1:6" x14ac:dyDescent="0.25">
      <c r="A4514" s="5" t="s">
        <v>249</v>
      </c>
      <c r="B4514" s="3" t="s">
        <v>190</v>
      </c>
      <c r="C4514" s="3" t="s">
        <v>107</v>
      </c>
      <c r="D4514" s="4">
        <v>204616.33279376823</v>
      </c>
      <c r="E4514" t="str">
        <f t="shared" si="140"/>
        <v>Aug</v>
      </c>
      <c r="F4514" t="str">
        <f t="shared" si="141"/>
        <v>2019</v>
      </c>
    </row>
    <row r="4515" spans="1:6" x14ac:dyDescent="0.25">
      <c r="A4515" s="5" t="s">
        <v>249</v>
      </c>
      <c r="B4515" s="3" t="s">
        <v>190</v>
      </c>
      <c r="C4515" s="3" t="s">
        <v>108</v>
      </c>
      <c r="D4515" s="4">
        <v>201169.2877150125</v>
      </c>
      <c r="E4515" t="str">
        <f t="shared" si="140"/>
        <v>Sep</v>
      </c>
      <c r="F4515" t="str">
        <f t="shared" si="141"/>
        <v>2019</v>
      </c>
    </row>
    <row r="4516" spans="1:6" x14ac:dyDescent="0.25">
      <c r="A4516" s="5" t="s">
        <v>249</v>
      </c>
      <c r="B4516" s="3" t="s">
        <v>190</v>
      </c>
      <c r="C4516" s="3" t="s">
        <v>109</v>
      </c>
      <c r="D4516" s="4">
        <v>198992.23003864044</v>
      </c>
      <c r="E4516" t="str">
        <f t="shared" si="140"/>
        <v>Oct</v>
      </c>
      <c r="F4516" t="str">
        <f t="shared" si="141"/>
        <v>2019</v>
      </c>
    </row>
    <row r="4517" spans="1:6" x14ac:dyDescent="0.25">
      <c r="A4517" s="5" t="s">
        <v>249</v>
      </c>
      <c r="B4517" s="3" t="s">
        <v>190</v>
      </c>
      <c r="C4517" s="3" t="s">
        <v>110</v>
      </c>
      <c r="D4517" s="4">
        <v>194240.91360557449</v>
      </c>
      <c r="E4517" t="str">
        <f t="shared" si="140"/>
        <v>Nov</v>
      </c>
      <c r="F4517" t="str">
        <f t="shared" si="141"/>
        <v>2019</v>
      </c>
    </row>
    <row r="4518" spans="1:6" x14ac:dyDescent="0.25">
      <c r="A4518" s="5" t="s">
        <v>249</v>
      </c>
      <c r="B4518" s="3" t="s">
        <v>190</v>
      </c>
      <c r="C4518" s="3" t="s">
        <v>111</v>
      </c>
      <c r="D4518" s="4">
        <v>188971.95519620273</v>
      </c>
      <c r="E4518" t="str">
        <f t="shared" si="140"/>
        <v>Dec</v>
      </c>
      <c r="F4518" t="str">
        <f t="shared" si="141"/>
        <v>2019</v>
      </c>
    </row>
    <row r="4519" spans="1:6" x14ac:dyDescent="0.25">
      <c r="A4519" s="5" t="s">
        <v>249</v>
      </c>
      <c r="B4519" s="3" t="s">
        <v>190</v>
      </c>
      <c r="C4519" s="3" t="s">
        <v>112</v>
      </c>
      <c r="D4519" s="4">
        <v>198381.236795834</v>
      </c>
      <c r="E4519" t="str">
        <f t="shared" si="140"/>
        <v>Jan</v>
      </c>
      <c r="F4519" t="str">
        <f t="shared" si="141"/>
        <v>2020</v>
      </c>
    </row>
    <row r="4520" spans="1:6" x14ac:dyDescent="0.25">
      <c r="A4520" s="5" t="s">
        <v>249</v>
      </c>
      <c r="B4520" s="3" t="s">
        <v>190</v>
      </c>
      <c r="C4520" s="3" t="s">
        <v>113</v>
      </c>
      <c r="D4520" s="4">
        <v>189016.90397189598</v>
      </c>
      <c r="E4520" t="str">
        <f t="shared" si="140"/>
        <v>Feb</v>
      </c>
      <c r="F4520" t="str">
        <f t="shared" si="141"/>
        <v>2020</v>
      </c>
    </row>
    <row r="4521" spans="1:6" x14ac:dyDescent="0.25">
      <c r="A4521" s="5" t="s">
        <v>249</v>
      </c>
      <c r="B4521" s="3" t="s">
        <v>190</v>
      </c>
      <c r="C4521" s="3" t="s">
        <v>114</v>
      </c>
      <c r="D4521" s="4">
        <v>176563.54570527037</v>
      </c>
      <c r="E4521" t="str">
        <f t="shared" si="140"/>
        <v>Mar</v>
      </c>
      <c r="F4521" t="str">
        <f t="shared" si="141"/>
        <v>2020</v>
      </c>
    </row>
    <row r="4522" spans="1:6" x14ac:dyDescent="0.25">
      <c r="A4522" s="5" t="s">
        <v>249</v>
      </c>
      <c r="B4522" s="3" t="s">
        <v>190</v>
      </c>
      <c r="C4522" s="3" t="s">
        <v>115</v>
      </c>
      <c r="D4522" s="4">
        <v>170699.32296588476</v>
      </c>
      <c r="E4522" t="str">
        <f t="shared" si="140"/>
        <v>Apr</v>
      </c>
      <c r="F4522" t="str">
        <f t="shared" si="141"/>
        <v>2020</v>
      </c>
    </row>
    <row r="4523" spans="1:6" x14ac:dyDescent="0.25">
      <c r="A4523" s="5" t="s">
        <v>249</v>
      </c>
      <c r="B4523" s="3" t="s">
        <v>190</v>
      </c>
      <c r="C4523" s="3" t="s">
        <v>116</v>
      </c>
      <c r="D4523" s="4">
        <v>167145.37431333185</v>
      </c>
      <c r="E4523" t="str">
        <f t="shared" si="140"/>
        <v>May</v>
      </c>
      <c r="F4523" t="str">
        <f t="shared" si="141"/>
        <v>2020</v>
      </c>
    </row>
    <row r="4524" spans="1:6" x14ac:dyDescent="0.25">
      <c r="A4524" s="5" t="s">
        <v>249</v>
      </c>
      <c r="B4524" s="3" t="s">
        <v>190</v>
      </c>
      <c r="C4524" s="3" t="s">
        <v>117</v>
      </c>
      <c r="D4524" s="4">
        <v>163532.54721219817</v>
      </c>
      <c r="E4524" t="str">
        <f t="shared" si="140"/>
        <v>Jun</v>
      </c>
      <c r="F4524" t="str">
        <f t="shared" si="141"/>
        <v>2020</v>
      </c>
    </row>
    <row r="4525" spans="1:6" x14ac:dyDescent="0.25">
      <c r="A4525" s="5" t="s">
        <v>249</v>
      </c>
      <c r="B4525" s="3" t="s">
        <v>190</v>
      </c>
      <c r="C4525" s="3" t="s">
        <v>118</v>
      </c>
      <c r="D4525" s="4">
        <v>160006.49465837461</v>
      </c>
      <c r="E4525" t="str">
        <f t="shared" si="140"/>
        <v>Jul</v>
      </c>
      <c r="F4525" t="str">
        <f t="shared" si="141"/>
        <v>2020</v>
      </c>
    </row>
    <row r="4526" spans="1:6" x14ac:dyDescent="0.25">
      <c r="A4526" s="5" t="s">
        <v>249</v>
      </c>
      <c r="B4526" s="3" t="s">
        <v>190</v>
      </c>
      <c r="C4526" s="3" t="s">
        <v>119</v>
      </c>
      <c r="D4526" s="4">
        <v>158709.31856537217</v>
      </c>
      <c r="E4526" t="str">
        <f t="shared" si="140"/>
        <v>Aug</v>
      </c>
      <c r="F4526" t="str">
        <f t="shared" si="141"/>
        <v>2020</v>
      </c>
    </row>
    <row r="4527" spans="1:6" x14ac:dyDescent="0.25">
      <c r="A4527" s="5" t="s">
        <v>249</v>
      </c>
      <c r="B4527" s="3" t="s">
        <v>190</v>
      </c>
      <c r="C4527" s="3" t="s">
        <v>120</v>
      </c>
      <c r="D4527" s="4">
        <v>156603.55598279161</v>
      </c>
      <c r="E4527" t="str">
        <f t="shared" si="140"/>
        <v>Sep</v>
      </c>
      <c r="F4527" t="str">
        <f t="shared" si="141"/>
        <v>2020</v>
      </c>
    </row>
    <row r="4528" spans="1:6" x14ac:dyDescent="0.25">
      <c r="A4528" s="5" t="s">
        <v>249</v>
      </c>
      <c r="B4528" s="3" t="s">
        <v>190</v>
      </c>
      <c r="C4528" s="3" t="s">
        <v>121</v>
      </c>
      <c r="D4528" s="4">
        <v>155087.67549642152</v>
      </c>
      <c r="E4528" t="str">
        <f t="shared" si="140"/>
        <v>Oct</v>
      </c>
      <c r="F4528" t="str">
        <f t="shared" si="141"/>
        <v>2020</v>
      </c>
    </row>
    <row r="4529" spans="1:6" x14ac:dyDescent="0.25">
      <c r="A4529" s="5" t="s">
        <v>249</v>
      </c>
      <c r="B4529" s="3" t="s">
        <v>190</v>
      </c>
      <c r="C4529" s="3" t="s">
        <v>122</v>
      </c>
      <c r="D4529" s="4">
        <v>155767.15973234581</v>
      </c>
      <c r="E4529" t="str">
        <f t="shared" si="140"/>
        <v>Nov</v>
      </c>
      <c r="F4529" t="str">
        <f t="shared" si="141"/>
        <v>2020</v>
      </c>
    </row>
    <row r="4530" spans="1:6" x14ac:dyDescent="0.25">
      <c r="A4530" s="5" t="s">
        <v>249</v>
      </c>
      <c r="B4530" s="3" t="s">
        <v>190</v>
      </c>
      <c r="C4530" s="3" t="s">
        <v>123</v>
      </c>
      <c r="D4530" s="4">
        <v>156186.89550382138</v>
      </c>
      <c r="E4530" t="str">
        <f t="shared" si="140"/>
        <v>Dec</v>
      </c>
      <c r="F4530" t="str">
        <f t="shared" si="141"/>
        <v>2020</v>
      </c>
    </row>
    <row r="4531" spans="1:6" x14ac:dyDescent="0.25">
      <c r="A4531" s="5" t="s">
        <v>249</v>
      </c>
      <c r="B4531" s="3" t="s">
        <v>190</v>
      </c>
      <c r="C4531" s="3" t="s">
        <v>124</v>
      </c>
      <c r="D4531" s="4">
        <v>158584.28557685192</v>
      </c>
      <c r="E4531" t="str">
        <f t="shared" si="140"/>
        <v>Jan</v>
      </c>
      <c r="F4531" t="str">
        <f t="shared" si="141"/>
        <v>2021</v>
      </c>
    </row>
    <row r="4532" spans="1:6" x14ac:dyDescent="0.25">
      <c r="A4532" s="5" t="s">
        <v>249</v>
      </c>
      <c r="B4532" s="3" t="s">
        <v>190</v>
      </c>
      <c r="C4532" s="3" t="s">
        <v>125</v>
      </c>
      <c r="D4532" s="4">
        <v>148213.42668076634</v>
      </c>
      <c r="E4532" t="str">
        <f t="shared" si="140"/>
        <v>Feb</v>
      </c>
      <c r="F4532" t="str">
        <f t="shared" si="141"/>
        <v>2021</v>
      </c>
    </row>
    <row r="4533" spans="1:6" x14ac:dyDescent="0.25">
      <c r="A4533" s="5" t="s">
        <v>249</v>
      </c>
      <c r="B4533" s="3" t="s">
        <v>190</v>
      </c>
      <c r="C4533" s="3" t="s">
        <v>126</v>
      </c>
      <c r="D4533" s="4">
        <v>130179.14452951337</v>
      </c>
      <c r="E4533" t="str">
        <f t="shared" si="140"/>
        <v>Mar</v>
      </c>
      <c r="F4533" t="str">
        <f t="shared" si="141"/>
        <v>2021</v>
      </c>
    </row>
    <row r="4534" spans="1:6" x14ac:dyDescent="0.25">
      <c r="A4534" s="5" t="s">
        <v>249</v>
      </c>
      <c r="B4534" s="3" t="s">
        <v>190</v>
      </c>
      <c r="C4534" s="3" t="s">
        <v>127</v>
      </c>
      <c r="D4534" s="4">
        <v>112943.21214983416</v>
      </c>
      <c r="E4534" t="str">
        <f t="shared" si="140"/>
        <v>Apr</v>
      </c>
      <c r="F4534" t="str">
        <f t="shared" si="141"/>
        <v>2021</v>
      </c>
    </row>
    <row r="4535" spans="1:6" x14ac:dyDescent="0.25">
      <c r="A4535" s="5" t="s">
        <v>249</v>
      </c>
      <c r="B4535" s="3" t="s">
        <v>190</v>
      </c>
      <c r="C4535" s="3" t="s">
        <v>128</v>
      </c>
      <c r="D4535" s="4">
        <v>111082.43935645443</v>
      </c>
      <c r="E4535" t="str">
        <f t="shared" si="140"/>
        <v>May</v>
      </c>
      <c r="F4535" t="str">
        <f t="shared" si="141"/>
        <v>2021</v>
      </c>
    </row>
    <row r="4536" spans="1:6" x14ac:dyDescent="0.25">
      <c r="A4536" s="5" t="s">
        <v>249</v>
      </c>
      <c r="B4536" s="3" t="s">
        <v>190</v>
      </c>
      <c r="C4536" s="3" t="s">
        <v>129</v>
      </c>
      <c r="D4536" s="4">
        <v>109602.39511456543</v>
      </c>
      <c r="E4536" t="str">
        <f t="shared" si="140"/>
        <v>Jun</v>
      </c>
      <c r="F4536" t="str">
        <f t="shared" si="141"/>
        <v>2021</v>
      </c>
    </row>
    <row r="4537" spans="1:6" x14ac:dyDescent="0.25">
      <c r="A4537" s="5" t="s">
        <v>249</v>
      </c>
      <c r="B4537" s="3" t="s">
        <v>190</v>
      </c>
      <c r="C4537" s="3" t="s">
        <v>130</v>
      </c>
      <c r="D4537" s="4">
        <v>107982.43929686086</v>
      </c>
      <c r="E4537" t="str">
        <f t="shared" si="140"/>
        <v>Jul</v>
      </c>
      <c r="F4537" t="str">
        <f t="shared" si="141"/>
        <v>2021</v>
      </c>
    </row>
    <row r="4538" spans="1:6" x14ac:dyDescent="0.25">
      <c r="A4538" s="5" t="s">
        <v>249</v>
      </c>
      <c r="B4538" s="3" t="s">
        <v>190</v>
      </c>
      <c r="C4538" s="3" t="s">
        <v>131</v>
      </c>
      <c r="D4538" s="4">
        <v>106571.97161670787</v>
      </c>
      <c r="E4538" t="str">
        <f t="shared" si="140"/>
        <v>Aug</v>
      </c>
      <c r="F4538" t="str">
        <f t="shared" si="141"/>
        <v>2021</v>
      </c>
    </row>
    <row r="4539" spans="1:6" x14ac:dyDescent="0.25">
      <c r="A4539" s="5" t="s">
        <v>249</v>
      </c>
      <c r="B4539" s="3" t="s">
        <v>190</v>
      </c>
      <c r="C4539" s="3" t="s">
        <v>132</v>
      </c>
      <c r="D4539" s="4">
        <v>105183.00508399076</v>
      </c>
      <c r="E4539" t="str">
        <f t="shared" si="140"/>
        <v>Sep</v>
      </c>
      <c r="F4539" t="str">
        <f t="shared" si="141"/>
        <v>2021</v>
      </c>
    </row>
    <row r="4540" spans="1:6" x14ac:dyDescent="0.25">
      <c r="A4540" s="5" t="s">
        <v>249</v>
      </c>
      <c r="B4540" s="3" t="s">
        <v>190</v>
      </c>
      <c r="C4540" s="3" t="s">
        <v>133</v>
      </c>
      <c r="D4540" s="4">
        <v>103484.93552648967</v>
      </c>
      <c r="E4540" t="str">
        <f t="shared" si="140"/>
        <v>Oct</v>
      </c>
      <c r="F4540" t="str">
        <f t="shared" si="141"/>
        <v>2021</v>
      </c>
    </row>
    <row r="4541" spans="1:6" x14ac:dyDescent="0.25">
      <c r="A4541" s="5" t="s">
        <v>249</v>
      </c>
      <c r="B4541" s="3" t="s">
        <v>190</v>
      </c>
      <c r="C4541" s="3" t="s">
        <v>134</v>
      </c>
      <c r="D4541" s="4">
        <v>102104.0431088359</v>
      </c>
      <c r="E4541" t="str">
        <f t="shared" si="140"/>
        <v>Nov</v>
      </c>
      <c r="F4541" t="str">
        <f t="shared" si="141"/>
        <v>2021</v>
      </c>
    </row>
    <row r="4542" spans="1:6" x14ac:dyDescent="0.25">
      <c r="A4542" s="5" t="s">
        <v>249</v>
      </c>
      <c r="B4542" s="3" t="s">
        <v>190</v>
      </c>
      <c r="C4542" s="3" t="s">
        <v>135</v>
      </c>
      <c r="D4542" s="4">
        <v>100799.15052837365</v>
      </c>
      <c r="E4542" t="str">
        <f t="shared" si="140"/>
        <v>Dec</v>
      </c>
      <c r="F4542" t="str">
        <f t="shared" si="141"/>
        <v>2021</v>
      </c>
    </row>
    <row r="4543" spans="1:6" x14ac:dyDescent="0.25">
      <c r="A4543" s="5" t="s">
        <v>249</v>
      </c>
      <c r="B4543" s="3" t="s">
        <v>190</v>
      </c>
      <c r="C4543" s="3" t="s">
        <v>136</v>
      </c>
      <c r="D4543" s="4">
        <v>104394.20034452331</v>
      </c>
      <c r="E4543" t="str">
        <f t="shared" si="140"/>
        <v>Jan</v>
      </c>
      <c r="F4543" t="str">
        <f t="shared" si="141"/>
        <v>2022</v>
      </c>
    </row>
    <row r="4544" spans="1:6" x14ac:dyDescent="0.25">
      <c r="A4544" s="5" t="s">
        <v>249</v>
      </c>
      <c r="B4544" s="3" t="s">
        <v>190</v>
      </c>
      <c r="C4544" s="3" t="s">
        <v>137</v>
      </c>
      <c r="D4544" s="4">
        <v>98285.206424018135</v>
      </c>
      <c r="E4544" t="str">
        <f t="shared" si="140"/>
        <v>Feb</v>
      </c>
      <c r="F4544" t="str">
        <f t="shared" si="141"/>
        <v>2022</v>
      </c>
    </row>
    <row r="4545" spans="1:6" x14ac:dyDescent="0.25">
      <c r="A4545" s="5" t="s">
        <v>249</v>
      </c>
      <c r="B4545" s="3" t="s">
        <v>190</v>
      </c>
      <c r="C4545" s="3" t="s">
        <v>138</v>
      </c>
      <c r="D4545" s="4">
        <v>81984.960161160547</v>
      </c>
      <c r="E4545" t="str">
        <f t="shared" si="140"/>
        <v>Mar</v>
      </c>
      <c r="F4545" t="str">
        <f t="shared" si="141"/>
        <v>2022</v>
      </c>
    </row>
    <row r="4546" spans="1:6" x14ac:dyDescent="0.25">
      <c r="A4546" s="5" t="s">
        <v>249</v>
      </c>
      <c r="B4546" s="3" t="s">
        <v>190</v>
      </c>
      <c r="C4546" s="3" t="s">
        <v>139</v>
      </c>
      <c r="D4546" s="4">
        <v>81085.716120713623</v>
      </c>
      <c r="E4546" t="str">
        <f t="shared" si="140"/>
        <v>Apr</v>
      </c>
      <c r="F4546" t="str">
        <f t="shared" si="141"/>
        <v>2022</v>
      </c>
    </row>
    <row r="4547" spans="1:6" x14ac:dyDescent="0.25">
      <c r="A4547" s="5" t="s">
        <v>249</v>
      </c>
      <c r="B4547" s="3" t="s">
        <v>190</v>
      </c>
      <c r="C4547" s="3" t="s">
        <v>140</v>
      </c>
      <c r="D4547" s="4">
        <v>80181.246985436301</v>
      </c>
      <c r="E4547" t="str">
        <f t="shared" ref="E4547:E4610" si="142">MID(C4547,1,3)</f>
        <v>May</v>
      </c>
      <c r="F4547" t="str">
        <f t="shared" ref="F4547:F4610" si="143">MID(C4547,5,4)</f>
        <v>2022</v>
      </c>
    </row>
    <row r="4548" spans="1:6" x14ac:dyDescent="0.25">
      <c r="A4548" s="5" t="s">
        <v>249</v>
      </c>
      <c r="B4548" s="3" t="s">
        <v>190</v>
      </c>
      <c r="C4548" s="3" t="s">
        <v>141</v>
      </c>
      <c r="D4548" s="4">
        <v>78909.897694646075</v>
      </c>
      <c r="E4548" t="str">
        <f t="shared" si="142"/>
        <v>Jun</v>
      </c>
      <c r="F4548" t="str">
        <f t="shared" si="143"/>
        <v>2022</v>
      </c>
    </row>
    <row r="4549" spans="1:6" x14ac:dyDescent="0.25">
      <c r="A4549" s="5" t="s">
        <v>249</v>
      </c>
      <c r="B4549" s="3" t="s">
        <v>190</v>
      </c>
      <c r="C4549" s="3" t="s">
        <v>142</v>
      </c>
      <c r="D4549" s="4">
        <v>78029.482415998908</v>
      </c>
      <c r="E4549" t="str">
        <f t="shared" si="142"/>
        <v>Jul</v>
      </c>
      <c r="F4549" t="str">
        <f t="shared" si="143"/>
        <v>2022</v>
      </c>
    </row>
    <row r="4550" spans="1:6" x14ac:dyDescent="0.25">
      <c r="A4550" s="5" t="s">
        <v>249</v>
      </c>
      <c r="B4550" s="3" t="s">
        <v>190</v>
      </c>
      <c r="C4550" s="3" t="s">
        <v>143</v>
      </c>
      <c r="D4550" s="4">
        <v>77172.946281127297</v>
      </c>
      <c r="E4550" t="str">
        <f t="shared" si="142"/>
        <v>Aug</v>
      </c>
      <c r="F4550" t="str">
        <f t="shared" si="143"/>
        <v>2022</v>
      </c>
    </row>
    <row r="4551" spans="1:6" x14ac:dyDescent="0.25">
      <c r="A4551" s="5" t="s">
        <v>249</v>
      </c>
      <c r="B4551" s="3" t="s">
        <v>190</v>
      </c>
      <c r="C4551" s="3" t="s">
        <v>144</v>
      </c>
      <c r="D4551" s="4">
        <v>76313.054705783798</v>
      </c>
      <c r="E4551" t="str">
        <f t="shared" si="142"/>
        <v>Sep</v>
      </c>
      <c r="F4551" t="str">
        <f t="shared" si="143"/>
        <v>2022</v>
      </c>
    </row>
    <row r="4552" spans="1:6" x14ac:dyDescent="0.25">
      <c r="A4552" s="5" t="s">
        <v>249</v>
      </c>
      <c r="B4552" s="3" t="s">
        <v>190</v>
      </c>
      <c r="C4552" s="3" t="s">
        <v>145</v>
      </c>
      <c r="D4552" s="4">
        <v>75456.444498314129</v>
      </c>
      <c r="E4552" t="str">
        <f t="shared" si="142"/>
        <v>Oct</v>
      </c>
      <c r="F4552" t="str">
        <f t="shared" si="143"/>
        <v>2022</v>
      </c>
    </row>
    <row r="4553" spans="1:6" x14ac:dyDescent="0.25">
      <c r="A4553" s="5" t="s">
        <v>249</v>
      </c>
      <c r="B4553" s="3" t="s">
        <v>190</v>
      </c>
      <c r="C4553" s="3" t="s">
        <v>146</v>
      </c>
      <c r="D4553" s="4">
        <v>74625.60293310821</v>
      </c>
      <c r="E4553" t="str">
        <f t="shared" si="142"/>
        <v>Nov</v>
      </c>
      <c r="F4553" t="str">
        <f t="shared" si="143"/>
        <v>2022</v>
      </c>
    </row>
    <row r="4554" spans="1:6" x14ac:dyDescent="0.25">
      <c r="A4554" s="5" t="s">
        <v>249</v>
      </c>
      <c r="B4554" s="3" t="s">
        <v>190</v>
      </c>
      <c r="C4554" s="3" t="s">
        <v>147</v>
      </c>
      <c r="D4554" s="4">
        <v>73748.407431904765</v>
      </c>
      <c r="E4554" t="str">
        <f t="shared" si="142"/>
        <v>Dec</v>
      </c>
      <c r="F4554" t="str">
        <f t="shared" si="143"/>
        <v>2022</v>
      </c>
    </row>
    <row r="4555" spans="1:6" x14ac:dyDescent="0.25">
      <c r="A4555" s="5" t="s">
        <v>249</v>
      </c>
      <c r="B4555" s="3" t="s">
        <v>190</v>
      </c>
      <c r="C4555" s="3" t="s">
        <v>148</v>
      </c>
      <c r="D4555" s="4">
        <v>76355.232106023279</v>
      </c>
      <c r="E4555" t="str">
        <f t="shared" si="142"/>
        <v>Jan</v>
      </c>
      <c r="F4555" t="str">
        <f t="shared" si="143"/>
        <v>2023</v>
      </c>
    </row>
    <row r="4556" spans="1:6" x14ac:dyDescent="0.25">
      <c r="A4556" s="5" t="s">
        <v>249</v>
      </c>
      <c r="B4556" s="3" t="s">
        <v>190</v>
      </c>
      <c r="C4556" s="3" t="s">
        <v>149</v>
      </c>
      <c r="D4556" s="4">
        <v>72167.071248172433</v>
      </c>
      <c r="E4556" t="str">
        <f t="shared" si="142"/>
        <v>Feb</v>
      </c>
      <c r="F4556" t="str">
        <f t="shared" si="143"/>
        <v>2023</v>
      </c>
    </row>
    <row r="4557" spans="1:6" x14ac:dyDescent="0.25">
      <c r="A4557" s="5" t="s">
        <v>249</v>
      </c>
      <c r="B4557" s="3" t="s">
        <v>190</v>
      </c>
      <c r="C4557" s="3" t="s">
        <v>150</v>
      </c>
      <c r="D4557" s="4">
        <v>71348.119475110056</v>
      </c>
      <c r="E4557" t="str">
        <f t="shared" si="142"/>
        <v>Mar</v>
      </c>
      <c r="F4557" t="str">
        <f t="shared" si="143"/>
        <v>2023</v>
      </c>
    </row>
    <row r="4558" spans="1:6" x14ac:dyDescent="0.25">
      <c r="A4558" s="5" t="s">
        <v>249</v>
      </c>
      <c r="B4558" s="3" t="s">
        <v>190</v>
      </c>
      <c r="C4558" s="3" t="s">
        <v>151</v>
      </c>
      <c r="D4558" s="4">
        <v>70542.709191425965</v>
      </c>
      <c r="E4558" t="str">
        <f t="shared" si="142"/>
        <v>Apr</v>
      </c>
      <c r="F4558" t="str">
        <f t="shared" si="143"/>
        <v>2023</v>
      </c>
    </row>
    <row r="4559" spans="1:6" x14ac:dyDescent="0.25">
      <c r="A4559" s="5" t="s">
        <v>249</v>
      </c>
      <c r="B4559" s="3" t="s">
        <v>190</v>
      </c>
      <c r="C4559" s="3" t="s">
        <v>152</v>
      </c>
      <c r="D4559" s="4">
        <v>69778.754354057019</v>
      </c>
      <c r="E4559" t="str">
        <f t="shared" si="142"/>
        <v>May</v>
      </c>
      <c r="F4559" t="str">
        <f t="shared" si="143"/>
        <v>2023</v>
      </c>
    </row>
    <row r="4560" spans="1:6" x14ac:dyDescent="0.25">
      <c r="A4560" s="5" t="s">
        <v>249</v>
      </c>
      <c r="B4560" s="3" t="s">
        <v>190</v>
      </c>
      <c r="C4560" s="3" t="s">
        <v>153</v>
      </c>
      <c r="D4560" s="4">
        <v>68948.482946757926</v>
      </c>
      <c r="E4560" t="str">
        <f t="shared" si="142"/>
        <v>Jun</v>
      </c>
      <c r="F4560" t="str">
        <f t="shared" si="143"/>
        <v>2023</v>
      </c>
    </row>
    <row r="4561" spans="1:6" x14ac:dyDescent="0.25">
      <c r="A4561" s="5" t="s">
        <v>249</v>
      </c>
      <c r="B4561" s="3" t="s">
        <v>190</v>
      </c>
      <c r="C4561" s="3" t="s">
        <v>154</v>
      </c>
      <c r="D4561" s="4">
        <v>68187.176768941179</v>
      </c>
      <c r="E4561" t="str">
        <f t="shared" si="142"/>
        <v>Jul</v>
      </c>
      <c r="F4561" t="str">
        <f t="shared" si="143"/>
        <v>2023</v>
      </c>
    </row>
    <row r="4562" spans="1:6" x14ac:dyDescent="0.25">
      <c r="A4562" s="5" t="s">
        <v>249</v>
      </c>
      <c r="B4562" s="3" t="s">
        <v>190</v>
      </c>
      <c r="C4562" s="3" t="s">
        <v>155</v>
      </c>
      <c r="D4562" s="4">
        <v>67447.684099605453</v>
      </c>
      <c r="E4562" t="str">
        <f t="shared" si="142"/>
        <v>Aug</v>
      </c>
      <c r="F4562" t="str">
        <f t="shared" si="143"/>
        <v>2023</v>
      </c>
    </row>
    <row r="4563" spans="1:6" x14ac:dyDescent="0.25">
      <c r="A4563" s="5" t="s">
        <v>249</v>
      </c>
      <c r="B4563" s="3" t="s">
        <v>190</v>
      </c>
      <c r="C4563" s="3" t="s">
        <v>156</v>
      </c>
      <c r="D4563" s="4">
        <v>66710.948670784695</v>
      </c>
      <c r="E4563" t="str">
        <f t="shared" si="142"/>
        <v>Sep</v>
      </c>
      <c r="F4563" t="str">
        <f t="shared" si="143"/>
        <v>2023</v>
      </c>
    </row>
    <row r="4564" spans="1:6" x14ac:dyDescent="0.25">
      <c r="A4564" s="5" t="s">
        <v>249</v>
      </c>
      <c r="B4564" s="3" t="s">
        <v>190</v>
      </c>
      <c r="C4564" s="3" t="s">
        <v>157</v>
      </c>
      <c r="D4564" s="4">
        <v>65959.250327466551</v>
      </c>
      <c r="E4564" t="str">
        <f t="shared" si="142"/>
        <v>Oct</v>
      </c>
      <c r="F4564" t="str">
        <f t="shared" si="143"/>
        <v>2023</v>
      </c>
    </row>
    <row r="4565" spans="1:6" x14ac:dyDescent="0.25">
      <c r="A4565" s="5" t="s">
        <v>249</v>
      </c>
      <c r="B4565" s="3" t="s">
        <v>190</v>
      </c>
      <c r="C4565" s="3" t="s">
        <v>158</v>
      </c>
      <c r="D4565" s="4">
        <v>65133.28262982177</v>
      </c>
      <c r="E4565" t="str">
        <f t="shared" si="142"/>
        <v>Nov</v>
      </c>
      <c r="F4565" t="str">
        <f t="shared" si="143"/>
        <v>2023</v>
      </c>
    </row>
    <row r="4566" spans="1:6" x14ac:dyDescent="0.25">
      <c r="A4566" s="5" t="s">
        <v>249</v>
      </c>
      <c r="B4566" s="3" t="s">
        <v>190</v>
      </c>
      <c r="C4566" s="3" t="s">
        <v>159</v>
      </c>
      <c r="D4566" s="4">
        <v>64404.737186255523</v>
      </c>
      <c r="E4566" t="str">
        <f t="shared" si="142"/>
        <v>Dec</v>
      </c>
      <c r="F4566" t="str">
        <f t="shared" si="143"/>
        <v>2023</v>
      </c>
    </row>
    <row r="4567" spans="1:6" x14ac:dyDescent="0.25">
      <c r="A4567" s="5" t="s">
        <v>249</v>
      </c>
      <c r="B4567" s="3" t="s">
        <v>190</v>
      </c>
      <c r="C4567" s="3" t="s">
        <v>160</v>
      </c>
      <c r="D4567" s="4">
        <v>66051.620652594269</v>
      </c>
      <c r="E4567" t="str">
        <f t="shared" si="142"/>
        <v>Jan</v>
      </c>
      <c r="F4567" t="str">
        <f t="shared" si="143"/>
        <v>2024</v>
      </c>
    </row>
    <row r="4568" spans="1:6" x14ac:dyDescent="0.25">
      <c r="A4568" s="5" t="s">
        <v>249</v>
      </c>
      <c r="B4568" s="3" t="s">
        <v>190</v>
      </c>
      <c r="C4568" s="3" t="s">
        <v>161</v>
      </c>
      <c r="D4568" s="4">
        <v>62991.880672145795</v>
      </c>
      <c r="E4568" t="str">
        <f t="shared" si="142"/>
        <v>Feb</v>
      </c>
      <c r="F4568" t="str">
        <f t="shared" si="143"/>
        <v>2024</v>
      </c>
    </row>
    <row r="4569" spans="1:6" x14ac:dyDescent="0.25">
      <c r="A4569" s="5" t="s">
        <v>249</v>
      </c>
      <c r="B4569" s="3" t="s">
        <v>190</v>
      </c>
      <c r="C4569" s="3" t="s">
        <v>162</v>
      </c>
      <c r="D4569" s="4">
        <v>62304.514048299927</v>
      </c>
      <c r="E4569" t="str">
        <f t="shared" si="142"/>
        <v>Mar</v>
      </c>
      <c r="F4569" t="str">
        <f t="shared" si="143"/>
        <v>2024</v>
      </c>
    </row>
    <row r="4570" spans="1:6" x14ac:dyDescent="0.25">
      <c r="A4570" s="5" t="s">
        <v>249</v>
      </c>
      <c r="B4570" s="3" t="s">
        <v>190</v>
      </c>
      <c r="C4570" s="3" t="s">
        <v>163</v>
      </c>
      <c r="D4570" s="4">
        <v>61638.77481117045</v>
      </c>
      <c r="E4570" t="str">
        <f t="shared" si="142"/>
        <v>Apr</v>
      </c>
      <c r="F4570" t="str">
        <f t="shared" si="143"/>
        <v>2024</v>
      </c>
    </row>
    <row r="4571" spans="1:6" x14ac:dyDescent="0.25">
      <c r="A4571" s="5" t="s">
        <v>249</v>
      </c>
      <c r="B4571" s="3" t="s">
        <v>190</v>
      </c>
      <c r="C4571" s="3" t="s">
        <v>164</v>
      </c>
      <c r="D4571" s="4">
        <v>60819.289323023178</v>
      </c>
      <c r="E4571" t="str">
        <f t="shared" si="142"/>
        <v>May</v>
      </c>
      <c r="F4571" t="str">
        <f t="shared" si="143"/>
        <v>2024</v>
      </c>
    </row>
    <row r="4572" spans="1:6" x14ac:dyDescent="0.25">
      <c r="A4572" s="5" t="s">
        <v>249</v>
      </c>
      <c r="B4572" s="3" t="s">
        <v>190</v>
      </c>
      <c r="C4572" s="3" t="s">
        <v>165</v>
      </c>
      <c r="D4572" s="4">
        <v>60135.921027203811</v>
      </c>
      <c r="E4572" t="str">
        <f t="shared" si="142"/>
        <v>Jun</v>
      </c>
      <c r="F4572" t="str">
        <f t="shared" si="143"/>
        <v>2024</v>
      </c>
    </row>
    <row r="4573" spans="1:6" x14ac:dyDescent="0.25">
      <c r="A4573" s="5" t="s">
        <v>249</v>
      </c>
      <c r="B4573" s="3" t="s">
        <v>190</v>
      </c>
      <c r="C4573" s="3" t="s">
        <v>166</v>
      </c>
      <c r="D4573" s="4">
        <v>59490.513888106791</v>
      </c>
      <c r="E4573" t="str">
        <f t="shared" si="142"/>
        <v>Jul</v>
      </c>
      <c r="F4573" t="str">
        <f t="shared" si="143"/>
        <v>2024</v>
      </c>
    </row>
    <row r="4574" spans="1:6" x14ac:dyDescent="0.25">
      <c r="A4574" s="5" t="s">
        <v>249</v>
      </c>
      <c r="B4574" s="3" t="s">
        <v>190</v>
      </c>
      <c r="C4574" s="3" t="s">
        <v>167</v>
      </c>
      <c r="D4574" s="4">
        <v>58823.961815638817</v>
      </c>
      <c r="E4574" t="str">
        <f t="shared" si="142"/>
        <v>Aug</v>
      </c>
      <c r="F4574" t="str">
        <f t="shared" si="143"/>
        <v>2024</v>
      </c>
    </row>
    <row r="4575" spans="1:6" x14ac:dyDescent="0.25">
      <c r="A4575" s="5" t="s">
        <v>249</v>
      </c>
      <c r="B4575" s="3" t="s">
        <v>190</v>
      </c>
      <c r="C4575" s="3" t="s">
        <v>168</v>
      </c>
      <c r="D4575" s="4">
        <v>58198.320440914693</v>
      </c>
      <c r="E4575" t="str">
        <f t="shared" si="142"/>
        <v>Sep</v>
      </c>
      <c r="F4575" t="str">
        <f t="shared" si="143"/>
        <v>2024</v>
      </c>
    </row>
    <row r="4576" spans="1:6" x14ac:dyDescent="0.25">
      <c r="A4576" s="5" t="s">
        <v>249</v>
      </c>
      <c r="B4576" s="3" t="s">
        <v>190</v>
      </c>
      <c r="C4576" s="3" t="s">
        <v>169</v>
      </c>
      <c r="D4576" s="4">
        <v>57586.012615413107</v>
      </c>
      <c r="E4576" t="str">
        <f t="shared" si="142"/>
        <v>Oct</v>
      </c>
      <c r="F4576" t="str">
        <f t="shared" si="143"/>
        <v>2024</v>
      </c>
    </row>
    <row r="4577" spans="1:6" x14ac:dyDescent="0.25">
      <c r="A4577" s="5" t="s">
        <v>249</v>
      </c>
      <c r="B4577" s="3" t="s">
        <v>190</v>
      </c>
      <c r="C4577" s="3" t="s">
        <v>170</v>
      </c>
      <c r="D4577" s="4">
        <v>57006.648217208371</v>
      </c>
      <c r="E4577" t="str">
        <f t="shared" si="142"/>
        <v>Nov</v>
      </c>
      <c r="F4577" t="str">
        <f t="shared" si="143"/>
        <v>2024</v>
      </c>
    </row>
    <row r="4578" spans="1:6" x14ac:dyDescent="0.25">
      <c r="A4578" s="5" t="s">
        <v>249</v>
      </c>
      <c r="B4578" s="3" t="s">
        <v>190</v>
      </c>
      <c r="C4578" s="3" t="s">
        <v>171</v>
      </c>
      <c r="D4578" s="4">
        <v>56412.976020821305</v>
      </c>
      <c r="E4578" t="str">
        <f t="shared" si="142"/>
        <v>Dec</v>
      </c>
      <c r="F4578" t="str">
        <f t="shared" si="143"/>
        <v>2024</v>
      </c>
    </row>
    <row r="4579" spans="1:6" x14ac:dyDescent="0.25">
      <c r="A4579" s="5" t="s">
        <v>249</v>
      </c>
      <c r="B4579" s="3" t="s">
        <v>190</v>
      </c>
      <c r="C4579" s="3" t="s">
        <v>172</v>
      </c>
      <c r="D4579" s="4">
        <v>57412.518901704811</v>
      </c>
      <c r="E4579" t="str">
        <f t="shared" si="142"/>
        <v>Jan</v>
      </c>
      <c r="F4579" t="str">
        <f t="shared" si="143"/>
        <v>2025</v>
      </c>
    </row>
    <row r="4580" spans="1:6" x14ac:dyDescent="0.25">
      <c r="A4580" s="5" t="s">
        <v>249</v>
      </c>
      <c r="B4580" s="3" t="s">
        <v>190</v>
      </c>
      <c r="C4580" s="3" t="s">
        <v>173</v>
      </c>
      <c r="D4580" s="4">
        <v>55254.909698940421</v>
      </c>
      <c r="E4580" t="str">
        <f t="shared" si="142"/>
        <v>Feb</v>
      </c>
      <c r="F4580" t="str">
        <f t="shared" si="143"/>
        <v>2025</v>
      </c>
    </row>
    <row r="4581" spans="1:6" x14ac:dyDescent="0.25">
      <c r="A4581" s="5" t="s">
        <v>249</v>
      </c>
      <c r="B4581" s="3" t="s">
        <v>190</v>
      </c>
      <c r="C4581" s="3" t="s">
        <v>174</v>
      </c>
      <c r="D4581" s="4">
        <v>54680.815453143019</v>
      </c>
      <c r="E4581" t="str">
        <f t="shared" si="142"/>
        <v>Mar</v>
      </c>
      <c r="F4581" t="str">
        <f t="shared" si="143"/>
        <v>2025</v>
      </c>
    </row>
    <row r="4582" spans="1:6" x14ac:dyDescent="0.25">
      <c r="A4582" s="5" t="s">
        <v>249</v>
      </c>
      <c r="B4582" s="3" t="s">
        <v>190</v>
      </c>
      <c r="C4582" s="3" t="s">
        <v>175</v>
      </c>
      <c r="D4582" s="4">
        <v>54089.075974840416</v>
      </c>
      <c r="E4582" t="str">
        <f t="shared" si="142"/>
        <v>Apr</v>
      </c>
      <c r="F4582" t="str">
        <f t="shared" si="143"/>
        <v>2025</v>
      </c>
    </row>
    <row r="4583" spans="1:6" x14ac:dyDescent="0.25">
      <c r="A4583" s="5" t="s">
        <v>249</v>
      </c>
      <c r="B4583" s="3" t="s">
        <v>190</v>
      </c>
      <c r="C4583" s="3" t="s">
        <v>176</v>
      </c>
      <c r="D4583" s="4">
        <v>53536.78223665824</v>
      </c>
      <c r="E4583" t="str">
        <f t="shared" si="142"/>
        <v>May</v>
      </c>
      <c r="F4583" t="str">
        <f t="shared" si="143"/>
        <v>2025</v>
      </c>
    </row>
    <row r="4584" spans="1:6" x14ac:dyDescent="0.25">
      <c r="A4584" s="5" t="s">
        <v>249</v>
      </c>
      <c r="B4584" s="3" t="s">
        <v>190</v>
      </c>
      <c r="C4584" s="3" t="s">
        <v>177</v>
      </c>
      <c r="D4584" s="4">
        <v>52990.838979028806</v>
      </c>
      <c r="E4584" t="str">
        <f t="shared" si="142"/>
        <v>Jun</v>
      </c>
      <c r="F4584" t="str">
        <f t="shared" si="143"/>
        <v>2025</v>
      </c>
    </row>
    <row r="4585" spans="1:6" x14ac:dyDescent="0.25">
      <c r="A4585" s="5" t="s">
        <v>249</v>
      </c>
      <c r="B4585" s="3" t="s">
        <v>190</v>
      </c>
      <c r="C4585" s="3" t="s">
        <v>178</v>
      </c>
      <c r="D4585" s="4">
        <v>52450.282700763244</v>
      </c>
      <c r="E4585" t="str">
        <f t="shared" si="142"/>
        <v>Jul</v>
      </c>
      <c r="F4585" t="str">
        <f t="shared" si="143"/>
        <v>2025</v>
      </c>
    </row>
    <row r="4586" spans="1:6" x14ac:dyDescent="0.25">
      <c r="A4586" s="5" t="s">
        <v>249</v>
      </c>
      <c r="B4586" s="3" t="s">
        <v>190</v>
      </c>
      <c r="C4586" s="3" t="s">
        <v>179</v>
      </c>
      <c r="D4586" s="4">
        <v>51913.583626326857</v>
      </c>
      <c r="E4586" t="str">
        <f t="shared" si="142"/>
        <v>Aug</v>
      </c>
      <c r="F4586" t="str">
        <f t="shared" si="143"/>
        <v>2025</v>
      </c>
    </row>
    <row r="4587" spans="1:6" x14ac:dyDescent="0.25">
      <c r="A4587" s="5" t="s">
        <v>249</v>
      </c>
      <c r="B4587" s="3" t="s">
        <v>190</v>
      </c>
      <c r="C4587" s="3" t="s">
        <v>180</v>
      </c>
      <c r="D4587" s="4">
        <v>51385.647730967503</v>
      </c>
      <c r="E4587" t="str">
        <f t="shared" si="142"/>
        <v>Sep</v>
      </c>
      <c r="F4587" t="str">
        <f t="shared" si="143"/>
        <v>2025</v>
      </c>
    </row>
    <row r="4588" spans="1:6" x14ac:dyDescent="0.25">
      <c r="A4588" s="5" t="s">
        <v>249</v>
      </c>
      <c r="B4588" s="3" t="s">
        <v>190</v>
      </c>
      <c r="C4588" s="3" t="s">
        <v>181</v>
      </c>
      <c r="D4588" s="4">
        <v>50863.513382055084</v>
      </c>
      <c r="E4588" t="str">
        <f t="shared" si="142"/>
        <v>Oct</v>
      </c>
      <c r="F4588" t="str">
        <f t="shared" si="143"/>
        <v>2025</v>
      </c>
    </row>
    <row r="4589" spans="1:6" x14ac:dyDescent="0.25">
      <c r="A4589" s="5" t="s">
        <v>249</v>
      </c>
      <c r="B4589" s="3" t="s">
        <v>190</v>
      </c>
      <c r="C4589" s="3" t="s">
        <v>182</v>
      </c>
      <c r="D4589" s="4">
        <v>50346.92390806492</v>
      </c>
      <c r="E4589" t="str">
        <f t="shared" si="142"/>
        <v>Nov</v>
      </c>
      <c r="F4589" t="str">
        <f t="shared" si="143"/>
        <v>2025</v>
      </c>
    </row>
    <row r="4590" spans="1:6" x14ac:dyDescent="0.25">
      <c r="A4590" s="5" t="s">
        <v>249</v>
      </c>
      <c r="B4590" s="3" t="s">
        <v>190</v>
      </c>
      <c r="C4590" s="3" t="s">
        <v>183</v>
      </c>
      <c r="D4590" s="4">
        <v>49836.234207352507</v>
      </c>
      <c r="E4590" t="str">
        <f t="shared" si="142"/>
        <v>Dec</v>
      </c>
      <c r="F4590" t="str">
        <f t="shared" si="143"/>
        <v>2025</v>
      </c>
    </row>
    <row r="4591" spans="1:6" x14ac:dyDescent="0.25">
      <c r="A4591" s="5" t="s">
        <v>249</v>
      </c>
      <c r="B4591" s="3" t="s">
        <v>190</v>
      </c>
      <c r="C4591" s="3" t="s">
        <v>184</v>
      </c>
      <c r="D4591" s="4">
        <v>50559.749107274969</v>
      </c>
      <c r="E4591" t="str">
        <f t="shared" si="142"/>
        <v>Jan</v>
      </c>
      <c r="F4591" t="str">
        <f t="shared" si="143"/>
        <v>2026</v>
      </c>
    </row>
    <row r="4592" spans="1:6" x14ac:dyDescent="0.25">
      <c r="A4592" s="5" t="s">
        <v>249</v>
      </c>
      <c r="B4592" s="3" t="s">
        <v>190</v>
      </c>
      <c r="C4592" s="3" t="s">
        <v>185</v>
      </c>
      <c r="D4592" s="4">
        <v>50079.416742848654</v>
      </c>
      <c r="E4592" t="str">
        <f t="shared" si="142"/>
        <v>Feb</v>
      </c>
      <c r="F4592" t="str">
        <f t="shared" si="143"/>
        <v>2026</v>
      </c>
    </row>
    <row r="4593" spans="1:6" x14ac:dyDescent="0.25">
      <c r="A4593" s="5" t="s">
        <v>249</v>
      </c>
      <c r="B4593" s="3" t="s">
        <v>190</v>
      </c>
      <c r="C4593" s="3" t="s">
        <v>186</v>
      </c>
      <c r="D4593" s="4">
        <v>2135.1860306849408</v>
      </c>
      <c r="E4593" t="str">
        <f t="shared" si="142"/>
        <v>Mar</v>
      </c>
      <c r="F4593" t="str">
        <f t="shared" si="143"/>
        <v>2026</v>
      </c>
    </row>
    <row r="4594" spans="1:6" x14ac:dyDescent="0.25">
      <c r="A4594" s="5" t="s">
        <v>249</v>
      </c>
      <c r="B4594" s="3" t="s">
        <v>190</v>
      </c>
      <c r="C4594" s="3" t="s">
        <v>187</v>
      </c>
      <c r="D4594" s="4">
        <v>2118.4169947365244</v>
      </c>
      <c r="E4594" t="str">
        <f t="shared" si="142"/>
        <v>Apr</v>
      </c>
      <c r="F4594" t="str">
        <f t="shared" si="143"/>
        <v>2026</v>
      </c>
    </row>
    <row r="4595" spans="1:6" x14ac:dyDescent="0.25">
      <c r="A4595" s="5" t="s">
        <v>249</v>
      </c>
      <c r="B4595" s="3" t="s">
        <v>190</v>
      </c>
      <c r="C4595" s="3" t="s">
        <v>189</v>
      </c>
      <c r="D4595" s="4">
        <v>2104.3529198935244</v>
      </c>
      <c r="E4595" t="str">
        <f t="shared" si="142"/>
        <v>May</v>
      </c>
      <c r="F4595" t="str">
        <f t="shared" si="143"/>
        <v>2026</v>
      </c>
    </row>
    <row r="4596" spans="1:6" x14ac:dyDescent="0.25">
      <c r="A4596" s="5" t="s">
        <v>249</v>
      </c>
      <c r="B4596" s="3" t="s">
        <v>190</v>
      </c>
      <c r="C4596" s="3" t="s">
        <v>191</v>
      </c>
      <c r="D4596" s="4">
        <v>2090.6334260830613</v>
      </c>
      <c r="E4596" t="str">
        <f t="shared" si="142"/>
        <v>Jun</v>
      </c>
      <c r="F4596" t="str">
        <f t="shared" si="143"/>
        <v>2026</v>
      </c>
    </row>
    <row r="4597" spans="1:6" x14ac:dyDescent="0.25">
      <c r="A4597" s="5" t="s">
        <v>249</v>
      </c>
      <c r="B4597" s="3" t="s">
        <v>190</v>
      </c>
      <c r="C4597" s="3" t="s">
        <v>192</v>
      </c>
      <c r="D4597" s="4">
        <v>22.579533609572458</v>
      </c>
      <c r="E4597" t="str">
        <f t="shared" si="142"/>
        <v>Jul</v>
      </c>
      <c r="F4597" t="str">
        <f t="shared" si="143"/>
        <v>2026</v>
      </c>
    </row>
    <row r="4598" spans="1:6" x14ac:dyDescent="0.25">
      <c r="A4598" s="5" t="s">
        <v>249</v>
      </c>
      <c r="B4598" s="3" t="s">
        <v>190</v>
      </c>
      <c r="C4598" s="3" t="s">
        <v>193</v>
      </c>
      <c r="D4598" s="4">
        <v>21.612122360724655</v>
      </c>
      <c r="E4598" t="str">
        <f t="shared" si="142"/>
        <v>Aug</v>
      </c>
      <c r="F4598" t="str">
        <f t="shared" si="143"/>
        <v>2026</v>
      </c>
    </row>
    <row r="4599" spans="1:6" x14ac:dyDescent="0.25">
      <c r="A4599" s="5" t="s">
        <v>249</v>
      </c>
      <c r="B4599" s="3" t="s">
        <v>190</v>
      </c>
      <c r="C4599" s="3" t="s">
        <v>194</v>
      </c>
      <c r="D4599" s="4">
        <v>20.692952456432035</v>
      </c>
      <c r="E4599" t="str">
        <f t="shared" si="142"/>
        <v>Sep</v>
      </c>
      <c r="F4599" t="str">
        <f t="shared" si="143"/>
        <v>2026</v>
      </c>
    </row>
    <row r="4600" spans="1:6" x14ac:dyDescent="0.25">
      <c r="A4600" s="5" t="s">
        <v>249</v>
      </c>
      <c r="B4600" s="3" t="s">
        <v>190</v>
      </c>
      <c r="C4600" s="3" t="s">
        <v>195</v>
      </c>
      <c r="D4600" s="4">
        <v>24.3291438022794</v>
      </c>
      <c r="E4600" t="str">
        <f t="shared" si="142"/>
        <v>Oct</v>
      </c>
      <c r="F4600" t="str">
        <f t="shared" si="143"/>
        <v>2026</v>
      </c>
    </row>
    <row r="4601" spans="1:6" x14ac:dyDescent="0.25">
      <c r="A4601" s="5" t="s">
        <v>249</v>
      </c>
      <c r="B4601" s="3" t="s">
        <v>190</v>
      </c>
      <c r="C4601" s="3" t="s">
        <v>196</v>
      </c>
      <c r="D4601" s="4">
        <v>27.793044631858237</v>
      </c>
      <c r="E4601" t="str">
        <f t="shared" si="142"/>
        <v>Nov</v>
      </c>
      <c r="F4601" t="str">
        <f t="shared" si="143"/>
        <v>2026</v>
      </c>
    </row>
    <row r="4602" spans="1:6" x14ac:dyDescent="0.25">
      <c r="A4602" s="5" t="s">
        <v>249</v>
      </c>
      <c r="B4602" s="3" t="s">
        <v>190</v>
      </c>
      <c r="C4602" s="3" t="s">
        <v>197</v>
      </c>
      <c r="D4602" s="4">
        <v>26.664541750299357</v>
      </c>
      <c r="E4602" t="str">
        <f t="shared" si="142"/>
        <v>Dec</v>
      </c>
      <c r="F4602" t="str">
        <f t="shared" si="143"/>
        <v>2026</v>
      </c>
    </row>
    <row r="4603" spans="1:6" x14ac:dyDescent="0.25">
      <c r="A4603" s="5" t="s">
        <v>249</v>
      </c>
      <c r="B4603" s="3" t="s">
        <v>190</v>
      </c>
      <c r="C4603" s="3" t="s">
        <v>198</v>
      </c>
      <c r="D4603" s="4">
        <v>25.582557308132969</v>
      </c>
      <c r="E4603" t="str">
        <f t="shared" si="142"/>
        <v>Jan</v>
      </c>
      <c r="F4603" t="str">
        <f t="shared" si="143"/>
        <v>2027</v>
      </c>
    </row>
    <row r="4604" spans="1:6" x14ac:dyDescent="0.25">
      <c r="A4604" s="5" t="s">
        <v>249</v>
      </c>
      <c r="B4604" s="3" t="s">
        <v>190</v>
      </c>
      <c r="C4604" s="3" t="s">
        <v>199</v>
      </c>
      <c r="D4604" s="4">
        <v>24.545368400196409</v>
      </c>
      <c r="E4604" t="str">
        <f t="shared" si="142"/>
        <v>Feb</v>
      </c>
      <c r="F4604" t="str">
        <f t="shared" si="143"/>
        <v>2027</v>
      </c>
    </row>
    <row r="4605" spans="1:6" x14ac:dyDescent="0.25">
      <c r="A4605" s="5" t="s">
        <v>249</v>
      </c>
      <c r="B4605" s="3" t="s">
        <v>190</v>
      </c>
      <c r="C4605" s="3" t="s">
        <v>200</v>
      </c>
      <c r="D4605" s="4">
        <v>23.550390668745639</v>
      </c>
      <c r="E4605" t="str">
        <f t="shared" si="142"/>
        <v>Mar</v>
      </c>
      <c r="F4605" t="str">
        <f t="shared" si="143"/>
        <v>2027</v>
      </c>
    </row>
    <row r="4606" spans="1:6" x14ac:dyDescent="0.25">
      <c r="A4606" s="5" t="s">
        <v>249</v>
      </c>
      <c r="B4606" s="3" t="s">
        <v>190</v>
      </c>
      <c r="C4606" s="3" t="s">
        <v>201</v>
      </c>
      <c r="D4606" s="4">
        <v>22.595039756036627</v>
      </c>
      <c r="E4606" t="str">
        <f t="shared" si="142"/>
        <v>Apr</v>
      </c>
      <c r="F4606" t="str">
        <f t="shared" si="143"/>
        <v>2027</v>
      </c>
    </row>
    <row r="4607" spans="1:6" x14ac:dyDescent="0.25">
      <c r="A4607" s="5" t="s">
        <v>249</v>
      </c>
      <c r="B4607" s="3" t="s">
        <v>190</v>
      </c>
      <c r="C4607" s="3" t="s">
        <v>202</v>
      </c>
      <c r="D4607" s="4">
        <v>21.681038567232065</v>
      </c>
      <c r="E4607" t="str">
        <f t="shared" si="142"/>
        <v>May</v>
      </c>
      <c r="F4607" t="str">
        <f t="shared" si="143"/>
        <v>2027</v>
      </c>
    </row>
    <row r="4608" spans="1:6" x14ac:dyDescent="0.25">
      <c r="A4608" s="5" t="s">
        <v>249</v>
      </c>
      <c r="B4608" s="3" t="s">
        <v>190</v>
      </c>
      <c r="C4608" s="3" t="s">
        <v>203</v>
      </c>
      <c r="D4608" s="4">
        <v>20.803218386843891</v>
      </c>
      <c r="E4608" t="str">
        <f t="shared" si="142"/>
        <v>Jun</v>
      </c>
      <c r="F4608" t="str">
        <f t="shared" si="143"/>
        <v>2027</v>
      </c>
    </row>
    <row r="4609" spans="1:6" x14ac:dyDescent="0.25">
      <c r="A4609" s="5" t="s">
        <v>249</v>
      </c>
      <c r="B4609" s="3" t="s">
        <v>190</v>
      </c>
      <c r="C4609" s="3" t="s">
        <v>204</v>
      </c>
      <c r="D4609" s="4">
        <v>19.959856309709433</v>
      </c>
      <c r="E4609" t="str">
        <f t="shared" si="142"/>
        <v>Jul</v>
      </c>
      <c r="F4609" t="str">
        <f t="shared" si="143"/>
        <v>2027</v>
      </c>
    </row>
    <row r="4610" spans="1:6" x14ac:dyDescent="0.25">
      <c r="A4610" s="5" t="s">
        <v>249</v>
      </c>
      <c r="B4610" s="3" t="s">
        <v>190</v>
      </c>
      <c r="C4610" s="3" t="s">
        <v>205</v>
      </c>
      <c r="D4610" s="4">
        <v>19.151813788410017</v>
      </c>
      <c r="E4610" t="str">
        <f t="shared" si="142"/>
        <v>Aug</v>
      </c>
      <c r="F4610" t="str">
        <f t="shared" si="143"/>
        <v>2027</v>
      </c>
    </row>
    <row r="4611" spans="1:6" x14ac:dyDescent="0.25">
      <c r="A4611" s="5" t="s">
        <v>249</v>
      </c>
      <c r="B4611" s="3" t="s">
        <v>190</v>
      </c>
      <c r="C4611" s="3" t="s">
        <v>206</v>
      </c>
      <c r="D4611" s="4">
        <v>18.376506465201619</v>
      </c>
      <c r="E4611" t="str">
        <f t="shared" ref="E4611:E4674" si="144">MID(C4611,1,3)</f>
        <v>Sep</v>
      </c>
      <c r="F4611" t="str">
        <f t="shared" ref="F4611:F4674" si="145">MID(C4611,5,4)</f>
        <v>2027</v>
      </c>
    </row>
    <row r="4612" spans="1:6" x14ac:dyDescent="0.25">
      <c r="A4612" s="5" t="s">
        <v>249</v>
      </c>
      <c r="B4612" s="3" t="s">
        <v>190</v>
      </c>
      <c r="C4612" s="3" t="s">
        <v>207</v>
      </c>
      <c r="D4612" s="4">
        <v>17.633072887502909</v>
      </c>
      <c r="E4612" t="str">
        <f t="shared" si="144"/>
        <v>Oct</v>
      </c>
      <c r="F4612" t="str">
        <f t="shared" si="145"/>
        <v>2027</v>
      </c>
    </row>
    <row r="4613" spans="1:6" x14ac:dyDescent="0.25">
      <c r="A4613" s="5" t="s">
        <v>249</v>
      </c>
      <c r="B4613" s="3" t="s">
        <v>190</v>
      </c>
      <c r="C4613" s="3" t="s">
        <v>208</v>
      </c>
      <c r="D4613" s="4">
        <v>16.919790150151186</v>
      </c>
      <c r="E4613" t="str">
        <f t="shared" si="144"/>
        <v>Nov</v>
      </c>
      <c r="F4613" t="str">
        <f t="shared" si="145"/>
        <v>2027</v>
      </c>
    </row>
    <row r="4614" spans="1:6" x14ac:dyDescent="0.25">
      <c r="A4614" s="5" t="s">
        <v>249</v>
      </c>
      <c r="B4614" s="3" t="s">
        <v>190</v>
      </c>
      <c r="C4614" s="3" t="s">
        <v>209</v>
      </c>
      <c r="D4614" s="4">
        <v>16.235796800565115</v>
      </c>
      <c r="E4614" t="str">
        <f t="shared" si="144"/>
        <v>Dec</v>
      </c>
      <c r="F4614" t="str">
        <f t="shared" si="145"/>
        <v>2027</v>
      </c>
    </row>
    <row r="4615" spans="1:6" x14ac:dyDescent="0.25">
      <c r="A4615" s="5" t="s">
        <v>249</v>
      </c>
      <c r="B4615" s="3" t="s">
        <v>190</v>
      </c>
      <c r="C4615" s="3" t="s">
        <v>210</v>
      </c>
      <c r="D4615" s="4">
        <v>15.579369933582004</v>
      </c>
      <c r="E4615" t="str">
        <f t="shared" si="144"/>
        <v>Jan</v>
      </c>
      <c r="F4615" t="str">
        <f t="shared" si="145"/>
        <v>2028</v>
      </c>
    </row>
    <row r="4616" spans="1:6" x14ac:dyDescent="0.25">
      <c r="A4616" s="5" t="s">
        <v>249</v>
      </c>
      <c r="B4616" s="3" t="s">
        <v>190</v>
      </c>
      <c r="C4616" s="3" t="s">
        <v>211</v>
      </c>
      <c r="D4616" s="4">
        <v>14.949648096620521</v>
      </c>
      <c r="E4616" t="str">
        <f t="shared" si="144"/>
        <v>Feb</v>
      </c>
      <c r="F4616" t="str">
        <f t="shared" si="145"/>
        <v>2028</v>
      </c>
    </row>
    <row r="4617" spans="1:6" x14ac:dyDescent="0.25">
      <c r="A4617" s="5" t="s">
        <v>249</v>
      </c>
      <c r="B4617" s="3" t="s">
        <v>190</v>
      </c>
      <c r="C4617" s="3" t="s">
        <v>212</v>
      </c>
      <c r="D4617" s="4">
        <v>14.345769837099317</v>
      </c>
      <c r="E4617" t="str">
        <f t="shared" si="144"/>
        <v>Mar</v>
      </c>
      <c r="F4617" t="str">
        <f t="shared" si="145"/>
        <v>2028</v>
      </c>
    </row>
    <row r="4618" spans="1:6" x14ac:dyDescent="0.25">
      <c r="A4618" s="5" t="s">
        <v>249</v>
      </c>
      <c r="B4618" s="3" t="s">
        <v>190</v>
      </c>
      <c r="C4618" s="3" t="s">
        <v>213</v>
      </c>
      <c r="D4618" s="4">
        <v>13.766012249855706</v>
      </c>
      <c r="E4618" t="str">
        <f t="shared" si="144"/>
        <v>Apr</v>
      </c>
      <c r="F4618" t="str">
        <f t="shared" si="145"/>
        <v>2028</v>
      </c>
    </row>
    <row r="4619" spans="1:6" x14ac:dyDescent="0.25">
      <c r="A4619" s="5" t="s">
        <v>249</v>
      </c>
      <c r="B4619" s="3" t="s">
        <v>190</v>
      </c>
      <c r="C4619" s="3" t="s">
        <v>214</v>
      </c>
      <c r="D4619" s="4">
        <v>13.21037533488969</v>
      </c>
      <c r="E4619" t="str">
        <f t="shared" si="144"/>
        <v>May</v>
      </c>
      <c r="F4619" t="str">
        <f t="shared" si="145"/>
        <v>2028</v>
      </c>
    </row>
    <row r="4620" spans="1:6" x14ac:dyDescent="0.25">
      <c r="A4620" s="5" t="s">
        <v>249</v>
      </c>
      <c r="B4620" s="3" t="s">
        <v>190</v>
      </c>
      <c r="C4620" s="3" t="s">
        <v>215</v>
      </c>
      <c r="D4620" s="4">
        <v>12.677136187038585</v>
      </c>
      <c r="E4620" t="str">
        <f t="shared" si="144"/>
        <v>Jun</v>
      </c>
      <c r="F4620" t="str">
        <f t="shared" si="145"/>
        <v>2028</v>
      </c>
    </row>
    <row r="4621" spans="1:6" x14ac:dyDescent="0.25">
      <c r="A4621" s="5" t="s">
        <v>249</v>
      </c>
      <c r="B4621" s="3" t="s">
        <v>190</v>
      </c>
      <c r="C4621" s="3" t="s">
        <v>216</v>
      </c>
      <c r="D4621" s="4">
        <v>12.164571901139702</v>
      </c>
      <c r="E4621" t="str">
        <f t="shared" si="144"/>
        <v>Jul</v>
      </c>
      <c r="F4621" t="str">
        <f t="shared" si="145"/>
        <v>2028</v>
      </c>
    </row>
    <row r="4622" spans="1:6" x14ac:dyDescent="0.25">
      <c r="A4622" s="5" t="s">
        <v>249</v>
      </c>
      <c r="B4622" s="3" t="s">
        <v>190</v>
      </c>
      <c r="C4622" s="3" t="s">
        <v>217</v>
      </c>
      <c r="D4622" s="4">
        <v>11.672682477193041</v>
      </c>
      <c r="E4622" t="str">
        <f t="shared" si="144"/>
        <v>Aug</v>
      </c>
      <c r="F4622" t="str">
        <f t="shared" si="145"/>
        <v>2028</v>
      </c>
    </row>
    <row r="4623" spans="1:6" x14ac:dyDescent="0.25">
      <c r="A4623" s="5" t="s">
        <v>249</v>
      </c>
      <c r="B4623" s="3" t="s">
        <v>190</v>
      </c>
      <c r="C4623" s="3" t="s">
        <v>218</v>
      </c>
      <c r="D4623" s="4">
        <v>11.202329367779951</v>
      </c>
      <c r="E4623" t="str">
        <f t="shared" si="144"/>
        <v>Sep</v>
      </c>
      <c r="F4623" t="str">
        <f t="shared" si="145"/>
        <v>2028</v>
      </c>
    </row>
    <row r="4624" spans="1:6" x14ac:dyDescent="0.25">
      <c r="A4624" s="5" t="s">
        <v>249</v>
      </c>
      <c r="B4624" s="3" t="s">
        <v>190</v>
      </c>
      <c r="C4624" s="3" t="s">
        <v>219</v>
      </c>
      <c r="D4624" s="4">
        <v>10.750066762575052</v>
      </c>
      <c r="E4624" t="str">
        <f t="shared" si="144"/>
        <v>Oct</v>
      </c>
      <c r="F4624" t="str">
        <f t="shared" si="145"/>
        <v>2028</v>
      </c>
    </row>
    <row r="4625" spans="1:6" x14ac:dyDescent="0.25">
      <c r="A4625" s="5" t="s">
        <v>249</v>
      </c>
      <c r="B4625" s="3" t="s">
        <v>190</v>
      </c>
      <c r="C4625" s="3" t="s">
        <v>220</v>
      </c>
      <c r="D4625" s="4">
        <v>10.317617566741038</v>
      </c>
      <c r="E4625" t="str">
        <f t="shared" si="144"/>
        <v>Nov</v>
      </c>
      <c r="F4625" t="str">
        <f t="shared" si="145"/>
        <v>2028</v>
      </c>
    </row>
    <row r="4626" spans="1:6" x14ac:dyDescent="0.25">
      <c r="A4626" s="5" t="s">
        <v>249</v>
      </c>
      <c r="B4626" s="3" t="s">
        <v>190</v>
      </c>
      <c r="C4626" s="3" t="s">
        <v>221</v>
      </c>
      <c r="D4626" s="4">
        <v>0.10078995201709122</v>
      </c>
      <c r="E4626" t="str">
        <f t="shared" si="144"/>
        <v>Dec</v>
      </c>
      <c r="F4626" t="str">
        <f t="shared" si="145"/>
        <v>2028</v>
      </c>
    </row>
    <row r="4627" spans="1:6" x14ac:dyDescent="0.25">
      <c r="A4627" s="5" t="s">
        <v>249</v>
      </c>
      <c r="B4627" s="3" t="s">
        <v>190</v>
      </c>
      <c r="C4627" s="3" t="s">
        <v>222</v>
      </c>
      <c r="D4627" s="4">
        <v>9.4759783947692591E-2</v>
      </c>
      <c r="E4627" t="str">
        <f t="shared" si="144"/>
        <v>Jan</v>
      </c>
      <c r="F4627" t="str">
        <f t="shared" si="145"/>
        <v>2029</v>
      </c>
    </row>
    <row r="4628" spans="1:6" x14ac:dyDescent="0.25">
      <c r="A4628" s="5" t="s">
        <v>249</v>
      </c>
      <c r="B4628" s="3" t="s">
        <v>190</v>
      </c>
      <c r="C4628" s="3" t="s">
        <v>223</v>
      </c>
      <c r="D4628" s="4">
        <v>8.8729615878293977E-2</v>
      </c>
      <c r="E4628" t="str">
        <f t="shared" si="144"/>
        <v>Feb</v>
      </c>
      <c r="F4628" t="str">
        <f t="shared" si="145"/>
        <v>2029</v>
      </c>
    </row>
    <row r="4629" spans="1:6" x14ac:dyDescent="0.25">
      <c r="A4629" s="5" t="s">
        <v>249</v>
      </c>
      <c r="B4629" s="3" t="s">
        <v>190</v>
      </c>
      <c r="C4629" s="3" t="s">
        <v>224</v>
      </c>
      <c r="D4629" s="4">
        <v>8.1837995227552696E-2</v>
      </c>
      <c r="E4629" t="str">
        <f t="shared" si="144"/>
        <v>Mar</v>
      </c>
      <c r="F4629" t="str">
        <f t="shared" si="145"/>
        <v>2029</v>
      </c>
    </row>
    <row r="4630" spans="1:6" x14ac:dyDescent="0.25">
      <c r="A4630" s="5" t="s">
        <v>249</v>
      </c>
      <c r="B4630" s="3" t="s">
        <v>190</v>
      </c>
      <c r="C4630" s="3" t="s">
        <v>225</v>
      </c>
      <c r="D4630" s="4">
        <v>7.7530732320839388E-2</v>
      </c>
      <c r="E4630" t="str">
        <f t="shared" si="144"/>
        <v>Apr</v>
      </c>
      <c r="F4630" t="str">
        <f t="shared" si="145"/>
        <v>2029</v>
      </c>
    </row>
    <row r="4631" spans="1:6" x14ac:dyDescent="0.25">
      <c r="A4631" s="5" t="s">
        <v>249</v>
      </c>
      <c r="B4631" s="3" t="s">
        <v>190</v>
      </c>
      <c r="C4631" s="3" t="s">
        <v>226</v>
      </c>
      <c r="D4631" s="4">
        <v>7.1500564251440774E-2</v>
      </c>
      <c r="E4631" t="str">
        <f t="shared" si="144"/>
        <v>May</v>
      </c>
      <c r="F4631" t="str">
        <f t="shared" si="145"/>
        <v>2029</v>
      </c>
    </row>
    <row r="4632" spans="1:6" x14ac:dyDescent="0.25">
      <c r="A4632" s="5" t="s">
        <v>249</v>
      </c>
      <c r="B4632" s="3" t="s">
        <v>190</v>
      </c>
      <c r="C4632" s="3" t="s">
        <v>227</v>
      </c>
      <c r="D4632" s="4">
        <v>6.719330134472748E-2</v>
      </c>
      <c r="E4632" t="str">
        <f t="shared" si="144"/>
        <v>Jun</v>
      </c>
      <c r="F4632" t="str">
        <f t="shared" si="145"/>
        <v>2029</v>
      </c>
    </row>
    <row r="4633" spans="1:6" x14ac:dyDescent="0.25">
      <c r="A4633" s="5" t="s">
        <v>249</v>
      </c>
      <c r="B4633" s="3" t="s">
        <v>228</v>
      </c>
      <c r="C4633" s="3" t="s">
        <v>7</v>
      </c>
      <c r="D4633" s="4">
        <v>5164066.4469763394</v>
      </c>
      <c r="E4633" t="str">
        <f t="shared" si="144"/>
        <v>Apr</v>
      </c>
      <c r="F4633" t="str">
        <f t="shared" si="145"/>
        <v>2011</v>
      </c>
    </row>
    <row r="4634" spans="1:6" x14ac:dyDescent="0.25">
      <c r="A4634" s="5" t="s">
        <v>249</v>
      </c>
      <c r="B4634" s="3" t="s">
        <v>228</v>
      </c>
      <c r="C4634" s="3" t="s">
        <v>8</v>
      </c>
      <c r="D4634" s="4">
        <v>9378845.9111386016</v>
      </c>
      <c r="E4634" t="str">
        <f t="shared" si="144"/>
        <v>May</v>
      </c>
      <c r="F4634" t="str">
        <f t="shared" si="145"/>
        <v>2011</v>
      </c>
    </row>
    <row r="4635" spans="1:6" x14ac:dyDescent="0.25">
      <c r="A4635" s="5" t="s">
        <v>249</v>
      </c>
      <c r="B4635" s="3" t="s">
        <v>228</v>
      </c>
      <c r="C4635" s="3" t="s">
        <v>9</v>
      </c>
      <c r="D4635" s="4">
        <v>6838241.594979031</v>
      </c>
      <c r="E4635" t="str">
        <f t="shared" si="144"/>
        <v>Jun</v>
      </c>
      <c r="F4635" t="str">
        <f t="shared" si="145"/>
        <v>2011</v>
      </c>
    </row>
    <row r="4636" spans="1:6" x14ac:dyDescent="0.25">
      <c r="A4636" s="5" t="s">
        <v>249</v>
      </c>
      <c r="B4636" s="3" t="s">
        <v>228</v>
      </c>
      <c r="C4636" s="3" t="s">
        <v>10</v>
      </c>
      <c r="D4636" s="4">
        <v>5540650.1559262173</v>
      </c>
      <c r="E4636" t="str">
        <f t="shared" si="144"/>
        <v>Jul</v>
      </c>
      <c r="F4636" t="str">
        <f t="shared" si="145"/>
        <v>2011</v>
      </c>
    </row>
    <row r="4637" spans="1:6" x14ac:dyDescent="0.25">
      <c r="A4637" s="5" t="s">
        <v>249</v>
      </c>
      <c r="B4637" s="3" t="s">
        <v>228</v>
      </c>
      <c r="C4637" s="3" t="s">
        <v>11</v>
      </c>
      <c r="D4637" s="4">
        <v>4739767.3917988958</v>
      </c>
      <c r="E4637" t="str">
        <f t="shared" si="144"/>
        <v>Aug</v>
      </c>
      <c r="F4637" t="str">
        <f t="shared" si="145"/>
        <v>2011</v>
      </c>
    </row>
    <row r="4638" spans="1:6" x14ac:dyDescent="0.25">
      <c r="A4638" s="5" t="s">
        <v>249</v>
      </c>
      <c r="B4638" s="3" t="s">
        <v>228</v>
      </c>
      <c r="C4638" s="3" t="s">
        <v>12</v>
      </c>
      <c r="D4638" s="4">
        <v>4139134.536582204</v>
      </c>
      <c r="E4638" t="str">
        <f t="shared" si="144"/>
        <v>Sep</v>
      </c>
      <c r="F4638" t="str">
        <f t="shared" si="145"/>
        <v>2011</v>
      </c>
    </row>
    <row r="4639" spans="1:6" x14ac:dyDescent="0.25">
      <c r="A4639" s="5" t="s">
        <v>249</v>
      </c>
      <c r="B4639" s="3" t="s">
        <v>228</v>
      </c>
      <c r="C4639" s="3" t="s">
        <v>13</v>
      </c>
      <c r="D4639" s="4">
        <v>3593841.9882539045</v>
      </c>
      <c r="E4639" t="str">
        <f t="shared" si="144"/>
        <v>Oct</v>
      </c>
      <c r="F4639" t="str">
        <f t="shared" si="145"/>
        <v>2011</v>
      </c>
    </row>
    <row r="4640" spans="1:6" x14ac:dyDescent="0.25">
      <c r="A4640" s="5" t="s">
        <v>249</v>
      </c>
      <c r="B4640" s="3" t="s">
        <v>228</v>
      </c>
      <c r="C4640" s="3" t="s">
        <v>14</v>
      </c>
      <c r="D4640" s="4">
        <v>3350850.0794954225</v>
      </c>
      <c r="E4640" t="str">
        <f t="shared" si="144"/>
        <v>Nov</v>
      </c>
      <c r="F4640" t="str">
        <f t="shared" si="145"/>
        <v>2011</v>
      </c>
    </row>
    <row r="4641" spans="1:6" x14ac:dyDescent="0.25">
      <c r="A4641" s="5" t="s">
        <v>249</v>
      </c>
      <c r="B4641" s="3" t="s">
        <v>228</v>
      </c>
      <c r="C4641" s="3" t="s">
        <v>15</v>
      </c>
      <c r="D4641" s="4">
        <v>2774784.3202031543</v>
      </c>
      <c r="E4641" t="str">
        <f t="shared" si="144"/>
        <v>Dec</v>
      </c>
      <c r="F4641" t="str">
        <f t="shared" si="145"/>
        <v>2011</v>
      </c>
    </row>
    <row r="4642" spans="1:6" x14ac:dyDescent="0.25">
      <c r="A4642" s="5" t="s">
        <v>249</v>
      </c>
      <c r="B4642" s="3" t="s">
        <v>228</v>
      </c>
      <c r="C4642" s="3" t="s">
        <v>16</v>
      </c>
      <c r="D4642" s="4">
        <v>2605857.8421868961</v>
      </c>
      <c r="E4642" t="str">
        <f t="shared" si="144"/>
        <v>Jan</v>
      </c>
      <c r="F4642" t="str">
        <f t="shared" si="145"/>
        <v>2012</v>
      </c>
    </row>
    <row r="4643" spans="1:6" x14ac:dyDescent="0.25">
      <c r="A4643" s="5" t="s">
        <v>249</v>
      </c>
      <c r="B4643" s="3" t="s">
        <v>228</v>
      </c>
      <c r="C4643" s="3" t="s">
        <v>17</v>
      </c>
      <c r="D4643" s="4">
        <v>2389223.7279827138</v>
      </c>
      <c r="E4643" t="str">
        <f t="shared" si="144"/>
        <v>Feb</v>
      </c>
      <c r="F4643" t="str">
        <f t="shared" si="145"/>
        <v>2012</v>
      </c>
    </row>
    <row r="4644" spans="1:6" x14ac:dyDescent="0.25">
      <c r="A4644" s="5" t="s">
        <v>249</v>
      </c>
      <c r="B4644" s="3" t="s">
        <v>228</v>
      </c>
      <c r="C4644" s="3" t="s">
        <v>18</v>
      </c>
      <c r="D4644" s="4">
        <v>2188242.1668971493</v>
      </c>
      <c r="E4644" t="str">
        <f t="shared" si="144"/>
        <v>Mar</v>
      </c>
      <c r="F4644" t="str">
        <f t="shared" si="145"/>
        <v>2012</v>
      </c>
    </row>
    <row r="4645" spans="1:6" x14ac:dyDescent="0.25">
      <c r="A4645" s="5" t="s">
        <v>249</v>
      </c>
      <c r="B4645" s="3" t="s">
        <v>228</v>
      </c>
      <c r="C4645" s="3" t="s">
        <v>19</v>
      </c>
      <c r="D4645" s="4">
        <v>2076889.4993065142</v>
      </c>
      <c r="E4645" t="str">
        <f t="shared" si="144"/>
        <v>Apr</v>
      </c>
      <c r="F4645" t="str">
        <f t="shared" si="145"/>
        <v>2012</v>
      </c>
    </row>
    <row r="4646" spans="1:6" x14ac:dyDescent="0.25">
      <c r="A4646" s="5" t="s">
        <v>249</v>
      </c>
      <c r="B4646" s="3" t="s">
        <v>228</v>
      </c>
      <c r="C4646" s="3" t="s">
        <v>20</v>
      </c>
      <c r="D4646" s="4">
        <v>1980477.1605813624</v>
      </c>
      <c r="E4646" t="str">
        <f t="shared" si="144"/>
        <v>May</v>
      </c>
      <c r="F4646" t="str">
        <f t="shared" si="145"/>
        <v>2012</v>
      </c>
    </row>
    <row r="4647" spans="1:6" x14ac:dyDescent="0.25">
      <c r="A4647" s="5" t="s">
        <v>249</v>
      </c>
      <c r="B4647" s="3" t="s">
        <v>228</v>
      </c>
      <c r="C4647" s="3" t="s">
        <v>21</v>
      </c>
      <c r="D4647" s="4">
        <v>1860799.0832988799</v>
      </c>
      <c r="E4647" t="str">
        <f t="shared" si="144"/>
        <v>Jun</v>
      </c>
      <c r="F4647" t="str">
        <f t="shared" si="145"/>
        <v>2012</v>
      </c>
    </row>
    <row r="4648" spans="1:6" x14ac:dyDescent="0.25">
      <c r="A4648" s="5" t="s">
        <v>249</v>
      </c>
      <c r="B4648" s="3" t="s">
        <v>228</v>
      </c>
      <c r="C4648" s="3" t="s">
        <v>22</v>
      </c>
      <c r="D4648" s="4">
        <v>1700558.1215430284</v>
      </c>
      <c r="E4648" t="str">
        <f t="shared" si="144"/>
        <v>Jul</v>
      </c>
      <c r="F4648" t="str">
        <f t="shared" si="145"/>
        <v>2012</v>
      </c>
    </row>
    <row r="4649" spans="1:6" x14ac:dyDescent="0.25">
      <c r="A4649" s="5" t="s">
        <v>249</v>
      </c>
      <c r="B4649" s="3" t="s">
        <v>228</v>
      </c>
      <c r="C4649" s="3" t="s">
        <v>23</v>
      </c>
      <c r="D4649" s="4">
        <v>1618678.4141252856</v>
      </c>
      <c r="E4649" t="str">
        <f t="shared" si="144"/>
        <v>Aug</v>
      </c>
      <c r="F4649" t="str">
        <f t="shared" si="145"/>
        <v>2012</v>
      </c>
    </row>
    <row r="4650" spans="1:6" x14ac:dyDescent="0.25">
      <c r="A4650" s="5" t="s">
        <v>249</v>
      </c>
      <c r="B4650" s="3" t="s">
        <v>228</v>
      </c>
      <c r="C4650" s="3" t="s">
        <v>24</v>
      </c>
      <c r="D4650" s="4">
        <v>1547100.8984940471</v>
      </c>
      <c r="E4650" t="str">
        <f t="shared" si="144"/>
        <v>Sep</v>
      </c>
      <c r="F4650" t="str">
        <f t="shared" si="145"/>
        <v>2012</v>
      </c>
    </row>
    <row r="4651" spans="1:6" x14ac:dyDescent="0.25">
      <c r="A4651" s="5" t="s">
        <v>249</v>
      </c>
      <c r="B4651" s="3" t="s">
        <v>228</v>
      </c>
      <c r="C4651" s="3" t="s">
        <v>25</v>
      </c>
      <c r="D4651" s="4">
        <v>1513642.0671747876</v>
      </c>
      <c r="E4651" t="str">
        <f t="shared" si="144"/>
        <v>Oct</v>
      </c>
      <c r="F4651" t="str">
        <f t="shared" si="145"/>
        <v>2012</v>
      </c>
    </row>
    <row r="4652" spans="1:6" x14ac:dyDescent="0.25">
      <c r="A4652" s="5" t="s">
        <v>249</v>
      </c>
      <c r="B4652" s="3" t="s">
        <v>228</v>
      </c>
      <c r="C4652" s="3" t="s">
        <v>26</v>
      </c>
      <c r="D4652" s="4">
        <v>1452361.660268686</v>
      </c>
      <c r="E4652" t="str">
        <f t="shared" si="144"/>
        <v>Nov</v>
      </c>
      <c r="F4652" t="str">
        <f t="shared" si="145"/>
        <v>2012</v>
      </c>
    </row>
    <row r="4653" spans="1:6" x14ac:dyDescent="0.25">
      <c r="A4653" s="5" t="s">
        <v>249</v>
      </c>
      <c r="B4653" s="3" t="s">
        <v>228</v>
      </c>
      <c r="C4653" s="3" t="s">
        <v>27</v>
      </c>
      <c r="D4653" s="4">
        <v>1360405.6553323683</v>
      </c>
      <c r="E4653" t="str">
        <f t="shared" si="144"/>
        <v>Dec</v>
      </c>
      <c r="F4653" t="str">
        <f t="shared" si="145"/>
        <v>2012</v>
      </c>
    </row>
    <row r="4654" spans="1:6" x14ac:dyDescent="0.25">
      <c r="A4654" s="5" t="s">
        <v>249</v>
      </c>
      <c r="B4654" s="3" t="s">
        <v>228</v>
      </c>
      <c r="C4654" s="3" t="s">
        <v>28</v>
      </c>
      <c r="D4654" s="4">
        <v>1278079.1784068428</v>
      </c>
      <c r="E4654" t="str">
        <f t="shared" si="144"/>
        <v>Jan</v>
      </c>
      <c r="F4654" t="str">
        <f t="shared" si="145"/>
        <v>2013</v>
      </c>
    </row>
    <row r="4655" spans="1:6" x14ac:dyDescent="0.25">
      <c r="A4655" s="5" t="s">
        <v>249</v>
      </c>
      <c r="B4655" s="3" t="s">
        <v>228</v>
      </c>
      <c r="C4655" s="3" t="s">
        <v>29</v>
      </c>
      <c r="D4655" s="4">
        <v>1208714.3399806567</v>
      </c>
      <c r="E4655" t="str">
        <f t="shared" si="144"/>
        <v>Feb</v>
      </c>
      <c r="F4655" t="str">
        <f t="shared" si="145"/>
        <v>2013</v>
      </c>
    </row>
    <row r="4656" spans="1:6" x14ac:dyDescent="0.25">
      <c r="A4656" s="5" t="s">
        <v>249</v>
      </c>
      <c r="B4656" s="3" t="s">
        <v>228</v>
      </c>
      <c r="C4656" s="3" t="s">
        <v>30</v>
      </c>
      <c r="D4656" s="4">
        <v>1118860.7424944583</v>
      </c>
      <c r="E4656" t="str">
        <f t="shared" si="144"/>
        <v>Mar</v>
      </c>
      <c r="F4656" t="str">
        <f t="shared" si="145"/>
        <v>2013</v>
      </c>
    </row>
    <row r="4657" spans="1:6" x14ac:dyDescent="0.25">
      <c r="A4657" s="5" t="s">
        <v>249</v>
      </c>
      <c r="B4657" s="3" t="s">
        <v>228</v>
      </c>
      <c r="C4657" s="3" t="s">
        <v>31</v>
      </c>
      <c r="D4657" s="4">
        <v>1053547.2309851211</v>
      </c>
      <c r="E4657" t="str">
        <f t="shared" si="144"/>
        <v>Apr</v>
      </c>
      <c r="F4657" t="str">
        <f t="shared" si="145"/>
        <v>2013</v>
      </c>
    </row>
    <row r="4658" spans="1:6" x14ac:dyDescent="0.25">
      <c r="A4658" s="5" t="s">
        <v>249</v>
      </c>
      <c r="B4658" s="3" t="s">
        <v>228</v>
      </c>
      <c r="C4658" s="3" t="s">
        <v>32</v>
      </c>
      <c r="D4658" s="4">
        <v>996654.6065155922</v>
      </c>
      <c r="E4658" t="str">
        <f t="shared" si="144"/>
        <v>May</v>
      </c>
      <c r="F4658" t="str">
        <f t="shared" si="145"/>
        <v>2013</v>
      </c>
    </row>
    <row r="4659" spans="1:6" x14ac:dyDescent="0.25">
      <c r="A4659" s="5" t="s">
        <v>249</v>
      </c>
      <c r="B4659" s="3" t="s">
        <v>228</v>
      </c>
      <c r="C4659" s="3" t="s">
        <v>33</v>
      </c>
      <c r="D4659" s="4">
        <v>939344.48175272939</v>
      </c>
      <c r="E4659" t="str">
        <f t="shared" si="144"/>
        <v>Jun</v>
      </c>
      <c r="F4659" t="str">
        <f t="shared" si="145"/>
        <v>2013</v>
      </c>
    </row>
    <row r="4660" spans="1:6" x14ac:dyDescent="0.25">
      <c r="A4660" s="5" t="s">
        <v>249</v>
      </c>
      <c r="B4660" s="3" t="s">
        <v>228</v>
      </c>
      <c r="C4660" s="3" t="s">
        <v>34</v>
      </c>
      <c r="D4660" s="4">
        <v>902877.38136365265</v>
      </c>
      <c r="E4660" t="str">
        <f t="shared" si="144"/>
        <v>Jul</v>
      </c>
      <c r="F4660" t="str">
        <f t="shared" si="145"/>
        <v>2013</v>
      </c>
    </row>
    <row r="4661" spans="1:6" x14ac:dyDescent="0.25">
      <c r="A4661" s="5" t="s">
        <v>249</v>
      </c>
      <c r="B4661" s="3" t="s">
        <v>228</v>
      </c>
      <c r="C4661" s="3" t="s">
        <v>35</v>
      </c>
      <c r="D4661" s="4">
        <v>860776.26797068713</v>
      </c>
      <c r="E4661" t="str">
        <f t="shared" si="144"/>
        <v>Aug</v>
      </c>
      <c r="F4661" t="str">
        <f t="shared" si="145"/>
        <v>2013</v>
      </c>
    </row>
    <row r="4662" spans="1:6" x14ac:dyDescent="0.25">
      <c r="A4662" s="5" t="s">
        <v>249</v>
      </c>
      <c r="B4662" s="3" t="s">
        <v>228</v>
      </c>
      <c r="C4662" s="3" t="s">
        <v>36</v>
      </c>
      <c r="D4662" s="4">
        <v>813290.25690928986</v>
      </c>
      <c r="E4662" t="str">
        <f t="shared" si="144"/>
        <v>Sep</v>
      </c>
      <c r="F4662" t="str">
        <f t="shared" si="145"/>
        <v>2013</v>
      </c>
    </row>
    <row r="4663" spans="1:6" x14ac:dyDescent="0.25">
      <c r="A4663" s="5" t="s">
        <v>249</v>
      </c>
      <c r="B4663" s="3" t="s">
        <v>228</v>
      </c>
      <c r="C4663" s="3" t="s">
        <v>37</v>
      </c>
      <c r="D4663" s="4">
        <v>781967.1287035062</v>
      </c>
      <c r="E4663" t="str">
        <f t="shared" si="144"/>
        <v>Oct</v>
      </c>
      <c r="F4663" t="str">
        <f t="shared" si="145"/>
        <v>2013</v>
      </c>
    </row>
    <row r="4664" spans="1:6" x14ac:dyDescent="0.25">
      <c r="A4664" s="5" t="s">
        <v>249</v>
      </c>
      <c r="B4664" s="3" t="s">
        <v>228</v>
      </c>
      <c r="C4664" s="3" t="s">
        <v>38</v>
      </c>
      <c r="D4664" s="4">
        <v>759175.92100931308</v>
      </c>
      <c r="E4664" t="str">
        <f t="shared" si="144"/>
        <v>Nov</v>
      </c>
      <c r="F4664" t="str">
        <f t="shared" si="145"/>
        <v>2013</v>
      </c>
    </row>
    <row r="4665" spans="1:6" x14ac:dyDescent="0.25">
      <c r="A4665" s="5" t="s">
        <v>249</v>
      </c>
      <c r="B4665" s="3" t="s">
        <v>228</v>
      </c>
      <c r="C4665" s="3" t="s">
        <v>39</v>
      </c>
      <c r="D4665" s="4">
        <v>706273.50102869398</v>
      </c>
      <c r="E4665" t="str">
        <f t="shared" si="144"/>
        <v>Dec</v>
      </c>
      <c r="F4665" t="str">
        <f t="shared" si="145"/>
        <v>2013</v>
      </c>
    </row>
    <row r="4666" spans="1:6" x14ac:dyDescent="0.25">
      <c r="A4666" s="5" t="s">
        <v>249</v>
      </c>
      <c r="B4666" s="3" t="s">
        <v>228</v>
      </c>
      <c r="C4666" s="3" t="s">
        <v>40</v>
      </c>
      <c r="D4666" s="4">
        <v>681488.0910677067</v>
      </c>
      <c r="E4666" t="str">
        <f t="shared" si="144"/>
        <v>Jan</v>
      </c>
      <c r="F4666" t="str">
        <f t="shared" si="145"/>
        <v>2014</v>
      </c>
    </row>
    <row r="4667" spans="1:6" x14ac:dyDescent="0.25">
      <c r="A4667" s="5" t="s">
        <v>249</v>
      </c>
      <c r="B4667" s="3" t="s">
        <v>228</v>
      </c>
      <c r="C4667" s="3" t="s">
        <v>41</v>
      </c>
      <c r="D4667" s="4">
        <v>669559.01260890905</v>
      </c>
      <c r="E4667" t="str">
        <f t="shared" si="144"/>
        <v>Feb</v>
      </c>
      <c r="F4667" t="str">
        <f t="shared" si="145"/>
        <v>2014</v>
      </c>
    </row>
    <row r="4668" spans="1:6" x14ac:dyDescent="0.25">
      <c r="A4668" s="5" t="s">
        <v>249</v>
      </c>
      <c r="B4668" s="3" t="s">
        <v>228</v>
      </c>
      <c r="C4668" s="3" t="s">
        <v>42</v>
      </c>
      <c r="D4668" s="4">
        <v>648560.18843312538</v>
      </c>
      <c r="E4668" t="str">
        <f t="shared" si="144"/>
        <v>Mar</v>
      </c>
      <c r="F4668" t="str">
        <f t="shared" si="145"/>
        <v>2014</v>
      </c>
    </row>
    <row r="4669" spans="1:6" x14ac:dyDescent="0.25">
      <c r="A4669" s="5" t="s">
        <v>249</v>
      </c>
      <c r="B4669" s="3" t="s">
        <v>228</v>
      </c>
      <c r="C4669" s="3" t="s">
        <v>43</v>
      </c>
      <c r="D4669" s="4">
        <v>632701.88323141891</v>
      </c>
      <c r="E4669" t="str">
        <f t="shared" si="144"/>
        <v>Apr</v>
      </c>
      <c r="F4669" t="str">
        <f t="shared" si="145"/>
        <v>2014</v>
      </c>
    </row>
    <row r="4670" spans="1:6" x14ac:dyDescent="0.25">
      <c r="A4670" s="5" t="s">
        <v>249</v>
      </c>
      <c r="B4670" s="3" t="s">
        <v>228</v>
      </c>
      <c r="C4670" s="3" t="s">
        <v>44</v>
      </c>
      <c r="D4670" s="4">
        <v>617916.25316664274</v>
      </c>
      <c r="E4670" t="str">
        <f t="shared" si="144"/>
        <v>May</v>
      </c>
      <c r="F4670" t="str">
        <f t="shared" si="145"/>
        <v>2014</v>
      </c>
    </row>
    <row r="4671" spans="1:6" x14ac:dyDescent="0.25">
      <c r="A4671" s="5" t="s">
        <v>249</v>
      </c>
      <c r="B4671" s="3" t="s">
        <v>228</v>
      </c>
      <c r="C4671" s="3" t="s">
        <v>45</v>
      </c>
      <c r="D4671" s="4">
        <v>594823.28428079211</v>
      </c>
      <c r="E4671" t="str">
        <f t="shared" si="144"/>
        <v>Jun</v>
      </c>
      <c r="F4671" t="str">
        <f t="shared" si="145"/>
        <v>2014</v>
      </c>
    </row>
    <row r="4672" spans="1:6" x14ac:dyDescent="0.25">
      <c r="A4672" s="5" t="s">
        <v>249</v>
      </c>
      <c r="B4672" s="3" t="s">
        <v>228</v>
      </c>
      <c r="C4672" s="3" t="s">
        <v>46</v>
      </c>
      <c r="D4672" s="4">
        <v>593903.45588373672</v>
      </c>
      <c r="E4672" t="str">
        <f t="shared" si="144"/>
        <v>Jul</v>
      </c>
      <c r="F4672" t="str">
        <f t="shared" si="145"/>
        <v>2014</v>
      </c>
    </row>
    <row r="4673" spans="1:6" x14ac:dyDescent="0.25">
      <c r="A4673" s="5" t="s">
        <v>249</v>
      </c>
      <c r="B4673" s="3" t="s">
        <v>228</v>
      </c>
      <c r="C4673" s="3" t="s">
        <v>47</v>
      </c>
      <c r="D4673" s="4">
        <v>589994.04690429172</v>
      </c>
      <c r="E4673" t="str">
        <f t="shared" si="144"/>
        <v>Aug</v>
      </c>
      <c r="F4673" t="str">
        <f t="shared" si="145"/>
        <v>2014</v>
      </c>
    </row>
    <row r="4674" spans="1:6" x14ac:dyDescent="0.25">
      <c r="A4674" s="5" t="s">
        <v>249</v>
      </c>
      <c r="B4674" s="3" t="s">
        <v>228</v>
      </c>
      <c r="C4674" s="3" t="s">
        <v>48</v>
      </c>
      <c r="D4674" s="4">
        <v>577564.6734209127</v>
      </c>
      <c r="E4674" t="str">
        <f t="shared" si="144"/>
        <v>Sep</v>
      </c>
      <c r="F4674" t="str">
        <f t="shared" si="145"/>
        <v>2014</v>
      </c>
    </row>
    <row r="4675" spans="1:6" x14ac:dyDescent="0.25">
      <c r="A4675" s="5" t="s">
        <v>249</v>
      </c>
      <c r="B4675" s="3" t="s">
        <v>228</v>
      </c>
      <c r="C4675" s="3" t="s">
        <v>49</v>
      </c>
      <c r="D4675" s="4">
        <v>564633.88448570075</v>
      </c>
      <c r="E4675" t="str">
        <f t="shared" ref="E4675:E4738" si="146">MID(C4675,1,3)</f>
        <v>Oct</v>
      </c>
      <c r="F4675" t="str">
        <f t="shared" ref="F4675:F4738" si="147">MID(C4675,5,4)</f>
        <v>2014</v>
      </c>
    </row>
    <row r="4676" spans="1:6" x14ac:dyDescent="0.25">
      <c r="A4676" s="5" t="s">
        <v>249</v>
      </c>
      <c r="B4676" s="3" t="s">
        <v>228</v>
      </c>
      <c r="C4676" s="3" t="s">
        <v>50</v>
      </c>
      <c r="D4676" s="4">
        <v>557619.96494560526</v>
      </c>
      <c r="E4676" t="str">
        <f t="shared" si="146"/>
        <v>Nov</v>
      </c>
      <c r="F4676" t="str">
        <f t="shared" si="147"/>
        <v>2014</v>
      </c>
    </row>
    <row r="4677" spans="1:6" x14ac:dyDescent="0.25">
      <c r="A4677" s="5" t="s">
        <v>249</v>
      </c>
      <c r="B4677" s="3" t="s">
        <v>228</v>
      </c>
      <c r="C4677" s="3" t="s">
        <v>51</v>
      </c>
      <c r="D4677" s="4">
        <v>594156.70444536407</v>
      </c>
      <c r="E4677" t="str">
        <f t="shared" si="146"/>
        <v>Dec</v>
      </c>
      <c r="F4677" t="str">
        <f t="shared" si="147"/>
        <v>2014</v>
      </c>
    </row>
    <row r="4678" spans="1:6" x14ac:dyDescent="0.25">
      <c r="A4678" s="5" t="s">
        <v>249</v>
      </c>
      <c r="B4678" s="3" t="s">
        <v>228</v>
      </c>
      <c r="C4678" s="3" t="s">
        <v>52</v>
      </c>
      <c r="D4678" s="4">
        <v>587618.58174973086</v>
      </c>
      <c r="E4678" t="str">
        <f t="shared" si="146"/>
        <v>Jan</v>
      </c>
      <c r="F4678" t="str">
        <f t="shared" si="147"/>
        <v>2015</v>
      </c>
    </row>
    <row r="4679" spans="1:6" x14ac:dyDescent="0.25">
      <c r="A4679" s="5" t="s">
        <v>249</v>
      </c>
      <c r="B4679" s="3" t="s">
        <v>228</v>
      </c>
      <c r="C4679" s="3" t="s">
        <v>53</v>
      </c>
      <c r="D4679" s="4">
        <v>594243.78353445034</v>
      </c>
      <c r="E4679" t="str">
        <f t="shared" si="146"/>
        <v>Feb</v>
      </c>
      <c r="F4679" t="str">
        <f t="shared" si="147"/>
        <v>2015</v>
      </c>
    </row>
    <row r="4680" spans="1:6" x14ac:dyDescent="0.25">
      <c r="A4680" s="5" t="s">
        <v>249</v>
      </c>
      <c r="B4680" s="3" t="s">
        <v>228</v>
      </c>
      <c r="C4680" s="3" t="s">
        <v>54</v>
      </c>
      <c r="D4680" s="4">
        <v>575997.19709150796</v>
      </c>
      <c r="E4680" t="str">
        <f t="shared" si="146"/>
        <v>Mar</v>
      </c>
      <c r="F4680" t="str">
        <f t="shared" si="147"/>
        <v>2015</v>
      </c>
    </row>
    <row r="4681" spans="1:6" x14ac:dyDescent="0.25">
      <c r="A4681" s="5" t="s">
        <v>249</v>
      </c>
      <c r="B4681" s="3" t="s">
        <v>228</v>
      </c>
      <c r="C4681" s="3" t="s">
        <v>55</v>
      </c>
      <c r="D4681" s="4">
        <v>566089.02795127872</v>
      </c>
      <c r="E4681" t="str">
        <f t="shared" si="146"/>
        <v>Apr</v>
      </c>
      <c r="F4681" t="str">
        <f t="shared" si="147"/>
        <v>2015</v>
      </c>
    </row>
    <row r="4682" spans="1:6" x14ac:dyDescent="0.25">
      <c r="A4682" s="5" t="s">
        <v>249</v>
      </c>
      <c r="B4682" s="3" t="s">
        <v>228</v>
      </c>
      <c r="C4682" s="3" t="s">
        <v>56</v>
      </c>
      <c r="D4682" s="4">
        <v>552572.49009037239</v>
      </c>
      <c r="E4682" t="str">
        <f t="shared" si="146"/>
        <v>May</v>
      </c>
      <c r="F4682" t="str">
        <f t="shared" si="147"/>
        <v>2015</v>
      </c>
    </row>
    <row r="4683" spans="1:6" x14ac:dyDescent="0.25">
      <c r="A4683" s="5" t="s">
        <v>249</v>
      </c>
      <c r="B4683" s="3" t="s">
        <v>228</v>
      </c>
      <c r="C4683" s="3" t="s">
        <v>57</v>
      </c>
      <c r="D4683" s="4">
        <v>532419.58863183565</v>
      </c>
      <c r="E4683" t="str">
        <f t="shared" si="146"/>
        <v>Jun</v>
      </c>
      <c r="F4683" t="str">
        <f t="shared" si="147"/>
        <v>2015</v>
      </c>
    </row>
    <row r="4684" spans="1:6" x14ac:dyDescent="0.25">
      <c r="A4684" s="5" t="s">
        <v>249</v>
      </c>
      <c r="B4684" s="3" t="s">
        <v>228</v>
      </c>
      <c r="C4684" s="3" t="s">
        <v>58</v>
      </c>
      <c r="D4684" s="4">
        <v>517814.0841391969</v>
      </c>
      <c r="E4684" t="str">
        <f t="shared" si="146"/>
        <v>Jul</v>
      </c>
      <c r="F4684" t="str">
        <f t="shared" si="147"/>
        <v>2015</v>
      </c>
    </row>
    <row r="4685" spans="1:6" x14ac:dyDescent="0.25">
      <c r="A4685" s="5" t="s">
        <v>249</v>
      </c>
      <c r="B4685" s="3" t="s">
        <v>228</v>
      </c>
      <c r="C4685" s="3" t="s">
        <v>59</v>
      </c>
      <c r="D4685" s="4">
        <v>502706.02212626644</v>
      </c>
      <c r="E4685" t="str">
        <f t="shared" si="146"/>
        <v>Aug</v>
      </c>
      <c r="F4685" t="str">
        <f t="shared" si="147"/>
        <v>2015</v>
      </c>
    </row>
    <row r="4686" spans="1:6" x14ac:dyDescent="0.25">
      <c r="A4686" s="5" t="s">
        <v>249</v>
      </c>
      <c r="B4686" s="3" t="s">
        <v>228</v>
      </c>
      <c r="C4686" s="3" t="s">
        <v>60</v>
      </c>
      <c r="D4686" s="4">
        <v>487007.09779605456</v>
      </c>
      <c r="E4686" t="str">
        <f t="shared" si="146"/>
        <v>Sep</v>
      </c>
      <c r="F4686" t="str">
        <f t="shared" si="147"/>
        <v>2015</v>
      </c>
    </row>
    <row r="4687" spans="1:6" x14ac:dyDescent="0.25">
      <c r="A4687" s="5" t="s">
        <v>249</v>
      </c>
      <c r="B4687" s="3" t="s">
        <v>228</v>
      </c>
      <c r="C4687" s="3" t="s">
        <v>61</v>
      </c>
      <c r="D4687" s="4">
        <v>473214.45162772929</v>
      </c>
      <c r="E4687" t="str">
        <f t="shared" si="146"/>
        <v>Oct</v>
      </c>
      <c r="F4687" t="str">
        <f t="shared" si="147"/>
        <v>2015</v>
      </c>
    </row>
    <row r="4688" spans="1:6" x14ac:dyDescent="0.25">
      <c r="A4688" s="5" t="s">
        <v>249</v>
      </c>
      <c r="B4688" s="3" t="s">
        <v>228</v>
      </c>
      <c r="C4688" s="3" t="s">
        <v>62</v>
      </c>
      <c r="D4688" s="4">
        <v>463587.0377421499</v>
      </c>
      <c r="E4688" t="str">
        <f t="shared" si="146"/>
        <v>Nov</v>
      </c>
      <c r="F4688" t="str">
        <f t="shared" si="147"/>
        <v>2015</v>
      </c>
    </row>
    <row r="4689" spans="1:6" x14ac:dyDescent="0.25">
      <c r="A4689" s="5" t="s">
        <v>249</v>
      </c>
      <c r="B4689" s="3" t="s">
        <v>228</v>
      </c>
      <c r="C4689" s="3" t="s">
        <v>63</v>
      </c>
      <c r="D4689" s="4">
        <v>444004.63010363781</v>
      </c>
      <c r="E4689" t="str">
        <f t="shared" si="146"/>
        <v>Dec</v>
      </c>
      <c r="F4689" t="str">
        <f t="shared" si="147"/>
        <v>2015</v>
      </c>
    </row>
    <row r="4690" spans="1:6" x14ac:dyDescent="0.25">
      <c r="A4690" s="5" t="s">
        <v>249</v>
      </c>
      <c r="B4690" s="3" t="s">
        <v>228</v>
      </c>
      <c r="C4690" s="3" t="s">
        <v>64</v>
      </c>
      <c r="D4690" s="4">
        <v>432496.58783813642</v>
      </c>
      <c r="E4690" t="str">
        <f t="shared" si="146"/>
        <v>Jan</v>
      </c>
      <c r="F4690" t="str">
        <f t="shared" si="147"/>
        <v>2016</v>
      </c>
    </row>
    <row r="4691" spans="1:6" x14ac:dyDescent="0.25">
      <c r="A4691" s="5" t="s">
        <v>249</v>
      </c>
      <c r="B4691" s="3" t="s">
        <v>228</v>
      </c>
      <c r="C4691" s="3" t="s">
        <v>65</v>
      </c>
      <c r="D4691" s="4">
        <v>428884.19895617105</v>
      </c>
      <c r="E4691" t="str">
        <f t="shared" si="146"/>
        <v>Feb</v>
      </c>
      <c r="F4691" t="str">
        <f t="shared" si="147"/>
        <v>2016</v>
      </c>
    </row>
    <row r="4692" spans="1:6" x14ac:dyDescent="0.25">
      <c r="A4692" s="5" t="s">
        <v>249</v>
      </c>
      <c r="B4692" s="3" t="s">
        <v>228</v>
      </c>
      <c r="C4692" s="3" t="s">
        <v>66</v>
      </c>
      <c r="D4692" s="4">
        <v>406376.85546639469</v>
      </c>
      <c r="E4692" t="str">
        <f t="shared" si="146"/>
        <v>Mar</v>
      </c>
      <c r="F4692" t="str">
        <f t="shared" si="147"/>
        <v>2016</v>
      </c>
    </row>
    <row r="4693" spans="1:6" x14ac:dyDescent="0.25">
      <c r="A4693" s="5" t="s">
        <v>249</v>
      </c>
      <c r="B4693" s="3" t="s">
        <v>228</v>
      </c>
      <c r="C4693" s="3" t="s">
        <v>67</v>
      </c>
      <c r="D4693" s="4">
        <v>397695.78508536046</v>
      </c>
      <c r="E4693" t="str">
        <f t="shared" si="146"/>
        <v>Apr</v>
      </c>
      <c r="F4693" t="str">
        <f t="shared" si="147"/>
        <v>2016</v>
      </c>
    </row>
    <row r="4694" spans="1:6" x14ac:dyDescent="0.25">
      <c r="A4694" s="5" t="s">
        <v>249</v>
      </c>
      <c r="B4694" s="3" t="s">
        <v>228</v>
      </c>
      <c r="C4694" s="3" t="s">
        <v>68</v>
      </c>
      <c r="D4694" s="4">
        <v>393797.40057802602</v>
      </c>
      <c r="E4694" t="str">
        <f t="shared" si="146"/>
        <v>May</v>
      </c>
      <c r="F4694" t="str">
        <f t="shared" si="147"/>
        <v>2016</v>
      </c>
    </row>
    <row r="4695" spans="1:6" x14ac:dyDescent="0.25">
      <c r="A4695" s="5" t="s">
        <v>249</v>
      </c>
      <c r="B4695" s="3" t="s">
        <v>228</v>
      </c>
      <c r="C4695" s="3" t="s">
        <v>69</v>
      </c>
      <c r="D4695" s="4">
        <v>379886.00987181324</v>
      </c>
      <c r="E4695" t="str">
        <f t="shared" si="146"/>
        <v>Jun</v>
      </c>
      <c r="F4695" t="str">
        <f t="shared" si="147"/>
        <v>2016</v>
      </c>
    </row>
    <row r="4696" spans="1:6" x14ac:dyDescent="0.25">
      <c r="A4696" s="5" t="s">
        <v>249</v>
      </c>
      <c r="B4696" s="3" t="s">
        <v>228</v>
      </c>
      <c r="C4696" s="3" t="s">
        <v>70</v>
      </c>
      <c r="D4696" s="4">
        <v>371011.68213899015</v>
      </c>
      <c r="E4696" t="str">
        <f t="shared" si="146"/>
        <v>Jul</v>
      </c>
      <c r="F4696" t="str">
        <f t="shared" si="147"/>
        <v>2016</v>
      </c>
    </row>
    <row r="4697" spans="1:6" x14ac:dyDescent="0.25">
      <c r="A4697" s="5" t="s">
        <v>249</v>
      </c>
      <c r="B4697" s="3" t="s">
        <v>228</v>
      </c>
      <c r="C4697" s="3" t="s">
        <v>71</v>
      </c>
      <c r="D4697" s="4">
        <v>364306.32606778864</v>
      </c>
      <c r="E4697" t="str">
        <f t="shared" si="146"/>
        <v>Aug</v>
      </c>
      <c r="F4697" t="str">
        <f t="shared" si="147"/>
        <v>2016</v>
      </c>
    </row>
    <row r="4698" spans="1:6" x14ac:dyDescent="0.25">
      <c r="A4698" s="5" t="s">
        <v>249</v>
      </c>
      <c r="B4698" s="3" t="s">
        <v>228</v>
      </c>
      <c r="C4698" s="3" t="s">
        <v>72</v>
      </c>
      <c r="D4698" s="4">
        <v>358412.78243720182</v>
      </c>
      <c r="E4698" t="str">
        <f t="shared" si="146"/>
        <v>Sep</v>
      </c>
      <c r="F4698" t="str">
        <f t="shared" si="147"/>
        <v>2016</v>
      </c>
    </row>
    <row r="4699" spans="1:6" x14ac:dyDescent="0.25">
      <c r="A4699" s="5" t="s">
        <v>249</v>
      </c>
      <c r="B4699" s="3" t="s">
        <v>228</v>
      </c>
      <c r="C4699" s="3" t="s">
        <v>73</v>
      </c>
      <c r="D4699" s="4">
        <v>348864.14382860361</v>
      </c>
      <c r="E4699" t="str">
        <f t="shared" si="146"/>
        <v>Oct</v>
      </c>
      <c r="F4699" t="str">
        <f t="shared" si="147"/>
        <v>2016</v>
      </c>
    </row>
    <row r="4700" spans="1:6" x14ac:dyDescent="0.25">
      <c r="A4700" s="5" t="s">
        <v>249</v>
      </c>
      <c r="B4700" s="3" t="s">
        <v>228</v>
      </c>
      <c r="C4700" s="3" t="s">
        <v>74</v>
      </c>
      <c r="D4700" s="4">
        <v>342782.91545488569</v>
      </c>
      <c r="E4700" t="str">
        <f t="shared" si="146"/>
        <v>Nov</v>
      </c>
      <c r="F4700" t="str">
        <f t="shared" si="147"/>
        <v>2016</v>
      </c>
    </row>
    <row r="4701" spans="1:6" x14ac:dyDescent="0.25">
      <c r="A4701" s="5" t="s">
        <v>249</v>
      </c>
      <c r="B4701" s="3" t="s">
        <v>228</v>
      </c>
      <c r="C4701" s="3" t="s">
        <v>75</v>
      </c>
      <c r="D4701" s="4">
        <v>327005.27203739563</v>
      </c>
      <c r="E4701" t="str">
        <f t="shared" si="146"/>
        <v>Dec</v>
      </c>
      <c r="F4701" t="str">
        <f t="shared" si="147"/>
        <v>2016</v>
      </c>
    </row>
    <row r="4702" spans="1:6" x14ac:dyDescent="0.25">
      <c r="A4702" s="5" t="s">
        <v>249</v>
      </c>
      <c r="B4702" s="3" t="s">
        <v>228</v>
      </c>
      <c r="C4702" s="3" t="s">
        <v>76</v>
      </c>
      <c r="D4702" s="4">
        <v>317529.24126925733</v>
      </c>
      <c r="E4702" t="str">
        <f t="shared" si="146"/>
        <v>Jan</v>
      </c>
      <c r="F4702" t="str">
        <f t="shared" si="147"/>
        <v>2017</v>
      </c>
    </row>
    <row r="4703" spans="1:6" x14ac:dyDescent="0.25">
      <c r="A4703" s="5" t="s">
        <v>249</v>
      </c>
      <c r="B4703" s="3" t="s">
        <v>228</v>
      </c>
      <c r="C4703" s="3" t="s">
        <v>77</v>
      </c>
      <c r="D4703" s="4">
        <v>316770.39573703898</v>
      </c>
      <c r="E4703" t="str">
        <f t="shared" si="146"/>
        <v>Feb</v>
      </c>
      <c r="F4703" t="str">
        <f t="shared" si="147"/>
        <v>2017</v>
      </c>
    </row>
    <row r="4704" spans="1:6" x14ac:dyDescent="0.25">
      <c r="A4704" s="5" t="s">
        <v>249</v>
      </c>
      <c r="B4704" s="3" t="s">
        <v>228</v>
      </c>
      <c r="C4704" s="3" t="s">
        <v>78</v>
      </c>
      <c r="D4704" s="4">
        <v>303160.74236934865</v>
      </c>
      <c r="E4704" t="str">
        <f t="shared" si="146"/>
        <v>Mar</v>
      </c>
      <c r="F4704" t="str">
        <f t="shared" si="147"/>
        <v>2017</v>
      </c>
    </row>
    <row r="4705" spans="1:6" x14ac:dyDescent="0.25">
      <c r="A4705" s="5" t="s">
        <v>249</v>
      </c>
      <c r="B4705" s="3" t="s">
        <v>228</v>
      </c>
      <c r="C4705" s="3" t="s">
        <v>79</v>
      </c>
      <c r="D4705" s="4">
        <v>300607.57230483013</v>
      </c>
      <c r="E4705" t="str">
        <f t="shared" si="146"/>
        <v>Apr</v>
      </c>
      <c r="F4705" t="str">
        <f t="shared" si="147"/>
        <v>2017</v>
      </c>
    </row>
    <row r="4706" spans="1:6" x14ac:dyDescent="0.25">
      <c r="A4706" s="5" t="s">
        <v>249</v>
      </c>
      <c r="B4706" s="3" t="s">
        <v>228</v>
      </c>
      <c r="C4706" s="3" t="s">
        <v>80</v>
      </c>
      <c r="D4706" s="4">
        <v>299522.89349388971</v>
      </c>
      <c r="E4706" t="str">
        <f t="shared" si="146"/>
        <v>May</v>
      </c>
      <c r="F4706" t="str">
        <f t="shared" si="147"/>
        <v>2017</v>
      </c>
    </row>
    <row r="4707" spans="1:6" x14ac:dyDescent="0.25">
      <c r="A4707" s="5" t="s">
        <v>249</v>
      </c>
      <c r="B4707" s="3" t="s">
        <v>228</v>
      </c>
      <c r="C4707" s="3" t="s">
        <v>81</v>
      </c>
      <c r="D4707" s="4">
        <v>290620.44777931308</v>
      </c>
      <c r="E4707" t="str">
        <f t="shared" si="146"/>
        <v>Jun</v>
      </c>
      <c r="F4707" t="str">
        <f t="shared" si="147"/>
        <v>2017</v>
      </c>
    </row>
    <row r="4708" spans="1:6" x14ac:dyDescent="0.25">
      <c r="A4708" s="5" t="s">
        <v>249</v>
      </c>
      <c r="B4708" s="3" t="s">
        <v>228</v>
      </c>
      <c r="C4708" s="3" t="s">
        <v>82</v>
      </c>
      <c r="D4708" s="4">
        <v>286408.62228718417</v>
      </c>
      <c r="E4708" t="str">
        <f t="shared" si="146"/>
        <v>Jul</v>
      </c>
      <c r="F4708" t="str">
        <f t="shared" si="147"/>
        <v>2017</v>
      </c>
    </row>
    <row r="4709" spans="1:6" x14ac:dyDescent="0.25">
      <c r="A4709" s="5" t="s">
        <v>249</v>
      </c>
      <c r="B4709" s="3" t="s">
        <v>228</v>
      </c>
      <c r="C4709" s="3" t="s">
        <v>83</v>
      </c>
      <c r="D4709" s="4">
        <v>278449.43068808696</v>
      </c>
      <c r="E4709" t="str">
        <f t="shared" si="146"/>
        <v>Aug</v>
      </c>
      <c r="F4709" t="str">
        <f t="shared" si="147"/>
        <v>2017</v>
      </c>
    </row>
    <row r="4710" spans="1:6" x14ac:dyDescent="0.25">
      <c r="A4710" s="5" t="s">
        <v>249</v>
      </c>
      <c r="B4710" s="3" t="s">
        <v>228</v>
      </c>
      <c r="C4710" s="3" t="s">
        <v>84</v>
      </c>
      <c r="D4710" s="4">
        <v>272188.85474129714</v>
      </c>
      <c r="E4710" t="str">
        <f t="shared" si="146"/>
        <v>Sep</v>
      </c>
      <c r="F4710" t="str">
        <f t="shared" si="147"/>
        <v>2017</v>
      </c>
    </row>
    <row r="4711" spans="1:6" x14ac:dyDescent="0.25">
      <c r="A4711" s="5" t="s">
        <v>249</v>
      </c>
      <c r="B4711" s="3" t="s">
        <v>228</v>
      </c>
      <c r="C4711" s="3" t="s">
        <v>85</v>
      </c>
      <c r="D4711" s="4">
        <v>267308.46276944689</v>
      </c>
      <c r="E4711" t="str">
        <f t="shared" si="146"/>
        <v>Oct</v>
      </c>
      <c r="F4711" t="str">
        <f t="shared" si="147"/>
        <v>2017</v>
      </c>
    </row>
    <row r="4712" spans="1:6" x14ac:dyDescent="0.25">
      <c r="A4712" s="5" t="s">
        <v>249</v>
      </c>
      <c r="B4712" s="3" t="s">
        <v>228</v>
      </c>
      <c r="C4712" s="3" t="s">
        <v>86</v>
      </c>
      <c r="D4712" s="4">
        <v>262984.6537297201</v>
      </c>
      <c r="E4712" t="str">
        <f t="shared" si="146"/>
        <v>Nov</v>
      </c>
      <c r="F4712" t="str">
        <f t="shared" si="147"/>
        <v>2017</v>
      </c>
    </row>
    <row r="4713" spans="1:6" x14ac:dyDescent="0.25">
      <c r="A4713" s="5" t="s">
        <v>249</v>
      </c>
      <c r="B4713" s="3" t="s">
        <v>228</v>
      </c>
      <c r="C4713" s="3" t="s">
        <v>87</v>
      </c>
      <c r="D4713" s="4">
        <v>251357.7252216638</v>
      </c>
      <c r="E4713" t="str">
        <f t="shared" si="146"/>
        <v>Dec</v>
      </c>
      <c r="F4713" t="str">
        <f t="shared" si="147"/>
        <v>2017</v>
      </c>
    </row>
    <row r="4714" spans="1:6" x14ac:dyDescent="0.25">
      <c r="A4714" s="5" t="s">
        <v>249</v>
      </c>
      <c r="B4714" s="3" t="s">
        <v>228</v>
      </c>
      <c r="C4714" s="3" t="s">
        <v>88</v>
      </c>
      <c r="D4714" s="4">
        <v>247514.51901300965</v>
      </c>
      <c r="E4714" t="str">
        <f t="shared" si="146"/>
        <v>Jan</v>
      </c>
      <c r="F4714" t="str">
        <f t="shared" si="147"/>
        <v>2018</v>
      </c>
    </row>
    <row r="4715" spans="1:6" x14ac:dyDescent="0.25">
      <c r="A4715" s="5" t="s">
        <v>249</v>
      </c>
      <c r="B4715" s="3" t="s">
        <v>228</v>
      </c>
      <c r="C4715" s="3" t="s">
        <v>89</v>
      </c>
      <c r="D4715" s="4">
        <v>248363.75660987571</v>
      </c>
      <c r="E4715" t="str">
        <f t="shared" si="146"/>
        <v>Feb</v>
      </c>
      <c r="F4715" t="str">
        <f t="shared" si="147"/>
        <v>2018</v>
      </c>
    </row>
    <row r="4716" spans="1:6" x14ac:dyDescent="0.25">
      <c r="A4716" s="5" t="s">
        <v>249</v>
      </c>
      <c r="B4716" s="3" t="s">
        <v>228</v>
      </c>
      <c r="C4716" s="3" t="s">
        <v>90</v>
      </c>
      <c r="D4716" s="4">
        <v>237852.70613569085</v>
      </c>
      <c r="E4716" t="str">
        <f t="shared" si="146"/>
        <v>Mar</v>
      </c>
      <c r="F4716" t="str">
        <f t="shared" si="147"/>
        <v>2018</v>
      </c>
    </row>
    <row r="4717" spans="1:6" x14ac:dyDescent="0.25">
      <c r="A4717" s="5" t="s">
        <v>249</v>
      </c>
      <c r="B4717" s="3" t="s">
        <v>228</v>
      </c>
      <c r="C4717" s="3" t="s">
        <v>91</v>
      </c>
      <c r="D4717" s="4">
        <v>237435.58753086324</v>
      </c>
      <c r="E4717" t="str">
        <f t="shared" si="146"/>
        <v>Apr</v>
      </c>
      <c r="F4717" t="str">
        <f t="shared" si="147"/>
        <v>2018</v>
      </c>
    </row>
    <row r="4718" spans="1:6" x14ac:dyDescent="0.25">
      <c r="A4718" s="5" t="s">
        <v>249</v>
      </c>
      <c r="B4718" s="3" t="s">
        <v>228</v>
      </c>
      <c r="C4718" s="3" t="s">
        <v>92</v>
      </c>
      <c r="D4718" s="4">
        <v>237970.43069846919</v>
      </c>
      <c r="E4718" t="str">
        <f t="shared" si="146"/>
        <v>May</v>
      </c>
      <c r="F4718" t="str">
        <f t="shared" si="147"/>
        <v>2018</v>
      </c>
    </row>
    <row r="4719" spans="1:6" x14ac:dyDescent="0.25">
      <c r="A4719" s="5" t="s">
        <v>249</v>
      </c>
      <c r="B4719" s="3" t="s">
        <v>228</v>
      </c>
      <c r="C4719" s="3" t="s">
        <v>93</v>
      </c>
      <c r="D4719" s="4">
        <v>229755.37707756</v>
      </c>
      <c r="E4719" t="str">
        <f t="shared" si="146"/>
        <v>Jun</v>
      </c>
      <c r="F4719" t="str">
        <f t="shared" si="147"/>
        <v>2018</v>
      </c>
    </row>
    <row r="4720" spans="1:6" x14ac:dyDescent="0.25">
      <c r="A4720" s="5" t="s">
        <v>249</v>
      </c>
      <c r="B4720" s="3" t="s">
        <v>228</v>
      </c>
      <c r="C4720" s="3" t="s">
        <v>94</v>
      </c>
      <c r="D4720" s="4">
        <v>227294.38685421291</v>
      </c>
      <c r="E4720" t="str">
        <f t="shared" si="146"/>
        <v>Jul</v>
      </c>
      <c r="F4720" t="str">
        <f t="shared" si="147"/>
        <v>2018</v>
      </c>
    </row>
    <row r="4721" spans="1:6" x14ac:dyDescent="0.25">
      <c r="A4721" s="5" t="s">
        <v>249</v>
      </c>
      <c r="B4721" s="3" t="s">
        <v>228</v>
      </c>
      <c r="C4721" s="3" t="s">
        <v>95</v>
      </c>
      <c r="D4721" s="4">
        <v>224469.35997678642</v>
      </c>
      <c r="E4721" t="str">
        <f t="shared" si="146"/>
        <v>Aug</v>
      </c>
      <c r="F4721" t="str">
        <f t="shared" si="147"/>
        <v>2018</v>
      </c>
    </row>
    <row r="4722" spans="1:6" x14ac:dyDescent="0.25">
      <c r="A4722" s="5" t="s">
        <v>249</v>
      </c>
      <c r="B4722" s="3" t="s">
        <v>228</v>
      </c>
      <c r="C4722" s="3" t="s">
        <v>96</v>
      </c>
      <c r="D4722" s="4">
        <v>219244.46249619927</v>
      </c>
      <c r="E4722" t="str">
        <f t="shared" si="146"/>
        <v>Sep</v>
      </c>
      <c r="F4722" t="str">
        <f t="shared" si="147"/>
        <v>2018</v>
      </c>
    </row>
    <row r="4723" spans="1:6" x14ac:dyDescent="0.25">
      <c r="A4723" s="5" t="s">
        <v>249</v>
      </c>
      <c r="B4723" s="3" t="s">
        <v>228</v>
      </c>
      <c r="C4723" s="3" t="s">
        <v>97</v>
      </c>
      <c r="D4723" s="4">
        <v>213318.97922948751</v>
      </c>
      <c r="E4723" t="str">
        <f t="shared" si="146"/>
        <v>Oct</v>
      </c>
      <c r="F4723" t="str">
        <f t="shared" si="147"/>
        <v>2018</v>
      </c>
    </row>
    <row r="4724" spans="1:6" x14ac:dyDescent="0.25">
      <c r="A4724" s="5" t="s">
        <v>249</v>
      </c>
      <c r="B4724" s="3" t="s">
        <v>228</v>
      </c>
      <c r="C4724" s="3" t="s">
        <v>98</v>
      </c>
      <c r="D4724" s="4">
        <v>211490.79877120076</v>
      </c>
      <c r="E4724" t="str">
        <f t="shared" si="146"/>
        <v>Nov</v>
      </c>
      <c r="F4724" t="str">
        <f t="shared" si="147"/>
        <v>2018</v>
      </c>
    </row>
    <row r="4725" spans="1:6" x14ac:dyDescent="0.25">
      <c r="A4725" s="5" t="s">
        <v>249</v>
      </c>
      <c r="B4725" s="3" t="s">
        <v>228</v>
      </c>
      <c r="C4725" s="3" t="s">
        <v>99</v>
      </c>
      <c r="D4725" s="4">
        <v>202599.36006892828</v>
      </c>
      <c r="E4725" t="str">
        <f t="shared" si="146"/>
        <v>Dec</v>
      </c>
      <c r="F4725" t="str">
        <f t="shared" si="147"/>
        <v>2018</v>
      </c>
    </row>
    <row r="4726" spans="1:6" x14ac:dyDescent="0.25">
      <c r="A4726" s="5" t="s">
        <v>249</v>
      </c>
      <c r="B4726" s="3" t="s">
        <v>228</v>
      </c>
      <c r="C4726" s="3" t="s">
        <v>100</v>
      </c>
      <c r="D4726" s="4">
        <v>199867.80556704858</v>
      </c>
      <c r="E4726" t="str">
        <f t="shared" si="146"/>
        <v>Jan</v>
      </c>
      <c r="F4726" t="str">
        <f t="shared" si="147"/>
        <v>2019</v>
      </c>
    </row>
    <row r="4727" spans="1:6" x14ac:dyDescent="0.25">
      <c r="A4727" s="5" t="s">
        <v>249</v>
      </c>
      <c r="B4727" s="3" t="s">
        <v>228</v>
      </c>
      <c r="C4727" s="3" t="s">
        <v>101</v>
      </c>
      <c r="D4727" s="4">
        <v>203113.95870910125</v>
      </c>
      <c r="E4727" t="str">
        <f t="shared" si="146"/>
        <v>Feb</v>
      </c>
      <c r="F4727" t="str">
        <f t="shared" si="147"/>
        <v>2019</v>
      </c>
    </row>
    <row r="4728" spans="1:6" x14ac:dyDescent="0.25">
      <c r="A4728" s="5" t="s">
        <v>249</v>
      </c>
      <c r="B4728" s="3" t="s">
        <v>228</v>
      </c>
      <c r="C4728" s="3" t="s">
        <v>102</v>
      </c>
      <c r="D4728" s="4">
        <v>194863.16019857599</v>
      </c>
      <c r="E4728" t="str">
        <f t="shared" si="146"/>
        <v>Mar</v>
      </c>
      <c r="F4728" t="str">
        <f t="shared" si="147"/>
        <v>2019</v>
      </c>
    </row>
    <row r="4729" spans="1:6" x14ac:dyDescent="0.25">
      <c r="A4729" s="5" t="s">
        <v>249</v>
      </c>
      <c r="B4729" s="3" t="s">
        <v>228</v>
      </c>
      <c r="C4729" s="3" t="s">
        <v>103</v>
      </c>
      <c r="D4729" s="4">
        <v>192878.70325711864</v>
      </c>
      <c r="E4729" t="str">
        <f t="shared" si="146"/>
        <v>Apr</v>
      </c>
      <c r="F4729" t="str">
        <f t="shared" si="147"/>
        <v>2019</v>
      </c>
    </row>
    <row r="4730" spans="1:6" x14ac:dyDescent="0.25">
      <c r="A4730" s="5" t="s">
        <v>249</v>
      </c>
      <c r="B4730" s="3" t="s">
        <v>228</v>
      </c>
      <c r="C4730" s="3" t="s">
        <v>104</v>
      </c>
      <c r="D4730" s="4">
        <v>192064.06916269567</v>
      </c>
      <c r="E4730" t="str">
        <f t="shared" si="146"/>
        <v>May</v>
      </c>
      <c r="F4730" t="str">
        <f t="shared" si="147"/>
        <v>2019</v>
      </c>
    </row>
    <row r="4731" spans="1:6" x14ac:dyDescent="0.25">
      <c r="A4731" s="5" t="s">
        <v>249</v>
      </c>
      <c r="B4731" s="3" t="s">
        <v>228</v>
      </c>
      <c r="C4731" s="3" t="s">
        <v>105</v>
      </c>
      <c r="D4731" s="4">
        <v>187597.48967965681</v>
      </c>
      <c r="E4731" t="str">
        <f t="shared" si="146"/>
        <v>Jun</v>
      </c>
      <c r="F4731" t="str">
        <f t="shared" si="147"/>
        <v>2019</v>
      </c>
    </row>
    <row r="4732" spans="1:6" x14ac:dyDescent="0.25">
      <c r="A4732" s="5" t="s">
        <v>249</v>
      </c>
      <c r="B4732" s="3" t="s">
        <v>228</v>
      </c>
      <c r="C4732" s="3" t="s">
        <v>106</v>
      </c>
      <c r="D4732" s="4">
        <v>187259.44654587063</v>
      </c>
      <c r="E4732" t="str">
        <f t="shared" si="146"/>
        <v>Jul</v>
      </c>
      <c r="F4732" t="str">
        <f t="shared" si="147"/>
        <v>2019</v>
      </c>
    </row>
    <row r="4733" spans="1:6" x14ac:dyDescent="0.25">
      <c r="A4733" s="5" t="s">
        <v>249</v>
      </c>
      <c r="B4733" s="3" t="s">
        <v>228</v>
      </c>
      <c r="C4733" s="3" t="s">
        <v>107</v>
      </c>
      <c r="D4733" s="4">
        <v>182459.55865545088</v>
      </c>
      <c r="E4733" t="str">
        <f t="shared" si="146"/>
        <v>Aug</v>
      </c>
      <c r="F4733" t="str">
        <f t="shared" si="147"/>
        <v>2019</v>
      </c>
    </row>
    <row r="4734" spans="1:6" x14ac:dyDescent="0.25">
      <c r="A4734" s="5" t="s">
        <v>249</v>
      </c>
      <c r="B4734" s="3" t="s">
        <v>228</v>
      </c>
      <c r="C4734" s="3" t="s">
        <v>108</v>
      </c>
      <c r="D4734" s="4">
        <v>177926.68604627895</v>
      </c>
      <c r="E4734" t="str">
        <f t="shared" si="146"/>
        <v>Sep</v>
      </c>
      <c r="F4734" t="str">
        <f t="shared" si="147"/>
        <v>2019</v>
      </c>
    </row>
    <row r="4735" spans="1:6" x14ac:dyDescent="0.25">
      <c r="A4735" s="5" t="s">
        <v>249</v>
      </c>
      <c r="B4735" s="3" t="s">
        <v>228</v>
      </c>
      <c r="C4735" s="3" t="s">
        <v>109</v>
      </c>
      <c r="D4735" s="4">
        <v>174899.55116185488</v>
      </c>
      <c r="E4735" t="str">
        <f t="shared" si="146"/>
        <v>Oct</v>
      </c>
      <c r="F4735" t="str">
        <f t="shared" si="147"/>
        <v>2019</v>
      </c>
    </row>
    <row r="4736" spans="1:6" x14ac:dyDescent="0.25">
      <c r="A4736" s="5" t="s">
        <v>249</v>
      </c>
      <c r="B4736" s="3" t="s">
        <v>228</v>
      </c>
      <c r="C4736" s="3" t="s">
        <v>110</v>
      </c>
      <c r="D4736" s="4">
        <v>175317.66331245744</v>
      </c>
      <c r="E4736" t="str">
        <f t="shared" si="146"/>
        <v>Nov</v>
      </c>
      <c r="F4736" t="str">
        <f t="shared" si="147"/>
        <v>2019</v>
      </c>
    </row>
    <row r="4737" spans="1:6" x14ac:dyDescent="0.25">
      <c r="A4737" s="5" t="s">
        <v>249</v>
      </c>
      <c r="B4737" s="3" t="s">
        <v>228</v>
      </c>
      <c r="C4737" s="3" t="s">
        <v>111</v>
      </c>
      <c r="D4737" s="4">
        <v>167632.03711819474</v>
      </c>
      <c r="E4737" t="str">
        <f t="shared" si="146"/>
        <v>Dec</v>
      </c>
      <c r="F4737" t="str">
        <f t="shared" si="147"/>
        <v>2019</v>
      </c>
    </row>
    <row r="4738" spans="1:6" x14ac:dyDescent="0.25">
      <c r="A4738" s="5" t="s">
        <v>249</v>
      </c>
      <c r="B4738" s="3" t="s">
        <v>228</v>
      </c>
      <c r="C4738" s="3" t="s">
        <v>112</v>
      </c>
      <c r="D4738" s="4">
        <v>163052.51047164958</v>
      </c>
      <c r="E4738" t="str">
        <f t="shared" si="146"/>
        <v>Jan</v>
      </c>
      <c r="F4738" t="str">
        <f t="shared" si="147"/>
        <v>2020</v>
      </c>
    </row>
    <row r="4739" spans="1:6" x14ac:dyDescent="0.25">
      <c r="A4739" s="5" t="s">
        <v>249</v>
      </c>
      <c r="B4739" s="3" t="s">
        <v>228</v>
      </c>
      <c r="C4739" s="3" t="s">
        <v>113</v>
      </c>
      <c r="D4739" s="4">
        <v>164909.978877193</v>
      </c>
      <c r="E4739" t="str">
        <f t="shared" ref="E4739:E4802" si="148">MID(C4739,1,3)</f>
        <v>Feb</v>
      </c>
      <c r="F4739" t="str">
        <f t="shared" ref="F4739:F4802" si="149">MID(C4739,5,4)</f>
        <v>2020</v>
      </c>
    </row>
    <row r="4740" spans="1:6" x14ac:dyDescent="0.25">
      <c r="A4740" s="5" t="s">
        <v>249</v>
      </c>
      <c r="B4740" s="3" t="s">
        <v>228</v>
      </c>
      <c r="C4740" s="3" t="s">
        <v>114</v>
      </c>
      <c r="D4740" s="4">
        <v>161363.33911292092</v>
      </c>
      <c r="E4740" t="str">
        <f t="shared" si="148"/>
        <v>Mar</v>
      </c>
      <c r="F4740" t="str">
        <f t="shared" si="149"/>
        <v>2020</v>
      </c>
    </row>
    <row r="4741" spans="1:6" x14ac:dyDescent="0.25">
      <c r="A4741" s="5" t="s">
        <v>249</v>
      </c>
      <c r="B4741" s="3" t="s">
        <v>228</v>
      </c>
      <c r="C4741" s="3" t="s">
        <v>115</v>
      </c>
      <c r="D4741" s="4">
        <v>162121.89340976195</v>
      </c>
      <c r="E4741" t="str">
        <f t="shared" si="148"/>
        <v>Apr</v>
      </c>
      <c r="F4741" t="str">
        <f t="shared" si="149"/>
        <v>2020</v>
      </c>
    </row>
    <row r="4742" spans="1:6" x14ac:dyDescent="0.25">
      <c r="A4742" s="5" t="s">
        <v>249</v>
      </c>
      <c r="B4742" s="3" t="s">
        <v>228</v>
      </c>
      <c r="C4742" s="3" t="s">
        <v>116</v>
      </c>
      <c r="D4742" s="4">
        <v>153910.85602958314</v>
      </c>
      <c r="E4742" t="str">
        <f t="shared" si="148"/>
        <v>May</v>
      </c>
      <c r="F4742" t="str">
        <f t="shared" si="149"/>
        <v>2020</v>
      </c>
    </row>
    <row r="4743" spans="1:6" x14ac:dyDescent="0.25">
      <c r="A4743" s="5" t="s">
        <v>249</v>
      </c>
      <c r="B4743" s="3" t="s">
        <v>228</v>
      </c>
      <c r="C4743" s="3" t="s">
        <v>117</v>
      </c>
      <c r="D4743" s="4">
        <v>147442.7441086421</v>
      </c>
      <c r="E4743" t="str">
        <f t="shared" si="148"/>
        <v>Jun</v>
      </c>
      <c r="F4743" t="str">
        <f t="shared" si="149"/>
        <v>2020</v>
      </c>
    </row>
    <row r="4744" spans="1:6" x14ac:dyDescent="0.25">
      <c r="A4744" s="5" t="s">
        <v>249</v>
      </c>
      <c r="B4744" s="3" t="s">
        <v>228</v>
      </c>
      <c r="C4744" s="3" t="s">
        <v>118</v>
      </c>
      <c r="D4744" s="4">
        <v>147538.50021251087</v>
      </c>
      <c r="E4744" t="str">
        <f t="shared" si="148"/>
        <v>Jul</v>
      </c>
      <c r="F4744" t="str">
        <f t="shared" si="149"/>
        <v>2020</v>
      </c>
    </row>
    <row r="4745" spans="1:6" x14ac:dyDescent="0.25">
      <c r="A4745" s="5" t="s">
        <v>249</v>
      </c>
      <c r="B4745" s="3" t="s">
        <v>228</v>
      </c>
      <c r="C4745" s="3" t="s">
        <v>119</v>
      </c>
      <c r="D4745" s="4">
        <v>143519.57362162502</v>
      </c>
      <c r="E4745" t="str">
        <f t="shared" si="148"/>
        <v>Aug</v>
      </c>
      <c r="F4745" t="str">
        <f t="shared" si="149"/>
        <v>2020</v>
      </c>
    </row>
    <row r="4746" spans="1:6" x14ac:dyDescent="0.25">
      <c r="A4746" s="5" t="s">
        <v>249</v>
      </c>
      <c r="B4746" s="3" t="s">
        <v>228</v>
      </c>
      <c r="C4746" s="3" t="s">
        <v>120</v>
      </c>
      <c r="D4746" s="4">
        <v>141466.6445337336</v>
      </c>
      <c r="E4746" t="str">
        <f t="shared" si="148"/>
        <v>Sep</v>
      </c>
      <c r="F4746" t="str">
        <f t="shared" si="149"/>
        <v>2020</v>
      </c>
    </row>
    <row r="4747" spans="1:6" x14ac:dyDescent="0.25">
      <c r="A4747" s="5" t="s">
        <v>249</v>
      </c>
      <c r="B4747" s="3" t="s">
        <v>228</v>
      </c>
      <c r="C4747" s="3" t="s">
        <v>121</v>
      </c>
      <c r="D4747" s="4">
        <v>139987.8693053005</v>
      </c>
      <c r="E4747" t="str">
        <f t="shared" si="148"/>
        <v>Oct</v>
      </c>
      <c r="F4747" t="str">
        <f t="shared" si="149"/>
        <v>2020</v>
      </c>
    </row>
    <row r="4748" spans="1:6" x14ac:dyDescent="0.25">
      <c r="A4748" s="5" t="s">
        <v>249</v>
      </c>
      <c r="B4748" s="3" t="s">
        <v>228</v>
      </c>
      <c r="C4748" s="3" t="s">
        <v>122</v>
      </c>
      <c r="D4748" s="4">
        <v>140788.9483457552</v>
      </c>
      <c r="E4748" t="str">
        <f t="shared" si="148"/>
        <v>Nov</v>
      </c>
      <c r="F4748" t="str">
        <f t="shared" si="149"/>
        <v>2020</v>
      </c>
    </row>
    <row r="4749" spans="1:6" x14ac:dyDescent="0.25">
      <c r="A4749" s="5" t="s">
        <v>249</v>
      </c>
      <c r="B4749" s="3" t="s">
        <v>228</v>
      </c>
      <c r="C4749" s="3" t="s">
        <v>123</v>
      </c>
      <c r="D4749" s="4">
        <v>137651.37526047137</v>
      </c>
      <c r="E4749" t="str">
        <f t="shared" si="148"/>
        <v>Dec</v>
      </c>
      <c r="F4749" t="str">
        <f t="shared" si="149"/>
        <v>2020</v>
      </c>
    </row>
    <row r="4750" spans="1:6" x14ac:dyDescent="0.25">
      <c r="A4750" s="5" t="s">
        <v>249</v>
      </c>
      <c r="B4750" s="3" t="s">
        <v>228</v>
      </c>
      <c r="C4750" s="3" t="s">
        <v>124</v>
      </c>
      <c r="D4750" s="4">
        <v>140724.22487168317</v>
      </c>
      <c r="E4750" t="str">
        <f t="shared" si="148"/>
        <v>Jan</v>
      </c>
      <c r="F4750" t="str">
        <f t="shared" si="149"/>
        <v>2021</v>
      </c>
    </row>
    <row r="4751" spans="1:6" x14ac:dyDescent="0.25">
      <c r="A4751" s="5" t="s">
        <v>249</v>
      </c>
      <c r="B4751" s="3" t="s">
        <v>228</v>
      </c>
      <c r="C4751" s="3" t="s">
        <v>125</v>
      </c>
      <c r="D4751" s="4">
        <v>118969.77544823704</v>
      </c>
      <c r="E4751" t="str">
        <f t="shared" si="148"/>
        <v>Feb</v>
      </c>
      <c r="F4751" t="str">
        <f t="shared" si="149"/>
        <v>2021</v>
      </c>
    </row>
    <row r="4752" spans="1:6" x14ac:dyDescent="0.25">
      <c r="A4752" s="5" t="s">
        <v>249</v>
      </c>
      <c r="B4752" s="3" t="s">
        <v>228</v>
      </c>
      <c r="C4752" s="3" t="s">
        <v>126</v>
      </c>
      <c r="D4752" s="4">
        <v>116397.37245937217</v>
      </c>
      <c r="E4752" t="str">
        <f t="shared" si="148"/>
        <v>Mar</v>
      </c>
      <c r="F4752" t="str">
        <f t="shared" si="149"/>
        <v>2021</v>
      </c>
    </row>
    <row r="4753" spans="1:6" x14ac:dyDescent="0.25">
      <c r="A4753" s="5" t="s">
        <v>249</v>
      </c>
      <c r="B4753" s="3" t="s">
        <v>228</v>
      </c>
      <c r="C4753" s="3" t="s">
        <v>127</v>
      </c>
      <c r="D4753" s="4">
        <v>81380.033917786408</v>
      </c>
      <c r="E4753" t="str">
        <f t="shared" si="148"/>
        <v>Apr</v>
      </c>
      <c r="F4753" t="str">
        <f t="shared" si="149"/>
        <v>2021</v>
      </c>
    </row>
    <row r="4754" spans="1:6" x14ac:dyDescent="0.25">
      <c r="A4754" s="5" t="s">
        <v>249</v>
      </c>
      <c r="B4754" s="3" t="s">
        <v>228</v>
      </c>
      <c r="C4754" s="3" t="s">
        <v>128</v>
      </c>
      <c r="D4754" s="4">
        <v>79773.186565454031</v>
      </c>
      <c r="E4754" t="str">
        <f t="shared" si="148"/>
        <v>May</v>
      </c>
      <c r="F4754" t="str">
        <f t="shared" si="149"/>
        <v>2021</v>
      </c>
    </row>
    <row r="4755" spans="1:6" x14ac:dyDescent="0.25">
      <c r="A4755" s="5" t="s">
        <v>249</v>
      </c>
      <c r="B4755" s="3" t="s">
        <v>228</v>
      </c>
      <c r="C4755" s="3" t="s">
        <v>129</v>
      </c>
      <c r="D4755" s="4">
        <v>78273.23272378213</v>
      </c>
      <c r="E4755" t="str">
        <f t="shared" si="148"/>
        <v>Jun</v>
      </c>
      <c r="F4755" t="str">
        <f t="shared" si="149"/>
        <v>2021</v>
      </c>
    </row>
    <row r="4756" spans="1:6" x14ac:dyDescent="0.25">
      <c r="A4756" s="5" t="s">
        <v>249</v>
      </c>
      <c r="B4756" s="3" t="s">
        <v>228</v>
      </c>
      <c r="C4756" s="3" t="s">
        <v>130</v>
      </c>
      <c r="D4756" s="4">
        <v>77580.653630802102</v>
      </c>
      <c r="E4756" t="str">
        <f t="shared" si="148"/>
        <v>Jul</v>
      </c>
      <c r="F4756" t="str">
        <f t="shared" si="149"/>
        <v>2021</v>
      </c>
    </row>
    <row r="4757" spans="1:6" x14ac:dyDescent="0.25">
      <c r="A4757" s="5" t="s">
        <v>249</v>
      </c>
      <c r="B4757" s="3" t="s">
        <v>228</v>
      </c>
      <c r="C4757" s="3" t="s">
        <v>131</v>
      </c>
      <c r="D4757" s="4">
        <v>76483.784081695849</v>
      </c>
      <c r="E4757" t="str">
        <f t="shared" si="148"/>
        <v>Aug</v>
      </c>
      <c r="F4757" t="str">
        <f t="shared" si="149"/>
        <v>2021</v>
      </c>
    </row>
    <row r="4758" spans="1:6" x14ac:dyDescent="0.25">
      <c r="A4758" s="5" t="s">
        <v>249</v>
      </c>
      <c r="B4758" s="3" t="s">
        <v>228</v>
      </c>
      <c r="C4758" s="3" t="s">
        <v>132</v>
      </c>
      <c r="D4758" s="4">
        <v>75653.392730606545</v>
      </c>
      <c r="E4758" t="str">
        <f t="shared" si="148"/>
        <v>Sep</v>
      </c>
      <c r="F4758" t="str">
        <f t="shared" si="149"/>
        <v>2021</v>
      </c>
    </row>
    <row r="4759" spans="1:6" x14ac:dyDescent="0.25">
      <c r="A4759" s="5" t="s">
        <v>249</v>
      </c>
      <c r="B4759" s="3" t="s">
        <v>228</v>
      </c>
      <c r="C4759" s="3" t="s">
        <v>133</v>
      </c>
      <c r="D4759" s="4">
        <v>74790.23569603388</v>
      </c>
      <c r="E4759" t="str">
        <f t="shared" si="148"/>
        <v>Oct</v>
      </c>
      <c r="F4759" t="str">
        <f t="shared" si="149"/>
        <v>2021</v>
      </c>
    </row>
    <row r="4760" spans="1:6" x14ac:dyDescent="0.25">
      <c r="A4760" s="5" t="s">
        <v>249</v>
      </c>
      <c r="B4760" s="3" t="s">
        <v>228</v>
      </c>
      <c r="C4760" s="3" t="s">
        <v>134</v>
      </c>
      <c r="D4760" s="4">
        <v>73962.078846969845</v>
      </c>
      <c r="E4760" t="str">
        <f t="shared" si="148"/>
        <v>Nov</v>
      </c>
      <c r="F4760" t="str">
        <f t="shared" si="149"/>
        <v>2021</v>
      </c>
    </row>
    <row r="4761" spans="1:6" x14ac:dyDescent="0.25">
      <c r="A4761" s="5" t="s">
        <v>249</v>
      </c>
      <c r="B4761" s="3" t="s">
        <v>228</v>
      </c>
      <c r="C4761" s="3" t="s">
        <v>135</v>
      </c>
      <c r="D4761" s="4">
        <v>73144.36717926398</v>
      </c>
      <c r="E4761" t="str">
        <f t="shared" si="148"/>
        <v>Dec</v>
      </c>
      <c r="F4761" t="str">
        <f t="shared" si="149"/>
        <v>2021</v>
      </c>
    </row>
    <row r="4762" spans="1:6" x14ac:dyDescent="0.25">
      <c r="A4762" s="5" t="s">
        <v>249</v>
      </c>
      <c r="B4762" s="3" t="s">
        <v>228</v>
      </c>
      <c r="C4762" s="3" t="s">
        <v>136</v>
      </c>
      <c r="D4762" s="4">
        <v>72336.943548774594</v>
      </c>
      <c r="E4762" t="str">
        <f t="shared" si="148"/>
        <v>Jan</v>
      </c>
      <c r="F4762" t="str">
        <f t="shared" si="149"/>
        <v>2022</v>
      </c>
    </row>
    <row r="4763" spans="1:6" x14ac:dyDescent="0.25">
      <c r="A4763" s="5" t="s">
        <v>249</v>
      </c>
      <c r="B4763" s="3" t="s">
        <v>228</v>
      </c>
      <c r="C4763" s="3" t="s">
        <v>137</v>
      </c>
      <c r="D4763" s="4">
        <v>71547.752449982334</v>
      </c>
      <c r="E4763" t="str">
        <f t="shared" si="148"/>
        <v>Feb</v>
      </c>
      <c r="F4763" t="str">
        <f t="shared" si="149"/>
        <v>2022</v>
      </c>
    </row>
    <row r="4764" spans="1:6" x14ac:dyDescent="0.25">
      <c r="A4764" s="5" t="s">
        <v>249</v>
      </c>
      <c r="B4764" s="3" t="s">
        <v>228</v>
      </c>
      <c r="C4764" s="3" t="s">
        <v>138</v>
      </c>
      <c r="D4764" s="4">
        <v>70752.347660309431</v>
      </c>
      <c r="E4764" t="str">
        <f t="shared" si="148"/>
        <v>Mar</v>
      </c>
      <c r="F4764" t="str">
        <f t="shared" si="149"/>
        <v>2022</v>
      </c>
    </row>
    <row r="4765" spans="1:6" x14ac:dyDescent="0.25">
      <c r="A4765" s="5" t="s">
        <v>249</v>
      </c>
      <c r="B4765" s="3" t="s">
        <v>228</v>
      </c>
      <c r="C4765" s="3" t="s">
        <v>139</v>
      </c>
      <c r="D4765" s="4">
        <v>69974.578511793297</v>
      </c>
      <c r="E4765" t="str">
        <f t="shared" si="148"/>
        <v>Apr</v>
      </c>
      <c r="F4765" t="str">
        <f t="shared" si="149"/>
        <v>2022</v>
      </c>
    </row>
    <row r="4766" spans="1:6" x14ac:dyDescent="0.25">
      <c r="A4766" s="5" t="s">
        <v>249</v>
      </c>
      <c r="B4766" s="3" t="s">
        <v>228</v>
      </c>
      <c r="C4766" s="3" t="s">
        <v>140</v>
      </c>
      <c r="D4766" s="4">
        <v>69206.843902726483</v>
      </c>
      <c r="E4766" t="str">
        <f t="shared" si="148"/>
        <v>May</v>
      </c>
      <c r="F4766" t="str">
        <f t="shared" si="149"/>
        <v>2022</v>
      </c>
    </row>
    <row r="4767" spans="1:6" x14ac:dyDescent="0.25">
      <c r="A4767" s="5" t="s">
        <v>249</v>
      </c>
      <c r="B4767" s="3" t="s">
        <v>228</v>
      </c>
      <c r="C4767" s="3" t="s">
        <v>141</v>
      </c>
      <c r="D4767" s="4">
        <v>68448.618302904812</v>
      </c>
      <c r="E4767" t="str">
        <f t="shared" si="148"/>
        <v>Jun</v>
      </c>
      <c r="F4767" t="str">
        <f t="shared" si="149"/>
        <v>2022</v>
      </c>
    </row>
    <row r="4768" spans="1:6" x14ac:dyDescent="0.25">
      <c r="A4768" s="5" t="s">
        <v>249</v>
      </c>
      <c r="B4768" s="3" t="s">
        <v>228</v>
      </c>
      <c r="C4768" s="3" t="s">
        <v>142</v>
      </c>
      <c r="D4768" s="4">
        <v>67699.832990539537</v>
      </c>
      <c r="E4768" t="str">
        <f t="shared" si="148"/>
        <v>Jul</v>
      </c>
      <c r="F4768" t="str">
        <f t="shared" si="149"/>
        <v>2022</v>
      </c>
    </row>
    <row r="4769" spans="1:6" x14ac:dyDescent="0.25">
      <c r="A4769" s="5" t="s">
        <v>249</v>
      </c>
      <c r="B4769" s="3" t="s">
        <v>228</v>
      </c>
      <c r="C4769" s="3" t="s">
        <v>143</v>
      </c>
      <c r="D4769" s="4">
        <v>66960.323261152793</v>
      </c>
      <c r="E4769" t="str">
        <f t="shared" si="148"/>
        <v>Aug</v>
      </c>
      <c r="F4769" t="str">
        <f t="shared" si="149"/>
        <v>2022</v>
      </c>
    </row>
    <row r="4770" spans="1:6" x14ac:dyDescent="0.25">
      <c r="A4770" s="5" t="s">
        <v>249</v>
      </c>
      <c r="B4770" s="3" t="s">
        <v>228</v>
      </c>
      <c r="C4770" s="3" t="s">
        <v>144</v>
      </c>
      <c r="D4770" s="4">
        <v>66229.939654960675</v>
      </c>
      <c r="E4770" t="str">
        <f t="shared" si="148"/>
        <v>Sep</v>
      </c>
      <c r="F4770" t="str">
        <f t="shared" si="149"/>
        <v>2022</v>
      </c>
    </row>
    <row r="4771" spans="1:6" x14ac:dyDescent="0.25">
      <c r="A4771" s="5" t="s">
        <v>249</v>
      </c>
      <c r="B4771" s="3" t="s">
        <v>228</v>
      </c>
      <c r="C4771" s="3" t="s">
        <v>145</v>
      </c>
      <c r="D4771" s="4">
        <v>65508.561440114398</v>
      </c>
      <c r="E4771" t="str">
        <f t="shared" si="148"/>
        <v>Oct</v>
      </c>
      <c r="F4771" t="str">
        <f t="shared" si="149"/>
        <v>2022</v>
      </c>
    </row>
    <row r="4772" spans="1:6" x14ac:dyDescent="0.25">
      <c r="A4772" s="5" t="s">
        <v>249</v>
      </c>
      <c r="B4772" s="3" t="s">
        <v>228</v>
      </c>
      <c r="C4772" s="3" t="s">
        <v>146</v>
      </c>
      <c r="D4772" s="4">
        <v>64796.061793144559</v>
      </c>
      <c r="E4772" t="str">
        <f t="shared" si="148"/>
        <v>Nov</v>
      </c>
      <c r="F4772" t="str">
        <f t="shared" si="149"/>
        <v>2022</v>
      </c>
    </row>
    <row r="4773" spans="1:6" x14ac:dyDescent="0.25">
      <c r="A4773" s="5" t="s">
        <v>249</v>
      </c>
      <c r="B4773" s="3" t="s">
        <v>228</v>
      </c>
      <c r="C4773" s="3" t="s">
        <v>147</v>
      </c>
      <c r="D4773" s="4">
        <v>64092.305676055927</v>
      </c>
      <c r="E4773" t="str">
        <f t="shared" si="148"/>
        <v>Dec</v>
      </c>
      <c r="F4773" t="str">
        <f t="shared" si="149"/>
        <v>2022</v>
      </c>
    </row>
    <row r="4774" spans="1:6" x14ac:dyDescent="0.25">
      <c r="A4774" s="5" t="s">
        <v>249</v>
      </c>
      <c r="B4774" s="3" t="s">
        <v>228</v>
      </c>
      <c r="C4774" s="3" t="s">
        <v>148</v>
      </c>
      <c r="D4774" s="4">
        <v>63397.179225715219</v>
      </c>
      <c r="E4774" t="str">
        <f t="shared" si="148"/>
        <v>Jan</v>
      </c>
      <c r="F4774" t="str">
        <f t="shared" si="149"/>
        <v>2023</v>
      </c>
    </row>
    <row r="4775" spans="1:6" x14ac:dyDescent="0.25">
      <c r="A4775" s="5" t="s">
        <v>249</v>
      </c>
      <c r="B4775" s="3" t="s">
        <v>228</v>
      </c>
      <c r="C4775" s="3" t="s">
        <v>149</v>
      </c>
      <c r="D4775" s="4">
        <v>62711.711765112035</v>
      </c>
      <c r="E4775" t="str">
        <f t="shared" si="148"/>
        <v>Feb</v>
      </c>
      <c r="F4775" t="str">
        <f t="shared" si="149"/>
        <v>2023</v>
      </c>
    </row>
    <row r="4776" spans="1:6" x14ac:dyDescent="0.25">
      <c r="A4776" s="5" t="s">
        <v>249</v>
      </c>
      <c r="B4776" s="3" t="s">
        <v>228</v>
      </c>
      <c r="C4776" s="3" t="s">
        <v>150</v>
      </c>
      <c r="D4776" s="4">
        <v>62032.314369947366</v>
      </c>
      <c r="E4776" t="str">
        <f t="shared" si="148"/>
        <v>Mar</v>
      </c>
      <c r="F4776" t="str">
        <f t="shared" si="149"/>
        <v>2023</v>
      </c>
    </row>
    <row r="4777" spans="1:6" x14ac:dyDescent="0.25">
      <c r="A4777" s="5" t="s">
        <v>249</v>
      </c>
      <c r="B4777" s="3" t="s">
        <v>228</v>
      </c>
      <c r="C4777" s="3" t="s">
        <v>151</v>
      </c>
      <c r="D4777" s="4">
        <v>61362.344608085587</v>
      </c>
      <c r="E4777" t="str">
        <f t="shared" si="148"/>
        <v>Apr</v>
      </c>
      <c r="F4777" t="str">
        <f t="shared" si="149"/>
        <v>2023</v>
      </c>
    </row>
    <row r="4778" spans="1:6" x14ac:dyDescent="0.25">
      <c r="A4778" s="5" t="s">
        <v>249</v>
      </c>
      <c r="B4778" s="3" t="s">
        <v>228</v>
      </c>
      <c r="C4778" s="3" t="s">
        <v>152</v>
      </c>
      <c r="D4778" s="4">
        <v>60665.3739984692</v>
      </c>
      <c r="E4778" t="str">
        <f t="shared" si="148"/>
        <v>May</v>
      </c>
      <c r="F4778" t="str">
        <f t="shared" si="149"/>
        <v>2023</v>
      </c>
    </row>
    <row r="4779" spans="1:6" x14ac:dyDescent="0.25">
      <c r="A4779" s="5" t="s">
        <v>249</v>
      </c>
      <c r="B4779" s="3" t="s">
        <v>228</v>
      </c>
      <c r="C4779" s="3" t="s">
        <v>153</v>
      </c>
      <c r="D4779" s="4">
        <v>60011.595946033434</v>
      </c>
      <c r="E4779" t="str">
        <f t="shared" si="148"/>
        <v>Jun</v>
      </c>
      <c r="F4779" t="str">
        <f t="shared" si="149"/>
        <v>2023</v>
      </c>
    </row>
    <row r="4780" spans="1:6" x14ac:dyDescent="0.25">
      <c r="A4780" s="5" t="s">
        <v>249</v>
      </c>
      <c r="B4780" s="3" t="s">
        <v>228</v>
      </c>
      <c r="C4780" s="3" t="s">
        <v>154</v>
      </c>
      <c r="D4780" s="4">
        <v>59365.7506994211</v>
      </c>
      <c r="E4780" t="str">
        <f t="shared" si="148"/>
        <v>Jul</v>
      </c>
      <c r="F4780" t="str">
        <f t="shared" si="149"/>
        <v>2023</v>
      </c>
    </row>
    <row r="4781" spans="1:6" x14ac:dyDescent="0.25">
      <c r="A4781" s="5" t="s">
        <v>249</v>
      </c>
      <c r="B4781" s="3" t="s">
        <v>228</v>
      </c>
      <c r="C4781" s="3" t="s">
        <v>155</v>
      </c>
      <c r="D4781" s="4">
        <v>58727.723126783421</v>
      </c>
      <c r="E4781" t="str">
        <f t="shared" si="148"/>
        <v>Aug</v>
      </c>
      <c r="F4781" t="str">
        <f t="shared" si="149"/>
        <v>2023</v>
      </c>
    </row>
    <row r="4782" spans="1:6" x14ac:dyDescent="0.25">
      <c r="A4782" s="5" t="s">
        <v>249</v>
      </c>
      <c r="B4782" s="3" t="s">
        <v>228</v>
      </c>
      <c r="C4782" s="3" t="s">
        <v>156</v>
      </c>
      <c r="D4782" s="4">
        <v>58097.416186775838</v>
      </c>
      <c r="E4782" t="str">
        <f t="shared" si="148"/>
        <v>Sep</v>
      </c>
      <c r="F4782" t="str">
        <f t="shared" si="149"/>
        <v>2023</v>
      </c>
    </row>
    <row r="4783" spans="1:6" x14ac:dyDescent="0.25">
      <c r="A4783" s="5" t="s">
        <v>249</v>
      </c>
      <c r="B4783" s="3" t="s">
        <v>228</v>
      </c>
      <c r="C4783" s="3" t="s">
        <v>157</v>
      </c>
      <c r="D4783" s="4">
        <v>57474.711540286698</v>
      </c>
      <c r="E4783" t="str">
        <f t="shared" si="148"/>
        <v>Oct</v>
      </c>
      <c r="F4783" t="str">
        <f t="shared" si="149"/>
        <v>2023</v>
      </c>
    </row>
    <row r="4784" spans="1:6" x14ac:dyDescent="0.25">
      <c r="A4784" s="5" t="s">
        <v>249</v>
      </c>
      <c r="B4784" s="3" t="s">
        <v>228</v>
      </c>
      <c r="C4784" s="3" t="s">
        <v>158</v>
      </c>
      <c r="D4784" s="4">
        <v>56859.523283402392</v>
      </c>
      <c r="E4784" t="str">
        <f t="shared" si="148"/>
        <v>Nov</v>
      </c>
      <c r="F4784" t="str">
        <f t="shared" si="149"/>
        <v>2023</v>
      </c>
    </row>
    <row r="4785" spans="1:6" x14ac:dyDescent="0.25">
      <c r="A4785" s="5" t="s">
        <v>249</v>
      </c>
      <c r="B4785" s="3" t="s">
        <v>228</v>
      </c>
      <c r="C4785" s="3" t="s">
        <v>159</v>
      </c>
      <c r="D4785" s="4">
        <v>56251.738845726766</v>
      </c>
      <c r="E4785" t="str">
        <f t="shared" si="148"/>
        <v>Dec</v>
      </c>
      <c r="F4785" t="str">
        <f t="shared" si="149"/>
        <v>2023</v>
      </c>
    </row>
    <row r="4786" spans="1:6" x14ac:dyDescent="0.25">
      <c r="A4786" s="5" t="s">
        <v>249</v>
      </c>
      <c r="B4786" s="3" t="s">
        <v>228</v>
      </c>
      <c r="C4786" s="3" t="s">
        <v>160</v>
      </c>
      <c r="D4786" s="4">
        <v>55651.265408820407</v>
      </c>
      <c r="E4786" t="str">
        <f t="shared" si="148"/>
        <v>Jan</v>
      </c>
      <c r="F4786" t="str">
        <f t="shared" si="149"/>
        <v>2024</v>
      </c>
    </row>
    <row r="4787" spans="1:6" x14ac:dyDescent="0.25">
      <c r="A4787" s="5" t="s">
        <v>249</v>
      </c>
      <c r="B4787" s="3" t="s">
        <v>228</v>
      </c>
      <c r="C4787" s="3" t="s">
        <v>161</v>
      </c>
      <c r="D4787" s="4">
        <v>55058.116012911451</v>
      </c>
      <c r="E4787" t="str">
        <f t="shared" si="148"/>
        <v>Feb</v>
      </c>
      <c r="F4787" t="str">
        <f t="shared" si="149"/>
        <v>2024</v>
      </c>
    </row>
    <row r="4788" spans="1:6" x14ac:dyDescent="0.25">
      <c r="A4788" s="5" t="s">
        <v>249</v>
      </c>
      <c r="B4788" s="3" t="s">
        <v>228</v>
      </c>
      <c r="C4788" s="3" t="s">
        <v>162</v>
      </c>
      <c r="D4788" s="4">
        <v>54471.850212717625</v>
      </c>
      <c r="E4788" t="str">
        <f t="shared" si="148"/>
        <v>Mar</v>
      </c>
      <c r="F4788" t="str">
        <f t="shared" si="149"/>
        <v>2024</v>
      </c>
    </row>
    <row r="4789" spans="1:6" x14ac:dyDescent="0.25">
      <c r="A4789" s="5" t="s">
        <v>249</v>
      </c>
      <c r="B4789" s="3" t="s">
        <v>228</v>
      </c>
      <c r="C4789" s="3" t="s">
        <v>163</v>
      </c>
      <c r="D4789" s="4">
        <v>53892.721932284665</v>
      </c>
      <c r="E4789" t="str">
        <f t="shared" si="148"/>
        <v>Apr</v>
      </c>
      <c r="F4789" t="str">
        <f t="shared" si="149"/>
        <v>2024</v>
      </c>
    </row>
    <row r="4790" spans="1:6" x14ac:dyDescent="0.25">
      <c r="A4790" s="5" t="s">
        <v>249</v>
      </c>
      <c r="B4790" s="3" t="s">
        <v>228</v>
      </c>
      <c r="C4790" s="3" t="s">
        <v>164</v>
      </c>
      <c r="D4790" s="4">
        <v>53320.525179979843</v>
      </c>
      <c r="E4790" t="str">
        <f t="shared" si="148"/>
        <v>May</v>
      </c>
      <c r="F4790" t="str">
        <f t="shared" si="149"/>
        <v>2024</v>
      </c>
    </row>
    <row r="4791" spans="1:6" x14ac:dyDescent="0.25">
      <c r="A4791" s="5" t="s">
        <v>249</v>
      </c>
      <c r="B4791" s="3" t="s">
        <v>228</v>
      </c>
      <c r="C4791" s="3" t="s">
        <v>165</v>
      </c>
      <c r="D4791" s="4">
        <v>52755.160622837968</v>
      </c>
      <c r="E4791" t="str">
        <f t="shared" si="148"/>
        <v>Jun</v>
      </c>
      <c r="F4791" t="str">
        <f t="shared" si="149"/>
        <v>2024</v>
      </c>
    </row>
    <row r="4792" spans="1:6" x14ac:dyDescent="0.25">
      <c r="A4792" s="5" t="s">
        <v>249</v>
      </c>
      <c r="B4792" s="3" t="s">
        <v>228</v>
      </c>
      <c r="C4792" s="3" t="s">
        <v>166</v>
      </c>
      <c r="D4792" s="4">
        <v>52196.549702755787</v>
      </c>
      <c r="E4792" t="str">
        <f t="shared" si="148"/>
        <v>Jul</v>
      </c>
      <c r="F4792" t="str">
        <f t="shared" si="149"/>
        <v>2024</v>
      </c>
    </row>
    <row r="4793" spans="1:6" x14ac:dyDescent="0.25">
      <c r="A4793" s="5" t="s">
        <v>249</v>
      </c>
      <c r="B4793" s="3" t="s">
        <v>228</v>
      </c>
      <c r="C4793" s="3" t="s">
        <v>167</v>
      </c>
      <c r="D4793" s="4">
        <v>51644.603262746481</v>
      </c>
      <c r="E4793" t="str">
        <f t="shared" si="148"/>
        <v>Aug</v>
      </c>
      <c r="F4793" t="str">
        <f t="shared" si="149"/>
        <v>2024</v>
      </c>
    </row>
    <row r="4794" spans="1:6" x14ac:dyDescent="0.25">
      <c r="A4794" s="5" t="s">
        <v>249</v>
      </c>
      <c r="B4794" s="3" t="s">
        <v>228</v>
      </c>
      <c r="C4794" s="3" t="s">
        <v>168</v>
      </c>
      <c r="D4794" s="4">
        <v>51099.234368728408</v>
      </c>
      <c r="E4794" t="str">
        <f t="shared" si="148"/>
        <v>Sep</v>
      </c>
      <c r="F4794" t="str">
        <f t="shared" si="149"/>
        <v>2024</v>
      </c>
    </row>
    <row r="4795" spans="1:6" x14ac:dyDescent="0.25">
      <c r="A4795" s="5" t="s">
        <v>249</v>
      </c>
      <c r="B4795" s="3" t="s">
        <v>228</v>
      </c>
      <c r="C4795" s="3" t="s">
        <v>169</v>
      </c>
      <c r="D4795" s="4">
        <v>50560.362716787982</v>
      </c>
      <c r="E4795" t="str">
        <f t="shared" si="148"/>
        <v>Oct</v>
      </c>
      <c r="F4795" t="str">
        <f t="shared" si="149"/>
        <v>2024</v>
      </c>
    </row>
    <row r="4796" spans="1:6" x14ac:dyDescent="0.25">
      <c r="A4796" s="5" t="s">
        <v>249</v>
      </c>
      <c r="B4796" s="3" t="s">
        <v>228</v>
      </c>
      <c r="C4796" s="3" t="s">
        <v>170</v>
      </c>
      <c r="D4796" s="4">
        <v>50027.90014993841</v>
      </c>
      <c r="E4796" t="str">
        <f t="shared" si="148"/>
        <v>Nov</v>
      </c>
      <c r="F4796" t="str">
        <f t="shared" si="149"/>
        <v>2024</v>
      </c>
    </row>
    <row r="4797" spans="1:6" x14ac:dyDescent="0.25">
      <c r="A4797" s="5" t="s">
        <v>249</v>
      </c>
      <c r="B4797" s="3" t="s">
        <v>228</v>
      </c>
      <c r="C4797" s="3" t="s">
        <v>171</v>
      </c>
      <c r="D4797" s="4">
        <v>49581.745383370515</v>
      </c>
      <c r="E4797" t="str">
        <f t="shared" si="148"/>
        <v>Dec</v>
      </c>
      <c r="F4797" t="str">
        <f t="shared" si="149"/>
        <v>2024</v>
      </c>
    </row>
    <row r="4798" spans="1:6" x14ac:dyDescent="0.25">
      <c r="A4798" s="5" t="s">
        <v>249</v>
      </c>
      <c r="B4798" s="3" t="s">
        <v>228</v>
      </c>
      <c r="C4798" s="3" t="s">
        <v>172</v>
      </c>
      <c r="D4798" s="4">
        <v>49061.220031336197</v>
      </c>
      <c r="E4798" t="str">
        <f t="shared" si="148"/>
        <v>Jan</v>
      </c>
      <c r="F4798" t="str">
        <f t="shared" si="149"/>
        <v>2025</v>
      </c>
    </row>
    <row r="4799" spans="1:6" x14ac:dyDescent="0.25">
      <c r="A4799" s="5" t="s">
        <v>249</v>
      </c>
      <c r="B4799" s="3" t="s">
        <v>228</v>
      </c>
      <c r="C4799" s="3" t="s">
        <v>173</v>
      </c>
      <c r="D4799" s="4">
        <v>48546.88252025102</v>
      </c>
      <c r="E4799" t="str">
        <f t="shared" si="148"/>
        <v>Feb</v>
      </c>
      <c r="F4799" t="str">
        <f t="shared" si="149"/>
        <v>2025</v>
      </c>
    </row>
    <row r="4800" spans="1:6" x14ac:dyDescent="0.25">
      <c r="A4800" s="5" t="s">
        <v>249</v>
      </c>
      <c r="B4800" s="3" t="s">
        <v>228</v>
      </c>
      <c r="C4800" s="3" t="s">
        <v>174</v>
      </c>
      <c r="D4800" s="4">
        <v>48038.639040054964</v>
      </c>
      <c r="E4800" t="str">
        <f t="shared" si="148"/>
        <v>Mar</v>
      </c>
      <c r="F4800" t="str">
        <f t="shared" si="149"/>
        <v>2025</v>
      </c>
    </row>
    <row r="4801" spans="1:6" x14ac:dyDescent="0.25">
      <c r="A4801" s="5" t="s">
        <v>249</v>
      </c>
      <c r="B4801" s="3" t="s">
        <v>228</v>
      </c>
      <c r="C4801" s="3" t="s">
        <v>175</v>
      </c>
      <c r="D4801" s="4">
        <v>47536.446606390258</v>
      </c>
      <c r="E4801" t="str">
        <f t="shared" si="148"/>
        <v>Apr</v>
      </c>
      <c r="F4801" t="str">
        <f t="shared" si="149"/>
        <v>2025</v>
      </c>
    </row>
    <row r="4802" spans="1:6" x14ac:dyDescent="0.25">
      <c r="A4802" s="5" t="s">
        <v>249</v>
      </c>
      <c r="B4802" s="3" t="s">
        <v>228</v>
      </c>
      <c r="C4802" s="3" t="s">
        <v>176</v>
      </c>
      <c r="D4802" s="4">
        <v>47040.217377912355</v>
      </c>
      <c r="E4802" t="str">
        <f t="shared" si="148"/>
        <v>May</v>
      </c>
      <c r="F4802" t="str">
        <f t="shared" si="149"/>
        <v>2025</v>
      </c>
    </row>
    <row r="4803" spans="1:6" x14ac:dyDescent="0.25">
      <c r="A4803" s="5" t="s">
        <v>249</v>
      </c>
      <c r="B4803" s="3" t="s">
        <v>228</v>
      </c>
      <c r="C4803" s="3" t="s">
        <v>177</v>
      </c>
      <c r="D4803" s="4">
        <v>46549.894064117056</v>
      </c>
      <c r="E4803" t="str">
        <f t="shared" ref="E4803:E4866" si="150">MID(C4803,1,3)</f>
        <v>Jun</v>
      </c>
      <c r="F4803" t="str">
        <f t="shared" ref="F4803:F4866" si="151">MID(C4803,5,4)</f>
        <v>2025</v>
      </c>
    </row>
    <row r="4804" spans="1:6" x14ac:dyDescent="0.25">
      <c r="A4804" s="5" t="s">
        <v>249</v>
      </c>
      <c r="B4804" s="3" t="s">
        <v>228</v>
      </c>
      <c r="C4804" s="3" t="s">
        <v>178</v>
      </c>
      <c r="D4804" s="4">
        <v>46065.409337069163</v>
      </c>
      <c r="E4804" t="str">
        <f t="shared" si="150"/>
        <v>Jul</v>
      </c>
      <c r="F4804" t="str">
        <f t="shared" si="151"/>
        <v>2025</v>
      </c>
    </row>
    <row r="4805" spans="1:6" x14ac:dyDescent="0.25">
      <c r="A4805" s="5" t="s">
        <v>249</v>
      </c>
      <c r="B4805" s="3" t="s">
        <v>228</v>
      </c>
      <c r="C4805" s="3" t="s">
        <v>179</v>
      </c>
      <c r="D4805" s="4">
        <v>45586.703721906742</v>
      </c>
      <c r="E4805" t="str">
        <f t="shared" si="150"/>
        <v>Aug</v>
      </c>
      <c r="F4805" t="str">
        <f t="shared" si="151"/>
        <v>2025</v>
      </c>
    </row>
    <row r="4806" spans="1:6" x14ac:dyDescent="0.25">
      <c r="A4806" s="5" t="s">
        <v>249</v>
      </c>
      <c r="B4806" s="3" t="s">
        <v>228</v>
      </c>
      <c r="C4806" s="3" t="s">
        <v>180</v>
      </c>
      <c r="D4806" s="4">
        <v>45113.71854376782</v>
      </c>
      <c r="E4806" t="str">
        <f t="shared" si="150"/>
        <v>Sep</v>
      </c>
      <c r="F4806" t="str">
        <f t="shared" si="151"/>
        <v>2025</v>
      </c>
    </row>
    <row r="4807" spans="1:6" x14ac:dyDescent="0.25">
      <c r="A4807" s="5" t="s">
        <v>249</v>
      </c>
      <c r="B4807" s="3" t="s">
        <v>228</v>
      </c>
      <c r="C4807" s="3" t="s">
        <v>181</v>
      </c>
      <c r="D4807" s="4">
        <v>44646.404142316271</v>
      </c>
      <c r="E4807" t="str">
        <f t="shared" si="150"/>
        <v>Oct</v>
      </c>
      <c r="F4807" t="str">
        <f t="shared" si="151"/>
        <v>2025</v>
      </c>
    </row>
    <row r="4808" spans="1:6" x14ac:dyDescent="0.25">
      <c r="A4808" s="5" t="s">
        <v>249</v>
      </c>
      <c r="B4808" s="3" t="s">
        <v>228</v>
      </c>
      <c r="C4808" s="3" t="s">
        <v>182</v>
      </c>
      <c r="D4808" s="4">
        <v>44184.707311405633</v>
      </c>
      <c r="E4808" t="str">
        <f t="shared" si="150"/>
        <v>Nov</v>
      </c>
      <c r="F4808" t="str">
        <f t="shared" si="151"/>
        <v>2025</v>
      </c>
    </row>
    <row r="4809" spans="1:6" x14ac:dyDescent="0.25">
      <c r="A4809" s="5" t="s">
        <v>249</v>
      </c>
      <c r="B4809" s="3" t="s">
        <v>228</v>
      </c>
      <c r="C4809" s="3" t="s">
        <v>183</v>
      </c>
      <c r="D4809" s="4">
        <v>43728.594596846218</v>
      </c>
      <c r="E4809" t="str">
        <f t="shared" si="150"/>
        <v>Dec</v>
      </c>
      <c r="F4809" t="str">
        <f t="shared" si="151"/>
        <v>2025</v>
      </c>
    </row>
    <row r="4810" spans="1:6" x14ac:dyDescent="0.25">
      <c r="A4810" s="5" t="s">
        <v>249</v>
      </c>
      <c r="B4810" s="3" t="s">
        <v>228</v>
      </c>
      <c r="C4810" s="3" t="s">
        <v>184</v>
      </c>
      <c r="D4810" s="4">
        <v>43073.362048552321</v>
      </c>
      <c r="E4810" t="str">
        <f t="shared" si="150"/>
        <v>Jan</v>
      </c>
      <c r="F4810" t="str">
        <f t="shared" si="151"/>
        <v>2026</v>
      </c>
    </row>
    <row r="4811" spans="1:6" x14ac:dyDescent="0.25">
      <c r="A4811" s="5" t="s">
        <v>249</v>
      </c>
      <c r="B4811" s="3" t="s">
        <v>228</v>
      </c>
      <c r="C4811" s="3" t="s">
        <v>185</v>
      </c>
      <c r="D4811" s="4">
        <v>42632.363785448339</v>
      </c>
      <c r="E4811" t="str">
        <f t="shared" si="150"/>
        <v>Feb</v>
      </c>
      <c r="F4811" t="str">
        <f t="shared" si="151"/>
        <v>2026</v>
      </c>
    </row>
    <row r="4812" spans="1:6" x14ac:dyDescent="0.25">
      <c r="A4812" s="5" t="s">
        <v>249</v>
      </c>
      <c r="B4812" s="3" t="s">
        <v>228</v>
      </c>
      <c r="C4812" s="3" t="s">
        <v>186</v>
      </c>
      <c r="D4812" s="4">
        <v>42196.796904613941</v>
      </c>
      <c r="E4812" t="str">
        <f t="shared" si="150"/>
        <v>Mar</v>
      </c>
      <c r="F4812" t="str">
        <f t="shared" si="151"/>
        <v>2026</v>
      </c>
    </row>
    <row r="4813" spans="1:6" x14ac:dyDescent="0.25">
      <c r="A4813" s="5" t="s">
        <v>249</v>
      </c>
      <c r="B4813" s="3" t="s">
        <v>228</v>
      </c>
      <c r="C4813" s="3" t="s">
        <v>187</v>
      </c>
      <c r="D4813" s="4">
        <v>3741.2075842285258</v>
      </c>
      <c r="E4813" t="str">
        <f t="shared" si="150"/>
        <v>Apr</v>
      </c>
      <c r="F4813" t="str">
        <f t="shared" si="151"/>
        <v>2026</v>
      </c>
    </row>
    <row r="4814" spans="1:6" x14ac:dyDescent="0.25">
      <c r="A4814" s="5" t="s">
        <v>249</v>
      </c>
      <c r="B4814" s="3" t="s">
        <v>228</v>
      </c>
      <c r="C4814" s="3" t="s">
        <v>189</v>
      </c>
      <c r="D4814" s="4">
        <v>3725.6773170920806</v>
      </c>
      <c r="E4814" t="str">
        <f t="shared" si="150"/>
        <v>May</v>
      </c>
      <c r="F4814" t="str">
        <f t="shared" si="151"/>
        <v>2026</v>
      </c>
    </row>
    <row r="4815" spans="1:6" x14ac:dyDescent="0.25">
      <c r="A4815" s="5" t="s">
        <v>249</v>
      </c>
      <c r="B4815" s="3" t="s">
        <v>228</v>
      </c>
      <c r="C4815" s="3" t="s">
        <v>191</v>
      </c>
      <c r="D4815" s="4">
        <v>3710.2125203518171</v>
      </c>
      <c r="E4815" t="str">
        <f t="shared" si="150"/>
        <v>Jun</v>
      </c>
      <c r="F4815" t="str">
        <f t="shared" si="151"/>
        <v>2026</v>
      </c>
    </row>
    <row r="4816" spans="1:6" x14ac:dyDescent="0.25">
      <c r="A4816" s="5" t="s">
        <v>249</v>
      </c>
      <c r="B4816" s="3" t="s">
        <v>228</v>
      </c>
      <c r="C4816" s="3" t="s">
        <v>192</v>
      </c>
      <c r="D4816" s="4">
        <v>3694.8114711025733</v>
      </c>
      <c r="E4816" t="str">
        <f t="shared" si="150"/>
        <v>Jul</v>
      </c>
      <c r="F4816" t="str">
        <f t="shared" si="151"/>
        <v>2026</v>
      </c>
    </row>
    <row r="4817" spans="1:6" x14ac:dyDescent="0.25">
      <c r="A4817" s="5" t="s">
        <v>249</v>
      </c>
      <c r="B4817" s="3" t="s">
        <v>229</v>
      </c>
      <c r="C4817" s="3" t="s">
        <v>8</v>
      </c>
      <c r="D4817" s="4">
        <v>5818292.1042457493</v>
      </c>
      <c r="E4817" t="str">
        <f t="shared" si="150"/>
        <v>May</v>
      </c>
      <c r="F4817" t="str">
        <f t="shared" si="151"/>
        <v>2011</v>
      </c>
    </row>
    <row r="4818" spans="1:6" x14ac:dyDescent="0.25">
      <c r="A4818" s="5" t="s">
        <v>249</v>
      </c>
      <c r="B4818" s="3" t="s">
        <v>229</v>
      </c>
      <c r="C4818" s="3" t="s">
        <v>9</v>
      </c>
      <c r="D4818" s="4">
        <v>11172851.988468276</v>
      </c>
      <c r="E4818" t="str">
        <f t="shared" si="150"/>
        <v>Jun</v>
      </c>
      <c r="F4818" t="str">
        <f t="shared" si="151"/>
        <v>2011</v>
      </c>
    </row>
    <row r="4819" spans="1:6" x14ac:dyDescent="0.25">
      <c r="A4819" s="5" t="s">
        <v>249</v>
      </c>
      <c r="B4819" s="3" t="s">
        <v>229</v>
      </c>
      <c r="C4819" s="3" t="s">
        <v>10</v>
      </c>
      <c r="D4819" s="4">
        <v>7606114.4256725069</v>
      </c>
      <c r="E4819" t="str">
        <f t="shared" si="150"/>
        <v>Jul</v>
      </c>
      <c r="F4819" t="str">
        <f t="shared" si="151"/>
        <v>2011</v>
      </c>
    </row>
    <row r="4820" spans="1:6" x14ac:dyDescent="0.25">
      <c r="A4820" s="5" t="s">
        <v>249</v>
      </c>
      <c r="B4820" s="3" t="s">
        <v>229</v>
      </c>
      <c r="C4820" s="3" t="s">
        <v>11</v>
      </c>
      <c r="D4820" s="4">
        <v>5817404.395542115</v>
      </c>
      <c r="E4820" t="str">
        <f t="shared" si="150"/>
        <v>Aug</v>
      </c>
      <c r="F4820" t="str">
        <f t="shared" si="151"/>
        <v>2011</v>
      </c>
    </row>
    <row r="4821" spans="1:6" x14ac:dyDescent="0.25">
      <c r="A4821" s="5" t="s">
        <v>249</v>
      </c>
      <c r="B4821" s="3" t="s">
        <v>229</v>
      </c>
      <c r="C4821" s="3" t="s">
        <v>12</v>
      </c>
      <c r="D4821" s="4">
        <v>4971308.2903506961</v>
      </c>
      <c r="E4821" t="str">
        <f t="shared" si="150"/>
        <v>Sep</v>
      </c>
      <c r="F4821" t="str">
        <f t="shared" si="151"/>
        <v>2011</v>
      </c>
    </row>
    <row r="4822" spans="1:6" x14ac:dyDescent="0.25">
      <c r="A4822" s="5" t="s">
        <v>249</v>
      </c>
      <c r="B4822" s="3" t="s">
        <v>229</v>
      </c>
      <c r="C4822" s="3" t="s">
        <v>13</v>
      </c>
      <c r="D4822" s="4">
        <v>4370114.7160947444</v>
      </c>
      <c r="E4822" t="str">
        <f t="shared" si="150"/>
        <v>Oct</v>
      </c>
      <c r="F4822" t="str">
        <f t="shared" si="151"/>
        <v>2011</v>
      </c>
    </row>
    <row r="4823" spans="1:6" x14ac:dyDescent="0.25">
      <c r="A4823" s="5" t="s">
        <v>249</v>
      </c>
      <c r="B4823" s="3" t="s">
        <v>229</v>
      </c>
      <c r="C4823" s="3" t="s">
        <v>14</v>
      </c>
      <c r="D4823" s="4">
        <v>3985550.4178446988</v>
      </c>
      <c r="E4823" t="str">
        <f t="shared" si="150"/>
        <v>Nov</v>
      </c>
      <c r="F4823" t="str">
        <f t="shared" si="151"/>
        <v>2011</v>
      </c>
    </row>
    <row r="4824" spans="1:6" x14ac:dyDescent="0.25">
      <c r="A4824" s="5" t="s">
        <v>249</v>
      </c>
      <c r="B4824" s="3" t="s">
        <v>229</v>
      </c>
      <c r="C4824" s="3" t="s">
        <v>15</v>
      </c>
      <c r="D4824" s="4">
        <v>3741206.0322796181</v>
      </c>
      <c r="E4824" t="str">
        <f t="shared" si="150"/>
        <v>Dec</v>
      </c>
      <c r="F4824" t="str">
        <f t="shared" si="151"/>
        <v>2011</v>
      </c>
    </row>
    <row r="4825" spans="1:6" x14ac:dyDescent="0.25">
      <c r="A4825" s="5" t="s">
        <v>249</v>
      </c>
      <c r="B4825" s="3" t="s">
        <v>229</v>
      </c>
      <c r="C4825" s="3" t="s">
        <v>16</v>
      </c>
      <c r="D4825" s="4">
        <v>3290940.1599606043</v>
      </c>
      <c r="E4825" t="str">
        <f t="shared" si="150"/>
        <v>Jan</v>
      </c>
      <c r="F4825" t="str">
        <f t="shared" si="151"/>
        <v>2012</v>
      </c>
    </row>
    <row r="4826" spans="1:6" x14ac:dyDescent="0.25">
      <c r="A4826" s="5" t="s">
        <v>249</v>
      </c>
      <c r="B4826" s="3" t="s">
        <v>229</v>
      </c>
      <c r="C4826" s="3" t="s">
        <v>17</v>
      </c>
      <c r="D4826" s="4">
        <v>3150220.7080217907</v>
      </c>
      <c r="E4826" t="str">
        <f t="shared" si="150"/>
        <v>Feb</v>
      </c>
      <c r="F4826" t="str">
        <f t="shared" si="151"/>
        <v>2012</v>
      </c>
    </row>
    <row r="4827" spans="1:6" x14ac:dyDescent="0.25">
      <c r="A4827" s="5" t="s">
        <v>249</v>
      </c>
      <c r="B4827" s="3" t="s">
        <v>229</v>
      </c>
      <c r="C4827" s="3" t="s">
        <v>18</v>
      </c>
      <c r="D4827" s="4">
        <v>3008663.5970515823</v>
      </c>
      <c r="E4827" t="str">
        <f t="shared" si="150"/>
        <v>Mar</v>
      </c>
      <c r="F4827" t="str">
        <f t="shared" si="151"/>
        <v>2012</v>
      </c>
    </row>
    <row r="4828" spans="1:6" x14ac:dyDescent="0.25">
      <c r="A4828" s="5" t="s">
        <v>249</v>
      </c>
      <c r="B4828" s="3" t="s">
        <v>229</v>
      </c>
      <c r="C4828" s="3" t="s">
        <v>19</v>
      </c>
      <c r="D4828" s="4">
        <v>2851805.6126117948</v>
      </c>
      <c r="E4828" t="str">
        <f t="shared" si="150"/>
        <v>Apr</v>
      </c>
      <c r="F4828" t="str">
        <f t="shared" si="151"/>
        <v>2012</v>
      </c>
    </row>
    <row r="4829" spans="1:6" x14ac:dyDescent="0.25">
      <c r="A4829" s="5" t="s">
        <v>249</v>
      </c>
      <c r="B4829" s="3" t="s">
        <v>229</v>
      </c>
      <c r="C4829" s="3" t="s">
        <v>20</v>
      </c>
      <c r="D4829" s="4">
        <v>2745219.5555374697</v>
      </c>
      <c r="E4829" t="str">
        <f t="shared" si="150"/>
        <v>May</v>
      </c>
      <c r="F4829" t="str">
        <f t="shared" si="151"/>
        <v>2012</v>
      </c>
    </row>
    <row r="4830" spans="1:6" x14ac:dyDescent="0.25">
      <c r="A4830" s="5" t="s">
        <v>249</v>
      </c>
      <c r="B4830" s="3" t="s">
        <v>229</v>
      </c>
      <c r="C4830" s="3" t="s">
        <v>21</v>
      </c>
      <c r="D4830" s="4">
        <v>2658397.6129971822</v>
      </c>
      <c r="E4830" t="str">
        <f t="shared" si="150"/>
        <v>Jun</v>
      </c>
      <c r="F4830" t="str">
        <f t="shared" si="151"/>
        <v>2012</v>
      </c>
    </row>
    <row r="4831" spans="1:6" x14ac:dyDescent="0.25">
      <c r="A4831" s="5" t="s">
        <v>249</v>
      </c>
      <c r="B4831" s="3" t="s">
        <v>229</v>
      </c>
      <c r="C4831" s="3" t="s">
        <v>22</v>
      </c>
      <c r="D4831" s="4">
        <v>2514732.3987471992</v>
      </c>
      <c r="E4831" t="str">
        <f t="shared" si="150"/>
        <v>Jul</v>
      </c>
      <c r="F4831" t="str">
        <f t="shared" si="151"/>
        <v>2012</v>
      </c>
    </row>
    <row r="4832" spans="1:6" x14ac:dyDescent="0.25">
      <c r="A4832" s="5" t="s">
        <v>249</v>
      </c>
      <c r="B4832" s="3" t="s">
        <v>229</v>
      </c>
      <c r="C4832" s="3" t="s">
        <v>23</v>
      </c>
      <c r="D4832" s="4">
        <v>2445031.47475019</v>
      </c>
      <c r="E4832" t="str">
        <f t="shared" si="150"/>
        <v>Aug</v>
      </c>
      <c r="F4832" t="str">
        <f t="shared" si="151"/>
        <v>2012</v>
      </c>
    </row>
    <row r="4833" spans="1:6" x14ac:dyDescent="0.25">
      <c r="A4833" s="5" t="s">
        <v>249</v>
      </c>
      <c r="B4833" s="3" t="s">
        <v>229</v>
      </c>
      <c r="C4833" s="3" t="s">
        <v>24</v>
      </c>
      <c r="D4833" s="4">
        <v>2381148.6367466124</v>
      </c>
      <c r="E4833" t="str">
        <f t="shared" si="150"/>
        <v>Sep</v>
      </c>
      <c r="F4833" t="str">
        <f t="shared" si="151"/>
        <v>2012</v>
      </c>
    </row>
    <row r="4834" spans="1:6" x14ac:dyDescent="0.25">
      <c r="A4834" s="5" t="s">
        <v>249</v>
      </c>
      <c r="B4834" s="3" t="s">
        <v>229</v>
      </c>
      <c r="C4834" s="3" t="s">
        <v>25</v>
      </c>
      <c r="D4834" s="4">
        <v>2332271.5232206825</v>
      </c>
      <c r="E4834" t="str">
        <f t="shared" si="150"/>
        <v>Oct</v>
      </c>
      <c r="F4834" t="str">
        <f t="shared" si="151"/>
        <v>2012</v>
      </c>
    </row>
    <row r="4835" spans="1:6" x14ac:dyDescent="0.25">
      <c r="A4835" s="5" t="s">
        <v>249</v>
      </c>
      <c r="B4835" s="3" t="s">
        <v>229</v>
      </c>
      <c r="C4835" s="3" t="s">
        <v>26</v>
      </c>
      <c r="D4835" s="4">
        <v>2272829.4526614686</v>
      </c>
      <c r="E4835" t="str">
        <f t="shared" si="150"/>
        <v>Nov</v>
      </c>
      <c r="F4835" t="str">
        <f t="shared" si="151"/>
        <v>2012</v>
      </c>
    </row>
    <row r="4836" spans="1:6" x14ac:dyDescent="0.25">
      <c r="A4836" s="5" t="s">
        <v>249</v>
      </c>
      <c r="B4836" s="3" t="s">
        <v>229</v>
      </c>
      <c r="C4836" s="3" t="s">
        <v>27</v>
      </c>
      <c r="D4836" s="4">
        <v>2213858.3057300672</v>
      </c>
      <c r="E4836" t="str">
        <f t="shared" si="150"/>
        <v>Dec</v>
      </c>
      <c r="F4836" t="str">
        <f t="shared" si="151"/>
        <v>2012</v>
      </c>
    </row>
    <row r="4837" spans="1:6" x14ac:dyDescent="0.25">
      <c r="A4837" s="5" t="s">
        <v>249</v>
      </c>
      <c r="B4837" s="3" t="s">
        <v>229</v>
      </c>
      <c r="C4837" s="3" t="s">
        <v>28</v>
      </c>
      <c r="D4837" s="4">
        <v>2097526.6568625895</v>
      </c>
      <c r="E4837" t="str">
        <f t="shared" si="150"/>
        <v>Jan</v>
      </c>
      <c r="F4837" t="str">
        <f t="shared" si="151"/>
        <v>2013</v>
      </c>
    </row>
    <row r="4838" spans="1:6" x14ac:dyDescent="0.25">
      <c r="A4838" s="5" t="s">
        <v>249</v>
      </c>
      <c r="B4838" s="3" t="s">
        <v>229</v>
      </c>
      <c r="C4838" s="3" t="s">
        <v>29</v>
      </c>
      <c r="D4838" s="4">
        <v>1993260.0823591757</v>
      </c>
      <c r="E4838" t="str">
        <f t="shared" si="150"/>
        <v>Feb</v>
      </c>
      <c r="F4838" t="str">
        <f t="shared" si="151"/>
        <v>2013</v>
      </c>
    </row>
    <row r="4839" spans="1:6" x14ac:dyDescent="0.25">
      <c r="A4839" s="5" t="s">
        <v>249</v>
      </c>
      <c r="B4839" s="3" t="s">
        <v>229</v>
      </c>
      <c r="C4839" s="3" t="s">
        <v>30</v>
      </c>
      <c r="D4839" s="4">
        <v>1901431.4823187373</v>
      </c>
      <c r="E4839" t="str">
        <f t="shared" si="150"/>
        <v>Mar</v>
      </c>
      <c r="F4839" t="str">
        <f t="shared" si="151"/>
        <v>2013</v>
      </c>
    </row>
    <row r="4840" spans="1:6" x14ac:dyDescent="0.25">
      <c r="A4840" s="5" t="s">
        <v>249</v>
      </c>
      <c r="B4840" s="3" t="s">
        <v>229</v>
      </c>
      <c r="C4840" s="3" t="s">
        <v>31</v>
      </c>
      <c r="D4840" s="4">
        <v>1773301.483532486</v>
      </c>
      <c r="E4840" t="str">
        <f t="shared" si="150"/>
        <v>Apr</v>
      </c>
      <c r="F4840" t="str">
        <f t="shared" si="151"/>
        <v>2013</v>
      </c>
    </row>
    <row r="4841" spans="1:6" x14ac:dyDescent="0.25">
      <c r="A4841" s="5" t="s">
        <v>249</v>
      </c>
      <c r="B4841" s="3" t="s">
        <v>229</v>
      </c>
      <c r="C4841" s="3" t="s">
        <v>32</v>
      </c>
      <c r="D4841" s="4">
        <v>1676506.5477047223</v>
      </c>
      <c r="E4841" t="str">
        <f t="shared" si="150"/>
        <v>May</v>
      </c>
      <c r="F4841" t="str">
        <f t="shared" si="151"/>
        <v>2013</v>
      </c>
    </row>
    <row r="4842" spans="1:6" x14ac:dyDescent="0.25">
      <c r="A4842" s="5" t="s">
        <v>249</v>
      </c>
      <c r="B4842" s="3" t="s">
        <v>229</v>
      </c>
      <c r="C4842" s="3" t="s">
        <v>33</v>
      </c>
      <c r="D4842" s="4">
        <v>1618718.3274263644</v>
      </c>
      <c r="E4842" t="str">
        <f t="shared" si="150"/>
        <v>Jun</v>
      </c>
      <c r="F4842" t="str">
        <f t="shared" si="151"/>
        <v>2013</v>
      </c>
    </row>
    <row r="4843" spans="1:6" x14ac:dyDescent="0.25">
      <c r="A4843" s="5" t="s">
        <v>249</v>
      </c>
      <c r="B4843" s="3" t="s">
        <v>229</v>
      </c>
      <c r="C4843" s="3" t="s">
        <v>34</v>
      </c>
      <c r="D4843" s="4">
        <v>1533853.3364343117</v>
      </c>
      <c r="E4843" t="str">
        <f t="shared" si="150"/>
        <v>Jul</v>
      </c>
      <c r="F4843" t="str">
        <f t="shared" si="151"/>
        <v>2013</v>
      </c>
    </row>
    <row r="4844" spans="1:6" x14ac:dyDescent="0.25">
      <c r="A4844" s="5" t="s">
        <v>249</v>
      </c>
      <c r="B4844" s="3" t="s">
        <v>229</v>
      </c>
      <c r="C4844" s="3" t="s">
        <v>35</v>
      </c>
      <c r="D4844" s="4">
        <v>1481162.8696793958</v>
      </c>
      <c r="E4844" t="str">
        <f t="shared" si="150"/>
        <v>Aug</v>
      </c>
      <c r="F4844" t="str">
        <f t="shared" si="151"/>
        <v>2013</v>
      </c>
    </row>
    <row r="4845" spans="1:6" x14ac:dyDescent="0.25">
      <c r="A4845" s="5" t="s">
        <v>249</v>
      </c>
      <c r="B4845" s="3" t="s">
        <v>229</v>
      </c>
      <c r="C4845" s="3" t="s">
        <v>36</v>
      </c>
      <c r="D4845" s="4">
        <v>1411002.4236725378</v>
      </c>
      <c r="E4845" t="str">
        <f t="shared" si="150"/>
        <v>Sep</v>
      </c>
      <c r="F4845" t="str">
        <f t="shared" si="151"/>
        <v>2013</v>
      </c>
    </row>
    <row r="4846" spans="1:6" x14ac:dyDescent="0.25">
      <c r="A4846" s="5" t="s">
        <v>249</v>
      </c>
      <c r="B4846" s="3" t="s">
        <v>229</v>
      </c>
      <c r="C4846" s="3" t="s">
        <v>37</v>
      </c>
      <c r="D4846" s="4">
        <v>1333936.7611657486</v>
      </c>
      <c r="E4846" t="str">
        <f t="shared" si="150"/>
        <v>Oct</v>
      </c>
      <c r="F4846" t="str">
        <f t="shared" si="151"/>
        <v>2013</v>
      </c>
    </row>
    <row r="4847" spans="1:6" x14ac:dyDescent="0.25">
      <c r="A4847" s="5" t="s">
        <v>249</v>
      </c>
      <c r="B4847" s="3" t="s">
        <v>229</v>
      </c>
      <c r="C4847" s="3" t="s">
        <v>38</v>
      </c>
      <c r="D4847" s="4">
        <v>1293770.1586449377</v>
      </c>
      <c r="E4847" t="str">
        <f t="shared" si="150"/>
        <v>Nov</v>
      </c>
      <c r="F4847" t="str">
        <f t="shared" si="151"/>
        <v>2013</v>
      </c>
    </row>
    <row r="4848" spans="1:6" x14ac:dyDescent="0.25">
      <c r="A4848" s="5" t="s">
        <v>249</v>
      </c>
      <c r="B4848" s="3" t="s">
        <v>229</v>
      </c>
      <c r="C4848" s="3" t="s">
        <v>39</v>
      </c>
      <c r="D4848" s="4">
        <v>1244901.8994271848</v>
      </c>
      <c r="E4848" t="str">
        <f t="shared" si="150"/>
        <v>Dec</v>
      </c>
      <c r="F4848" t="str">
        <f t="shared" si="151"/>
        <v>2013</v>
      </c>
    </row>
    <row r="4849" spans="1:6" x14ac:dyDescent="0.25">
      <c r="A4849" s="5" t="s">
        <v>249</v>
      </c>
      <c r="B4849" s="3" t="s">
        <v>229</v>
      </c>
      <c r="C4849" s="3" t="s">
        <v>40</v>
      </c>
      <c r="D4849" s="4">
        <v>1191463.2266272623</v>
      </c>
      <c r="E4849" t="str">
        <f t="shared" si="150"/>
        <v>Jan</v>
      </c>
      <c r="F4849" t="str">
        <f t="shared" si="151"/>
        <v>2014</v>
      </c>
    </row>
    <row r="4850" spans="1:6" x14ac:dyDescent="0.25">
      <c r="A4850" s="5" t="s">
        <v>249</v>
      </c>
      <c r="B4850" s="3" t="s">
        <v>229</v>
      </c>
      <c r="C4850" s="3" t="s">
        <v>41</v>
      </c>
      <c r="D4850" s="4">
        <v>1169574.5531147118</v>
      </c>
      <c r="E4850" t="str">
        <f t="shared" si="150"/>
        <v>Feb</v>
      </c>
      <c r="F4850" t="str">
        <f t="shared" si="151"/>
        <v>2014</v>
      </c>
    </row>
    <row r="4851" spans="1:6" x14ac:dyDescent="0.25">
      <c r="A4851" s="5" t="s">
        <v>249</v>
      </c>
      <c r="B4851" s="3" t="s">
        <v>229</v>
      </c>
      <c r="C4851" s="3" t="s">
        <v>42</v>
      </c>
      <c r="D4851" s="4">
        <v>1112221.4412211324</v>
      </c>
      <c r="E4851" t="str">
        <f t="shared" si="150"/>
        <v>Mar</v>
      </c>
      <c r="F4851" t="str">
        <f t="shared" si="151"/>
        <v>2014</v>
      </c>
    </row>
    <row r="4852" spans="1:6" x14ac:dyDescent="0.25">
      <c r="A4852" s="5" t="s">
        <v>249</v>
      </c>
      <c r="B4852" s="3" t="s">
        <v>229</v>
      </c>
      <c r="C4852" s="3" t="s">
        <v>43</v>
      </c>
      <c r="D4852" s="4">
        <v>1096727.8443440865</v>
      </c>
      <c r="E4852" t="str">
        <f t="shared" si="150"/>
        <v>Apr</v>
      </c>
      <c r="F4852" t="str">
        <f t="shared" si="151"/>
        <v>2014</v>
      </c>
    </row>
    <row r="4853" spans="1:6" x14ac:dyDescent="0.25">
      <c r="A4853" s="5" t="s">
        <v>249</v>
      </c>
      <c r="B4853" s="3" t="s">
        <v>229</v>
      </c>
      <c r="C4853" s="3" t="s">
        <v>44</v>
      </c>
      <c r="D4853" s="4">
        <v>1087042.5703769242</v>
      </c>
      <c r="E4853" t="str">
        <f t="shared" si="150"/>
        <v>May</v>
      </c>
      <c r="F4853" t="str">
        <f t="shared" si="151"/>
        <v>2014</v>
      </c>
    </row>
    <row r="4854" spans="1:6" x14ac:dyDescent="0.25">
      <c r="A4854" s="5" t="s">
        <v>249</v>
      </c>
      <c r="B4854" s="3" t="s">
        <v>229</v>
      </c>
      <c r="C4854" s="3" t="s">
        <v>45</v>
      </c>
      <c r="D4854" s="4">
        <v>1016461.7063685922</v>
      </c>
      <c r="E4854" t="str">
        <f t="shared" si="150"/>
        <v>Jun</v>
      </c>
      <c r="F4854" t="str">
        <f t="shared" si="151"/>
        <v>2014</v>
      </c>
    </row>
    <row r="4855" spans="1:6" x14ac:dyDescent="0.25">
      <c r="A4855" s="5" t="s">
        <v>249</v>
      </c>
      <c r="B4855" s="3" t="s">
        <v>229</v>
      </c>
      <c r="C4855" s="3" t="s">
        <v>46</v>
      </c>
      <c r="D4855" s="4">
        <v>989412.50619612099</v>
      </c>
      <c r="E4855" t="str">
        <f t="shared" si="150"/>
        <v>Jul</v>
      </c>
      <c r="F4855" t="str">
        <f t="shared" si="151"/>
        <v>2014</v>
      </c>
    </row>
    <row r="4856" spans="1:6" x14ac:dyDescent="0.25">
      <c r="A4856" s="5" t="s">
        <v>249</v>
      </c>
      <c r="B4856" s="3" t="s">
        <v>229</v>
      </c>
      <c r="C4856" s="3" t="s">
        <v>47</v>
      </c>
      <c r="D4856" s="4">
        <v>978532.48701295455</v>
      </c>
      <c r="E4856" t="str">
        <f t="shared" si="150"/>
        <v>Aug</v>
      </c>
      <c r="F4856" t="str">
        <f t="shared" si="151"/>
        <v>2014</v>
      </c>
    </row>
    <row r="4857" spans="1:6" x14ac:dyDescent="0.25">
      <c r="A4857" s="5" t="s">
        <v>249</v>
      </c>
      <c r="B4857" s="3" t="s">
        <v>229</v>
      </c>
      <c r="C4857" s="3" t="s">
        <v>48</v>
      </c>
      <c r="D4857" s="4">
        <v>969741.1142959994</v>
      </c>
      <c r="E4857" t="str">
        <f t="shared" si="150"/>
        <v>Sep</v>
      </c>
      <c r="F4857" t="str">
        <f t="shared" si="151"/>
        <v>2014</v>
      </c>
    </row>
    <row r="4858" spans="1:6" x14ac:dyDescent="0.25">
      <c r="A4858" s="5" t="s">
        <v>249</v>
      </c>
      <c r="B4858" s="3" t="s">
        <v>229</v>
      </c>
      <c r="C4858" s="3" t="s">
        <v>49</v>
      </c>
      <c r="D4858" s="4">
        <v>954048.05994267366</v>
      </c>
      <c r="E4858" t="str">
        <f t="shared" si="150"/>
        <v>Oct</v>
      </c>
      <c r="F4858" t="str">
        <f t="shared" si="151"/>
        <v>2014</v>
      </c>
    </row>
    <row r="4859" spans="1:6" x14ac:dyDescent="0.25">
      <c r="A4859" s="5" t="s">
        <v>249</v>
      </c>
      <c r="B4859" s="3" t="s">
        <v>229</v>
      </c>
      <c r="C4859" s="3" t="s">
        <v>50</v>
      </c>
      <c r="D4859" s="4">
        <v>942230.41954677342</v>
      </c>
      <c r="E4859" t="str">
        <f t="shared" si="150"/>
        <v>Nov</v>
      </c>
      <c r="F4859" t="str">
        <f t="shared" si="151"/>
        <v>2014</v>
      </c>
    </row>
    <row r="4860" spans="1:6" x14ac:dyDescent="0.25">
      <c r="A4860" s="5" t="s">
        <v>249</v>
      </c>
      <c r="B4860" s="3" t="s">
        <v>229</v>
      </c>
      <c r="C4860" s="3" t="s">
        <v>51</v>
      </c>
      <c r="D4860" s="4">
        <v>901832.62185342051</v>
      </c>
      <c r="E4860" t="str">
        <f t="shared" si="150"/>
        <v>Dec</v>
      </c>
      <c r="F4860" t="str">
        <f t="shared" si="151"/>
        <v>2014</v>
      </c>
    </row>
    <row r="4861" spans="1:6" x14ac:dyDescent="0.25">
      <c r="A4861" s="5" t="s">
        <v>249</v>
      </c>
      <c r="B4861" s="3" t="s">
        <v>229</v>
      </c>
      <c r="C4861" s="3" t="s">
        <v>52</v>
      </c>
      <c r="D4861" s="4">
        <v>943512.49473566073</v>
      </c>
      <c r="E4861" t="str">
        <f t="shared" si="150"/>
        <v>Jan</v>
      </c>
      <c r="F4861" t="str">
        <f t="shared" si="151"/>
        <v>2015</v>
      </c>
    </row>
    <row r="4862" spans="1:6" x14ac:dyDescent="0.25">
      <c r="A4862" s="5" t="s">
        <v>249</v>
      </c>
      <c r="B4862" s="3" t="s">
        <v>229</v>
      </c>
      <c r="C4862" s="3" t="s">
        <v>53</v>
      </c>
      <c r="D4862" s="4">
        <v>946865.78010174003</v>
      </c>
      <c r="E4862" t="str">
        <f t="shared" si="150"/>
        <v>Feb</v>
      </c>
      <c r="F4862" t="str">
        <f t="shared" si="151"/>
        <v>2015</v>
      </c>
    </row>
    <row r="4863" spans="1:6" x14ac:dyDescent="0.25">
      <c r="A4863" s="5" t="s">
        <v>249</v>
      </c>
      <c r="B4863" s="3" t="s">
        <v>229</v>
      </c>
      <c r="C4863" s="3" t="s">
        <v>54</v>
      </c>
      <c r="D4863" s="4">
        <v>922530.58516783337</v>
      </c>
      <c r="E4863" t="str">
        <f t="shared" si="150"/>
        <v>Mar</v>
      </c>
      <c r="F4863" t="str">
        <f t="shared" si="151"/>
        <v>2015</v>
      </c>
    </row>
    <row r="4864" spans="1:6" x14ac:dyDescent="0.25">
      <c r="A4864" s="5" t="s">
        <v>249</v>
      </c>
      <c r="B4864" s="3" t="s">
        <v>229</v>
      </c>
      <c r="C4864" s="3" t="s">
        <v>55</v>
      </c>
      <c r="D4864" s="4">
        <v>916929.99289054656</v>
      </c>
      <c r="E4864" t="str">
        <f t="shared" si="150"/>
        <v>Apr</v>
      </c>
      <c r="F4864" t="str">
        <f t="shared" si="151"/>
        <v>2015</v>
      </c>
    </row>
    <row r="4865" spans="1:6" x14ac:dyDescent="0.25">
      <c r="A4865" s="5" t="s">
        <v>249</v>
      </c>
      <c r="B4865" s="3" t="s">
        <v>229</v>
      </c>
      <c r="C4865" s="3" t="s">
        <v>56</v>
      </c>
      <c r="D4865" s="4">
        <v>918777.36517852999</v>
      </c>
      <c r="E4865" t="str">
        <f t="shared" si="150"/>
        <v>May</v>
      </c>
      <c r="F4865" t="str">
        <f t="shared" si="151"/>
        <v>2015</v>
      </c>
    </row>
    <row r="4866" spans="1:6" x14ac:dyDescent="0.25">
      <c r="A4866" s="5" t="s">
        <v>249</v>
      </c>
      <c r="B4866" s="3" t="s">
        <v>229</v>
      </c>
      <c r="C4866" s="3" t="s">
        <v>57</v>
      </c>
      <c r="D4866" s="4">
        <v>880232.01412218157</v>
      </c>
      <c r="E4866" t="str">
        <f t="shared" si="150"/>
        <v>Jun</v>
      </c>
      <c r="F4866" t="str">
        <f t="shared" si="151"/>
        <v>2015</v>
      </c>
    </row>
    <row r="4867" spans="1:6" x14ac:dyDescent="0.25">
      <c r="A4867" s="5" t="s">
        <v>249</v>
      </c>
      <c r="B4867" s="3" t="s">
        <v>229</v>
      </c>
      <c r="C4867" s="3" t="s">
        <v>58</v>
      </c>
      <c r="D4867" s="4">
        <v>858793.70529378112</v>
      </c>
      <c r="E4867" t="str">
        <f t="shared" ref="E4867:E4930" si="152">MID(C4867,1,3)</f>
        <v>Jul</v>
      </c>
      <c r="F4867" t="str">
        <f t="shared" ref="F4867:F4930" si="153">MID(C4867,5,4)</f>
        <v>2015</v>
      </c>
    </row>
    <row r="4868" spans="1:6" x14ac:dyDescent="0.25">
      <c r="A4868" s="5" t="s">
        <v>249</v>
      </c>
      <c r="B4868" s="3" t="s">
        <v>229</v>
      </c>
      <c r="C4868" s="3" t="s">
        <v>59</v>
      </c>
      <c r="D4868" s="4">
        <v>837586.56250379561</v>
      </c>
      <c r="E4868" t="str">
        <f t="shared" si="152"/>
        <v>Aug</v>
      </c>
      <c r="F4868" t="str">
        <f t="shared" si="153"/>
        <v>2015</v>
      </c>
    </row>
    <row r="4869" spans="1:6" x14ac:dyDescent="0.25">
      <c r="A4869" s="5" t="s">
        <v>249</v>
      </c>
      <c r="B4869" s="3" t="s">
        <v>229</v>
      </c>
      <c r="C4869" s="3" t="s">
        <v>60</v>
      </c>
      <c r="D4869" s="4">
        <v>811794.9382103245</v>
      </c>
      <c r="E4869" t="str">
        <f t="shared" si="152"/>
        <v>Sep</v>
      </c>
      <c r="F4869" t="str">
        <f t="shared" si="153"/>
        <v>2015</v>
      </c>
    </row>
    <row r="4870" spans="1:6" x14ac:dyDescent="0.25">
      <c r="A4870" s="5" t="s">
        <v>249</v>
      </c>
      <c r="B4870" s="3" t="s">
        <v>229</v>
      </c>
      <c r="C4870" s="3" t="s">
        <v>61</v>
      </c>
      <c r="D4870" s="4">
        <v>793316.52309306443</v>
      </c>
      <c r="E4870" t="str">
        <f t="shared" si="152"/>
        <v>Oct</v>
      </c>
      <c r="F4870" t="str">
        <f t="shared" si="153"/>
        <v>2015</v>
      </c>
    </row>
    <row r="4871" spans="1:6" x14ac:dyDescent="0.25">
      <c r="A4871" s="5" t="s">
        <v>249</v>
      </c>
      <c r="B4871" s="3" t="s">
        <v>229</v>
      </c>
      <c r="C4871" s="3" t="s">
        <v>62</v>
      </c>
      <c r="D4871" s="4">
        <v>779664.47901825421</v>
      </c>
      <c r="E4871" t="str">
        <f t="shared" si="152"/>
        <v>Nov</v>
      </c>
      <c r="F4871" t="str">
        <f t="shared" si="153"/>
        <v>2015</v>
      </c>
    </row>
    <row r="4872" spans="1:6" x14ac:dyDescent="0.25">
      <c r="A4872" s="5" t="s">
        <v>249</v>
      </c>
      <c r="B4872" s="3" t="s">
        <v>229</v>
      </c>
      <c r="C4872" s="3" t="s">
        <v>63</v>
      </c>
      <c r="D4872" s="4">
        <v>746089.65825158381</v>
      </c>
      <c r="E4872" t="str">
        <f t="shared" si="152"/>
        <v>Dec</v>
      </c>
      <c r="F4872" t="str">
        <f t="shared" si="153"/>
        <v>2015</v>
      </c>
    </row>
    <row r="4873" spans="1:6" x14ac:dyDescent="0.25">
      <c r="A4873" s="5" t="s">
        <v>249</v>
      </c>
      <c r="B4873" s="3" t="s">
        <v>229</v>
      </c>
      <c r="C4873" s="3" t="s">
        <v>64</v>
      </c>
      <c r="D4873" s="4">
        <v>730668.0400298863</v>
      </c>
      <c r="E4873" t="str">
        <f t="shared" si="152"/>
        <v>Jan</v>
      </c>
      <c r="F4873" t="str">
        <f t="shared" si="153"/>
        <v>2016</v>
      </c>
    </row>
    <row r="4874" spans="1:6" x14ac:dyDescent="0.25">
      <c r="A4874" s="5" t="s">
        <v>249</v>
      </c>
      <c r="B4874" s="3" t="s">
        <v>229</v>
      </c>
      <c r="C4874" s="3" t="s">
        <v>65</v>
      </c>
      <c r="D4874" s="4">
        <v>726300.77444358426</v>
      </c>
      <c r="E4874" t="str">
        <f t="shared" si="152"/>
        <v>Feb</v>
      </c>
      <c r="F4874" t="str">
        <f t="shared" si="153"/>
        <v>2016</v>
      </c>
    </row>
    <row r="4875" spans="1:6" x14ac:dyDescent="0.25">
      <c r="A4875" s="5" t="s">
        <v>249</v>
      </c>
      <c r="B4875" s="3" t="s">
        <v>229</v>
      </c>
      <c r="C4875" s="3" t="s">
        <v>66</v>
      </c>
      <c r="D4875" s="4">
        <v>692070.2242808697</v>
      </c>
      <c r="E4875" t="str">
        <f t="shared" si="152"/>
        <v>Mar</v>
      </c>
      <c r="F4875" t="str">
        <f t="shared" si="153"/>
        <v>2016</v>
      </c>
    </row>
    <row r="4876" spans="1:6" x14ac:dyDescent="0.25">
      <c r="A4876" s="5" t="s">
        <v>249</v>
      </c>
      <c r="B4876" s="3" t="s">
        <v>229</v>
      </c>
      <c r="C4876" s="3" t="s">
        <v>67</v>
      </c>
      <c r="D4876" s="4">
        <v>676761.17305925244</v>
      </c>
      <c r="E4876" t="str">
        <f t="shared" si="152"/>
        <v>Apr</v>
      </c>
      <c r="F4876" t="str">
        <f t="shared" si="153"/>
        <v>2016</v>
      </c>
    </row>
    <row r="4877" spans="1:6" x14ac:dyDescent="0.25">
      <c r="A4877" s="5" t="s">
        <v>249</v>
      </c>
      <c r="B4877" s="3" t="s">
        <v>229</v>
      </c>
      <c r="C4877" s="3" t="s">
        <v>68</v>
      </c>
      <c r="D4877" s="4">
        <v>674575.94825129083</v>
      </c>
      <c r="E4877" t="str">
        <f t="shared" si="152"/>
        <v>May</v>
      </c>
      <c r="F4877" t="str">
        <f t="shared" si="153"/>
        <v>2016</v>
      </c>
    </row>
    <row r="4878" spans="1:6" x14ac:dyDescent="0.25">
      <c r="A4878" s="5" t="s">
        <v>249</v>
      </c>
      <c r="B4878" s="3" t="s">
        <v>229</v>
      </c>
      <c r="C4878" s="3" t="s">
        <v>69</v>
      </c>
      <c r="D4878" s="4">
        <v>646469.62159941846</v>
      </c>
      <c r="E4878" t="str">
        <f t="shared" si="152"/>
        <v>Jun</v>
      </c>
      <c r="F4878" t="str">
        <f t="shared" si="153"/>
        <v>2016</v>
      </c>
    </row>
    <row r="4879" spans="1:6" x14ac:dyDescent="0.25">
      <c r="A4879" s="5" t="s">
        <v>249</v>
      </c>
      <c r="B4879" s="3" t="s">
        <v>229</v>
      </c>
      <c r="C4879" s="3" t="s">
        <v>70</v>
      </c>
      <c r="D4879" s="4">
        <v>631580.15000205452</v>
      </c>
      <c r="E4879" t="str">
        <f t="shared" si="152"/>
        <v>Jul</v>
      </c>
      <c r="F4879" t="str">
        <f t="shared" si="153"/>
        <v>2016</v>
      </c>
    </row>
    <row r="4880" spans="1:6" x14ac:dyDescent="0.25">
      <c r="A4880" s="5" t="s">
        <v>249</v>
      </c>
      <c r="B4880" s="3" t="s">
        <v>229</v>
      </c>
      <c r="C4880" s="3" t="s">
        <v>71</v>
      </c>
      <c r="D4880" s="4">
        <v>616911.81168682664</v>
      </c>
      <c r="E4880" t="str">
        <f t="shared" si="152"/>
        <v>Aug</v>
      </c>
      <c r="F4880" t="str">
        <f t="shared" si="153"/>
        <v>2016</v>
      </c>
    </row>
    <row r="4881" spans="1:6" x14ac:dyDescent="0.25">
      <c r="A4881" s="5" t="s">
        <v>249</v>
      </c>
      <c r="B4881" s="3" t="s">
        <v>229</v>
      </c>
      <c r="C4881" s="3" t="s">
        <v>72</v>
      </c>
      <c r="D4881" s="4">
        <v>600868.48890802357</v>
      </c>
      <c r="E4881" t="str">
        <f t="shared" si="152"/>
        <v>Sep</v>
      </c>
      <c r="F4881" t="str">
        <f t="shared" si="153"/>
        <v>2016</v>
      </c>
    </row>
    <row r="4882" spans="1:6" x14ac:dyDescent="0.25">
      <c r="A4882" s="5" t="s">
        <v>249</v>
      </c>
      <c r="B4882" s="3" t="s">
        <v>229</v>
      </c>
      <c r="C4882" s="3" t="s">
        <v>73</v>
      </c>
      <c r="D4882" s="4">
        <v>592106.00967927079</v>
      </c>
      <c r="E4882" t="str">
        <f t="shared" si="152"/>
        <v>Oct</v>
      </c>
      <c r="F4882" t="str">
        <f t="shared" si="153"/>
        <v>2016</v>
      </c>
    </row>
    <row r="4883" spans="1:6" x14ac:dyDescent="0.25">
      <c r="A4883" s="5" t="s">
        <v>249</v>
      </c>
      <c r="B4883" s="3" t="s">
        <v>229</v>
      </c>
      <c r="C4883" s="3" t="s">
        <v>74</v>
      </c>
      <c r="D4883" s="4">
        <v>583748.76517022564</v>
      </c>
      <c r="E4883" t="str">
        <f t="shared" si="152"/>
        <v>Nov</v>
      </c>
      <c r="F4883" t="str">
        <f t="shared" si="153"/>
        <v>2016</v>
      </c>
    </row>
    <row r="4884" spans="1:6" x14ac:dyDescent="0.25">
      <c r="A4884" s="5" t="s">
        <v>249</v>
      </c>
      <c r="B4884" s="3" t="s">
        <v>229</v>
      </c>
      <c r="C4884" s="3" t="s">
        <v>75</v>
      </c>
      <c r="D4884" s="4">
        <v>555283.88104933035</v>
      </c>
      <c r="E4884" t="str">
        <f t="shared" si="152"/>
        <v>Dec</v>
      </c>
      <c r="F4884" t="str">
        <f t="shared" si="153"/>
        <v>2016</v>
      </c>
    </row>
    <row r="4885" spans="1:6" x14ac:dyDescent="0.25">
      <c r="A4885" s="5" t="s">
        <v>249</v>
      </c>
      <c r="B4885" s="3" t="s">
        <v>229</v>
      </c>
      <c r="C4885" s="3" t="s">
        <v>76</v>
      </c>
      <c r="D4885" s="4">
        <v>544506.0781195946</v>
      </c>
      <c r="E4885" t="str">
        <f t="shared" si="152"/>
        <v>Jan</v>
      </c>
      <c r="F4885" t="str">
        <f t="shared" si="153"/>
        <v>2017</v>
      </c>
    </row>
    <row r="4886" spans="1:6" x14ac:dyDescent="0.25">
      <c r="A4886" s="5" t="s">
        <v>249</v>
      </c>
      <c r="B4886" s="3" t="s">
        <v>229</v>
      </c>
      <c r="C4886" s="3" t="s">
        <v>77</v>
      </c>
      <c r="D4886" s="4">
        <v>542887.48447437433</v>
      </c>
      <c r="E4886" t="str">
        <f t="shared" si="152"/>
        <v>Feb</v>
      </c>
      <c r="F4886" t="str">
        <f t="shared" si="153"/>
        <v>2017</v>
      </c>
    </row>
    <row r="4887" spans="1:6" x14ac:dyDescent="0.25">
      <c r="A4887" s="5" t="s">
        <v>249</v>
      </c>
      <c r="B4887" s="3" t="s">
        <v>229</v>
      </c>
      <c r="C4887" s="3" t="s">
        <v>78</v>
      </c>
      <c r="D4887" s="4">
        <v>516208.97414688283</v>
      </c>
      <c r="E4887" t="str">
        <f t="shared" si="152"/>
        <v>Mar</v>
      </c>
      <c r="F4887" t="str">
        <f t="shared" si="153"/>
        <v>2017</v>
      </c>
    </row>
    <row r="4888" spans="1:6" x14ac:dyDescent="0.25">
      <c r="A4888" s="5" t="s">
        <v>249</v>
      </c>
      <c r="B4888" s="3" t="s">
        <v>229</v>
      </c>
      <c r="C4888" s="3" t="s">
        <v>79</v>
      </c>
      <c r="D4888" s="4">
        <v>509816.14606884122</v>
      </c>
      <c r="E4888" t="str">
        <f t="shared" si="152"/>
        <v>Apr</v>
      </c>
      <c r="F4888" t="str">
        <f t="shared" si="153"/>
        <v>2017</v>
      </c>
    </row>
    <row r="4889" spans="1:6" x14ac:dyDescent="0.25">
      <c r="A4889" s="5" t="s">
        <v>249</v>
      </c>
      <c r="B4889" s="3" t="s">
        <v>229</v>
      </c>
      <c r="C4889" s="3" t="s">
        <v>80</v>
      </c>
      <c r="D4889" s="4">
        <v>516671.87243705022</v>
      </c>
      <c r="E4889" t="str">
        <f t="shared" si="152"/>
        <v>May</v>
      </c>
      <c r="F4889" t="str">
        <f t="shared" si="153"/>
        <v>2017</v>
      </c>
    </row>
    <row r="4890" spans="1:6" x14ac:dyDescent="0.25">
      <c r="A4890" s="5" t="s">
        <v>249</v>
      </c>
      <c r="B4890" s="3" t="s">
        <v>229</v>
      </c>
      <c r="C4890" s="3" t="s">
        <v>81</v>
      </c>
      <c r="D4890" s="4">
        <v>494971.33701722207</v>
      </c>
      <c r="E4890" t="str">
        <f t="shared" si="152"/>
        <v>Jun</v>
      </c>
      <c r="F4890" t="str">
        <f t="shared" si="153"/>
        <v>2017</v>
      </c>
    </row>
    <row r="4891" spans="1:6" x14ac:dyDescent="0.25">
      <c r="A4891" s="5" t="s">
        <v>249</v>
      </c>
      <c r="B4891" s="3" t="s">
        <v>229</v>
      </c>
      <c r="C4891" s="3" t="s">
        <v>82</v>
      </c>
      <c r="D4891" s="4">
        <v>486641.4337173971</v>
      </c>
      <c r="E4891" t="str">
        <f t="shared" si="152"/>
        <v>Jul</v>
      </c>
      <c r="F4891" t="str">
        <f t="shared" si="153"/>
        <v>2017</v>
      </c>
    </row>
    <row r="4892" spans="1:6" x14ac:dyDescent="0.25">
      <c r="A4892" s="5" t="s">
        <v>249</v>
      </c>
      <c r="B4892" s="3" t="s">
        <v>229</v>
      </c>
      <c r="C4892" s="3" t="s">
        <v>83</v>
      </c>
      <c r="D4892" s="4">
        <v>478153.26720111299</v>
      </c>
      <c r="E4892" t="str">
        <f t="shared" si="152"/>
        <v>Aug</v>
      </c>
      <c r="F4892" t="str">
        <f t="shared" si="153"/>
        <v>2017</v>
      </c>
    </row>
    <row r="4893" spans="1:6" x14ac:dyDescent="0.25">
      <c r="A4893" s="5" t="s">
        <v>249</v>
      </c>
      <c r="B4893" s="3" t="s">
        <v>229</v>
      </c>
      <c r="C4893" s="3" t="s">
        <v>84</v>
      </c>
      <c r="D4893" s="4">
        <v>463345.79159515951</v>
      </c>
      <c r="E4893" t="str">
        <f t="shared" si="152"/>
        <v>Sep</v>
      </c>
      <c r="F4893" t="str">
        <f t="shared" si="153"/>
        <v>2017</v>
      </c>
    </row>
    <row r="4894" spans="1:6" x14ac:dyDescent="0.25">
      <c r="A4894" s="5" t="s">
        <v>249</v>
      </c>
      <c r="B4894" s="3" t="s">
        <v>229</v>
      </c>
      <c r="C4894" s="3" t="s">
        <v>85</v>
      </c>
      <c r="D4894" s="4">
        <v>456474.01842102461</v>
      </c>
      <c r="E4894" t="str">
        <f t="shared" si="152"/>
        <v>Oct</v>
      </c>
      <c r="F4894" t="str">
        <f t="shared" si="153"/>
        <v>2017</v>
      </c>
    </row>
    <row r="4895" spans="1:6" x14ac:dyDescent="0.25">
      <c r="A4895" s="5" t="s">
        <v>249</v>
      </c>
      <c r="B4895" s="3" t="s">
        <v>229</v>
      </c>
      <c r="C4895" s="3" t="s">
        <v>86</v>
      </c>
      <c r="D4895" s="4">
        <v>453777.20804141264</v>
      </c>
      <c r="E4895" t="str">
        <f t="shared" si="152"/>
        <v>Nov</v>
      </c>
      <c r="F4895" t="str">
        <f t="shared" si="153"/>
        <v>2017</v>
      </c>
    </row>
    <row r="4896" spans="1:6" x14ac:dyDescent="0.25">
      <c r="A4896" s="5" t="s">
        <v>249</v>
      </c>
      <c r="B4896" s="3" t="s">
        <v>229</v>
      </c>
      <c r="C4896" s="3" t="s">
        <v>87</v>
      </c>
      <c r="D4896" s="4">
        <v>429572.61161093786</v>
      </c>
      <c r="E4896" t="str">
        <f t="shared" si="152"/>
        <v>Dec</v>
      </c>
      <c r="F4896" t="str">
        <f t="shared" si="153"/>
        <v>2017</v>
      </c>
    </row>
    <row r="4897" spans="1:6" x14ac:dyDescent="0.25">
      <c r="A4897" s="5" t="s">
        <v>249</v>
      </c>
      <c r="B4897" s="3" t="s">
        <v>229</v>
      </c>
      <c r="C4897" s="3" t="s">
        <v>88</v>
      </c>
      <c r="D4897" s="4">
        <v>423711.09564598009</v>
      </c>
      <c r="E4897" t="str">
        <f t="shared" si="152"/>
        <v>Jan</v>
      </c>
      <c r="F4897" t="str">
        <f t="shared" si="153"/>
        <v>2018</v>
      </c>
    </row>
    <row r="4898" spans="1:6" x14ac:dyDescent="0.25">
      <c r="A4898" s="5" t="s">
        <v>249</v>
      </c>
      <c r="B4898" s="3" t="s">
        <v>229</v>
      </c>
      <c r="C4898" s="3" t="s">
        <v>89</v>
      </c>
      <c r="D4898" s="4">
        <v>428214.68776408344</v>
      </c>
      <c r="E4898" t="str">
        <f t="shared" si="152"/>
        <v>Feb</v>
      </c>
      <c r="F4898" t="str">
        <f t="shared" si="153"/>
        <v>2018</v>
      </c>
    </row>
    <row r="4899" spans="1:6" x14ac:dyDescent="0.25">
      <c r="A4899" s="5" t="s">
        <v>249</v>
      </c>
      <c r="B4899" s="3" t="s">
        <v>229</v>
      </c>
      <c r="C4899" s="3" t="s">
        <v>90</v>
      </c>
      <c r="D4899" s="4">
        <v>406725.75408289331</v>
      </c>
      <c r="E4899" t="str">
        <f t="shared" si="152"/>
        <v>Mar</v>
      </c>
      <c r="F4899" t="str">
        <f t="shared" si="153"/>
        <v>2018</v>
      </c>
    </row>
    <row r="4900" spans="1:6" x14ac:dyDescent="0.25">
      <c r="A4900" s="5" t="s">
        <v>249</v>
      </c>
      <c r="B4900" s="3" t="s">
        <v>229</v>
      </c>
      <c r="C4900" s="3" t="s">
        <v>91</v>
      </c>
      <c r="D4900" s="4">
        <v>403075.69488867023</v>
      </c>
      <c r="E4900" t="str">
        <f t="shared" si="152"/>
        <v>Apr</v>
      </c>
      <c r="F4900" t="str">
        <f t="shared" si="153"/>
        <v>2018</v>
      </c>
    </row>
    <row r="4901" spans="1:6" x14ac:dyDescent="0.25">
      <c r="A4901" s="5" t="s">
        <v>249</v>
      </c>
      <c r="B4901" s="3" t="s">
        <v>229</v>
      </c>
      <c r="C4901" s="3" t="s">
        <v>92</v>
      </c>
      <c r="D4901" s="4">
        <v>412401.10854763398</v>
      </c>
      <c r="E4901" t="str">
        <f t="shared" si="152"/>
        <v>May</v>
      </c>
      <c r="F4901" t="str">
        <f t="shared" si="153"/>
        <v>2018</v>
      </c>
    </row>
    <row r="4902" spans="1:6" x14ac:dyDescent="0.25">
      <c r="A4902" s="5" t="s">
        <v>249</v>
      </c>
      <c r="B4902" s="3" t="s">
        <v>229</v>
      </c>
      <c r="C4902" s="3" t="s">
        <v>93</v>
      </c>
      <c r="D4902" s="4">
        <v>394596.114456743</v>
      </c>
      <c r="E4902" t="str">
        <f t="shared" si="152"/>
        <v>Jun</v>
      </c>
      <c r="F4902" t="str">
        <f t="shared" si="153"/>
        <v>2018</v>
      </c>
    </row>
    <row r="4903" spans="1:6" x14ac:dyDescent="0.25">
      <c r="A4903" s="5" t="s">
        <v>249</v>
      </c>
      <c r="B4903" s="3" t="s">
        <v>229</v>
      </c>
      <c r="C4903" s="3" t="s">
        <v>94</v>
      </c>
      <c r="D4903" s="4">
        <v>388050.00396472699</v>
      </c>
      <c r="E4903" t="str">
        <f t="shared" si="152"/>
        <v>Jul</v>
      </c>
      <c r="F4903" t="str">
        <f t="shared" si="153"/>
        <v>2018</v>
      </c>
    </row>
    <row r="4904" spans="1:6" x14ac:dyDescent="0.25">
      <c r="A4904" s="5" t="s">
        <v>249</v>
      </c>
      <c r="B4904" s="3" t="s">
        <v>229</v>
      </c>
      <c r="C4904" s="3" t="s">
        <v>95</v>
      </c>
      <c r="D4904" s="4">
        <v>381930.56565787841</v>
      </c>
      <c r="E4904" t="str">
        <f t="shared" si="152"/>
        <v>Aug</v>
      </c>
      <c r="F4904" t="str">
        <f t="shared" si="153"/>
        <v>2018</v>
      </c>
    </row>
    <row r="4905" spans="1:6" x14ac:dyDescent="0.25">
      <c r="A4905" s="5" t="s">
        <v>249</v>
      </c>
      <c r="B4905" s="3" t="s">
        <v>229</v>
      </c>
      <c r="C4905" s="3" t="s">
        <v>96</v>
      </c>
      <c r="D4905" s="4">
        <v>373589.6619707502</v>
      </c>
      <c r="E4905" t="str">
        <f t="shared" si="152"/>
        <v>Sep</v>
      </c>
      <c r="F4905" t="str">
        <f t="shared" si="153"/>
        <v>2018</v>
      </c>
    </row>
    <row r="4906" spans="1:6" x14ac:dyDescent="0.25">
      <c r="A4906" s="5" t="s">
        <v>249</v>
      </c>
      <c r="B4906" s="3" t="s">
        <v>229</v>
      </c>
      <c r="C4906" s="3" t="s">
        <v>97</v>
      </c>
      <c r="D4906" s="4">
        <v>368307.87076620688</v>
      </c>
      <c r="E4906" t="str">
        <f t="shared" si="152"/>
        <v>Oct</v>
      </c>
      <c r="F4906" t="str">
        <f t="shared" si="153"/>
        <v>2018</v>
      </c>
    </row>
    <row r="4907" spans="1:6" x14ac:dyDescent="0.25">
      <c r="A4907" s="5" t="s">
        <v>249</v>
      </c>
      <c r="B4907" s="3" t="s">
        <v>229</v>
      </c>
      <c r="C4907" s="3" t="s">
        <v>98</v>
      </c>
      <c r="D4907" s="4">
        <v>365809.93939762661</v>
      </c>
      <c r="E4907" t="str">
        <f t="shared" si="152"/>
        <v>Nov</v>
      </c>
      <c r="F4907" t="str">
        <f t="shared" si="153"/>
        <v>2018</v>
      </c>
    </row>
    <row r="4908" spans="1:6" x14ac:dyDescent="0.25">
      <c r="A4908" s="5" t="s">
        <v>249</v>
      </c>
      <c r="B4908" s="3" t="s">
        <v>229</v>
      </c>
      <c r="C4908" s="3" t="s">
        <v>99</v>
      </c>
      <c r="D4908" s="4">
        <v>345555.2808567395</v>
      </c>
      <c r="E4908" t="str">
        <f t="shared" si="152"/>
        <v>Dec</v>
      </c>
      <c r="F4908" t="str">
        <f t="shared" si="153"/>
        <v>2018</v>
      </c>
    </row>
    <row r="4909" spans="1:6" x14ac:dyDescent="0.25">
      <c r="A4909" s="5" t="s">
        <v>249</v>
      </c>
      <c r="B4909" s="3" t="s">
        <v>229</v>
      </c>
      <c r="C4909" s="3" t="s">
        <v>100</v>
      </c>
      <c r="D4909" s="4">
        <v>342321.51641341019</v>
      </c>
      <c r="E4909" t="str">
        <f t="shared" si="152"/>
        <v>Jan</v>
      </c>
      <c r="F4909" t="str">
        <f t="shared" si="153"/>
        <v>2019</v>
      </c>
    </row>
    <row r="4910" spans="1:6" x14ac:dyDescent="0.25">
      <c r="A4910" s="5" t="s">
        <v>249</v>
      </c>
      <c r="B4910" s="3" t="s">
        <v>229</v>
      </c>
      <c r="C4910" s="3" t="s">
        <v>101</v>
      </c>
      <c r="D4910" s="4">
        <v>348789.58448389603</v>
      </c>
      <c r="E4910" t="str">
        <f t="shared" si="152"/>
        <v>Feb</v>
      </c>
      <c r="F4910" t="str">
        <f t="shared" si="153"/>
        <v>2019</v>
      </c>
    </row>
    <row r="4911" spans="1:6" x14ac:dyDescent="0.25">
      <c r="A4911" s="5" t="s">
        <v>249</v>
      </c>
      <c r="B4911" s="3" t="s">
        <v>229</v>
      </c>
      <c r="C4911" s="3" t="s">
        <v>102</v>
      </c>
      <c r="D4911" s="4">
        <v>332783.93096016644</v>
      </c>
      <c r="E4911" t="str">
        <f t="shared" si="152"/>
        <v>Mar</v>
      </c>
      <c r="F4911" t="str">
        <f t="shared" si="153"/>
        <v>2019</v>
      </c>
    </row>
    <row r="4912" spans="1:6" x14ac:dyDescent="0.25">
      <c r="A4912" s="5" t="s">
        <v>249</v>
      </c>
      <c r="B4912" s="3" t="s">
        <v>229</v>
      </c>
      <c r="C4912" s="3" t="s">
        <v>103</v>
      </c>
      <c r="D4912" s="4">
        <v>331541.58277361892</v>
      </c>
      <c r="E4912" t="str">
        <f t="shared" si="152"/>
        <v>Apr</v>
      </c>
      <c r="F4912" t="str">
        <f t="shared" si="153"/>
        <v>2019</v>
      </c>
    </row>
    <row r="4913" spans="1:6" x14ac:dyDescent="0.25">
      <c r="A4913" s="5" t="s">
        <v>249</v>
      </c>
      <c r="B4913" s="3" t="s">
        <v>229</v>
      </c>
      <c r="C4913" s="3" t="s">
        <v>104</v>
      </c>
      <c r="D4913" s="4">
        <v>339178.34450445458</v>
      </c>
      <c r="E4913" t="str">
        <f t="shared" si="152"/>
        <v>May</v>
      </c>
      <c r="F4913" t="str">
        <f t="shared" si="153"/>
        <v>2019</v>
      </c>
    </row>
    <row r="4914" spans="1:6" x14ac:dyDescent="0.25">
      <c r="A4914" s="5" t="s">
        <v>249</v>
      </c>
      <c r="B4914" s="3" t="s">
        <v>229</v>
      </c>
      <c r="C4914" s="3" t="s">
        <v>105</v>
      </c>
      <c r="D4914" s="4">
        <v>321569.9869249718</v>
      </c>
      <c r="E4914" t="str">
        <f t="shared" si="152"/>
        <v>Jun</v>
      </c>
      <c r="F4914" t="str">
        <f t="shared" si="153"/>
        <v>2019</v>
      </c>
    </row>
    <row r="4915" spans="1:6" x14ac:dyDescent="0.25">
      <c r="A4915" s="5" t="s">
        <v>249</v>
      </c>
      <c r="B4915" s="3" t="s">
        <v>229</v>
      </c>
      <c r="C4915" s="3" t="s">
        <v>106</v>
      </c>
      <c r="D4915" s="4">
        <v>319873.78087706037</v>
      </c>
      <c r="E4915" t="str">
        <f t="shared" si="152"/>
        <v>Jul</v>
      </c>
      <c r="F4915" t="str">
        <f t="shared" si="153"/>
        <v>2019</v>
      </c>
    </row>
    <row r="4916" spans="1:6" x14ac:dyDescent="0.25">
      <c r="A4916" s="5" t="s">
        <v>249</v>
      </c>
      <c r="B4916" s="3" t="s">
        <v>229</v>
      </c>
      <c r="C4916" s="3" t="s">
        <v>107</v>
      </c>
      <c r="D4916" s="4">
        <v>316540.41599382256</v>
      </c>
      <c r="E4916" t="str">
        <f t="shared" si="152"/>
        <v>Aug</v>
      </c>
      <c r="F4916" t="str">
        <f t="shared" si="153"/>
        <v>2019</v>
      </c>
    </row>
    <row r="4917" spans="1:6" x14ac:dyDescent="0.25">
      <c r="A4917" s="5" t="s">
        <v>249</v>
      </c>
      <c r="B4917" s="3" t="s">
        <v>229</v>
      </c>
      <c r="C4917" s="3" t="s">
        <v>108</v>
      </c>
      <c r="D4917" s="4">
        <v>307407.25981642446</v>
      </c>
      <c r="E4917" t="str">
        <f t="shared" si="152"/>
        <v>Sep</v>
      </c>
      <c r="F4917" t="str">
        <f t="shared" si="153"/>
        <v>2019</v>
      </c>
    </row>
    <row r="4918" spans="1:6" x14ac:dyDescent="0.25">
      <c r="A4918" s="5" t="s">
        <v>249</v>
      </c>
      <c r="B4918" s="3" t="s">
        <v>229</v>
      </c>
      <c r="C4918" s="3" t="s">
        <v>109</v>
      </c>
      <c r="D4918" s="4">
        <v>303105.13418539235</v>
      </c>
      <c r="E4918" t="str">
        <f t="shared" si="152"/>
        <v>Oct</v>
      </c>
      <c r="F4918" t="str">
        <f t="shared" si="153"/>
        <v>2019</v>
      </c>
    </row>
    <row r="4919" spans="1:6" x14ac:dyDescent="0.25">
      <c r="A4919" s="5" t="s">
        <v>249</v>
      </c>
      <c r="B4919" s="3" t="s">
        <v>229</v>
      </c>
      <c r="C4919" s="3" t="s">
        <v>110</v>
      </c>
      <c r="D4919" s="4">
        <v>302698.36963827955</v>
      </c>
      <c r="E4919" t="str">
        <f t="shared" si="152"/>
        <v>Nov</v>
      </c>
      <c r="F4919" t="str">
        <f t="shared" si="153"/>
        <v>2019</v>
      </c>
    </row>
    <row r="4920" spans="1:6" x14ac:dyDescent="0.25">
      <c r="A4920" s="5" t="s">
        <v>249</v>
      </c>
      <c r="B4920" s="3" t="s">
        <v>229</v>
      </c>
      <c r="C4920" s="3" t="s">
        <v>111</v>
      </c>
      <c r="D4920" s="4">
        <v>285093.24172718398</v>
      </c>
      <c r="E4920" t="str">
        <f t="shared" si="152"/>
        <v>Dec</v>
      </c>
      <c r="F4920" t="str">
        <f t="shared" si="153"/>
        <v>2019</v>
      </c>
    </row>
    <row r="4921" spans="1:6" x14ac:dyDescent="0.25">
      <c r="A4921" s="5" t="s">
        <v>249</v>
      </c>
      <c r="B4921" s="3" t="s">
        <v>229</v>
      </c>
      <c r="C4921" s="3" t="s">
        <v>112</v>
      </c>
      <c r="D4921" s="4">
        <v>282843.68252510449</v>
      </c>
      <c r="E4921" t="str">
        <f t="shared" si="152"/>
        <v>Jan</v>
      </c>
      <c r="F4921" t="str">
        <f t="shared" si="153"/>
        <v>2020</v>
      </c>
    </row>
    <row r="4922" spans="1:6" x14ac:dyDescent="0.25">
      <c r="A4922" s="5" t="s">
        <v>249</v>
      </c>
      <c r="B4922" s="3" t="s">
        <v>229</v>
      </c>
      <c r="C4922" s="3" t="s">
        <v>113</v>
      </c>
      <c r="D4922" s="4">
        <v>286426.21323335287</v>
      </c>
      <c r="E4922" t="str">
        <f t="shared" si="152"/>
        <v>Feb</v>
      </c>
      <c r="F4922" t="str">
        <f t="shared" si="153"/>
        <v>2020</v>
      </c>
    </row>
    <row r="4923" spans="1:6" x14ac:dyDescent="0.25">
      <c r="A4923" s="5" t="s">
        <v>249</v>
      </c>
      <c r="B4923" s="3" t="s">
        <v>229</v>
      </c>
      <c r="C4923" s="3" t="s">
        <v>114</v>
      </c>
      <c r="D4923" s="4">
        <v>271203.327984014</v>
      </c>
      <c r="E4923" t="str">
        <f t="shared" si="152"/>
        <v>Mar</v>
      </c>
      <c r="F4923" t="str">
        <f t="shared" si="153"/>
        <v>2020</v>
      </c>
    </row>
    <row r="4924" spans="1:6" x14ac:dyDescent="0.25">
      <c r="A4924" s="5" t="s">
        <v>249</v>
      </c>
      <c r="B4924" s="3" t="s">
        <v>229</v>
      </c>
      <c r="C4924" s="3" t="s">
        <v>115</v>
      </c>
      <c r="D4924" s="4">
        <v>273503.6931117106</v>
      </c>
      <c r="E4924" t="str">
        <f t="shared" si="152"/>
        <v>Apr</v>
      </c>
      <c r="F4924" t="str">
        <f t="shared" si="153"/>
        <v>2020</v>
      </c>
    </row>
    <row r="4925" spans="1:6" x14ac:dyDescent="0.25">
      <c r="A4925" s="5" t="s">
        <v>249</v>
      </c>
      <c r="B4925" s="3" t="s">
        <v>229</v>
      </c>
      <c r="C4925" s="3" t="s">
        <v>116</v>
      </c>
      <c r="D4925" s="4">
        <v>272503.26209587022</v>
      </c>
      <c r="E4925" t="str">
        <f t="shared" si="152"/>
        <v>May</v>
      </c>
      <c r="F4925" t="str">
        <f t="shared" si="153"/>
        <v>2020</v>
      </c>
    </row>
    <row r="4926" spans="1:6" x14ac:dyDescent="0.25">
      <c r="A4926" s="5" t="s">
        <v>249</v>
      </c>
      <c r="B4926" s="3" t="s">
        <v>229</v>
      </c>
      <c r="C4926" s="3" t="s">
        <v>117</v>
      </c>
      <c r="D4926" s="4">
        <v>257408.55864234813</v>
      </c>
      <c r="E4926" t="str">
        <f t="shared" si="152"/>
        <v>Jun</v>
      </c>
      <c r="F4926" t="str">
        <f t="shared" si="153"/>
        <v>2020</v>
      </c>
    </row>
    <row r="4927" spans="1:6" x14ac:dyDescent="0.25">
      <c r="A4927" s="5" t="s">
        <v>249</v>
      </c>
      <c r="B4927" s="3" t="s">
        <v>229</v>
      </c>
      <c r="C4927" s="3" t="s">
        <v>118</v>
      </c>
      <c r="D4927" s="4">
        <v>253729.36362534307</v>
      </c>
      <c r="E4927" t="str">
        <f t="shared" si="152"/>
        <v>Jul</v>
      </c>
      <c r="F4927" t="str">
        <f t="shared" si="153"/>
        <v>2020</v>
      </c>
    </row>
    <row r="4928" spans="1:6" x14ac:dyDescent="0.25">
      <c r="A4928" s="5" t="s">
        <v>249</v>
      </c>
      <c r="B4928" s="3" t="s">
        <v>229</v>
      </c>
      <c r="C4928" s="3" t="s">
        <v>119</v>
      </c>
      <c r="D4928" s="4">
        <v>251327.28152875183</v>
      </c>
      <c r="E4928" t="str">
        <f t="shared" si="152"/>
        <v>Aug</v>
      </c>
      <c r="F4928" t="str">
        <f t="shared" si="153"/>
        <v>2020</v>
      </c>
    </row>
    <row r="4929" spans="1:6" x14ac:dyDescent="0.25">
      <c r="A4929" s="5" t="s">
        <v>249</v>
      </c>
      <c r="B4929" s="3" t="s">
        <v>229</v>
      </c>
      <c r="C4929" s="3" t="s">
        <v>120</v>
      </c>
      <c r="D4929" s="4">
        <v>243702.48336670056</v>
      </c>
      <c r="E4929" t="str">
        <f t="shared" si="152"/>
        <v>Sep</v>
      </c>
      <c r="F4929" t="str">
        <f t="shared" si="153"/>
        <v>2020</v>
      </c>
    </row>
    <row r="4930" spans="1:6" x14ac:dyDescent="0.25">
      <c r="A4930" s="5" t="s">
        <v>249</v>
      </c>
      <c r="B4930" s="3" t="s">
        <v>229</v>
      </c>
      <c r="C4930" s="3" t="s">
        <v>121</v>
      </c>
      <c r="D4930" s="4">
        <v>242367.89770251114</v>
      </c>
      <c r="E4930" t="str">
        <f t="shared" si="152"/>
        <v>Oct</v>
      </c>
      <c r="F4930" t="str">
        <f t="shared" si="153"/>
        <v>2020</v>
      </c>
    </row>
    <row r="4931" spans="1:6" x14ac:dyDescent="0.25">
      <c r="A4931" s="5" t="s">
        <v>249</v>
      </c>
      <c r="B4931" s="3" t="s">
        <v>229</v>
      </c>
      <c r="C4931" s="3" t="s">
        <v>122</v>
      </c>
      <c r="D4931" s="4">
        <v>243937.33157069856</v>
      </c>
      <c r="E4931" t="str">
        <f t="shared" ref="E4931:E4994" si="154">MID(C4931,1,3)</f>
        <v>Nov</v>
      </c>
      <c r="F4931" t="str">
        <f t="shared" ref="F4931:F4994" si="155">MID(C4931,5,4)</f>
        <v>2020</v>
      </c>
    </row>
    <row r="4932" spans="1:6" x14ac:dyDescent="0.25">
      <c r="A4932" s="5" t="s">
        <v>249</v>
      </c>
      <c r="B4932" s="3" t="s">
        <v>229</v>
      </c>
      <c r="C4932" s="3" t="s">
        <v>123</v>
      </c>
      <c r="D4932" s="4">
        <v>228491.79821009192</v>
      </c>
      <c r="E4932" t="str">
        <f t="shared" si="154"/>
        <v>Dec</v>
      </c>
      <c r="F4932" t="str">
        <f t="shared" si="155"/>
        <v>2020</v>
      </c>
    </row>
    <row r="4933" spans="1:6" x14ac:dyDescent="0.25">
      <c r="A4933" s="5" t="s">
        <v>249</v>
      </c>
      <c r="B4933" s="3" t="s">
        <v>229</v>
      </c>
      <c r="C4933" s="3" t="s">
        <v>124</v>
      </c>
      <c r="D4933" s="4">
        <v>226393.20592846067</v>
      </c>
      <c r="E4933" t="str">
        <f t="shared" si="154"/>
        <v>Jan</v>
      </c>
      <c r="F4933" t="str">
        <f t="shared" si="155"/>
        <v>2021</v>
      </c>
    </row>
    <row r="4934" spans="1:6" x14ac:dyDescent="0.25">
      <c r="A4934" s="5" t="s">
        <v>249</v>
      </c>
      <c r="B4934" s="3" t="s">
        <v>229</v>
      </c>
      <c r="C4934" s="3" t="s">
        <v>125</v>
      </c>
      <c r="D4934" s="4">
        <v>234177.62528614094</v>
      </c>
      <c r="E4934" t="str">
        <f t="shared" si="154"/>
        <v>Feb</v>
      </c>
      <c r="F4934" t="str">
        <f t="shared" si="155"/>
        <v>2021</v>
      </c>
    </row>
    <row r="4935" spans="1:6" x14ac:dyDescent="0.25">
      <c r="A4935" s="5" t="s">
        <v>249</v>
      </c>
      <c r="B4935" s="3" t="s">
        <v>229</v>
      </c>
      <c r="C4935" s="3" t="s">
        <v>126</v>
      </c>
      <c r="D4935" s="4">
        <v>222345.21902192308</v>
      </c>
      <c r="E4935" t="str">
        <f t="shared" si="154"/>
        <v>Mar</v>
      </c>
      <c r="F4935" t="str">
        <f t="shared" si="155"/>
        <v>2021</v>
      </c>
    </row>
    <row r="4936" spans="1:6" x14ac:dyDescent="0.25">
      <c r="A4936" s="5" t="s">
        <v>249</v>
      </c>
      <c r="B4936" s="3" t="s">
        <v>229</v>
      </c>
      <c r="C4936" s="3" t="s">
        <v>127</v>
      </c>
      <c r="D4936" s="4">
        <v>219957.62736615265</v>
      </c>
      <c r="E4936" t="str">
        <f t="shared" si="154"/>
        <v>Apr</v>
      </c>
      <c r="F4936" t="str">
        <f t="shared" si="155"/>
        <v>2021</v>
      </c>
    </row>
    <row r="4937" spans="1:6" x14ac:dyDescent="0.25">
      <c r="A4937" s="5" t="s">
        <v>249</v>
      </c>
      <c r="B4937" s="3" t="s">
        <v>229</v>
      </c>
      <c r="C4937" s="3" t="s">
        <v>128</v>
      </c>
      <c r="D4937" s="4">
        <v>140093.2035032158</v>
      </c>
      <c r="E4937" t="str">
        <f t="shared" si="154"/>
        <v>May</v>
      </c>
      <c r="F4937" t="str">
        <f t="shared" si="155"/>
        <v>2021</v>
      </c>
    </row>
    <row r="4938" spans="1:6" x14ac:dyDescent="0.25">
      <c r="A4938" s="5" t="s">
        <v>249</v>
      </c>
      <c r="B4938" s="3" t="s">
        <v>229</v>
      </c>
      <c r="C4938" s="3" t="s">
        <v>129</v>
      </c>
      <c r="D4938" s="4">
        <v>138311.86314860918</v>
      </c>
      <c r="E4938" t="str">
        <f t="shared" si="154"/>
        <v>Jun</v>
      </c>
      <c r="F4938" t="str">
        <f t="shared" si="155"/>
        <v>2021</v>
      </c>
    </row>
    <row r="4939" spans="1:6" x14ac:dyDescent="0.25">
      <c r="A4939" s="5" t="s">
        <v>249</v>
      </c>
      <c r="B4939" s="3" t="s">
        <v>229</v>
      </c>
      <c r="C4939" s="3" t="s">
        <v>130</v>
      </c>
      <c r="D4939" s="4">
        <v>136018.16604630824</v>
      </c>
      <c r="E4939" t="str">
        <f t="shared" si="154"/>
        <v>Jul</v>
      </c>
      <c r="F4939" t="str">
        <f t="shared" si="155"/>
        <v>2021</v>
      </c>
    </row>
    <row r="4940" spans="1:6" x14ac:dyDescent="0.25">
      <c r="A4940" s="5" t="s">
        <v>249</v>
      </c>
      <c r="B4940" s="3" t="s">
        <v>229</v>
      </c>
      <c r="C4940" s="3" t="s">
        <v>131</v>
      </c>
      <c r="D4940" s="4">
        <v>134463.02470366631</v>
      </c>
      <c r="E4940" t="str">
        <f t="shared" si="154"/>
        <v>Aug</v>
      </c>
      <c r="F4940" t="str">
        <f t="shared" si="155"/>
        <v>2021</v>
      </c>
    </row>
    <row r="4941" spans="1:6" x14ac:dyDescent="0.25">
      <c r="A4941" s="5" t="s">
        <v>249</v>
      </c>
      <c r="B4941" s="3" t="s">
        <v>229</v>
      </c>
      <c r="C4941" s="3" t="s">
        <v>132</v>
      </c>
      <c r="D4941" s="4">
        <v>132560.32280447005</v>
      </c>
      <c r="E4941" t="str">
        <f t="shared" si="154"/>
        <v>Sep</v>
      </c>
      <c r="F4941" t="str">
        <f t="shared" si="155"/>
        <v>2021</v>
      </c>
    </row>
    <row r="4942" spans="1:6" x14ac:dyDescent="0.25">
      <c r="A4942" s="5" t="s">
        <v>249</v>
      </c>
      <c r="B4942" s="3" t="s">
        <v>229</v>
      </c>
      <c r="C4942" s="3" t="s">
        <v>133</v>
      </c>
      <c r="D4942" s="4">
        <v>130909.30866879129</v>
      </c>
      <c r="E4942" t="str">
        <f t="shared" si="154"/>
        <v>Oct</v>
      </c>
      <c r="F4942" t="str">
        <f t="shared" si="155"/>
        <v>2021</v>
      </c>
    </row>
    <row r="4943" spans="1:6" x14ac:dyDescent="0.25">
      <c r="A4943" s="5" t="s">
        <v>249</v>
      </c>
      <c r="B4943" s="3" t="s">
        <v>229</v>
      </c>
      <c r="C4943" s="3" t="s">
        <v>134</v>
      </c>
      <c r="D4943" s="4">
        <v>129241.44439017081</v>
      </c>
      <c r="E4943" t="str">
        <f t="shared" si="154"/>
        <v>Nov</v>
      </c>
      <c r="F4943" t="str">
        <f t="shared" si="155"/>
        <v>2021</v>
      </c>
    </row>
    <row r="4944" spans="1:6" x14ac:dyDescent="0.25">
      <c r="A4944" s="5" t="s">
        <v>249</v>
      </c>
      <c r="B4944" s="3" t="s">
        <v>229</v>
      </c>
      <c r="C4944" s="3" t="s">
        <v>135</v>
      </c>
      <c r="D4944" s="4">
        <v>127617.8604432406</v>
      </c>
      <c r="E4944" t="str">
        <f t="shared" si="154"/>
        <v>Dec</v>
      </c>
      <c r="F4944" t="str">
        <f t="shared" si="155"/>
        <v>2021</v>
      </c>
    </row>
    <row r="4945" spans="1:6" x14ac:dyDescent="0.25">
      <c r="A4945" s="5" t="s">
        <v>249</v>
      </c>
      <c r="B4945" s="3" t="s">
        <v>229</v>
      </c>
      <c r="C4945" s="3" t="s">
        <v>136</v>
      </c>
      <c r="D4945" s="4">
        <v>126037.385744687</v>
      </c>
      <c r="E4945" t="str">
        <f t="shared" si="154"/>
        <v>Jan</v>
      </c>
      <c r="F4945" t="str">
        <f t="shared" si="155"/>
        <v>2022</v>
      </c>
    </row>
    <row r="4946" spans="1:6" x14ac:dyDescent="0.25">
      <c r="A4946" s="5" t="s">
        <v>249</v>
      </c>
      <c r="B4946" s="3" t="s">
        <v>229</v>
      </c>
      <c r="C4946" s="3" t="s">
        <v>137</v>
      </c>
      <c r="D4946" s="4">
        <v>124363.5537302232</v>
      </c>
      <c r="E4946" t="str">
        <f t="shared" si="154"/>
        <v>Feb</v>
      </c>
      <c r="F4946" t="str">
        <f t="shared" si="155"/>
        <v>2022</v>
      </c>
    </row>
    <row r="4947" spans="1:6" x14ac:dyDescent="0.25">
      <c r="A4947" s="5" t="s">
        <v>249</v>
      </c>
      <c r="B4947" s="3" t="s">
        <v>229</v>
      </c>
      <c r="C4947" s="3" t="s">
        <v>138</v>
      </c>
      <c r="D4947" s="4">
        <v>122809.20951986595</v>
      </c>
      <c r="E4947" t="str">
        <f t="shared" si="154"/>
        <v>Mar</v>
      </c>
      <c r="F4947" t="str">
        <f t="shared" si="155"/>
        <v>2022</v>
      </c>
    </row>
    <row r="4948" spans="1:6" x14ac:dyDescent="0.25">
      <c r="A4948" s="5" t="s">
        <v>249</v>
      </c>
      <c r="B4948" s="3" t="s">
        <v>229</v>
      </c>
      <c r="C4948" s="3" t="s">
        <v>139</v>
      </c>
      <c r="D4948" s="4">
        <v>121275.90404448024</v>
      </c>
      <c r="E4948" t="str">
        <f t="shared" si="154"/>
        <v>Apr</v>
      </c>
      <c r="F4948" t="str">
        <f t="shared" si="155"/>
        <v>2022</v>
      </c>
    </row>
    <row r="4949" spans="1:6" x14ac:dyDescent="0.25">
      <c r="A4949" s="5" t="s">
        <v>249</v>
      </c>
      <c r="B4949" s="3" t="s">
        <v>229</v>
      </c>
      <c r="C4949" s="3" t="s">
        <v>140</v>
      </c>
      <c r="D4949" s="4">
        <v>119763.26274260139</v>
      </c>
      <c r="E4949" t="str">
        <f t="shared" si="154"/>
        <v>May</v>
      </c>
      <c r="F4949" t="str">
        <f t="shared" si="155"/>
        <v>2022</v>
      </c>
    </row>
    <row r="4950" spans="1:6" x14ac:dyDescent="0.25">
      <c r="A4950" s="5" t="s">
        <v>249</v>
      </c>
      <c r="B4950" s="3" t="s">
        <v>229</v>
      </c>
      <c r="C4950" s="3" t="s">
        <v>141</v>
      </c>
      <c r="D4950" s="4">
        <v>118270.96984718263</v>
      </c>
      <c r="E4950" t="str">
        <f t="shared" si="154"/>
        <v>Jun</v>
      </c>
      <c r="F4950" t="str">
        <f t="shared" si="155"/>
        <v>2022</v>
      </c>
    </row>
    <row r="4951" spans="1:6" x14ac:dyDescent="0.25">
      <c r="A4951" s="5" t="s">
        <v>249</v>
      </c>
      <c r="B4951" s="3" t="s">
        <v>229</v>
      </c>
      <c r="C4951" s="3" t="s">
        <v>142</v>
      </c>
      <c r="D4951" s="4">
        <v>116798.74542637508</v>
      </c>
      <c r="E4951" t="str">
        <f t="shared" si="154"/>
        <v>Jul</v>
      </c>
      <c r="F4951" t="str">
        <f t="shared" si="155"/>
        <v>2022</v>
      </c>
    </row>
    <row r="4952" spans="1:6" x14ac:dyDescent="0.25">
      <c r="A4952" s="5" t="s">
        <v>249</v>
      </c>
      <c r="B4952" s="3" t="s">
        <v>229</v>
      </c>
      <c r="C4952" s="3" t="s">
        <v>143</v>
      </c>
      <c r="D4952" s="4">
        <v>115346.46604834215</v>
      </c>
      <c r="E4952" t="str">
        <f t="shared" si="154"/>
        <v>Aug</v>
      </c>
      <c r="F4952" t="str">
        <f t="shared" si="155"/>
        <v>2022</v>
      </c>
    </row>
    <row r="4953" spans="1:6" x14ac:dyDescent="0.25">
      <c r="A4953" s="5" t="s">
        <v>249</v>
      </c>
      <c r="B4953" s="3" t="s">
        <v>229</v>
      </c>
      <c r="C4953" s="3" t="s">
        <v>144</v>
      </c>
      <c r="D4953" s="4">
        <v>113913.41164879783</v>
      </c>
      <c r="E4953" t="str">
        <f t="shared" si="154"/>
        <v>Sep</v>
      </c>
      <c r="F4953" t="str">
        <f t="shared" si="155"/>
        <v>2022</v>
      </c>
    </row>
    <row r="4954" spans="1:6" x14ac:dyDescent="0.25">
      <c r="A4954" s="5" t="s">
        <v>249</v>
      </c>
      <c r="B4954" s="3" t="s">
        <v>229</v>
      </c>
      <c r="C4954" s="3" t="s">
        <v>145</v>
      </c>
      <c r="D4954" s="4">
        <v>112499.82746744226</v>
      </c>
      <c r="E4954" t="str">
        <f t="shared" si="154"/>
        <v>Oct</v>
      </c>
      <c r="F4954" t="str">
        <f t="shared" si="155"/>
        <v>2022</v>
      </c>
    </row>
    <row r="4955" spans="1:6" x14ac:dyDescent="0.25">
      <c r="A4955" s="5" t="s">
        <v>249</v>
      </c>
      <c r="B4955" s="3" t="s">
        <v>229</v>
      </c>
      <c r="C4955" s="3" t="s">
        <v>146</v>
      </c>
      <c r="D4955" s="4">
        <v>111105.24653833291</v>
      </c>
      <c r="E4955" t="str">
        <f t="shared" si="154"/>
        <v>Nov</v>
      </c>
      <c r="F4955" t="str">
        <f t="shared" si="155"/>
        <v>2022</v>
      </c>
    </row>
    <row r="4956" spans="1:6" x14ac:dyDescent="0.25">
      <c r="A4956" s="5" t="s">
        <v>249</v>
      </c>
      <c r="B4956" s="3" t="s">
        <v>229</v>
      </c>
      <c r="C4956" s="3" t="s">
        <v>147</v>
      </c>
      <c r="D4956" s="4">
        <v>109729.47645309046</v>
      </c>
      <c r="E4956" t="str">
        <f t="shared" si="154"/>
        <v>Dec</v>
      </c>
      <c r="F4956" t="str">
        <f t="shared" si="155"/>
        <v>2022</v>
      </c>
    </row>
    <row r="4957" spans="1:6" x14ac:dyDescent="0.25">
      <c r="A4957" s="5" t="s">
        <v>249</v>
      </c>
      <c r="B4957" s="3" t="s">
        <v>229</v>
      </c>
      <c r="C4957" s="3" t="s">
        <v>148</v>
      </c>
      <c r="D4957" s="4">
        <v>108434.17276850788</v>
      </c>
      <c r="E4957" t="str">
        <f t="shared" si="154"/>
        <v>Jan</v>
      </c>
      <c r="F4957" t="str">
        <f t="shared" si="155"/>
        <v>2023</v>
      </c>
    </row>
    <row r="4958" spans="1:6" x14ac:dyDescent="0.25">
      <c r="A4958" s="5" t="s">
        <v>249</v>
      </c>
      <c r="B4958" s="3" t="s">
        <v>229</v>
      </c>
      <c r="C4958" s="3" t="s">
        <v>149</v>
      </c>
      <c r="D4958" s="4">
        <v>107032.66765156483</v>
      </c>
      <c r="E4958" t="str">
        <f t="shared" si="154"/>
        <v>Feb</v>
      </c>
      <c r="F4958" t="str">
        <f t="shared" si="155"/>
        <v>2023</v>
      </c>
    </row>
    <row r="4959" spans="1:6" x14ac:dyDescent="0.25">
      <c r="A4959" s="5" t="s">
        <v>249</v>
      </c>
      <c r="B4959" s="3" t="s">
        <v>229</v>
      </c>
      <c r="C4959" s="3" t="s">
        <v>150</v>
      </c>
      <c r="D4959" s="4">
        <v>105711.51373139219</v>
      </c>
      <c r="E4959" t="str">
        <f t="shared" si="154"/>
        <v>Mar</v>
      </c>
      <c r="F4959" t="str">
        <f t="shared" si="155"/>
        <v>2023</v>
      </c>
    </row>
    <row r="4960" spans="1:6" x14ac:dyDescent="0.25">
      <c r="A4960" s="5" t="s">
        <v>249</v>
      </c>
      <c r="B4960" s="3" t="s">
        <v>229</v>
      </c>
      <c r="C4960" s="3" t="s">
        <v>151</v>
      </c>
      <c r="D4960" s="4">
        <v>104408.07855617878</v>
      </c>
      <c r="E4960" t="str">
        <f t="shared" si="154"/>
        <v>Apr</v>
      </c>
      <c r="F4960" t="str">
        <f t="shared" si="155"/>
        <v>2023</v>
      </c>
    </row>
    <row r="4961" spans="1:6" x14ac:dyDescent="0.25">
      <c r="A4961" s="5" t="s">
        <v>249</v>
      </c>
      <c r="B4961" s="3" t="s">
        <v>229</v>
      </c>
      <c r="C4961" s="3" t="s">
        <v>152</v>
      </c>
      <c r="D4961" s="4">
        <v>103122.03216334349</v>
      </c>
      <c r="E4961" t="str">
        <f t="shared" si="154"/>
        <v>May</v>
      </c>
      <c r="F4961" t="str">
        <f t="shared" si="155"/>
        <v>2023</v>
      </c>
    </row>
    <row r="4962" spans="1:6" x14ac:dyDescent="0.25">
      <c r="A4962" s="5" t="s">
        <v>249</v>
      </c>
      <c r="B4962" s="3" t="s">
        <v>229</v>
      </c>
      <c r="C4962" s="3" t="s">
        <v>153</v>
      </c>
      <c r="D4962" s="4">
        <v>101819.6195457914</v>
      </c>
      <c r="E4962" t="str">
        <f t="shared" si="154"/>
        <v>Jun</v>
      </c>
      <c r="F4962" t="str">
        <f t="shared" si="155"/>
        <v>2023</v>
      </c>
    </row>
    <row r="4963" spans="1:6" x14ac:dyDescent="0.25">
      <c r="A4963" s="5" t="s">
        <v>249</v>
      </c>
      <c r="B4963" s="3" t="s">
        <v>229</v>
      </c>
      <c r="C4963" s="3" t="s">
        <v>154</v>
      </c>
      <c r="D4963" s="4">
        <v>100567.9173138108</v>
      </c>
      <c r="E4963" t="str">
        <f t="shared" si="154"/>
        <v>Jul</v>
      </c>
      <c r="F4963" t="str">
        <f t="shared" si="155"/>
        <v>2023</v>
      </c>
    </row>
    <row r="4964" spans="1:6" x14ac:dyDescent="0.25">
      <c r="A4964" s="5" t="s">
        <v>249</v>
      </c>
      <c r="B4964" s="3" t="s">
        <v>229</v>
      </c>
      <c r="C4964" s="3" t="s">
        <v>155</v>
      </c>
      <c r="D4964" s="4">
        <v>99332.867421735311</v>
      </c>
      <c r="E4964" t="str">
        <f t="shared" si="154"/>
        <v>Aug</v>
      </c>
      <c r="F4964" t="str">
        <f t="shared" si="155"/>
        <v>2023</v>
      </c>
    </row>
    <row r="4965" spans="1:6" x14ac:dyDescent="0.25">
      <c r="A4965" s="5" t="s">
        <v>249</v>
      </c>
      <c r="B4965" s="3" t="s">
        <v>229</v>
      </c>
      <c r="C4965" s="3" t="s">
        <v>156</v>
      </c>
      <c r="D4965" s="4">
        <v>98114.402412590134</v>
      </c>
      <c r="E4965" t="str">
        <f t="shared" si="154"/>
        <v>Sep</v>
      </c>
      <c r="F4965" t="str">
        <f t="shared" si="155"/>
        <v>2023</v>
      </c>
    </row>
    <row r="4966" spans="1:6" x14ac:dyDescent="0.25">
      <c r="A4966" s="5" t="s">
        <v>249</v>
      </c>
      <c r="B4966" s="3" t="s">
        <v>229</v>
      </c>
      <c r="C4966" s="3" t="s">
        <v>157</v>
      </c>
      <c r="D4966" s="4">
        <v>96912.207169604517</v>
      </c>
      <c r="E4966" t="str">
        <f t="shared" si="154"/>
        <v>Oct</v>
      </c>
      <c r="F4966" t="str">
        <f t="shared" si="155"/>
        <v>2023</v>
      </c>
    </row>
    <row r="4967" spans="1:6" x14ac:dyDescent="0.25">
      <c r="A4967" s="5" t="s">
        <v>249</v>
      </c>
      <c r="B4967" s="3" t="s">
        <v>229</v>
      </c>
      <c r="C4967" s="3" t="s">
        <v>158</v>
      </c>
      <c r="D4967" s="4">
        <v>95726.03332349869</v>
      </c>
      <c r="E4967" t="str">
        <f t="shared" si="154"/>
        <v>Nov</v>
      </c>
      <c r="F4967" t="str">
        <f t="shared" si="155"/>
        <v>2023</v>
      </c>
    </row>
    <row r="4968" spans="1:6" x14ac:dyDescent="0.25">
      <c r="A4968" s="5" t="s">
        <v>249</v>
      </c>
      <c r="B4968" s="3" t="s">
        <v>229</v>
      </c>
      <c r="C4968" s="3" t="s">
        <v>159</v>
      </c>
      <c r="D4968" s="4">
        <v>94555.669624548813</v>
      </c>
      <c r="E4968" t="str">
        <f t="shared" si="154"/>
        <v>Dec</v>
      </c>
      <c r="F4968" t="str">
        <f t="shared" si="155"/>
        <v>2023</v>
      </c>
    </row>
    <row r="4969" spans="1:6" x14ac:dyDescent="0.25">
      <c r="A4969" s="5" t="s">
        <v>249</v>
      </c>
      <c r="B4969" s="3" t="s">
        <v>229</v>
      </c>
      <c r="C4969" s="3" t="s">
        <v>160</v>
      </c>
      <c r="D4969" s="4">
        <v>93439.517066274129</v>
      </c>
      <c r="E4969" t="str">
        <f t="shared" si="154"/>
        <v>Jan</v>
      </c>
      <c r="F4969" t="str">
        <f t="shared" si="155"/>
        <v>2024</v>
      </c>
    </row>
    <row r="4970" spans="1:6" x14ac:dyDescent="0.25">
      <c r="A4970" s="5" t="s">
        <v>249</v>
      </c>
      <c r="B4970" s="3" t="s">
        <v>229</v>
      </c>
      <c r="C4970" s="3" t="s">
        <v>161</v>
      </c>
      <c r="D4970" s="4">
        <v>92261.689139065144</v>
      </c>
      <c r="E4970" t="str">
        <f t="shared" si="154"/>
        <v>Feb</v>
      </c>
      <c r="F4970" t="str">
        <f t="shared" si="155"/>
        <v>2024</v>
      </c>
    </row>
    <row r="4971" spans="1:6" x14ac:dyDescent="0.25">
      <c r="A4971" s="5" t="s">
        <v>249</v>
      </c>
      <c r="B4971" s="3" t="s">
        <v>229</v>
      </c>
      <c r="C4971" s="3" t="s">
        <v>162</v>
      </c>
      <c r="D4971" s="4">
        <v>91137.585445256394</v>
      </c>
      <c r="E4971" t="str">
        <f t="shared" si="154"/>
        <v>Mar</v>
      </c>
      <c r="F4971" t="str">
        <f t="shared" si="155"/>
        <v>2024</v>
      </c>
    </row>
    <row r="4972" spans="1:6" x14ac:dyDescent="0.25">
      <c r="A4972" s="5" t="s">
        <v>249</v>
      </c>
      <c r="B4972" s="3" t="s">
        <v>229</v>
      </c>
      <c r="C4972" s="3" t="s">
        <v>163</v>
      </c>
      <c r="D4972" s="4">
        <v>90028.485444401842</v>
      </c>
      <c r="E4972" t="str">
        <f t="shared" si="154"/>
        <v>Apr</v>
      </c>
      <c r="F4972" t="str">
        <f t="shared" si="155"/>
        <v>2024</v>
      </c>
    </row>
    <row r="4973" spans="1:6" x14ac:dyDescent="0.25">
      <c r="A4973" s="5" t="s">
        <v>249</v>
      </c>
      <c r="B4973" s="3" t="s">
        <v>229</v>
      </c>
      <c r="C4973" s="3" t="s">
        <v>164</v>
      </c>
      <c r="D4973" s="4">
        <v>88933.802294568537</v>
      </c>
      <c r="E4973" t="str">
        <f t="shared" si="154"/>
        <v>May</v>
      </c>
      <c r="F4973" t="str">
        <f t="shared" si="155"/>
        <v>2024</v>
      </c>
    </row>
    <row r="4974" spans="1:6" x14ac:dyDescent="0.25">
      <c r="A4974" s="5" t="s">
        <v>249</v>
      </c>
      <c r="B4974" s="3" t="s">
        <v>229</v>
      </c>
      <c r="C4974" s="3" t="s">
        <v>165</v>
      </c>
      <c r="D4974" s="4">
        <v>87853.640715888643</v>
      </c>
      <c r="E4974" t="str">
        <f t="shared" si="154"/>
        <v>Jun</v>
      </c>
      <c r="F4974" t="str">
        <f t="shared" si="155"/>
        <v>2024</v>
      </c>
    </row>
    <row r="4975" spans="1:6" x14ac:dyDescent="0.25">
      <c r="A4975" s="5" t="s">
        <v>249</v>
      </c>
      <c r="B4975" s="3" t="s">
        <v>229</v>
      </c>
      <c r="C4975" s="3" t="s">
        <v>166</v>
      </c>
      <c r="D4975" s="4">
        <v>86788.244199454697</v>
      </c>
      <c r="E4975" t="str">
        <f t="shared" si="154"/>
        <v>Jul</v>
      </c>
      <c r="F4975" t="str">
        <f t="shared" si="155"/>
        <v>2024</v>
      </c>
    </row>
    <row r="4976" spans="1:6" x14ac:dyDescent="0.25">
      <c r="A4976" s="5" t="s">
        <v>249</v>
      </c>
      <c r="B4976" s="3" t="s">
        <v>229</v>
      </c>
      <c r="C4976" s="3" t="s">
        <v>167</v>
      </c>
      <c r="D4976" s="4">
        <v>85736.563873129577</v>
      </c>
      <c r="E4976" t="str">
        <f t="shared" si="154"/>
        <v>Aug</v>
      </c>
      <c r="F4976" t="str">
        <f t="shared" si="155"/>
        <v>2024</v>
      </c>
    </row>
    <row r="4977" spans="1:6" x14ac:dyDescent="0.25">
      <c r="A4977" s="5" t="s">
        <v>249</v>
      </c>
      <c r="B4977" s="3" t="s">
        <v>229</v>
      </c>
      <c r="C4977" s="3" t="s">
        <v>168</v>
      </c>
      <c r="D4977" s="4">
        <v>84699.199862111578</v>
      </c>
      <c r="E4977" t="str">
        <f t="shared" si="154"/>
        <v>Sep</v>
      </c>
      <c r="F4977" t="str">
        <f t="shared" si="155"/>
        <v>2024</v>
      </c>
    </row>
    <row r="4978" spans="1:6" x14ac:dyDescent="0.25">
      <c r="A4978" s="5" t="s">
        <v>249</v>
      </c>
      <c r="B4978" s="3" t="s">
        <v>229</v>
      </c>
      <c r="C4978" s="3" t="s">
        <v>169</v>
      </c>
      <c r="D4978" s="4">
        <v>83675.607698213338</v>
      </c>
      <c r="E4978" t="str">
        <f t="shared" si="154"/>
        <v>Oct</v>
      </c>
      <c r="F4978" t="str">
        <f t="shared" si="155"/>
        <v>2024</v>
      </c>
    </row>
    <row r="4979" spans="1:6" x14ac:dyDescent="0.25">
      <c r="A4979" s="5" t="s">
        <v>249</v>
      </c>
      <c r="B4979" s="3" t="s">
        <v>229</v>
      </c>
      <c r="C4979" s="3" t="s">
        <v>170</v>
      </c>
      <c r="D4979" s="4">
        <v>82663.807148889144</v>
      </c>
      <c r="E4979" t="str">
        <f t="shared" si="154"/>
        <v>Nov</v>
      </c>
      <c r="F4979" t="str">
        <f t="shared" si="155"/>
        <v>2024</v>
      </c>
    </row>
    <row r="4980" spans="1:6" x14ac:dyDescent="0.25">
      <c r="A4980" s="5" t="s">
        <v>249</v>
      </c>
      <c r="B4980" s="3" t="s">
        <v>229</v>
      </c>
      <c r="C4980" s="3" t="s">
        <v>171</v>
      </c>
      <c r="D4980" s="4">
        <v>81667.061059098225</v>
      </c>
      <c r="E4980" t="str">
        <f t="shared" si="154"/>
        <v>Dec</v>
      </c>
      <c r="F4980" t="str">
        <f t="shared" si="155"/>
        <v>2024</v>
      </c>
    </row>
    <row r="4981" spans="1:6" x14ac:dyDescent="0.25">
      <c r="A4981" s="5" t="s">
        <v>249</v>
      </c>
      <c r="B4981" s="3" t="s">
        <v>229</v>
      </c>
      <c r="C4981" s="3" t="s">
        <v>172</v>
      </c>
      <c r="D4981" s="4">
        <v>80791.232314785113</v>
      </c>
      <c r="E4981" t="str">
        <f t="shared" si="154"/>
        <v>Jan</v>
      </c>
      <c r="F4981" t="str">
        <f t="shared" si="155"/>
        <v>2025</v>
      </c>
    </row>
    <row r="4982" spans="1:6" x14ac:dyDescent="0.25">
      <c r="A4982" s="5" t="s">
        <v>249</v>
      </c>
      <c r="B4982" s="3" t="s">
        <v>229</v>
      </c>
      <c r="C4982" s="3" t="s">
        <v>173</v>
      </c>
      <c r="D4982" s="4">
        <v>79796.002467555969</v>
      </c>
      <c r="E4982" t="str">
        <f t="shared" si="154"/>
        <v>Feb</v>
      </c>
      <c r="F4982" t="str">
        <f t="shared" si="155"/>
        <v>2025</v>
      </c>
    </row>
    <row r="4983" spans="1:6" x14ac:dyDescent="0.25">
      <c r="A4983" s="5" t="s">
        <v>249</v>
      </c>
      <c r="B4983" s="3" t="s">
        <v>229</v>
      </c>
      <c r="C4983" s="3" t="s">
        <v>174</v>
      </c>
      <c r="D4983" s="4">
        <v>78837.709548643645</v>
      </c>
      <c r="E4983" t="str">
        <f t="shared" si="154"/>
        <v>Mar</v>
      </c>
      <c r="F4983" t="str">
        <f t="shared" si="155"/>
        <v>2025</v>
      </c>
    </row>
    <row r="4984" spans="1:6" x14ac:dyDescent="0.25">
      <c r="A4984" s="5" t="s">
        <v>249</v>
      </c>
      <c r="B4984" s="3" t="s">
        <v>229</v>
      </c>
      <c r="C4984" s="3" t="s">
        <v>175</v>
      </c>
      <c r="D4984" s="4">
        <v>77892.067096382772</v>
      </c>
      <c r="E4984" t="str">
        <f t="shared" si="154"/>
        <v>Apr</v>
      </c>
      <c r="F4984" t="str">
        <f t="shared" si="155"/>
        <v>2025</v>
      </c>
    </row>
    <row r="4985" spans="1:6" x14ac:dyDescent="0.25">
      <c r="A4985" s="5" t="s">
        <v>249</v>
      </c>
      <c r="B4985" s="3" t="s">
        <v>229</v>
      </c>
      <c r="C4985" s="3" t="s">
        <v>176</v>
      </c>
      <c r="D4985" s="4">
        <v>76957.28363745939</v>
      </c>
      <c r="E4985" t="str">
        <f t="shared" si="154"/>
        <v>May</v>
      </c>
      <c r="F4985" t="str">
        <f t="shared" si="155"/>
        <v>2025</v>
      </c>
    </row>
    <row r="4986" spans="1:6" x14ac:dyDescent="0.25">
      <c r="A4986" s="5" t="s">
        <v>249</v>
      </c>
      <c r="B4986" s="3" t="s">
        <v>229</v>
      </c>
      <c r="C4986" s="3" t="s">
        <v>177</v>
      </c>
      <c r="D4986" s="4">
        <v>76036.222303951494</v>
      </c>
      <c r="E4986" t="str">
        <f t="shared" si="154"/>
        <v>Jun</v>
      </c>
      <c r="F4986" t="str">
        <f t="shared" si="155"/>
        <v>2025</v>
      </c>
    </row>
    <row r="4987" spans="1:6" x14ac:dyDescent="0.25">
      <c r="A4987" s="5" t="s">
        <v>249</v>
      </c>
      <c r="B4987" s="3" t="s">
        <v>229</v>
      </c>
      <c r="C4987" s="3" t="s">
        <v>178</v>
      </c>
      <c r="D4987" s="4">
        <v>75055.671227573373</v>
      </c>
      <c r="E4987" t="str">
        <f t="shared" si="154"/>
        <v>Jul</v>
      </c>
      <c r="F4987" t="str">
        <f t="shared" si="155"/>
        <v>2025</v>
      </c>
    </row>
    <row r="4988" spans="1:6" x14ac:dyDescent="0.25">
      <c r="A4988" s="5" t="s">
        <v>249</v>
      </c>
      <c r="B4988" s="3" t="s">
        <v>229</v>
      </c>
      <c r="C4988" s="3" t="s">
        <v>179</v>
      </c>
      <c r="D4988" s="4">
        <v>71811.868123551249</v>
      </c>
      <c r="E4988" t="str">
        <f t="shared" si="154"/>
        <v>Aug</v>
      </c>
      <c r="F4988" t="str">
        <f t="shared" si="155"/>
        <v>2025</v>
      </c>
    </row>
    <row r="4989" spans="1:6" x14ac:dyDescent="0.25">
      <c r="A4989" s="5" t="s">
        <v>249</v>
      </c>
      <c r="B4989" s="3" t="s">
        <v>229</v>
      </c>
      <c r="C4989" s="3" t="s">
        <v>180</v>
      </c>
      <c r="D4989" s="4">
        <v>68950.149959458315</v>
      </c>
      <c r="E4989" t="str">
        <f t="shared" si="154"/>
        <v>Sep</v>
      </c>
      <c r="F4989" t="str">
        <f t="shared" si="155"/>
        <v>2025</v>
      </c>
    </row>
    <row r="4990" spans="1:6" x14ac:dyDescent="0.25">
      <c r="A4990" s="5" t="s">
        <v>249</v>
      </c>
      <c r="B4990" s="3" t="s">
        <v>229</v>
      </c>
      <c r="C4990" s="3" t="s">
        <v>181</v>
      </c>
      <c r="D4990" s="4">
        <v>65654.676282100743</v>
      </c>
      <c r="E4990" t="str">
        <f t="shared" si="154"/>
        <v>Oct</v>
      </c>
      <c r="F4990" t="str">
        <f t="shared" si="155"/>
        <v>2025</v>
      </c>
    </row>
    <row r="4991" spans="1:6" x14ac:dyDescent="0.25">
      <c r="A4991" s="5" t="s">
        <v>249</v>
      </c>
      <c r="B4991" s="3" t="s">
        <v>229</v>
      </c>
      <c r="C4991" s="3" t="s">
        <v>182</v>
      </c>
      <c r="D4991" s="4">
        <v>62755.65744662784</v>
      </c>
      <c r="E4991" t="str">
        <f t="shared" si="154"/>
        <v>Nov</v>
      </c>
      <c r="F4991" t="str">
        <f t="shared" si="155"/>
        <v>2025</v>
      </c>
    </row>
    <row r="4992" spans="1:6" x14ac:dyDescent="0.25">
      <c r="A4992" s="5" t="s">
        <v>249</v>
      </c>
      <c r="B4992" s="3" t="s">
        <v>229</v>
      </c>
      <c r="C4992" s="3" t="s">
        <v>183</v>
      </c>
      <c r="D4992" s="4">
        <v>59091.138988551291</v>
      </c>
      <c r="E4992" t="str">
        <f t="shared" si="154"/>
        <v>Dec</v>
      </c>
      <c r="F4992" t="str">
        <f t="shared" si="155"/>
        <v>2025</v>
      </c>
    </row>
    <row r="4993" spans="1:6" x14ac:dyDescent="0.25">
      <c r="A4993" s="5" t="s">
        <v>249</v>
      </c>
      <c r="B4993" s="3" t="s">
        <v>229</v>
      </c>
      <c r="C4993" s="3" t="s">
        <v>184</v>
      </c>
      <c r="D4993" s="4">
        <v>55558.874154417099</v>
      </c>
      <c r="E4993" t="str">
        <f t="shared" si="154"/>
        <v>Jan</v>
      </c>
      <c r="F4993" t="str">
        <f t="shared" si="155"/>
        <v>2026</v>
      </c>
    </row>
    <row r="4994" spans="1:6" x14ac:dyDescent="0.25">
      <c r="A4994" s="5" t="s">
        <v>249</v>
      </c>
      <c r="B4994" s="3" t="s">
        <v>229</v>
      </c>
      <c r="C4994" s="3" t="s">
        <v>185</v>
      </c>
      <c r="D4994" s="4">
        <v>52805.935849772141</v>
      </c>
      <c r="E4994" t="str">
        <f t="shared" si="154"/>
        <v>Feb</v>
      </c>
      <c r="F4994" t="str">
        <f t="shared" si="155"/>
        <v>2026</v>
      </c>
    </row>
    <row r="4995" spans="1:6" x14ac:dyDescent="0.25">
      <c r="A4995" s="5" t="s">
        <v>249</v>
      </c>
      <c r="B4995" s="3" t="s">
        <v>229</v>
      </c>
      <c r="C4995" s="3" t="s">
        <v>186</v>
      </c>
      <c r="D4995" s="4">
        <v>50142.469323462523</v>
      </c>
      <c r="E4995" t="str">
        <f t="shared" ref="E4995:E5058" si="156">MID(C4995,1,3)</f>
        <v>Mar</v>
      </c>
      <c r="F4995" t="str">
        <f t="shared" ref="F4995:F5058" si="157">MID(C4995,5,4)</f>
        <v>2026</v>
      </c>
    </row>
    <row r="4996" spans="1:6" x14ac:dyDescent="0.25">
      <c r="A4996" s="5" t="s">
        <v>249</v>
      </c>
      <c r="B4996" s="3" t="s">
        <v>229</v>
      </c>
      <c r="C4996" s="3" t="s">
        <v>187</v>
      </c>
      <c r="D4996" s="4">
        <v>48234.667990010603</v>
      </c>
      <c r="E4996" t="str">
        <f t="shared" si="156"/>
        <v>Apr</v>
      </c>
      <c r="F4996" t="str">
        <f t="shared" si="157"/>
        <v>2026</v>
      </c>
    </row>
    <row r="4997" spans="1:6" x14ac:dyDescent="0.25">
      <c r="A4997" s="5" t="s">
        <v>249</v>
      </c>
      <c r="B4997" s="3" t="s">
        <v>229</v>
      </c>
      <c r="C4997" s="3" t="s">
        <v>189</v>
      </c>
      <c r="D4997" s="4">
        <v>3989.1543120008955</v>
      </c>
      <c r="E4997" t="str">
        <f t="shared" si="156"/>
        <v>May</v>
      </c>
      <c r="F4997" t="str">
        <f t="shared" si="157"/>
        <v>2026</v>
      </c>
    </row>
    <row r="4998" spans="1:6" x14ac:dyDescent="0.25">
      <c r="A4998" s="5" t="s">
        <v>249</v>
      </c>
      <c r="B4998" s="3" t="s">
        <v>229</v>
      </c>
      <c r="C4998" s="3" t="s">
        <v>191</v>
      </c>
      <c r="D4998" s="4">
        <v>3972.5954704823271</v>
      </c>
      <c r="E4998" t="str">
        <f t="shared" si="156"/>
        <v>Jun</v>
      </c>
      <c r="F4998" t="str">
        <f t="shared" si="157"/>
        <v>2026</v>
      </c>
    </row>
    <row r="4999" spans="1:6" x14ac:dyDescent="0.25">
      <c r="A4999" s="5" t="s">
        <v>249</v>
      </c>
      <c r="B4999" s="3" t="s">
        <v>229</v>
      </c>
      <c r="C4999" s="3" t="s">
        <v>192</v>
      </c>
      <c r="D4999" s="4">
        <v>3956.1055451702659</v>
      </c>
      <c r="E4999" t="str">
        <f t="shared" si="156"/>
        <v>Jul</v>
      </c>
      <c r="F4999" t="str">
        <f t="shared" si="157"/>
        <v>2026</v>
      </c>
    </row>
    <row r="5000" spans="1:6" x14ac:dyDescent="0.25">
      <c r="A5000" s="5" t="s">
        <v>249</v>
      </c>
      <c r="B5000" s="3" t="s">
        <v>229</v>
      </c>
      <c r="C5000" s="3" t="s">
        <v>193</v>
      </c>
      <c r="D5000" s="4">
        <v>3939.6828131595494</v>
      </c>
      <c r="E5000" t="str">
        <f t="shared" si="156"/>
        <v>Aug</v>
      </c>
      <c r="F5000" t="str">
        <f t="shared" si="157"/>
        <v>2026</v>
      </c>
    </row>
    <row r="5001" spans="1:6" x14ac:dyDescent="0.25">
      <c r="A5001" s="5" t="s">
        <v>249</v>
      </c>
      <c r="B5001" s="3" t="s">
        <v>230</v>
      </c>
      <c r="C5001" s="3" t="s">
        <v>9</v>
      </c>
      <c r="D5001" s="4">
        <v>16501517.969664128</v>
      </c>
      <c r="E5001" t="str">
        <f t="shared" si="156"/>
        <v>Jun</v>
      </c>
      <c r="F5001" t="str">
        <f t="shared" si="157"/>
        <v>2011</v>
      </c>
    </row>
    <row r="5002" spans="1:6" x14ac:dyDescent="0.25">
      <c r="A5002" s="5" t="s">
        <v>249</v>
      </c>
      <c r="B5002" s="3" t="s">
        <v>230</v>
      </c>
      <c r="C5002" s="3" t="s">
        <v>10</v>
      </c>
      <c r="D5002" s="4">
        <v>12540771.957518142</v>
      </c>
      <c r="E5002" t="str">
        <f t="shared" si="156"/>
        <v>Jul</v>
      </c>
      <c r="F5002" t="str">
        <f t="shared" si="157"/>
        <v>2011</v>
      </c>
    </row>
    <row r="5003" spans="1:6" x14ac:dyDescent="0.25">
      <c r="A5003" s="5" t="s">
        <v>249</v>
      </c>
      <c r="B5003" s="3" t="s">
        <v>230</v>
      </c>
      <c r="C5003" s="3" t="s">
        <v>11</v>
      </c>
      <c r="D5003" s="4">
        <v>10514922.732181016</v>
      </c>
      <c r="E5003" t="str">
        <f t="shared" si="156"/>
        <v>Aug</v>
      </c>
      <c r="F5003" t="str">
        <f t="shared" si="157"/>
        <v>2011</v>
      </c>
    </row>
    <row r="5004" spans="1:6" x14ac:dyDescent="0.25">
      <c r="A5004" s="5" t="s">
        <v>249</v>
      </c>
      <c r="B5004" s="3" t="s">
        <v>230</v>
      </c>
      <c r="C5004" s="3" t="s">
        <v>12</v>
      </c>
      <c r="D5004" s="4">
        <v>8388920.7119426243</v>
      </c>
      <c r="E5004" t="str">
        <f t="shared" si="156"/>
        <v>Sep</v>
      </c>
      <c r="F5004" t="str">
        <f t="shared" si="157"/>
        <v>2011</v>
      </c>
    </row>
    <row r="5005" spans="1:6" x14ac:dyDescent="0.25">
      <c r="A5005" s="5" t="s">
        <v>249</v>
      </c>
      <c r="B5005" s="3" t="s">
        <v>230</v>
      </c>
      <c r="C5005" s="3" t="s">
        <v>13</v>
      </c>
      <c r="D5005" s="4">
        <v>7379549.9033891</v>
      </c>
      <c r="E5005" t="str">
        <f t="shared" si="156"/>
        <v>Oct</v>
      </c>
      <c r="F5005" t="str">
        <f t="shared" si="157"/>
        <v>2011</v>
      </c>
    </row>
    <row r="5006" spans="1:6" x14ac:dyDescent="0.25">
      <c r="A5006" s="5" t="s">
        <v>249</v>
      </c>
      <c r="B5006" s="3" t="s">
        <v>230</v>
      </c>
      <c r="C5006" s="3" t="s">
        <v>14</v>
      </c>
      <c r="D5006" s="4">
        <v>7010915.5145919863</v>
      </c>
      <c r="E5006" t="str">
        <f t="shared" si="156"/>
        <v>Nov</v>
      </c>
      <c r="F5006" t="str">
        <f t="shared" si="157"/>
        <v>2011</v>
      </c>
    </row>
    <row r="5007" spans="1:6" x14ac:dyDescent="0.25">
      <c r="A5007" s="5" t="s">
        <v>249</v>
      </c>
      <c r="B5007" s="3" t="s">
        <v>230</v>
      </c>
      <c r="C5007" s="3" t="s">
        <v>15</v>
      </c>
      <c r="D5007" s="4">
        <v>6605664.08443477</v>
      </c>
      <c r="E5007" t="str">
        <f t="shared" si="156"/>
        <v>Dec</v>
      </c>
      <c r="F5007" t="str">
        <f t="shared" si="157"/>
        <v>2011</v>
      </c>
    </row>
    <row r="5008" spans="1:6" x14ac:dyDescent="0.25">
      <c r="A5008" s="5" t="s">
        <v>249</v>
      </c>
      <c r="B5008" s="3" t="s">
        <v>230</v>
      </c>
      <c r="C5008" s="3" t="s">
        <v>16</v>
      </c>
      <c r="D5008" s="4">
        <v>6021427.2170120496</v>
      </c>
      <c r="E5008" t="str">
        <f t="shared" si="156"/>
        <v>Jan</v>
      </c>
      <c r="F5008" t="str">
        <f t="shared" si="157"/>
        <v>2012</v>
      </c>
    </row>
    <row r="5009" spans="1:6" x14ac:dyDescent="0.25">
      <c r="A5009" s="5" t="s">
        <v>249</v>
      </c>
      <c r="B5009" s="3" t="s">
        <v>230</v>
      </c>
      <c r="C5009" s="3" t="s">
        <v>17</v>
      </c>
      <c r="D5009" s="4">
        <v>5380527.704521196</v>
      </c>
      <c r="E5009" t="str">
        <f t="shared" si="156"/>
        <v>Feb</v>
      </c>
      <c r="F5009" t="str">
        <f t="shared" si="157"/>
        <v>2012</v>
      </c>
    </row>
    <row r="5010" spans="1:6" x14ac:dyDescent="0.25">
      <c r="A5010" s="5" t="s">
        <v>249</v>
      </c>
      <c r="B5010" s="3" t="s">
        <v>230</v>
      </c>
      <c r="C5010" s="3" t="s">
        <v>18</v>
      </c>
      <c r="D5010" s="4">
        <v>5556443.7692731153</v>
      </c>
      <c r="E5010" t="str">
        <f t="shared" si="156"/>
        <v>Mar</v>
      </c>
      <c r="F5010" t="str">
        <f t="shared" si="157"/>
        <v>2012</v>
      </c>
    </row>
    <row r="5011" spans="1:6" x14ac:dyDescent="0.25">
      <c r="A5011" s="5" t="s">
        <v>249</v>
      </c>
      <c r="B5011" s="3" t="s">
        <v>230</v>
      </c>
      <c r="C5011" s="3" t="s">
        <v>19</v>
      </c>
      <c r="D5011" s="4">
        <v>5202678.4842725135</v>
      </c>
      <c r="E5011" t="str">
        <f t="shared" si="156"/>
        <v>Apr</v>
      </c>
      <c r="F5011" t="str">
        <f t="shared" si="157"/>
        <v>2012</v>
      </c>
    </row>
    <row r="5012" spans="1:6" x14ac:dyDescent="0.25">
      <c r="A5012" s="5" t="s">
        <v>249</v>
      </c>
      <c r="B5012" s="3" t="s">
        <v>230</v>
      </c>
      <c r="C5012" s="3" t="s">
        <v>20</v>
      </c>
      <c r="D5012" s="4">
        <v>5083566.817139769</v>
      </c>
      <c r="E5012" t="str">
        <f t="shared" si="156"/>
        <v>May</v>
      </c>
      <c r="F5012" t="str">
        <f t="shared" si="157"/>
        <v>2012</v>
      </c>
    </row>
    <row r="5013" spans="1:6" x14ac:dyDescent="0.25">
      <c r="A5013" s="5" t="s">
        <v>249</v>
      </c>
      <c r="B5013" s="3" t="s">
        <v>230</v>
      </c>
      <c r="C5013" s="3" t="s">
        <v>21</v>
      </c>
      <c r="D5013" s="4">
        <v>5323986.3536698455</v>
      </c>
      <c r="E5013" t="str">
        <f t="shared" si="156"/>
        <v>Jun</v>
      </c>
      <c r="F5013" t="str">
        <f t="shared" si="157"/>
        <v>2012</v>
      </c>
    </row>
    <row r="5014" spans="1:6" x14ac:dyDescent="0.25">
      <c r="A5014" s="5" t="s">
        <v>249</v>
      </c>
      <c r="B5014" s="3" t="s">
        <v>230</v>
      </c>
      <c r="C5014" s="3" t="s">
        <v>22</v>
      </c>
      <c r="D5014" s="4">
        <v>5011018.5475560455</v>
      </c>
      <c r="E5014" t="str">
        <f t="shared" si="156"/>
        <v>Jul</v>
      </c>
      <c r="F5014" t="str">
        <f t="shared" si="157"/>
        <v>2012</v>
      </c>
    </row>
    <row r="5015" spans="1:6" x14ac:dyDescent="0.25">
      <c r="A5015" s="5" t="s">
        <v>249</v>
      </c>
      <c r="B5015" s="3" t="s">
        <v>230</v>
      </c>
      <c r="C5015" s="3" t="s">
        <v>23</v>
      </c>
      <c r="D5015" s="4">
        <v>5048625.1791329514</v>
      </c>
      <c r="E5015" t="str">
        <f t="shared" si="156"/>
        <v>Aug</v>
      </c>
      <c r="F5015" t="str">
        <f t="shared" si="157"/>
        <v>2012</v>
      </c>
    </row>
    <row r="5016" spans="1:6" x14ac:dyDescent="0.25">
      <c r="A5016" s="5" t="s">
        <v>249</v>
      </c>
      <c r="B5016" s="3" t="s">
        <v>230</v>
      </c>
      <c r="C5016" s="3" t="s">
        <v>24</v>
      </c>
      <c r="D5016" s="4">
        <v>5088664.9270550534</v>
      </c>
      <c r="E5016" t="str">
        <f t="shared" si="156"/>
        <v>Sep</v>
      </c>
      <c r="F5016" t="str">
        <f t="shared" si="157"/>
        <v>2012</v>
      </c>
    </row>
    <row r="5017" spans="1:6" x14ac:dyDescent="0.25">
      <c r="A5017" s="5" t="s">
        <v>249</v>
      </c>
      <c r="B5017" s="3" t="s">
        <v>230</v>
      </c>
      <c r="C5017" s="3" t="s">
        <v>25</v>
      </c>
      <c r="D5017" s="4">
        <v>5088237.987705878</v>
      </c>
      <c r="E5017" t="str">
        <f t="shared" si="156"/>
        <v>Oct</v>
      </c>
      <c r="F5017" t="str">
        <f t="shared" si="157"/>
        <v>2012</v>
      </c>
    </row>
    <row r="5018" spans="1:6" x14ac:dyDescent="0.25">
      <c r="A5018" s="5" t="s">
        <v>249</v>
      </c>
      <c r="B5018" s="3" t="s">
        <v>230</v>
      </c>
      <c r="C5018" s="3" t="s">
        <v>26</v>
      </c>
      <c r="D5018" s="4">
        <v>5059223.1588684469</v>
      </c>
      <c r="E5018" t="str">
        <f t="shared" si="156"/>
        <v>Nov</v>
      </c>
      <c r="F5018" t="str">
        <f t="shared" si="157"/>
        <v>2012</v>
      </c>
    </row>
    <row r="5019" spans="1:6" x14ac:dyDescent="0.25">
      <c r="A5019" s="5" t="s">
        <v>249</v>
      </c>
      <c r="B5019" s="3" t="s">
        <v>230</v>
      </c>
      <c r="C5019" s="3" t="s">
        <v>27</v>
      </c>
      <c r="D5019" s="4">
        <v>5099585.5925733503</v>
      </c>
      <c r="E5019" t="str">
        <f t="shared" si="156"/>
        <v>Dec</v>
      </c>
      <c r="F5019" t="str">
        <f t="shared" si="157"/>
        <v>2012</v>
      </c>
    </row>
    <row r="5020" spans="1:6" x14ac:dyDescent="0.25">
      <c r="A5020" s="5" t="s">
        <v>249</v>
      </c>
      <c r="B5020" s="3" t="s">
        <v>230</v>
      </c>
      <c r="C5020" s="3" t="s">
        <v>28</v>
      </c>
      <c r="D5020" s="4">
        <v>4877050.200391571</v>
      </c>
      <c r="E5020" t="str">
        <f t="shared" si="156"/>
        <v>Jan</v>
      </c>
      <c r="F5020" t="str">
        <f t="shared" si="157"/>
        <v>2013</v>
      </c>
    </row>
    <row r="5021" spans="1:6" x14ac:dyDescent="0.25">
      <c r="A5021" s="5" t="s">
        <v>249</v>
      </c>
      <c r="B5021" s="3" t="s">
        <v>230</v>
      </c>
      <c r="C5021" s="3" t="s">
        <v>29</v>
      </c>
      <c r="D5021" s="4">
        <v>4808554.7439270746</v>
      </c>
      <c r="E5021" t="str">
        <f t="shared" si="156"/>
        <v>Feb</v>
      </c>
      <c r="F5021" t="str">
        <f t="shared" si="157"/>
        <v>2013</v>
      </c>
    </row>
    <row r="5022" spans="1:6" x14ac:dyDescent="0.25">
      <c r="A5022" s="5" t="s">
        <v>249</v>
      </c>
      <c r="B5022" s="3" t="s">
        <v>230</v>
      </c>
      <c r="C5022" s="3" t="s">
        <v>30</v>
      </c>
      <c r="D5022" s="4">
        <v>4954664.9111041632</v>
      </c>
      <c r="E5022" t="str">
        <f t="shared" si="156"/>
        <v>Mar</v>
      </c>
      <c r="F5022" t="str">
        <f t="shared" si="157"/>
        <v>2013</v>
      </c>
    </row>
    <row r="5023" spans="1:6" x14ac:dyDescent="0.25">
      <c r="A5023" s="5" t="s">
        <v>249</v>
      </c>
      <c r="B5023" s="3" t="s">
        <v>230</v>
      </c>
      <c r="C5023" s="3" t="s">
        <v>31</v>
      </c>
      <c r="D5023" s="4">
        <v>4548325.2226708923</v>
      </c>
      <c r="E5023" t="str">
        <f t="shared" si="156"/>
        <v>Apr</v>
      </c>
      <c r="F5023" t="str">
        <f t="shared" si="157"/>
        <v>2013</v>
      </c>
    </row>
    <row r="5024" spans="1:6" x14ac:dyDescent="0.25">
      <c r="A5024" s="5" t="s">
        <v>249</v>
      </c>
      <c r="B5024" s="3" t="s">
        <v>230</v>
      </c>
      <c r="C5024" s="3" t="s">
        <v>32</v>
      </c>
      <c r="D5024" s="4">
        <v>4465017.7239025664</v>
      </c>
      <c r="E5024" t="str">
        <f t="shared" si="156"/>
        <v>May</v>
      </c>
      <c r="F5024" t="str">
        <f t="shared" si="157"/>
        <v>2013</v>
      </c>
    </row>
    <row r="5025" spans="1:6" x14ac:dyDescent="0.25">
      <c r="A5025" s="5" t="s">
        <v>249</v>
      </c>
      <c r="B5025" s="3" t="s">
        <v>230</v>
      </c>
      <c r="C5025" s="3" t="s">
        <v>33</v>
      </c>
      <c r="D5025" s="4">
        <v>4227600.1681467853</v>
      </c>
      <c r="E5025" t="str">
        <f t="shared" si="156"/>
        <v>Jun</v>
      </c>
      <c r="F5025" t="str">
        <f t="shared" si="157"/>
        <v>2013</v>
      </c>
    </row>
    <row r="5026" spans="1:6" x14ac:dyDescent="0.25">
      <c r="A5026" s="5" t="s">
        <v>249</v>
      </c>
      <c r="B5026" s="3" t="s">
        <v>230</v>
      </c>
      <c r="C5026" s="3" t="s">
        <v>34</v>
      </c>
      <c r="D5026" s="4">
        <v>4089399.7564881602</v>
      </c>
      <c r="E5026" t="str">
        <f t="shared" si="156"/>
        <v>Jul</v>
      </c>
      <c r="F5026" t="str">
        <f t="shared" si="157"/>
        <v>2013</v>
      </c>
    </row>
    <row r="5027" spans="1:6" x14ac:dyDescent="0.25">
      <c r="A5027" s="5" t="s">
        <v>249</v>
      </c>
      <c r="B5027" s="3" t="s">
        <v>230</v>
      </c>
      <c r="C5027" s="3" t="s">
        <v>35</v>
      </c>
      <c r="D5027" s="4">
        <v>3974347.6807226753</v>
      </c>
      <c r="E5027" t="str">
        <f t="shared" si="156"/>
        <v>Aug</v>
      </c>
      <c r="F5027" t="str">
        <f t="shared" si="157"/>
        <v>2013</v>
      </c>
    </row>
    <row r="5028" spans="1:6" x14ac:dyDescent="0.25">
      <c r="A5028" s="5" t="s">
        <v>249</v>
      </c>
      <c r="B5028" s="3" t="s">
        <v>230</v>
      </c>
      <c r="C5028" s="3" t="s">
        <v>36</v>
      </c>
      <c r="D5028" s="4">
        <v>3868552.0557035115</v>
      </c>
      <c r="E5028" t="str">
        <f t="shared" si="156"/>
        <v>Sep</v>
      </c>
      <c r="F5028" t="str">
        <f t="shared" si="157"/>
        <v>2013</v>
      </c>
    </row>
    <row r="5029" spans="1:6" x14ac:dyDescent="0.25">
      <c r="A5029" s="5" t="s">
        <v>249</v>
      </c>
      <c r="B5029" s="3" t="s">
        <v>230</v>
      </c>
      <c r="C5029" s="3" t="s">
        <v>37</v>
      </c>
      <c r="D5029" s="4">
        <v>3780829.8728578025</v>
      </c>
      <c r="E5029" t="str">
        <f t="shared" si="156"/>
        <v>Oct</v>
      </c>
      <c r="F5029" t="str">
        <f t="shared" si="157"/>
        <v>2013</v>
      </c>
    </row>
    <row r="5030" spans="1:6" x14ac:dyDescent="0.25">
      <c r="A5030" s="5" t="s">
        <v>249</v>
      </c>
      <c r="B5030" s="3" t="s">
        <v>230</v>
      </c>
      <c r="C5030" s="3" t="s">
        <v>38</v>
      </c>
      <c r="D5030" s="4">
        <v>3658261.9256911739</v>
      </c>
      <c r="E5030" t="str">
        <f t="shared" si="156"/>
        <v>Nov</v>
      </c>
      <c r="F5030" t="str">
        <f t="shared" si="157"/>
        <v>2013</v>
      </c>
    </row>
    <row r="5031" spans="1:6" x14ac:dyDescent="0.25">
      <c r="A5031" s="5" t="s">
        <v>249</v>
      </c>
      <c r="B5031" s="3" t="s">
        <v>230</v>
      </c>
      <c r="C5031" s="3" t="s">
        <v>39</v>
      </c>
      <c r="D5031" s="4">
        <v>3578425.42542717</v>
      </c>
      <c r="E5031" t="str">
        <f t="shared" si="156"/>
        <v>Dec</v>
      </c>
      <c r="F5031" t="str">
        <f t="shared" si="157"/>
        <v>2013</v>
      </c>
    </row>
    <row r="5032" spans="1:6" x14ac:dyDescent="0.25">
      <c r="A5032" s="5" t="s">
        <v>249</v>
      </c>
      <c r="B5032" s="3" t="s">
        <v>230</v>
      </c>
      <c r="C5032" s="3" t="s">
        <v>40</v>
      </c>
      <c r="D5032" s="4">
        <v>3504406.6418891437</v>
      </c>
      <c r="E5032" t="str">
        <f t="shared" si="156"/>
        <v>Jan</v>
      </c>
      <c r="F5032" t="str">
        <f t="shared" si="157"/>
        <v>2014</v>
      </c>
    </row>
    <row r="5033" spans="1:6" x14ac:dyDescent="0.25">
      <c r="A5033" s="5" t="s">
        <v>249</v>
      </c>
      <c r="B5033" s="3" t="s">
        <v>230</v>
      </c>
      <c r="C5033" s="3" t="s">
        <v>41</v>
      </c>
      <c r="D5033" s="4">
        <v>3391257.5737515646</v>
      </c>
      <c r="E5033" t="str">
        <f t="shared" si="156"/>
        <v>Feb</v>
      </c>
      <c r="F5033" t="str">
        <f t="shared" si="157"/>
        <v>2014</v>
      </c>
    </row>
    <row r="5034" spans="1:6" x14ac:dyDescent="0.25">
      <c r="A5034" s="5" t="s">
        <v>249</v>
      </c>
      <c r="B5034" s="3" t="s">
        <v>230</v>
      </c>
      <c r="C5034" s="3" t="s">
        <v>42</v>
      </c>
      <c r="D5034" s="4">
        <v>3349657.3071056036</v>
      </c>
      <c r="E5034" t="str">
        <f t="shared" si="156"/>
        <v>Mar</v>
      </c>
      <c r="F5034" t="str">
        <f t="shared" si="157"/>
        <v>2014</v>
      </c>
    </row>
    <row r="5035" spans="1:6" x14ac:dyDescent="0.25">
      <c r="A5035" s="5" t="s">
        <v>249</v>
      </c>
      <c r="B5035" s="3" t="s">
        <v>230</v>
      </c>
      <c r="C5035" s="3" t="s">
        <v>43</v>
      </c>
      <c r="D5035" s="4">
        <v>3246202.617090683</v>
      </c>
      <c r="E5035" t="str">
        <f t="shared" si="156"/>
        <v>Apr</v>
      </c>
      <c r="F5035" t="str">
        <f t="shared" si="157"/>
        <v>2014</v>
      </c>
    </row>
    <row r="5036" spans="1:6" x14ac:dyDescent="0.25">
      <c r="A5036" s="5" t="s">
        <v>249</v>
      </c>
      <c r="B5036" s="3" t="s">
        <v>230</v>
      </c>
      <c r="C5036" s="3" t="s">
        <v>44</v>
      </c>
      <c r="D5036" s="4">
        <v>3205932.4402596955</v>
      </c>
      <c r="E5036" t="str">
        <f t="shared" si="156"/>
        <v>May</v>
      </c>
      <c r="F5036" t="str">
        <f t="shared" si="157"/>
        <v>2014</v>
      </c>
    </row>
    <row r="5037" spans="1:6" x14ac:dyDescent="0.25">
      <c r="A5037" s="5" t="s">
        <v>249</v>
      </c>
      <c r="B5037" s="3" t="s">
        <v>230</v>
      </c>
      <c r="C5037" s="3" t="s">
        <v>45</v>
      </c>
      <c r="D5037" s="4">
        <v>3122510.417096477</v>
      </c>
      <c r="E5037" t="str">
        <f t="shared" si="156"/>
        <v>Jun</v>
      </c>
      <c r="F5037" t="str">
        <f t="shared" si="157"/>
        <v>2014</v>
      </c>
    </row>
    <row r="5038" spans="1:6" x14ac:dyDescent="0.25">
      <c r="A5038" s="5" t="s">
        <v>249</v>
      </c>
      <c r="B5038" s="3" t="s">
        <v>230</v>
      </c>
      <c r="C5038" s="3" t="s">
        <v>46</v>
      </c>
      <c r="D5038" s="4">
        <v>3036030.1545141637</v>
      </c>
      <c r="E5038" t="str">
        <f t="shared" si="156"/>
        <v>Jul</v>
      </c>
      <c r="F5038" t="str">
        <f t="shared" si="157"/>
        <v>2014</v>
      </c>
    </row>
    <row r="5039" spans="1:6" x14ac:dyDescent="0.25">
      <c r="A5039" s="5" t="s">
        <v>249</v>
      </c>
      <c r="B5039" s="3" t="s">
        <v>230</v>
      </c>
      <c r="C5039" s="3" t="s">
        <v>47</v>
      </c>
      <c r="D5039" s="4">
        <v>2979801.6088702027</v>
      </c>
      <c r="E5039" t="str">
        <f t="shared" si="156"/>
        <v>Aug</v>
      </c>
      <c r="F5039" t="str">
        <f t="shared" si="157"/>
        <v>2014</v>
      </c>
    </row>
    <row r="5040" spans="1:6" x14ac:dyDescent="0.25">
      <c r="A5040" s="5" t="s">
        <v>249</v>
      </c>
      <c r="B5040" s="3" t="s">
        <v>230</v>
      </c>
      <c r="C5040" s="3" t="s">
        <v>48</v>
      </c>
      <c r="D5040" s="4">
        <v>2914911.8493120573</v>
      </c>
      <c r="E5040" t="str">
        <f t="shared" si="156"/>
        <v>Sep</v>
      </c>
      <c r="F5040" t="str">
        <f t="shared" si="157"/>
        <v>2014</v>
      </c>
    </row>
    <row r="5041" spans="1:6" x14ac:dyDescent="0.25">
      <c r="A5041" s="5" t="s">
        <v>249</v>
      </c>
      <c r="B5041" s="3" t="s">
        <v>230</v>
      </c>
      <c r="C5041" s="3" t="s">
        <v>49</v>
      </c>
      <c r="D5041" s="4">
        <v>2882810.830633061</v>
      </c>
      <c r="E5041" t="str">
        <f t="shared" si="156"/>
        <v>Oct</v>
      </c>
      <c r="F5041" t="str">
        <f t="shared" si="157"/>
        <v>2014</v>
      </c>
    </row>
    <row r="5042" spans="1:6" x14ac:dyDescent="0.25">
      <c r="A5042" s="5" t="s">
        <v>249</v>
      </c>
      <c r="B5042" s="3" t="s">
        <v>230</v>
      </c>
      <c r="C5042" s="3" t="s">
        <v>50</v>
      </c>
      <c r="D5042" s="4">
        <v>2821021.1551047554</v>
      </c>
      <c r="E5042" t="str">
        <f t="shared" si="156"/>
        <v>Nov</v>
      </c>
      <c r="F5042" t="str">
        <f t="shared" si="157"/>
        <v>2014</v>
      </c>
    </row>
    <row r="5043" spans="1:6" x14ac:dyDescent="0.25">
      <c r="A5043" s="5" t="s">
        <v>249</v>
      </c>
      <c r="B5043" s="3" t="s">
        <v>230</v>
      </c>
      <c r="C5043" s="3" t="s">
        <v>51</v>
      </c>
      <c r="D5043" s="4">
        <v>2766307.634769157</v>
      </c>
      <c r="E5043" t="str">
        <f t="shared" si="156"/>
        <v>Dec</v>
      </c>
      <c r="F5043" t="str">
        <f t="shared" si="157"/>
        <v>2014</v>
      </c>
    </row>
    <row r="5044" spans="1:6" x14ac:dyDescent="0.25">
      <c r="A5044" s="5" t="s">
        <v>249</v>
      </c>
      <c r="B5044" s="3" t="s">
        <v>230</v>
      </c>
      <c r="C5044" s="3" t="s">
        <v>52</v>
      </c>
      <c r="D5044" s="4">
        <v>2715424.3242864162</v>
      </c>
      <c r="E5044" t="str">
        <f t="shared" si="156"/>
        <v>Jan</v>
      </c>
      <c r="F5044" t="str">
        <f t="shared" si="157"/>
        <v>2015</v>
      </c>
    </row>
    <row r="5045" spans="1:6" x14ac:dyDescent="0.25">
      <c r="A5045" s="5" t="s">
        <v>249</v>
      </c>
      <c r="B5045" s="3" t="s">
        <v>230</v>
      </c>
      <c r="C5045" s="3" t="s">
        <v>53</v>
      </c>
      <c r="D5045" s="4">
        <v>2773948.8186469954</v>
      </c>
      <c r="E5045" t="str">
        <f t="shared" si="156"/>
        <v>Feb</v>
      </c>
      <c r="F5045" t="str">
        <f t="shared" si="157"/>
        <v>2015</v>
      </c>
    </row>
    <row r="5046" spans="1:6" x14ac:dyDescent="0.25">
      <c r="A5046" s="5" t="s">
        <v>249</v>
      </c>
      <c r="B5046" s="3" t="s">
        <v>230</v>
      </c>
      <c r="C5046" s="3" t="s">
        <v>54</v>
      </c>
      <c r="D5046" s="4">
        <v>2733605.2079329537</v>
      </c>
      <c r="E5046" t="str">
        <f t="shared" si="156"/>
        <v>Mar</v>
      </c>
      <c r="F5046" t="str">
        <f t="shared" si="157"/>
        <v>2015</v>
      </c>
    </row>
    <row r="5047" spans="1:6" x14ac:dyDescent="0.25">
      <c r="A5047" s="5" t="s">
        <v>249</v>
      </c>
      <c r="B5047" s="3" t="s">
        <v>230</v>
      </c>
      <c r="C5047" s="3" t="s">
        <v>55</v>
      </c>
      <c r="D5047" s="4">
        <v>2671311.7102302932</v>
      </c>
      <c r="E5047" t="str">
        <f t="shared" si="156"/>
        <v>Apr</v>
      </c>
      <c r="F5047" t="str">
        <f t="shared" si="157"/>
        <v>2015</v>
      </c>
    </row>
    <row r="5048" spans="1:6" x14ac:dyDescent="0.25">
      <c r="A5048" s="5" t="s">
        <v>249</v>
      </c>
      <c r="B5048" s="3" t="s">
        <v>230</v>
      </c>
      <c r="C5048" s="3" t="s">
        <v>56</v>
      </c>
      <c r="D5048" s="4">
        <v>2620079.0779714352</v>
      </c>
      <c r="E5048" t="str">
        <f t="shared" si="156"/>
        <v>May</v>
      </c>
      <c r="F5048" t="str">
        <f t="shared" si="157"/>
        <v>2015</v>
      </c>
    </row>
    <row r="5049" spans="1:6" x14ac:dyDescent="0.25">
      <c r="A5049" s="5" t="s">
        <v>249</v>
      </c>
      <c r="B5049" s="3" t="s">
        <v>230</v>
      </c>
      <c r="C5049" s="3" t="s">
        <v>57</v>
      </c>
      <c r="D5049" s="4">
        <v>2536077.7240017331</v>
      </c>
      <c r="E5049" t="str">
        <f t="shared" si="156"/>
        <v>Jun</v>
      </c>
      <c r="F5049" t="str">
        <f t="shared" si="157"/>
        <v>2015</v>
      </c>
    </row>
    <row r="5050" spans="1:6" x14ac:dyDescent="0.25">
      <c r="A5050" s="5" t="s">
        <v>249</v>
      </c>
      <c r="B5050" s="3" t="s">
        <v>230</v>
      </c>
      <c r="C5050" s="3" t="s">
        <v>58</v>
      </c>
      <c r="D5050" s="4">
        <v>2480419.5443293238</v>
      </c>
      <c r="E5050" t="str">
        <f t="shared" si="156"/>
        <v>Jul</v>
      </c>
      <c r="F5050" t="str">
        <f t="shared" si="157"/>
        <v>2015</v>
      </c>
    </row>
    <row r="5051" spans="1:6" x14ac:dyDescent="0.25">
      <c r="A5051" s="5" t="s">
        <v>249</v>
      </c>
      <c r="B5051" s="3" t="s">
        <v>230</v>
      </c>
      <c r="C5051" s="3" t="s">
        <v>59</v>
      </c>
      <c r="D5051" s="4">
        <v>2431814.3006932209</v>
      </c>
      <c r="E5051" t="str">
        <f t="shared" si="156"/>
        <v>Aug</v>
      </c>
      <c r="F5051" t="str">
        <f t="shared" si="157"/>
        <v>2015</v>
      </c>
    </row>
    <row r="5052" spans="1:6" x14ac:dyDescent="0.25">
      <c r="A5052" s="5" t="s">
        <v>249</v>
      </c>
      <c r="B5052" s="3" t="s">
        <v>230</v>
      </c>
      <c r="C5052" s="3" t="s">
        <v>60</v>
      </c>
      <c r="D5052" s="4">
        <v>2372426.4393956959</v>
      </c>
      <c r="E5052" t="str">
        <f t="shared" si="156"/>
        <v>Sep</v>
      </c>
      <c r="F5052" t="str">
        <f t="shared" si="157"/>
        <v>2015</v>
      </c>
    </row>
    <row r="5053" spans="1:6" x14ac:dyDescent="0.25">
      <c r="A5053" s="5" t="s">
        <v>249</v>
      </c>
      <c r="B5053" s="3" t="s">
        <v>230</v>
      </c>
      <c r="C5053" s="3" t="s">
        <v>61</v>
      </c>
      <c r="D5053" s="4">
        <v>2330181.8851809241</v>
      </c>
      <c r="E5053" t="str">
        <f t="shared" si="156"/>
        <v>Oct</v>
      </c>
      <c r="F5053" t="str">
        <f t="shared" si="157"/>
        <v>2015</v>
      </c>
    </row>
    <row r="5054" spans="1:6" x14ac:dyDescent="0.25">
      <c r="A5054" s="5" t="s">
        <v>249</v>
      </c>
      <c r="B5054" s="3" t="s">
        <v>230</v>
      </c>
      <c r="C5054" s="3" t="s">
        <v>62</v>
      </c>
      <c r="D5054" s="4">
        <v>2274374.8893373641</v>
      </c>
      <c r="E5054" t="str">
        <f t="shared" si="156"/>
        <v>Nov</v>
      </c>
      <c r="F5054" t="str">
        <f t="shared" si="157"/>
        <v>2015</v>
      </c>
    </row>
    <row r="5055" spans="1:6" x14ac:dyDescent="0.25">
      <c r="A5055" s="5" t="s">
        <v>249</v>
      </c>
      <c r="B5055" s="3" t="s">
        <v>230</v>
      </c>
      <c r="C5055" s="3" t="s">
        <v>63</v>
      </c>
      <c r="D5055" s="4">
        <v>2227557.1306677284</v>
      </c>
      <c r="E5055" t="str">
        <f t="shared" si="156"/>
        <v>Dec</v>
      </c>
      <c r="F5055" t="str">
        <f t="shared" si="157"/>
        <v>2015</v>
      </c>
    </row>
    <row r="5056" spans="1:6" x14ac:dyDescent="0.25">
      <c r="A5056" s="5" t="s">
        <v>249</v>
      </c>
      <c r="B5056" s="3" t="s">
        <v>230</v>
      </c>
      <c r="C5056" s="3" t="s">
        <v>64</v>
      </c>
      <c r="D5056" s="4">
        <v>2182524.2599246679</v>
      </c>
      <c r="E5056" t="str">
        <f t="shared" si="156"/>
        <v>Jan</v>
      </c>
      <c r="F5056" t="str">
        <f t="shared" si="157"/>
        <v>2016</v>
      </c>
    </row>
    <row r="5057" spans="1:6" x14ac:dyDescent="0.25">
      <c r="A5057" s="5" t="s">
        <v>249</v>
      </c>
      <c r="B5057" s="3" t="s">
        <v>230</v>
      </c>
      <c r="C5057" s="3" t="s">
        <v>65</v>
      </c>
      <c r="D5057" s="4">
        <v>2138841.1251591863</v>
      </c>
      <c r="E5057" t="str">
        <f t="shared" si="156"/>
        <v>Feb</v>
      </c>
      <c r="F5057" t="str">
        <f t="shared" si="157"/>
        <v>2016</v>
      </c>
    </row>
    <row r="5058" spans="1:6" x14ac:dyDescent="0.25">
      <c r="A5058" s="5" t="s">
        <v>249</v>
      </c>
      <c r="B5058" s="3" t="s">
        <v>230</v>
      </c>
      <c r="C5058" s="3" t="s">
        <v>66</v>
      </c>
      <c r="D5058" s="4">
        <v>2104239.1354266219</v>
      </c>
      <c r="E5058" t="str">
        <f t="shared" si="156"/>
        <v>Mar</v>
      </c>
      <c r="F5058" t="str">
        <f t="shared" si="157"/>
        <v>2016</v>
      </c>
    </row>
    <row r="5059" spans="1:6" x14ac:dyDescent="0.25">
      <c r="A5059" s="5" t="s">
        <v>249</v>
      </c>
      <c r="B5059" s="3" t="s">
        <v>230</v>
      </c>
      <c r="C5059" s="3" t="s">
        <v>67</v>
      </c>
      <c r="D5059" s="4">
        <v>2051275.5274180458</v>
      </c>
      <c r="E5059" t="str">
        <f t="shared" ref="E5059:E5122" si="158">MID(C5059,1,3)</f>
        <v>Apr</v>
      </c>
      <c r="F5059" t="str">
        <f t="shared" ref="F5059:F5122" si="159">MID(C5059,5,4)</f>
        <v>2016</v>
      </c>
    </row>
    <row r="5060" spans="1:6" x14ac:dyDescent="0.25">
      <c r="A5060" s="5" t="s">
        <v>249</v>
      </c>
      <c r="B5060" s="3" t="s">
        <v>230</v>
      </c>
      <c r="C5060" s="3" t="s">
        <v>68</v>
      </c>
      <c r="D5060" s="4">
        <v>2006683.8965527797</v>
      </c>
      <c r="E5060" t="str">
        <f t="shared" si="158"/>
        <v>May</v>
      </c>
      <c r="F5060" t="str">
        <f t="shared" si="159"/>
        <v>2016</v>
      </c>
    </row>
    <row r="5061" spans="1:6" x14ac:dyDescent="0.25">
      <c r="A5061" s="5" t="s">
        <v>249</v>
      </c>
      <c r="B5061" s="3" t="s">
        <v>230</v>
      </c>
      <c r="C5061" s="3" t="s">
        <v>69</v>
      </c>
      <c r="D5061" s="4">
        <v>1930668.2216981528</v>
      </c>
      <c r="E5061" t="str">
        <f t="shared" si="158"/>
        <v>Jun</v>
      </c>
      <c r="F5061" t="str">
        <f t="shared" si="159"/>
        <v>2016</v>
      </c>
    </row>
    <row r="5062" spans="1:6" x14ac:dyDescent="0.25">
      <c r="A5062" s="5" t="s">
        <v>249</v>
      </c>
      <c r="B5062" s="3" t="s">
        <v>230</v>
      </c>
      <c r="C5062" s="3" t="s">
        <v>70</v>
      </c>
      <c r="D5062" s="4">
        <v>1895619.601333023</v>
      </c>
      <c r="E5062" t="str">
        <f t="shared" si="158"/>
        <v>Jul</v>
      </c>
      <c r="F5062" t="str">
        <f t="shared" si="159"/>
        <v>2016</v>
      </c>
    </row>
    <row r="5063" spans="1:6" x14ac:dyDescent="0.25">
      <c r="A5063" s="5" t="s">
        <v>249</v>
      </c>
      <c r="B5063" s="3" t="s">
        <v>230</v>
      </c>
      <c r="C5063" s="3" t="s">
        <v>71</v>
      </c>
      <c r="D5063" s="4">
        <v>1862855.6621154286</v>
      </c>
      <c r="E5063" t="str">
        <f t="shared" si="158"/>
        <v>Aug</v>
      </c>
      <c r="F5063" t="str">
        <f t="shared" si="159"/>
        <v>2016</v>
      </c>
    </row>
    <row r="5064" spans="1:6" x14ac:dyDescent="0.25">
      <c r="A5064" s="5" t="s">
        <v>249</v>
      </c>
      <c r="B5064" s="3" t="s">
        <v>230</v>
      </c>
      <c r="C5064" s="3" t="s">
        <v>72</v>
      </c>
      <c r="D5064" s="4">
        <v>1818578.4785657017</v>
      </c>
      <c r="E5064" t="str">
        <f t="shared" si="158"/>
        <v>Sep</v>
      </c>
      <c r="F5064" t="str">
        <f t="shared" si="159"/>
        <v>2016</v>
      </c>
    </row>
    <row r="5065" spans="1:6" x14ac:dyDescent="0.25">
      <c r="A5065" s="5" t="s">
        <v>249</v>
      </c>
      <c r="B5065" s="3" t="s">
        <v>230</v>
      </c>
      <c r="C5065" s="3" t="s">
        <v>73</v>
      </c>
      <c r="D5065" s="4">
        <v>1794006.2375028529</v>
      </c>
      <c r="E5065" t="str">
        <f t="shared" si="158"/>
        <v>Oct</v>
      </c>
      <c r="F5065" t="str">
        <f t="shared" si="159"/>
        <v>2016</v>
      </c>
    </row>
    <row r="5066" spans="1:6" x14ac:dyDescent="0.25">
      <c r="A5066" s="5" t="s">
        <v>249</v>
      </c>
      <c r="B5066" s="3" t="s">
        <v>230</v>
      </c>
      <c r="C5066" s="3" t="s">
        <v>74</v>
      </c>
      <c r="D5066" s="4">
        <v>1759104.9778820083</v>
      </c>
      <c r="E5066" t="str">
        <f t="shared" si="158"/>
        <v>Nov</v>
      </c>
      <c r="F5066" t="str">
        <f t="shared" si="159"/>
        <v>2016</v>
      </c>
    </row>
    <row r="5067" spans="1:6" x14ac:dyDescent="0.25">
      <c r="A5067" s="5" t="s">
        <v>249</v>
      </c>
      <c r="B5067" s="3" t="s">
        <v>230</v>
      </c>
      <c r="C5067" s="3" t="s">
        <v>75</v>
      </c>
      <c r="D5067" s="4">
        <v>1725376.5900780561</v>
      </c>
      <c r="E5067" t="str">
        <f t="shared" si="158"/>
        <v>Dec</v>
      </c>
      <c r="F5067" t="str">
        <f t="shared" si="159"/>
        <v>2016</v>
      </c>
    </row>
    <row r="5068" spans="1:6" x14ac:dyDescent="0.25">
      <c r="A5068" s="5" t="s">
        <v>249</v>
      </c>
      <c r="B5068" s="3" t="s">
        <v>230</v>
      </c>
      <c r="C5068" s="3" t="s">
        <v>76</v>
      </c>
      <c r="D5068" s="4">
        <v>1693128.1049900984</v>
      </c>
      <c r="E5068" t="str">
        <f t="shared" si="158"/>
        <v>Jan</v>
      </c>
      <c r="F5068" t="str">
        <f t="shared" si="159"/>
        <v>2017</v>
      </c>
    </row>
    <row r="5069" spans="1:6" x14ac:dyDescent="0.25">
      <c r="A5069" s="5" t="s">
        <v>249</v>
      </c>
      <c r="B5069" s="3" t="s">
        <v>230</v>
      </c>
      <c r="C5069" s="3" t="s">
        <v>77</v>
      </c>
      <c r="D5069" s="4">
        <v>1661082.3117322077</v>
      </c>
      <c r="E5069" t="str">
        <f t="shared" si="158"/>
        <v>Feb</v>
      </c>
      <c r="F5069" t="str">
        <f t="shared" si="159"/>
        <v>2017</v>
      </c>
    </row>
    <row r="5070" spans="1:6" x14ac:dyDescent="0.25">
      <c r="A5070" s="5" t="s">
        <v>249</v>
      </c>
      <c r="B5070" s="3" t="s">
        <v>230</v>
      </c>
      <c r="C5070" s="3" t="s">
        <v>78</v>
      </c>
      <c r="D5070" s="4">
        <v>1633410.7340960312</v>
      </c>
      <c r="E5070" t="str">
        <f t="shared" si="158"/>
        <v>Mar</v>
      </c>
      <c r="F5070" t="str">
        <f t="shared" si="159"/>
        <v>2017</v>
      </c>
    </row>
    <row r="5071" spans="1:6" x14ac:dyDescent="0.25">
      <c r="A5071" s="5" t="s">
        <v>249</v>
      </c>
      <c r="B5071" s="3" t="s">
        <v>230</v>
      </c>
      <c r="C5071" s="3" t="s">
        <v>79</v>
      </c>
      <c r="D5071" s="4">
        <v>1598935.4911513329</v>
      </c>
      <c r="E5071" t="str">
        <f t="shared" si="158"/>
        <v>Apr</v>
      </c>
      <c r="F5071" t="str">
        <f t="shared" si="159"/>
        <v>2017</v>
      </c>
    </row>
    <row r="5072" spans="1:6" x14ac:dyDescent="0.25">
      <c r="A5072" s="5" t="s">
        <v>249</v>
      </c>
      <c r="B5072" s="3" t="s">
        <v>230</v>
      </c>
      <c r="C5072" s="3" t="s">
        <v>80</v>
      </c>
      <c r="D5072" s="4">
        <v>1571297.1646214284</v>
      </c>
      <c r="E5072" t="str">
        <f t="shared" si="158"/>
        <v>May</v>
      </c>
      <c r="F5072" t="str">
        <f t="shared" si="159"/>
        <v>2017</v>
      </c>
    </row>
    <row r="5073" spans="1:6" x14ac:dyDescent="0.25">
      <c r="A5073" s="5" t="s">
        <v>249</v>
      </c>
      <c r="B5073" s="3" t="s">
        <v>230</v>
      </c>
      <c r="C5073" s="3" t="s">
        <v>81</v>
      </c>
      <c r="D5073" s="4">
        <v>1494278.3034995799</v>
      </c>
      <c r="E5073" t="str">
        <f t="shared" si="158"/>
        <v>Jun</v>
      </c>
      <c r="F5073" t="str">
        <f t="shared" si="159"/>
        <v>2017</v>
      </c>
    </row>
    <row r="5074" spans="1:6" x14ac:dyDescent="0.25">
      <c r="A5074" s="5" t="s">
        <v>249</v>
      </c>
      <c r="B5074" s="3" t="s">
        <v>230</v>
      </c>
      <c r="C5074" s="3" t="s">
        <v>82</v>
      </c>
      <c r="D5074" s="4">
        <v>1471773.9277292376</v>
      </c>
      <c r="E5074" t="str">
        <f t="shared" si="158"/>
        <v>Jul</v>
      </c>
      <c r="F5074" t="str">
        <f t="shared" si="159"/>
        <v>2017</v>
      </c>
    </row>
    <row r="5075" spans="1:6" x14ac:dyDescent="0.25">
      <c r="A5075" s="5" t="s">
        <v>249</v>
      </c>
      <c r="B5075" s="3" t="s">
        <v>230</v>
      </c>
      <c r="C5075" s="3" t="s">
        <v>83</v>
      </c>
      <c r="D5075" s="4">
        <v>1452860.6757997626</v>
      </c>
      <c r="E5075" t="str">
        <f t="shared" si="158"/>
        <v>Aug</v>
      </c>
      <c r="F5075" t="str">
        <f t="shared" si="159"/>
        <v>2017</v>
      </c>
    </row>
    <row r="5076" spans="1:6" x14ac:dyDescent="0.25">
      <c r="A5076" s="5" t="s">
        <v>249</v>
      </c>
      <c r="B5076" s="3" t="s">
        <v>230</v>
      </c>
      <c r="C5076" s="3" t="s">
        <v>84</v>
      </c>
      <c r="D5076" s="4">
        <v>1422286.3373885462</v>
      </c>
      <c r="E5076" t="str">
        <f t="shared" si="158"/>
        <v>Sep</v>
      </c>
      <c r="F5076" t="str">
        <f t="shared" si="159"/>
        <v>2017</v>
      </c>
    </row>
    <row r="5077" spans="1:6" x14ac:dyDescent="0.25">
      <c r="A5077" s="5" t="s">
        <v>249</v>
      </c>
      <c r="B5077" s="3" t="s">
        <v>230</v>
      </c>
      <c r="C5077" s="3" t="s">
        <v>85</v>
      </c>
      <c r="D5077" s="4">
        <v>1403804.3896755618</v>
      </c>
      <c r="E5077" t="str">
        <f t="shared" si="158"/>
        <v>Oct</v>
      </c>
      <c r="F5077" t="str">
        <f t="shared" si="159"/>
        <v>2017</v>
      </c>
    </row>
    <row r="5078" spans="1:6" x14ac:dyDescent="0.25">
      <c r="A5078" s="5" t="s">
        <v>249</v>
      </c>
      <c r="B5078" s="3" t="s">
        <v>230</v>
      </c>
      <c r="C5078" s="3" t="s">
        <v>86</v>
      </c>
      <c r="D5078" s="4">
        <v>1377486.2030621641</v>
      </c>
      <c r="E5078" t="str">
        <f t="shared" si="158"/>
        <v>Nov</v>
      </c>
      <c r="F5078" t="str">
        <f t="shared" si="159"/>
        <v>2017</v>
      </c>
    </row>
    <row r="5079" spans="1:6" x14ac:dyDescent="0.25">
      <c r="A5079" s="5" t="s">
        <v>249</v>
      </c>
      <c r="B5079" s="3" t="s">
        <v>230</v>
      </c>
      <c r="C5079" s="3" t="s">
        <v>87</v>
      </c>
      <c r="D5079" s="4">
        <v>1357296.8795693072</v>
      </c>
      <c r="E5079" t="str">
        <f t="shared" si="158"/>
        <v>Dec</v>
      </c>
      <c r="F5079" t="str">
        <f t="shared" si="159"/>
        <v>2017</v>
      </c>
    </row>
    <row r="5080" spans="1:6" x14ac:dyDescent="0.25">
      <c r="A5080" s="5" t="s">
        <v>249</v>
      </c>
      <c r="B5080" s="3" t="s">
        <v>230</v>
      </c>
      <c r="C5080" s="3" t="s">
        <v>88</v>
      </c>
      <c r="D5080" s="4">
        <v>1334685.8524186367</v>
      </c>
      <c r="E5080" t="str">
        <f t="shared" si="158"/>
        <v>Jan</v>
      </c>
      <c r="F5080" t="str">
        <f t="shared" si="159"/>
        <v>2018</v>
      </c>
    </row>
    <row r="5081" spans="1:6" x14ac:dyDescent="0.25">
      <c r="A5081" s="5" t="s">
        <v>249</v>
      </c>
      <c r="B5081" s="3" t="s">
        <v>230</v>
      </c>
      <c r="C5081" s="3" t="s">
        <v>89</v>
      </c>
      <c r="D5081" s="4">
        <v>1314376.0384347432</v>
      </c>
      <c r="E5081" t="str">
        <f t="shared" si="158"/>
        <v>Feb</v>
      </c>
      <c r="F5081" t="str">
        <f t="shared" si="159"/>
        <v>2018</v>
      </c>
    </row>
    <row r="5082" spans="1:6" x14ac:dyDescent="0.25">
      <c r="A5082" s="5" t="s">
        <v>249</v>
      </c>
      <c r="B5082" s="3" t="s">
        <v>230</v>
      </c>
      <c r="C5082" s="3" t="s">
        <v>90</v>
      </c>
      <c r="D5082" s="4">
        <v>1297578.7517027007</v>
      </c>
      <c r="E5082" t="str">
        <f t="shared" si="158"/>
        <v>Mar</v>
      </c>
      <c r="F5082" t="str">
        <f t="shared" si="159"/>
        <v>2018</v>
      </c>
    </row>
    <row r="5083" spans="1:6" x14ac:dyDescent="0.25">
      <c r="A5083" s="5" t="s">
        <v>249</v>
      </c>
      <c r="B5083" s="3" t="s">
        <v>230</v>
      </c>
      <c r="C5083" s="3" t="s">
        <v>91</v>
      </c>
      <c r="D5083" s="4">
        <v>1275278.1034458696</v>
      </c>
      <c r="E5083" t="str">
        <f t="shared" si="158"/>
        <v>Apr</v>
      </c>
      <c r="F5083" t="str">
        <f t="shared" si="159"/>
        <v>2018</v>
      </c>
    </row>
    <row r="5084" spans="1:6" x14ac:dyDescent="0.25">
      <c r="A5084" s="5" t="s">
        <v>249</v>
      </c>
      <c r="B5084" s="3" t="s">
        <v>230</v>
      </c>
      <c r="C5084" s="3" t="s">
        <v>92</v>
      </c>
      <c r="D5084" s="4">
        <v>1254914.6715088815</v>
      </c>
      <c r="E5084" t="str">
        <f t="shared" si="158"/>
        <v>May</v>
      </c>
      <c r="F5084" t="str">
        <f t="shared" si="159"/>
        <v>2018</v>
      </c>
    </row>
    <row r="5085" spans="1:6" x14ac:dyDescent="0.25">
      <c r="A5085" s="5" t="s">
        <v>249</v>
      </c>
      <c r="B5085" s="3" t="s">
        <v>230</v>
      </c>
      <c r="C5085" s="3" t="s">
        <v>93</v>
      </c>
      <c r="D5085" s="4">
        <v>1205832.0418608142</v>
      </c>
      <c r="E5085" t="str">
        <f t="shared" si="158"/>
        <v>Jun</v>
      </c>
      <c r="F5085" t="str">
        <f t="shared" si="159"/>
        <v>2018</v>
      </c>
    </row>
    <row r="5086" spans="1:6" x14ac:dyDescent="0.25">
      <c r="A5086" s="5" t="s">
        <v>249</v>
      </c>
      <c r="B5086" s="3" t="s">
        <v>230</v>
      </c>
      <c r="C5086" s="3" t="s">
        <v>94</v>
      </c>
      <c r="D5086" s="4">
        <v>1190899.4021917915</v>
      </c>
      <c r="E5086" t="str">
        <f t="shared" si="158"/>
        <v>Jul</v>
      </c>
      <c r="F5086" t="str">
        <f t="shared" si="159"/>
        <v>2018</v>
      </c>
    </row>
    <row r="5087" spans="1:6" x14ac:dyDescent="0.25">
      <c r="A5087" s="5" t="s">
        <v>249</v>
      </c>
      <c r="B5087" s="3" t="s">
        <v>230</v>
      </c>
      <c r="C5087" s="3" t="s">
        <v>95</v>
      </c>
      <c r="D5087" s="4">
        <v>1177780.4031078962</v>
      </c>
      <c r="E5087" t="str">
        <f t="shared" si="158"/>
        <v>Aug</v>
      </c>
      <c r="F5087" t="str">
        <f t="shared" si="159"/>
        <v>2018</v>
      </c>
    </row>
    <row r="5088" spans="1:6" x14ac:dyDescent="0.25">
      <c r="A5088" s="5" t="s">
        <v>249</v>
      </c>
      <c r="B5088" s="3" t="s">
        <v>230</v>
      </c>
      <c r="C5088" s="3" t="s">
        <v>96</v>
      </c>
      <c r="D5088" s="4">
        <v>1154484.3954554191</v>
      </c>
      <c r="E5088" t="str">
        <f t="shared" si="158"/>
        <v>Sep</v>
      </c>
      <c r="F5088" t="str">
        <f t="shared" si="159"/>
        <v>2018</v>
      </c>
    </row>
    <row r="5089" spans="1:6" x14ac:dyDescent="0.25">
      <c r="A5089" s="5" t="s">
        <v>249</v>
      </c>
      <c r="B5089" s="3" t="s">
        <v>230</v>
      </c>
      <c r="C5089" s="3" t="s">
        <v>97</v>
      </c>
      <c r="D5089" s="4">
        <v>1145701.2361199511</v>
      </c>
      <c r="E5089" t="str">
        <f t="shared" si="158"/>
        <v>Oct</v>
      </c>
      <c r="F5089" t="str">
        <f t="shared" si="159"/>
        <v>2018</v>
      </c>
    </row>
    <row r="5090" spans="1:6" x14ac:dyDescent="0.25">
      <c r="A5090" s="5" t="s">
        <v>249</v>
      </c>
      <c r="B5090" s="3" t="s">
        <v>230</v>
      </c>
      <c r="C5090" s="3" t="s">
        <v>98</v>
      </c>
      <c r="D5090" s="4">
        <v>1125467.1543584513</v>
      </c>
      <c r="E5090" t="str">
        <f t="shared" si="158"/>
        <v>Nov</v>
      </c>
      <c r="F5090" t="str">
        <f t="shared" si="159"/>
        <v>2018</v>
      </c>
    </row>
    <row r="5091" spans="1:6" x14ac:dyDescent="0.25">
      <c r="A5091" s="5" t="s">
        <v>249</v>
      </c>
      <c r="B5091" s="3" t="s">
        <v>230</v>
      </c>
      <c r="C5091" s="3" t="s">
        <v>99</v>
      </c>
      <c r="D5091" s="4">
        <v>1108844.8436785876</v>
      </c>
      <c r="E5091" t="str">
        <f t="shared" si="158"/>
        <v>Dec</v>
      </c>
      <c r="F5091" t="str">
        <f t="shared" si="159"/>
        <v>2018</v>
      </c>
    </row>
    <row r="5092" spans="1:6" x14ac:dyDescent="0.25">
      <c r="A5092" s="5" t="s">
        <v>249</v>
      </c>
      <c r="B5092" s="3" t="s">
        <v>230</v>
      </c>
      <c r="C5092" s="3" t="s">
        <v>100</v>
      </c>
      <c r="D5092" s="4">
        <v>1093638.8989961699</v>
      </c>
      <c r="E5092" t="str">
        <f t="shared" si="158"/>
        <v>Jan</v>
      </c>
      <c r="F5092" t="str">
        <f t="shared" si="159"/>
        <v>2019</v>
      </c>
    </row>
    <row r="5093" spans="1:6" x14ac:dyDescent="0.25">
      <c r="A5093" s="5" t="s">
        <v>249</v>
      </c>
      <c r="B5093" s="3" t="s">
        <v>230</v>
      </c>
      <c r="C5093" s="3" t="s">
        <v>101</v>
      </c>
      <c r="D5093" s="4">
        <v>1079461.3554577106</v>
      </c>
      <c r="E5093" t="str">
        <f t="shared" si="158"/>
        <v>Feb</v>
      </c>
      <c r="F5093" t="str">
        <f t="shared" si="159"/>
        <v>2019</v>
      </c>
    </row>
    <row r="5094" spans="1:6" x14ac:dyDescent="0.25">
      <c r="A5094" s="5" t="s">
        <v>249</v>
      </c>
      <c r="B5094" s="3" t="s">
        <v>230</v>
      </c>
      <c r="C5094" s="3" t="s">
        <v>102</v>
      </c>
      <c r="D5094" s="4">
        <v>1067868.4413553327</v>
      </c>
      <c r="E5094" t="str">
        <f t="shared" si="158"/>
        <v>Mar</v>
      </c>
      <c r="F5094" t="str">
        <f t="shared" si="159"/>
        <v>2019</v>
      </c>
    </row>
    <row r="5095" spans="1:6" x14ac:dyDescent="0.25">
      <c r="A5095" s="5" t="s">
        <v>249</v>
      </c>
      <c r="B5095" s="3" t="s">
        <v>230</v>
      </c>
      <c r="C5095" s="3" t="s">
        <v>103</v>
      </c>
      <c r="D5095" s="4">
        <v>1055889.2710636482</v>
      </c>
      <c r="E5095" t="str">
        <f t="shared" si="158"/>
        <v>Apr</v>
      </c>
      <c r="F5095" t="str">
        <f t="shared" si="159"/>
        <v>2019</v>
      </c>
    </row>
    <row r="5096" spans="1:6" x14ac:dyDescent="0.25">
      <c r="A5096" s="5" t="s">
        <v>249</v>
      </c>
      <c r="B5096" s="3" t="s">
        <v>230</v>
      </c>
      <c r="C5096" s="3" t="s">
        <v>104</v>
      </c>
      <c r="D5096" s="4">
        <v>1043069.7373194784</v>
      </c>
      <c r="E5096" t="str">
        <f t="shared" si="158"/>
        <v>May</v>
      </c>
      <c r="F5096" t="str">
        <f t="shared" si="159"/>
        <v>2019</v>
      </c>
    </row>
    <row r="5097" spans="1:6" x14ac:dyDescent="0.25">
      <c r="A5097" s="5" t="s">
        <v>249</v>
      </c>
      <c r="B5097" s="3" t="s">
        <v>230</v>
      </c>
      <c r="C5097" s="3" t="s">
        <v>105</v>
      </c>
      <c r="D5097" s="4">
        <v>994467.81606594601</v>
      </c>
      <c r="E5097" t="str">
        <f t="shared" si="158"/>
        <v>Jun</v>
      </c>
      <c r="F5097" t="str">
        <f t="shared" si="159"/>
        <v>2019</v>
      </c>
    </row>
    <row r="5098" spans="1:6" x14ac:dyDescent="0.25">
      <c r="A5098" s="5" t="s">
        <v>249</v>
      </c>
      <c r="B5098" s="3" t="s">
        <v>230</v>
      </c>
      <c r="C5098" s="3" t="s">
        <v>106</v>
      </c>
      <c r="D5098" s="4">
        <v>979808.49773271277</v>
      </c>
      <c r="E5098" t="str">
        <f t="shared" si="158"/>
        <v>Jul</v>
      </c>
      <c r="F5098" t="str">
        <f t="shared" si="159"/>
        <v>2019</v>
      </c>
    </row>
    <row r="5099" spans="1:6" x14ac:dyDescent="0.25">
      <c r="A5099" s="5" t="s">
        <v>249</v>
      </c>
      <c r="B5099" s="3" t="s">
        <v>230</v>
      </c>
      <c r="C5099" s="3" t="s">
        <v>107</v>
      </c>
      <c r="D5099" s="4">
        <v>973840.31037614739</v>
      </c>
      <c r="E5099" t="str">
        <f t="shared" si="158"/>
        <v>Aug</v>
      </c>
      <c r="F5099" t="str">
        <f t="shared" si="159"/>
        <v>2019</v>
      </c>
    </row>
    <row r="5100" spans="1:6" x14ac:dyDescent="0.25">
      <c r="A5100" s="5" t="s">
        <v>249</v>
      </c>
      <c r="B5100" s="3" t="s">
        <v>230</v>
      </c>
      <c r="C5100" s="3" t="s">
        <v>108</v>
      </c>
      <c r="D5100" s="4">
        <v>956817.34255405364</v>
      </c>
      <c r="E5100" t="str">
        <f t="shared" si="158"/>
        <v>Sep</v>
      </c>
      <c r="F5100" t="str">
        <f t="shared" si="159"/>
        <v>2019</v>
      </c>
    </row>
    <row r="5101" spans="1:6" x14ac:dyDescent="0.25">
      <c r="A5101" s="5" t="s">
        <v>249</v>
      </c>
      <c r="B5101" s="3" t="s">
        <v>230</v>
      </c>
      <c r="C5101" s="3" t="s">
        <v>109</v>
      </c>
      <c r="D5101" s="4">
        <v>948751.88461439486</v>
      </c>
      <c r="E5101" t="str">
        <f t="shared" si="158"/>
        <v>Oct</v>
      </c>
      <c r="F5101" t="str">
        <f t="shared" si="159"/>
        <v>2019</v>
      </c>
    </row>
    <row r="5102" spans="1:6" x14ac:dyDescent="0.25">
      <c r="A5102" s="5" t="s">
        <v>249</v>
      </c>
      <c r="B5102" s="3" t="s">
        <v>230</v>
      </c>
      <c r="C5102" s="3" t="s">
        <v>110</v>
      </c>
      <c r="D5102" s="4">
        <v>932245.37577884435</v>
      </c>
      <c r="E5102" t="str">
        <f t="shared" si="158"/>
        <v>Nov</v>
      </c>
      <c r="F5102" t="str">
        <f t="shared" si="159"/>
        <v>2019</v>
      </c>
    </row>
    <row r="5103" spans="1:6" x14ac:dyDescent="0.25">
      <c r="A5103" s="5" t="s">
        <v>249</v>
      </c>
      <c r="B5103" s="3" t="s">
        <v>230</v>
      </c>
      <c r="C5103" s="3" t="s">
        <v>111</v>
      </c>
      <c r="D5103" s="4">
        <v>910513.59019221249</v>
      </c>
      <c r="E5103" t="str">
        <f t="shared" si="158"/>
        <v>Dec</v>
      </c>
      <c r="F5103" t="str">
        <f t="shared" si="159"/>
        <v>2019</v>
      </c>
    </row>
    <row r="5104" spans="1:6" x14ac:dyDescent="0.25">
      <c r="A5104" s="5" t="s">
        <v>249</v>
      </c>
      <c r="B5104" s="3" t="s">
        <v>230</v>
      </c>
      <c r="C5104" s="3" t="s">
        <v>112</v>
      </c>
      <c r="D5104" s="4">
        <v>886239.03227839654</v>
      </c>
      <c r="E5104" t="str">
        <f t="shared" si="158"/>
        <v>Jan</v>
      </c>
      <c r="F5104" t="str">
        <f t="shared" si="159"/>
        <v>2020</v>
      </c>
    </row>
    <row r="5105" spans="1:6" x14ac:dyDescent="0.25">
      <c r="A5105" s="5" t="s">
        <v>249</v>
      </c>
      <c r="B5105" s="3" t="s">
        <v>230</v>
      </c>
      <c r="C5105" s="3" t="s">
        <v>113</v>
      </c>
      <c r="D5105" s="4">
        <v>870231.37976625864</v>
      </c>
      <c r="E5105" t="str">
        <f t="shared" si="158"/>
        <v>Feb</v>
      </c>
      <c r="F5105" t="str">
        <f t="shared" si="159"/>
        <v>2020</v>
      </c>
    </row>
    <row r="5106" spans="1:6" x14ac:dyDescent="0.25">
      <c r="A5106" s="5" t="s">
        <v>249</v>
      </c>
      <c r="B5106" s="3" t="s">
        <v>230</v>
      </c>
      <c r="C5106" s="3" t="s">
        <v>114</v>
      </c>
      <c r="D5106" s="4">
        <v>846898.58544009598</v>
      </c>
      <c r="E5106" t="str">
        <f t="shared" si="158"/>
        <v>Mar</v>
      </c>
      <c r="F5106" t="str">
        <f t="shared" si="159"/>
        <v>2020</v>
      </c>
    </row>
    <row r="5107" spans="1:6" x14ac:dyDescent="0.25">
      <c r="A5107" s="5" t="s">
        <v>249</v>
      </c>
      <c r="B5107" s="3" t="s">
        <v>230</v>
      </c>
      <c r="C5107" s="3" t="s">
        <v>115</v>
      </c>
      <c r="D5107" s="4">
        <v>829142.91426210979</v>
      </c>
      <c r="E5107" t="str">
        <f t="shared" si="158"/>
        <v>Apr</v>
      </c>
      <c r="F5107" t="str">
        <f t="shared" si="159"/>
        <v>2020</v>
      </c>
    </row>
    <row r="5108" spans="1:6" x14ac:dyDescent="0.25">
      <c r="A5108" s="5" t="s">
        <v>249</v>
      </c>
      <c r="B5108" s="3" t="s">
        <v>230</v>
      </c>
      <c r="C5108" s="3" t="s">
        <v>116</v>
      </c>
      <c r="D5108" s="4">
        <v>809657.91459654307</v>
      </c>
      <c r="E5108" t="str">
        <f t="shared" si="158"/>
        <v>May</v>
      </c>
      <c r="F5108" t="str">
        <f t="shared" si="159"/>
        <v>2020</v>
      </c>
    </row>
    <row r="5109" spans="1:6" x14ac:dyDescent="0.25">
      <c r="A5109" s="5" t="s">
        <v>249</v>
      </c>
      <c r="B5109" s="3" t="s">
        <v>230</v>
      </c>
      <c r="C5109" s="3" t="s">
        <v>117</v>
      </c>
      <c r="D5109" s="4">
        <v>779112.43134595687</v>
      </c>
      <c r="E5109" t="str">
        <f t="shared" si="158"/>
        <v>Jun</v>
      </c>
      <c r="F5109" t="str">
        <f t="shared" si="159"/>
        <v>2020</v>
      </c>
    </row>
    <row r="5110" spans="1:6" x14ac:dyDescent="0.25">
      <c r="A5110" s="5" t="s">
        <v>249</v>
      </c>
      <c r="B5110" s="3" t="s">
        <v>230</v>
      </c>
      <c r="C5110" s="3" t="s">
        <v>118</v>
      </c>
      <c r="D5110" s="4">
        <v>755524.21176439349</v>
      </c>
      <c r="E5110" t="str">
        <f t="shared" si="158"/>
        <v>Jul</v>
      </c>
      <c r="F5110" t="str">
        <f t="shared" si="159"/>
        <v>2020</v>
      </c>
    </row>
    <row r="5111" spans="1:6" x14ac:dyDescent="0.25">
      <c r="A5111" s="5" t="s">
        <v>249</v>
      </c>
      <c r="B5111" s="3" t="s">
        <v>230</v>
      </c>
      <c r="C5111" s="3" t="s">
        <v>119</v>
      </c>
      <c r="D5111" s="4">
        <v>738662.76145345916</v>
      </c>
      <c r="E5111" t="str">
        <f t="shared" si="158"/>
        <v>Aug</v>
      </c>
      <c r="F5111" t="str">
        <f t="shared" si="159"/>
        <v>2020</v>
      </c>
    </row>
    <row r="5112" spans="1:6" x14ac:dyDescent="0.25">
      <c r="A5112" s="5" t="s">
        <v>249</v>
      </c>
      <c r="B5112" s="3" t="s">
        <v>230</v>
      </c>
      <c r="C5112" s="3" t="s">
        <v>120</v>
      </c>
      <c r="D5112" s="4">
        <v>719456.96878058719</v>
      </c>
      <c r="E5112" t="str">
        <f t="shared" si="158"/>
        <v>Sep</v>
      </c>
      <c r="F5112" t="str">
        <f t="shared" si="159"/>
        <v>2020</v>
      </c>
    </row>
    <row r="5113" spans="1:6" x14ac:dyDescent="0.25">
      <c r="A5113" s="5" t="s">
        <v>249</v>
      </c>
      <c r="B5113" s="3" t="s">
        <v>230</v>
      </c>
      <c r="C5113" s="3" t="s">
        <v>121</v>
      </c>
      <c r="D5113" s="4">
        <v>708035.00863592862</v>
      </c>
      <c r="E5113" t="str">
        <f t="shared" si="158"/>
        <v>Oct</v>
      </c>
      <c r="F5113" t="str">
        <f t="shared" si="159"/>
        <v>2020</v>
      </c>
    </row>
    <row r="5114" spans="1:6" x14ac:dyDescent="0.25">
      <c r="A5114" s="5" t="s">
        <v>249</v>
      </c>
      <c r="B5114" s="3" t="s">
        <v>230</v>
      </c>
      <c r="C5114" s="3" t="s">
        <v>122</v>
      </c>
      <c r="D5114" s="4">
        <v>675713.57767973165</v>
      </c>
      <c r="E5114" t="str">
        <f t="shared" si="158"/>
        <v>Nov</v>
      </c>
      <c r="F5114" t="str">
        <f t="shared" si="159"/>
        <v>2020</v>
      </c>
    </row>
    <row r="5115" spans="1:6" x14ac:dyDescent="0.25">
      <c r="A5115" s="5" t="s">
        <v>249</v>
      </c>
      <c r="B5115" s="3" t="s">
        <v>230</v>
      </c>
      <c r="C5115" s="3" t="s">
        <v>123</v>
      </c>
      <c r="D5115" s="4">
        <v>659979.49705727119</v>
      </c>
      <c r="E5115" t="str">
        <f t="shared" si="158"/>
        <v>Dec</v>
      </c>
      <c r="F5115" t="str">
        <f t="shared" si="159"/>
        <v>2020</v>
      </c>
    </row>
    <row r="5116" spans="1:6" x14ac:dyDescent="0.25">
      <c r="A5116" s="5" t="s">
        <v>249</v>
      </c>
      <c r="B5116" s="3" t="s">
        <v>230</v>
      </c>
      <c r="C5116" s="3" t="s">
        <v>124</v>
      </c>
      <c r="D5116" s="4">
        <v>647480.92234238866</v>
      </c>
      <c r="E5116" t="str">
        <f t="shared" si="158"/>
        <v>Jan</v>
      </c>
      <c r="F5116" t="str">
        <f t="shared" si="159"/>
        <v>2021</v>
      </c>
    </row>
    <row r="5117" spans="1:6" x14ac:dyDescent="0.25">
      <c r="A5117" s="5" t="s">
        <v>249</v>
      </c>
      <c r="B5117" s="3" t="s">
        <v>230</v>
      </c>
      <c r="C5117" s="3" t="s">
        <v>125</v>
      </c>
      <c r="D5117" s="4">
        <v>632869.89858731593</v>
      </c>
      <c r="E5117" t="str">
        <f t="shared" si="158"/>
        <v>Feb</v>
      </c>
      <c r="F5117" t="str">
        <f t="shared" si="159"/>
        <v>2021</v>
      </c>
    </row>
    <row r="5118" spans="1:6" x14ac:dyDescent="0.25">
      <c r="A5118" s="5" t="s">
        <v>249</v>
      </c>
      <c r="B5118" s="3" t="s">
        <v>230</v>
      </c>
      <c r="C5118" s="3" t="s">
        <v>126</v>
      </c>
      <c r="D5118" s="4">
        <v>623124.46928173455</v>
      </c>
      <c r="E5118" t="str">
        <f t="shared" si="158"/>
        <v>Mar</v>
      </c>
      <c r="F5118" t="str">
        <f t="shared" si="159"/>
        <v>2021</v>
      </c>
    </row>
    <row r="5119" spans="1:6" x14ac:dyDescent="0.25">
      <c r="A5119" s="5" t="s">
        <v>249</v>
      </c>
      <c r="B5119" s="3" t="s">
        <v>230</v>
      </c>
      <c r="C5119" s="3" t="s">
        <v>127</v>
      </c>
      <c r="D5119" s="4">
        <v>615396.93653256458</v>
      </c>
      <c r="E5119" t="str">
        <f t="shared" si="158"/>
        <v>Apr</v>
      </c>
      <c r="F5119" t="str">
        <f t="shared" si="159"/>
        <v>2021</v>
      </c>
    </row>
    <row r="5120" spans="1:6" x14ac:dyDescent="0.25">
      <c r="A5120" s="5" t="s">
        <v>249</v>
      </c>
      <c r="B5120" s="3" t="s">
        <v>230</v>
      </c>
      <c r="C5120" s="3" t="s">
        <v>128</v>
      </c>
      <c r="D5120" s="4">
        <v>606847.80838723946</v>
      </c>
      <c r="E5120" t="str">
        <f t="shared" si="158"/>
        <v>May</v>
      </c>
      <c r="F5120" t="str">
        <f t="shared" si="159"/>
        <v>2021</v>
      </c>
    </row>
    <row r="5121" spans="1:6" x14ac:dyDescent="0.25">
      <c r="A5121" s="5" t="s">
        <v>249</v>
      </c>
      <c r="B5121" s="3" t="s">
        <v>230</v>
      </c>
      <c r="C5121" s="3" t="s">
        <v>129</v>
      </c>
      <c r="D5121" s="4">
        <v>368249.7972561873</v>
      </c>
      <c r="E5121" t="str">
        <f t="shared" si="158"/>
        <v>Jun</v>
      </c>
      <c r="F5121" t="str">
        <f t="shared" si="159"/>
        <v>2021</v>
      </c>
    </row>
    <row r="5122" spans="1:6" x14ac:dyDescent="0.25">
      <c r="A5122" s="5" t="s">
        <v>249</v>
      </c>
      <c r="B5122" s="3" t="s">
        <v>230</v>
      </c>
      <c r="C5122" s="3" t="s">
        <v>130</v>
      </c>
      <c r="D5122" s="4">
        <v>346431.60412676877</v>
      </c>
      <c r="E5122" t="str">
        <f t="shared" si="158"/>
        <v>Jul</v>
      </c>
      <c r="F5122" t="str">
        <f t="shared" si="159"/>
        <v>2021</v>
      </c>
    </row>
    <row r="5123" spans="1:6" x14ac:dyDescent="0.25">
      <c r="A5123" s="5" t="s">
        <v>249</v>
      </c>
      <c r="B5123" s="3" t="s">
        <v>230</v>
      </c>
      <c r="C5123" s="3" t="s">
        <v>131</v>
      </c>
      <c r="D5123" s="4">
        <v>340975.19784587837</v>
      </c>
      <c r="E5123" t="str">
        <f t="shared" ref="E5123:E5186" si="160">MID(C5123,1,3)</f>
        <v>Aug</v>
      </c>
      <c r="F5123" t="str">
        <f t="shared" ref="F5123:F5186" si="161">MID(C5123,5,4)</f>
        <v>2021</v>
      </c>
    </row>
    <row r="5124" spans="1:6" x14ac:dyDescent="0.25">
      <c r="A5124" s="5" t="s">
        <v>249</v>
      </c>
      <c r="B5124" s="3" t="s">
        <v>230</v>
      </c>
      <c r="C5124" s="3" t="s">
        <v>132</v>
      </c>
      <c r="D5124" s="4">
        <v>336416.11605133821</v>
      </c>
      <c r="E5124" t="str">
        <f t="shared" si="160"/>
        <v>Sep</v>
      </c>
      <c r="F5124" t="str">
        <f t="shared" si="161"/>
        <v>2021</v>
      </c>
    </row>
    <row r="5125" spans="1:6" x14ac:dyDescent="0.25">
      <c r="A5125" s="5" t="s">
        <v>249</v>
      </c>
      <c r="B5125" s="3" t="s">
        <v>230</v>
      </c>
      <c r="C5125" s="3" t="s">
        <v>133</v>
      </c>
      <c r="D5125" s="4">
        <v>331492.53272888879</v>
      </c>
      <c r="E5125" t="str">
        <f t="shared" si="160"/>
        <v>Oct</v>
      </c>
      <c r="F5125" t="str">
        <f t="shared" si="161"/>
        <v>2021</v>
      </c>
    </row>
    <row r="5126" spans="1:6" x14ac:dyDescent="0.25">
      <c r="A5126" s="5" t="s">
        <v>249</v>
      </c>
      <c r="B5126" s="3" t="s">
        <v>230</v>
      </c>
      <c r="C5126" s="3" t="s">
        <v>134</v>
      </c>
      <c r="D5126" s="4">
        <v>326903.07345447224</v>
      </c>
      <c r="E5126" t="str">
        <f t="shared" si="160"/>
        <v>Nov</v>
      </c>
      <c r="F5126" t="str">
        <f t="shared" si="161"/>
        <v>2021</v>
      </c>
    </row>
    <row r="5127" spans="1:6" x14ac:dyDescent="0.25">
      <c r="A5127" s="5" t="s">
        <v>249</v>
      </c>
      <c r="B5127" s="3" t="s">
        <v>230</v>
      </c>
      <c r="C5127" s="3" t="s">
        <v>135</v>
      </c>
      <c r="D5127" s="4">
        <v>322334.74855563528</v>
      </c>
      <c r="E5127" t="str">
        <f t="shared" si="160"/>
        <v>Dec</v>
      </c>
      <c r="F5127" t="str">
        <f t="shared" si="161"/>
        <v>2021</v>
      </c>
    </row>
    <row r="5128" spans="1:6" x14ac:dyDescent="0.25">
      <c r="A5128" s="5" t="s">
        <v>249</v>
      </c>
      <c r="B5128" s="3" t="s">
        <v>230</v>
      </c>
      <c r="C5128" s="3" t="s">
        <v>136</v>
      </c>
      <c r="D5128" s="4">
        <v>317857.47894182696</v>
      </c>
      <c r="E5128" t="str">
        <f t="shared" si="160"/>
        <v>Jan</v>
      </c>
      <c r="F5128" t="str">
        <f t="shared" si="161"/>
        <v>2022</v>
      </c>
    </row>
    <row r="5129" spans="1:6" x14ac:dyDescent="0.25">
      <c r="A5129" s="5" t="s">
        <v>249</v>
      </c>
      <c r="B5129" s="3" t="s">
        <v>230</v>
      </c>
      <c r="C5129" s="3" t="s">
        <v>137</v>
      </c>
      <c r="D5129" s="4">
        <v>313444.8585730624</v>
      </c>
      <c r="E5129" t="str">
        <f t="shared" si="160"/>
        <v>Feb</v>
      </c>
      <c r="F5129" t="str">
        <f t="shared" si="161"/>
        <v>2022</v>
      </c>
    </row>
    <row r="5130" spans="1:6" x14ac:dyDescent="0.25">
      <c r="A5130" s="5" t="s">
        <v>249</v>
      </c>
      <c r="B5130" s="3" t="s">
        <v>230</v>
      </c>
      <c r="C5130" s="3" t="s">
        <v>138</v>
      </c>
      <c r="D5130" s="4">
        <v>309100.75176982331</v>
      </c>
      <c r="E5130" t="str">
        <f t="shared" si="160"/>
        <v>Mar</v>
      </c>
      <c r="F5130" t="str">
        <f t="shared" si="161"/>
        <v>2022</v>
      </c>
    </row>
    <row r="5131" spans="1:6" x14ac:dyDescent="0.25">
      <c r="A5131" s="5" t="s">
        <v>249</v>
      </c>
      <c r="B5131" s="3" t="s">
        <v>230</v>
      </c>
      <c r="C5131" s="3" t="s">
        <v>139</v>
      </c>
      <c r="D5131" s="4">
        <v>304809.72052426537</v>
      </c>
      <c r="E5131" t="str">
        <f t="shared" si="160"/>
        <v>Apr</v>
      </c>
      <c r="F5131" t="str">
        <f t="shared" si="161"/>
        <v>2022</v>
      </c>
    </row>
    <row r="5132" spans="1:6" x14ac:dyDescent="0.25">
      <c r="A5132" s="5" t="s">
        <v>249</v>
      </c>
      <c r="B5132" s="3" t="s">
        <v>230</v>
      </c>
      <c r="C5132" s="3" t="s">
        <v>140</v>
      </c>
      <c r="D5132" s="4">
        <v>300585.31057885481</v>
      </c>
      <c r="E5132" t="str">
        <f t="shared" si="160"/>
        <v>May</v>
      </c>
      <c r="F5132" t="str">
        <f t="shared" si="161"/>
        <v>2022</v>
      </c>
    </row>
    <row r="5133" spans="1:6" x14ac:dyDescent="0.25">
      <c r="A5133" s="5" t="s">
        <v>249</v>
      </c>
      <c r="B5133" s="3" t="s">
        <v>230</v>
      </c>
      <c r="C5133" s="3" t="s">
        <v>141</v>
      </c>
      <c r="D5133" s="4">
        <v>296418.28706366051</v>
      </c>
      <c r="E5133" t="str">
        <f t="shared" si="160"/>
        <v>Jun</v>
      </c>
      <c r="F5133" t="str">
        <f t="shared" si="161"/>
        <v>2022</v>
      </c>
    </row>
    <row r="5134" spans="1:6" x14ac:dyDescent="0.25">
      <c r="A5134" s="5" t="s">
        <v>249</v>
      </c>
      <c r="B5134" s="3" t="s">
        <v>230</v>
      </c>
      <c r="C5134" s="3" t="s">
        <v>142</v>
      </c>
      <c r="D5134" s="4">
        <v>292315.1748619384</v>
      </c>
      <c r="E5134" t="str">
        <f t="shared" si="160"/>
        <v>Jul</v>
      </c>
      <c r="F5134" t="str">
        <f t="shared" si="161"/>
        <v>2022</v>
      </c>
    </row>
    <row r="5135" spans="1:6" x14ac:dyDescent="0.25">
      <c r="A5135" s="5" t="s">
        <v>249</v>
      </c>
      <c r="B5135" s="3" t="s">
        <v>230</v>
      </c>
      <c r="C5135" s="3" t="s">
        <v>143</v>
      </c>
      <c r="D5135" s="4">
        <v>288271.07815828506</v>
      </c>
      <c r="E5135" t="str">
        <f t="shared" si="160"/>
        <v>Aug</v>
      </c>
      <c r="F5135" t="str">
        <f t="shared" si="161"/>
        <v>2022</v>
      </c>
    </row>
    <row r="5136" spans="1:6" x14ac:dyDescent="0.25">
      <c r="A5136" s="5" t="s">
        <v>249</v>
      </c>
      <c r="B5136" s="3" t="s">
        <v>230</v>
      </c>
      <c r="C5136" s="3" t="s">
        <v>144</v>
      </c>
      <c r="D5136" s="4">
        <v>284285.12524487305</v>
      </c>
      <c r="E5136" t="str">
        <f t="shared" si="160"/>
        <v>Sep</v>
      </c>
      <c r="F5136" t="str">
        <f t="shared" si="161"/>
        <v>2022</v>
      </c>
    </row>
    <row r="5137" spans="1:6" x14ac:dyDescent="0.25">
      <c r="A5137" s="5" t="s">
        <v>249</v>
      </c>
      <c r="B5137" s="3" t="s">
        <v>230</v>
      </c>
      <c r="C5137" s="3" t="s">
        <v>145</v>
      </c>
      <c r="D5137" s="4">
        <v>280356.45989823318</v>
      </c>
      <c r="E5137" t="str">
        <f t="shared" si="160"/>
        <v>Oct</v>
      </c>
      <c r="F5137" t="str">
        <f t="shared" si="161"/>
        <v>2022</v>
      </c>
    </row>
    <row r="5138" spans="1:6" x14ac:dyDescent="0.25">
      <c r="A5138" s="5" t="s">
        <v>249</v>
      </c>
      <c r="B5138" s="3" t="s">
        <v>230</v>
      </c>
      <c r="C5138" s="3" t="s">
        <v>146</v>
      </c>
      <c r="D5138" s="4">
        <v>276484.23477199074</v>
      </c>
      <c r="E5138" t="str">
        <f t="shared" si="160"/>
        <v>Nov</v>
      </c>
      <c r="F5138" t="str">
        <f t="shared" si="161"/>
        <v>2022</v>
      </c>
    </row>
    <row r="5139" spans="1:6" x14ac:dyDescent="0.25">
      <c r="A5139" s="5" t="s">
        <v>249</v>
      </c>
      <c r="B5139" s="3" t="s">
        <v>230</v>
      </c>
      <c r="C5139" s="3" t="s">
        <v>147</v>
      </c>
      <c r="D5139" s="4">
        <v>272667.62111139181</v>
      </c>
      <c r="E5139" t="str">
        <f t="shared" si="160"/>
        <v>Dec</v>
      </c>
      <c r="F5139" t="str">
        <f t="shared" si="161"/>
        <v>2022</v>
      </c>
    </row>
    <row r="5140" spans="1:6" x14ac:dyDescent="0.25">
      <c r="A5140" s="5" t="s">
        <v>249</v>
      </c>
      <c r="B5140" s="3" t="s">
        <v>230</v>
      </c>
      <c r="C5140" s="3" t="s">
        <v>148</v>
      </c>
      <c r="D5140" s="4">
        <v>268905.79453151446</v>
      </c>
      <c r="E5140" t="str">
        <f t="shared" si="160"/>
        <v>Jan</v>
      </c>
      <c r="F5140" t="str">
        <f t="shared" si="161"/>
        <v>2023</v>
      </c>
    </row>
    <row r="5141" spans="1:6" x14ac:dyDescent="0.25">
      <c r="A5141" s="5" t="s">
        <v>249</v>
      </c>
      <c r="B5141" s="3" t="s">
        <v>230</v>
      </c>
      <c r="C5141" s="3" t="s">
        <v>149</v>
      </c>
      <c r="D5141" s="4">
        <v>265197.95040050993</v>
      </c>
      <c r="E5141" t="str">
        <f t="shared" si="160"/>
        <v>Feb</v>
      </c>
      <c r="F5141" t="str">
        <f t="shared" si="161"/>
        <v>2023</v>
      </c>
    </row>
    <row r="5142" spans="1:6" x14ac:dyDescent="0.25">
      <c r="A5142" s="5" t="s">
        <v>249</v>
      </c>
      <c r="B5142" s="3" t="s">
        <v>230</v>
      </c>
      <c r="C5142" s="3" t="s">
        <v>150</v>
      </c>
      <c r="D5142" s="4">
        <v>261543.29064071918</v>
      </c>
      <c r="E5142" t="str">
        <f t="shared" si="160"/>
        <v>Mar</v>
      </c>
      <c r="F5142" t="str">
        <f t="shared" si="161"/>
        <v>2023</v>
      </c>
    </row>
    <row r="5143" spans="1:6" x14ac:dyDescent="0.25">
      <c r="A5143" s="5" t="s">
        <v>249</v>
      </c>
      <c r="B5143" s="3" t="s">
        <v>230</v>
      </c>
      <c r="C5143" s="3" t="s">
        <v>151</v>
      </c>
      <c r="D5143" s="4">
        <v>257941.03486610361</v>
      </c>
      <c r="E5143" t="str">
        <f t="shared" si="160"/>
        <v>Apr</v>
      </c>
      <c r="F5143" t="str">
        <f t="shared" si="161"/>
        <v>2023</v>
      </c>
    </row>
    <row r="5144" spans="1:6" x14ac:dyDescent="0.25">
      <c r="A5144" s="5" t="s">
        <v>249</v>
      </c>
      <c r="B5144" s="3" t="s">
        <v>230</v>
      </c>
      <c r="C5144" s="3" t="s">
        <v>152</v>
      </c>
      <c r="D5144" s="4">
        <v>254390.40822190934</v>
      </c>
      <c r="E5144" t="str">
        <f t="shared" si="160"/>
        <v>May</v>
      </c>
      <c r="F5144" t="str">
        <f t="shared" si="161"/>
        <v>2023</v>
      </c>
    </row>
    <row r="5145" spans="1:6" x14ac:dyDescent="0.25">
      <c r="A5145" s="5" t="s">
        <v>249</v>
      </c>
      <c r="B5145" s="3" t="s">
        <v>230</v>
      </c>
      <c r="C5145" s="3" t="s">
        <v>153</v>
      </c>
      <c r="D5145" s="4">
        <v>250890.65436790828</v>
      </c>
      <c r="E5145" t="str">
        <f t="shared" si="160"/>
        <v>Jun</v>
      </c>
      <c r="F5145" t="str">
        <f t="shared" si="161"/>
        <v>2023</v>
      </c>
    </row>
    <row r="5146" spans="1:6" x14ac:dyDescent="0.25">
      <c r="A5146" s="5" t="s">
        <v>249</v>
      </c>
      <c r="B5146" s="3" t="s">
        <v>230</v>
      </c>
      <c r="C5146" s="3" t="s">
        <v>154</v>
      </c>
      <c r="D5146" s="4">
        <v>247407.38094895036</v>
      </c>
      <c r="E5146" t="str">
        <f t="shared" si="160"/>
        <v>Jul</v>
      </c>
      <c r="F5146" t="str">
        <f t="shared" si="161"/>
        <v>2023</v>
      </c>
    </row>
    <row r="5147" spans="1:6" x14ac:dyDescent="0.25">
      <c r="A5147" s="5" t="s">
        <v>249</v>
      </c>
      <c r="B5147" s="3" t="s">
        <v>230</v>
      </c>
      <c r="C5147" s="3" t="s">
        <v>155</v>
      </c>
      <c r="D5147" s="4">
        <v>244007.13319431525</v>
      </c>
      <c r="E5147" t="str">
        <f t="shared" si="160"/>
        <v>Aug</v>
      </c>
      <c r="F5147" t="str">
        <f t="shared" si="161"/>
        <v>2023</v>
      </c>
    </row>
    <row r="5148" spans="1:6" x14ac:dyDescent="0.25">
      <c r="A5148" s="5" t="s">
        <v>249</v>
      </c>
      <c r="B5148" s="3" t="s">
        <v>230</v>
      </c>
      <c r="C5148" s="3" t="s">
        <v>156</v>
      </c>
      <c r="D5148" s="4">
        <v>240655.54504047363</v>
      </c>
      <c r="E5148" t="str">
        <f t="shared" si="160"/>
        <v>Sep</v>
      </c>
      <c r="F5148" t="str">
        <f t="shared" si="161"/>
        <v>2023</v>
      </c>
    </row>
    <row r="5149" spans="1:6" x14ac:dyDescent="0.25">
      <c r="A5149" s="5" t="s">
        <v>249</v>
      </c>
      <c r="B5149" s="3" t="s">
        <v>230</v>
      </c>
      <c r="C5149" s="3" t="s">
        <v>157</v>
      </c>
      <c r="D5149" s="4">
        <v>237351.90227010244</v>
      </c>
      <c r="E5149" t="str">
        <f t="shared" si="160"/>
        <v>Oct</v>
      </c>
      <c r="F5149" t="str">
        <f t="shared" si="161"/>
        <v>2023</v>
      </c>
    </row>
    <row r="5150" spans="1:6" x14ac:dyDescent="0.25">
      <c r="A5150" s="5" t="s">
        <v>249</v>
      </c>
      <c r="B5150" s="3" t="s">
        <v>230</v>
      </c>
      <c r="C5150" s="3" t="s">
        <v>158</v>
      </c>
      <c r="D5150" s="4">
        <v>234095.49505861584</v>
      </c>
      <c r="E5150" t="str">
        <f t="shared" si="160"/>
        <v>Nov</v>
      </c>
      <c r="F5150" t="str">
        <f t="shared" si="161"/>
        <v>2023</v>
      </c>
    </row>
    <row r="5151" spans="1:6" x14ac:dyDescent="0.25">
      <c r="A5151" s="5" t="s">
        <v>249</v>
      </c>
      <c r="B5151" s="3" t="s">
        <v>230</v>
      </c>
      <c r="C5151" s="3" t="s">
        <v>159</v>
      </c>
      <c r="D5151" s="4">
        <v>230885.63239595373</v>
      </c>
      <c r="E5151" t="str">
        <f t="shared" si="160"/>
        <v>Dec</v>
      </c>
      <c r="F5151" t="str">
        <f t="shared" si="161"/>
        <v>2023</v>
      </c>
    </row>
    <row r="5152" spans="1:6" x14ac:dyDescent="0.25">
      <c r="A5152" s="5" t="s">
        <v>249</v>
      </c>
      <c r="B5152" s="3" t="s">
        <v>230</v>
      </c>
      <c r="C5152" s="3" t="s">
        <v>160</v>
      </c>
      <c r="D5152" s="4">
        <v>227721.63197205614</v>
      </c>
      <c r="E5152" t="str">
        <f t="shared" si="160"/>
        <v>Jan</v>
      </c>
      <c r="F5152" t="str">
        <f t="shared" si="161"/>
        <v>2024</v>
      </c>
    </row>
    <row r="5153" spans="1:6" x14ac:dyDescent="0.25">
      <c r="A5153" s="5" t="s">
        <v>249</v>
      </c>
      <c r="B5153" s="3" t="s">
        <v>230</v>
      </c>
      <c r="C5153" s="3" t="s">
        <v>161</v>
      </c>
      <c r="D5153" s="4">
        <v>224602.81696960019</v>
      </c>
      <c r="E5153" t="str">
        <f t="shared" si="160"/>
        <v>Feb</v>
      </c>
      <c r="F5153" t="str">
        <f t="shared" si="161"/>
        <v>2024</v>
      </c>
    </row>
    <row r="5154" spans="1:6" x14ac:dyDescent="0.25">
      <c r="A5154" s="5" t="s">
        <v>249</v>
      </c>
      <c r="B5154" s="3" t="s">
        <v>230</v>
      </c>
      <c r="C5154" s="3" t="s">
        <v>162</v>
      </c>
      <c r="D5154" s="4">
        <v>221528.52864724121</v>
      </c>
      <c r="E5154" t="str">
        <f t="shared" si="160"/>
        <v>Mar</v>
      </c>
      <c r="F5154" t="str">
        <f t="shared" si="161"/>
        <v>2024</v>
      </c>
    </row>
    <row r="5155" spans="1:6" x14ac:dyDescent="0.25">
      <c r="A5155" s="5" t="s">
        <v>249</v>
      </c>
      <c r="B5155" s="3" t="s">
        <v>230</v>
      </c>
      <c r="C5155" s="3" t="s">
        <v>163</v>
      </c>
      <c r="D5155" s="4">
        <v>218498.10911056143</v>
      </c>
      <c r="E5155" t="str">
        <f t="shared" si="160"/>
        <v>Apr</v>
      </c>
      <c r="F5155" t="str">
        <f t="shared" si="161"/>
        <v>2024</v>
      </c>
    </row>
    <row r="5156" spans="1:6" x14ac:dyDescent="0.25">
      <c r="A5156" s="5" t="s">
        <v>249</v>
      </c>
      <c r="B5156" s="3" t="s">
        <v>230</v>
      </c>
      <c r="C5156" s="3" t="s">
        <v>164</v>
      </c>
      <c r="D5156" s="4">
        <v>215510.91837966887</v>
      </c>
      <c r="E5156" t="str">
        <f t="shared" si="160"/>
        <v>May</v>
      </c>
      <c r="F5156" t="str">
        <f t="shared" si="161"/>
        <v>2024</v>
      </c>
    </row>
    <row r="5157" spans="1:6" x14ac:dyDescent="0.25">
      <c r="A5157" s="5" t="s">
        <v>249</v>
      </c>
      <c r="B5157" s="3" t="s">
        <v>230</v>
      </c>
      <c r="C5157" s="3" t="s">
        <v>165</v>
      </c>
      <c r="D5157" s="4">
        <v>212566.32269031383</v>
      </c>
      <c r="E5157" t="str">
        <f t="shared" si="160"/>
        <v>Jun</v>
      </c>
      <c r="F5157" t="str">
        <f t="shared" si="161"/>
        <v>2024</v>
      </c>
    </row>
    <row r="5158" spans="1:6" x14ac:dyDescent="0.25">
      <c r="A5158" s="5" t="s">
        <v>249</v>
      </c>
      <c r="B5158" s="3" t="s">
        <v>230</v>
      </c>
      <c r="C5158" s="3" t="s">
        <v>166</v>
      </c>
      <c r="D5158" s="4">
        <v>209663.69167098371</v>
      </c>
      <c r="E5158" t="str">
        <f t="shared" si="160"/>
        <v>Jul</v>
      </c>
      <c r="F5158" t="str">
        <f t="shared" si="161"/>
        <v>2024</v>
      </c>
    </row>
    <row r="5159" spans="1:6" x14ac:dyDescent="0.25">
      <c r="A5159" s="5" t="s">
        <v>249</v>
      </c>
      <c r="B5159" s="3" t="s">
        <v>230</v>
      </c>
      <c r="C5159" s="3" t="s">
        <v>167</v>
      </c>
      <c r="D5159" s="4">
        <v>206802.41667195456</v>
      </c>
      <c r="E5159" t="str">
        <f t="shared" si="160"/>
        <v>Aug</v>
      </c>
      <c r="F5159" t="str">
        <f t="shared" si="161"/>
        <v>2024</v>
      </c>
    </row>
    <row r="5160" spans="1:6" x14ac:dyDescent="0.25">
      <c r="A5160" s="5" t="s">
        <v>249</v>
      </c>
      <c r="B5160" s="3" t="s">
        <v>230</v>
      </c>
      <c r="C5160" s="3" t="s">
        <v>168</v>
      </c>
      <c r="D5160" s="4">
        <v>203981.89075188185</v>
      </c>
      <c r="E5160" t="str">
        <f t="shared" si="160"/>
        <v>Sep</v>
      </c>
      <c r="F5160" t="str">
        <f t="shared" si="161"/>
        <v>2024</v>
      </c>
    </row>
    <row r="5161" spans="1:6" x14ac:dyDescent="0.25">
      <c r="A5161" s="5" t="s">
        <v>249</v>
      </c>
      <c r="B5161" s="3" t="s">
        <v>230</v>
      </c>
      <c r="C5161" s="3" t="s">
        <v>169</v>
      </c>
      <c r="D5161" s="4">
        <v>201201.51553087361</v>
      </c>
      <c r="E5161" t="str">
        <f t="shared" si="160"/>
        <v>Oct</v>
      </c>
      <c r="F5161" t="str">
        <f t="shared" si="161"/>
        <v>2024</v>
      </c>
    </row>
    <row r="5162" spans="1:6" x14ac:dyDescent="0.25">
      <c r="A5162" s="5" t="s">
        <v>249</v>
      </c>
      <c r="B5162" s="3" t="s">
        <v>230</v>
      </c>
      <c r="C5162" s="3" t="s">
        <v>170</v>
      </c>
      <c r="D5162" s="4">
        <v>198460.70341339559</v>
      </c>
      <c r="E5162" t="str">
        <f t="shared" si="160"/>
        <v>Nov</v>
      </c>
      <c r="F5162" t="str">
        <f t="shared" si="161"/>
        <v>2024</v>
      </c>
    </row>
    <row r="5163" spans="1:6" x14ac:dyDescent="0.25">
      <c r="A5163" s="5" t="s">
        <v>249</v>
      </c>
      <c r="B5163" s="3" t="s">
        <v>230</v>
      </c>
      <c r="C5163" s="3" t="s">
        <v>171</v>
      </c>
      <c r="D5163" s="4">
        <v>195758.87516536616</v>
      </c>
      <c r="E5163" t="str">
        <f t="shared" si="160"/>
        <v>Dec</v>
      </c>
      <c r="F5163" t="str">
        <f t="shared" si="161"/>
        <v>2024</v>
      </c>
    </row>
    <row r="5164" spans="1:6" x14ac:dyDescent="0.25">
      <c r="A5164" s="5" t="s">
        <v>249</v>
      </c>
      <c r="B5164" s="3" t="s">
        <v>230</v>
      </c>
      <c r="C5164" s="3" t="s">
        <v>172</v>
      </c>
      <c r="D5164" s="4">
        <v>193095.4626370614</v>
      </c>
      <c r="E5164" t="str">
        <f t="shared" si="160"/>
        <v>Jan</v>
      </c>
      <c r="F5164" t="str">
        <f t="shared" si="161"/>
        <v>2025</v>
      </c>
    </row>
    <row r="5165" spans="1:6" x14ac:dyDescent="0.25">
      <c r="A5165" s="5" t="s">
        <v>249</v>
      </c>
      <c r="B5165" s="3" t="s">
        <v>230</v>
      </c>
      <c r="C5165" s="3" t="s">
        <v>173</v>
      </c>
      <c r="D5165" s="4">
        <v>190586.56431022799</v>
      </c>
      <c r="E5165" t="str">
        <f t="shared" si="160"/>
        <v>Feb</v>
      </c>
      <c r="F5165" t="str">
        <f t="shared" si="161"/>
        <v>2025</v>
      </c>
    </row>
    <row r="5166" spans="1:6" x14ac:dyDescent="0.25">
      <c r="A5166" s="5" t="s">
        <v>249</v>
      </c>
      <c r="B5166" s="3" t="s">
        <v>230</v>
      </c>
      <c r="C5166" s="3" t="s">
        <v>174</v>
      </c>
      <c r="D5166" s="4">
        <v>187997.3439067624</v>
      </c>
      <c r="E5166" t="str">
        <f t="shared" si="160"/>
        <v>Mar</v>
      </c>
      <c r="F5166" t="str">
        <f t="shared" si="161"/>
        <v>2025</v>
      </c>
    </row>
    <row r="5167" spans="1:6" x14ac:dyDescent="0.25">
      <c r="A5167" s="5" t="s">
        <v>249</v>
      </c>
      <c r="B5167" s="3" t="s">
        <v>230</v>
      </c>
      <c r="C5167" s="3" t="s">
        <v>175</v>
      </c>
      <c r="D5167" s="4">
        <v>185444.8798353023</v>
      </c>
      <c r="E5167" t="str">
        <f t="shared" si="160"/>
        <v>Apr</v>
      </c>
      <c r="F5167" t="str">
        <f t="shared" si="161"/>
        <v>2025</v>
      </c>
    </row>
    <row r="5168" spans="1:6" x14ac:dyDescent="0.25">
      <c r="A5168" s="5" t="s">
        <v>249</v>
      </c>
      <c r="B5168" s="3" t="s">
        <v>230</v>
      </c>
      <c r="C5168" s="3" t="s">
        <v>176</v>
      </c>
      <c r="D5168" s="4">
        <v>182928.64226064968</v>
      </c>
      <c r="E5168" t="str">
        <f t="shared" si="160"/>
        <v>May</v>
      </c>
      <c r="F5168" t="str">
        <f t="shared" si="161"/>
        <v>2025</v>
      </c>
    </row>
    <row r="5169" spans="1:6" x14ac:dyDescent="0.25">
      <c r="A5169" s="5" t="s">
        <v>249</v>
      </c>
      <c r="B5169" s="3" t="s">
        <v>230</v>
      </c>
      <c r="C5169" s="3" t="s">
        <v>177</v>
      </c>
      <c r="D5169" s="4">
        <v>180448.09648727029</v>
      </c>
      <c r="E5169" t="str">
        <f t="shared" si="160"/>
        <v>Jun</v>
      </c>
      <c r="F5169" t="str">
        <f t="shared" si="161"/>
        <v>2025</v>
      </c>
    </row>
    <row r="5170" spans="1:6" x14ac:dyDescent="0.25">
      <c r="A5170" s="5" t="s">
        <v>249</v>
      </c>
      <c r="B5170" s="3" t="s">
        <v>230</v>
      </c>
      <c r="C5170" s="3" t="s">
        <v>178</v>
      </c>
      <c r="D5170" s="4">
        <v>178002.72151125062</v>
      </c>
      <c r="E5170" t="str">
        <f t="shared" si="160"/>
        <v>Jul</v>
      </c>
      <c r="F5170" t="str">
        <f t="shared" si="161"/>
        <v>2025</v>
      </c>
    </row>
    <row r="5171" spans="1:6" x14ac:dyDescent="0.25">
      <c r="A5171" s="5" t="s">
        <v>249</v>
      </c>
      <c r="B5171" s="3" t="s">
        <v>230</v>
      </c>
      <c r="C5171" s="3" t="s">
        <v>179</v>
      </c>
      <c r="D5171" s="4">
        <v>175592.0072744872</v>
      </c>
      <c r="E5171" t="str">
        <f t="shared" si="160"/>
        <v>Aug</v>
      </c>
      <c r="F5171" t="str">
        <f t="shared" si="161"/>
        <v>2025</v>
      </c>
    </row>
    <row r="5172" spans="1:6" x14ac:dyDescent="0.25">
      <c r="A5172" s="5" t="s">
        <v>249</v>
      </c>
      <c r="B5172" s="3" t="s">
        <v>230</v>
      </c>
      <c r="C5172" s="3" t="s">
        <v>180</v>
      </c>
      <c r="D5172" s="4">
        <v>173215.44428870894</v>
      </c>
      <c r="E5172" t="str">
        <f t="shared" si="160"/>
        <v>Sep</v>
      </c>
      <c r="F5172" t="str">
        <f t="shared" si="161"/>
        <v>2025</v>
      </c>
    </row>
    <row r="5173" spans="1:6" x14ac:dyDescent="0.25">
      <c r="A5173" s="5" t="s">
        <v>249</v>
      </c>
      <c r="B5173" s="3" t="s">
        <v>230</v>
      </c>
      <c r="C5173" s="3" t="s">
        <v>181</v>
      </c>
      <c r="D5173" s="4">
        <v>170872.53888017024</v>
      </c>
      <c r="E5173" t="str">
        <f t="shared" si="160"/>
        <v>Oct</v>
      </c>
      <c r="F5173" t="str">
        <f t="shared" si="161"/>
        <v>2025</v>
      </c>
    </row>
    <row r="5174" spans="1:6" x14ac:dyDescent="0.25">
      <c r="A5174" s="5" t="s">
        <v>249</v>
      </c>
      <c r="B5174" s="3" t="s">
        <v>230</v>
      </c>
      <c r="C5174" s="3" t="s">
        <v>182</v>
      </c>
      <c r="D5174" s="4">
        <v>168562.79542205232</v>
      </c>
      <c r="E5174" t="str">
        <f t="shared" si="160"/>
        <v>Nov</v>
      </c>
      <c r="F5174" t="str">
        <f t="shared" si="161"/>
        <v>2025</v>
      </c>
    </row>
    <row r="5175" spans="1:6" x14ac:dyDescent="0.25">
      <c r="A5175" s="5" t="s">
        <v>249</v>
      </c>
      <c r="B5175" s="3" t="s">
        <v>230</v>
      </c>
      <c r="C5175" s="3" t="s">
        <v>183</v>
      </c>
      <c r="D5175" s="4">
        <v>166285.73201770461</v>
      </c>
      <c r="E5175" t="str">
        <f t="shared" si="160"/>
        <v>Dec</v>
      </c>
      <c r="F5175" t="str">
        <f t="shared" si="161"/>
        <v>2025</v>
      </c>
    </row>
    <row r="5176" spans="1:6" x14ac:dyDescent="0.25">
      <c r="A5176" s="5" t="s">
        <v>249</v>
      </c>
      <c r="B5176" s="3" t="s">
        <v>230</v>
      </c>
      <c r="C5176" s="3" t="s">
        <v>184</v>
      </c>
      <c r="D5176" s="4">
        <v>164040.87535483405</v>
      </c>
      <c r="E5176" t="str">
        <f t="shared" si="160"/>
        <v>Jan</v>
      </c>
      <c r="F5176" t="str">
        <f t="shared" si="161"/>
        <v>2026</v>
      </c>
    </row>
    <row r="5177" spans="1:6" x14ac:dyDescent="0.25">
      <c r="A5177" s="5" t="s">
        <v>249</v>
      </c>
      <c r="B5177" s="3" t="s">
        <v>230</v>
      </c>
      <c r="C5177" s="3" t="s">
        <v>185</v>
      </c>
      <c r="D5177" s="4">
        <v>161827.75249097971</v>
      </c>
      <c r="E5177" t="str">
        <f t="shared" si="160"/>
        <v>Feb</v>
      </c>
      <c r="F5177" t="str">
        <f t="shared" si="161"/>
        <v>2026</v>
      </c>
    </row>
    <row r="5178" spans="1:6" x14ac:dyDescent="0.25">
      <c r="A5178" s="5" t="s">
        <v>249</v>
      </c>
      <c r="B5178" s="3" t="s">
        <v>230</v>
      </c>
      <c r="C5178" s="3" t="s">
        <v>186</v>
      </c>
      <c r="D5178" s="4">
        <v>159645.90271384871</v>
      </c>
      <c r="E5178" t="str">
        <f t="shared" si="160"/>
        <v>Mar</v>
      </c>
      <c r="F5178" t="str">
        <f t="shared" si="161"/>
        <v>2026</v>
      </c>
    </row>
    <row r="5179" spans="1:6" x14ac:dyDescent="0.25">
      <c r="A5179" s="5" t="s">
        <v>249</v>
      </c>
      <c r="B5179" s="3" t="s">
        <v>230</v>
      </c>
      <c r="C5179" s="3" t="s">
        <v>187</v>
      </c>
      <c r="D5179" s="4">
        <v>159141.7364882429</v>
      </c>
      <c r="E5179" t="str">
        <f t="shared" si="160"/>
        <v>Apr</v>
      </c>
      <c r="F5179" t="str">
        <f t="shared" si="161"/>
        <v>2026</v>
      </c>
    </row>
    <row r="5180" spans="1:6" x14ac:dyDescent="0.25">
      <c r="A5180" s="5" t="s">
        <v>249</v>
      </c>
      <c r="B5180" s="3" t="s">
        <v>230</v>
      </c>
      <c r="C5180" s="3" t="s">
        <v>189</v>
      </c>
      <c r="D5180" s="4">
        <v>158643.23620186935</v>
      </c>
      <c r="E5180" t="str">
        <f t="shared" si="160"/>
        <v>May</v>
      </c>
      <c r="F5180" t="str">
        <f t="shared" si="161"/>
        <v>2026</v>
      </c>
    </row>
    <row r="5181" spans="1:6" x14ac:dyDescent="0.25">
      <c r="A5181" s="5" t="s">
        <v>249</v>
      </c>
      <c r="B5181" s="3" t="s">
        <v>230</v>
      </c>
      <c r="C5181" s="3" t="s">
        <v>191</v>
      </c>
      <c r="D5181" s="4">
        <v>5457.5071285201111</v>
      </c>
      <c r="E5181" t="str">
        <f t="shared" si="160"/>
        <v>Jun</v>
      </c>
      <c r="F5181" t="str">
        <f t="shared" si="161"/>
        <v>2026</v>
      </c>
    </row>
    <row r="5182" spans="1:6" x14ac:dyDescent="0.25">
      <c r="A5182" s="5" t="s">
        <v>249</v>
      </c>
      <c r="B5182" s="3" t="s">
        <v>230</v>
      </c>
      <c r="C5182" s="3" t="s">
        <v>192</v>
      </c>
      <c r="D5182" s="4">
        <v>5434.8535099885421</v>
      </c>
      <c r="E5182" t="str">
        <f t="shared" si="160"/>
        <v>Jul</v>
      </c>
      <c r="F5182" t="str">
        <f t="shared" si="161"/>
        <v>2026</v>
      </c>
    </row>
    <row r="5183" spans="1:6" x14ac:dyDescent="0.25">
      <c r="A5183" s="5" t="s">
        <v>249</v>
      </c>
      <c r="B5183" s="3" t="s">
        <v>230</v>
      </c>
      <c r="C5183" s="3" t="s">
        <v>193</v>
      </c>
      <c r="D5183" s="4">
        <v>5412.2929283357598</v>
      </c>
      <c r="E5183" t="str">
        <f t="shared" si="160"/>
        <v>Aug</v>
      </c>
      <c r="F5183" t="str">
        <f t="shared" si="161"/>
        <v>2026</v>
      </c>
    </row>
    <row r="5184" spans="1:6" x14ac:dyDescent="0.25">
      <c r="A5184" s="5" t="s">
        <v>249</v>
      </c>
      <c r="B5184" s="3" t="s">
        <v>230</v>
      </c>
      <c r="C5184" s="3" t="s">
        <v>194</v>
      </c>
      <c r="D5184" s="4">
        <v>5389.8271064669243</v>
      </c>
      <c r="E5184" t="str">
        <f t="shared" si="160"/>
        <v>Sep</v>
      </c>
      <c r="F5184" t="str">
        <f t="shared" si="161"/>
        <v>2026</v>
      </c>
    </row>
    <row r="5185" spans="1:6" x14ac:dyDescent="0.25">
      <c r="A5185" s="5" t="s">
        <v>249</v>
      </c>
      <c r="B5185" s="3" t="s">
        <v>231</v>
      </c>
      <c r="C5185" s="3" t="s">
        <v>10</v>
      </c>
      <c r="D5185" s="4">
        <v>4905305.5947445352</v>
      </c>
      <c r="E5185" t="str">
        <f t="shared" si="160"/>
        <v>Jul</v>
      </c>
      <c r="F5185" t="str">
        <f t="shared" si="161"/>
        <v>2011</v>
      </c>
    </row>
    <row r="5186" spans="1:6" x14ac:dyDescent="0.25">
      <c r="A5186" s="5" t="s">
        <v>249</v>
      </c>
      <c r="B5186" s="3" t="s">
        <v>231</v>
      </c>
      <c r="C5186" s="3" t="s">
        <v>11</v>
      </c>
      <c r="D5186" s="4">
        <v>13651288.948845999</v>
      </c>
      <c r="E5186" t="str">
        <f t="shared" si="160"/>
        <v>Aug</v>
      </c>
      <c r="F5186" t="str">
        <f t="shared" si="161"/>
        <v>2011</v>
      </c>
    </row>
    <row r="5187" spans="1:6" x14ac:dyDescent="0.25">
      <c r="A5187" s="5" t="s">
        <v>249</v>
      </c>
      <c r="B5187" s="3" t="s">
        <v>231</v>
      </c>
      <c r="C5187" s="3" t="s">
        <v>12</v>
      </c>
      <c r="D5187" s="4">
        <v>9090042.3075370044</v>
      </c>
      <c r="E5187" t="str">
        <f t="shared" ref="E5187:E5250" si="162">MID(C5187,1,3)</f>
        <v>Sep</v>
      </c>
      <c r="F5187" t="str">
        <f t="shared" ref="F5187:F5250" si="163">MID(C5187,5,4)</f>
        <v>2011</v>
      </c>
    </row>
    <row r="5188" spans="1:6" x14ac:dyDescent="0.25">
      <c r="A5188" s="5" t="s">
        <v>249</v>
      </c>
      <c r="B5188" s="3" t="s">
        <v>231</v>
      </c>
      <c r="C5188" s="3" t="s">
        <v>13</v>
      </c>
      <c r="D5188" s="4">
        <v>6651354.6041559409</v>
      </c>
      <c r="E5188" t="str">
        <f t="shared" si="162"/>
        <v>Oct</v>
      </c>
      <c r="F5188" t="str">
        <f t="shared" si="163"/>
        <v>2011</v>
      </c>
    </row>
    <row r="5189" spans="1:6" x14ac:dyDescent="0.25">
      <c r="A5189" s="5" t="s">
        <v>249</v>
      </c>
      <c r="B5189" s="3" t="s">
        <v>231</v>
      </c>
      <c r="C5189" s="3" t="s">
        <v>14</v>
      </c>
      <c r="D5189" s="4">
        <v>5617286.0603106404</v>
      </c>
      <c r="E5189" t="str">
        <f t="shared" si="162"/>
        <v>Nov</v>
      </c>
      <c r="F5189" t="str">
        <f t="shared" si="163"/>
        <v>2011</v>
      </c>
    </row>
    <row r="5190" spans="1:6" x14ac:dyDescent="0.25">
      <c r="A5190" s="5" t="s">
        <v>249</v>
      </c>
      <c r="B5190" s="3" t="s">
        <v>231</v>
      </c>
      <c r="C5190" s="3" t="s">
        <v>15</v>
      </c>
      <c r="D5190" s="4">
        <v>4900814.7865007222</v>
      </c>
      <c r="E5190" t="str">
        <f t="shared" si="162"/>
        <v>Dec</v>
      </c>
      <c r="F5190" t="str">
        <f t="shared" si="163"/>
        <v>2011</v>
      </c>
    </row>
    <row r="5191" spans="1:6" x14ac:dyDescent="0.25">
      <c r="A5191" s="5" t="s">
        <v>249</v>
      </c>
      <c r="B5191" s="3" t="s">
        <v>231</v>
      </c>
      <c r="C5191" s="3" t="s">
        <v>16</v>
      </c>
      <c r="D5191" s="4">
        <v>4449516.240851678</v>
      </c>
      <c r="E5191" t="str">
        <f t="shared" si="162"/>
        <v>Jan</v>
      </c>
      <c r="F5191" t="str">
        <f t="shared" si="163"/>
        <v>2012</v>
      </c>
    </row>
    <row r="5192" spans="1:6" x14ac:dyDescent="0.25">
      <c r="A5192" s="5" t="s">
        <v>249</v>
      </c>
      <c r="B5192" s="3" t="s">
        <v>231</v>
      </c>
      <c r="C5192" s="3" t="s">
        <v>17</v>
      </c>
      <c r="D5192" s="4">
        <v>4317441.4738840144</v>
      </c>
      <c r="E5192" t="str">
        <f t="shared" si="162"/>
        <v>Feb</v>
      </c>
      <c r="F5192" t="str">
        <f t="shared" si="163"/>
        <v>2012</v>
      </c>
    </row>
    <row r="5193" spans="1:6" x14ac:dyDescent="0.25">
      <c r="A5193" s="5" t="s">
        <v>249</v>
      </c>
      <c r="B5193" s="3" t="s">
        <v>231</v>
      </c>
      <c r="C5193" s="3" t="s">
        <v>18</v>
      </c>
      <c r="D5193" s="4">
        <v>4057835.9630550207</v>
      </c>
      <c r="E5193" t="str">
        <f t="shared" si="162"/>
        <v>Mar</v>
      </c>
      <c r="F5193" t="str">
        <f t="shared" si="163"/>
        <v>2012</v>
      </c>
    </row>
    <row r="5194" spans="1:6" x14ac:dyDescent="0.25">
      <c r="A5194" s="5" t="s">
        <v>249</v>
      </c>
      <c r="B5194" s="3" t="s">
        <v>231</v>
      </c>
      <c r="C5194" s="3" t="s">
        <v>19</v>
      </c>
      <c r="D5194" s="4">
        <v>4134285.8082193993</v>
      </c>
      <c r="E5194" t="str">
        <f t="shared" si="162"/>
        <v>Apr</v>
      </c>
      <c r="F5194" t="str">
        <f t="shared" si="163"/>
        <v>2012</v>
      </c>
    </row>
    <row r="5195" spans="1:6" x14ac:dyDescent="0.25">
      <c r="A5195" s="5" t="s">
        <v>249</v>
      </c>
      <c r="B5195" s="3" t="s">
        <v>231</v>
      </c>
      <c r="C5195" s="3" t="s">
        <v>20</v>
      </c>
      <c r="D5195" s="4">
        <v>4150194.8470373303</v>
      </c>
      <c r="E5195" t="str">
        <f t="shared" si="162"/>
        <v>May</v>
      </c>
      <c r="F5195" t="str">
        <f t="shared" si="163"/>
        <v>2012</v>
      </c>
    </row>
    <row r="5196" spans="1:6" x14ac:dyDescent="0.25">
      <c r="A5196" s="5" t="s">
        <v>249</v>
      </c>
      <c r="B5196" s="3" t="s">
        <v>231</v>
      </c>
      <c r="C5196" s="3" t="s">
        <v>21</v>
      </c>
      <c r="D5196" s="4">
        <v>4151754.8396302648</v>
      </c>
      <c r="E5196" t="str">
        <f t="shared" si="162"/>
        <v>Jun</v>
      </c>
      <c r="F5196" t="str">
        <f t="shared" si="163"/>
        <v>2012</v>
      </c>
    </row>
    <row r="5197" spans="1:6" x14ac:dyDescent="0.25">
      <c r="A5197" s="5" t="s">
        <v>249</v>
      </c>
      <c r="B5197" s="3" t="s">
        <v>231</v>
      </c>
      <c r="C5197" s="3" t="s">
        <v>22</v>
      </c>
      <c r="D5197" s="4">
        <v>4090706.5418982389</v>
      </c>
      <c r="E5197" t="str">
        <f t="shared" si="162"/>
        <v>Jul</v>
      </c>
      <c r="F5197" t="str">
        <f t="shared" si="163"/>
        <v>2012</v>
      </c>
    </row>
    <row r="5198" spans="1:6" x14ac:dyDescent="0.25">
      <c r="A5198" s="5" t="s">
        <v>249</v>
      </c>
      <c r="B5198" s="3" t="s">
        <v>231</v>
      </c>
      <c r="C5198" s="3" t="s">
        <v>23</v>
      </c>
      <c r="D5198" s="4">
        <v>4061251.2282855711</v>
      </c>
      <c r="E5198" t="str">
        <f t="shared" si="162"/>
        <v>Aug</v>
      </c>
      <c r="F5198" t="str">
        <f t="shared" si="163"/>
        <v>2012</v>
      </c>
    </row>
    <row r="5199" spans="1:6" x14ac:dyDescent="0.25">
      <c r="A5199" s="5" t="s">
        <v>249</v>
      </c>
      <c r="B5199" s="3" t="s">
        <v>231</v>
      </c>
      <c r="C5199" s="3" t="s">
        <v>24</v>
      </c>
      <c r="D5199" s="4">
        <v>4249415.8503454262</v>
      </c>
      <c r="E5199" t="str">
        <f t="shared" si="162"/>
        <v>Sep</v>
      </c>
      <c r="F5199" t="str">
        <f t="shared" si="163"/>
        <v>2012</v>
      </c>
    </row>
    <row r="5200" spans="1:6" x14ac:dyDescent="0.25">
      <c r="A5200" s="5" t="s">
        <v>249</v>
      </c>
      <c r="B5200" s="3" t="s">
        <v>231</v>
      </c>
      <c r="C5200" s="3" t="s">
        <v>25</v>
      </c>
      <c r="D5200" s="4">
        <v>4174162.6748633459</v>
      </c>
      <c r="E5200" t="str">
        <f t="shared" si="162"/>
        <v>Oct</v>
      </c>
      <c r="F5200" t="str">
        <f t="shared" si="163"/>
        <v>2012</v>
      </c>
    </row>
    <row r="5201" spans="1:6" x14ac:dyDescent="0.25">
      <c r="A5201" s="5" t="s">
        <v>249</v>
      </c>
      <c r="B5201" s="3" t="s">
        <v>231</v>
      </c>
      <c r="C5201" s="3" t="s">
        <v>26</v>
      </c>
      <c r="D5201" s="4">
        <v>4008676.166536388</v>
      </c>
      <c r="E5201" t="str">
        <f t="shared" si="162"/>
        <v>Nov</v>
      </c>
      <c r="F5201" t="str">
        <f t="shared" si="163"/>
        <v>2012</v>
      </c>
    </row>
    <row r="5202" spans="1:6" x14ac:dyDescent="0.25">
      <c r="A5202" s="5" t="s">
        <v>249</v>
      </c>
      <c r="B5202" s="3" t="s">
        <v>231</v>
      </c>
      <c r="C5202" s="3" t="s">
        <v>27</v>
      </c>
      <c r="D5202" s="4">
        <v>3735409.3948137881</v>
      </c>
      <c r="E5202" t="str">
        <f t="shared" si="162"/>
        <v>Dec</v>
      </c>
      <c r="F5202" t="str">
        <f t="shared" si="163"/>
        <v>2012</v>
      </c>
    </row>
    <row r="5203" spans="1:6" x14ac:dyDescent="0.25">
      <c r="A5203" s="5" t="s">
        <v>249</v>
      </c>
      <c r="B5203" s="3" t="s">
        <v>231</v>
      </c>
      <c r="C5203" s="3" t="s">
        <v>28</v>
      </c>
      <c r="D5203" s="4">
        <v>3540031.955551343</v>
      </c>
      <c r="E5203" t="str">
        <f t="shared" si="162"/>
        <v>Jan</v>
      </c>
      <c r="F5203" t="str">
        <f t="shared" si="163"/>
        <v>2013</v>
      </c>
    </row>
    <row r="5204" spans="1:6" x14ac:dyDescent="0.25">
      <c r="A5204" s="5" t="s">
        <v>249</v>
      </c>
      <c r="B5204" s="3" t="s">
        <v>231</v>
      </c>
      <c r="C5204" s="3" t="s">
        <v>29</v>
      </c>
      <c r="D5204" s="4">
        <v>3403691.7389878789</v>
      </c>
      <c r="E5204" t="str">
        <f t="shared" si="162"/>
        <v>Feb</v>
      </c>
      <c r="F5204" t="str">
        <f t="shared" si="163"/>
        <v>2013</v>
      </c>
    </row>
    <row r="5205" spans="1:6" x14ac:dyDescent="0.25">
      <c r="A5205" s="5" t="s">
        <v>249</v>
      </c>
      <c r="B5205" s="3" t="s">
        <v>231</v>
      </c>
      <c r="C5205" s="3" t="s">
        <v>30</v>
      </c>
      <c r="D5205" s="4">
        <v>3192388.3965170369</v>
      </c>
      <c r="E5205" t="str">
        <f t="shared" si="162"/>
        <v>Mar</v>
      </c>
      <c r="F5205" t="str">
        <f t="shared" si="163"/>
        <v>2013</v>
      </c>
    </row>
    <row r="5206" spans="1:6" x14ac:dyDescent="0.25">
      <c r="A5206" s="5" t="s">
        <v>249</v>
      </c>
      <c r="B5206" s="3" t="s">
        <v>231</v>
      </c>
      <c r="C5206" s="3" t="s">
        <v>31</v>
      </c>
      <c r="D5206" s="4">
        <v>3052402.1727163782</v>
      </c>
      <c r="E5206" t="str">
        <f t="shared" si="162"/>
        <v>Apr</v>
      </c>
      <c r="F5206" t="str">
        <f t="shared" si="163"/>
        <v>2013</v>
      </c>
    </row>
    <row r="5207" spans="1:6" x14ac:dyDescent="0.25">
      <c r="A5207" s="5" t="s">
        <v>249</v>
      </c>
      <c r="B5207" s="3" t="s">
        <v>231</v>
      </c>
      <c r="C5207" s="3" t="s">
        <v>32</v>
      </c>
      <c r="D5207" s="4">
        <v>2860742.3588634967</v>
      </c>
      <c r="E5207" t="str">
        <f t="shared" si="162"/>
        <v>May</v>
      </c>
      <c r="F5207" t="str">
        <f t="shared" si="163"/>
        <v>2013</v>
      </c>
    </row>
    <row r="5208" spans="1:6" x14ac:dyDescent="0.25">
      <c r="A5208" s="5" t="s">
        <v>249</v>
      </c>
      <c r="B5208" s="3" t="s">
        <v>231</v>
      </c>
      <c r="C5208" s="3" t="s">
        <v>33</v>
      </c>
      <c r="D5208" s="4">
        <v>2666867.0893936926</v>
      </c>
      <c r="E5208" t="str">
        <f t="shared" si="162"/>
        <v>Jun</v>
      </c>
      <c r="F5208" t="str">
        <f t="shared" si="163"/>
        <v>2013</v>
      </c>
    </row>
    <row r="5209" spans="1:6" x14ac:dyDescent="0.25">
      <c r="A5209" s="5" t="s">
        <v>249</v>
      </c>
      <c r="B5209" s="3" t="s">
        <v>231</v>
      </c>
      <c r="C5209" s="3" t="s">
        <v>34</v>
      </c>
      <c r="D5209" s="4">
        <v>2453757.6431152257</v>
      </c>
      <c r="E5209" t="str">
        <f t="shared" si="162"/>
        <v>Jul</v>
      </c>
      <c r="F5209" t="str">
        <f t="shared" si="163"/>
        <v>2013</v>
      </c>
    </row>
    <row r="5210" spans="1:6" x14ac:dyDescent="0.25">
      <c r="A5210" s="5" t="s">
        <v>249</v>
      </c>
      <c r="B5210" s="3" t="s">
        <v>231</v>
      </c>
      <c r="C5210" s="3" t="s">
        <v>35</v>
      </c>
      <c r="D5210" s="4">
        <v>2224288.7973915124</v>
      </c>
      <c r="E5210" t="str">
        <f t="shared" si="162"/>
        <v>Aug</v>
      </c>
      <c r="F5210" t="str">
        <f t="shared" si="163"/>
        <v>2013</v>
      </c>
    </row>
    <row r="5211" spans="1:6" x14ac:dyDescent="0.25">
      <c r="A5211" s="5" t="s">
        <v>249</v>
      </c>
      <c r="B5211" s="3" t="s">
        <v>231</v>
      </c>
      <c r="C5211" s="3" t="s">
        <v>36</v>
      </c>
      <c r="D5211" s="4">
        <v>2095183.5559041682</v>
      </c>
      <c r="E5211" t="str">
        <f t="shared" si="162"/>
        <v>Sep</v>
      </c>
      <c r="F5211" t="str">
        <f t="shared" si="163"/>
        <v>2013</v>
      </c>
    </row>
    <row r="5212" spans="1:6" x14ac:dyDescent="0.25">
      <c r="A5212" s="5" t="s">
        <v>249</v>
      </c>
      <c r="B5212" s="3" t="s">
        <v>231</v>
      </c>
      <c r="C5212" s="3" t="s">
        <v>37</v>
      </c>
      <c r="D5212" s="4">
        <v>2018741.6411168566</v>
      </c>
      <c r="E5212" t="str">
        <f t="shared" si="162"/>
        <v>Oct</v>
      </c>
      <c r="F5212" t="str">
        <f t="shared" si="163"/>
        <v>2013</v>
      </c>
    </row>
    <row r="5213" spans="1:6" x14ac:dyDescent="0.25">
      <c r="A5213" s="5" t="s">
        <v>249</v>
      </c>
      <c r="B5213" s="3" t="s">
        <v>231</v>
      </c>
      <c r="C5213" s="3" t="s">
        <v>38</v>
      </c>
      <c r="D5213" s="4">
        <v>1939100.7596823024</v>
      </c>
      <c r="E5213" t="str">
        <f t="shared" si="162"/>
        <v>Nov</v>
      </c>
      <c r="F5213" t="str">
        <f t="shared" si="163"/>
        <v>2013</v>
      </c>
    </row>
    <row r="5214" spans="1:6" x14ac:dyDescent="0.25">
      <c r="A5214" s="5" t="s">
        <v>249</v>
      </c>
      <c r="B5214" s="3" t="s">
        <v>231</v>
      </c>
      <c r="C5214" s="3" t="s">
        <v>39</v>
      </c>
      <c r="D5214" s="4">
        <v>1842975.1348977846</v>
      </c>
      <c r="E5214" t="str">
        <f t="shared" si="162"/>
        <v>Dec</v>
      </c>
      <c r="F5214" t="str">
        <f t="shared" si="163"/>
        <v>2013</v>
      </c>
    </row>
    <row r="5215" spans="1:6" x14ac:dyDescent="0.25">
      <c r="A5215" s="5" t="s">
        <v>249</v>
      </c>
      <c r="B5215" s="3" t="s">
        <v>231</v>
      </c>
      <c r="C5215" s="3" t="s">
        <v>40</v>
      </c>
      <c r="D5215" s="4">
        <v>1761289.9016727307</v>
      </c>
      <c r="E5215" t="str">
        <f t="shared" si="162"/>
        <v>Jan</v>
      </c>
      <c r="F5215" t="str">
        <f t="shared" si="163"/>
        <v>2014</v>
      </c>
    </row>
    <row r="5216" spans="1:6" x14ac:dyDescent="0.25">
      <c r="A5216" s="5" t="s">
        <v>249</v>
      </c>
      <c r="B5216" s="3" t="s">
        <v>231</v>
      </c>
      <c r="C5216" s="3" t="s">
        <v>41</v>
      </c>
      <c r="D5216" s="4">
        <v>1695788.5683527335</v>
      </c>
      <c r="E5216" t="str">
        <f t="shared" si="162"/>
        <v>Feb</v>
      </c>
      <c r="F5216" t="str">
        <f t="shared" si="163"/>
        <v>2014</v>
      </c>
    </row>
    <row r="5217" spans="1:6" x14ac:dyDescent="0.25">
      <c r="A5217" s="5" t="s">
        <v>249</v>
      </c>
      <c r="B5217" s="3" t="s">
        <v>231</v>
      </c>
      <c r="C5217" s="3" t="s">
        <v>42</v>
      </c>
      <c r="D5217" s="4">
        <v>1626407.0986058586</v>
      </c>
      <c r="E5217" t="str">
        <f t="shared" si="162"/>
        <v>Mar</v>
      </c>
      <c r="F5217" t="str">
        <f t="shared" si="163"/>
        <v>2014</v>
      </c>
    </row>
    <row r="5218" spans="1:6" x14ac:dyDescent="0.25">
      <c r="A5218" s="5" t="s">
        <v>249</v>
      </c>
      <c r="B5218" s="3" t="s">
        <v>231</v>
      </c>
      <c r="C5218" s="3" t="s">
        <v>43</v>
      </c>
      <c r="D5218" s="4">
        <v>1573251.8203795096</v>
      </c>
      <c r="E5218" t="str">
        <f t="shared" si="162"/>
        <v>Apr</v>
      </c>
      <c r="F5218" t="str">
        <f t="shared" si="163"/>
        <v>2014</v>
      </c>
    </row>
    <row r="5219" spans="1:6" x14ac:dyDescent="0.25">
      <c r="A5219" s="5" t="s">
        <v>249</v>
      </c>
      <c r="B5219" s="3" t="s">
        <v>231</v>
      </c>
      <c r="C5219" s="3" t="s">
        <v>44</v>
      </c>
      <c r="D5219" s="4">
        <v>1528645.803107392</v>
      </c>
      <c r="E5219" t="str">
        <f t="shared" si="162"/>
        <v>May</v>
      </c>
      <c r="F5219" t="str">
        <f t="shared" si="163"/>
        <v>2014</v>
      </c>
    </row>
    <row r="5220" spans="1:6" x14ac:dyDescent="0.25">
      <c r="A5220" s="5" t="s">
        <v>249</v>
      </c>
      <c r="B5220" s="3" t="s">
        <v>231</v>
      </c>
      <c r="C5220" s="3" t="s">
        <v>45</v>
      </c>
      <c r="D5220" s="4">
        <v>1497852.1887264948</v>
      </c>
      <c r="E5220" t="str">
        <f t="shared" si="162"/>
        <v>Jun</v>
      </c>
      <c r="F5220" t="str">
        <f t="shared" si="163"/>
        <v>2014</v>
      </c>
    </row>
    <row r="5221" spans="1:6" x14ac:dyDescent="0.25">
      <c r="A5221" s="5" t="s">
        <v>249</v>
      </c>
      <c r="B5221" s="3" t="s">
        <v>231</v>
      </c>
      <c r="C5221" s="3" t="s">
        <v>46</v>
      </c>
      <c r="D5221" s="4">
        <v>1448863.2365864292</v>
      </c>
      <c r="E5221" t="str">
        <f t="shared" si="162"/>
        <v>Jul</v>
      </c>
      <c r="F5221" t="str">
        <f t="shared" si="163"/>
        <v>2014</v>
      </c>
    </row>
    <row r="5222" spans="1:6" x14ac:dyDescent="0.25">
      <c r="A5222" s="5" t="s">
        <v>249</v>
      </c>
      <c r="B5222" s="3" t="s">
        <v>231</v>
      </c>
      <c r="C5222" s="3" t="s">
        <v>47</v>
      </c>
      <c r="D5222" s="4">
        <v>1384186.5827480373</v>
      </c>
      <c r="E5222" t="str">
        <f t="shared" si="162"/>
        <v>Aug</v>
      </c>
      <c r="F5222" t="str">
        <f t="shared" si="163"/>
        <v>2014</v>
      </c>
    </row>
    <row r="5223" spans="1:6" x14ac:dyDescent="0.25">
      <c r="A5223" s="5" t="s">
        <v>249</v>
      </c>
      <c r="B5223" s="3" t="s">
        <v>231</v>
      </c>
      <c r="C5223" s="3" t="s">
        <v>48</v>
      </c>
      <c r="D5223" s="4">
        <v>1343570.3822014877</v>
      </c>
      <c r="E5223" t="str">
        <f t="shared" si="162"/>
        <v>Sep</v>
      </c>
      <c r="F5223" t="str">
        <f t="shared" si="163"/>
        <v>2014</v>
      </c>
    </row>
    <row r="5224" spans="1:6" x14ac:dyDescent="0.25">
      <c r="A5224" s="5" t="s">
        <v>249</v>
      </c>
      <c r="B5224" s="3" t="s">
        <v>231</v>
      </c>
      <c r="C5224" s="3" t="s">
        <v>49</v>
      </c>
      <c r="D5224" s="4">
        <v>1316571.7232362111</v>
      </c>
      <c r="E5224" t="str">
        <f t="shared" si="162"/>
        <v>Oct</v>
      </c>
      <c r="F5224" t="str">
        <f t="shared" si="163"/>
        <v>2014</v>
      </c>
    </row>
    <row r="5225" spans="1:6" x14ac:dyDescent="0.25">
      <c r="A5225" s="5" t="s">
        <v>249</v>
      </c>
      <c r="B5225" s="3" t="s">
        <v>231</v>
      </c>
      <c r="C5225" s="3" t="s">
        <v>50</v>
      </c>
      <c r="D5225" s="4">
        <v>1302244.201656675</v>
      </c>
      <c r="E5225" t="str">
        <f t="shared" si="162"/>
        <v>Nov</v>
      </c>
      <c r="F5225" t="str">
        <f t="shared" si="163"/>
        <v>2014</v>
      </c>
    </row>
    <row r="5226" spans="1:6" x14ac:dyDescent="0.25">
      <c r="A5226" s="5" t="s">
        <v>249</v>
      </c>
      <c r="B5226" s="3" t="s">
        <v>231</v>
      </c>
      <c r="C5226" s="3" t="s">
        <v>51</v>
      </c>
      <c r="D5226" s="4">
        <v>1273753.3159074206</v>
      </c>
      <c r="E5226" t="str">
        <f t="shared" si="162"/>
        <v>Dec</v>
      </c>
      <c r="F5226" t="str">
        <f t="shared" si="163"/>
        <v>2014</v>
      </c>
    </row>
    <row r="5227" spans="1:6" x14ac:dyDescent="0.25">
      <c r="A5227" s="5" t="s">
        <v>249</v>
      </c>
      <c r="B5227" s="3" t="s">
        <v>231</v>
      </c>
      <c r="C5227" s="3" t="s">
        <v>52</v>
      </c>
      <c r="D5227" s="4">
        <v>1243698.2091839518</v>
      </c>
      <c r="E5227" t="str">
        <f t="shared" si="162"/>
        <v>Jan</v>
      </c>
      <c r="F5227" t="str">
        <f t="shared" si="163"/>
        <v>2015</v>
      </c>
    </row>
    <row r="5228" spans="1:6" x14ac:dyDescent="0.25">
      <c r="A5228" s="5" t="s">
        <v>249</v>
      </c>
      <c r="B5228" s="3" t="s">
        <v>231</v>
      </c>
      <c r="C5228" s="3" t="s">
        <v>53</v>
      </c>
      <c r="D5228" s="4">
        <v>1217581.5057485714</v>
      </c>
      <c r="E5228" t="str">
        <f t="shared" si="162"/>
        <v>Feb</v>
      </c>
      <c r="F5228" t="str">
        <f t="shared" si="163"/>
        <v>2015</v>
      </c>
    </row>
    <row r="5229" spans="1:6" x14ac:dyDescent="0.25">
      <c r="A5229" s="5" t="s">
        <v>249</v>
      </c>
      <c r="B5229" s="3" t="s">
        <v>231</v>
      </c>
      <c r="C5229" s="3" t="s">
        <v>54</v>
      </c>
      <c r="D5229" s="4">
        <v>1244010.0049214899</v>
      </c>
      <c r="E5229" t="str">
        <f t="shared" si="162"/>
        <v>Mar</v>
      </c>
      <c r="F5229" t="str">
        <f t="shared" si="163"/>
        <v>2015</v>
      </c>
    </row>
    <row r="5230" spans="1:6" x14ac:dyDescent="0.25">
      <c r="A5230" s="5" t="s">
        <v>249</v>
      </c>
      <c r="B5230" s="3" t="s">
        <v>231</v>
      </c>
      <c r="C5230" s="3" t="s">
        <v>55</v>
      </c>
      <c r="D5230" s="4">
        <v>1222393.6637072947</v>
      </c>
      <c r="E5230" t="str">
        <f t="shared" si="162"/>
        <v>Apr</v>
      </c>
      <c r="F5230" t="str">
        <f t="shared" si="163"/>
        <v>2015</v>
      </c>
    </row>
    <row r="5231" spans="1:6" x14ac:dyDescent="0.25">
      <c r="A5231" s="5" t="s">
        <v>249</v>
      </c>
      <c r="B5231" s="3" t="s">
        <v>231</v>
      </c>
      <c r="C5231" s="3" t="s">
        <v>56</v>
      </c>
      <c r="D5231" s="4">
        <v>1204166.9168914733</v>
      </c>
      <c r="E5231" t="str">
        <f t="shared" si="162"/>
        <v>May</v>
      </c>
      <c r="F5231" t="str">
        <f t="shared" si="163"/>
        <v>2015</v>
      </c>
    </row>
    <row r="5232" spans="1:6" x14ac:dyDescent="0.25">
      <c r="A5232" s="5" t="s">
        <v>249</v>
      </c>
      <c r="B5232" s="3" t="s">
        <v>231</v>
      </c>
      <c r="C5232" s="3" t="s">
        <v>57</v>
      </c>
      <c r="D5232" s="4">
        <v>1184555.692887912</v>
      </c>
      <c r="E5232" t="str">
        <f t="shared" si="162"/>
        <v>Jun</v>
      </c>
      <c r="F5232" t="str">
        <f t="shared" si="163"/>
        <v>2015</v>
      </c>
    </row>
    <row r="5233" spans="1:6" x14ac:dyDescent="0.25">
      <c r="A5233" s="5" t="s">
        <v>249</v>
      </c>
      <c r="B5233" s="3" t="s">
        <v>231</v>
      </c>
      <c r="C5233" s="3" t="s">
        <v>58</v>
      </c>
      <c r="D5233" s="4">
        <v>1159421.9272864442</v>
      </c>
      <c r="E5233" t="str">
        <f t="shared" si="162"/>
        <v>Jul</v>
      </c>
      <c r="F5233" t="str">
        <f t="shared" si="163"/>
        <v>2015</v>
      </c>
    </row>
    <row r="5234" spans="1:6" x14ac:dyDescent="0.25">
      <c r="A5234" s="5" t="s">
        <v>249</v>
      </c>
      <c r="B5234" s="3" t="s">
        <v>231</v>
      </c>
      <c r="C5234" s="3" t="s">
        <v>59</v>
      </c>
      <c r="D5234" s="4">
        <v>1127455.7422304205</v>
      </c>
      <c r="E5234" t="str">
        <f t="shared" si="162"/>
        <v>Aug</v>
      </c>
      <c r="F5234" t="str">
        <f t="shared" si="163"/>
        <v>2015</v>
      </c>
    </row>
    <row r="5235" spans="1:6" x14ac:dyDescent="0.25">
      <c r="A5235" s="5" t="s">
        <v>249</v>
      </c>
      <c r="B5235" s="3" t="s">
        <v>231</v>
      </c>
      <c r="C5235" s="3" t="s">
        <v>60</v>
      </c>
      <c r="D5235" s="4">
        <v>1098085.2932688929</v>
      </c>
      <c r="E5235" t="str">
        <f t="shared" si="162"/>
        <v>Sep</v>
      </c>
      <c r="F5235" t="str">
        <f t="shared" si="163"/>
        <v>2015</v>
      </c>
    </row>
    <row r="5236" spans="1:6" x14ac:dyDescent="0.25">
      <c r="A5236" s="5" t="s">
        <v>249</v>
      </c>
      <c r="B5236" s="3" t="s">
        <v>231</v>
      </c>
      <c r="C5236" s="3" t="s">
        <v>61</v>
      </c>
      <c r="D5236" s="4">
        <v>1068327.5095080512</v>
      </c>
      <c r="E5236" t="str">
        <f t="shared" si="162"/>
        <v>Oct</v>
      </c>
      <c r="F5236" t="str">
        <f t="shared" si="163"/>
        <v>2015</v>
      </c>
    </row>
    <row r="5237" spans="1:6" x14ac:dyDescent="0.25">
      <c r="A5237" s="5" t="s">
        <v>249</v>
      </c>
      <c r="B5237" s="3" t="s">
        <v>231</v>
      </c>
      <c r="C5237" s="3" t="s">
        <v>62</v>
      </c>
      <c r="D5237" s="4">
        <v>1041614.567522259</v>
      </c>
      <c r="E5237" t="str">
        <f t="shared" si="162"/>
        <v>Nov</v>
      </c>
      <c r="F5237" t="str">
        <f t="shared" si="163"/>
        <v>2015</v>
      </c>
    </row>
    <row r="5238" spans="1:6" x14ac:dyDescent="0.25">
      <c r="A5238" s="5" t="s">
        <v>249</v>
      </c>
      <c r="B5238" s="3" t="s">
        <v>231</v>
      </c>
      <c r="C5238" s="3" t="s">
        <v>63</v>
      </c>
      <c r="D5238" s="4">
        <v>1015059.8748901458</v>
      </c>
      <c r="E5238" t="str">
        <f t="shared" si="162"/>
        <v>Dec</v>
      </c>
      <c r="F5238" t="str">
        <f t="shared" si="163"/>
        <v>2015</v>
      </c>
    </row>
    <row r="5239" spans="1:6" x14ac:dyDescent="0.25">
      <c r="A5239" s="5" t="s">
        <v>249</v>
      </c>
      <c r="B5239" s="3" t="s">
        <v>231</v>
      </c>
      <c r="C5239" s="3" t="s">
        <v>64</v>
      </c>
      <c r="D5239" s="4">
        <v>989908.88136999798</v>
      </c>
      <c r="E5239" t="str">
        <f t="shared" si="162"/>
        <v>Jan</v>
      </c>
      <c r="F5239" t="str">
        <f t="shared" si="163"/>
        <v>2016</v>
      </c>
    </row>
    <row r="5240" spans="1:6" x14ac:dyDescent="0.25">
      <c r="A5240" s="5" t="s">
        <v>249</v>
      </c>
      <c r="B5240" s="3" t="s">
        <v>231</v>
      </c>
      <c r="C5240" s="3" t="s">
        <v>65</v>
      </c>
      <c r="D5240" s="4">
        <v>965702.41472271911</v>
      </c>
      <c r="E5240" t="str">
        <f t="shared" si="162"/>
        <v>Feb</v>
      </c>
      <c r="F5240" t="str">
        <f t="shared" si="163"/>
        <v>2016</v>
      </c>
    </row>
    <row r="5241" spans="1:6" x14ac:dyDescent="0.25">
      <c r="A5241" s="5" t="s">
        <v>249</v>
      </c>
      <c r="B5241" s="3" t="s">
        <v>231</v>
      </c>
      <c r="C5241" s="3" t="s">
        <v>66</v>
      </c>
      <c r="D5241" s="4">
        <v>941665.87875222543</v>
      </c>
      <c r="E5241" t="str">
        <f t="shared" si="162"/>
        <v>Mar</v>
      </c>
      <c r="F5241" t="str">
        <f t="shared" si="163"/>
        <v>2016</v>
      </c>
    </row>
    <row r="5242" spans="1:6" x14ac:dyDescent="0.25">
      <c r="A5242" s="5" t="s">
        <v>249</v>
      </c>
      <c r="B5242" s="3" t="s">
        <v>231</v>
      </c>
      <c r="C5242" s="3" t="s">
        <v>67</v>
      </c>
      <c r="D5242" s="4">
        <v>919262.67928035033</v>
      </c>
      <c r="E5242" t="str">
        <f t="shared" si="162"/>
        <v>Apr</v>
      </c>
      <c r="F5242" t="str">
        <f t="shared" si="163"/>
        <v>2016</v>
      </c>
    </row>
    <row r="5243" spans="1:6" x14ac:dyDescent="0.25">
      <c r="A5243" s="5" t="s">
        <v>249</v>
      </c>
      <c r="B5243" s="3" t="s">
        <v>231</v>
      </c>
      <c r="C5243" s="3" t="s">
        <v>68</v>
      </c>
      <c r="D5243" s="4">
        <v>895397.79909411888</v>
      </c>
      <c r="E5243" t="str">
        <f t="shared" si="162"/>
        <v>May</v>
      </c>
      <c r="F5243" t="str">
        <f t="shared" si="163"/>
        <v>2016</v>
      </c>
    </row>
    <row r="5244" spans="1:6" x14ac:dyDescent="0.25">
      <c r="A5244" s="5" t="s">
        <v>249</v>
      </c>
      <c r="B5244" s="3" t="s">
        <v>231</v>
      </c>
      <c r="C5244" s="3" t="s">
        <v>69</v>
      </c>
      <c r="D5244" s="4">
        <v>872872.63049466582</v>
      </c>
      <c r="E5244" t="str">
        <f t="shared" si="162"/>
        <v>Jun</v>
      </c>
      <c r="F5244" t="str">
        <f t="shared" si="163"/>
        <v>2016</v>
      </c>
    </row>
    <row r="5245" spans="1:6" x14ac:dyDescent="0.25">
      <c r="A5245" s="5" t="s">
        <v>249</v>
      </c>
      <c r="B5245" s="3" t="s">
        <v>231</v>
      </c>
      <c r="C5245" s="3" t="s">
        <v>70</v>
      </c>
      <c r="D5245" s="4">
        <v>844424.01699657133</v>
      </c>
      <c r="E5245" t="str">
        <f t="shared" si="162"/>
        <v>Jul</v>
      </c>
      <c r="F5245" t="str">
        <f t="shared" si="163"/>
        <v>2016</v>
      </c>
    </row>
    <row r="5246" spans="1:6" x14ac:dyDescent="0.25">
      <c r="A5246" s="5" t="s">
        <v>249</v>
      </c>
      <c r="B5246" s="3" t="s">
        <v>231</v>
      </c>
      <c r="C5246" s="3" t="s">
        <v>71</v>
      </c>
      <c r="D5246" s="4">
        <v>825791.02049822104</v>
      </c>
      <c r="E5246" t="str">
        <f t="shared" si="162"/>
        <v>Aug</v>
      </c>
      <c r="F5246" t="str">
        <f t="shared" si="163"/>
        <v>2016</v>
      </c>
    </row>
    <row r="5247" spans="1:6" x14ac:dyDescent="0.25">
      <c r="A5247" s="5" t="s">
        <v>249</v>
      </c>
      <c r="B5247" s="3" t="s">
        <v>231</v>
      </c>
      <c r="C5247" s="3" t="s">
        <v>72</v>
      </c>
      <c r="D5247" s="4">
        <v>805364.04733160743</v>
      </c>
      <c r="E5247" t="str">
        <f t="shared" si="162"/>
        <v>Sep</v>
      </c>
      <c r="F5247" t="str">
        <f t="shared" si="163"/>
        <v>2016</v>
      </c>
    </row>
    <row r="5248" spans="1:6" x14ac:dyDescent="0.25">
      <c r="A5248" s="5" t="s">
        <v>249</v>
      </c>
      <c r="B5248" s="3" t="s">
        <v>231</v>
      </c>
      <c r="C5248" s="3" t="s">
        <v>73</v>
      </c>
      <c r="D5248" s="4">
        <v>784456.88178091636</v>
      </c>
      <c r="E5248" t="str">
        <f t="shared" si="162"/>
        <v>Oct</v>
      </c>
      <c r="F5248" t="str">
        <f t="shared" si="163"/>
        <v>2016</v>
      </c>
    </row>
    <row r="5249" spans="1:6" x14ac:dyDescent="0.25">
      <c r="A5249" s="5" t="s">
        <v>249</v>
      </c>
      <c r="B5249" s="3" t="s">
        <v>231</v>
      </c>
      <c r="C5249" s="3" t="s">
        <v>74</v>
      </c>
      <c r="D5249" s="4">
        <v>769307.67836070736</v>
      </c>
      <c r="E5249" t="str">
        <f t="shared" si="162"/>
        <v>Nov</v>
      </c>
      <c r="F5249" t="str">
        <f t="shared" si="163"/>
        <v>2016</v>
      </c>
    </row>
    <row r="5250" spans="1:6" x14ac:dyDescent="0.25">
      <c r="A5250" s="5" t="s">
        <v>249</v>
      </c>
      <c r="B5250" s="3" t="s">
        <v>231</v>
      </c>
      <c r="C5250" s="3" t="s">
        <v>75</v>
      </c>
      <c r="D5250" s="4">
        <v>755595.03095955215</v>
      </c>
      <c r="E5250" t="str">
        <f t="shared" si="162"/>
        <v>Dec</v>
      </c>
      <c r="F5250" t="str">
        <f t="shared" si="163"/>
        <v>2016</v>
      </c>
    </row>
    <row r="5251" spans="1:6" x14ac:dyDescent="0.25">
      <c r="A5251" s="5" t="s">
        <v>249</v>
      </c>
      <c r="B5251" s="3" t="s">
        <v>231</v>
      </c>
      <c r="C5251" s="3" t="s">
        <v>76</v>
      </c>
      <c r="D5251" s="4">
        <v>736824.01379768783</v>
      </c>
      <c r="E5251" t="str">
        <f t="shared" ref="E5251:E5314" si="164">MID(C5251,1,3)</f>
        <v>Jan</v>
      </c>
      <c r="F5251" t="str">
        <f t="shared" ref="F5251:F5314" si="165">MID(C5251,5,4)</f>
        <v>2017</v>
      </c>
    </row>
    <row r="5252" spans="1:6" x14ac:dyDescent="0.25">
      <c r="A5252" s="5" t="s">
        <v>249</v>
      </c>
      <c r="B5252" s="3" t="s">
        <v>231</v>
      </c>
      <c r="C5252" s="3" t="s">
        <v>77</v>
      </c>
      <c r="D5252" s="4">
        <v>719150.30051969271</v>
      </c>
      <c r="E5252" t="str">
        <f t="shared" si="164"/>
        <v>Feb</v>
      </c>
      <c r="F5252" t="str">
        <f t="shared" si="165"/>
        <v>2017</v>
      </c>
    </row>
    <row r="5253" spans="1:6" x14ac:dyDescent="0.25">
      <c r="A5253" s="5" t="s">
        <v>249</v>
      </c>
      <c r="B5253" s="3" t="s">
        <v>231</v>
      </c>
      <c r="C5253" s="3" t="s">
        <v>78</v>
      </c>
      <c r="D5253" s="4">
        <v>701463.38295574184</v>
      </c>
      <c r="E5253" t="str">
        <f t="shared" si="164"/>
        <v>Mar</v>
      </c>
      <c r="F5253" t="str">
        <f t="shared" si="165"/>
        <v>2017</v>
      </c>
    </row>
    <row r="5254" spans="1:6" x14ac:dyDescent="0.25">
      <c r="A5254" s="5" t="s">
        <v>249</v>
      </c>
      <c r="B5254" s="3" t="s">
        <v>231</v>
      </c>
      <c r="C5254" s="3" t="s">
        <v>79</v>
      </c>
      <c r="D5254" s="4">
        <v>682858.33943211241</v>
      </c>
      <c r="E5254" t="str">
        <f t="shared" si="164"/>
        <v>Apr</v>
      </c>
      <c r="F5254" t="str">
        <f t="shared" si="165"/>
        <v>2017</v>
      </c>
    </row>
    <row r="5255" spans="1:6" x14ac:dyDescent="0.25">
      <c r="A5255" s="5" t="s">
        <v>249</v>
      </c>
      <c r="B5255" s="3" t="s">
        <v>231</v>
      </c>
      <c r="C5255" s="3" t="s">
        <v>80</v>
      </c>
      <c r="D5255" s="4">
        <v>666906.98462370445</v>
      </c>
      <c r="E5255" t="str">
        <f t="shared" si="164"/>
        <v>May</v>
      </c>
      <c r="F5255" t="str">
        <f t="shared" si="165"/>
        <v>2017</v>
      </c>
    </row>
    <row r="5256" spans="1:6" x14ac:dyDescent="0.25">
      <c r="A5256" s="5" t="s">
        <v>249</v>
      </c>
      <c r="B5256" s="3" t="s">
        <v>231</v>
      </c>
      <c r="C5256" s="3" t="s">
        <v>81</v>
      </c>
      <c r="D5256" s="4">
        <v>653869.79762774578</v>
      </c>
      <c r="E5256" t="str">
        <f t="shared" si="164"/>
        <v>Jun</v>
      </c>
      <c r="F5256" t="str">
        <f t="shared" si="165"/>
        <v>2017</v>
      </c>
    </row>
    <row r="5257" spans="1:6" x14ac:dyDescent="0.25">
      <c r="A5257" s="5" t="s">
        <v>249</v>
      </c>
      <c r="B5257" s="3" t="s">
        <v>231</v>
      </c>
      <c r="C5257" s="3" t="s">
        <v>82</v>
      </c>
      <c r="D5257" s="4">
        <v>639503.74156492343</v>
      </c>
      <c r="E5257" t="str">
        <f t="shared" si="164"/>
        <v>Jul</v>
      </c>
      <c r="F5257" t="str">
        <f t="shared" si="165"/>
        <v>2017</v>
      </c>
    </row>
    <row r="5258" spans="1:6" x14ac:dyDescent="0.25">
      <c r="A5258" s="5" t="s">
        <v>249</v>
      </c>
      <c r="B5258" s="3" t="s">
        <v>231</v>
      </c>
      <c r="C5258" s="3" t="s">
        <v>83</v>
      </c>
      <c r="D5258" s="4">
        <v>626713.10926521104</v>
      </c>
      <c r="E5258" t="str">
        <f t="shared" si="164"/>
        <v>Aug</v>
      </c>
      <c r="F5258" t="str">
        <f t="shared" si="165"/>
        <v>2017</v>
      </c>
    </row>
    <row r="5259" spans="1:6" x14ac:dyDescent="0.25">
      <c r="A5259" s="5" t="s">
        <v>249</v>
      </c>
      <c r="B5259" s="3" t="s">
        <v>231</v>
      </c>
      <c r="C5259" s="3" t="s">
        <v>84</v>
      </c>
      <c r="D5259" s="4">
        <v>614101.98785529751</v>
      </c>
      <c r="E5259" t="str">
        <f t="shared" si="164"/>
        <v>Sep</v>
      </c>
      <c r="F5259" t="str">
        <f t="shared" si="165"/>
        <v>2017</v>
      </c>
    </row>
    <row r="5260" spans="1:6" x14ac:dyDescent="0.25">
      <c r="A5260" s="5" t="s">
        <v>249</v>
      </c>
      <c r="B5260" s="3" t="s">
        <v>231</v>
      </c>
      <c r="C5260" s="3" t="s">
        <v>85</v>
      </c>
      <c r="D5260" s="4">
        <v>600569.68123498955</v>
      </c>
      <c r="E5260" t="str">
        <f t="shared" si="164"/>
        <v>Oct</v>
      </c>
      <c r="F5260" t="str">
        <f t="shared" si="165"/>
        <v>2017</v>
      </c>
    </row>
    <row r="5261" spans="1:6" x14ac:dyDescent="0.25">
      <c r="A5261" s="5" t="s">
        <v>249</v>
      </c>
      <c r="B5261" s="3" t="s">
        <v>231</v>
      </c>
      <c r="C5261" s="3" t="s">
        <v>86</v>
      </c>
      <c r="D5261" s="4">
        <v>586222.2493169189</v>
      </c>
      <c r="E5261" t="str">
        <f t="shared" si="164"/>
        <v>Nov</v>
      </c>
      <c r="F5261" t="str">
        <f t="shared" si="165"/>
        <v>2017</v>
      </c>
    </row>
    <row r="5262" spans="1:6" x14ac:dyDescent="0.25">
      <c r="A5262" s="5" t="s">
        <v>249</v>
      </c>
      <c r="B5262" s="3" t="s">
        <v>231</v>
      </c>
      <c r="C5262" s="3" t="s">
        <v>87</v>
      </c>
      <c r="D5262" s="4">
        <v>573947.17696240963</v>
      </c>
      <c r="E5262" t="str">
        <f t="shared" si="164"/>
        <v>Dec</v>
      </c>
      <c r="F5262" t="str">
        <f t="shared" si="165"/>
        <v>2017</v>
      </c>
    </row>
    <row r="5263" spans="1:6" x14ac:dyDescent="0.25">
      <c r="A5263" s="5" t="s">
        <v>249</v>
      </c>
      <c r="B5263" s="3" t="s">
        <v>231</v>
      </c>
      <c r="C5263" s="3" t="s">
        <v>88</v>
      </c>
      <c r="D5263" s="4">
        <v>562243.28574465099</v>
      </c>
      <c r="E5263" t="str">
        <f t="shared" si="164"/>
        <v>Jan</v>
      </c>
      <c r="F5263" t="str">
        <f t="shared" si="165"/>
        <v>2018</v>
      </c>
    </row>
    <row r="5264" spans="1:6" x14ac:dyDescent="0.25">
      <c r="A5264" s="5" t="s">
        <v>249</v>
      </c>
      <c r="B5264" s="3" t="s">
        <v>231</v>
      </c>
      <c r="C5264" s="3" t="s">
        <v>89</v>
      </c>
      <c r="D5264" s="4">
        <v>548404.66223347944</v>
      </c>
      <c r="E5264" t="str">
        <f t="shared" si="164"/>
        <v>Feb</v>
      </c>
      <c r="F5264" t="str">
        <f t="shared" si="165"/>
        <v>2018</v>
      </c>
    </row>
    <row r="5265" spans="1:6" x14ac:dyDescent="0.25">
      <c r="A5265" s="5" t="s">
        <v>249</v>
      </c>
      <c r="B5265" s="3" t="s">
        <v>231</v>
      </c>
      <c r="C5265" s="3" t="s">
        <v>90</v>
      </c>
      <c r="D5265" s="4">
        <v>536975.7006203949</v>
      </c>
      <c r="E5265" t="str">
        <f t="shared" si="164"/>
        <v>Mar</v>
      </c>
      <c r="F5265" t="str">
        <f t="shared" si="165"/>
        <v>2018</v>
      </c>
    </row>
    <row r="5266" spans="1:6" x14ac:dyDescent="0.25">
      <c r="A5266" s="5" t="s">
        <v>249</v>
      </c>
      <c r="B5266" s="3" t="s">
        <v>231</v>
      </c>
      <c r="C5266" s="3" t="s">
        <v>91</v>
      </c>
      <c r="D5266" s="4">
        <v>526458.87006677373</v>
      </c>
      <c r="E5266" t="str">
        <f t="shared" si="164"/>
        <v>Apr</v>
      </c>
      <c r="F5266" t="str">
        <f t="shared" si="165"/>
        <v>2018</v>
      </c>
    </row>
    <row r="5267" spans="1:6" x14ac:dyDescent="0.25">
      <c r="A5267" s="5" t="s">
        <v>249</v>
      </c>
      <c r="B5267" s="3" t="s">
        <v>231</v>
      </c>
      <c r="C5267" s="3" t="s">
        <v>92</v>
      </c>
      <c r="D5267" s="4">
        <v>515870.79432216083</v>
      </c>
      <c r="E5267" t="str">
        <f t="shared" si="164"/>
        <v>May</v>
      </c>
      <c r="F5267" t="str">
        <f t="shared" si="165"/>
        <v>2018</v>
      </c>
    </row>
    <row r="5268" spans="1:6" x14ac:dyDescent="0.25">
      <c r="A5268" s="5" t="s">
        <v>249</v>
      </c>
      <c r="B5268" s="3" t="s">
        <v>231</v>
      </c>
      <c r="C5268" s="3" t="s">
        <v>93</v>
      </c>
      <c r="D5268" s="4">
        <v>506510.54995607882</v>
      </c>
      <c r="E5268" t="str">
        <f t="shared" si="164"/>
        <v>Jun</v>
      </c>
      <c r="F5268" t="str">
        <f t="shared" si="165"/>
        <v>2018</v>
      </c>
    </row>
    <row r="5269" spans="1:6" x14ac:dyDescent="0.25">
      <c r="A5269" s="5" t="s">
        <v>249</v>
      </c>
      <c r="B5269" s="3" t="s">
        <v>231</v>
      </c>
      <c r="C5269" s="3" t="s">
        <v>94</v>
      </c>
      <c r="D5269" s="4">
        <v>496388.26381071913</v>
      </c>
      <c r="E5269" t="str">
        <f t="shared" si="164"/>
        <v>Jul</v>
      </c>
      <c r="F5269" t="str">
        <f t="shared" si="165"/>
        <v>2018</v>
      </c>
    </row>
    <row r="5270" spans="1:6" x14ac:dyDescent="0.25">
      <c r="A5270" s="5" t="s">
        <v>249</v>
      </c>
      <c r="B5270" s="3" t="s">
        <v>231</v>
      </c>
      <c r="C5270" s="3" t="s">
        <v>95</v>
      </c>
      <c r="D5270" s="4">
        <v>487162.75204589998</v>
      </c>
      <c r="E5270" t="str">
        <f t="shared" si="164"/>
        <v>Aug</v>
      </c>
      <c r="F5270" t="str">
        <f t="shared" si="165"/>
        <v>2018</v>
      </c>
    </row>
    <row r="5271" spans="1:6" x14ac:dyDescent="0.25">
      <c r="A5271" s="5" t="s">
        <v>249</v>
      </c>
      <c r="B5271" s="3" t="s">
        <v>231</v>
      </c>
      <c r="C5271" s="3" t="s">
        <v>96</v>
      </c>
      <c r="D5271" s="4">
        <v>476567.38691707223</v>
      </c>
      <c r="E5271" t="str">
        <f t="shared" si="164"/>
        <v>Sep</v>
      </c>
      <c r="F5271" t="str">
        <f t="shared" si="165"/>
        <v>2018</v>
      </c>
    </row>
    <row r="5272" spans="1:6" x14ac:dyDescent="0.25">
      <c r="A5272" s="5" t="s">
        <v>249</v>
      </c>
      <c r="B5272" s="3" t="s">
        <v>231</v>
      </c>
      <c r="C5272" s="3" t="s">
        <v>97</v>
      </c>
      <c r="D5272" s="4">
        <v>466359.01529247523</v>
      </c>
      <c r="E5272" t="str">
        <f t="shared" si="164"/>
        <v>Oct</v>
      </c>
      <c r="F5272" t="str">
        <f t="shared" si="165"/>
        <v>2018</v>
      </c>
    </row>
    <row r="5273" spans="1:6" x14ac:dyDescent="0.25">
      <c r="A5273" s="5" t="s">
        <v>249</v>
      </c>
      <c r="B5273" s="3" t="s">
        <v>231</v>
      </c>
      <c r="C5273" s="3" t="s">
        <v>98</v>
      </c>
      <c r="D5273" s="4">
        <v>459437.09715503221</v>
      </c>
      <c r="E5273" t="str">
        <f t="shared" si="164"/>
        <v>Nov</v>
      </c>
      <c r="F5273" t="str">
        <f t="shared" si="165"/>
        <v>2018</v>
      </c>
    </row>
    <row r="5274" spans="1:6" x14ac:dyDescent="0.25">
      <c r="A5274" s="5" t="s">
        <v>249</v>
      </c>
      <c r="B5274" s="3" t="s">
        <v>231</v>
      </c>
      <c r="C5274" s="3" t="s">
        <v>99</v>
      </c>
      <c r="D5274" s="4">
        <v>449842.81222292839</v>
      </c>
      <c r="E5274" t="str">
        <f t="shared" si="164"/>
        <v>Dec</v>
      </c>
      <c r="F5274" t="str">
        <f t="shared" si="165"/>
        <v>2018</v>
      </c>
    </row>
    <row r="5275" spans="1:6" x14ac:dyDescent="0.25">
      <c r="A5275" s="5" t="s">
        <v>249</v>
      </c>
      <c r="B5275" s="3" t="s">
        <v>231</v>
      </c>
      <c r="C5275" s="3" t="s">
        <v>100</v>
      </c>
      <c r="D5275" s="4">
        <v>438400.67661383498</v>
      </c>
      <c r="E5275" t="str">
        <f t="shared" si="164"/>
        <v>Jan</v>
      </c>
      <c r="F5275" t="str">
        <f t="shared" si="165"/>
        <v>2019</v>
      </c>
    </row>
    <row r="5276" spans="1:6" x14ac:dyDescent="0.25">
      <c r="A5276" s="5" t="s">
        <v>249</v>
      </c>
      <c r="B5276" s="3" t="s">
        <v>231</v>
      </c>
      <c r="C5276" s="3" t="s">
        <v>101</v>
      </c>
      <c r="D5276" s="4">
        <v>429265.35217032809</v>
      </c>
      <c r="E5276" t="str">
        <f t="shared" si="164"/>
        <v>Feb</v>
      </c>
      <c r="F5276" t="str">
        <f t="shared" si="165"/>
        <v>2019</v>
      </c>
    </row>
    <row r="5277" spans="1:6" x14ac:dyDescent="0.25">
      <c r="A5277" s="5" t="s">
        <v>249</v>
      </c>
      <c r="B5277" s="3" t="s">
        <v>231</v>
      </c>
      <c r="C5277" s="3" t="s">
        <v>102</v>
      </c>
      <c r="D5277" s="4">
        <v>421658.82435557747</v>
      </c>
      <c r="E5277" t="str">
        <f t="shared" si="164"/>
        <v>Mar</v>
      </c>
      <c r="F5277" t="str">
        <f t="shared" si="165"/>
        <v>2019</v>
      </c>
    </row>
    <row r="5278" spans="1:6" x14ac:dyDescent="0.25">
      <c r="A5278" s="5" t="s">
        <v>249</v>
      </c>
      <c r="B5278" s="3" t="s">
        <v>231</v>
      </c>
      <c r="C5278" s="3" t="s">
        <v>103</v>
      </c>
      <c r="D5278" s="4">
        <v>413678.79778222821</v>
      </c>
      <c r="E5278" t="str">
        <f t="shared" si="164"/>
        <v>Apr</v>
      </c>
      <c r="F5278" t="str">
        <f t="shared" si="165"/>
        <v>2019</v>
      </c>
    </row>
    <row r="5279" spans="1:6" x14ac:dyDescent="0.25">
      <c r="A5279" s="5" t="s">
        <v>249</v>
      </c>
      <c r="B5279" s="3" t="s">
        <v>231</v>
      </c>
      <c r="C5279" s="3" t="s">
        <v>104</v>
      </c>
      <c r="D5279" s="4">
        <v>407914.26906889724</v>
      </c>
      <c r="E5279" t="str">
        <f t="shared" si="164"/>
        <v>May</v>
      </c>
      <c r="F5279" t="str">
        <f t="shared" si="165"/>
        <v>2019</v>
      </c>
    </row>
    <row r="5280" spans="1:6" x14ac:dyDescent="0.25">
      <c r="A5280" s="5" t="s">
        <v>249</v>
      </c>
      <c r="B5280" s="3" t="s">
        <v>231</v>
      </c>
      <c r="C5280" s="3" t="s">
        <v>105</v>
      </c>
      <c r="D5280" s="4">
        <v>402213.59518486162</v>
      </c>
      <c r="E5280" t="str">
        <f t="shared" si="164"/>
        <v>Jun</v>
      </c>
      <c r="F5280" t="str">
        <f t="shared" si="165"/>
        <v>2019</v>
      </c>
    </row>
    <row r="5281" spans="1:6" x14ac:dyDescent="0.25">
      <c r="A5281" s="5" t="s">
        <v>249</v>
      </c>
      <c r="B5281" s="3" t="s">
        <v>231</v>
      </c>
      <c r="C5281" s="3" t="s">
        <v>106</v>
      </c>
      <c r="D5281" s="4">
        <v>391848.63369852345</v>
      </c>
      <c r="E5281" t="str">
        <f t="shared" si="164"/>
        <v>Jul</v>
      </c>
      <c r="F5281" t="str">
        <f t="shared" si="165"/>
        <v>2019</v>
      </c>
    </row>
    <row r="5282" spans="1:6" x14ac:dyDescent="0.25">
      <c r="A5282" s="5" t="s">
        <v>249</v>
      </c>
      <c r="B5282" s="3" t="s">
        <v>231</v>
      </c>
      <c r="C5282" s="3" t="s">
        <v>107</v>
      </c>
      <c r="D5282" s="4">
        <v>382517.0913778409</v>
      </c>
      <c r="E5282" t="str">
        <f t="shared" si="164"/>
        <v>Aug</v>
      </c>
      <c r="F5282" t="str">
        <f t="shared" si="165"/>
        <v>2019</v>
      </c>
    </row>
    <row r="5283" spans="1:6" x14ac:dyDescent="0.25">
      <c r="A5283" s="5" t="s">
        <v>249</v>
      </c>
      <c r="B5283" s="3" t="s">
        <v>231</v>
      </c>
      <c r="C5283" s="3" t="s">
        <v>108</v>
      </c>
      <c r="D5283" s="4">
        <v>378267.75137371192</v>
      </c>
      <c r="E5283" t="str">
        <f t="shared" si="164"/>
        <v>Sep</v>
      </c>
      <c r="F5283" t="str">
        <f t="shared" si="165"/>
        <v>2019</v>
      </c>
    </row>
    <row r="5284" spans="1:6" x14ac:dyDescent="0.25">
      <c r="A5284" s="5" t="s">
        <v>249</v>
      </c>
      <c r="B5284" s="3" t="s">
        <v>231</v>
      </c>
      <c r="C5284" s="3" t="s">
        <v>109</v>
      </c>
      <c r="D5284" s="4">
        <v>371395.1027462919</v>
      </c>
      <c r="E5284" t="str">
        <f t="shared" si="164"/>
        <v>Oct</v>
      </c>
      <c r="F5284" t="str">
        <f t="shared" si="165"/>
        <v>2019</v>
      </c>
    </row>
    <row r="5285" spans="1:6" x14ac:dyDescent="0.25">
      <c r="A5285" s="5" t="s">
        <v>249</v>
      </c>
      <c r="B5285" s="3" t="s">
        <v>231</v>
      </c>
      <c r="C5285" s="3" t="s">
        <v>110</v>
      </c>
      <c r="D5285" s="4">
        <v>363431.02772029664</v>
      </c>
      <c r="E5285" t="str">
        <f t="shared" si="164"/>
        <v>Nov</v>
      </c>
      <c r="F5285" t="str">
        <f t="shared" si="165"/>
        <v>2019</v>
      </c>
    </row>
    <row r="5286" spans="1:6" x14ac:dyDescent="0.25">
      <c r="A5286" s="5" t="s">
        <v>249</v>
      </c>
      <c r="B5286" s="3" t="s">
        <v>231</v>
      </c>
      <c r="C5286" s="3" t="s">
        <v>111</v>
      </c>
      <c r="D5286" s="4">
        <v>355629.63512321527</v>
      </c>
      <c r="E5286" t="str">
        <f t="shared" si="164"/>
        <v>Dec</v>
      </c>
      <c r="F5286" t="str">
        <f t="shared" si="165"/>
        <v>2019</v>
      </c>
    </row>
    <row r="5287" spans="1:6" x14ac:dyDescent="0.25">
      <c r="A5287" s="5" t="s">
        <v>249</v>
      </c>
      <c r="B5287" s="3" t="s">
        <v>231</v>
      </c>
      <c r="C5287" s="3" t="s">
        <v>112</v>
      </c>
      <c r="D5287" s="4">
        <v>348374.32942857442</v>
      </c>
      <c r="E5287" t="str">
        <f t="shared" si="164"/>
        <v>Jan</v>
      </c>
      <c r="F5287" t="str">
        <f t="shared" si="165"/>
        <v>2020</v>
      </c>
    </row>
    <row r="5288" spans="1:6" x14ac:dyDescent="0.25">
      <c r="A5288" s="5" t="s">
        <v>249</v>
      </c>
      <c r="B5288" s="3" t="s">
        <v>231</v>
      </c>
      <c r="C5288" s="3" t="s">
        <v>113</v>
      </c>
      <c r="D5288" s="4">
        <v>343754.83118793019</v>
      </c>
      <c r="E5288" t="str">
        <f t="shared" si="164"/>
        <v>Feb</v>
      </c>
      <c r="F5288" t="str">
        <f t="shared" si="165"/>
        <v>2020</v>
      </c>
    </row>
    <row r="5289" spans="1:6" x14ac:dyDescent="0.25">
      <c r="A5289" s="5" t="s">
        <v>249</v>
      </c>
      <c r="B5289" s="3" t="s">
        <v>231</v>
      </c>
      <c r="C5289" s="3" t="s">
        <v>114</v>
      </c>
      <c r="D5289" s="4">
        <v>338178.54619333753</v>
      </c>
      <c r="E5289" t="str">
        <f t="shared" si="164"/>
        <v>Mar</v>
      </c>
      <c r="F5289" t="str">
        <f t="shared" si="165"/>
        <v>2020</v>
      </c>
    </row>
    <row r="5290" spans="1:6" x14ac:dyDescent="0.25">
      <c r="A5290" s="5" t="s">
        <v>249</v>
      </c>
      <c r="B5290" s="3" t="s">
        <v>231</v>
      </c>
      <c r="C5290" s="3" t="s">
        <v>115</v>
      </c>
      <c r="D5290" s="4">
        <v>328810.18842567905</v>
      </c>
      <c r="E5290" t="str">
        <f t="shared" si="164"/>
        <v>Apr</v>
      </c>
      <c r="F5290" t="str">
        <f t="shared" si="165"/>
        <v>2020</v>
      </c>
    </row>
    <row r="5291" spans="1:6" x14ac:dyDescent="0.25">
      <c r="A5291" s="5" t="s">
        <v>249</v>
      </c>
      <c r="B5291" s="3" t="s">
        <v>231</v>
      </c>
      <c r="C5291" s="3" t="s">
        <v>116</v>
      </c>
      <c r="D5291" s="4">
        <v>323206.08244243602</v>
      </c>
      <c r="E5291" t="str">
        <f t="shared" si="164"/>
        <v>May</v>
      </c>
      <c r="F5291" t="str">
        <f t="shared" si="165"/>
        <v>2020</v>
      </c>
    </row>
    <row r="5292" spans="1:6" x14ac:dyDescent="0.25">
      <c r="A5292" s="5" t="s">
        <v>249</v>
      </c>
      <c r="B5292" s="3" t="s">
        <v>231</v>
      </c>
      <c r="C5292" s="3" t="s">
        <v>117</v>
      </c>
      <c r="D5292" s="4">
        <v>322450.64182287845</v>
      </c>
      <c r="E5292" t="str">
        <f t="shared" si="164"/>
        <v>Jun</v>
      </c>
      <c r="F5292" t="str">
        <f t="shared" si="165"/>
        <v>2020</v>
      </c>
    </row>
    <row r="5293" spans="1:6" x14ac:dyDescent="0.25">
      <c r="A5293" s="5" t="s">
        <v>249</v>
      </c>
      <c r="B5293" s="3" t="s">
        <v>231</v>
      </c>
      <c r="C5293" s="3" t="s">
        <v>118</v>
      </c>
      <c r="D5293" s="4">
        <v>303652.63508292771</v>
      </c>
      <c r="E5293" t="str">
        <f t="shared" si="164"/>
        <v>Jul</v>
      </c>
      <c r="F5293" t="str">
        <f t="shared" si="165"/>
        <v>2020</v>
      </c>
    </row>
    <row r="5294" spans="1:6" x14ac:dyDescent="0.25">
      <c r="A5294" s="5" t="s">
        <v>249</v>
      </c>
      <c r="B5294" s="3" t="s">
        <v>231</v>
      </c>
      <c r="C5294" s="3" t="s">
        <v>119</v>
      </c>
      <c r="D5294" s="4">
        <v>295536.72050723271</v>
      </c>
      <c r="E5294" t="str">
        <f t="shared" si="164"/>
        <v>Aug</v>
      </c>
      <c r="F5294" t="str">
        <f t="shared" si="165"/>
        <v>2020</v>
      </c>
    </row>
    <row r="5295" spans="1:6" x14ac:dyDescent="0.25">
      <c r="A5295" s="5" t="s">
        <v>249</v>
      </c>
      <c r="B5295" s="3" t="s">
        <v>231</v>
      </c>
      <c r="C5295" s="3" t="s">
        <v>120</v>
      </c>
      <c r="D5295" s="4">
        <v>289101.27602459188</v>
      </c>
      <c r="E5295" t="str">
        <f t="shared" si="164"/>
        <v>Sep</v>
      </c>
      <c r="F5295" t="str">
        <f t="shared" si="165"/>
        <v>2020</v>
      </c>
    </row>
    <row r="5296" spans="1:6" x14ac:dyDescent="0.25">
      <c r="A5296" s="5" t="s">
        <v>249</v>
      </c>
      <c r="B5296" s="3" t="s">
        <v>231</v>
      </c>
      <c r="C5296" s="3" t="s">
        <v>121</v>
      </c>
      <c r="D5296" s="4">
        <v>283486.44754402974</v>
      </c>
      <c r="E5296" t="str">
        <f t="shared" si="164"/>
        <v>Oct</v>
      </c>
      <c r="F5296" t="str">
        <f t="shared" si="165"/>
        <v>2020</v>
      </c>
    </row>
    <row r="5297" spans="1:6" x14ac:dyDescent="0.25">
      <c r="A5297" s="5" t="s">
        <v>249</v>
      </c>
      <c r="B5297" s="3" t="s">
        <v>231</v>
      </c>
      <c r="C5297" s="3" t="s">
        <v>122</v>
      </c>
      <c r="D5297" s="4">
        <v>277041.91597796144</v>
      </c>
      <c r="E5297" t="str">
        <f t="shared" si="164"/>
        <v>Nov</v>
      </c>
      <c r="F5297" t="str">
        <f t="shared" si="165"/>
        <v>2020</v>
      </c>
    </row>
    <row r="5298" spans="1:6" x14ac:dyDescent="0.25">
      <c r="A5298" s="5" t="s">
        <v>249</v>
      </c>
      <c r="B5298" s="3" t="s">
        <v>231</v>
      </c>
      <c r="C5298" s="3" t="s">
        <v>123</v>
      </c>
      <c r="D5298" s="4">
        <v>272805.75040641008</v>
      </c>
      <c r="E5298" t="str">
        <f t="shared" si="164"/>
        <v>Dec</v>
      </c>
      <c r="F5298" t="str">
        <f t="shared" si="165"/>
        <v>2020</v>
      </c>
    </row>
    <row r="5299" spans="1:6" x14ac:dyDescent="0.25">
      <c r="A5299" s="5" t="s">
        <v>249</v>
      </c>
      <c r="B5299" s="3" t="s">
        <v>231</v>
      </c>
      <c r="C5299" s="3" t="s">
        <v>124</v>
      </c>
      <c r="D5299" s="4">
        <v>267966.27867058921</v>
      </c>
      <c r="E5299" t="str">
        <f t="shared" si="164"/>
        <v>Jan</v>
      </c>
      <c r="F5299" t="str">
        <f t="shared" si="165"/>
        <v>2021</v>
      </c>
    </row>
    <row r="5300" spans="1:6" x14ac:dyDescent="0.25">
      <c r="A5300" s="5" t="s">
        <v>249</v>
      </c>
      <c r="B5300" s="3" t="s">
        <v>231</v>
      </c>
      <c r="C5300" s="3" t="s">
        <v>125</v>
      </c>
      <c r="D5300" s="4">
        <v>263880.1195098774</v>
      </c>
      <c r="E5300" t="str">
        <f t="shared" si="164"/>
        <v>Feb</v>
      </c>
      <c r="F5300" t="str">
        <f t="shared" si="165"/>
        <v>2021</v>
      </c>
    </row>
    <row r="5301" spans="1:6" x14ac:dyDescent="0.25">
      <c r="A5301" s="5" t="s">
        <v>249</v>
      </c>
      <c r="B5301" s="3" t="s">
        <v>231</v>
      </c>
      <c r="C5301" s="3" t="s">
        <v>126</v>
      </c>
      <c r="D5301" s="4">
        <v>259900.5671772749</v>
      </c>
      <c r="E5301" t="str">
        <f t="shared" si="164"/>
        <v>Mar</v>
      </c>
      <c r="F5301" t="str">
        <f t="shared" si="165"/>
        <v>2021</v>
      </c>
    </row>
    <row r="5302" spans="1:6" x14ac:dyDescent="0.25">
      <c r="A5302" s="5" t="s">
        <v>249</v>
      </c>
      <c r="B5302" s="3" t="s">
        <v>231</v>
      </c>
      <c r="C5302" s="3" t="s">
        <v>127</v>
      </c>
      <c r="D5302" s="4">
        <v>250237.3222817475</v>
      </c>
      <c r="E5302" t="str">
        <f t="shared" si="164"/>
        <v>Apr</v>
      </c>
      <c r="F5302" t="str">
        <f t="shared" si="165"/>
        <v>2021</v>
      </c>
    </row>
    <row r="5303" spans="1:6" x14ac:dyDescent="0.25">
      <c r="A5303" s="5" t="s">
        <v>249</v>
      </c>
      <c r="B5303" s="3" t="s">
        <v>231</v>
      </c>
      <c r="C5303" s="3" t="s">
        <v>128</v>
      </c>
      <c r="D5303" s="4">
        <v>245899.72188309662</v>
      </c>
      <c r="E5303" t="str">
        <f t="shared" si="164"/>
        <v>May</v>
      </c>
      <c r="F5303" t="str">
        <f t="shared" si="165"/>
        <v>2021</v>
      </c>
    </row>
    <row r="5304" spans="1:6" x14ac:dyDescent="0.25">
      <c r="A5304" s="5" t="s">
        <v>249</v>
      </c>
      <c r="B5304" s="3" t="s">
        <v>231</v>
      </c>
      <c r="C5304" s="3" t="s">
        <v>129</v>
      </c>
      <c r="D5304" s="4">
        <v>184423.42609302138</v>
      </c>
      <c r="E5304" t="str">
        <f t="shared" si="164"/>
        <v>Jun</v>
      </c>
      <c r="F5304" t="str">
        <f t="shared" si="165"/>
        <v>2021</v>
      </c>
    </row>
    <row r="5305" spans="1:6" x14ac:dyDescent="0.25">
      <c r="A5305" s="5" t="s">
        <v>249</v>
      </c>
      <c r="B5305" s="3" t="s">
        <v>231</v>
      </c>
      <c r="C5305" s="3" t="s">
        <v>130</v>
      </c>
      <c r="D5305" s="4">
        <v>96129.196586650069</v>
      </c>
      <c r="E5305" t="str">
        <f t="shared" si="164"/>
        <v>Jul</v>
      </c>
      <c r="F5305" t="str">
        <f t="shared" si="165"/>
        <v>2021</v>
      </c>
    </row>
    <row r="5306" spans="1:6" x14ac:dyDescent="0.25">
      <c r="A5306" s="5" t="s">
        <v>249</v>
      </c>
      <c r="B5306" s="3" t="s">
        <v>231</v>
      </c>
      <c r="C5306" s="3" t="s">
        <v>131</v>
      </c>
      <c r="D5306" s="4">
        <v>92185.576320039982</v>
      </c>
      <c r="E5306" t="str">
        <f t="shared" si="164"/>
        <v>Aug</v>
      </c>
      <c r="F5306" t="str">
        <f t="shared" si="165"/>
        <v>2021</v>
      </c>
    </row>
    <row r="5307" spans="1:6" x14ac:dyDescent="0.25">
      <c r="A5307" s="5" t="s">
        <v>249</v>
      </c>
      <c r="B5307" s="3" t="s">
        <v>231</v>
      </c>
      <c r="C5307" s="3" t="s">
        <v>132</v>
      </c>
      <c r="D5307" s="4">
        <v>90350.990862252889</v>
      </c>
      <c r="E5307" t="str">
        <f t="shared" si="164"/>
        <v>Sep</v>
      </c>
      <c r="F5307" t="str">
        <f t="shared" si="165"/>
        <v>2021</v>
      </c>
    </row>
    <row r="5308" spans="1:6" x14ac:dyDescent="0.25">
      <c r="A5308" s="5" t="s">
        <v>249</v>
      </c>
      <c r="B5308" s="3" t="s">
        <v>231</v>
      </c>
      <c r="C5308" s="3" t="s">
        <v>133</v>
      </c>
      <c r="D5308" s="4">
        <v>89448.338762576765</v>
      </c>
      <c r="E5308" t="str">
        <f t="shared" si="164"/>
        <v>Oct</v>
      </c>
      <c r="F5308" t="str">
        <f t="shared" si="165"/>
        <v>2021</v>
      </c>
    </row>
    <row r="5309" spans="1:6" x14ac:dyDescent="0.25">
      <c r="A5309" s="5" t="s">
        <v>249</v>
      </c>
      <c r="B5309" s="3" t="s">
        <v>231</v>
      </c>
      <c r="C5309" s="3" t="s">
        <v>134</v>
      </c>
      <c r="D5309" s="4">
        <v>88086.353921146918</v>
      </c>
      <c r="E5309" t="str">
        <f t="shared" si="164"/>
        <v>Nov</v>
      </c>
      <c r="F5309" t="str">
        <f t="shared" si="165"/>
        <v>2021</v>
      </c>
    </row>
    <row r="5310" spans="1:6" x14ac:dyDescent="0.25">
      <c r="A5310" s="5" t="s">
        <v>249</v>
      </c>
      <c r="B5310" s="3" t="s">
        <v>231</v>
      </c>
      <c r="C5310" s="3" t="s">
        <v>135</v>
      </c>
      <c r="D5310" s="4">
        <v>87031.50649010019</v>
      </c>
      <c r="E5310" t="str">
        <f t="shared" si="164"/>
        <v>Dec</v>
      </c>
      <c r="F5310" t="str">
        <f t="shared" si="165"/>
        <v>2021</v>
      </c>
    </row>
    <row r="5311" spans="1:6" x14ac:dyDescent="0.25">
      <c r="A5311" s="5" t="s">
        <v>249</v>
      </c>
      <c r="B5311" s="3" t="s">
        <v>231</v>
      </c>
      <c r="C5311" s="3" t="s">
        <v>136</v>
      </c>
      <c r="D5311" s="4">
        <v>85941.694184031236</v>
      </c>
      <c r="E5311" t="str">
        <f t="shared" si="164"/>
        <v>Jan</v>
      </c>
      <c r="F5311" t="str">
        <f t="shared" si="165"/>
        <v>2022</v>
      </c>
    </row>
    <row r="5312" spans="1:6" x14ac:dyDescent="0.25">
      <c r="A5312" s="5" t="s">
        <v>249</v>
      </c>
      <c r="B5312" s="3" t="s">
        <v>231</v>
      </c>
      <c r="C5312" s="3" t="s">
        <v>137</v>
      </c>
      <c r="D5312" s="4">
        <v>84894.408472139752</v>
      </c>
      <c r="E5312" t="str">
        <f t="shared" si="164"/>
        <v>Feb</v>
      </c>
      <c r="F5312" t="str">
        <f t="shared" si="165"/>
        <v>2022</v>
      </c>
    </row>
    <row r="5313" spans="1:6" x14ac:dyDescent="0.25">
      <c r="A5313" s="5" t="s">
        <v>249</v>
      </c>
      <c r="B5313" s="3" t="s">
        <v>231</v>
      </c>
      <c r="C5313" s="3" t="s">
        <v>138</v>
      </c>
      <c r="D5313" s="4">
        <v>83861.566141066301</v>
      </c>
      <c r="E5313" t="str">
        <f t="shared" si="164"/>
        <v>Mar</v>
      </c>
      <c r="F5313" t="str">
        <f t="shared" si="165"/>
        <v>2022</v>
      </c>
    </row>
    <row r="5314" spans="1:6" x14ac:dyDescent="0.25">
      <c r="A5314" s="5" t="s">
        <v>249</v>
      </c>
      <c r="B5314" s="3" t="s">
        <v>231</v>
      </c>
      <c r="C5314" s="3" t="s">
        <v>139</v>
      </c>
      <c r="D5314" s="4">
        <v>82842.942308121768</v>
      </c>
      <c r="E5314" t="str">
        <f t="shared" si="164"/>
        <v>Apr</v>
      </c>
      <c r="F5314" t="str">
        <f t="shared" si="165"/>
        <v>2022</v>
      </c>
    </row>
    <row r="5315" spans="1:6" x14ac:dyDescent="0.25">
      <c r="A5315" s="5" t="s">
        <v>249</v>
      </c>
      <c r="B5315" s="3" t="s">
        <v>231</v>
      </c>
      <c r="C5315" s="3" t="s">
        <v>140</v>
      </c>
      <c r="D5315" s="4">
        <v>81838.31912078512</v>
      </c>
      <c r="E5315" t="str">
        <f t="shared" ref="E5315:E5378" si="166">MID(C5315,1,3)</f>
        <v>May</v>
      </c>
      <c r="F5315" t="str">
        <f t="shared" ref="F5315:F5378" si="167">MID(C5315,5,4)</f>
        <v>2022</v>
      </c>
    </row>
    <row r="5316" spans="1:6" x14ac:dyDescent="0.25">
      <c r="A5316" s="5" t="s">
        <v>249</v>
      </c>
      <c r="B5316" s="3" t="s">
        <v>231</v>
      </c>
      <c r="C5316" s="3" t="s">
        <v>141</v>
      </c>
      <c r="D5316" s="4">
        <v>80847.481226535325</v>
      </c>
      <c r="E5316" t="str">
        <f t="shared" si="166"/>
        <v>Jun</v>
      </c>
      <c r="F5316" t="str">
        <f t="shared" si="167"/>
        <v>2022</v>
      </c>
    </row>
    <row r="5317" spans="1:6" x14ac:dyDescent="0.25">
      <c r="A5317" s="5" t="s">
        <v>249</v>
      </c>
      <c r="B5317" s="3" t="s">
        <v>231</v>
      </c>
      <c r="C5317" s="3" t="s">
        <v>142</v>
      </c>
      <c r="D5317" s="4">
        <v>79870.217957209068</v>
      </c>
      <c r="E5317" t="str">
        <f t="shared" si="166"/>
        <v>Jul</v>
      </c>
      <c r="F5317" t="str">
        <f t="shared" si="167"/>
        <v>2022</v>
      </c>
    </row>
    <row r="5318" spans="1:6" x14ac:dyDescent="0.25">
      <c r="A5318" s="5" t="s">
        <v>249</v>
      </c>
      <c r="B5318" s="3" t="s">
        <v>231</v>
      </c>
      <c r="C5318" s="3" t="s">
        <v>143</v>
      </c>
      <c r="D5318" s="4">
        <v>78906.320406095634</v>
      </c>
      <c r="E5318" t="str">
        <f t="shared" si="166"/>
        <v>Aug</v>
      </c>
      <c r="F5318" t="str">
        <f t="shared" si="167"/>
        <v>2022</v>
      </c>
    </row>
    <row r="5319" spans="1:6" x14ac:dyDescent="0.25">
      <c r="A5319" s="5" t="s">
        <v>249</v>
      </c>
      <c r="B5319" s="3" t="s">
        <v>231</v>
      </c>
      <c r="C5319" s="3" t="s">
        <v>144</v>
      </c>
      <c r="D5319" s="4">
        <v>77955.583027936897</v>
      </c>
      <c r="E5319" t="str">
        <f t="shared" si="166"/>
        <v>Sep</v>
      </c>
      <c r="F5319" t="str">
        <f t="shared" si="167"/>
        <v>2022</v>
      </c>
    </row>
    <row r="5320" spans="1:6" x14ac:dyDescent="0.25">
      <c r="A5320" s="5" t="s">
        <v>249</v>
      </c>
      <c r="B5320" s="3" t="s">
        <v>231</v>
      </c>
      <c r="C5320" s="3" t="s">
        <v>145</v>
      </c>
      <c r="D5320" s="4">
        <v>77017.805984737643</v>
      </c>
      <c r="E5320" t="str">
        <f t="shared" si="166"/>
        <v>Oct</v>
      </c>
      <c r="F5320" t="str">
        <f t="shared" si="167"/>
        <v>2022</v>
      </c>
    </row>
    <row r="5321" spans="1:6" x14ac:dyDescent="0.25">
      <c r="A5321" s="5" t="s">
        <v>249</v>
      </c>
      <c r="B5321" s="3" t="s">
        <v>231</v>
      </c>
      <c r="C5321" s="3" t="s">
        <v>146</v>
      </c>
      <c r="D5321" s="4">
        <v>76092.788154144888</v>
      </c>
      <c r="E5321" t="str">
        <f t="shared" si="166"/>
        <v>Nov</v>
      </c>
      <c r="F5321" t="str">
        <f t="shared" si="167"/>
        <v>2022</v>
      </c>
    </row>
    <row r="5322" spans="1:6" x14ac:dyDescent="0.25">
      <c r="A5322" s="5" t="s">
        <v>249</v>
      </c>
      <c r="B5322" s="3" t="s">
        <v>231</v>
      </c>
      <c r="C5322" s="3" t="s">
        <v>147</v>
      </c>
      <c r="D5322" s="4">
        <v>75180.341451236614</v>
      </c>
      <c r="E5322" t="str">
        <f t="shared" si="166"/>
        <v>Dec</v>
      </c>
      <c r="F5322" t="str">
        <f t="shared" si="167"/>
        <v>2022</v>
      </c>
    </row>
    <row r="5323" spans="1:6" x14ac:dyDescent="0.25">
      <c r="A5323" s="5" t="s">
        <v>249</v>
      </c>
      <c r="B5323" s="3" t="s">
        <v>231</v>
      </c>
      <c r="C5323" s="3" t="s">
        <v>148</v>
      </c>
      <c r="D5323" s="4">
        <v>74280.269115112475</v>
      </c>
      <c r="E5323" t="str">
        <f t="shared" si="166"/>
        <v>Jan</v>
      </c>
      <c r="F5323" t="str">
        <f t="shared" si="167"/>
        <v>2023</v>
      </c>
    </row>
    <row r="5324" spans="1:6" x14ac:dyDescent="0.25">
      <c r="A5324" s="5" t="s">
        <v>249</v>
      </c>
      <c r="B5324" s="3" t="s">
        <v>231</v>
      </c>
      <c r="C5324" s="3" t="s">
        <v>149</v>
      </c>
      <c r="D5324" s="4">
        <v>73392.384237945269</v>
      </c>
      <c r="E5324" t="str">
        <f t="shared" si="166"/>
        <v>Feb</v>
      </c>
      <c r="F5324" t="str">
        <f t="shared" si="167"/>
        <v>2023</v>
      </c>
    </row>
    <row r="5325" spans="1:6" x14ac:dyDescent="0.25">
      <c r="A5325" s="5" t="s">
        <v>249</v>
      </c>
      <c r="B5325" s="3" t="s">
        <v>231</v>
      </c>
      <c r="C5325" s="3" t="s">
        <v>150</v>
      </c>
      <c r="D5325" s="4">
        <v>72516.503596265611</v>
      </c>
      <c r="E5325" t="str">
        <f t="shared" si="166"/>
        <v>Mar</v>
      </c>
      <c r="F5325" t="str">
        <f t="shared" si="167"/>
        <v>2023</v>
      </c>
    </row>
    <row r="5326" spans="1:6" x14ac:dyDescent="0.25">
      <c r="A5326" s="5" t="s">
        <v>249</v>
      </c>
      <c r="B5326" s="3" t="s">
        <v>231</v>
      </c>
      <c r="C5326" s="3" t="s">
        <v>151</v>
      </c>
      <c r="D5326" s="4">
        <v>71652.44434369891</v>
      </c>
      <c r="E5326" t="str">
        <f t="shared" si="166"/>
        <v>Apr</v>
      </c>
      <c r="F5326" t="str">
        <f t="shared" si="167"/>
        <v>2023</v>
      </c>
    </row>
    <row r="5327" spans="1:6" x14ac:dyDescent="0.25">
      <c r="A5327" s="5" t="s">
        <v>249</v>
      </c>
      <c r="B5327" s="3" t="s">
        <v>231</v>
      </c>
      <c r="C5327" s="3" t="s">
        <v>152</v>
      </c>
      <c r="D5327" s="4">
        <v>70800.027618228356</v>
      </c>
      <c r="E5327" t="str">
        <f t="shared" si="166"/>
        <v>May</v>
      </c>
      <c r="F5327" t="str">
        <f t="shared" si="167"/>
        <v>2023</v>
      </c>
    </row>
    <row r="5328" spans="1:6" x14ac:dyDescent="0.25">
      <c r="A5328" s="5" t="s">
        <v>249</v>
      </c>
      <c r="B5328" s="3" t="s">
        <v>231</v>
      </c>
      <c r="C5328" s="3" t="s">
        <v>153</v>
      </c>
      <c r="D5328" s="4">
        <v>69959.079965099983</v>
      </c>
      <c r="E5328" t="str">
        <f t="shared" si="166"/>
        <v>Jun</v>
      </c>
      <c r="F5328" t="str">
        <f t="shared" si="167"/>
        <v>2023</v>
      </c>
    </row>
    <row r="5329" spans="1:6" x14ac:dyDescent="0.25">
      <c r="A5329" s="5" t="s">
        <v>249</v>
      </c>
      <c r="B5329" s="3" t="s">
        <v>231</v>
      </c>
      <c r="C5329" s="3" t="s">
        <v>154</v>
      </c>
      <c r="D5329" s="4">
        <v>69129.422276486643</v>
      </c>
      <c r="E5329" t="str">
        <f t="shared" si="166"/>
        <v>Jul</v>
      </c>
      <c r="F5329" t="str">
        <f t="shared" si="167"/>
        <v>2023</v>
      </c>
    </row>
    <row r="5330" spans="1:6" x14ac:dyDescent="0.25">
      <c r="A5330" s="5" t="s">
        <v>249</v>
      </c>
      <c r="B5330" s="3" t="s">
        <v>231</v>
      </c>
      <c r="C5330" s="3" t="s">
        <v>155</v>
      </c>
      <c r="D5330" s="4">
        <v>68264.621809658609</v>
      </c>
      <c r="E5330" t="str">
        <f t="shared" si="166"/>
        <v>Aug</v>
      </c>
      <c r="F5330" t="str">
        <f t="shared" si="167"/>
        <v>2023</v>
      </c>
    </row>
    <row r="5331" spans="1:6" x14ac:dyDescent="0.25">
      <c r="A5331" s="5" t="s">
        <v>249</v>
      </c>
      <c r="B5331" s="3" t="s">
        <v>231</v>
      </c>
      <c r="C5331" s="3" t="s">
        <v>156</v>
      </c>
      <c r="D5331" s="4">
        <v>67457.04886905491</v>
      </c>
      <c r="E5331" t="str">
        <f t="shared" si="166"/>
        <v>Sep</v>
      </c>
      <c r="F5331" t="str">
        <f t="shared" si="167"/>
        <v>2023</v>
      </c>
    </row>
    <row r="5332" spans="1:6" x14ac:dyDescent="0.25">
      <c r="A5332" s="5" t="s">
        <v>249</v>
      </c>
      <c r="B5332" s="3" t="s">
        <v>231</v>
      </c>
      <c r="C5332" s="3" t="s">
        <v>157</v>
      </c>
      <c r="D5332" s="4">
        <v>66660.269404682855</v>
      </c>
      <c r="E5332" t="str">
        <f t="shared" si="166"/>
        <v>Oct</v>
      </c>
      <c r="F5332" t="str">
        <f t="shared" si="167"/>
        <v>2023</v>
      </c>
    </row>
    <row r="5333" spans="1:6" x14ac:dyDescent="0.25">
      <c r="A5333" s="5" t="s">
        <v>249</v>
      </c>
      <c r="B5333" s="3" t="s">
        <v>231</v>
      </c>
      <c r="C5333" s="3" t="s">
        <v>158</v>
      </c>
      <c r="D5333" s="4">
        <v>65874.12176905146</v>
      </c>
      <c r="E5333" t="str">
        <f t="shared" si="166"/>
        <v>Nov</v>
      </c>
      <c r="F5333" t="str">
        <f t="shared" si="167"/>
        <v>2023</v>
      </c>
    </row>
    <row r="5334" spans="1:6" x14ac:dyDescent="0.25">
      <c r="A5334" s="5" t="s">
        <v>249</v>
      </c>
      <c r="B5334" s="3" t="s">
        <v>231</v>
      </c>
      <c r="C5334" s="3" t="s">
        <v>159</v>
      </c>
      <c r="D5334" s="4">
        <v>65098.445053217096</v>
      </c>
      <c r="E5334" t="str">
        <f t="shared" si="166"/>
        <v>Dec</v>
      </c>
      <c r="F5334" t="str">
        <f t="shared" si="167"/>
        <v>2023</v>
      </c>
    </row>
    <row r="5335" spans="1:6" x14ac:dyDescent="0.25">
      <c r="A5335" s="5" t="s">
        <v>249</v>
      </c>
      <c r="B5335" s="3" t="s">
        <v>231</v>
      </c>
      <c r="C5335" s="3" t="s">
        <v>160</v>
      </c>
      <c r="D5335" s="4">
        <v>64333.084716951664</v>
      </c>
      <c r="E5335" t="str">
        <f t="shared" si="166"/>
        <v>Jan</v>
      </c>
      <c r="F5335" t="str">
        <f t="shared" si="167"/>
        <v>2024</v>
      </c>
    </row>
    <row r="5336" spans="1:6" x14ac:dyDescent="0.25">
      <c r="A5336" s="5" t="s">
        <v>249</v>
      </c>
      <c r="B5336" s="3" t="s">
        <v>231</v>
      </c>
      <c r="C5336" s="3" t="s">
        <v>161</v>
      </c>
      <c r="D5336" s="4">
        <v>63577.885997121884</v>
      </c>
      <c r="E5336" t="str">
        <f t="shared" si="166"/>
        <v>Feb</v>
      </c>
      <c r="F5336" t="str">
        <f t="shared" si="167"/>
        <v>2024</v>
      </c>
    </row>
    <row r="5337" spans="1:6" x14ac:dyDescent="0.25">
      <c r="A5337" s="5" t="s">
        <v>249</v>
      </c>
      <c r="B5337" s="3" t="s">
        <v>231</v>
      </c>
      <c r="C5337" s="3" t="s">
        <v>162</v>
      </c>
      <c r="D5337" s="4">
        <v>62832.69791495223</v>
      </c>
      <c r="E5337" t="str">
        <f t="shared" si="166"/>
        <v>Mar</v>
      </c>
      <c r="F5337" t="str">
        <f t="shared" si="167"/>
        <v>2024</v>
      </c>
    </row>
    <row r="5338" spans="1:6" x14ac:dyDescent="0.25">
      <c r="A5338" s="5" t="s">
        <v>249</v>
      </c>
      <c r="B5338" s="3" t="s">
        <v>231</v>
      </c>
      <c r="C5338" s="3" t="s">
        <v>163</v>
      </c>
      <c r="D5338" s="4">
        <v>62097.371191667175</v>
      </c>
      <c r="E5338" t="str">
        <f t="shared" si="166"/>
        <v>Apr</v>
      </c>
      <c r="F5338" t="str">
        <f t="shared" si="167"/>
        <v>2024</v>
      </c>
    </row>
    <row r="5339" spans="1:6" x14ac:dyDescent="0.25">
      <c r="A5339" s="5" t="s">
        <v>249</v>
      </c>
      <c r="B5339" s="3" t="s">
        <v>231</v>
      </c>
      <c r="C5339" s="3" t="s">
        <v>164</v>
      </c>
      <c r="D5339" s="4">
        <v>61371.760494301489</v>
      </c>
      <c r="E5339" t="str">
        <f t="shared" si="166"/>
        <v>May</v>
      </c>
      <c r="F5339" t="str">
        <f t="shared" si="167"/>
        <v>2024</v>
      </c>
    </row>
    <row r="5340" spans="1:6" x14ac:dyDescent="0.25">
      <c r="A5340" s="5" t="s">
        <v>249</v>
      </c>
      <c r="B5340" s="3" t="s">
        <v>231</v>
      </c>
      <c r="C5340" s="3" t="s">
        <v>165</v>
      </c>
      <c r="D5340" s="4">
        <v>60655.721428437406</v>
      </c>
      <c r="E5340" t="str">
        <f t="shared" si="166"/>
        <v>Jun</v>
      </c>
      <c r="F5340" t="str">
        <f t="shared" si="167"/>
        <v>2024</v>
      </c>
    </row>
    <row r="5341" spans="1:6" x14ac:dyDescent="0.25">
      <c r="A5341" s="5" t="s">
        <v>249</v>
      </c>
      <c r="B5341" s="3" t="s">
        <v>231</v>
      </c>
      <c r="C5341" s="3" t="s">
        <v>166</v>
      </c>
      <c r="D5341" s="4">
        <v>59949.112061109721</v>
      </c>
      <c r="E5341" t="str">
        <f t="shared" si="166"/>
        <v>Jul</v>
      </c>
      <c r="F5341" t="str">
        <f t="shared" si="167"/>
        <v>2024</v>
      </c>
    </row>
    <row r="5342" spans="1:6" x14ac:dyDescent="0.25">
      <c r="A5342" s="5" t="s">
        <v>249</v>
      </c>
      <c r="B5342" s="3" t="s">
        <v>231</v>
      </c>
      <c r="C5342" s="3" t="s">
        <v>167</v>
      </c>
      <c r="D5342" s="4">
        <v>59251.795066616134</v>
      </c>
      <c r="E5342" t="str">
        <f t="shared" si="166"/>
        <v>Aug</v>
      </c>
      <c r="F5342" t="str">
        <f t="shared" si="167"/>
        <v>2024</v>
      </c>
    </row>
    <row r="5343" spans="1:6" x14ac:dyDescent="0.25">
      <c r="A5343" s="5" t="s">
        <v>249</v>
      </c>
      <c r="B5343" s="3" t="s">
        <v>231</v>
      </c>
      <c r="C5343" s="3" t="s">
        <v>168</v>
      </c>
      <c r="D5343" s="4">
        <v>58563.630911991422</v>
      </c>
      <c r="E5343" t="str">
        <f t="shared" si="166"/>
        <v>Sep</v>
      </c>
      <c r="F5343" t="str">
        <f t="shared" si="167"/>
        <v>2024</v>
      </c>
    </row>
    <row r="5344" spans="1:6" x14ac:dyDescent="0.25">
      <c r="A5344" s="5" t="s">
        <v>249</v>
      </c>
      <c r="B5344" s="3" t="s">
        <v>231</v>
      </c>
      <c r="C5344" s="3" t="s">
        <v>169</v>
      </c>
      <c r="D5344" s="4">
        <v>57884.48765589104</v>
      </c>
      <c r="E5344" t="str">
        <f t="shared" si="166"/>
        <v>Oct</v>
      </c>
      <c r="F5344" t="str">
        <f t="shared" si="167"/>
        <v>2024</v>
      </c>
    </row>
    <row r="5345" spans="1:6" x14ac:dyDescent="0.25">
      <c r="A5345" s="5" t="s">
        <v>249</v>
      </c>
      <c r="B5345" s="3" t="s">
        <v>231</v>
      </c>
      <c r="C5345" s="3" t="s">
        <v>170</v>
      </c>
      <c r="D5345" s="4">
        <v>57214.227665349783</v>
      </c>
      <c r="E5345" t="str">
        <f t="shared" si="166"/>
        <v>Nov</v>
      </c>
      <c r="F5345" t="str">
        <f t="shared" si="167"/>
        <v>2024</v>
      </c>
    </row>
    <row r="5346" spans="1:6" x14ac:dyDescent="0.25">
      <c r="A5346" s="5" t="s">
        <v>249</v>
      </c>
      <c r="B5346" s="3" t="s">
        <v>231</v>
      </c>
      <c r="C5346" s="3" t="s">
        <v>171</v>
      </c>
      <c r="D5346" s="4">
        <v>56552.726467738597</v>
      </c>
      <c r="E5346" t="str">
        <f t="shared" si="166"/>
        <v>Dec</v>
      </c>
      <c r="F5346" t="str">
        <f t="shared" si="167"/>
        <v>2024</v>
      </c>
    </row>
    <row r="5347" spans="1:6" x14ac:dyDescent="0.25">
      <c r="A5347" s="5" t="s">
        <v>249</v>
      </c>
      <c r="B5347" s="3" t="s">
        <v>231</v>
      </c>
      <c r="C5347" s="3" t="s">
        <v>172</v>
      </c>
      <c r="D5347" s="4">
        <v>55899.85171445</v>
      </c>
      <c r="E5347" t="str">
        <f t="shared" si="166"/>
        <v>Jan</v>
      </c>
      <c r="F5347" t="str">
        <f t="shared" si="167"/>
        <v>2025</v>
      </c>
    </row>
    <row r="5348" spans="1:6" x14ac:dyDescent="0.25">
      <c r="A5348" s="5" t="s">
        <v>249</v>
      </c>
      <c r="B5348" s="3" t="s">
        <v>231</v>
      </c>
      <c r="C5348" s="3" t="s">
        <v>173</v>
      </c>
      <c r="D5348" s="4">
        <v>55255.47758704461</v>
      </c>
      <c r="E5348" t="str">
        <f t="shared" si="166"/>
        <v>Feb</v>
      </c>
      <c r="F5348" t="str">
        <f t="shared" si="167"/>
        <v>2025</v>
      </c>
    </row>
    <row r="5349" spans="1:6" x14ac:dyDescent="0.25">
      <c r="A5349" s="5" t="s">
        <v>249</v>
      </c>
      <c r="B5349" s="3" t="s">
        <v>231</v>
      </c>
      <c r="C5349" s="3" t="s">
        <v>174</v>
      </c>
      <c r="D5349" s="4">
        <v>54700.999986308074</v>
      </c>
      <c r="E5349" t="str">
        <f t="shared" si="166"/>
        <v>Mar</v>
      </c>
      <c r="F5349" t="str">
        <f t="shared" si="167"/>
        <v>2025</v>
      </c>
    </row>
    <row r="5350" spans="1:6" x14ac:dyDescent="0.25">
      <c r="A5350" s="5" t="s">
        <v>249</v>
      </c>
      <c r="B5350" s="3" t="s">
        <v>231</v>
      </c>
      <c r="C5350" s="3" t="s">
        <v>175</v>
      </c>
      <c r="D5350" s="4">
        <v>54072.590013958121</v>
      </c>
      <c r="E5350" t="str">
        <f t="shared" si="166"/>
        <v>Apr</v>
      </c>
      <c r="F5350" t="str">
        <f t="shared" si="167"/>
        <v>2025</v>
      </c>
    </row>
    <row r="5351" spans="1:6" x14ac:dyDescent="0.25">
      <c r="A5351" s="5" t="s">
        <v>249</v>
      </c>
      <c r="B5351" s="3" t="s">
        <v>231</v>
      </c>
      <c r="C5351" s="3" t="s">
        <v>176</v>
      </c>
      <c r="D5351" s="4">
        <v>53452.320488151585</v>
      </c>
      <c r="E5351" t="str">
        <f t="shared" si="166"/>
        <v>May</v>
      </c>
      <c r="F5351" t="str">
        <f t="shared" si="167"/>
        <v>2025</v>
      </c>
    </row>
    <row r="5352" spans="1:6" x14ac:dyDescent="0.25">
      <c r="A5352" s="5" t="s">
        <v>249</v>
      </c>
      <c r="B5352" s="3" t="s">
        <v>231</v>
      </c>
      <c r="C5352" s="3" t="s">
        <v>177</v>
      </c>
      <c r="D5352" s="4">
        <v>52840.070451901651</v>
      </c>
      <c r="E5352" t="str">
        <f t="shared" si="166"/>
        <v>Jun</v>
      </c>
      <c r="F5352" t="str">
        <f t="shared" si="167"/>
        <v>2025</v>
      </c>
    </row>
    <row r="5353" spans="1:6" x14ac:dyDescent="0.25">
      <c r="A5353" s="5" t="s">
        <v>249</v>
      </c>
      <c r="B5353" s="3" t="s">
        <v>231</v>
      </c>
      <c r="C5353" s="3" t="s">
        <v>178</v>
      </c>
      <c r="D5353" s="4">
        <v>52235.727378389602</v>
      </c>
      <c r="E5353" t="str">
        <f t="shared" si="166"/>
        <v>Jul</v>
      </c>
      <c r="F5353" t="str">
        <f t="shared" si="167"/>
        <v>2025</v>
      </c>
    </row>
    <row r="5354" spans="1:6" x14ac:dyDescent="0.25">
      <c r="A5354" s="5" t="s">
        <v>249</v>
      </c>
      <c r="B5354" s="3" t="s">
        <v>231</v>
      </c>
      <c r="C5354" s="3" t="s">
        <v>179</v>
      </c>
      <c r="D5354" s="4">
        <v>51639.173172081188</v>
      </c>
      <c r="E5354" t="str">
        <f t="shared" si="166"/>
        <v>Aug</v>
      </c>
      <c r="F5354" t="str">
        <f t="shared" si="167"/>
        <v>2025</v>
      </c>
    </row>
    <row r="5355" spans="1:6" x14ac:dyDescent="0.25">
      <c r="A5355" s="5" t="s">
        <v>249</v>
      </c>
      <c r="B5355" s="3" t="s">
        <v>231</v>
      </c>
      <c r="C5355" s="3" t="s">
        <v>180</v>
      </c>
      <c r="D5355" s="4">
        <v>51050.295183252507</v>
      </c>
      <c r="E5355" t="str">
        <f t="shared" si="166"/>
        <v>Sep</v>
      </c>
      <c r="F5355" t="str">
        <f t="shared" si="167"/>
        <v>2025</v>
      </c>
    </row>
    <row r="5356" spans="1:6" x14ac:dyDescent="0.25">
      <c r="A5356" s="5" t="s">
        <v>249</v>
      </c>
      <c r="B5356" s="3" t="s">
        <v>231</v>
      </c>
      <c r="C5356" s="3" t="s">
        <v>181</v>
      </c>
      <c r="D5356" s="4">
        <v>50468.98556944255</v>
      </c>
      <c r="E5356" t="str">
        <f t="shared" si="166"/>
        <v>Oct</v>
      </c>
      <c r="F5356" t="str">
        <f t="shared" si="167"/>
        <v>2025</v>
      </c>
    </row>
    <row r="5357" spans="1:6" x14ac:dyDescent="0.25">
      <c r="A5357" s="5" t="s">
        <v>249</v>
      </c>
      <c r="B5357" s="3" t="s">
        <v>231</v>
      </c>
      <c r="C5357" s="3" t="s">
        <v>182</v>
      </c>
      <c r="D5357" s="4">
        <v>49895.134242380016</v>
      </c>
      <c r="E5357" t="str">
        <f t="shared" si="166"/>
        <v>Nov</v>
      </c>
      <c r="F5357" t="str">
        <f t="shared" si="167"/>
        <v>2025</v>
      </c>
    </row>
    <row r="5358" spans="1:6" x14ac:dyDescent="0.25">
      <c r="A5358" s="5" t="s">
        <v>249</v>
      </c>
      <c r="B5358" s="3" t="s">
        <v>231</v>
      </c>
      <c r="C5358" s="3" t="s">
        <v>183</v>
      </c>
      <c r="D5358" s="4">
        <v>49328.631913793572</v>
      </c>
      <c r="E5358" t="str">
        <f t="shared" si="166"/>
        <v>Dec</v>
      </c>
      <c r="F5358" t="str">
        <f t="shared" si="167"/>
        <v>2025</v>
      </c>
    </row>
    <row r="5359" spans="1:6" x14ac:dyDescent="0.25">
      <c r="A5359" s="5" t="s">
        <v>249</v>
      </c>
      <c r="B5359" s="3" t="s">
        <v>231</v>
      </c>
      <c r="C5359" s="3" t="s">
        <v>184</v>
      </c>
      <c r="D5359" s="4">
        <v>48769.375664127394</v>
      </c>
      <c r="E5359" t="str">
        <f t="shared" si="166"/>
        <v>Jan</v>
      </c>
      <c r="F5359" t="str">
        <f t="shared" si="167"/>
        <v>2026</v>
      </c>
    </row>
    <row r="5360" spans="1:6" x14ac:dyDescent="0.25">
      <c r="A5360" s="5" t="s">
        <v>249</v>
      </c>
      <c r="B5360" s="3" t="s">
        <v>231</v>
      </c>
      <c r="C5360" s="3" t="s">
        <v>185</v>
      </c>
      <c r="D5360" s="4">
        <v>48217.258966562709</v>
      </c>
      <c r="E5360" t="str">
        <f t="shared" si="166"/>
        <v>Feb</v>
      </c>
      <c r="F5360" t="str">
        <f t="shared" si="167"/>
        <v>2026</v>
      </c>
    </row>
    <row r="5361" spans="1:6" x14ac:dyDescent="0.25">
      <c r="A5361" s="5" t="s">
        <v>249</v>
      </c>
      <c r="B5361" s="3" t="s">
        <v>231</v>
      </c>
      <c r="C5361" s="3" t="s">
        <v>186</v>
      </c>
      <c r="D5361" s="4">
        <v>47672.182324448877</v>
      </c>
      <c r="E5361" t="str">
        <f t="shared" si="166"/>
        <v>Mar</v>
      </c>
      <c r="F5361" t="str">
        <f t="shared" si="167"/>
        <v>2026</v>
      </c>
    </row>
    <row r="5362" spans="1:6" x14ac:dyDescent="0.25">
      <c r="A5362" s="5" t="s">
        <v>249</v>
      </c>
      <c r="B5362" s="3" t="s">
        <v>231</v>
      </c>
      <c r="C5362" s="3" t="s">
        <v>187</v>
      </c>
      <c r="D5362" s="4">
        <v>47134.04177241974</v>
      </c>
      <c r="E5362" t="str">
        <f t="shared" si="166"/>
        <v>Apr</v>
      </c>
      <c r="F5362" t="str">
        <f t="shared" si="167"/>
        <v>2026</v>
      </c>
    </row>
    <row r="5363" spans="1:6" x14ac:dyDescent="0.25">
      <c r="A5363" s="5" t="s">
        <v>249</v>
      </c>
      <c r="B5363" s="3" t="s">
        <v>231</v>
      </c>
      <c r="C5363" s="3" t="s">
        <v>189</v>
      </c>
      <c r="D5363" s="4">
        <v>46602.741836729751</v>
      </c>
      <c r="E5363" t="str">
        <f t="shared" si="166"/>
        <v>May</v>
      </c>
      <c r="F5363" t="str">
        <f t="shared" si="167"/>
        <v>2026</v>
      </c>
    </row>
    <row r="5364" spans="1:6" x14ac:dyDescent="0.25">
      <c r="A5364" s="5" t="s">
        <v>249</v>
      </c>
      <c r="B5364" s="3" t="s">
        <v>231</v>
      </c>
      <c r="C5364" s="3" t="s">
        <v>191</v>
      </c>
      <c r="D5364" s="4">
        <v>46078.184059275693</v>
      </c>
      <c r="E5364" t="str">
        <f t="shared" si="166"/>
        <v>Jun</v>
      </c>
      <c r="F5364" t="str">
        <f t="shared" si="167"/>
        <v>2026</v>
      </c>
    </row>
    <row r="5365" spans="1:6" x14ac:dyDescent="0.25">
      <c r="A5365" s="5" t="s">
        <v>249</v>
      </c>
      <c r="B5365" s="3" t="s">
        <v>231</v>
      </c>
      <c r="C5365" s="3" t="s">
        <v>192</v>
      </c>
      <c r="D5365" s="4">
        <v>3813.3774971356697</v>
      </c>
      <c r="E5365" t="str">
        <f t="shared" si="166"/>
        <v>Jul</v>
      </c>
      <c r="F5365" t="str">
        <f t="shared" si="167"/>
        <v>2026</v>
      </c>
    </row>
    <row r="5366" spans="1:6" x14ac:dyDescent="0.25">
      <c r="A5366" s="5" t="s">
        <v>249</v>
      </c>
      <c r="B5366" s="3" t="s">
        <v>231</v>
      </c>
      <c r="C5366" s="3" t="s">
        <v>193</v>
      </c>
      <c r="D5366" s="4">
        <v>3797.5483059534986</v>
      </c>
      <c r="E5366" t="str">
        <f t="shared" si="166"/>
        <v>Aug</v>
      </c>
      <c r="F5366" t="str">
        <f t="shared" si="167"/>
        <v>2026</v>
      </c>
    </row>
    <row r="5367" spans="1:6" x14ac:dyDescent="0.25">
      <c r="A5367" s="5" t="s">
        <v>249</v>
      </c>
      <c r="B5367" s="3" t="s">
        <v>231</v>
      </c>
      <c r="C5367" s="3" t="s">
        <v>194</v>
      </c>
      <c r="D5367" s="4">
        <v>3781.7837237149283</v>
      </c>
      <c r="E5367" t="str">
        <f t="shared" si="166"/>
        <v>Sep</v>
      </c>
      <c r="F5367" t="str">
        <f t="shared" si="167"/>
        <v>2026</v>
      </c>
    </row>
    <row r="5368" spans="1:6" x14ac:dyDescent="0.25">
      <c r="A5368" s="5" t="s">
        <v>249</v>
      </c>
      <c r="B5368" s="3" t="s">
        <v>231</v>
      </c>
      <c r="C5368" s="3" t="s">
        <v>195</v>
      </c>
      <c r="D5368" s="4">
        <v>3766.0863347777022</v>
      </c>
      <c r="E5368" t="str">
        <f t="shared" si="166"/>
        <v>Oct</v>
      </c>
      <c r="F5368" t="str">
        <f t="shared" si="167"/>
        <v>2026</v>
      </c>
    </row>
    <row r="5369" spans="1:6" x14ac:dyDescent="0.25">
      <c r="A5369" s="5" t="s">
        <v>249</v>
      </c>
      <c r="B5369" s="3" t="s">
        <v>232</v>
      </c>
      <c r="C5369" s="3" t="s">
        <v>11</v>
      </c>
      <c r="D5369" s="4">
        <v>4221693.7702253452</v>
      </c>
      <c r="E5369" t="str">
        <f t="shared" si="166"/>
        <v>Aug</v>
      </c>
      <c r="F5369" t="str">
        <f t="shared" si="167"/>
        <v>2011</v>
      </c>
    </row>
    <row r="5370" spans="1:6" x14ac:dyDescent="0.25">
      <c r="A5370" s="5" t="s">
        <v>249</v>
      </c>
      <c r="B5370" s="3" t="s">
        <v>232</v>
      </c>
      <c r="C5370" s="3" t="s">
        <v>12</v>
      </c>
      <c r="D5370" s="4">
        <v>9532980.5565748792</v>
      </c>
      <c r="E5370" t="str">
        <f t="shared" si="166"/>
        <v>Sep</v>
      </c>
      <c r="F5370" t="str">
        <f t="shared" si="167"/>
        <v>2011</v>
      </c>
    </row>
    <row r="5371" spans="1:6" x14ac:dyDescent="0.25">
      <c r="A5371" s="5" t="s">
        <v>249</v>
      </c>
      <c r="B5371" s="3" t="s">
        <v>232</v>
      </c>
      <c r="C5371" s="3" t="s">
        <v>13</v>
      </c>
      <c r="D5371" s="4">
        <v>7387825.2798040817</v>
      </c>
      <c r="E5371" t="str">
        <f t="shared" si="166"/>
        <v>Oct</v>
      </c>
      <c r="F5371" t="str">
        <f t="shared" si="167"/>
        <v>2011</v>
      </c>
    </row>
    <row r="5372" spans="1:6" x14ac:dyDescent="0.25">
      <c r="A5372" s="5" t="s">
        <v>249</v>
      </c>
      <c r="B5372" s="3" t="s">
        <v>232</v>
      </c>
      <c r="C5372" s="3" t="s">
        <v>14</v>
      </c>
      <c r="D5372" s="4">
        <v>5809972.5381108802</v>
      </c>
      <c r="E5372" t="str">
        <f t="shared" si="166"/>
        <v>Nov</v>
      </c>
      <c r="F5372" t="str">
        <f t="shared" si="167"/>
        <v>2011</v>
      </c>
    </row>
    <row r="5373" spans="1:6" x14ac:dyDescent="0.25">
      <c r="A5373" s="5" t="s">
        <v>249</v>
      </c>
      <c r="B5373" s="3" t="s">
        <v>232</v>
      </c>
      <c r="C5373" s="3" t="s">
        <v>15</v>
      </c>
      <c r="D5373" s="4">
        <v>4924467.3125044964</v>
      </c>
      <c r="E5373" t="str">
        <f t="shared" si="166"/>
        <v>Dec</v>
      </c>
      <c r="F5373" t="str">
        <f t="shared" si="167"/>
        <v>2011</v>
      </c>
    </row>
    <row r="5374" spans="1:6" x14ac:dyDescent="0.25">
      <c r="A5374" s="5" t="s">
        <v>249</v>
      </c>
      <c r="B5374" s="3" t="s">
        <v>232</v>
      </c>
      <c r="C5374" s="3" t="s">
        <v>16</v>
      </c>
      <c r="D5374" s="4">
        <v>4513443.4063777905</v>
      </c>
      <c r="E5374" t="str">
        <f t="shared" si="166"/>
        <v>Jan</v>
      </c>
      <c r="F5374" t="str">
        <f t="shared" si="167"/>
        <v>2012</v>
      </c>
    </row>
    <row r="5375" spans="1:6" x14ac:dyDescent="0.25">
      <c r="A5375" s="5" t="s">
        <v>249</v>
      </c>
      <c r="B5375" s="3" t="s">
        <v>232</v>
      </c>
      <c r="C5375" s="3" t="s">
        <v>17</v>
      </c>
      <c r="D5375" s="4">
        <v>4078332.3100322937</v>
      </c>
      <c r="E5375" t="str">
        <f t="shared" si="166"/>
        <v>Feb</v>
      </c>
      <c r="F5375" t="str">
        <f t="shared" si="167"/>
        <v>2012</v>
      </c>
    </row>
    <row r="5376" spans="1:6" x14ac:dyDescent="0.25">
      <c r="A5376" s="5" t="s">
        <v>249</v>
      </c>
      <c r="B5376" s="3" t="s">
        <v>232</v>
      </c>
      <c r="C5376" s="3" t="s">
        <v>18</v>
      </c>
      <c r="D5376" s="4">
        <v>3862278.4077713322</v>
      </c>
      <c r="E5376" t="str">
        <f t="shared" si="166"/>
        <v>Mar</v>
      </c>
      <c r="F5376" t="str">
        <f t="shared" si="167"/>
        <v>2012</v>
      </c>
    </row>
    <row r="5377" spans="1:6" x14ac:dyDescent="0.25">
      <c r="A5377" s="5" t="s">
        <v>249</v>
      </c>
      <c r="B5377" s="3" t="s">
        <v>232</v>
      </c>
      <c r="C5377" s="3" t="s">
        <v>19</v>
      </c>
      <c r="D5377" s="4">
        <v>3739030.8982692682</v>
      </c>
      <c r="E5377" t="str">
        <f t="shared" si="166"/>
        <v>Apr</v>
      </c>
      <c r="F5377" t="str">
        <f t="shared" si="167"/>
        <v>2012</v>
      </c>
    </row>
    <row r="5378" spans="1:6" x14ac:dyDescent="0.25">
      <c r="A5378" s="5" t="s">
        <v>249</v>
      </c>
      <c r="B5378" s="3" t="s">
        <v>232</v>
      </c>
      <c r="C5378" s="3" t="s">
        <v>20</v>
      </c>
      <c r="D5378" s="4">
        <v>3679548.7214868376</v>
      </c>
      <c r="E5378" t="str">
        <f t="shared" si="166"/>
        <v>May</v>
      </c>
      <c r="F5378" t="str">
        <f t="shared" si="167"/>
        <v>2012</v>
      </c>
    </row>
    <row r="5379" spans="1:6" x14ac:dyDescent="0.25">
      <c r="A5379" s="5" t="s">
        <v>249</v>
      </c>
      <c r="B5379" s="3" t="s">
        <v>232</v>
      </c>
      <c r="C5379" s="3" t="s">
        <v>21</v>
      </c>
      <c r="D5379" s="4">
        <v>3528619.4125527903</v>
      </c>
      <c r="E5379" t="str">
        <f t="shared" ref="E5379:E5442" si="168">MID(C5379,1,3)</f>
        <v>Jun</v>
      </c>
      <c r="F5379" t="str">
        <f t="shared" ref="F5379:F5442" si="169">MID(C5379,5,4)</f>
        <v>2012</v>
      </c>
    </row>
    <row r="5380" spans="1:6" x14ac:dyDescent="0.25">
      <c r="A5380" s="5" t="s">
        <v>249</v>
      </c>
      <c r="B5380" s="3" t="s">
        <v>232</v>
      </c>
      <c r="C5380" s="3" t="s">
        <v>22</v>
      </c>
      <c r="D5380" s="4">
        <v>3458215.5595873343</v>
      </c>
      <c r="E5380" t="str">
        <f t="shared" si="168"/>
        <v>Jul</v>
      </c>
      <c r="F5380" t="str">
        <f t="shared" si="169"/>
        <v>2012</v>
      </c>
    </row>
    <row r="5381" spans="1:6" x14ac:dyDescent="0.25">
      <c r="A5381" s="5" t="s">
        <v>249</v>
      </c>
      <c r="B5381" s="3" t="s">
        <v>232</v>
      </c>
      <c r="C5381" s="3" t="s">
        <v>23</v>
      </c>
      <c r="D5381" s="4">
        <v>3574139.081232368</v>
      </c>
      <c r="E5381" t="str">
        <f t="shared" si="168"/>
        <v>Aug</v>
      </c>
      <c r="F5381" t="str">
        <f t="shared" si="169"/>
        <v>2012</v>
      </c>
    </row>
    <row r="5382" spans="1:6" x14ac:dyDescent="0.25">
      <c r="A5382" s="5" t="s">
        <v>249</v>
      </c>
      <c r="B5382" s="3" t="s">
        <v>232</v>
      </c>
      <c r="C5382" s="3" t="s">
        <v>24</v>
      </c>
      <c r="D5382" s="4">
        <v>3706046.9057011921</v>
      </c>
      <c r="E5382" t="str">
        <f t="shared" si="168"/>
        <v>Sep</v>
      </c>
      <c r="F5382" t="str">
        <f t="shared" si="169"/>
        <v>2012</v>
      </c>
    </row>
    <row r="5383" spans="1:6" x14ac:dyDescent="0.25">
      <c r="A5383" s="5" t="s">
        <v>249</v>
      </c>
      <c r="B5383" s="3" t="s">
        <v>232</v>
      </c>
      <c r="C5383" s="3" t="s">
        <v>25</v>
      </c>
      <c r="D5383" s="4">
        <v>3856721.701285609</v>
      </c>
      <c r="E5383" t="str">
        <f t="shared" si="168"/>
        <v>Oct</v>
      </c>
      <c r="F5383" t="str">
        <f t="shared" si="169"/>
        <v>2012</v>
      </c>
    </row>
    <row r="5384" spans="1:6" x14ac:dyDescent="0.25">
      <c r="A5384" s="5" t="s">
        <v>249</v>
      </c>
      <c r="B5384" s="3" t="s">
        <v>232</v>
      </c>
      <c r="C5384" s="3" t="s">
        <v>26</v>
      </c>
      <c r="D5384" s="4">
        <v>3941888.2276046518</v>
      </c>
      <c r="E5384" t="str">
        <f t="shared" si="168"/>
        <v>Nov</v>
      </c>
      <c r="F5384" t="str">
        <f t="shared" si="169"/>
        <v>2012</v>
      </c>
    </row>
    <row r="5385" spans="1:6" x14ac:dyDescent="0.25">
      <c r="A5385" s="5" t="s">
        <v>249</v>
      </c>
      <c r="B5385" s="3" t="s">
        <v>232</v>
      </c>
      <c r="C5385" s="3" t="s">
        <v>27</v>
      </c>
      <c r="D5385" s="4">
        <v>3868241.447706453</v>
      </c>
      <c r="E5385" t="str">
        <f t="shared" si="168"/>
        <v>Dec</v>
      </c>
      <c r="F5385" t="str">
        <f t="shared" si="169"/>
        <v>2012</v>
      </c>
    </row>
    <row r="5386" spans="1:6" x14ac:dyDescent="0.25">
      <c r="A5386" s="5" t="s">
        <v>249</v>
      </c>
      <c r="B5386" s="3" t="s">
        <v>232</v>
      </c>
      <c r="C5386" s="3" t="s">
        <v>28</v>
      </c>
      <c r="D5386" s="4">
        <v>3685854.0545224766</v>
      </c>
      <c r="E5386" t="str">
        <f t="shared" si="168"/>
        <v>Jan</v>
      </c>
      <c r="F5386" t="str">
        <f t="shared" si="169"/>
        <v>2013</v>
      </c>
    </row>
    <row r="5387" spans="1:6" x14ac:dyDescent="0.25">
      <c r="A5387" s="5" t="s">
        <v>249</v>
      </c>
      <c r="B5387" s="3" t="s">
        <v>232</v>
      </c>
      <c r="C5387" s="3" t="s">
        <v>29</v>
      </c>
      <c r="D5387" s="4">
        <v>3587589.9367272039</v>
      </c>
      <c r="E5387" t="str">
        <f t="shared" si="168"/>
        <v>Feb</v>
      </c>
      <c r="F5387" t="str">
        <f t="shared" si="169"/>
        <v>2013</v>
      </c>
    </row>
    <row r="5388" spans="1:6" x14ac:dyDescent="0.25">
      <c r="A5388" s="5" t="s">
        <v>249</v>
      </c>
      <c r="B5388" s="3" t="s">
        <v>232</v>
      </c>
      <c r="C5388" s="3" t="s">
        <v>30</v>
      </c>
      <c r="D5388" s="4">
        <v>3457408.2733472362</v>
      </c>
      <c r="E5388" t="str">
        <f t="shared" si="168"/>
        <v>Mar</v>
      </c>
      <c r="F5388" t="str">
        <f t="shared" si="169"/>
        <v>2013</v>
      </c>
    </row>
    <row r="5389" spans="1:6" x14ac:dyDescent="0.25">
      <c r="A5389" s="5" t="s">
        <v>249</v>
      </c>
      <c r="B5389" s="3" t="s">
        <v>232</v>
      </c>
      <c r="C5389" s="3" t="s">
        <v>31</v>
      </c>
      <c r="D5389" s="4">
        <v>3190117.9057041788</v>
      </c>
      <c r="E5389" t="str">
        <f t="shared" si="168"/>
        <v>Apr</v>
      </c>
      <c r="F5389" t="str">
        <f t="shared" si="169"/>
        <v>2013</v>
      </c>
    </row>
    <row r="5390" spans="1:6" x14ac:dyDescent="0.25">
      <c r="A5390" s="5" t="s">
        <v>249</v>
      </c>
      <c r="B5390" s="3" t="s">
        <v>232</v>
      </c>
      <c r="C5390" s="3" t="s">
        <v>32</v>
      </c>
      <c r="D5390" s="4">
        <v>2967537.3764860751</v>
      </c>
      <c r="E5390" t="str">
        <f t="shared" si="168"/>
        <v>May</v>
      </c>
      <c r="F5390" t="str">
        <f t="shared" si="169"/>
        <v>2013</v>
      </c>
    </row>
    <row r="5391" spans="1:6" x14ac:dyDescent="0.25">
      <c r="A5391" s="5" t="s">
        <v>249</v>
      </c>
      <c r="B5391" s="3" t="s">
        <v>232</v>
      </c>
      <c r="C5391" s="3" t="s">
        <v>33</v>
      </c>
      <c r="D5391" s="4">
        <v>2785858.0993349035</v>
      </c>
      <c r="E5391" t="str">
        <f t="shared" si="168"/>
        <v>Jun</v>
      </c>
      <c r="F5391" t="str">
        <f t="shared" si="169"/>
        <v>2013</v>
      </c>
    </row>
    <row r="5392" spans="1:6" x14ac:dyDescent="0.25">
      <c r="A5392" s="5" t="s">
        <v>249</v>
      </c>
      <c r="B5392" s="3" t="s">
        <v>232</v>
      </c>
      <c r="C5392" s="3" t="s">
        <v>34</v>
      </c>
      <c r="D5392" s="4">
        <v>2647412.2425974831</v>
      </c>
      <c r="E5392" t="str">
        <f t="shared" si="168"/>
        <v>Jul</v>
      </c>
      <c r="F5392" t="str">
        <f t="shared" si="169"/>
        <v>2013</v>
      </c>
    </row>
    <row r="5393" spans="1:6" x14ac:dyDescent="0.25">
      <c r="A5393" s="5" t="s">
        <v>249</v>
      </c>
      <c r="B5393" s="3" t="s">
        <v>232</v>
      </c>
      <c r="C5393" s="3" t="s">
        <v>35</v>
      </c>
      <c r="D5393" s="4">
        <v>2504065.5704546105</v>
      </c>
      <c r="E5393" t="str">
        <f t="shared" si="168"/>
        <v>Aug</v>
      </c>
      <c r="F5393" t="str">
        <f t="shared" si="169"/>
        <v>2013</v>
      </c>
    </row>
    <row r="5394" spans="1:6" x14ac:dyDescent="0.25">
      <c r="A5394" s="5" t="s">
        <v>249</v>
      </c>
      <c r="B5394" s="3" t="s">
        <v>232</v>
      </c>
      <c r="C5394" s="3" t="s">
        <v>36</v>
      </c>
      <c r="D5394" s="4">
        <v>2386263.8610878037</v>
      </c>
      <c r="E5394" t="str">
        <f t="shared" si="168"/>
        <v>Sep</v>
      </c>
      <c r="F5394" t="str">
        <f t="shared" si="169"/>
        <v>2013</v>
      </c>
    </row>
    <row r="5395" spans="1:6" x14ac:dyDescent="0.25">
      <c r="A5395" s="5" t="s">
        <v>249</v>
      </c>
      <c r="B5395" s="3" t="s">
        <v>232</v>
      </c>
      <c r="C5395" s="3" t="s">
        <v>37</v>
      </c>
      <c r="D5395" s="4">
        <v>2310054.7384861927</v>
      </c>
      <c r="E5395" t="str">
        <f t="shared" si="168"/>
        <v>Oct</v>
      </c>
      <c r="F5395" t="str">
        <f t="shared" si="169"/>
        <v>2013</v>
      </c>
    </row>
    <row r="5396" spans="1:6" x14ac:dyDescent="0.25">
      <c r="A5396" s="5" t="s">
        <v>249</v>
      </c>
      <c r="B5396" s="3" t="s">
        <v>232</v>
      </c>
      <c r="C5396" s="3" t="s">
        <v>38</v>
      </c>
      <c r="D5396" s="4">
        <v>2239831.6777206436</v>
      </c>
      <c r="E5396" t="str">
        <f t="shared" si="168"/>
        <v>Nov</v>
      </c>
      <c r="F5396" t="str">
        <f t="shared" si="169"/>
        <v>2013</v>
      </c>
    </row>
    <row r="5397" spans="1:6" x14ac:dyDescent="0.25">
      <c r="A5397" s="5" t="s">
        <v>249</v>
      </c>
      <c r="B5397" s="3" t="s">
        <v>232</v>
      </c>
      <c r="C5397" s="3" t="s">
        <v>39</v>
      </c>
      <c r="D5397" s="4">
        <v>2148957.9096014947</v>
      </c>
      <c r="E5397" t="str">
        <f t="shared" si="168"/>
        <v>Dec</v>
      </c>
      <c r="F5397" t="str">
        <f t="shared" si="169"/>
        <v>2013</v>
      </c>
    </row>
    <row r="5398" spans="1:6" x14ac:dyDescent="0.25">
      <c r="A5398" s="5" t="s">
        <v>249</v>
      </c>
      <c r="B5398" s="3" t="s">
        <v>232</v>
      </c>
      <c r="C5398" s="3" t="s">
        <v>40</v>
      </c>
      <c r="D5398" s="4">
        <v>2053835.4202881639</v>
      </c>
      <c r="E5398" t="str">
        <f t="shared" si="168"/>
        <v>Jan</v>
      </c>
      <c r="F5398" t="str">
        <f t="shared" si="169"/>
        <v>2014</v>
      </c>
    </row>
    <row r="5399" spans="1:6" x14ac:dyDescent="0.25">
      <c r="A5399" s="5" t="s">
        <v>249</v>
      </c>
      <c r="B5399" s="3" t="s">
        <v>232</v>
      </c>
      <c r="C5399" s="3" t="s">
        <v>41</v>
      </c>
      <c r="D5399" s="4">
        <v>1995587.2413299817</v>
      </c>
      <c r="E5399" t="str">
        <f t="shared" si="168"/>
        <v>Feb</v>
      </c>
      <c r="F5399" t="str">
        <f t="shared" si="169"/>
        <v>2014</v>
      </c>
    </row>
    <row r="5400" spans="1:6" x14ac:dyDescent="0.25">
      <c r="A5400" s="5" t="s">
        <v>249</v>
      </c>
      <c r="B5400" s="3" t="s">
        <v>232</v>
      </c>
      <c r="C5400" s="3" t="s">
        <v>42</v>
      </c>
      <c r="D5400" s="4">
        <v>1928172.9730426231</v>
      </c>
      <c r="E5400" t="str">
        <f t="shared" si="168"/>
        <v>Mar</v>
      </c>
      <c r="F5400" t="str">
        <f t="shared" si="169"/>
        <v>2014</v>
      </c>
    </row>
    <row r="5401" spans="1:6" x14ac:dyDescent="0.25">
      <c r="A5401" s="5" t="s">
        <v>249</v>
      </c>
      <c r="B5401" s="3" t="s">
        <v>232</v>
      </c>
      <c r="C5401" s="3" t="s">
        <v>43</v>
      </c>
      <c r="D5401" s="4">
        <v>1845510.377687277</v>
      </c>
      <c r="E5401" t="str">
        <f t="shared" si="168"/>
        <v>Apr</v>
      </c>
      <c r="F5401" t="str">
        <f t="shared" si="169"/>
        <v>2014</v>
      </c>
    </row>
    <row r="5402" spans="1:6" x14ac:dyDescent="0.25">
      <c r="A5402" s="5" t="s">
        <v>249</v>
      </c>
      <c r="B5402" s="3" t="s">
        <v>232</v>
      </c>
      <c r="C5402" s="3" t="s">
        <v>44</v>
      </c>
      <c r="D5402" s="4">
        <v>1782690.6085901861</v>
      </c>
      <c r="E5402" t="str">
        <f t="shared" si="168"/>
        <v>May</v>
      </c>
      <c r="F5402" t="str">
        <f t="shared" si="169"/>
        <v>2014</v>
      </c>
    </row>
    <row r="5403" spans="1:6" x14ac:dyDescent="0.25">
      <c r="A5403" s="5" t="s">
        <v>249</v>
      </c>
      <c r="B5403" s="3" t="s">
        <v>232</v>
      </c>
      <c r="C5403" s="3" t="s">
        <v>45</v>
      </c>
      <c r="D5403" s="4">
        <v>1721774.0178430381</v>
      </c>
      <c r="E5403" t="str">
        <f t="shared" si="168"/>
        <v>Jun</v>
      </c>
      <c r="F5403" t="str">
        <f t="shared" si="169"/>
        <v>2014</v>
      </c>
    </row>
    <row r="5404" spans="1:6" x14ac:dyDescent="0.25">
      <c r="A5404" s="5" t="s">
        <v>249</v>
      </c>
      <c r="B5404" s="3" t="s">
        <v>232</v>
      </c>
      <c r="C5404" s="3" t="s">
        <v>46</v>
      </c>
      <c r="D5404" s="4">
        <v>1664427.3882333979</v>
      </c>
      <c r="E5404" t="str">
        <f t="shared" si="168"/>
        <v>Jul</v>
      </c>
      <c r="F5404" t="str">
        <f t="shared" si="169"/>
        <v>2014</v>
      </c>
    </row>
    <row r="5405" spans="1:6" x14ac:dyDescent="0.25">
      <c r="A5405" s="5" t="s">
        <v>249</v>
      </c>
      <c r="B5405" s="3" t="s">
        <v>232</v>
      </c>
      <c r="C5405" s="3" t="s">
        <v>47</v>
      </c>
      <c r="D5405" s="4">
        <v>1610746.4906209814</v>
      </c>
      <c r="E5405" t="str">
        <f t="shared" si="168"/>
        <v>Aug</v>
      </c>
      <c r="F5405" t="str">
        <f t="shared" si="169"/>
        <v>2014</v>
      </c>
    </row>
    <row r="5406" spans="1:6" x14ac:dyDescent="0.25">
      <c r="A5406" s="5" t="s">
        <v>249</v>
      </c>
      <c r="B5406" s="3" t="s">
        <v>232</v>
      </c>
      <c r="C5406" s="3" t="s">
        <v>48</v>
      </c>
      <c r="D5406" s="4">
        <v>1560129.8757214404</v>
      </c>
      <c r="E5406" t="str">
        <f t="shared" si="168"/>
        <v>Sep</v>
      </c>
      <c r="F5406" t="str">
        <f t="shared" si="169"/>
        <v>2014</v>
      </c>
    </row>
    <row r="5407" spans="1:6" x14ac:dyDescent="0.25">
      <c r="A5407" s="5" t="s">
        <v>249</v>
      </c>
      <c r="B5407" s="3" t="s">
        <v>232</v>
      </c>
      <c r="C5407" s="3" t="s">
        <v>49</v>
      </c>
      <c r="D5407" s="4">
        <v>1510620.2402050414</v>
      </c>
      <c r="E5407" t="str">
        <f t="shared" si="168"/>
        <v>Oct</v>
      </c>
      <c r="F5407" t="str">
        <f t="shared" si="169"/>
        <v>2014</v>
      </c>
    </row>
    <row r="5408" spans="1:6" x14ac:dyDescent="0.25">
      <c r="A5408" s="5" t="s">
        <v>249</v>
      </c>
      <c r="B5408" s="3" t="s">
        <v>232</v>
      </c>
      <c r="C5408" s="3" t="s">
        <v>50</v>
      </c>
      <c r="D5408" s="4">
        <v>1476715.5590734258</v>
      </c>
      <c r="E5408" t="str">
        <f t="shared" si="168"/>
        <v>Nov</v>
      </c>
      <c r="F5408" t="str">
        <f t="shared" si="169"/>
        <v>2014</v>
      </c>
    </row>
    <row r="5409" spans="1:6" x14ac:dyDescent="0.25">
      <c r="A5409" s="5" t="s">
        <v>249</v>
      </c>
      <c r="B5409" s="3" t="s">
        <v>232</v>
      </c>
      <c r="C5409" s="3" t="s">
        <v>51</v>
      </c>
      <c r="D5409" s="4">
        <v>1453260.9892296679</v>
      </c>
      <c r="E5409" t="str">
        <f t="shared" si="168"/>
        <v>Dec</v>
      </c>
      <c r="F5409" t="str">
        <f t="shared" si="169"/>
        <v>2014</v>
      </c>
    </row>
    <row r="5410" spans="1:6" x14ac:dyDescent="0.25">
      <c r="A5410" s="5" t="s">
        <v>249</v>
      </c>
      <c r="B5410" s="3" t="s">
        <v>232</v>
      </c>
      <c r="C5410" s="3" t="s">
        <v>52</v>
      </c>
      <c r="D5410" s="4">
        <v>1417440.0989873642</v>
      </c>
      <c r="E5410" t="str">
        <f t="shared" si="168"/>
        <v>Jan</v>
      </c>
      <c r="F5410" t="str">
        <f t="shared" si="169"/>
        <v>2015</v>
      </c>
    </row>
    <row r="5411" spans="1:6" x14ac:dyDescent="0.25">
      <c r="A5411" s="5" t="s">
        <v>249</v>
      </c>
      <c r="B5411" s="3" t="s">
        <v>232</v>
      </c>
      <c r="C5411" s="3" t="s">
        <v>53</v>
      </c>
      <c r="D5411" s="4">
        <v>1382726.266819773</v>
      </c>
      <c r="E5411" t="str">
        <f t="shared" si="168"/>
        <v>Feb</v>
      </c>
      <c r="F5411" t="str">
        <f t="shared" si="169"/>
        <v>2015</v>
      </c>
    </row>
    <row r="5412" spans="1:6" x14ac:dyDescent="0.25">
      <c r="A5412" s="5" t="s">
        <v>249</v>
      </c>
      <c r="B5412" s="3" t="s">
        <v>232</v>
      </c>
      <c r="C5412" s="3" t="s">
        <v>54</v>
      </c>
      <c r="D5412" s="4">
        <v>1350448.177888267</v>
      </c>
      <c r="E5412" t="str">
        <f t="shared" si="168"/>
        <v>Mar</v>
      </c>
      <c r="F5412" t="str">
        <f t="shared" si="169"/>
        <v>2015</v>
      </c>
    </row>
    <row r="5413" spans="1:6" x14ac:dyDescent="0.25">
      <c r="A5413" s="5" t="s">
        <v>249</v>
      </c>
      <c r="B5413" s="3" t="s">
        <v>232</v>
      </c>
      <c r="C5413" s="3" t="s">
        <v>55</v>
      </c>
      <c r="D5413" s="4">
        <v>1323075.5827232059</v>
      </c>
      <c r="E5413" t="str">
        <f t="shared" si="168"/>
        <v>Apr</v>
      </c>
      <c r="F5413" t="str">
        <f t="shared" si="169"/>
        <v>2015</v>
      </c>
    </row>
    <row r="5414" spans="1:6" x14ac:dyDescent="0.25">
      <c r="A5414" s="5" t="s">
        <v>249</v>
      </c>
      <c r="B5414" s="3" t="s">
        <v>232</v>
      </c>
      <c r="C5414" s="3" t="s">
        <v>56</v>
      </c>
      <c r="D5414" s="4">
        <v>1298983.6272147386</v>
      </c>
      <c r="E5414" t="str">
        <f t="shared" si="168"/>
        <v>May</v>
      </c>
      <c r="F5414" t="str">
        <f t="shared" si="169"/>
        <v>2015</v>
      </c>
    </row>
    <row r="5415" spans="1:6" x14ac:dyDescent="0.25">
      <c r="A5415" s="5" t="s">
        <v>249</v>
      </c>
      <c r="B5415" s="3" t="s">
        <v>232</v>
      </c>
      <c r="C5415" s="3" t="s">
        <v>57</v>
      </c>
      <c r="D5415" s="4">
        <v>1278605.5347104941</v>
      </c>
      <c r="E5415" t="str">
        <f t="shared" si="168"/>
        <v>Jun</v>
      </c>
      <c r="F5415" t="str">
        <f t="shared" si="169"/>
        <v>2015</v>
      </c>
    </row>
    <row r="5416" spans="1:6" x14ac:dyDescent="0.25">
      <c r="A5416" s="5" t="s">
        <v>249</v>
      </c>
      <c r="B5416" s="3" t="s">
        <v>232</v>
      </c>
      <c r="C5416" s="3" t="s">
        <v>58</v>
      </c>
      <c r="D5416" s="4">
        <v>1257090.8157344409</v>
      </c>
      <c r="E5416" t="str">
        <f t="shared" si="168"/>
        <v>Jul</v>
      </c>
      <c r="F5416" t="str">
        <f t="shared" si="169"/>
        <v>2015</v>
      </c>
    </row>
    <row r="5417" spans="1:6" x14ac:dyDescent="0.25">
      <c r="A5417" s="5" t="s">
        <v>249</v>
      </c>
      <c r="B5417" s="3" t="s">
        <v>232</v>
      </c>
      <c r="C5417" s="3" t="s">
        <v>59</v>
      </c>
      <c r="D5417" s="4">
        <v>1228287.9805962904</v>
      </c>
      <c r="E5417" t="str">
        <f t="shared" si="168"/>
        <v>Aug</v>
      </c>
      <c r="F5417" t="str">
        <f t="shared" si="169"/>
        <v>2015</v>
      </c>
    </row>
    <row r="5418" spans="1:6" x14ac:dyDescent="0.25">
      <c r="A5418" s="5" t="s">
        <v>249</v>
      </c>
      <c r="B5418" s="3" t="s">
        <v>232</v>
      </c>
      <c r="C5418" s="3" t="s">
        <v>60</v>
      </c>
      <c r="D5418" s="4">
        <v>1193290.6095548987</v>
      </c>
      <c r="E5418" t="str">
        <f t="shared" si="168"/>
        <v>Sep</v>
      </c>
      <c r="F5418" t="str">
        <f t="shared" si="169"/>
        <v>2015</v>
      </c>
    </row>
    <row r="5419" spans="1:6" x14ac:dyDescent="0.25">
      <c r="A5419" s="5" t="s">
        <v>249</v>
      </c>
      <c r="B5419" s="3" t="s">
        <v>232</v>
      </c>
      <c r="C5419" s="3" t="s">
        <v>61</v>
      </c>
      <c r="D5419" s="4">
        <v>1160867.5280694631</v>
      </c>
      <c r="E5419" t="str">
        <f t="shared" si="168"/>
        <v>Oct</v>
      </c>
      <c r="F5419" t="str">
        <f t="shared" si="169"/>
        <v>2015</v>
      </c>
    </row>
    <row r="5420" spans="1:6" x14ac:dyDescent="0.25">
      <c r="A5420" s="5" t="s">
        <v>249</v>
      </c>
      <c r="B5420" s="3" t="s">
        <v>232</v>
      </c>
      <c r="C5420" s="3" t="s">
        <v>62</v>
      </c>
      <c r="D5420" s="4">
        <v>1128882.2524524557</v>
      </c>
      <c r="E5420" t="str">
        <f t="shared" si="168"/>
        <v>Nov</v>
      </c>
      <c r="F5420" t="str">
        <f t="shared" si="169"/>
        <v>2015</v>
      </c>
    </row>
    <row r="5421" spans="1:6" x14ac:dyDescent="0.25">
      <c r="A5421" s="5" t="s">
        <v>249</v>
      </c>
      <c r="B5421" s="3" t="s">
        <v>232</v>
      </c>
      <c r="C5421" s="3" t="s">
        <v>63</v>
      </c>
      <c r="D5421" s="4">
        <v>1099867.8024031539</v>
      </c>
      <c r="E5421" t="str">
        <f t="shared" si="168"/>
        <v>Dec</v>
      </c>
      <c r="F5421" t="str">
        <f t="shared" si="169"/>
        <v>2015</v>
      </c>
    </row>
    <row r="5422" spans="1:6" x14ac:dyDescent="0.25">
      <c r="A5422" s="5" t="s">
        <v>249</v>
      </c>
      <c r="B5422" s="3" t="s">
        <v>232</v>
      </c>
      <c r="C5422" s="3" t="s">
        <v>64</v>
      </c>
      <c r="D5422" s="4">
        <v>1070968.9110498289</v>
      </c>
      <c r="E5422" t="str">
        <f t="shared" si="168"/>
        <v>Jan</v>
      </c>
      <c r="F5422" t="str">
        <f t="shared" si="169"/>
        <v>2016</v>
      </c>
    </row>
    <row r="5423" spans="1:6" x14ac:dyDescent="0.25">
      <c r="A5423" s="5" t="s">
        <v>249</v>
      </c>
      <c r="B5423" s="3" t="s">
        <v>232</v>
      </c>
      <c r="C5423" s="3" t="s">
        <v>65</v>
      </c>
      <c r="D5423" s="4">
        <v>1044589.6293759403</v>
      </c>
      <c r="E5423" t="str">
        <f t="shared" si="168"/>
        <v>Feb</v>
      </c>
      <c r="F5423" t="str">
        <f t="shared" si="169"/>
        <v>2016</v>
      </c>
    </row>
    <row r="5424" spans="1:6" x14ac:dyDescent="0.25">
      <c r="A5424" s="5" t="s">
        <v>249</v>
      </c>
      <c r="B5424" s="3" t="s">
        <v>232</v>
      </c>
      <c r="C5424" s="3" t="s">
        <v>66</v>
      </c>
      <c r="D5424" s="4">
        <v>1018575.4124911122</v>
      </c>
      <c r="E5424" t="str">
        <f t="shared" si="168"/>
        <v>Mar</v>
      </c>
      <c r="F5424" t="str">
        <f t="shared" si="169"/>
        <v>2016</v>
      </c>
    </row>
    <row r="5425" spans="1:6" x14ac:dyDescent="0.25">
      <c r="A5425" s="5" t="s">
        <v>249</v>
      </c>
      <c r="B5425" s="3" t="s">
        <v>232</v>
      </c>
      <c r="C5425" s="3" t="s">
        <v>67</v>
      </c>
      <c r="D5425" s="4">
        <v>994160.71668491582</v>
      </c>
      <c r="E5425" t="str">
        <f t="shared" si="168"/>
        <v>Apr</v>
      </c>
      <c r="F5425" t="str">
        <f t="shared" si="169"/>
        <v>2016</v>
      </c>
    </row>
    <row r="5426" spans="1:6" x14ac:dyDescent="0.25">
      <c r="A5426" s="5" t="s">
        <v>249</v>
      </c>
      <c r="B5426" s="3" t="s">
        <v>232</v>
      </c>
      <c r="C5426" s="3" t="s">
        <v>68</v>
      </c>
      <c r="D5426" s="4">
        <v>970404.89438531129</v>
      </c>
      <c r="E5426" t="str">
        <f t="shared" si="168"/>
        <v>May</v>
      </c>
      <c r="F5426" t="str">
        <f t="shared" si="169"/>
        <v>2016</v>
      </c>
    </row>
    <row r="5427" spans="1:6" x14ac:dyDescent="0.25">
      <c r="A5427" s="5" t="s">
        <v>249</v>
      </c>
      <c r="B5427" s="3" t="s">
        <v>232</v>
      </c>
      <c r="C5427" s="3" t="s">
        <v>69</v>
      </c>
      <c r="D5427" s="4">
        <v>946271.89923796337</v>
      </c>
      <c r="E5427" t="str">
        <f t="shared" si="168"/>
        <v>Jun</v>
      </c>
      <c r="F5427" t="str">
        <f t="shared" si="169"/>
        <v>2016</v>
      </c>
    </row>
    <row r="5428" spans="1:6" x14ac:dyDescent="0.25">
      <c r="A5428" s="5" t="s">
        <v>249</v>
      </c>
      <c r="B5428" s="3" t="s">
        <v>232</v>
      </c>
      <c r="C5428" s="3" t="s">
        <v>70</v>
      </c>
      <c r="D5428" s="4">
        <v>922510.84773412475</v>
      </c>
      <c r="E5428" t="str">
        <f t="shared" si="168"/>
        <v>Jul</v>
      </c>
      <c r="F5428" t="str">
        <f t="shared" si="169"/>
        <v>2016</v>
      </c>
    </row>
    <row r="5429" spans="1:6" x14ac:dyDescent="0.25">
      <c r="A5429" s="5" t="s">
        <v>249</v>
      </c>
      <c r="B5429" s="3" t="s">
        <v>232</v>
      </c>
      <c r="C5429" s="3" t="s">
        <v>71</v>
      </c>
      <c r="D5429" s="4">
        <v>882971.86804579734</v>
      </c>
      <c r="E5429" t="str">
        <f t="shared" si="168"/>
        <v>Aug</v>
      </c>
      <c r="F5429" t="str">
        <f t="shared" si="169"/>
        <v>2016</v>
      </c>
    </row>
    <row r="5430" spans="1:6" x14ac:dyDescent="0.25">
      <c r="A5430" s="5" t="s">
        <v>249</v>
      </c>
      <c r="B5430" s="3" t="s">
        <v>232</v>
      </c>
      <c r="C5430" s="3" t="s">
        <v>72</v>
      </c>
      <c r="D5430" s="4">
        <v>864624.663132724</v>
      </c>
      <c r="E5430" t="str">
        <f t="shared" si="168"/>
        <v>Sep</v>
      </c>
      <c r="F5430" t="str">
        <f t="shared" si="169"/>
        <v>2016</v>
      </c>
    </row>
    <row r="5431" spans="1:6" x14ac:dyDescent="0.25">
      <c r="A5431" s="5" t="s">
        <v>249</v>
      </c>
      <c r="B5431" s="3" t="s">
        <v>232</v>
      </c>
      <c r="C5431" s="3" t="s">
        <v>73</v>
      </c>
      <c r="D5431" s="4">
        <v>844210.36681726959</v>
      </c>
      <c r="E5431" t="str">
        <f t="shared" si="168"/>
        <v>Oct</v>
      </c>
      <c r="F5431" t="str">
        <f t="shared" si="169"/>
        <v>2016</v>
      </c>
    </row>
    <row r="5432" spans="1:6" x14ac:dyDescent="0.25">
      <c r="A5432" s="5" t="s">
        <v>249</v>
      </c>
      <c r="B5432" s="3" t="s">
        <v>232</v>
      </c>
      <c r="C5432" s="3" t="s">
        <v>74</v>
      </c>
      <c r="D5432" s="4">
        <v>823307.92041990301</v>
      </c>
      <c r="E5432" t="str">
        <f t="shared" si="168"/>
        <v>Nov</v>
      </c>
      <c r="F5432" t="str">
        <f t="shared" si="169"/>
        <v>2016</v>
      </c>
    </row>
    <row r="5433" spans="1:6" x14ac:dyDescent="0.25">
      <c r="A5433" s="5" t="s">
        <v>249</v>
      </c>
      <c r="B5433" s="3" t="s">
        <v>232</v>
      </c>
      <c r="C5433" s="3" t="s">
        <v>75</v>
      </c>
      <c r="D5433" s="4">
        <v>808348.01611891505</v>
      </c>
      <c r="E5433" t="str">
        <f t="shared" si="168"/>
        <v>Dec</v>
      </c>
      <c r="F5433" t="str">
        <f t="shared" si="169"/>
        <v>2016</v>
      </c>
    </row>
    <row r="5434" spans="1:6" x14ac:dyDescent="0.25">
      <c r="A5434" s="5" t="s">
        <v>249</v>
      </c>
      <c r="B5434" s="3" t="s">
        <v>232</v>
      </c>
      <c r="C5434" s="3" t="s">
        <v>76</v>
      </c>
      <c r="D5434" s="4">
        <v>794812.04223786097</v>
      </c>
      <c r="E5434" t="str">
        <f t="shared" si="168"/>
        <v>Jan</v>
      </c>
      <c r="F5434" t="str">
        <f t="shared" si="169"/>
        <v>2017</v>
      </c>
    </row>
    <row r="5435" spans="1:6" x14ac:dyDescent="0.25">
      <c r="A5435" s="5" t="s">
        <v>249</v>
      </c>
      <c r="B5435" s="3" t="s">
        <v>232</v>
      </c>
      <c r="C5435" s="3" t="s">
        <v>77</v>
      </c>
      <c r="D5435" s="4">
        <v>776494.88941411837</v>
      </c>
      <c r="E5435" t="str">
        <f t="shared" si="168"/>
        <v>Feb</v>
      </c>
      <c r="F5435" t="str">
        <f t="shared" si="169"/>
        <v>2017</v>
      </c>
    </row>
    <row r="5436" spans="1:6" x14ac:dyDescent="0.25">
      <c r="A5436" s="5" t="s">
        <v>249</v>
      </c>
      <c r="B5436" s="3" t="s">
        <v>232</v>
      </c>
      <c r="C5436" s="3" t="s">
        <v>78</v>
      </c>
      <c r="D5436" s="4">
        <v>758045.77310159709</v>
      </c>
      <c r="E5436" t="str">
        <f t="shared" si="168"/>
        <v>Mar</v>
      </c>
      <c r="F5436" t="str">
        <f t="shared" si="169"/>
        <v>2017</v>
      </c>
    </row>
    <row r="5437" spans="1:6" x14ac:dyDescent="0.25">
      <c r="A5437" s="5" t="s">
        <v>249</v>
      </c>
      <c r="B5437" s="3" t="s">
        <v>232</v>
      </c>
      <c r="C5437" s="3" t="s">
        <v>79</v>
      </c>
      <c r="D5437" s="4">
        <v>740190.78798449901</v>
      </c>
      <c r="E5437" t="str">
        <f t="shared" si="168"/>
        <v>Apr</v>
      </c>
      <c r="F5437" t="str">
        <f t="shared" si="169"/>
        <v>2017</v>
      </c>
    </row>
    <row r="5438" spans="1:6" x14ac:dyDescent="0.25">
      <c r="A5438" s="5" t="s">
        <v>249</v>
      </c>
      <c r="B5438" s="3" t="s">
        <v>232</v>
      </c>
      <c r="C5438" s="3" t="s">
        <v>80</v>
      </c>
      <c r="D5438" s="4">
        <v>721118.24707807251</v>
      </c>
      <c r="E5438" t="str">
        <f t="shared" si="168"/>
        <v>May</v>
      </c>
      <c r="F5438" t="str">
        <f t="shared" si="169"/>
        <v>2017</v>
      </c>
    </row>
    <row r="5439" spans="1:6" x14ac:dyDescent="0.25">
      <c r="A5439" s="5" t="s">
        <v>249</v>
      </c>
      <c r="B5439" s="3" t="s">
        <v>232</v>
      </c>
      <c r="C5439" s="3" t="s">
        <v>81</v>
      </c>
      <c r="D5439" s="4">
        <v>704728.77161103871</v>
      </c>
      <c r="E5439" t="str">
        <f t="shared" si="168"/>
        <v>Jun</v>
      </c>
      <c r="F5439" t="str">
        <f t="shared" si="169"/>
        <v>2017</v>
      </c>
    </row>
    <row r="5440" spans="1:6" x14ac:dyDescent="0.25">
      <c r="A5440" s="5" t="s">
        <v>249</v>
      </c>
      <c r="B5440" s="3" t="s">
        <v>232</v>
      </c>
      <c r="C5440" s="3" t="s">
        <v>82</v>
      </c>
      <c r="D5440" s="4">
        <v>691417.18423197442</v>
      </c>
      <c r="E5440" t="str">
        <f t="shared" si="168"/>
        <v>Jul</v>
      </c>
      <c r="F5440" t="str">
        <f t="shared" si="169"/>
        <v>2017</v>
      </c>
    </row>
    <row r="5441" spans="1:6" x14ac:dyDescent="0.25">
      <c r="A5441" s="5" t="s">
        <v>249</v>
      </c>
      <c r="B5441" s="3" t="s">
        <v>232</v>
      </c>
      <c r="C5441" s="3" t="s">
        <v>83</v>
      </c>
      <c r="D5441" s="4">
        <v>676499.02668224368</v>
      </c>
      <c r="E5441" t="str">
        <f t="shared" si="168"/>
        <v>Aug</v>
      </c>
      <c r="F5441" t="str">
        <f t="shared" si="169"/>
        <v>2017</v>
      </c>
    </row>
    <row r="5442" spans="1:6" x14ac:dyDescent="0.25">
      <c r="A5442" s="5" t="s">
        <v>249</v>
      </c>
      <c r="B5442" s="3" t="s">
        <v>232</v>
      </c>
      <c r="C5442" s="3" t="s">
        <v>84</v>
      </c>
      <c r="D5442" s="4">
        <v>663078.82552588929</v>
      </c>
      <c r="E5442" t="str">
        <f t="shared" si="168"/>
        <v>Sep</v>
      </c>
      <c r="F5442" t="str">
        <f t="shared" si="169"/>
        <v>2017</v>
      </c>
    </row>
    <row r="5443" spans="1:6" x14ac:dyDescent="0.25">
      <c r="A5443" s="5" t="s">
        <v>249</v>
      </c>
      <c r="B5443" s="3" t="s">
        <v>232</v>
      </c>
      <c r="C5443" s="3" t="s">
        <v>85</v>
      </c>
      <c r="D5443" s="4">
        <v>649801.4085214209</v>
      </c>
      <c r="E5443" t="str">
        <f t="shared" ref="E5443:E5506" si="170">MID(C5443,1,3)</f>
        <v>Oct</v>
      </c>
      <c r="F5443" t="str">
        <f t="shared" ref="F5443:F5506" si="171">MID(C5443,5,4)</f>
        <v>2017</v>
      </c>
    </row>
    <row r="5444" spans="1:6" x14ac:dyDescent="0.25">
      <c r="A5444" s="5" t="s">
        <v>249</v>
      </c>
      <c r="B5444" s="3" t="s">
        <v>232</v>
      </c>
      <c r="C5444" s="3" t="s">
        <v>86</v>
      </c>
      <c r="D5444" s="4">
        <v>635539.0679806018</v>
      </c>
      <c r="E5444" t="str">
        <f t="shared" si="170"/>
        <v>Nov</v>
      </c>
      <c r="F5444" t="str">
        <f t="shared" si="171"/>
        <v>2017</v>
      </c>
    </row>
    <row r="5445" spans="1:6" x14ac:dyDescent="0.25">
      <c r="A5445" s="5" t="s">
        <v>249</v>
      </c>
      <c r="B5445" s="3" t="s">
        <v>232</v>
      </c>
      <c r="C5445" s="3" t="s">
        <v>87</v>
      </c>
      <c r="D5445" s="4">
        <v>620270.26749768353</v>
      </c>
      <c r="E5445" t="str">
        <f t="shared" si="170"/>
        <v>Dec</v>
      </c>
      <c r="F5445" t="str">
        <f t="shared" si="171"/>
        <v>2017</v>
      </c>
    </row>
    <row r="5446" spans="1:6" x14ac:dyDescent="0.25">
      <c r="A5446" s="5" t="s">
        <v>249</v>
      </c>
      <c r="B5446" s="3" t="s">
        <v>232</v>
      </c>
      <c r="C5446" s="3" t="s">
        <v>88</v>
      </c>
      <c r="D5446" s="4">
        <v>607244.04637818632</v>
      </c>
      <c r="E5446" t="str">
        <f t="shared" si="170"/>
        <v>Jan</v>
      </c>
      <c r="F5446" t="str">
        <f t="shared" si="171"/>
        <v>2018</v>
      </c>
    </row>
    <row r="5447" spans="1:6" x14ac:dyDescent="0.25">
      <c r="A5447" s="5" t="s">
        <v>249</v>
      </c>
      <c r="B5447" s="3" t="s">
        <v>232</v>
      </c>
      <c r="C5447" s="3" t="s">
        <v>89</v>
      </c>
      <c r="D5447" s="4">
        <v>595318.04854275985</v>
      </c>
      <c r="E5447" t="str">
        <f t="shared" si="170"/>
        <v>Feb</v>
      </c>
      <c r="F5447" t="str">
        <f t="shared" si="171"/>
        <v>2018</v>
      </c>
    </row>
    <row r="5448" spans="1:6" x14ac:dyDescent="0.25">
      <c r="A5448" s="5" t="s">
        <v>249</v>
      </c>
      <c r="B5448" s="3" t="s">
        <v>232</v>
      </c>
      <c r="C5448" s="3" t="s">
        <v>90</v>
      </c>
      <c r="D5448" s="4">
        <v>580228.66785675334</v>
      </c>
      <c r="E5448" t="str">
        <f t="shared" si="170"/>
        <v>Mar</v>
      </c>
      <c r="F5448" t="str">
        <f t="shared" si="171"/>
        <v>2018</v>
      </c>
    </row>
    <row r="5449" spans="1:6" x14ac:dyDescent="0.25">
      <c r="A5449" s="5" t="s">
        <v>249</v>
      </c>
      <c r="B5449" s="3" t="s">
        <v>232</v>
      </c>
      <c r="C5449" s="3" t="s">
        <v>91</v>
      </c>
      <c r="D5449" s="4">
        <v>567798.80989928497</v>
      </c>
      <c r="E5449" t="str">
        <f t="shared" si="170"/>
        <v>Apr</v>
      </c>
      <c r="F5449" t="str">
        <f t="shared" si="171"/>
        <v>2018</v>
      </c>
    </row>
    <row r="5450" spans="1:6" x14ac:dyDescent="0.25">
      <c r="A5450" s="5" t="s">
        <v>249</v>
      </c>
      <c r="B5450" s="3" t="s">
        <v>232</v>
      </c>
      <c r="C5450" s="3" t="s">
        <v>92</v>
      </c>
      <c r="D5450" s="4">
        <v>556283.02750517731</v>
      </c>
      <c r="E5450" t="str">
        <f t="shared" si="170"/>
        <v>May</v>
      </c>
      <c r="F5450" t="str">
        <f t="shared" si="171"/>
        <v>2018</v>
      </c>
    </row>
    <row r="5451" spans="1:6" x14ac:dyDescent="0.25">
      <c r="A5451" s="5" t="s">
        <v>249</v>
      </c>
      <c r="B5451" s="3" t="s">
        <v>232</v>
      </c>
      <c r="C5451" s="3" t="s">
        <v>93</v>
      </c>
      <c r="D5451" s="4">
        <v>544662.59544413653</v>
      </c>
      <c r="E5451" t="str">
        <f t="shared" si="170"/>
        <v>Jun</v>
      </c>
      <c r="F5451" t="str">
        <f t="shared" si="171"/>
        <v>2018</v>
      </c>
    </row>
    <row r="5452" spans="1:6" x14ac:dyDescent="0.25">
      <c r="A5452" s="5" t="s">
        <v>249</v>
      </c>
      <c r="B5452" s="3" t="s">
        <v>232</v>
      </c>
      <c r="C5452" s="3" t="s">
        <v>94</v>
      </c>
      <c r="D5452" s="4">
        <v>534354.83846640843</v>
      </c>
      <c r="E5452" t="str">
        <f t="shared" si="170"/>
        <v>Jul</v>
      </c>
      <c r="F5452" t="str">
        <f t="shared" si="171"/>
        <v>2018</v>
      </c>
    </row>
    <row r="5453" spans="1:6" x14ac:dyDescent="0.25">
      <c r="A5453" s="5" t="s">
        <v>249</v>
      </c>
      <c r="B5453" s="3" t="s">
        <v>232</v>
      </c>
      <c r="C5453" s="3" t="s">
        <v>95</v>
      </c>
      <c r="D5453" s="4">
        <v>523287.76998128754</v>
      </c>
      <c r="E5453" t="str">
        <f t="shared" si="170"/>
        <v>Aug</v>
      </c>
      <c r="F5453" t="str">
        <f t="shared" si="171"/>
        <v>2018</v>
      </c>
    </row>
    <row r="5454" spans="1:6" x14ac:dyDescent="0.25">
      <c r="A5454" s="5" t="s">
        <v>249</v>
      </c>
      <c r="B5454" s="3" t="s">
        <v>232</v>
      </c>
      <c r="C5454" s="3" t="s">
        <v>96</v>
      </c>
      <c r="D5454" s="4">
        <v>513104.91491388407</v>
      </c>
      <c r="E5454" t="str">
        <f t="shared" si="170"/>
        <v>Sep</v>
      </c>
      <c r="F5454" t="str">
        <f t="shared" si="171"/>
        <v>2018</v>
      </c>
    </row>
    <row r="5455" spans="1:6" x14ac:dyDescent="0.25">
      <c r="A5455" s="5" t="s">
        <v>249</v>
      </c>
      <c r="B5455" s="3" t="s">
        <v>232</v>
      </c>
      <c r="C5455" s="3" t="s">
        <v>97</v>
      </c>
      <c r="D5455" s="4">
        <v>501697.97997342591</v>
      </c>
      <c r="E5455" t="str">
        <f t="shared" si="170"/>
        <v>Oct</v>
      </c>
      <c r="F5455" t="str">
        <f t="shared" si="171"/>
        <v>2018</v>
      </c>
    </row>
    <row r="5456" spans="1:6" x14ac:dyDescent="0.25">
      <c r="A5456" s="5" t="s">
        <v>249</v>
      </c>
      <c r="B5456" s="3" t="s">
        <v>232</v>
      </c>
      <c r="C5456" s="3" t="s">
        <v>98</v>
      </c>
      <c r="D5456" s="4">
        <v>490468.19909170078</v>
      </c>
      <c r="E5456" t="str">
        <f t="shared" si="170"/>
        <v>Nov</v>
      </c>
      <c r="F5456" t="str">
        <f t="shared" si="171"/>
        <v>2018</v>
      </c>
    </row>
    <row r="5457" spans="1:6" x14ac:dyDescent="0.25">
      <c r="A5457" s="5" t="s">
        <v>249</v>
      </c>
      <c r="B5457" s="3" t="s">
        <v>232</v>
      </c>
      <c r="C5457" s="3" t="s">
        <v>99</v>
      </c>
      <c r="D5457" s="4">
        <v>482688.47226026462</v>
      </c>
      <c r="E5457" t="str">
        <f t="shared" si="170"/>
        <v>Dec</v>
      </c>
      <c r="F5457" t="str">
        <f t="shared" si="171"/>
        <v>2018</v>
      </c>
    </row>
    <row r="5458" spans="1:6" x14ac:dyDescent="0.25">
      <c r="A5458" s="5" t="s">
        <v>249</v>
      </c>
      <c r="B5458" s="3" t="s">
        <v>232</v>
      </c>
      <c r="C5458" s="3" t="s">
        <v>100</v>
      </c>
      <c r="D5458" s="4">
        <v>472147.3250720494</v>
      </c>
      <c r="E5458" t="str">
        <f t="shared" si="170"/>
        <v>Jan</v>
      </c>
      <c r="F5458" t="str">
        <f t="shared" si="171"/>
        <v>2019</v>
      </c>
    </row>
    <row r="5459" spans="1:6" x14ac:dyDescent="0.25">
      <c r="A5459" s="5" t="s">
        <v>249</v>
      </c>
      <c r="B5459" s="3" t="s">
        <v>232</v>
      </c>
      <c r="C5459" s="3" t="s">
        <v>101</v>
      </c>
      <c r="D5459" s="4">
        <v>460184.92057598953</v>
      </c>
      <c r="E5459" t="str">
        <f t="shared" si="170"/>
        <v>Feb</v>
      </c>
      <c r="F5459" t="str">
        <f t="shared" si="171"/>
        <v>2019</v>
      </c>
    </row>
    <row r="5460" spans="1:6" x14ac:dyDescent="0.25">
      <c r="A5460" s="5" t="s">
        <v>249</v>
      </c>
      <c r="B5460" s="3" t="s">
        <v>232</v>
      </c>
      <c r="C5460" s="3" t="s">
        <v>102</v>
      </c>
      <c r="D5460" s="4">
        <v>449784.63478659501</v>
      </c>
      <c r="E5460" t="str">
        <f t="shared" si="170"/>
        <v>Mar</v>
      </c>
      <c r="F5460" t="str">
        <f t="shared" si="171"/>
        <v>2019</v>
      </c>
    </row>
    <row r="5461" spans="1:6" x14ac:dyDescent="0.25">
      <c r="A5461" s="5" t="s">
        <v>249</v>
      </c>
      <c r="B5461" s="3" t="s">
        <v>232</v>
      </c>
      <c r="C5461" s="3" t="s">
        <v>103</v>
      </c>
      <c r="D5461" s="4">
        <v>441679.07870950957</v>
      </c>
      <c r="E5461" t="str">
        <f t="shared" si="170"/>
        <v>Apr</v>
      </c>
      <c r="F5461" t="str">
        <f t="shared" si="171"/>
        <v>2019</v>
      </c>
    </row>
    <row r="5462" spans="1:6" x14ac:dyDescent="0.25">
      <c r="A5462" s="5" t="s">
        <v>249</v>
      </c>
      <c r="B5462" s="3" t="s">
        <v>232</v>
      </c>
      <c r="C5462" s="3" t="s">
        <v>104</v>
      </c>
      <c r="D5462" s="4">
        <v>433095.36547236715</v>
      </c>
      <c r="E5462" t="str">
        <f t="shared" si="170"/>
        <v>May</v>
      </c>
      <c r="F5462" t="str">
        <f t="shared" si="171"/>
        <v>2019</v>
      </c>
    </row>
    <row r="5463" spans="1:6" x14ac:dyDescent="0.25">
      <c r="A5463" s="5" t="s">
        <v>249</v>
      </c>
      <c r="B5463" s="3" t="s">
        <v>232</v>
      </c>
      <c r="C5463" s="3" t="s">
        <v>105</v>
      </c>
      <c r="D5463" s="4">
        <v>427019.01534187957</v>
      </c>
      <c r="E5463" t="str">
        <f t="shared" si="170"/>
        <v>Jun</v>
      </c>
      <c r="F5463" t="str">
        <f t="shared" si="171"/>
        <v>2019</v>
      </c>
    </row>
    <row r="5464" spans="1:6" x14ac:dyDescent="0.25">
      <c r="A5464" s="5" t="s">
        <v>249</v>
      </c>
      <c r="B5464" s="3" t="s">
        <v>232</v>
      </c>
      <c r="C5464" s="3" t="s">
        <v>106</v>
      </c>
      <c r="D5464" s="4">
        <v>421094.73563085118</v>
      </c>
      <c r="E5464" t="str">
        <f t="shared" si="170"/>
        <v>Jul</v>
      </c>
      <c r="F5464" t="str">
        <f t="shared" si="171"/>
        <v>2019</v>
      </c>
    </row>
    <row r="5465" spans="1:6" x14ac:dyDescent="0.25">
      <c r="A5465" s="5" t="s">
        <v>249</v>
      </c>
      <c r="B5465" s="3" t="s">
        <v>232</v>
      </c>
      <c r="C5465" s="3" t="s">
        <v>107</v>
      </c>
      <c r="D5465" s="4">
        <v>410183.93531177775</v>
      </c>
      <c r="E5465" t="str">
        <f t="shared" si="170"/>
        <v>Aug</v>
      </c>
      <c r="F5465" t="str">
        <f t="shared" si="171"/>
        <v>2019</v>
      </c>
    </row>
    <row r="5466" spans="1:6" x14ac:dyDescent="0.25">
      <c r="A5466" s="5" t="s">
        <v>249</v>
      </c>
      <c r="B5466" s="3" t="s">
        <v>232</v>
      </c>
      <c r="C5466" s="3" t="s">
        <v>108</v>
      </c>
      <c r="D5466" s="4">
        <v>400435.82789431699</v>
      </c>
      <c r="E5466" t="str">
        <f t="shared" si="170"/>
        <v>Sep</v>
      </c>
      <c r="F5466" t="str">
        <f t="shared" si="171"/>
        <v>2019</v>
      </c>
    </row>
    <row r="5467" spans="1:6" x14ac:dyDescent="0.25">
      <c r="A5467" s="5" t="s">
        <v>249</v>
      </c>
      <c r="B5467" s="3" t="s">
        <v>232</v>
      </c>
      <c r="C5467" s="3" t="s">
        <v>109</v>
      </c>
      <c r="D5467" s="4">
        <v>396087.74551735655</v>
      </c>
      <c r="E5467" t="str">
        <f t="shared" si="170"/>
        <v>Oct</v>
      </c>
      <c r="F5467" t="str">
        <f t="shared" si="171"/>
        <v>2019</v>
      </c>
    </row>
    <row r="5468" spans="1:6" x14ac:dyDescent="0.25">
      <c r="A5468" s="5" t="s">
        <v>249</v>
      </c>
      <c r="B5468" s="3" t="s">
        <v>232</v>
      </c>
      <c r="C5468" s="3" t="s">
        <v>110</v>
      </c>
      <c r="D5468" s="4">
        <v>389075.589871292</v>
      </c>
      <c r="E5468" t="str">
        <f t="shared" si="170"/>
        <v>Nov</v>
      </c>
      <c r="F5468" t="str">
        <f t="shared" si="171"/>
        <v>2019</v>
      </c>
    </row>
    <row r="5469" spans="1:6" x14ac:dyDescent="0.25">
      <c r="A5469" s="5" t="s">
        <v>249</v>
      </c>
      <c r="B5469" s="3" t="s">
        <v>232</v>
      </c>
      <c r="C5469" s="3" t="s">
        <v>111</v>
      </c>
      <c r="D5469" s="4">
        <v>381002.12466591748</v>
      </c>
      <c r="E5469" t="str">
        <f t="shared" si="170"/>
        <v>Dec</v>
      </c>
      <c r="F5469" t="str">
        <f t="shared" si="171"/>
        <v>2019</v>
      </c>
    </row>
    <row r="5470" spans="1:6" x14ac:dyDescent="0.25">
      <c r="A5470" s="5" t="s">
        <v>249</v>
      </c>
      <c r="B5470" s="3" t="s">
        <v>232</v>
      </c>
      <c r="C5470" s="3" t="s">
        <v>112</v>
      </c>
      <c r="D5470" s="4">
        <v>373169.69454319496</v>
      </c>
      <c r="E5470" t="str">
        <f t="shared" si="170"/>
        <v>Jan</v>
      </c>
      <c r="F5470" t="str">
        <f t="shared" si="171"/>
        <v>2020</v>
      </c>
    </row>
    <row r="5471" spans="1:6" x14ac:dyDescent="0.25">
      <c r="A5471" s="5" t="s">
        <v>249</v>
      </c>
      <c r="B5471" s="3" t="s">
        <v>232</v>
      </c>
      <c r="C5471" s="3" t="s">
        <v>113</v>
      </c>
      <c r="D5471" s="4">
        <v>366389.36441389349</v>
      </c>
      <c r="E5471" t="str">
        <f t="shared" si="170"/>
        <v>Feb</v>
      </c>
      <c r="F5471" t="str">
        <f t="shared" si="171"/>
        <v>2020</v>
      </c>
    </row>
    <row r="5472" spans="1:6" x14ac:dyDescent="0.25">
      <c r="A5472" s="5" t="s">
        <v>249</v>
      </c>
      <c r="B5472" s="3" t="s">
        <v>232</v>
      </c>
      <c r="C5472" s="3" t="s">
        <v>114</v>
      </c>
      <c r="D5472" s="4">
        <v>361872.45741862716</v>
      </c>
      <c r="E5472" t="str">
        <f t="shared" si="170"/>
        <v>Mar</v>
      </c>
      <c r="F5472" t="str">
        <f t="shared" si="171"/>
        <v>2020</v>
      </c>
    </row>
    <row r="5473" spans="1:6" x14ac:dyDescent="0.25">
      <c r="A5473" s="5" t="s">
        <v>249</v>
      </c>
      <c r="B5473" s="3" t="s">
        <v>232</v>
      </c>
      <c r="C5473" s="3" t="s">
        <v>115</v>
      </c>
      <c r="D5473" s="4">
        <v>356578.18431606784</v>
      </c>
      <c r="E5473" t="str">
        <f t="shared" si="170"/>
        <v>Apr</v>
      </c>
      <c r="F5473" t="str">
        <f t="shared" si="171"/>
        <v>2020</v>
      </c>
    </row>
    <row r="5474" spans="1:6" x14ac:dyDescent="0.25">
      <c r="A5474" s="5" t="s">
        <v>249</v>
      </c>
      <c r="B5474" s="3" t="s">
        <v>232</v>
      </c>
      <c r="C5474" s="3" t="s">
        <v>116</v>
      </c>
      <c r="D5474" s="4">
        <v>347317.67157155485</v>
      </c>
      <c r="E5474" t="str">
        <f t="shared" si="170"/>
        <v>May</v>
      </c>
      <c r="F5474" t="str">
        <f t="shared" si="171"/>
        <v>2020</v>
      </c>
    </row>
    <row r="5475" spans="1:6" x14ac:dyDescent="0.25">
      <c r="A5475" s="5" t="s">
        <v>249</v>
      </c>
      <c r="B5475" s="3" t="s">
        <v>232</v>
      </c>
      <c r="C5475" s="3" t="s">
        <v>117</v>
      </c>
      <c r="D5475" s="4">
        <v>342019.71312967443</v>
      </c>
      <c r="E5475" t="str">
        <f t="shared" si="170"/>
        <v>Jun</v>
      </c>
      <c r="F5475" t="str">
        <f t="shared" si="171"/>
        <v>2020</v>
      </c>
    </row>
    <row r="5476" spans="1:6" x14ac:dyDescent="0.25">
      <c r="A5476" s="5" t="s">
        <v>249</v>
      </c>
      <c r="B5476" s="3" t="s">
        <v>232</v>
      </c>
      <c r="C5476" s="3" t="s">
        <v>118</v>
      </c>
      <c r="D5476" s="4">
        <v>341775.37895659998</v>
      </c>
      <c r="E5476" t="str">
        <f t="shared" si="170"/>
        <v>Jul</v>
      </c>
      <c r="F5476" t="str">
        <f t="shared" si="171"/>
        <v>2020</v>
      </c>
    </row>
    <row r="5477" spans="1:6" x14ac:dyDescent="0.25">
      <c r="A5477" s="5" t="s">
        <v>249</v>
      </c>
      <c r="B5477" s="3" t="s">
        <v>232</v>
      </c>
      <c r="C5477" s="3" t="s">
        <v>119</v>
      </c>
      <c r="D5477" s="4">
        <v>323647.00459070835</v>
      </c>
      <c r="E5477" t="str">
        <f t="shared" si="170"/>
        <v>Aug</v>
      </c>
      <c r="F5477" t="str">
        <f t="shared" si="171"/>
        <v>2020</v>
      </c>
    </row>
    <row r="5478" spans="1:6" x14ac:dyDescent="0.25">
      <c r="A5478" s="5" t="s">
        <v>249</v>
      </c>
      <c r="B5478" s="3" t="s">
        <v>232</v>
      </c>
      <c r="C5478" s="3" t="s">
        <v>120</v>
      </c>
      <c r="D5478" s="4">
        <v>315781.05046507926</v>
      </c>
      <c r="E5478" t="str">
        <f t="shared" si="170"/>
        <v>Sep</v>
      </c>
      <c r="F5478" t="str">
        <f t="shared" si="171"/>
        <v>2020</v>
      </c>
    </row>
    <row r="5479" spans="1:6" x14ac:dyDescent="0.25">
      <c r="A5479" s="5" t="s">
        <v>249</v>
      </c>
      <c r="B5479" s="3" t="s">
        <v>232</v>
      </c>
      <c r="C5479" s="3" t="s">
        <v>121</v>
      </c>
      <c r="D5479" s="4">
        <v>309527.33791679918</v>
      </c>
      <c r="E5479" t="str">
        <f t="shared" si="170"/>
        <v>Oct</v>
      </c>
      <c r="F5479" t="str">
        <f t="shared" si="171"/>
        <v>2020</v>
      </c>
    </row>
    <row r="5480" spans="1:6" x14ac:dyDescent="0.25">
      <c r="A5480" s="5" t="s">
        <v>249</v>
      </c>
      <c r="B5480" s="3" t="s">
        <v>232</v>
      </c>
      <c r="C5480" s="3" t="s">
        <v>122</v>
      </c>
      <c r="D5480" s="4">
        <v>304009.91825154412</v>
      </c>
      <c r="E5480" t="str">
        <f t="shared" si="170"/>
        <v>Nov</v>
      </c>
      <c r="F5480" t="str">
        <f t="shared" si="171"/>
        <v>2020</v>
      </c>
    </row>
    <row r="5481" spans="1:6" x14ac:dyDescent="0.25">
      <c r="A5481" s="5" t="s">
        <v>249</v>
      </c>
      <c r="B5481" s="3" t="s">
        <v>232</v>
      </c>
      <c r="C5481" s="3" t="s">
        <v>123</v>
      </c>
      <c r="D5481" s="4">
        <v>297756.29590448132</v>
      </c>
      <c r="E5481" t="str">
        <f t="shared" si="170"/>
        <v>Dec</v>
      </c>
      <c r="F5481" t="str">
        <f t="shared" si="171"/>
        <v>2020</v>
      </c>
    </row>
    <row r="5482" spans="1:6" x14ac:dyDescent="0.25">
      <c r="A5482" s="5" t="s">
        <v>249</v>
      </c>
      <c r="B5482" s="3" t="s">
        <v>232</v>
      </c>
      <c r="C5482" s="3" t="s">
        <v>124</v>
      </c>
      <c r="D5482" s="4">
        <v>293372.73686710722</v>
      </c>
      <c r="E5482" t="str">
        <f t="shared" si="170"/>
        <v>Jan</v>
      </c>
      <c r="F5482" t="str">
        <f t="shared" si="171"/>
        <v>2021</v>
      </c>
    </row>
    <row r="5483" spans="1:6" x14ac:dyDescent="0.25">
      <c r="A5483" s="5" t="s">
        <v>249</v>
      </c>
      <c r="B5483" s="3" t="s">
        <v>232</v>
      </c>
      <c r="C5483" s="3" t="s">
        <v>125</v>
      </c>
      <c r="D5483" s="4">
        <v>288433.85565713065</v>
      </c>
      <c r="E5483" t="str">
        <f t="shared" si="170"/>
        <v>Feb</v>
      </c>
      <c r="F5483" t="str">
        <f t="shared" si="171"/>
        <v>2021</v>
      </c>
    </row>
    <row r="5484" spans="1:6" x14ac:dyDescent="0.25">
      <c r="A5484" s="5" t="s">
        <v>249</v>
      </c>
      <c r="B5484" s="3" t="s">
        <v>232</v>
      </c>
      <c r="C5484" s="3" t="s">
        <v>126</v>
      </c>
      <c r="D5484" s="4">
        <v>283444.71011311037</v>
      </c>
      <c r="E5484" t="str">
        <f t="shared" si="170"/>
        <v>Mar</v>
      </c>
      <c r="F5484" t="str">
        <f t="shared" si="171"/>
        <v>2021</v>
      </c>
    </row>
    <row r="5485" spans="1:6" x14ac:dyDescent="0.25">
      <c r="A5485" s="5" t="s">
        <v>249</v>
      </c>
      <c r="B5485" s="3" t="s">
        <v>232</v>
      </c>
      <c r="C5485" s="3" t="s">
        <v>127</v>
      </c>
      <c r="D5485" s="4">
        <v>278454.44247996266</v>
      </c>
      <c r="E5485" t="str">
        <f t="shared" si="170"/>
        <v>Apr</v>
      </c>
      <c r="F5485" t="str">
        <f t="shared" si="171"/>
        <v>2021</v>
      </c>
    </row>
    <row r="5486" spans="1:6" x14ac:dyDescent="0.25">
      <c r="A5486" s="5" t="s">
        <v>249</v>
      </c>
      <c r="B5486" s="3" t="s">
        <v>232</v>
      </c>
      <c r="C5486" s="3" t="s">
        <v>128</v>
      </c>
      <c r="D5486" s="4">
        <v>275210.48272054479</v>
      </c>
      <c r="E5486" t="str">
        <f t="shared" si="170"/>
        <v>May</v>
      </c>
      <c r="F5486" t="str">
        <f t="shared" si="171"/>
        <v>2021</v>
      </c>
    </row>
    <row r="5487" spans="1:6" x14ac:dyDescent="0.25">
      <c r="A5487" s="5" t="s">
        <v>249</v>
      </c>
      <c r="B5487" s="3" t="s">
        <v>232</v>
      </c>
      <c r="C5487" s="3" t="s">
        <v>129</v>
      </c>
      <c r="D5487" s="4">
        <v>268642.11274384276</v>
      </c>
      <c r="E5487" t="str">
        <f t="shared" si="170"/>
        <v>Jun</v>
      </c>
      <c r="F5487" t="str">
        <f t="shared" si="171"/>
        <v>2021</v>
      </c>
    </row>
    <row r="5488" spans="1:6" x14ac:dyDescent="0.25">
      <c r="A5488" s="5" t="s">
        <v>249</v>
      </c>
      <c r="B5488" s="3" t="s">
        <v>232</v>
      </c>
      <c r="C5488" s="3" t="s">
        <v>130</v>
      </c>
      <c r="D5488" s="4">
        <v>259731.46017080967</v>
      </c>
      <c r="E5488" t="str">
        <f t="shared" si="170"/>
        <v>Jul</v>
      </c>
      <c r="F5488" t="str">
        <f t="shared" si="171"/>
        <v>2021</v>
      </c>
    </row>
    <row r="5489" spans="1:6" x14ac:dyDescent="0.25">
      <c r="A5489" s="5" t="s">
        <v>249</v>
      </c>
      <c r="B5489" s="3" t="s">
        <v>232</v>
      </c>
      <c r="C5489" s="3" t="s">
        <v>131</v>
      </c>
      <c r="D5489" s="4">
        <v>168720.9582017746</v>
      </c>
      <c r="E5489" t="str">
        <f t="shared" si="170"/>
        <v>Aug</v>
      </c>
      <c r="F5489" t="str">
        <f t="shared" si="171"/>
        <v>2021</v>
      </c>
    </row>
    <row r="5490" spans="1:6" x14ac:dyDescent="0.25">
      <c r="A5490" s="5" t="s">
        <v>249</v>
      </c>
      <c r="B5490" s="3" t="s">
        <v>232</v>
      </c>
      <c r="C5490" s="3" t="s">
        <v>132</v>
      </c>
      <c r="D5490" s="4">
        <v>79380.202880158147</v>
      </c>
      <c r="E5490" t="str">
        <f t="shared" si="170"/>
        <v>Sep</v>
      </c>
      <c r="F5490" t="str">
        <f t="shared" si="171"/>
        <v>2021</v>
      </c>
    </row>
    <row r="5491" spans="1:6" x14ac:dyDescent="0.25">
      <c r="A5491" s="5" t="s">
        <v>249</v>
      </c>
      <c r="B5491" s="3" t="s">
        <v>232</v>
      </c>
      <c r="C5491" s="3" t="s">
        <v>133</v>
      </c>
      <c r="D5491" s="4">
        <v>74979.901036093128</v>
      </c>
      <c r="E5491" t="str">
        <f t="shared" si="170"/>
        <v>Oct</v>
      </c>
      <c r="F5491" t="str">
        <f t="shared" si="171"/>
        <v>2021</v>
      </c>
    </row>
    <row r="5492" spans="1:6" x14ac:dyDescent="0.25">
      <c r="A5492" s="5" t="s">
        <v>249</v>
      </c>
      <c r="B5492" s="3" t="s">
        <v>232</v>
      </c>
      <c r="C5492" s="3" t="s">
        <v>134</v>
      </c>
      <c r="D5492" s="4">
        <v>74327.284711490924</v>
      </c>
      <c r="E5492" t="str">
        <f t="shared" si="170"/>
        <v>Nov</v>
      </c>
      <c r="F5492" t="str">
        <f t="shared" si="171"/>
        <v>2021</v>
      </c>
    </row>
    <row r="5493" spans="1:6" x14ac:dyDescent="0.25">
      <c r="A5493" s="5" t="s">
        <v>249</v>
      </c>
      <c r="B5493" s="3" t="s">
        <v>232</v>
      </c>
      <c r="C5493" s="3" t="s">
        <v>135</v>
      </c>
      <c r="D5493" s="4">
        <v>73190.564207780641</v>
      </c>
      <c r="E5493" t="str">
        <f t="shared" si="170"/>
        <v>Dec</v>
      </c>
      <c r="F5493" t="str">
        <f t="shared" si="171"/>
        <v>2021</v>
      </c>
    </row>
    <row r="5494" spans="1:6" x14ac:dyDescent="0.25">
      <c r="A5494" s="5" t="s">
        <v>249</v>
      </c>
      <c r="B5494" s="3" t="s">
        <v>232</v>
      </c>
      <c r="C5494" s="3" t="s">
        <v>136</v>
      </c>
      <c r="D5494" s="4">
        <v>72371.230723966466</v>
      </c>
      <c r="E5494" t="str">
        <f t="shared" si="170"/>
        <v>Jan</v>
      </c>
      <c r="F5494" t="str">
        <f t="shared" si="171"/>
        <v>2022</v>
      </c>
    </row>
    <row r="5495" spans="1:6" x14ac:dyDescent="0.25">
      <c r="A5495" s="5" t="s">
        <v>249</v>
      </c>
      <c r="B5495" s="3" t="s">
        <v>232</v>
      </c>
      <c r="C5495" s="3" t="s">
        <v>137</v>
      </c>
      <c r="D5495" s="4">
        <v>71815.798255311282</v>
      </c>
      <c r="E5495" t="str">
        <f t="shared" si="170"/>
        <v>Feb</v>
      </c>
      <c r="F5495" t="str">
        <f t="shared" si="171"/>
        <v>2022</v>
      </c>
    </row>
    <row r="5496" spans="1:6" x14ac:dyDescent="0.25">
      <c r="A5496" s="5" t="s">
        <v>249</v>
      </c>
      <c r="B5496" s="3" t="s">
        <v>232</v>
      </c>
      <c r="C5496" s="3" t="s">
        <v>138</v>
      </c>
      <c r="D5496" s="4">
        <v>70691.073874084061</v>
      </c>
      <c r="E5496" t="str">
        <f t="shared" si="170"/>
        <v>Mar</v>
      </c>
      <c r="F5496" t="str">
        <f t="shared" si="171"/>
        <v>2022</v>
      </c>
    </row>
    <row r="5497" spans="1:6" x14ac:dyDescent="0.25">
      <c r="A5497" s="5" t="s">
        <v>249</v>
      </c>
      <c r="B5497" s="3" t="s">
        <v>232</v>
      </c>
      <c r="C5497" s="3" t="s">
        <v>139</v>
      </c>
      <c r="D5497" s="4">
        <v>69881.065114792858</v>
      </c>
      <c r="E5497" t="str">
        <f t="shared" si="170"/>
        <v>Apr</v>
      </c>
      <c r="F5497" t="str">
        <f t="shared" si="171"/>
        <v>2022</v>
      </c>
    </row>
    <row r="5498" spans="1:6" x14ac:dyDescent="0.25">
      <c r="A5498" s="5" t="s">
        <v>249</v>
      </c>
      <c r="B5498" s="3" t="s">
        <v>232</v>
      </c>
      <c r="C5498" s="3" t="s">
        <v>140</v>
      </c>
      <c r="D5498" s="4">
        <v>69080.686863078139</v>
      </c>
      <c r="E5498" t="str">
        <f t="shared" si="170"/>
        <v>May</v>
      </c>
      <c r="F5498" t="str">
        <f t="shared" si="171"/>
        <v>2022</v>
      </c>
    </row>
    <row r="5499" spans="1:6" x14ac:dyDescent="0.25">
      <c r="A5499" s="5" t="s">
        <v>249</v>
      </c>
      <c r="B5499" s="3" t="s">
        <v>232</v>
      </c>
      <c r="C5499" s="3" t="s">
        <v>141</v>
      </c>
      <c r="D5499" s="4">
        <v>68278.77629516639</v>
      </c>
      <c r="E5499" t="str">
        <f t="shared" si="170"/>
        <v>Jun</v>
      </c>
      <c r="F5499" t="str">
        <f t="shared" si="171"/>
        <v>2022</v>
      </c>
    </row>
    <row r="5500" spans="1:6" x14ac:dyDescent="0.25">
      <c r="A5500" s="5" t="s">
        <v>249</v>
      </c>
      <c r="B5500" s="3" t="s">
        <v>232</v>
      </c>
      <c r="C5500" s="3" t="s">
        <v>142</v>
      </c>
      <c r="D5500" s="4">
        <v>67485.853087303913</v>
      </c>
      <c r="E5500" t="str">
        <f t="shared" si="170"/>
        <v>Jul</v>
      </c>
      <c r="F5500" t="str">
        <f t="shared" si="171"/>
        <v>2022</v>
      </c>
    </row>
    <row r="5501" spans="1:6" x14ac:dyDescent="0.25">
      <c r="A5501" s="5" t="s">
        <v>249</v>
      </c>
      <c r="B5501" s="3" t="s">
        <v>232</v>
      </c>
      <c r="C5501" s="3" t="s">
        <v>143</v>
      </c>
      <c r="D5501" s="4">
        <v>66682.094471464385</v>
      </c>
      <c r="E5501" t="str">
        <f t="shared" si="170"/>
        <v>Aug</v>
      </c>
      <c r="F5501" t="str">
        <f t="shared" si="171"/>
        <v>2022</v>
      </c>
    </row>
    <row r="5502" spans="1:6" x14ac:dyDescent="0.25">
      <c r="A5502" s="5" t="s">
        <v>249</v>
      </c>
      <c r="B5502" s="3" t="s">
        <v>232</v>
      </c>
      <c r="C5502" s="3" t="s">
        <v>144</v>
      </c>
      <c r="D5502" s="4">
        <v>65888.238451508834</v>
      </c>
      <c r="E5502" t="str">
        <f t="shared" si="170"/>
        <v>Sep</v>
      </c>
      <c r="F5502" t="str">
        <f t="shared" si="171"/>
        <v>2022</v>
      </c>
    </row>
    <row r="5503" spans="1:6" x14ac:dyDescent="0.25">
      <c r="A5503" s="5" t="s">
        <v>249</v>
      </c>
      <c r="B5503" s="3" t="s">
        <v>232</v>
      </c>
      <c r="C5503" s="3" t="s">
        <v>145</v>
      </c>
      <c r="D5503" s="4">
        <v>65118.42354307264</v>
      </c>
      <c r="E5503" t="str">
        <f t="shared" si="170"/>
        <v>Oct</v>
      </c>
      <c r="F5503" t="str">
        <f t="shared" si="171"/>
        <v>2022</v>
      </c>
    </row>
    <row r="5504" spans="1:6" x14ac:dyDescent="0.25">
      <c r="A5504" s="5" t="s">
        <v>249</v>
      </c>
      <c r="B5504" s="3" t="s">
        <v>232</v>
      </c>
      <c r="C5504" s="3" t="s">
        <v>146</v>
      </c>
      <c r="D5504" s="4">
        <v>64368.912597823117</v>
      </c>
      <c r="E5504" t="str">
        <f t="shared" si="170"/>
        <v>Nov</v>
      </c>
      <c r="F5504" t="str">
        <f t="shared" si="171"/>
        <v>2022</v>
      </c>
    </row>
    <row r="5505" spans="1:6" x14ac:dyDescent="0.25">
      <c r="A5505" s="5" t="s">
        <v>249</v>
      </c>
      <c r="B5505" s="3" t="s">
        <v>232</v>
      </c>
      <c r="C5505" s="3" t="s">
        <v>147</v>
      </c>
      <c r="D5505" s="4">
        <v>63624.117464266092</v>
      </c>
      <c r="E5505" t="str">
        <f t="shared" si="170"/>
        <v>Dec</v>
      </c>
      <c r="F5505" t="str">
        <f t="shared" si="171"/>
        <v>2022</v>
      </c>
    </row>
    <row r="5506" spans="1:6" x14ac:dyDescent="0.25">
      <c r="A5506" s="5" t="s">
        <v>249</v>
      </c>
      <c r="B5506" s="3" t="s">
        <v>232</v>
      </c>
      <c r="C5506" s="3" t="s">
        <v>148</v>
      </c>
      <c r="D5506" s="4">
        <v>62891.965862020283</v>
      </c>
      <c r="E5506" t="str">
        <f t="shared" si="170"/>
        <v>Jan</v>
      </c>
      <c r="F5506" t="str">
        <f t="shared" si="171"/>
        <v>2023</v>
      </c>
    </row>
    <row r="5507" spans="1:6" x14ac:dyDescent="0.25">
      <c r="A5507" s="5" t="s">
        <v>249</v>
      </c>
      <c r="B5507" s="3" t="s">
        <v>232</v>
      </c>
      <c r="C5507" s="3" t="s">
        <v>149</v>
      </c>
      <c r="D5507" s="4">
        <v>62337.202554254291</v>
      </c>
      <c r="E5507" t="str">
        <f t="shared" ref="E5507:E5570" si="172">MID(C5507,1,3)</f>
        <v>Feb</v>
      </c>
      <c r="F5507" t="str">
        <f t="shared" ref="F5507:F5570" si="173">MID(C5507,5,4)</f>
        <v>2023</v>
      </c>
    </row>
    <row r="5508" spans="1:6" x14ac:dyDescent="0.25">
      <c r="A5508" s="5" t="s">
        <v>249</v>
      </c>
      <c r="B5508" s="3" t="s">
        <v>232</v>
      </c>
      <c r="C5508" s="3" t="s">
        <v>150</v>
      </c>
      <c r="D5508" s="4">
        <v>61466.043492855119</v>
      </c>
      <c r="E5508" t="str">
        <f t="shared" si="172"/>
        <v>Mar</v>
      </c>
      <c r="F5508" t="str">
        <f t="shared" si="173"/>
        <v>2023</v>
      </c>
    </row>
    <row r="5509" spans="1:6" x14ac:dyDescent="0.25">
      <c r="A5509" s="5" t="s">
        <v>249</v>
      </c>
      <c r="B5509" s="3" t="s">
        <v>232</v>
      </c>
      <c r="C5509" s="3" t="s">
        <v>151</v>
      </c>
      <c r="D5509" s="4">
        <v>60757.884603589671</v>
      </c>
      <c r="E5509" t="str">
        <f t="shared" si="172"/>
        <v>Apr</v>
      </c>
      <c r="F5509" t="str">
        <f t="shared" si="173"/>
        <v>2023</v>
      </c>
    </row>
    <row r="5510" spans="1:6" x14ac:dyDescent="0.25">
      <c r="A5510" s="5" t="s">
        <v>249</v>
      </c>
      <c r="B5510" s="3" t="s">
        <v>232</v>
      </c>
      <c r="C5510" s="3" t="s">
        <v>152</v>
      </c>
      <c r="D5510" s="4">
        <v>60037.902086755174</v>
      </c>
      <c r="E5510" t="str">
        <f t="shared" si="172"/>
        <v>May</v>
      </c>
      <c r="F5510" t="str">
        <f t="shared" si="173"/>
        <v>2023</v>
      </c>
    </row>
    <row r="5511" spans="1:6" x14ac:dyDescent="0.25">
      <c r="A5511" s="5" t="s">
        <v>249</v>
      </c>
      <c r="B5511" s="3" t="s">
        <v>232</v>
      </c>
      <c r="C5511" s="3" t="s">
        <v>153</v>
      </c>
      <c r="D5511" s="4">
        <v>59345.793587359905</v>
      </c>
      <c r="E5511" t="str">
        <f t="shared" si="172"/>
        <v>Jun</v>
      </c>
      <c r="F5511" t="str">
        <f t="shared" si="173"/>
        <v>2023</v>
      </c>
    </row>
    <row r="5512" spans="1:6" x14ac:dyDescent="0.25">
      <c r="A5512" s="5" t="s">
        <v>249</v>
      </c>
      <c r="B5512" s="3" t="s">
        <v>232</v>
      </c>
      <c r="C5512" s="3" t="s">
        <v>154</v>
      </c>
      <c r="D5512" s="4">
        <v>58662.371297761951</v>
      </c>
      <c r="E5512" t="str">
        <f t="shared" si="172"/>
        <v>Jul</v>
      </c>
      <c r="F5512" t="str">
        <f t="shared" si="173"/>
        <v>2023</v>
      </c>
    </row>
    <row r="5513" spans="1:6" x14ac:dyDescent="0.25">
      <c r="A5513" s="5" t="s">
        <v>249</v>
      </c>
      <c r="B5513" s="3" t="s">
        <v>232</v>
      </c>
      <c r="C5513" s="3" t="s">
        <v>155</v>
      </c>
      <c r="D5513" s="4">
        <v>57991.583119391289</v>
      </c>
      <c r="E5513" t="str">
        <f t="shared" si="172"/>
        <v>Aug</v>
      </c>
      <c r="F5513" t="str">
        <f t="shared" si="173"/>
        <v>2023</v>
      </c>
    </row>
    <row r="5514" spans="1:6" x14ac:dyDescent="0.25">
      <c r="A5514" s="5" t="s">
        <v>249</v>
      </c>
      <c r="B5514" s="3" t="s">
        <v>232</v>
      </c>
      <c r="C5514" s="3" t="s">
        <v>156</v>
      </c>
      <c r="D5514" s="4">
        <v>57276.051005864763</v>
      </c>
      <c r="E5514" t="str">
        <f t="shared" si="172"/>
        <v>Sep</v>
      </c>
      <c r="F5514" t="str">
        <f t="shared" si="173"/>
        <v>2023</v>
      </c>
    </row>
    <row r="5515" spans="1:6" x14ac:dyDescent="0.25">
      <c r="A5515" s="5" t="s">
        <v>249</v>
      </c>
      <c r="B5515" s="3" t="s">
        <v>232</v>
      </c>
      <c r="C5515" s="3" t="s">
        <v>157</v>
      </c>
      <c r="D5515" s="4">
        <v>56626.445173104585</v>
      </c>
      <c r="E5515" t="str">
        <f t="shared" si="172"/>
        <v>Oct</v>
      </c>
      <c r="F5515" t="str">
        <f t="shared" si="173"/>
        <v>2023</v>
      </c>
    </row>
    <row r="5516" spans="1:6" x14ac:dyDescent="0.25">
      <c r="A5516" s="5" t="s">
        <v>249</v>
      </c>
      <c r="B5516" s="3" t="s">
        <v>232</v>
      </c>
      <c r="C5516" s="3" t="s">
        <v>158</v>
      </c>
      <c r="D5516" s="4">
        <v>55983.074051641495</v>
      </c>
      <c r="E5516" t="str">
        <f t="shared" si="172"/>
        <v>Nov</v>
      </c>
      <c r="F5516" t="str">
        <f t="shared" si="173"/>
        <v>2023</v>
      </c>
    </row>
    <row r="5517" spans="1:6" x14ac:dyDescent="0.25">
      <c r="A5517" s="5" t="s">
        <v>249</v>
      </c>
      <c r="B5517" s="3" t="s">
        <v>232</v>
      </c>
      <c r="C5517" s="3" t="s">
        <v>159</v>
      </c>
      <c r="D5517" s="4">
        <v>55354.493529857944</v>
      </c>
      <c r="E5517" t="str">
        <f t="shared" si="172"/>
        <v>Dec</v>
      </c>
      <c r="F5517" t="str">
        <f t="shared" si="173"/>
        <v>2023</v>
      </c>
    </row>
    <row r="5518" spans="1:6" x14ac:dyDescent="0.25">
      <c r="A5518" s="5" t="s">
        <v>249</v>
      </c>
      <c r="B5518" s="3" t="s">
        <v>232</v>
      </c>
      <c r="C5518" s="3" t="s">
        <v>160</v>
      </c>
      <c r="D5518" s="4">
        <v>54738.813922135021</v>
      </c>
      <c r="E5518" t="str">
        <f t="shared" si="172"/>
        <v>Jan</v>
      </c>
      <c r="F5518" t="str">
        <f t="shared" si="173"/>
        <v>2024</v>
      </c>
    </row>
    <row r="5519" spans="1:6" x14ac:dyDescent="0.25">
      <c r="A5519" s="5" t="s">
        <v>249</v>
      </c>
      <c r="B5519" s="3" t="s">
        <v>232</v>
      </c>
      <c r="C5519" s="3" t="s">
        <v>161</v>
      </c>
      <c r="D5519" s="4">
        <v>54156.699532885948</v>
      </c>
      <c r="E5519" t="str">
        <f t="shared" si="172"/>
        <v>Feb</v>
      </c>
      <c r="F5519" t="str">
        <f t="shared" si="173"/>
        <v>2024</v>
      </c>
    </row>
    <row r="5520" spans="1:6" x14ac:dyDescent="0.25">
      <c r="A5520" s="5" t="s">
        <v>249</v>
      </c>
      <c r="B5520" s="3" t="s">
        <v>232</v>
      </c>
      <c r="C5520" s="3" t="s">
        <v>162</v>
      </c>
      <c r="D5520" s="4">
        <v>53511.665568534576</v>
      </c>
      <c r="E5520" t="str">
        <f t="shared" si="172"/>
        <v>Mar</v>
      </c>
      <c r="F5520" t="str">
        <f t="shared" si="173"/>
        <v>2024</v>
      </c>
    </row>
    <row r="5521" spans="1:6" x14ac:dyDescent="0.25">
      <c r="A5521" s="5" t="s">
        <v>249</v>
      </c>
      <c r="B5521" s="3" t="s">
        <v>232</v>
      </c>
      <c r="C5521" s="3" t="s">
        <v>163</v>
      </c>
      <c r="D5521" s="4">
        <v>52913.805225963326</v>
      </c>
      <c r="E5521" t="str">
        <f t="shared" si="172"/>
        <v>Apr</v>
      </c>
      <c r="F5521" t="str">
        <f t="shared" si="173"/>
        <v>2024</v>
      </c>
    </row>
    <row r="5522" spans="1:6" x14ac:dyDescent="0.25">
      <c r="A5522" s="5" t="s">
        <v>249</v>
      </c>
      <c r="B5522" s="3" t="s">
        <v>232</v>
      </c>
      <c r="C5522" s="3" t="s">
        <v>164</v>
      </c>
      <c r="D5522" s="4">
        <v>52324.041311616689</v>
      </c>
      <c r="E5522" t="str">
        <f t="shared" si="172"/>
        <v>May</v>
      </c>
      <c r="F5522" t="str">
        <f t="shared" si="173"/>
        <v>2024</v>
      </c>
    </row>
    <row r="5523" spans="1:6" x14ac:dyDescent="0.25">
      <c r="A5523" s="5" t="s">
        <v>249</v>
      </c>
      <c r="B5523" s="3" t="s">
        <v>232</v>
      </c>
      <c r="C5523" s="3" t="s">
        <v>165</v>
      </c>
      <c r="D5523" s="4">
        <v>51747.806141006869</v>
      </c>
      <c r="E5523" t="str">
        <f t="shared" si="172"/>
        <v>Jun</v>
      </c>
      <c r="F5523" t="str">
        <f t="shared" si="173"/>
        <v>2024</v>
      </c>
    </row>
    <row r="5524" spans="1:6" x14ac:dyDescent="0.25">
      <c r="A5524" s="5" t="s">
        <v>249</v>
      </c>
      <c r="B5524" s="3" t="s">
        <v>232</v>
      </c>
      <c r="C5524" s="3" t="s">
        <v>166</v>
      </c>
      <c r="D5524" s="4">
        <v>51175.198435150705</v>
      </c>
      <c r="E5524" t="str">
        <f t="shared" si="172"/>
        <v>Jul</v>
      </c>
      <c r="F5524" t="str">
        <f t="shared" si="173"/>
        <v>2024</v>
      </c>
    </row>
    <row r="5525" spans="1:6" x14ac:dyDescent="0.25">
      <c r="A5525" s="5" t="s">
        <v>249</v>
      </c>
      <c r="B5525" s="3" t="s">
        <v>232</v>
      </c>
      <c r="C5525" s="3" t="s">
        <v>167</v>
      </c>
      <c r="D5525" s="4">
        <v>50607.053237133776</v>
      </c>
      <c r="E5525" t="str">
        <f t="shared" si="172"/>
        <v>Aug</v>
      </c>
      <c r="F5525" t="str">
        <f t="shared" si="173"/>
        <v>2024</v>
      </c>
    </row>
    <row r="5526" spans="1:6" x14ac:dyDescent="0.25">
      <c r="A5526" s="5" t="s">
        <v>249</v>
      </c>
      <c r="B5526" s="3" t="s">
        <v>232</v>
      </c>
      <c r="C5526" s="3" t="s">
        <v>168</v>
      </c>
      <c r="D5526" s="4">
        <v>50029.737532485371</v>
      </c>
      <c r="E5526" t="str">
        <f t="shared" si="172"/>
        <v>Sep</v>
      </c>
      <c r="F5526" t="str">
        <f t="shared" si="173"/>
        <v>2024</v>
      </c>
    </row>
    <row r="5527" spans="1:6" x14ac:dyDescent="0.25">
      <c r="A5527" s="5" t="s">
        <v>249</v>
      </c>
      <c r="B5527" s="3" t="s">
        <v>232</v>
      </c>
      <c r="C5527" s="3" t="s">
        <v>169</v>
      </c>
      <c r="D5527" s="4">
        <v>49482.338704713002</v>
      </c>
      <c r="E5527" t="str">
        <f t="shared" si="172"/>
        <v>Oct</v>
      </c>
      <c r="F5527" t="str">
        <f t="shared" si="173"/>
        <v>2024</v>
      </c>
    </row>
    <row r="5528" spans="1:6" x14ac:dyDescent="0.25">
      <c r="A5528" s="5" t="s">
        <v>249</v>
      </c>
      <c r="B5528" s="3" t="s">
        <v>232</v>
      </c>
      <c r="C5528" s="3" t="s">
        <v>170</v>
      </c>
      <c r="D5528" s="4">
        <v>48940.921005020544</v>
      </c>
      <c r="E5528" t="str">
        <f t="shared" si="172"/>
        <v>Nov</v>
      </c>
      <c r="F5528" t="str">
        <f t="shared" si="173"/>
        <v>2024</v>
      </c>
    </row>
    <row r="5529" spans="1:6" x14ac:dyDescent="0.25">
      <c r="A5529" s="5" t="s">
        <v>249</v>
      </c>
      <c r="B5529" s="3" t="s">
        <v>232</v>
      </c>
      <c r="C5529" s="3" t="s">
        <v>171</v>
      </c>
      <c r="D5529" s="4">
        <v>48407.046319567031</v>
      </c>
      <c r="E5529" t="str">
        <f t="shared" si="172"/>
        <v>Dec</v>
      </c>
      <c r="F5529" t="str">
        <f t="shared" si="173"/>
        <v>2024</v>
      </c>
    </row>
    <row r="5530" spans="1:6" x14ac:dyDescent="0.25">
      <c r="A5530" s="5" t="s">
        <v>249</v>
      </c>
      <c r="B5530" s="3" t="s">
        <v>232</v>
      </c>
      <c r="C5530" s="3" t="s">
        <v>172</v>
      </c>
      <c r="D5530" s="4">
        <v>47879.878189072471</v>
      </c>
      <c r="E5530" t="str">
        <f t="shared" si="172"/>
        <v>Jan</v>
      </c>
      <c r="F5530" t="str">
        <f t="shared" si="173"/>
        <v>2025</v>
      </c>
    </row>
    <row r="5531" spans="1:6" x14ac:dyDescent="0.25">
      <c r="A5531" s="5" t="s">
        <v>249</v>
      </c>
      <c r="B5531" s="3" t="s">
        <v>232</v>
      </c>
      <c r="C5531" s="3" t="s">
        <v>173</v>
      </c>
      <c r="D5531" s="4">
        <v>47359.207130283503</v>
      </c>
      <c r="E5531" t="str">
        <f t="shared" si="172"/>
        <v>Feb</v>
      </c>
      <c r="F5531" t="str">
        <f t="shared" si="173"/>
        <v>2025</v>
      </c>
    </row>
    <row r="5532" spans="1:6" x14ac:dyDescent="0.25">
      <c r="A5532" s="5" t="s">
        <v>249</v>
      </c>
      <c r="B5532" s="3" t="s">
        <v>232</v>
      </c>
      <c r="C5532" s="3" t="s">
        <v>174</v>
      </c>
      <c r="D5532" s="4">
        <v>46844.9508549288</v>
      </c>
      <c r="E5532" t="str">
        <f t="shared" si="172"/>
        <v>Mar</v>
      </c>
      <c r="F5532" t="str">
        <f t="shared" si="173"/>
        <v>2025</v>
      </c>
    </row>
    <row r="5533" spans="1:6" x14ac:dyDescent="0.25">
      <c r="A5533" s="5" t="s">
        <v>249</v>
      </c>
      <c r="B5533" s="3" t="s">
        <v>232</v>
      </c>
      <c r="C5533" s="3" t="s">
        <v>175</v>
      </c>
      <c r="D5533" s="4">
        <v>46421.94454003773</v>
      </c>
      <c r="E5533" t="str">
        <f t="shared" si="172"/>
        <v>Apr</v>
      </c>
      <c r="F5533" t="str">
        <f t="shared" si="173"/>
        <v>2025</v>
      </c>
    </row>
    <row r="5534" spans="1:6" x14ac:dyDescent="0.25">
      <c r="A5534" s="5" t="s">
        <v>249</v>
      </c>
      <c r="B5534" s="3" t="s">
        <v>232</v>
      </c>
      <c r="C5534" s="3" t="s">
        <v>176</v>
      </c>
      <c r="D5534" s="4">
        <v>45919.537663327959</v>
      </c>
      <c r="E5534" t="str">
        <f t="shared" si="172"/>
        <v>May</v>
      </c>
      <c r="F5534" t="str">
        <f t="shared" si="173"/>
        <v>2025</v>
      </c>
    </row>
    <row r="5535" spans="1:6" x14ac:dyDescent="0.25">
      <c r="A5535" s="5" t="s">
        <v>249</v>
      </c>
      <c r="B5535" s="3" t="s">
        <v>232</v>
      </c>
      <c r="C5535" s="3" t="s">
        <v>177</v>
      </c>
      <c r="D5535" s="4">
        <v>45423.28090747138</v>
      </c>
      <c r="E5535" t="str">
        <f t="shared" si="172"/>
        <v>Jun</v>
      </c>
      <c r="F5535" t="str">
        <f t="shared" si="173"/>
        <v>2025</v>
      </c>
    </row>
    <row r="5536" spans="1:6" x14ac:dyDescent="0.25">
      <c r="A5536" s="5" t="s">
        <v>249</v>
      </c>
      <c r="B5536" s="3" t="s">
        <v>232</v>
      </c>
      <c r="C5536" s="3" t="s">
        <v>178</v>
      </c>
      <c r="D5536" s="4">
        <v>44933.087954028582</v>
      </c>
      <c r="E5536" t="str">
        <f t="shared" si="172"/>
        <v>Jul</v>
      </c>
      <c r="F5536" t="str">
        <f t="shared" si="173"/>
        <v>2025</v>
      </c>
    </row>
    <row r="5537" spans="1:6" x14ac:dyDescent="0.25">
      <c r="A5537" s="5" t="s">
        <v>249</v>
      </c>
      <c r="B5537" s="3" t="s">
        <v>232</v>
      </c>
      <c r="C5537" s="3" t="s">
        <v>179</v>
      </c>
      <c r="D5537" s="4">
        <v>44448.874146012764</v>
      </c>
      <c r="E5537" t="str">
        <f t="shared" si="172"/>
        <v>Aug</v>
      </c>
      <c r="F5537" t="str">
        <f t="shared" si="173"/>
        <v>2025</v>
      </c>
    </row>
    <row r="5538" spans="1:6" x14ac:dyDescent="0.25">
      <c r="A5538" s="5" t="s">
        <v>249</v>
      </c>
      <c r="B5538" s="3" t="s">
        <v>232</v>
      </c>
      <c r="C5538" s="3" t="s">
        <v>180</v>
      </c>
      <c r="D5538" s="4">
        <v>43970.560195152604</v>
      </c>
      <c r="E5538" t="str">
        <f t="shared" si="172"/>
        <v>Sep</v>
      </c>
      <c r="F5538" t="str">
        <f t="shared" si="173"/>
        <v>2025</v>
      </c>
    </row>
    <row r="5539" spans="1:6" x14ac:dyDescent="0.25">
      <c r="A5539" s="5" t="s">
        <v>249</v>
      </c>
      <c r="B5539" s="3" t="s">
        <v>232</v>
      </c>
      <c r="C5539" s="3" t="s">
        <v>181</v>
      </c>
      <c r="D5539" s="4">
        <v>43498.061844461292</v>
      </c>
      <c r="E5539" t="str">
        <f t="shared" si="172"/>
        <v>Oct</v>
      </c>
      <c r="F5539" t="str">
        <f t="shared" si="173"/>
        <v>2025</v>
      </c>
    </row>
    <row r="5540" spans="1:6" x14ac:dyDescent="0.25">
      <c r="A5540" s="5" t="s">
        <v>249</v>
      </c>
      <c r="B5540" s="3" t="s">
        <v>232</v>
      </c>
      <c r="C5540" s="3" t="s">
        <v>182</v>
      </c>
      <c r="D5540" s="4">
        <v>43031.299482762333</v>
      </c>
      <c r="E5540" t="str">
        <f t="shared" si="172"/>
        <v>Nov</v>
      </c>
      <c r="F5540" t="str">
        <f t="shared" si="173"/>
        <v>2025</v>
      </c>
    </row>
    <row r="5541" spans="1:6" x14ac:dyDescent="0.25">
      <c r="A5541" s="5" t="s">
        <v>249</v>
      </c>
      <c r="B5541" s="3" t="s">
        <v>232</v>
      </c>
      <c r="C5541" s="3" t="s">
        <v>183</v>
      </c>
      <c r="D5541" s="4">
        <v>42570.196344689568</v>
      </c>
      <c r="E5541" t="str">
        <f t="shared" si="172"/>
        <v>Dec</v>
      </c>
      <c r="F5541" t="str">
        <f t="shared" si="173"/>
        <v>2025</v>
      </c>
    </row>
    <row r="5542" spans="1:6" x14ac:dyDescent="0.25">
      <c r="A5542" s="5" t="s">
        <v>249</v>
      </c>
      <c r="B5542" s="3" t="s">
        <v>232</v>
      </c>
      <c r="C5542" s="3" t="s">
        <v>184</v>
      </c>
      <c r="D5542" s="4">
        <v>42114.672257613944</v>
      </c>
      <c r="E5542" t="str">
        <f t="shared" si="172"/>
        <v>Jan</v>
      </c>
      <c r="F5542" t="str">
        <f t="shared" si="173"/>
        <v>2026</v>
      </c>
    </row>
    <row r="5543" spans="1:6" x14ac:dyDescent="0.25">
      <c r="A5543" s="5" t="s">
        <v>249</v>
      </c>
      <c r="B5543" s="3" t="s">
        <v>232</v>
      </c>
      <c r="C5543" s="3" t="s">
        <v>185</v>
      </c>
      <c r="D5543" s="4">
        <v>41664.652917621868</v>
      </c>
      <c r="E5543" t="str">
        <f t="shared" si="172"/>
        <v>Feb</v>
      </c>
      <c r="F5543" t="str">
        <f t="shared" si="173"/>
        <v>2026</v>
      </c>
    </row>
    <row r="5544" spans="1:6" x14ac:dyDescent="0.25">
      <c r="A5544" s="5" t="s">
        <v>249</v>
      </c>
      <c r="B5544" s="3" t="s">
        <v>232</v>
      </c>
      <c r="C5544" s="3" t="s">
        <v>186</v>
      </c>
      <c r="D5544" s="4">
        <v>41220.061997894605</v>
      </c>
      <c r="E5544" t="str">
        <f t="shared" si="172"/>
        <v>Mar</v>
      </c>
      <c r="F5544" t="str">
        <f t="shared" si="173"/>
        <v>2026</v>
      </c>
    </row>
    <row r="5545" spans="1:6" x14ac:dyDescent="0.25">
      <c r="A5545" s="5" t="s">
        <v>249</v>
      </c>
      <c r="B5545" s="3" t="s">
        <v>232</v>
      </c>
      <c r="C5545" s="3" t="s">
        <v>187</v>
      </c>
      <c r="D5545" s="4">
        <v>40780.825694518571</v>
      </c>
      <c r="E5545" t="str">
        <f t="shared" si="172"/>
        <v>Apr</v>
      </c>
      <c r="F5545" t="str">
        <f t="shared" si="173"/>
        <v>2026</v>
      </c>
    </row>
    <row r="5546" spans="1:6" x14ac:dyDescent="0.25">
      <c r="A5546" s="5" t="s">
        <v>249</v>
      </c>
      <c r="B5546" s="3" t="s">
        <v>232</v>
      </c>
      <c r="C5546" s="3" t="s">
        <v>189</v>
      </c>
      <c r="D5546" s="4">
        <v>40346.872426485359</v>
      </c>
      <c r="E5546" t="str">
        <f t="shared" si="172"/>
        <v>May</v>
      </c>
      <c r="F5546" t="str">
        <f t="shared" si="173"/>
        <v>2026</v>
      </c>
    </row>
    <row r="5547" spans="1:6" x14ac:dyDescent="0.25">
      <c r="A5547" s="5" t="s">
        <v>249</v>
      </c>
      <c r="B5547" s="3" t="s">
        <v>232</v>
      </c>
      <c r="C5547" s="3" t="s">
        <v>191</v>
      </c>
      <c r="D5547" s="4">
        <v>39918.127928428788</v>
      </c>
      <c r="E5547" t="str">
        <f t="shared" si="172"/>
        <v>Jun</v>
      </c>
      <c r="F5547" t="str">
        <f t="shared" si="173"/>
        <v>2026</v>
      </c>
    </row>
    <row r="5548" spans="1:6" x14ac:dyDescent="0.25">
      <c r="A5548" s="5" t="s">
        <v>249</v>
      </c>
      <c r="B5548" s="3" t="s">
        <v>232</v>
      </c>
      <c r="C5548" s="3" t="s">
        <v>192</v>
      </c>
      <c r="D5548" s="4">
        <v>39494.522180793057</v>
      </c>
      <c r="E5548" t="str">
        <f t="shared" si="172"/>
        <v>Jul</v>
      </c>
      <c r="F5548" t="str">
        <f t="shared" si="173"/>
        <v>2026</v>
      </c>
    </row>
    <row r="5549" spans="1:6" x14ac:dyDescent="0.25">
      <c r="A5549" s="5" t="s">
        <v>249</v>
      </c>
      <c r="B5549" s="3" t="s">
        <v>232</v>
      </c>
      <c r="C5549" s="3" t="s">
        <v>193</v>
      </c>
      <c r="D5549" s="4">
        <v>3973.3725007106982</v>
      </c>
      <c r="E5549" t="str">
        <f t="shared" si="172"/>
        <v>Aug</v>
      </c>
      <c r="F5549" t="str">
        <f t="shared" si="173"/>
        <v>2026</v>
      </c>
    </row>
    <row r="5550" spans="1:6" x14ac:dyDescent="0.25">
      <c r="A5550" s="5" t="s">
        <v>249</v>
      </c>
      <c r="B5550" s="3" t="s">
        <v>232</v>
      </c>
      <c r="C5550" s="3" t="s">
        <v>194</v>
      </c>
      <c r="D5550" s="4">
        <v>3956.8799910408929</v>
      </c>
      <c r="E5550" t="str">
        <f t="shared" si="172"/>
        <v>Sep</v>
      </c>
      <c r="F5550" t="str">
        <f t="shared" si="173"/>
        <v>2026</v>
      </c>
    </row>
    <row r="5551" spans="1:6" x14ac:dyDescent="0.25">
      <c r="A5551" s="5" t="s">
        <v>249</v>
      </c>
      <c r="B5551" s="3" t="s">
        <v>232</v>
      </c>
      <c r="C5551" s="3" t="s">
        <v>195</v>
      </c>
      <c r="D5551" s="4">
        <v>3940.4546746724327</v>
      </c>
      <c r="E5551" t="str">
        <f t="shared" si="172"/>
        <v>Oct</v>
      </c>
      <c r="F5551" t="str">
        <f t="shared" si="173"/>
        <v>2026</v>
      </c>
    </row>
    <row r="5552" spans="1:6" x14ac:dyDescent="0.25">
      <c r="A5552" s="5" t="s">
        <v>249</v>
      </c>
      <c r="B5552" s="3" t="s">
        <v>232</v>
      </c>
      <c r="C5552" s="3" t="s">
        <v>196</v>
      </c>
      <c r="D5552" s="4">
        <v>3924.0974130578984</v>
      </c>
      <c r="E5552" t="str">
        <f t="shared" si="172"/>
        <v>Nov</v>
      </c>
      <c r="F5552" t="str">
        <f t="shared" si="173"/>
        <v>2026</v>
      </c>
    </row>
    <row r="5553" spans="1:6" x14ac:dyDescent="0.25">
      <c r="A5553" s="5" t="s">
        <v>249</v>
      </c>
      <c r="B5553" s="3" t="s">
        <v>233</v>
      </c>
      <c r="C5553" s="3" t="s">
        <v>12</v>
      </c>
      <c r="D5553" s="4">
        <v>45747300.320261389</v>
      </c>
      <c r="E5553" t="str">
        <f t="shared" si="172"/>
        <v>Sep</v>
      </c>
      <c r="F5553" t="str">
        <f t="shared" si="173"/>
        <v>2011</v>
      </c>
    </row>
    <row r="5554" spans="1:6" x14ac:dyDescent="0.25">
      <c r="A5554" s="5" t="s">
        <v>249</v>
      </c>
      <c r="B5554" s="3" t="s">
        <v>233</v>
      </c>
      <c r="C5554" s="3" t="s">
        <v>13</v>
      </c>
      <c r="D5554" s="4">
        <v>24346500.920702569</v>
      </c>
      <c r="E5554" t="str">
        <f t="shared" si="172"/>
        <v>Oct</v>
      </c>
      <c r="F5554" t="str">
        <f t="shared" si="173"/>
        <v>2011</v>
      </c>
    </row>
    <row r="5555" spans="1:6" x14ac:dyDescent="0.25">
      <c r="A5555" s="5" t="s">
        <v>249</v>
      </c>
      <c r="B5555" s="3" t="s">
        <v>233</v>
      </c>
      <c r="C5555" s="3" t="s">
        <v>14</v>
      </c>
      <c r="D5555" s="4">
        <v>22768732.724765215</v>
      </c>
      <c r="E5555" t="str">
        <f t="shared" si="172"/>
        <v>Nov</v>
      </c>
      <c r="F5555" t="str">
        <f t="shared" si="173"/>
        <v>2011</v>
      </c>
    </row>
    <row r="5556" spans="1:6" x14ac:dyDescent="0.25">
      <c r="A5556" s="5" t="s">
        <v>249</v>
      </c>
      <c r="B5556" s="3" t="s">
        <v>233</v>
      </c>
      <c r="C5556" s="3" t="s">
        <v>15</v>
      </c>
      <c r="D5556" s="4">
        <v>20420715.041091274</v>
      </c>
      <c r="E5556" t="str">
        <f t="shared" si="172"/>
        <v>Dec</v>
      </c>
      <c r="F5556" t="str">
        <f t="shared" si="173"/>
        <v>2011</v>
      </c>
    </row>
    <row r="5557" spans="1:6" x14ac:dyDescent="0.25">
      <c r="A5557" s="5" t="s">
        <v>249</v>
      </c>
      <c r="B5557" s="3" t="s">
        <v>233</v>
      </c>
      <c r="C5557" s="3" t="s">
        <v>16</v>
      </c>
      <c r="D5557" s="4">
        <v>19487812.748254206</v>
      </c>
      <c r="E5557" t="str">
        <f t="shared" si="172"/>
        <v>Jan</v>
      </c>
      <c r="F5557" t="str">
        <f t="shared" si="173"/>
        <v>2012</v>
      </c>
    </row>
    <row r="5558" spans="1:6" x14ac:dyDescent="0.25">
      <c r="A5558" s="5" t="s">
        <v>249</v>
      </c>
      <c r="B5558" s="3" t="s">
        <v>233</v>
      </c>
      <c r="C5558" s="3" t="s">
        <v>17</v>
      </c>
      <c r="D5558" s="4">
        <v>19251553.91768188</v>
      </c>
      <c r="E5558" t="str">
        <f t="shared" si="172"/>
        <v>Feb</v>
      </c>
      <c r="F5558" t="str">
        <f t="shared" si="173"/>
        <v>2012</v>
      </c>
    </row>
    <row r="5559" spans="1:6" x14ac:dyDescent="0.25">
      <c r="A5559" s="5" t="s">
        <v>249</v>
      </c>
      <c r="B5559" s="3" t="s">
        <v>233</v>
      </c>
      <c r="C5559" s="3" t="s">
        <v>18</v>
      </c>
      <c r="D5559" s="4">
        <v>19059331.515847813</v>
      </c>
      <c r="E5559" t="str">
        <f t="shared" si="172"/>
        <v>Mar</v>
      </c>
      <c r="F5559" t="str">
        <f t="shared" si="173"/>
        <v>2012</v>
      </c>
    </row>
    <row r="5560" spans="1:6" x14ac:dyDescent="0.25">
      <c r="A5560" s="5" t="s">
        <v>249</v>
      </c>
      <c r="B5560" s="3" t="s">
        <v>233</v>
      </c>
      <c r="C5560" s="3" t="s">
        <v>19</v>
      </c>
      <c r="D5560" s="4">
        <v>19550179.67483357</v>
      </c>
      <c r="E5560" t="str">
        <f t="shared" si="172"/>
        <v>Apr</v>
      </c>
      <c r="F5560" t="str">
        <f t="shared" si="173"/>
        <v>2012</v>
      </c>
    </row>
    <row r="5561" spans="1:6" x14ac:dyDescent="0.25">
      <c r="A5561" s="5" t="s">
        <v>249</v>
      </c>
      <c r="B5561" s="3" t="s">
        <v>233</v>
      </c>
      <c r="C5561" s="3" t="s">
        <v>20</v>
      </c>
      <c r="D5561" s="4">
        <v>19172372.074627891</v>
      </c>
      <c r="E5561" t="str">
        <f t="shared" si="172"/>
        <v>May</v>
      </c>
      <c r="F5561" t="str">
        <f t="shared" si="173"/>
        <v>2012</v>
      </c>
    </row>
    <row r="5562" spans="1:6" x14ac:dyDescent="0.25">
      <c r="A5562" s="5" t="s">
        <v>249</v>
      </c>
      <c r="B5562" s="3" t="s">
        <v>233</v>
      </c>
      <c r="C5562" s="3" t="s">
        <v>21</v>
      </c>
      <c r="D5562" s="4">
        <v>18255596.207579289</v>
      </c>
      <c r="E5562" t="str">
        <f t="shared" si="172"/>
        <v>Jun</v>
      </c>
      <c r="F5562" t="str">
        <f t="shared" si="173"/>
        <v>2012</v>
      </c>
    </row>
    <row r="5563" spans="1:6" x14ac:dyDescent="0.25">
      <c r="A5563" s="5" t="s">
        <v>249</v>
      </c>
      <c r="B5563" s="3" t="s">
        <v>233</v>
      </c>
      <c r="C5563" s="3" t="s">
        <v>22</v>
      </c>
      <c r="D5563" s="4">
        <v>16955448.543145653</v>
      </c>
      <c r="E5563" t="str">
        <f t="shared" si="172"/>
        <v>Jul</v>
      </c>
      <c r="F5563" t="str">
        <f t="shared" si="173"/>
        <v>2012</v>
      </c>
    </row>
    <row r="5564" spans="1:6" x14ac:dyDescent="0.25">
      <c r="A5564" s="5" t="s">
        <v>249</v>
      </c>
      <c r="B5564" s="3" t="s">
        <v>233</v>
      </c>
      <c r="C5564" s="3" t="s">
        <v>23</v>
      </c>
      <c r="D5564" s="4">
        <v>16373132.451754093</v>
      </c>
      <c r="E5564" t="str">
        <f t="shared" si="172"/>
        <v>Aug</v>
      </c>
      <c r="F5564" t="str">
        <f t="shared" si="173"/>
        <v>2012</v>
      </c>
    </row>
    <row r="5565" spans="1:6" x14ac:dyDescent="0.25">
      <c r="A5565" s="5" t="s">
        <v>249</v>
      </c>
      <c r="B5565" s="3" t="s">
        <v>233</v>
      </c>
      <c r="C5565" s="3" t="s">
        <v>24</v>
      </c>
      <c r="D5565" s="4">
        <v>15460901.448736265</v>
      </c>
      <c r="E5565" t="str">
        <f t="shared" si="172"/>
        <v>Sep</v>
      </c>
      <c r="F5565" t="str">
        <f t="shared" si="173"/>
        <v>2012</v>
      </c>
    </row>
    <row r="5566" spans="1:6" x14ac:dyDescent="0.25">
      <c r="A5566" s="5" t="s">
        <v>249</v>
      </c>
      <c r="B5566" s="3" t="s">
        <v>233</v>
      </c>
      <c r="C5566" s="3" t="s">
        <v>25</v>
      </c>
      <c r="D5566" s="4">
        <v>15217588.259908652</v>
      </c>
      <c r="E5566" t="str">
        <f t="shared" si="172"/>
        <v>Oct</v>
      </c>
      <c r="F5566" t="str">
        <f t="shared" si="173"/>
        <v>2012</v>
      </c>
    </row>
    <row r="5567" spans="1:6" x14ac:dyDescent="0.25">
      <c r="A5567" s="5" t="s">
        <v>249</v>
      </c>
      <c r="B5567" s="3" t="s">
        <v>233</v>
      </c>
      <c r="C5567" s="3" t="s">
        <v>26</v>
      </c>
      <c r="D5567" s="4">
        <v>14826772.312771039</v>
      </c>
      <c r="E5567" t="str">
        <f t="shared" si="172"/>
        <v>Nov</v>
      </c>
      <c r="F5567" t="str">
        <f t="shared" si="173"/>
        <v>2012</v>
      </c>
    </row>
    <row r="5568" spans="1:6" x14ac:dyDescent="0.25">
      <c r="A5568" s="5" t="s">
        <v>249</v>
      </c>
      <c r="B5568" s="3" t="s">
        <v>233</v>
      </c>
      <c r="C5568" s="3" t="s">
        <v>27</v>
      </c>
      <c r="D5568" s="4">
        <v>14468191.337622255</v>
      </c>
      <c r="E5568" t="str">
        <f t="shared" si="172"/>
        <v>Dec</v>
      </c>
      <c r="F5568" t="str">
        <f t="shared" si="173"/>
        <v>2012</v>
      </c>
    </row>
    <row r="5569" spans="1:6" x14ac:dyDescent="0.25">
      <c r="A5569" s="5" t="s">
        <v>249</v>
      </c>
      <c r="B5569" s="3" t="s">
        <v>233</v>
      </c>
      <c r="C5569" s="3" t="s">
        <v>28</v>
      </c>
      <c r="D5569" s="4">
        <v>13926429.821967902</v>
      </c>
      <c r="E5569" t="str">
        <f t="shared" si="172"/>
        <v>Jan</v>
      </c>
      <c r="F5569" t="str">
        <f t="shared" si="173"/>
        <v>2013</v>
      </c>
    </row>
    <row r="5570" spans="1:6" x14ac:dyDescent="0.25">
      <c r="A5570" s="5" t="s">
        <v>249</v>
      </c>
      <c r="B5570" s="3" t="s">
        <v>233</v>
      </c>
      <c r="C5570" s="3" t="s">
        <v>29</v>
      </c>
      <c r="D5570" s="4">
        <v>13549652.105946362</v>
      </c>
      <c r="E5570" t="str">
        <f t="shared" si="172"/>
        <v>Feb</v>
      </c>
      <c r="F5570" t="str">
        <f t="shared" si="173"/>
        <v>2013</v>
      </c>
    </row>
    <row r="5571" spans="1:6" x14ac:dyDescent="0.25">
      <c r="A5571" s="5" t="s">
        <v>249</v>
      </c>
      <c r="B5571" s="3" t="s">
        <v>233</v>
      </c>
      <c r="C5571" s="3" t="s">
        <v>30</v>
      </c>
      <c r="D5571" s="4">
        <v>13162162.215483217</v>
      </c>
      <c r="E5571" t="str">
        <f t="shared" ref="E5571:E5634" si="174">MID(C5571,1,3)</f>
        <v>Mar</v>
      </c>
      <c r="F5571" t="str">
        <f t="shared" ref="F5571:F5634" si="175">MID(C5571,5,4)</f>
        <v>2013</v>
      </c>
    </row>
    <row r="5572" spans="1:6" x14ac:dyDescent="0.25">
      <c r="A5572" s="5" t="s">
        <v>249</v>
      </c>
      <c r="B5572" s="3" t="s">
        <v>233</v>
      </c>
      <c r="C5572" s="3" t="s">
        <v>31</v>
      </c>
      <c r="D5572" s="4">
        <v>12785502.493742963</v>
      </c>
      <c r="E5572" t="str">
        <f t="shared" si="174"/>
        <v>Apr</v>
      </c>
      <c r="F5572" t="str">
        <f t="shared" si="175"/>
        <v>2013</v>
      </c>
    </row>
    <row r="5573" spans="1:6" x14ac:dyDescent="0.25">
      <c r="A5573" s="5" t="s">
        <v>249</v>
      </c>
      <c r="B5573" s="3" t="s">
        <v>233</v>
      </c>
      <c r="C5573" s="3" t="s">
        <v>32</v>
      </c>
      <c r="D5573" s="4">
        <v>12477344.829953445</v>
      </c>
      <c r="E5573" t="str">
        <f t="shared" si="174"/>
        <v>May</v>
      </c>
      <c r="F5573" t="str">
        <f t="shared" si="175"/>
        <v>2013</v>
      </c>
    </row>
    <row r="5574" spans="1:6" x14ac:dyDescent="0.25">
      <c r="A5574" s="5" t="s">
        <v>249</v>
      </c>
      <c r="B5574" s="3" t="s">
        <v>233</v>
      </c>
      <c r="C5574" s="3" t="s">
        <v>33</v>
      </c>
      <c r="D5574" s="4">
        <v>12170579.373366395</v>
      </c>
      <c r="E5574" t="str">
        <f t="shared" si="174"/>
        <v>Jun</v>
      </c>
      <c r="F5574" t="str">
        <f t="shared" si="175"/>
        <v>2013</v>
      </c>
    </row>
    <row r="5575" spans="1:6" x14ac:dyDescent="0.25">
      <c r="A5575" s="5" t="s">
        <v>249</v>
      </c>
      <c r="B5575" s="3" t="s">
        <v>233</v>
      </c>
      <c r="C5575" s="3" t="s">
        <v>34</v>
      </c>
      <c r="D5575" s="4">
        <v>11848805.520413488</v>
      </c>
      <c r="E5575" t="str">
        <f t="shared" si="174"/>
        <v>Jul</v>
      </c>
      <c r="F5575" t="str">
        <f t="shared" si="175"/>
        <v>2013</v>
      </c>
    </row>
    <row r="5576" spans="1:6" x14ac:dyDescent="0.25">
      <c r="A5576" s="5" t="s">
        <v>249</v>
      </c>
      <c r="B5576" s="3" t="s">
        <v>233</v>
      </c>
      <c r="C5576" s="3" t="s">
        <v>35</v>
      </c>
      <c r="D5576" s="4">
        <v>11479304.720812358</v>
      </c>
      <c r="E5576" t="str">
        <f t="shared" si="174"/>
        <v>Aug</v>
      </c>
      <c r="F5576" t="str">
        <f t="shared" si="175"/>
        <v>2013</v>
      </c>
    </row>
    <row r="5577" spans="1:6" x14ac:dyDescent="0.25">
      <c r="A5577" s="5" t="s">
        <v>249</v>
      </c>
      <c r="B5577" s="3" t="s">
        <v>233</v>
      </c>
      <c r="C5577" s="3" t="s">
        <v>36</v>
      </c>
      <c r="D5577" s="4">
        <v>10733704.849082787</v>
      </c>
      <c r="E5577" t="str">
        <f t="shared" si="174"/>
        <v>Sep</v>
      </c>
      <c r="F5577" t="str">
        <f t="shared" si="175"/>
        <v>2013</v>
      </c>
    </row>
    <row r="5578" spans="1:6" x14ac:dyDescent="0.25">
      <c r="A5578" s="5" t="s">
        <v>249</v>
      </c>
      <c r="B5578" s="3" t="s">
        <v>233</v>
      </c>
      <c r="C5578" s="3" t="s">
        <v>37</v>
      </c>
      <c r="D5578" s="4">
        <v>10455870.982375834</v>
      </c>
      <c r="E5578" t="str">
        <f t="shared" si="174"/>
        <v>Oct</v>
      </c>
      <c r="F5578" t="str">
        <f t="shared" si="175"/>
        <v>2013</v>
      </c>
    </row>
    <row r="5579" spans="1:6" x14ac:dyDescent="0.25">
      <c r="A5579" s="5" t="s">
        <v>249</v>
      </c>
      <c r="B5579" s="3" t="s">
        <v>233</v>
      </c>
      <c r="C5579" s="3" t="s">
        <v>38</v>
      </c>
      <c r="D5579" s="4">
        <v>10219744.694920782</v>
      </c>
      <c r="E5579" t="str">
        <f t="shared" si="174"/>
        <v>Nov</v>
      </c>
      <c r="F5579" t="str">
        <f t="shared" si="175"/>
        <v>2013</v>
      </c>
    </row>
    <row r="5580" spans="1:6" x14ac:dyDescent="0.25">
      <c r="A5580" s="5" t="s">
        <v>249</v>
      </c>
      <c r="B5580" s="3" t="s">
        <v>233</v>
      </c>
      <c r="C5580" s="3" t="s">
        <v>39</v>
      </c>
      <c r="D5580" s="4">
        <v>10045877.531142846</v>
      </c>
      <c r="E5580" t="str">
        <f t="shared" si="174"/>
        <v>Dec</v>
      </c>
      <c r="F5580" t="str">
        <f t="shared" si="175"/>
        <v>2013</v>
      </c>
    </row>
    <row r="5581" spans="1:6" x14ac:dyDescent="0.25">
      <c r="A5581" s="5" t="s">
        <v>249</v>
      </c>
      <c r="B5581" s="3" t="s">
        <v>233</v>
      </c>
      <c r="C5581" s="3" t="s">
        <v>40</v>
      </c>
      <c r="D5581" s="4">
        <v>9793063.9210413396</v>
      </c>
      <c r="E5581" t="str">
        <f t="shared" si="174"/>
        <v>Jan</v>
      </c>
      <c r="F5581" t="str">
        <f t="shared" si="175"/>
        <v>2014</v>
      </c>
    </row>
    <row r="5582" spans="1:6" x14ac:dyDescent="0.25">
      <c r="A5582" s="5" t="s">
        <v>249</v>
      </c>
      <c r="B5582" s="3" t="s">
        <v>233</v>
      </c>
      <c r="C5582" s="3" t="s">
        <v>41</v>
      </c>
      <c r="D5582" s="4">
        <v>9639032.6520335283</v>
      </c>
      <c r="E5582" t="str">
        <f t="shared" si="174"/>
        <v>Feb</v>
      </c>
      <c r="F5582" t="str">
        <f t="shared" si="175"/>
        <v>2014</v>
      </c>
    </row>
    <row r="5583" spans="1:6" x14ac:dyDescent="0.25">
      <c r="A5583" s="5" t="s">
        <v>249</v>
      </c>
      <c r="B5583" s="3" t="s">
        <v>233</v>
      </c>
      <c r="C5583" s="3" t="s">
        <v>42</v>
      </c>
      <c r="D5583" s="4">
        <v>9487012.1486744024</v>
      </c>
      <c r="E5583" t="str">
        <f t="shared" si="174"/>
        <v>Mar</v>
      </c>
      <c r="F5583" t="str">
        <f t="shared" si="175"/>
        <v>2014</v>
      </c>
    </row>
    <row r="5584" spans="1:6" x14ac:dyDescent="0.25">
      <c r="A5584" s="5" t="s">
        <v>249</v>
      </c>
      <c r="B5584" s="3" t="s">
        <v>233</v>
      </c>
      <c r="C5584" s="3" t="s">
        <v>43</v>
      </c>
      <c r="D5584" s="4">
        <v>9346737.7118305434</v>
      </c>
      <c r="E5584" t="str">
        <f t="shared" si="174"/>
        <v>Apr</v>
      </c>
      <c r="F5584" t="str">
        <f t="shared" si="175"/>
        <v>2014</v>
      </c>
    </row>
    <row r="5585" spans="1:6" x14ac:dyDescent="0.25">
      <c r="A5585" s="5" t="s">
        <v>249</v>
      </c>
      <c r="B5585" s="3" t="s">
        <v>233</v>
      </c>
      <c r="C5585" s="3" t="s">
        <v>44</v>
      </c>
      <c r="D5585" s="4">
        <v>9205507.2446730565</v>
      </c>
      <c r="E5585" t="str">
        <f t="shared" si="174"/>
        <v>May</v>
      </c>
      <c r="F5585" t="str">
        <f t="shared" si="175"/>
        <v>2014</v>
      </c>
    </row>
    <row r="5586" spans="1:6" x14ac:dyDescent="0.25">
      <c r="A5586" s="5" t="s">
        <v>249</v>
      </c>
      <c r="B5586" s="3" t="s">
        <v>233</v>
      </c>
      <c r="C5586" s="3" t="s">
        <v>45</v>
      </c>
      <c r="D5586" s="4">
        <v>9055771.7180501111</v>
      </c>
      <c r="E5586" t="str">
        <f t="shared" si="174"/>
        <v>Jun</v>
      </c>
      <c r="F5586" t="str">
        <f t="shared" si="175"/>
        <v>2014</v>
      </c>
    </row>
    <row r="5587" spans="1:6" x14ac:dyDescent="0.25">
      <c r="A5587" s="5" t="s">
        <v>249</v>
      </c>
      <c r="B5587" s="3" t="s">
        <v>233</v>
      </c>
      <c r="C5587" s="3" t="s">
        <v>46</v>
      </c>
      <c r="D5587" s="4">
        <v>8875802.0230908282</v>
      </c>
      <c r="E5587" t="str">
        <f t="shared" si="174"/>
        <v>Jul</v>
      </c>
      <c r="F5587" t="str">
        <f t="shared" si="175"/>
        <v>2014</v>
      </c>
    </row>
    <row r="5588" spans="1:6" x14ac:dyDescent="0.25">
      <c r="A5588" s="5" t="s">
        <v>249</v>
      </c>
      <c r="B5588" s="3" t="s">
        <v>233</v>
      </c>
      <c r="C5588" s="3" t="s">
        <v>47</v>
      </c>
      <c r="D5588" s="4">
        <v>8190831.656981037</v>
      </c>
      <c r="E5588" t="str">
        <f t="shared" si="174"/>
        <v>Aug</v>
      </c>
      <c r="F5588" t="str">
        <f t="shared" si="175"/>
        <v>2014</v>
      </c>
    </row>
    <row r="5589" spans="1:6" x14ac:dyDescent="0.25">
      <c r="A5589" s="5" t="s">
        <v>249</v>
      </c>
      <c r="B5589" s="3" t="s">
        <v>233</v>
      </c>
      <c r="C5589" s="3" t="s">
        <v>48</v>
      </c>
      <c r="D5589" s="4">
        <v>8022642.3206904959</v>
      </c>
      <c r="E5589" t="str">
        <f t="shared" si="174"/>
        <v>Sep</v>
      </c>
      <c r="F5589" t="str">
        <f t="shared" si="175"/>
        <v>2014</v>
      </c>
    </row>
    <row r="5590" spans="1:6" x14ac:dyDescent="0.25">
      <c r="A5590" s="5" t="s">
        <v>249</v>
      </c>
      <c r="B5590" s="3" t="s">
        <v>233</v>
      </c>
      <c r="C5590" s="3" t="s">
        <v>49</v>
      </c>
      <c r="D5590" s="4">
        <v>7910751.914951859</v>
      </c>
      <c r="E5590" t="str">
        <f t="shared" si="174"/>
        <v>Oct</v>
      </c>
      <c r="F5590" t="str">
        <f t="shared" si="175"/>
        <v>2014</v>
      </c>
    </row>
    <row r="5591" spans="1:6" x14ac:dyDescent="0.25">
      <c r="A5591" s="5" t="s">
        <v>249</v>
      </c>
      <c r="B5591" s="3" t="s">
        <v>233</v>
      </c>
      <c r="C5591" s="3" t="s">
        <v>50</v>
      </c>
      <c r="D5591" s="4">
        <v>7668814.5167369321</v>
      </c>
      <c r="E5591" t="str">
        <f t="shared" si="174"/>
        <v>Nov</v>
      </c>
      <c r="F5591" t="str">
        <f t="shared" si="175"/>
        <v>2014</v>
      </c>
    </row>
    <row r="5592" spans="1:6" x14ac:dyDescent="0.25">
      <c r="A5592" s="5" t="s">
        <v>249</v>
      </c>
      <c r="B5592" s="3" t="s">
        <v>233</v>
      </c>
      <c r="C5592" s="3" t="s">
        <v>51</v>
      </c>
      <c r="D5592" s="4">
        <v>7637511.4352750191</v>
      </c>
      <c r="E5592" t="str">
        <f t="shared" si="174"/>
        <v>Dec</v>
      </c>
      <c r="F5592" t="str">
        <f t="shared" si="175"/>
        <v>2014</v>
      </c>
    </row>
    <row r="5593" spans="1:6" x14ac:dyDescent="0.25">
      <c r="A5593" s="5" t="s">
        <v>249</v>
      </c>
      <c r="B5593" s="3" t="s">
        <v>233</v>
      </c>
      <c r="C5593" s="3" t="s">
        <v>52</v>
      </c>
      <c r="D5593" s="4">
        <v>7475845.425298119</v>
      </c>
      <c r="E5593" t="str">
        <f t="shared" si="174"/>
        <v>Jan</v>
      </c>
      <c r="F5593" t="str">
        <f t="shared" si="175"/>
        <v>2015</v>
      </c>
    </row>
    <row r="5594" spans="1:6" x14ac:dyDescent="0.25">
      <c r="A5594" s="5" t="s">
        <v>249</v>
      </c>
      <c r="B5594" s="3" t="s">
        <v>233</v>
      </c>
      <c r="C5594" s="3" t="s">
        <v>53</v>
      </c>
      <c r="D5594" s="4">
        <v>7382175.0857954305</v>
      </c>
      <c r="E5594" t="str">
        <f t="shared" si="174"/>
        <v>Feb</v>
      </c>
      <c r="F5594" t="str">
        <f t="shared" si="175"/>
        <v>2015</v>
      </c>
    </row>
    <row r="5595" spans="1:6" x14ac:dyDescent="0.25">
      <c r="A5595" s="5" t="s">
        <v>249</v>
      </c>
      <c r="B5595" s="3" t="s">
        <v>233</v>
      </c>
      <c r="C5595" s="3" t="s">
        <v>54</v>
      </c>
      <c r="D5595" s="4">
        <v>7286850.4509393405</v>
      </c>
      <c r="E5595" t="str">
        <f t="shared" si="174"/>
        <v>Mar</v>
      </c>
      <c r="F5595" t="str">
        <f t="shared" si="175"/>
        <v>2015</v>
      </c>
    </row>
    <row r="5596" spans="1:6" x14ac:dyDescent="0.25">
      <c r="A5596" s="5" t="s">
        <v>249</v>
      </c>
      <c r="B5596" s="3" t="s">
        <v>233</v>
      </c>
      <c r="C5596" s="3" t="s">
        <v>55</v>
      </c>
      <c r="D5596" s="4">
        <v>7195560.4757128935</v>
      </c>
      <c r="E5596" t="str">
        <f t="shared" si="174"/>
        <v>Apr</v>
      </c>
      <c r="F5596" t="str">
        <f t="shared" si="175"/>
        <v>2015</v>
      </c>
    </row>
    <row r="5597" spans="1:6" x14ac:dyDescent="0.25">
      <c r="A5597" s="5" t="s">
        <v>249</v>
      </c>
      <c r="B5597" s="3" t="s">
        <v>233</v>
      </c>
      <c r="C5597" s="3" t="s">
        <v>56</v>
      </c>
      <c r="D5597" s="4">
        <v>7104898.4749381794</v>
      </c>
      <c r="E5597" t="str">
        <f t="shared" si="174"/>
        <v>May</v>
      </c>
      <c r="F5597" t="str">
        <f t="shared" si="175"/>
        <v>2015</v>
      </c>
    </row>
    <row r="5598" spans="1:6" x14ac:dyDescent="0.25">
      <c r="A5598" s="5" t="s">
        <v>249</v>
      </c>
      <c r="B5598" s="3" t="s">
        <v>233</v>
      </c>
      <c r="C5598" s="3" t="s">
        <v>57</v>
      </c>
      <c r="D5598" s="4">
        <v>7013843.0279927487</v>
      </c>
      <c r="E5598" t="str">
        <f t="shared" si="174"/>
        <v>Jun</v>
      </c>
      <c r="F5598" t="str">
        <f t="shared" si="175"/>
        <v>2015</v>
      </c>
    </row>
    <row r="5599" spans="1:6" x14ac:dyDescent="0.25">
      <c r="A5599" s="5" t="s">
        <v>249</v>
      </c>
      <c r="B5599" s="3" t="s">
        <v>233</v>
      </c>
      <c r="C5599" s="3" t="s">
        <v>58</v>
      </c>
      <c r="D5599" s="4">
        <v>6925452.4161502337</v>
      </c>
      <c r="E5599" t="str">
        <f t="shared" si="174"/>
        <v>Jul</v>
      </c>
      <c r="F5599" t="str">
        <f t="shared" si="175"/>
        <v>2015</v>
      </c>
    </row>
    <row r="5600" spans="1:6" x14ac:dyDescent="0.25">
      <c r="A5600" s="5" t="s">
        <v>249</v>
      </c>
      <c r="B5600" s="3" t="s">
        <v>233</v>
      </c>
      <c r="C5600" s="3" t="s">
        <v>59</v>
      </c>
      <c r="D5600" s="4">
        <v>6831472.5038402835</v>
      </c>
      <c r="E5600" t="str">
        <f t="shared" si="174"/>
        <v>Aug</v>
      </c>
      <c r="F5600" t="str">
        <f t="shared" si="175"/>
        <v>2015</v>
      </c>
    </row>
    <row r="5601" spans="1:6" x14ac:dyDescent="0.25">
      <c r="A5601" s="5" t="s">
        <v>249</v>
      </c>
      <c r="B5601" s="3" t="s">
        <v>233</v>
      </c>
      <c r="C5601" s="3" t="s">
        <v>60</v>
      </c>
      <c r="D5601" s="4">
        <v>6709325.3482324285</v>
      </c>
      <c r="E5601" t="str">
        <f t="shared" si="174"/>
        <v>Sep</v>
      </c>
      <c r="F5601" t="str">
        <f t="shared" si="175"/>
        <v>2015</v>
      </c>
    </row>
    <row r="5602" spans="1:6" x14ac:dyDescent="0.25">
      <c r="A5602" s="5" t="s">
        <v>249</v>
      </c>
      <c r="B5602" s="3" t="s">
        <v>233</v>
      </c>
      <c r="C5602" s="3" t="s">
        <v>61</v>
      </c>
      <c r="D5602" s="4">
        <v>6621492.0151688727</v>
      </c>
      <c r="E5602" t="str">
        <f t="shared" si="174"/>
        <v>Oct</v>
      </c>
      <c r="F5602" t="str">
        <f t="shared" si="175"/>
        <v>2015</v>
      </c>
    </row>
    <row r="5603" spans="1:6" x14ac:dyDescent="0.25">
      <c r="A5603" s="5" t="s">
        <v>249</v>
      </c>
      <c r="B5603" s="3" t="s">
        <v>233</v>
      </c>
      <c r="C5603" s="3" t="s">
        <v>62</v>
      </c>
      <c r="D5603" s="4">
        <v>6538521.3007968217</v>
      </c>
      <c r="E5603" t="str">
        <f t="shared" si="174"/>
        <v>Nov</v>
      </c>
      <c r="F5603" t="str">
        <f t="shared" si="175"/>
        <v>2015</v>
      </c>
    </row>
    <row r="5604" spans="1:6" x14ac:dyDescent="0.25">
      <c r="A5604" s="5" t="s">
        <v>249</v>
      </c>
      <c r="B5604" s="3" t="s">
        <v>233</v>
      </c>
      <c r="C5604" s="3" t="s">
        <v>63</v>
      </c>
      <c r="D5604" s="4">
        <v>6484677.0685844114</v>
      </c>
      <c r="E5604" t="str">
        <f t="shared" si="174"/>
        <v>Dec</v>
      </c>
      <c r="F5604" t="str">
        <f t="shared" si="175"/>
        <v>2015</v>
      </c>
    </row>
    <row r="5605" spans="1:6" x14ac:dyDescent="0.25">
      <c r="A5605" s="5" t="s">
        <v>249</v>
      </c>
      <c r="B5605" s="3" t="s">
        <v>233</v>
      </c>
      <c r="C5605" s="3" t="s">
        <v>64</v>
      </c>
      <c r="D5605" s="4">
        <v>6361840.7605759446</v>
      </c>
      <c r="E5605" t="str">
        <f t="shared" si="174"/>
        <v>Jan</v>
      </c>
      <c r="F5605" t="str">
        <f t="shared" si="175"/>
        <v>2016</v>
      </c>
    </row>
    <row r="5606" spans="1:6" x14ac:dyDescent="0.25">
      <c r="A5606" s="5" t="s">
        <v>249</v>
      </c>
      <c r="B5606" s="3" t="s">
        <v>233</v>
      </c>
      <c r="C5606" s="3" t="s">
        <v>65</v>
      </c>
      <c r="D5606" s="4">
        <v>6283812.0788086839</v>
      </c>
      <c r="E5606" t="str">
        <f t="shared" si="174"/>
        <v>Feb</v>
      </c>
      <c r="F5606" t="str">
        <f t="shared" si="175"/>
        <v>2016</v>
      </c>
    </row>
    <row r="5607" spans="1:6" x14ac:dyDescent="0.25">
      <c r="A5607" s="5" t="s">
        <v>249</v>
      </c>
      <c r="B5607" s="3" t="s">
        <v>233</v>
      </c>
      <c r="C5607" s="3" t="s">
        <v>66</v>
      </c>
      <c r="D5607" s="4">
        <v>6207253.7985172346</v>
      </c>
      <c r="E5607" t="str">
        <f t="shared" si="174"/>
        <v>Mar</v>
      </c>
      <c r="F5607" t="str">
        <f t="shared" si="175"/>
        <v>2016</v>
      </c>
    </row>
    <row r="5608" spans="1:6" x14ac:dyDescent="0.25">
      <c r="A5608" s="5" t="s">
        <v>249</v>
      </c>
      <c r="B5608" s="3" t="s">
        <v>233</v>
      </c>
      <c r="C5608" s="3" t="s">
        <v>67</v>
      </c>
      <c r="D5608" s="4">
        <v>6132736.3987683421</v>
      </c>
      <c r="E5608" t="str">
        <f t="shared" si="174"/>
        <v>Apr</v>
      </c>
      <c r="F5608" t="str">
        <f t="shared" si="175"/>
        <v>2016</v>
      </c>
    </row>
    <row r="5609" spans="1:6" x14ac:dyDescent="0.25">
      <c r="A5609" s="5" t="s">
        <v>249</v>
      </c>
      <c r="B5609" s="3" t="s">
        <v>233</v>
      </c>
      <c r="C5609" s="3" t="s">
        <v>68</v>
      </c>
      <c r="D5609" s="4">
        <v>6057399.5403607758</v>
      </c>
      <c r="E5609" t="str">
        <f t="shared" si="174"/>
        <v>May</v>
      </c>
      <c r="F5609" t="str">
        <f t="shared" si="175"/>
        <v>2016</v>
      </c>
    </row>
    <row r="5610" spans="1:6" x14ac:dyDescent="0.25">
      <c r="A5610" s="5" t="s">
        <v>249</v>
      </c>
      <c r="B5610" s="3" t="s">
        <v>233</v>
      </c>
      <c r="C5610" s="3" t="s">
        <v>69</v>
      </c>
      <c r="D5610" s="4">
        <v>5975692.3196511697</v>
      </c>
      <c r="E5610" t="str">
        <f t="shared" si="174"/>
        <v>Jun</v>
      </c>
      <c r="F5610" t="str">
        <f t="shared" si="175"/>
        <v>2016</v>
      </c>
    </row>
    <row r="5611" spans="1:6" x14ac:dyDescent="0.25">
      <c r="A5611" s="5" t="s">
        <v>249</v>
      </c>
      <c r="B5611" s="3" t="s">
        <v>233</v>
      </c>
      <c r="C5611" s="3" t="s">
        <v>70</v>
      </c>
      <c r="D5611" s="4">
        <v>5902733.3087422373</v>
      </c>
      <c r="E5611" t="str">
        <f t="shared" si="174"/>
        <v>Jul</v>
      </c>
      <c r="F5611" t="str">
        <f t="shared" si="175"/>
        <v>2016</v>
      </c>
    </row>
    <row r="5612" spans="1:6" x14ac:dyDescent="0.25">
      <c r="A5612" s="5" t="s">
        <v>249</v>
      </c>
      <c r="B5612" s="3" t="s">
        <v>233</v>
      </c>
      <c r="C5612" s="3" t="s">
        <v>71</v>
      </c>
      <c r="D5612" s="4">
        <v>5831711.3595229853</v>
      </c>
      <c r="E5612" t="str">
        <f t="shared" si="174"/>
        <v>Aug</v>
      </c>
      <c r="F5612" t="str">
        <f t="shared" si="175"/>
        <v>2016</v>
      </c>
    </row>
    <row r="5613" spans="1:6" x14ac:dyDescent="0.25">
      <c r="A5613" s="5" t="s">
        <v>249</v>
      </c>
      <c r="B5613" s="3" t="s">
        <v>233</v>
      </c>
      <c r="C5613" s="3" t="s">
        <v>72</v>
      </c>
      <c r="D5613" s="4">
        <v>5754140.909111646</v>
      </c>
      <c r="E5613" t="str">
        <f t="shared" si="174"/>
        <v>Sep</v>
      </c>
      <c r="F5613" t="str">
        <f t="shared" si="175"/>
        <v>2016</v>
      </c>
    </row>
    <row r="5614" spans="1:6" x14ac:dyDescent="0.25">
      <c r="A5614" s="5" t="s">
        <v>249</v>
      </c>
      <c r="B5614" s="3" t="s">
        <v>233</v>
      </c>
      <c r="C5614" s="3" t="s">
        <v>73</v>
      </c>
      <c r="D5614" s="4">
        <v>5700769.2760298355</v>
      </c>
      <c r="E5614" t="str">
        <f t="shared" si="174"/>
        <v>Oct</v>
      </c>
      <c r="F5614" t="str">
        <f t="shared" si="175"/>
        <v>2016</v>
      </c>
    </row>
    <row r="5615" spans="1:6" x14ac:dyDescent="0.25">
      <c r="A5615" s="5" t="s">
        <v>249</v>
      </c>
      <c r="B5615" s="3" t="s">
        <v>233</v>
      </c>
      <c r="C5615" s="3" t="s">
        <v>74</v>
      </c>
      <c r="D5615" s="4">
        <v>5624880.7209689384</v>
      </c>
      <c r="E5615" t="str">
        <f t="shared" si="174"/>
        <v>Nov</v>
      </c>
      <c r="F5615" t="str">
        <f t="shared" si="175"/>
        <v>2016</v>
      </c>
    </row>
    <row r="5616" spans="1:6" x14ac:dyDescent="0.25">
      <c r="A5616" s="5" t="s">
        <v>249</v>
      </c>
      <c r="B5616" s="3" t="s">
        <v>233</v>
      </c>
      <c r="C5616" s="3" t="s">
        <v>75</v>
      </c>
      <c r="D5616" s="4">
        <v>5583221.9118924206</v>
      </c>
      <c r="E5616" t="str">
        <f t="shared" si="174"/>
        <v>Dec</v>
      </c>
      <c r="F5616" t="str">
        <f t="shared" si="175"/>
        <v>2016</v>
      </c>
    </row>
    <row r="5617" spans="1:6" x14ac:dyDescent="0.25">
      <c r="A5617" s="5" t="s">
        <v>249</v>
      </c>
      <c r="B5617" s="3" t="s">
        <v>233</v>
      </c>
      <c r="C5617" s="3" t="s">
        <v>76</v>
      </c>
      <c r="D5617" s="4">
        <v>5494602.1555914823</v>
      </c>
      <c r="E5617" t="str">
        <f t="shared" si="174"/>
        <v>Jan</v>
      </c>
      <c r="F5617" t="str">
        <f t="shared" si="175"/>
        <v>2017</v>
      </c>
    </row>
    <row r="5618" spans="1:6" x14ac:dyDescent="0.25">
      <c r="A5618" s="5" t="s">
        <v>249</v>
      </c>
      <c r="B5618" s="3" t="s">
        <v>233</v>
      </c>
      <c r="C5618" s="3" t="s">
        <v>77</v>
      </c>
      <c r="D5618" s="4">
        <v>5433085.2090704534</v>
      </c>
      <c r="E5618" t="str">
        <f t="shared" si="174"/>
        <v>Feb</v>
      </c>
      <c r="F5618" t="str">
        <f t="shared" si="175"/>
        <v>2017</v>
      </c>
    </row>
    <row r="5619" spans="1:6" x14ac:dyDescent="0.25">
      <c r="A5619" s="5" t="s">
        <v>249</v>
      </c>
      <c r="B5619" s="3" t="s">
        <v>233</v>
      </c>
      <c r="C5619" s="3" t="s">
        <v>78</v>
      </c>
      <c r="D5619" s="4">
        <v>5369437.4471671982</v>
      </c>
      <c r="E5619" t="str">
        <f t="shared" si="174"/>
        <v>Mar</v>
      </c>
      <c r="F5619" t="str">
        <f t="shared" si="175"/>
        <v>2017</v>
      </c>
    </row>
    <row r="5620" spans="1:6" x14ac:dyDescent="0.25">
      <c r="A5620" s="5" t="s">
        <v>249</v>
      </c>
      <c r="B5620" s="3" t="s">
        <v>233</v>
      </c>
      <c r="C5620" s="3" t="s">
        <v>79</v>
      </c>
      <c r="D5620" s="4">
        <v>5307291.9520748863</v>
      </c>
      <c r="E5620" t="str">
        <f t="shared" si="174"/>
        <v>Apr</v>
      </c>
      <c r="F5620" t="str">
        <f t="shared" si="175"/>
        <v>2017</v>
      </c>
    </row>
    <row r="5621" spans="1:6" x14ac:dyDescent="0.25">
      <c r="A5621" s="5" t="s">
        <v>249</v>
      </c>
      <c r="B5621" s="3" t="s">
        <v>233</v>
      </c>
      <c r="C5621" s="3" t="s">
        <v>80</v>
      </c>
      <c r="D5621" s="4">
        <v>5245622.4775969693</v>
      </c>
      <c r="E5621" t="str">
        <f t="shared" si="174"/>
        <v>May</v>
      </c>
      <c r="F5621" t="str">
        <f t="shared" si="175"/>
        <v>2017</v>
      </c>
    </row>
    <row r="5622" spans="1:6" x14ac:dyDescent="0.25">
      <c r="A5622" s="5" t="s">
        <v>249</v>
      </c>
      <c r="B5622" s="3" t="s">
        <v>233</v>
      </c>
      <c r="C5622" s="3" t="s">
        <v>81</v>
      </c>
      <c r="D5622" s="4">
        <v>5183148.6730799386</v>
      </c>
      <c r="E5622" t="str">
        <f t="shared" si="174"/>
        <v>Jun</v>
      </c>
      <c r="F5622" t="str">
        <f t="shared" si="175"/>
        <v>2017</v>
      </c>
    </row>
    <row r="5623" spans="1:6" x14ac:dyDescent="0.25">
      <c r="A5623" s="5" t="s">
        <v>249</v>
      </c>
      <c r="B5623" s="3" t="s">
        <v>233</v>
      </c>
      <c r="C5623" s="3" t="s">
        <v>82</v>
      </c>
      <c r="D5623" s="4">
        <v>5123840.7101304345</v>
      </c>
      <c r="E5623" t="str">
        <f t="shared" si="174"/>
        <v>Jul</v>
      </c>
      <c r="F5623" t="str">
        <f t="shared" si="175"/>
        <v>2017</v>
      </c>
    </row>
    <row r="5624" spans="1:6" x14ac:dyDescent="0.25">
      <c r="A5624" s="5" t="s">
        <v>249</v>
      </c>
      <c r="B5624" s="3" t="s">
        <v>233</v>
      </c>
      <c r="C5624" s="3" t="s">
        <v>83</v>
      </c>
      <c r="D5624" s="4">
        <v>5067990.8606988378</v>
      </c>
      <c r="E5624" t="str">
        <f t="shared" si="174"/>
        <v>Aug</v>
      </c>
      <c r="F5624" t="str">
        <f t="shared" si="175"/>
        <v>2017</v>
      </c>
    </row>
    <row r="5625" spans="1:6" x14ac:dyDescent="0.25">
      <c r="A5625" s="5" t="s">
        <v>249</v>
      </c>
      <c r="B5625" s="3" t="s">
        <v>233</v>
      </c>
      <c r="C5625" s="3" t="s">
        <v>84</v>
      </c>
      <c r="D5625" s="4">
        <v>5011078.2964105001</v>
      </c>
      <c r="E5625" t="str">
        <f t="shared" si="174"/>
        <v>Sep</v>
      </c>
      <c r="F5625" t="str">
        <f t="shared" si="175"/>
        <v>2017</v>
      </c>
    </row>
    <row r="5626" spans="1:6" x14ac:dyDescent="0.25">
      <c r="A5626" s="5" t="s">
        <v>249</v>
      </c>
      <c r="B5626" s="3" t="s">
        <v>233</v>
      </c>
      <c r="C5626" s="3" t="s">
        <v>85</v>
      </c>
      <c r="D5626" s="4">
        <v>4956066.5833977917</v>
      </c>
      <c r="E5626" t="str">
        <f t="shared" si="174"/>
        <v>Oct</v>
      </c>
      <c r="F5626" t="str">
        <f t="shared" si="175"/>
        <v>2017</v>
      </c>
    </row>
    <row r="5627" spans="1:6" x14ac:dyDescent="0.25">
      <c r="A5627" s="5" t="s">
        <v>249</v>
      </c>
      <c r="B5627" s="3" t="s">
        <v>233</v>
      </c>
      <c r="C5627" s="3" t="s">
        <v>86</v>
      </c>
      <c r="D5627" s="4">
        <v>4903518.0801124694</v>
      </c>
      <c r="E5627" t="str">
        <f t="shared" si="174"/>
        <v>Nov</v>
      </c>
      <c r="F5627" t="str">
        <f t="shared" si="175"/>
        <v>2017</v>
      </c>
    </row>
    <row r="5628" spans="1:6" x14ac:dyDescent="0.25">
      <c r="A5628" s="5" t="s">
        <v>249</v>
      </c>
      <c r="B5628" s="3" t="s">
        <v>233</v>
      </c>
      <c r="C5628" s="3" t="s">
        <v>87</v>
      </c>
      <c r="D5628" s="4">
        <v>4863199.3305061338</v>
      </c>
      <c r="E5628" t="str">
        <f t="shared" si="174"/>
        <v>Dec</v>
      </c>
      <c r="F5628" t="str">
        <f t="shared" si="175"/>
        <v>2017</v>
      </c>
    </row>
    <row r="5629" spans="1:6" x14ac:dyDescent="0.25">
      <c r="A5629" s="5" t="s">
        <v>249</v>
      </c>
      <c r="B5629" s="3" t="s">
        <v>233</v>
      </c>
      <c r="C5629" s="3" t="s">
        <v>88</v>
      </c>
      <c r="D5629" s="4">
        <v>4790824.5516014816</v>
      </c>
      <c r="E5629" t="str">
        <f t="shared" si="174"/>
        <v>Jan</v>
      </c>
      <c r="F5629" t="str">
        <f t="shared" si="175"/>
        <v>2018</v>
      </c>
    </row>
    <row r="5630" spans="1:6" x14ac:dyDescent="0.25">
      <c r="A5630" s="5" t="s">
        <v>249</v>
      </c>
      <c r="B5630" s="3" t="s">
        <v>233</v>
      </c>
      <c r="C5630" s="3" t="s">
        <v>89</v>
      </c>
      <c r="D5630" s="4">
        <v>4737887.1818504836</v>
      </c>
      <c r="E5630" t="str">
        <f t="shared" si="174"/>
        <v>Feb</v>
      </c>
      <c r="F5630" t="str">
        <f t="shared" si="175"/>
        <v>2018</v>
      </c>
    </row>
    <row r="5631" spans="1:6" x14ac:dyDescent="0.25">
      <c r="A5631" s="5" t="s">
        <v>249</v>
      </c>
      <c r="B5631" s="3" t="s">
        <v>233</v>
      </c>
      <c r="C5631" s="3" t="s">
        <v>90</v>
      </c>
      <c r="D5631" s="4">
        <v>4685930.0704738069</v>
      </c>
      <c r="E5631" t="str">
        <f t="shared" si="174"/>
        <v>Mar</v>
      </c>
      <c r="F5631" t="str">
        <f t="shared" si="175"/>
        <v>2018</v>
      </c>
    </row>
    <row r="5632" spans="1:6" x14ac:dyDescent="0.25">
      <c r="A5632" s="5" t="s">
        <v>249</v>
      </c>
      <c r="B5632" s="3" t="s">
        <v>233</v>
      </c>
      <c r="C5632" s="3" t="s">
        <v>91</v>
      </c>
      <c r="D5632" s="4">
        <v>4632317.1967662191</v>
      </c>
      <c r="E5632" t="str">
        <f t="shared" si="174"/>
        <v>Apr</v>
      </c>
      <c r="F5632" t="str">
        <f t="shared" si="175"/>
        <v>2018</v>
      </c>
    </row>
    <row r="5633" spans="1:6" x14ac:dyDescent="0.25">
      <c r="A5633" s="5" t="s">
        <v>249</v>
      </c>
      <c r="B5633" s="3" t="s">
        <v>233</v>
      </c>
      <c r="C5633" s="3" t="s">
        <v>92</v>
      </c>
      <c r="D5633" s="4">
        <v>4581158.0455507142</v>
      </c>
      <c r="E5633" t="str">
        <f t="shared" si="174"/>
        <v>May</v>
      </c>
      <c r="F5633" t="str">
        <f t="shared" si="175"/>
        <v>2018</v>
      </c>
    </row>
    <row r="5634" spans="1:6" x14ac:dyDescent="0.25">
      <c r="A5634" s="5" t="s">
        <v>249</v>
      </c>
      <c r="B5634" s="3" t="s">
        <v>233</v>
      </c>
      <c r="C5634" s="3" t="s">
        <v>93</v>
      </c>
      <c r="D5634" s="4">
        <v>4531216.911112451</v>
      </c>
      <c r="E5634" t="str">
        <f t="shared" si="174"/>
        <v>Jun</v>
      </c>
      <c r="F5634" t="str">
        <f t="shared" si="175"/>
        <v>2018</v>
      </c>
    </row>
    <row r="5635" spans="1:6" x14ac:dyDescent="0.25">
      <c r="A5635" s="5" t="s">
        <v>249</v>
      </c>
      <c r="B5635" s="3" t="s">
        <v>233</v>
      </c>
      <c r="C5635" s="3" t="s">
        <v>94</v>
      </c>
      <c r="D5635" s="4">
        <v>4481541.6094037741</v>
      </c>
      <c r="E5635" t="str">
        <f t="shared" ref="E5635:E5698" si="176">MID(C5635,1,3)</f>
        <v>Jul</v>
      </c>
      <c r="F5635" t="str">
        <f t="shared" ref="F5635:F5698" si="177">MID(C5635,5,4)</f>
        <v>2018</v>
      </c>
    </row>
    <row r="5636" spans="1:6" x14ac:dyDescent="0.25">
      <c r="A5636" s="5" t="s">
        <v>249</v>
      </c>
      <c r="B5636" s="3" t="s">
        <v>233</v>
      </c>
      <c r="C5636" s="3" t="s">
        <v>95</v>
      </c>
      <c r="D5636" s="4">
        <v>4433606.1385501437</v>
      </c>
      <c r="E5636" t="str">
        <f t="shared" si="176"/>
        <v>Aug</v>
      </c>
      <c r="F5636" t="str">
        <f t="shared" si="177"/>
        <v>2018</v>
      </c>
    </row>
    <row r="5637" spans="1:6" x14ac:dyDescent="0.25">
      <c r="A5637" s="5" t="s">
        <v>249</v>
      </c>
      <c r="B5637" s="3" t="s">
        <v>233</v>
      </c>
      <c r="C5637" s="3" t="s">
        <v>96</v>
      </c>
      <c r="D5637" s="4">
        <v>4385307.7850186462</v>
      </c>
      <c r="E5637" t="str">
        <f t="shared" si="176"/>
        <v>Sep</v>
      </c>
      <c r="F5637" t="str">
        <f t="shared" si="177"/>
        <v>2018</v>
      </c>
    </row>
    <row r="5638" spans="1:6" x14ac:dyDescent="0.25">
      <c r="A5638" s="5" t="s">
        <v>249</v>
      </c>
      <c r="B5638" s="3" t="s">
        <v>233</v>
      </c>
      <c r="C5638" s="3" t="s">
        <v>97</v>
      </c>
      <c r="D5638" s="4">
        <v>4338196.8474772582</v>
      </c>
      <c r="E5638" t="str">
        <f t="shared" si="176"/>
        <v>Oct</v>
      </c>
      <c r="F5638" t="str">
        <f t="shared" si="177"/>
        <v>2018</v>
      </c>
    </row>
    <row r="5639" spans="1:6" x14ac:dyDescent="0.25">
      <c r="A5639" s="5" t="s">
        <v>249</v>
      </c>
      <c r="B5639" s="3" t="s">
        <v>233</v>
      </c>
      <c r="C5639" s="3" t="s">
        <v>98</v>
      </c>
      <c r="D5639" s="4">
        <v>4291595.1609940119</v>
      </c>
      <c r="E5639" t="str">
        <f t="shared" si="176"/>
        <v>Nov</v>
      </c>
      <c r="F5639" t="str">
        <f t="shared" si="177"/>
        <v>2018</v>
      </c>
    </row>
    <row r="5640" spans="1:6" x14ac:dyDescent="0.25">
      <c r="A5640" s="5" t="s">
        <v>249</v>
      </c>
      <c r="B5640" s="3" t="s">
        <v>233</v>
      </c>
      <c r="C5640" s="3" t="s">
        <v>99</v>
      </c>
      <c r="D5640" s="4">
        <v>4252352.5271987272</v>
      </c>
      <c r="E5640" t="str">
        <f t="shared" si="176"/>
        <v>Dec</v>
      </c>
      <c r="F5640" t="str">
        <f t="shared" si="177"/>
        <v>2018</v>
      </c>
    </row>
    <row r="5641" spans="1:6" x14ac:dyDescent="0.25">
      <c r="A5641" s="5" t="s">
        <v>249</v>
      </c>
      <c r="B5641" s="3" t="s">
        <v>233</v>
      </c>
      <c r="C5641" s="3" t="s">
        <v>100</v>
      </c>
      <c r="D5641" s="4">
        <v>4198800.3162025874</v>
      </c>
      <c r="E5641" t="str">
        <f t="shared" si="176"/>
        <v>Jan</v>
      </c>
      <c r="F5641" t="str">
        <f t="shared" si="177"/>
        <v>2019</v>
      </c>
    </row>
    <row r="5642" spans="1:6" x14ac:dyDescent="0.25">
      <c r="A5642" s="5" t="s">
        <v>249</v>
      </c>
      <c r="B5642" s="3" t="s">
        <v>233</v>
      </c>
      <c r="C5642" s="3" t="s">
        <v>101</v>
      </c>
      <c r="D5642" s="4">
        <v>4152629.7175800917</v>
      </c>
      <c r="E5642" t="str">
        <f t="shared" si="176"/>
        <v>Feb</v>
      </c>
      <c r="F5642" t="str">
        <f t="shared" si="177"/>
        <v>2019</v>
      </c>
    </row>
    <row r="5643" spans="1:6" x14ac:dyDescent="0.25">
      <c r="A5643" s="5" t="s">
        <v>249</v>
      </c>
      <c r="B5643" s="3" t="s">
        <v>233</v>
      </c>
      <c r="C5643" s="3" t="s">
        <v>102</v>
      </c>
      <c r="D5643" s="4">
        <v>4104932.5792795438</v>
      </c>
      <c r="E5643" t="str">
        <f t="shared" si="176"/>
        <v>Mar</v>
      </c>
      <c r="F5643" t="str">
        <f t="shared" si="177"/>
        <v>2019</v>
      </c>
    </row>
    <row r="5644" spans="1:6" x14ac:dyDescent="0.25">
      <c r="A5644" s="5" t="s">
        <v>249</v>
      </c>
      <c r="B5644" s="3" t="s">
        <v>233</v>
      </c>
      <c r="C5644" s="3" t="s">
        <v>103</v>
      </c>
      <c r="D5644" s="4">
        <v>4059938.0886246748</v>
      </c>
      <c r="E5644" t="str">
        <f t="shared" si="176"/>
        <v>Apr</v>
      </c>
      <c r="F5644" t="str">
        <f t="shared" si="177"/>
        <v>2019</v>
      </c>
    </row>
    <row r="5645" spans="1:6" x14ac:dyDescent="0.25">
      <c r="A5645" s="5" t="s">
        <v>249</v>
      </c>
      <c r="B5645" s="3" t="s">
        <v>233</v>
      </c>
      <c r="C5645" s="3" t="s">
        <v>104</v>
      </c>
      <c r="D5645" s="4">
        <v>4017069.3832806661</v>
      </c>
      <c r="E5645" t="str">
        <f t="shared" si="176"/>
        <v>May</v>
      </c>
      <c r="F5645" t="str">
        <f t="shared" si="177"/>
        <v>2019</v>
      </c>
    </row>
    <row r="5646" spans="1:6" x14ac:dyDescent="0.25">
      <c r="A5646" s="5" t="s">
        <v>249</v>
      </c>
      <c r="B5646" s="3" t="s">
        <v>233</v>
      </c>
      <c r="C5646" s="3" t="s">
        <v>105</v>
      </c>
      <c r="D5646" s="4">
        <v>3973955.2949146586</v>
      </c>
      <c r="E5646" t="str">
        <f t="shared" si="176"/>
        <v>Jun</v>
      </c>
      <c r="F5646" t="str">
        <f t="shared" si="177"/>
        <v>2019</v>
      </c>
    </row>
    <row r="5647" spans="1:6" x14ac:dyDescent="0.25">
      <c r="A5647" s="5" t="s">
        <v>249</v>
      </c>
      <c r="B5647" s="3" t="s">
        <v>233</v>
      </c>
      <c r="C5647" s="3" t="s">
        <v>106</v>
      </c>
      <c r="D5647" s="4">
        <v>3933629.8338246411</v>
      </c>
      <c r="E5647" t="str">
        <f t="shared" si="176"/>
        <v>Jul</v>
      </c>
      <c r="F5647" t="str">
        <f t="shared" si="177"/>
        <v>2019</v>
      </c>
    </row>
    <row r="5648" spans="1:6" x14ac:dyDescent="0.25">
      <c r="A5648" s="5" t="s">
        <v>249</v>
      </c>
      <c r="B5648" s="3" t="s">
        <v>233</v>
      </c>
      <c r="C5648" s="3" t="s">
        <v>107</v>
      </c>
      <c r="D5648" s="4">
        <v>3893687.3993548802</v>
      </c>
      <c r="E5648" t="str">
        <f t="shared" si="176"/>
        <v>Aug</v>
      </c>
      <c r="F5648" t="str">
        <f t="shared" si="177"/>
        <v>2019</v>
      </c>
    </row>
    <row r="5649" spans="1:6" x14ac:dyDescent="0.25">
      <c r="A5649" s="5" t="s">
        <v>249</v>
      </c>
      <c r="B5649" s="3" t="s">
        <v>233</v>
      </c>
      <c r="C5649" s="3" t="s">
        <v>108</v>
      </c>
      <c r="D5649" s="4">
        <v>3848975.8539647767</v>
      </c>
      <c r="E5649" t="str">
        <f t="shared" si="176"/>
        <v>Sep</v>
      </c>
      <c r="F5649" t="str">
        <f t="shared" si="177"/>
        <v>2019</v>
      </c>
    </row>
    <row r="5650" spans="1:6" x14ac:dyDescent="0.25">
      <c r="A5650" s="5" t="s">
        <v>249</v>
      </c>
      <c r="B5650" s="3" t="s">
        <v>233</v>
      </c>
      <c r="C5650" s="3" t="s">
        <v>109</v>
      </c>
      <c r="D5650" s="4">
        <v>3805705.5142425667</v>
      </c>
      <c r="E5650" t="str">
        <f t="shared" si="176"/>
        <v>Oct</v>
      </c>
      <c r="F5650" t="str">
        <f t="shared" si="177"/>
        <v>2019</v>
      </c>
    </row>
    <row r="5651" spans="1:6" x14ac:dyDescent="0.25">
      <c r="A5651" s="5" t="s">
        <v>249</v>
      </c>
      <c r="B5651" s="3" t="s">
        <v>233</v>
      </c>
      <c r="C5651" s="3" t="s">
        <v>110</v>
      </c>
      <c r="D5651" s="4">
        <v>3768639.2520155129</v>
      </c>
      <c r="E5651" t="str">
        <f t="shared" si="176"/>
        <v>Nov</v>
      </c>
      <c r="F5651" t="str">
        <f t="shared" si="177"/>
        <v>2019</v>
      </c>
    </row>
    <row r="5652" spans="1:6" x14ac:dyDescent="0.25">
      <c r="A5652" s="5" t="s">
        <v>249</v>
      </c>
      <c r="B5652" s="3" t="s">
        <v>233</v>
      </c>
      <c r="C5652" s="3" t="s">
        <v>111</v>
      </c>
      <c r="D5652" s="4">
        <v>3733544.8027128507</v>
      </c>
      <c r="E5652" t="str">
        <f t="shared" si="176"/>
        <v>Dec</v>
      </c>
      <c r="F5652" t="str">
        <f t="shared" si="177"/>
        <v>2019</v>
      </c>
    </row>
    <row r="5653" spans="1:6" x14ac:dyDescent="0.25">
      <c r="A5653" s="5" t="s">
        <v>249</v>
      </c>
      <c r="B5653" s="3" t="s">
        <v>233</v>
      </c>
      <c r="C5653" s="3" t="s">
        <v>112</v>
      </c>
      <c r="D5653" s="4">
        <v>3686586.1941576195</v>
      </c>
      <c r="E5653" t="str">
        <f t="shared" si="176"/>
        <v>Jan</v>
      </c>
      <c r="F5653" t="str">
        <f t="shared" si="177"/>
        <v>2020</v>
      </c>
    </row>
    <row r="5654" spans="1:6" x14ac:dyDescent="0.25">
      <c r="A5654" s="5" t="s">
        <v>249</v>
      </c>
      <c r="B5654" s="3" t="s">
        <v>233</v>
      </c>
      <c r="C5654" s="3" t="s">
        <v>113</v>
      </c>
      <c r="D5654" s="4">
        <v>3646180.5556808822</v>
      </c>
      <c r="E5654" t="str">
        <f t="shared" si="176"/>
        <v>Feb</v>
      </c>
      <c r="F5654" t="str">
        <f t="shared" si="177"/>
        <v>2020</v>
      </c>
    </row>
    <row r="5655" spans="1:6" x14ac:dyDescent="0.25">
      <c r="A5655" s="5" t="s">
        <v>249</v>
      </c>
      <c r="B5655" s="3" t="s">
        <v>233</v>
      </c>
      <c r="C5655" s="3" t="s">
        <v>114</v>
      </c>
      <c r="D5655" s="4">
        <v>3606704.7363170199</v>
      </c>
      <c r="E5655" t="str">
        <f t="shared" si="176"/>
        <v>Mar</v>
      </c>
      <c r="F5655" t="str">
        <f t="shared" si="177"/>
        <v>2020</v>
      </c>
    </row>
    <row r="5656" spans="1:6" x14ac:dyDescent="0.25">
      <c r="A5656" s="5" t="s">
        <v>249</v>
      </c>
      <c r="B5656" s="3" t="s">
        <v>233</v>
      </c>
      <c r="C5656" s="3" t="s">
        <v>115</v>
      </c>
      <c r="D5656" s="4">
        <v>3570460.3122182856</v>
      </c>
      <c r="E5656" t="str">
        <f t="shared" si="176"/>
        <v>Apr</v>
      </c>
      <c r="F5656" t="str">
        <f t="shared" si="177"/>
        <v>2020</v>
      </c>
    </row>
    <row r="5657" spans="1:6" x14ac:dyDescent="0.25">
      <c r="A5657" s="5" t="s">
        <v>249</v>
      </c>
      <c r="B5657" s="3" t="s">
        <v>233</v>
      </c>
      <c r="C5657" s="3" t="s">
        <v>116</v>
      </c>
      <c r="D5657" s="4">
        <v>3533084.5516239642</v>
      </c>
      <c r="E5657" t="str">
        <f t="shared" si="176"/>
        <v>May</v>
      </c>
      <c r="F5657" t="str">
        <f t="shared" si="177"/>
        <v>2020</v>
      </c>
    </row>
    <row r="5658" spans="1:6" x14ac:dyDescent="0.25">
      <c r="A5658" s="5" t="s">
        <v>249</v>
      </c>
      <c r="B5658" s="3" t="s">
        <v>233</v>
      </c>
      <c r="C5658" s="3" t="s">
        <v>117</v>
      </c>
      <c r="D5658" s="4">
        <v>3492232.3731332365</v>
      </c>
      <c r="E5658" t="str">
        <f t="shared" si="176"/>
        <v>Jun</v>
      </c>
      <c r="F5658" t="str">
        <f t="shared" si="177"/>
        <v>2020</v>
      </c>
    </row>
    <row r="5659" spans="1:6" x14ac:dyDescent="0.25">
      <c r="A5659" s="5" t="s">
        <v>249</v>
      </c>
      <c r="B5659" s="3" t="s">
        <v>233</v>
      </c>
      <c r="C5659" s="3" t="s">
        <v>118</v>
      </c>
      <c r="D5659" s="4">
        <v>3455508.0210631383</v>
      </c>
      <c r="E5659" t="str">
        <f t="shared" si="176"/>
        <v>Jul</v>
      </c>
      <c r="F5659" t="str">
        <f t="shared" si="177"/>
        <v>2020</v>
      </c>
    </row>
    <row r="5660" spans="1:6" x14ac:dyDescent="0.25">
      <c r="A5660" s="5" t="s">
        <v>249</v>
      </c>
      <c r="B5660" s="3" t="s">
        <v>233</v>
      </c>
      <c r="C5660" s="3" t="s">
        <v>119</v>
      </c>
      <c r="D5660" s="4">
        <v>3424257.5001140744</v>
      </c>
      <c r="E5660" t="str">
        <f t="shared" si="176"/>
        <v>Aug</v>
      </c>
      <c r="F5660" t="str">
        <f t="shared" si="177"/>
        <v>2020</v>
      </c>
    </row>
    <row r="5661" spans="1:6" x14ac:dyDescent="0.25">
      <c r="A5661" s="5" t="s">
        <v>249</v>
      </c>
      <c r="B5661" s="3" t="s">
        <v>233</v>
      </c>
      <c r="C5661" s="3" t="s">
        <v>120</v>
      </c>
      <c r="D5661" s="4">
        <v>3387403.6020154939</v>
      </c>
      <c r="E5661" t="str">
        <f t="shared" si="176"/>
        <v>Sep</v>
      </c>
      <c r="F5661" t="str">
        <f t="shared" si="177"/>
        <v>2020</v>
      </c>
    </row>
    <row r="5662" spans="1:6" x14ac:dyDescent="0.25">
      <c r="A5662" s="5" t="s">
        <v>249</v>
      </c>
      <c r="B5662" s="3" t="s">
        <v>233</v>
      </c>
      <c r="C5662" s="3" t="s">
        <v>121</v>
      </c>
      <c r="D5662" s="4">
        <v>3348881.398032276</v>
      </c>
      <c r="E5662" t="str">
        <f t="shared" si="176"/>
        <v>Oct</v>
      </c>
      <c r="F5662" t="str">
        <f t="shared" si="177"/>
        <v>2020</v>
      </c>
    </row>
    <row r="5663" spans="1:6" x14ac:dyDescent="0.25">
      <c r="A5663" s="5" t="s">
        <v>249</v>
      </c>
      <c r="B5663" s="3" t="s">
        <v>233</v>
      </c>
      <c r="C5663" s="3" t="s">
        <v>122</v>
      </c>
      <c r="D5663" s="4">
        <v>3312580.0024111765</v>
      </c>
      <c r="E5663" t="str">
        <f t="shared" si="176"/>
        <v>Nov</v>
      </c>
      <c r="F5663" t="str">
        <f t="shared" si="177"/>
        <v>2020</v>
      </c>
    </row>
    <row r="5664" spans="1:6" x14ac:dyDescent="0.25">
      <c r="A5664" s="5" t="s">
        <v>249</v>
      </c>
      <c r="B5664" s="3" t="s">
        <v>233</v>
      </c>
      <c r="C5664" s="3" t="s">
        <v>123</v>
      </c>
      <c r="D5664" s="4">
        <v>3280540.5359803285</v>
      </c>
      <c r="E5664" t="str">
        <f t="shared" si="176"/>
        <v>Dec</v>
      </c>
      <c r="F5664" t="str">
        <f t="shared" si="177"/>
        <v>2020</v>
      </c>
    </row>
    <row r="5665" spans="1:6" x14ac:dyDescent="0.25">
      <c r="A5665" s="5" t="s">
        <v>249</v>
      </c>
      <c r="B5665" s="3" t="s">
        <v>233</v>
      </c>
      <c r="C5665" s="3" t="s">
        <v>124</v>
      </c>
      <c r="D5665" s="4">
        <v>316212.3805837892</v>
      </c>
      <c r="E5665" t="str">
        <f t="shared" si="176"/>
        <v>Jan</v>
      </c>
      <c r="F5665" t="str">
        <f t="shared" si="177"/>
        <v>2021</v>
      </c>
    </row>
    <row r="5666" spans="1:6" x14ac:dyDescent="0.25">
      <c r="A5666" s="5" t="s">
        <v>249</v>
      </c>
      <c r="B5666" s="3" t="s">
        <v>233</v>
      </c>
      <c r="C5666" s="3" t="s">
        <v>125</v>
      </c>
      <c r="D5666" s="4">
        <v>312229.31204759178</v>
      </c>
      <c r="E5666" t="str">
        <f t="shared" si="176"/>
        <v>Feb</v>
      </c>
      <c r="F5666" t="str">
        <f t="shared" si="177"/>
        <v>2021</v>
      </c>
    </row>
    <row r="5667" spans="1:6" x14ac:dyDescent="0.25">
      <c r="A5667" s="5" t="s">
        <v>249</v>
      </c>
      <c r="B5667" s="3" t="s">
        <v>233</v>
      </c>
      <c r="C5667" s="3" t="s">
        <v>126</v>
      </c>
      <c r="D5667" s="4">
        <v>307581.06024285982</v>
      </c>
      <c r="E5667" t="str">
        <f t="shared" si="176"/>
        <v>Mar</v>
      </c>
      <c r="F5667" t="str">
        <f t="shared" si="177"/>
        <v>2021</v>
      </c>
    </row>
    <row r="5668" spans="1:6" x14ac:dyDescent="0.25">
      <c r="A5668" s="5" t="s">
        <v>249</v>
      </c>
      <c r="B5668" s="3" t="s">
        <v>233</v>
      </c>
      <c r="C5668" s="3" t="s">
        <v>127</v>
      </c>
      <c r="D5668" s="4">
        <v>304013.17877766257</v>
      </c>
      <c r="E5668" t="str">
        <f t="shared" si="176"/>
        <v>Apr</v>
      </c>
      <c r="F5668" t="str">
        <f t="shared" si="177"/>
        <v>2021</v>
      </c>
    </row>
    <row r="5669" spans="1:6" x14ac:dyDescent="0.25">
      <c r="A5669" s="5" t="s">
        <v>249</v>
      </c>
      <c r="B5669" s="3" t="s">
        <v>233</v>
      </c>
      <c r="C5669" s="3" t="s">
        <v>128</v>
      </c>
      <c r="D5669" s="4">
        <v>300466.92156360194</v>
      </c>
      <c r="E5669" t="str">
        <f t="shared" si="176"/>
        <v>May</v>
      </c>
      <c r="F5669" t="str">
        <f t="shared" si="177"/>
        <v>2021</v>
      </c>
    </row>
    <row r="5670" spans="1:6" x14ac:dyDescent="0.25">
      <c r="A5670" s="5" t="s">
        <v>249</v>
      </c>
      <c r="B5670" s="3" t="s">
        <v>233</v>
      </c>
      <c r="C5670" s="3" t="s">
        <v>129</v>
      </c>
      <c r="D5670" s="4">
        <v>298792.03216093912</v>
      </c>
      <c r="E5670" t="str">
        <f t="shared" si="176"/>
        <v>Jun</v>
      </c>
      <c r="F5670" t="str">
        <f t="shared" si="177"/>
        <v>2021</v>
      </c>
    </row>
    <row r="5671" spans="1:6" x14ac:dyDescent="0.25">
      <c r="A5671" s="5" t="s">
        <v>249</v>
      </c>
      <c r="B5671" s="3" t="s">
        <v>233</v>
      </c>
      <c r="C5671" s="3" t="s">
        <v>130</v>
      </c>
      <c r="D5671" s="4">
        <v>294676.08506461064</v>
      </c>
      <c r="E5671" t="str">
        <f t="shared" si="176"/>
        <v>Jul</v>
      </c>
      <c r="F5671" t="str">
        <f t="shared" si="177"/>
        <v>2021</v>
      </c>
    </row>
    <row r="5672" spans="1:6" x14ac:dyDescent="0.25">
      <c r="A5672" s="5" t="s">
        <v>249</v>
      </c>
      <c r="B5672" s="3" t="s">
        <v>233</v>
      </c>
      <c r="C5672" s="3" t="s">
        <v>131</v>
      </c>
      <c r="D5672" s="4">
        <v>288969.79869947192</v>
      </c>
      <c r="E5672" t="str">
        <f t="shared" si="176"/>
        <v>Aug</v>
      </c>
      <c r="F5672" t="str">
        <f t="shared" si="177"/>
        <v>2021</v>
      </c>
    </row>
    <row r="5673" spans="1:6" x14ac:dyDescent="0.25">
      <c r="A5673" s="5" t="s">
        <v>249</v>
      </c>
      <c r="B5673" s="3" t="s">
        <v>233</v>
      </c>
      <c r="C5673" s="3" t="s">
        <v>132</v>
      </c>
      <c r="D5673" s="4">
        <v>161144.78767963525</v>
      </c>
      <c r="E5673" t="str">
        <f t="shared" si="176"/>
        <v>Sep</v>
      </c>
      <c r="F5673" t="str">
        <f t="shared" si="177"/>
        <v>2021</v>
      </c>
    </row>
    <row r="5674" spans="1:6" x14ac:dyDescent="0.25">
      <c r="A5674" s="5" t="s">
        <v>249</v>
      </c>
      <c r="B5674" s="3" t="s">
        <v>233</v>
      </c>
      <c r="C5674" s="3" t="s">
        <v>133</v>
      </c>
      <c r="D5674" s="4">
        <v>159818.38141095941</v>
      </c>
      <c r="E5674" t="str">
        <f t="shared" si="176"/>
        <v>Oct</v>
      </c>
      <c r="F5674" t="str">
        <f t="shared" si="177"/>
        <v>2021</v>
      </c>
    </row>
    <row r="5675" spans="1:6" x14ac:dyDescent="0.25">
      <c r="A5675" s="5" t="s">
        <v>249</v>
      </c>
      <c r="B5675" s="3" t="s">
        <v>233</v>
      </c>
      <c r="C5675" s="3" t="s">
        <v>134</v>
      </c>
      <c r="D5675" s="4">
        <v>157911.70675383648</v>
      </c>
      <c r="E5675" t="str">
        <f t="shared" si="176"/>
        <v>Nov</v>
      </c>
      <c r="F5675" t="str">
        <f t="shared" si="177"/>
        <v>2021</v>
      </c>
    </row>
    <row r="5676" spans="1:6" x14ac:dyDescent="0.25">
      <c r="A5676" s="5" t="s">
        <v>249</v>
      </c>
      <c r="B5676" s="3" t="s">
        <v>233</v>
      </c>
      <c r="C5676" s="3" t="s">
        <v>135</v>
      </c>
      <c r="D5676" s="4">
        <v>158802.3627718839</v>
      </c>
      <c r="E5676" t="str">
        <f t="shared" si="176"/>
        <v>Dec</v>
      </c>
      <c r="F5676" t="str">
        <f t="shared" si="177"/>
        <v>2021</v>
      </c>
    </row>
    <row r="5677" spans="1:6" x14ac:dyDescent="0.25">
      <c r="A5677" s="5" t="s">
        <v>249</v>
      </c>
      <c r="B5677" s="3" t="s">
        <v>233</v>
      </c>
      <c r="C5677" s="3" t="s">
        <v>136</v>
      </c>
      <c r="D5677" s="4">
        <v>155232.16741139529</v>
      </c>
      <c r="E5677" t="str">
        <f t="shared" si="176"/>
        <v>Jan</v>
      </c>
      <c r="F5677" t="str">
        <f t="shared" si="177"/>
        <v>2022</v>
      </c>
    </row>
    <row r="5678" spans="1:6" x14ac:dyDescent="0.25">
      <c r="A5678" s="5" t="s">
        <v>249</v>
      </c>
      <c r="B5678" s="3" t="s">
        <v>233</v>
      </c>
      <c r="C5678" s="3" t="s">
        <v>137</v>
      </c>
      <c r="D5678" s="4">
        <v>154026.42036541697</v>
      </c>
      <c r="E5678" t="str">
        <f t="shared" si="176"/>
        <v>Feb</v>
      </c>
      <c r="F5678" t="str">
        <f t="shared" si="177"/>
        <v>2022</v>
      </c>
    </row>
    <row r="5679" spans="1:6" x14ac:dyDescent="0.25">
      <c r="A5679" s="5" t="s">
        <v>249</v>
      </c>
      <c r="B5679" s="3" t="s">
        <v>233</v>
      </c>
      <c r="C5679" s="3" t="s">
        <v>138</v>
      </c>
      <c r="D5679" s="4">
        <v>152769.25142377522</v>
      </c>
      <c r="E5679" t="str">
        <f t="shared" si="176"/>
        <v>Mar</v>
      </c>
      <c r="F5679" t="str">
        <f t="shared" si="177"/>
        <v>2022</v>
      </c>
    </row>
    <row r="5680" spans="1:6" x14ac:dyDescent="0.25">
      <c r="A5680" s="5" t="s">
        <v>249</v>
      </c>
      <c r="B5680" s="3" t="s">
        <v>233</v>
      </c>
      <c r="C5680" s="3" t="s">
        <v>139</v>
      </c>
      <c r="D5680" s="4">
        <v>151561.65324912348</v>
      </c>
      <c r="E5680" t="str">
        <f t="shared" si="176"/>
        <v>Apr</v>
      </c>
      <c r="F5680" t="str">
        <f t="shared" si="177"/>
        <v>2022</v>
      </c>
    </row>
    <row r="5681" spans="1:6" x14ac:dyDescent="0.25">
      <c r="A5681" s="5" t="s">
        <v>249</v>
      </c>
      <c r="B5681" s="3" t="s">
        <v>233</v>
      </c>
      <c r="C5681" s="3" t="s">
        <v>140</v>
      </c>
      <c r="D5681" s="4">
        <v>150379.47817198129</v>
      </c>
      <c r="E5681" t="str">
        <f t="shared" si="176"/>
        <v>May</v>
      </c>
      <c r="F5681" t="str">
        <f t="shared" si="177"/>
        <v>2022</v>
      </c>
    </row>
    <row r="5682" spans="1:6" x14ac:dyDescent="0.25">
      <c r="A5682" s="5" t="s">
        <v>249</v>
      </c>
      <c r="B5682" s="3" t="s">
        <v>233</v>
      </c>
      <c r="C5682" s="3" t="s">
        <v>141</v>
      </c>
      <c r="D5682" s="4">
        <v>149214.87399844421</v>
      </c>
      <c r="E5682" t="str">
        <f t="shared" si="176"/>
        <v>Jun</v>
      </c>
      <c r="F5682" t="str">
        <f t="shared" si="177"/>
        <v>2022</v>
      </c>
    </row>
    <row r="5683" spans="1:6" x14ac:dyDescent="0.25">
      <c r="A5683" s="5" t="s">
        <v>249</v>
      </c>
      <c r="B5683" s="3" t="s">
        <v>233</v>
      </c>
      <c r="C5683" s="3" t="s">
        <v>142</v>
      </c>
      <c r="D5683" s="4">
        <v>148070.40439631644</v>
      </c>
      <c r="E5683" t="str">
        <f t="shared" si="176"/>
        <v>Jul</v>
      </c>
      <c r="F5683" t="str">
        <f t="shared" si="177"/>
        <v>2022</v>
      </c>
    </row>
    <row r="5684" spans="1:6" x14ac:dyDescent="0.25">
      <c r="A5684" s="5" t="s">
        <v>249</v>
      </c>
      <c r="B5684" s="3" t="s">
        <v>233</v>
      </c>
      <c r="C5684" s="3" t="s">
        <v>143</v>
      </c>
      <c r="D5684" s="4">
        <v>146940.16479307477</v>
      </c>
      <c r="E5684" t="str">
        <f t="shared" si="176"/>
        <v>Aug</v>
      </c>
      <c r="F5684" t="str">
        <f t="shared" si="177"/>
        <v>2022</v>
      </c>
    </row>
    <row r="5685" spans="1:6" x14ac:dyDescent="0.25">
      <c r="A5685" s="5" t="s">
        <v>249</v>
      </c>
      <c r="B5685" s="3" t="s">
        <v>233</v>
      </c>
      <c r="C5685" s="3" t="s">
        <v>144</v>
      </c>
      <c r="D5685" s="4">
        <v>145825.96824696724</v>
      </c>
      <c r="E5685" t="str">
        <f t="shared" si="176"/>
        <v>Sep</v>
      </c>
      <c r="F5685" t="str">
        <f t="shared" si="177"/>
        <v>2022</v>
      </c>
    </row>
    <row r="5686" spans="1:6" x14ac:dyDescent="0.25">
      <c r="A5686" s="5" t="s">
        <v>249</v>
      </c>
      <c r="B5686" s="3" t="s">
        <v>233</v>
      </c>
      <c r="C5686" s="3" t="s">
        <v>145</v>
      </c>
      <c r="D5686" s="4">
        <v>144727.89990381623</v>
      </c>
      <c r="E5686" t="str">
        <f t="shared" si="176"/>
        <v>Oct</v>
      </c>
      <c r="F5686" t="str">
        <f t="shared" si="177"/>
        <v>2022</v>
      </c>
    </row>
    <row r="5687" spans="1:6" x14ac:dyDescent="0.25">
      <c r="A5687" s="5" t="s">
        <v>249</v>
      </c>
      <c r="B5687" s="3" t="s">
        <v>233</v>
      </c>
      <c r="C5687" s="3" t="s">
        <v>146</v>
      </c>
      <c r="D5687" s="4">
        <v>143684.56828452402</v>
      </c>
      <c r="E5687" t="str">
        <f t="shared" si="176"/>
        <v>Nov</v>
      </c>
      <c r="F5687" t="str">
        <f t="shared" si="177"/>
        <v>2022</v>
      </c>
    </row>
    <row r="5688" spans="1:6" x14ac:dyDescent="0.25">
      <c r="A5688" s="5" t="s">
        <v>249</v>
      </c>
      <c r="B5688" s="3" t="s">
        <v>233</v>
      </c>
      <c r="C5688" s="3" t="s">
        <v>147</v>
      </c>
      <c r="D5688" s="4">
        <v>143662.21476299199</v>
      </c>
      <c r="E5688" t="str">
        <f t="shared" si="176"/>
        <v>Dec</v>
      </c>
      <c r="F5688" t="str">
        <f t="shared" si="177"/>
        <v>2022</v>
      </c>
    </row>
    <row r="5689" spans="1:6" x14ac:dyDescent="0.25">
      <c r="A5689" s="5" t="s">
        <v>249</v>
      </c>
      <c r="B5689" s="3" t="s">
        <v>233</v>
      </c>
      <c r="C5689" s="3" t="s">
        <v>148</v>
      </c>
      <c r="D5689" s="4">
        <v>141506.51449419465</v>
      </c>
      <c r="E5689" t="str">
        <f t="shared" si="176"/>
        <v>Jan</v>
      </c>
      <c r="F5689" t="str">
        <f t="shared" si="177"/>
        <v>2023</v>
      </c>
    </row>
    <row r="5690" spans="1:6" x14ac:dyDescent="0.25">
      <c r="A5690" s="5" t="s">
        <v>249</v>
      </c>
      <c r="B5690" s="3" t="s">
        <v>233</v>
      </c>
      <c r="C5690" s="3" t="s">
        <v>149</v>
      </c>
      <c r="D5690" s="4">
        <v>140461.63649108913</v>
      </c>
      <c r="E5690" t="str">
        <f t="shared" si="176"/>
        <v>Feb</v>
      </c>
      <c r="F5690" t="str">
        <f t="shared" si="177"/>
        <v>2023</v>
      </c>
    </row>
    <row r="5691" spans="1:6" x14ac:dyDescent="0.25">
      <c r="A5691" s="5" t="s">
        <v>249</v>
      </c>
      <c r="B5691" s="3" t="s">
        <v>233</v>
      </c>
      <c r="C5691" s="3" t="s">
        <v>150</v>
      </c>
      <c r="D5691" s="4">
        <v>139431.83542272856</v>
      </c>
      <c r="E5691" t="str">
        <f t="shared" si="176"/>
        <v>Mar</v>
      </c>
      <c r="F5691" t="str">
        <f t="shared" si="177"/>
        <v>2023</v>
      </c>
    </row>
    <row r="5692" spans="1:6" x14ac:dyDescent="0.25">
      <c r="A5692" s="5" t="s">
        <v>249</v>
      </c>
      <c r="B5692" s="3" t="s">
        <v>233</v>
      </c>
      <c r="C5692" s="3" t="s">
        <v>151</v>
      </c>
      <c r="D5692" s="4">
        <v>138415.01308392617</v>
      </c>
      <c r="E5692" t="str">
        <f t="shared" si="176"/>
        <v>Apr</v>
      </c>
      <c r="F5692" t="str">
        <f t="shared" si="177"/>
        <v>2023</v>
      </c>
    </row>
    <row r="5693" spans="1:6" x14ac:dyDescent="0.25">
      <c r="A5693" s="5" t="s">
        <v>249</v>
      </c>
      <c r="B5693" s="3" t="s">
        <v>233</v>
      </c>
      <c r="C5693" s="3" t="s">
        <v>152</v>
      </c>
      <c r="D5693" s="4">
        <v>137409.37221644598</v>
      </c>
      <c r="E5693" t="str">
        <f t="shared" si="176"/>
        <v>May</v>
      </c>
      <c r="F5693" t="str">
        <f t="shared" si="177"/>
        <v>2023</v>
      </c>
    </row>
    <row r="5694" spans="1:6" x14ac:dyDescent="0.25">
      <c r="A5694" s="5" t="s">
        <v>249</v>
      </c>
      <c r="B5694" s="3" t="s">
        <v>233</v>
      </c>
      <c r="C5694" s="3" t="s">
        <v>153</v>
      </c>
      <c r="D5694" s="4">
        <v>136417.88059482697</v>
      </c>
      <c r="E5694" t="str">
        <f t="shared" si="176"/>
        <v>Jun</v>
      </c>
      <c r="F5694" t="str">
        <f t="shared" si="177"/>
        <v>2023</v>
      </c>
    </row>
    <row r="5695" spans="1:6" x14ac:dyDescent="0.25">
      <c r="A5695" s="5" t="s">
        <v>249</v>
      </c>
      <c r="B5695" s="3" t="s">
        <v>233</v>
      </c>
      <c r="C5695" s="3" t="s">
        <v>154</v>
      </c>
      <c r="D5695" s="4">
        <v>135438.55877143337</v>
      </c>
      <c r="E5695" t="str">
        <f t="shared" si="176"/>
        <v>Jul</v>
      </c>
      <c r="F5695" t="str">
        <f t="shared" si="177"/>
        <v>2023</v>
      </c>
    </row>
    <row r="5696" spans="1:6" x14ac:dyDescent="0.25">
      <c r="A5696" s="5" t="s">
        <v>249</v>
      </c>
      <c r="B5696" s="3" t="s">
        <v>233</v>
      </c>
      <c r="C5696" s="3" t="s">
        <v>155</v>
      </c>
      <c r="D5696" s="4">
        <v>134470.53874955419</v>
      </c>
      <c r="E5696" t="str">
        <f t="shared" si="176"/>
        <v>Aug</v>
      </c>
      <c r="F5696" t="str">
        <f t="shared" si="177"/>
        <v>2023</v>
      </c>
    </row>
    <row r="5697" spans="1:6" x14ac:dyDescent="0.25">
      <c r="A5697" s="5" t="s">
        <v>249</v>
      </c>
      <c r="B5697" s="3" t="s">
        <v>233</v>
      </c>
      <c r="C5697" s="3" t="s">
        <v>156</v>
      </c>
      <c r="D5697" s="4">
        <v>133515.3009136678</v>
      </c>
      <c r="E5697" t="str">
        <f t="shared" si="176"/>
        <v>Sep</v>
      </c>
      <c r="F5697" t="str">
        <f t="shared" si="177"/>
        <v>2023</v>
      </c>
    </row>
    <row r="5698" spans="1:6" x14ac:dyDescent="0.25">
      <c r="A5698" s="5" t="s">
        <v>249</v>
      </c>
      <c r="B5698" s="3" t="s">
        <v>233</v>
      </c>
      <c r="C5698" s="3" t="s">
        <v>157</v>
      </c>
      <c r="D5698" s="4">
        <v>132529.84624421492</v>
      </c>
      <c r="E5698" t="str">
        <f t="shared" si="176"/>
        <v>Oct</v>
      </c>
      <c r="F5698" t="str">
        <f t="shared" si="177"/>
        <v>2023</v>
      </c>
    </row>
    <row r="5699" spans="1:6" x14ac:dyDescent="0.25">
      <c r="A5699" s="5" t="s">
        <v>249</v>
      </c>
      <c r="B5699" s="3" t="s">
        <v>233</v>
      </c>
      <c r="C5699" s="3" t="s">
        <v>158</v>
      </c>
      <c r="D5699" s="4">
        <v>131617.70718281745</v>
      </c>
      <c r="E5699" t="str">
        <f t="shared" ref="E5699:E5762" si="178">MID(C5699,1,3)</f>
        <v>Nov</v>
      </c>
      <c r="F5699" t="str">
        <f t="shared" ref="F5699:F5762" si="179">MID(C5699,5,4)</f>
        <v>2023</v>
      </c>
    </row>
    <row r="5700" spans="1:6" x14ac:dyDescent="0.25">
      <c r="A5700" s="5" t="s">
        <v>249</v>
      </c>
      <c r="B5700" s="3" t="s">
        <v>233</v>
      </c>
      <c r="C5700" s="3" t="s">
        <v>159</v>
      </c>
      <c r="D5700" s="4">
        <v>131269.58010473024</v>
      </c>
      <c r="E5700" t="str">
        <f t="shared" si="178"/>
        <v>Dec</v>
      </c>
      <c r="F5700" t="str">
        <f t="shared" si="179"/>
        <v>2023</v>
      </c>
    </row>
    <row r="5701" spans="1:6" x14ac:dyDescent="0.25">
      <c r="A5701" s="5" t="s">
        <v>249</v>
      </c>
      <c r="B5701" s="3" t="s">
        <v>233</v>
      </c>
      <c r="C5701" s="3" t="s">
        <v>160</v>
      </c>
      <c r="D5701" s="4">
        <v>129766.31335929807</v>
      </c>
      <c r="E5701" t="str">
        <f t="shared" si="178"/>
        <v>Jan</v>
      </c>
      <c r="F5701" t="str">
        <f t="shared" si="179"/>
        <v>2024</v>
      </c>
    </row>
    <row r="5702" spans="1:6" x14ac:dyDescent="0.25">
      <c r="A5702" s="5" t="s">
        <v>249</v>
      </c>
      <c r="B5702" s="3" t="s">
        <v>233</v>
      </c>
      <c r="C5702" s="3" t="s">
        <v>161</v>
      </c>
      <c r="D5702" s="4">
        <v>128867.14072769483</v>
      </c>
      <c r="E5702" t="str">
        <f t="shared" si="178"/>
        <v>Feb</v>
      </c>
      <c r="F5702" t="str">
        <f t="shared" si="179"/>
        <v>2024</v>
      </c>
    </row>
    <row r="5703" spans="1:6" x14ac:dyDescent="0.25">
      <c r="A5703" s="5" t="s">
        <v>249</v>
      </c>
      <c r="B5703" s="3" t="s">
        <v>233</v>
      </c>
      <c r="C5703" s="3" t="s">
        <v>162</v>
      </c>
      <c r="D5703" s="4">
        <v>127977.7504215432</v>
      </c>
      <c r="E5703" t="str">
        <f t="shared" si="178"/>
        <v>Mar</v>
      </c>
      <c r="F5703" t="str">
        <f t="shared" si="179"/>
        <v>2024</v>
      </c>
    </row>
    <row r="5704" spans="1:6" x14ac:dyDescent="0.25">
      <c r="A5704" s="5" t="s">
        <v>249</v>
      </c>
      <c r="B5704" s="3" t="s">
        <v>233</v>
      </c>
      <c r="C5704" s="3" t="s">
        <v>163</v>
      </c>
      <c r="D5704" s="4">
        <v>127099.53336553759</v>
      </c>
      <c r="E5704" t="str">
        <f t="shared" si="178"/>
        <v>Apr</v>
      </c>
      <c r="F5704" t="str">
        <f t="shared" si="179"/>
        <v>2024</v>
      </c>
    </row>
    <row r="5705" spans="1:6" x14ac:dyDescent="0.25">
      <c r="A5705" s="5" t="s">
        <v>249</v>
      </c>
      <c r="B5705" s="3" t="s">
        <v>233</v>
      </c>
      <c r="C5705" s="3" t="s">
        <v>164</v>
      </c>
      <c r="D5705" s="4">
        <v>126231.42614451557</v>
      </c>
      <c r="E5705" t="str">
        <f t="shared" si="178"/>
        <v>May</v>
      </c>
      <c r="F5705" t="str">
        <f t="shared" si="179"/>
        <v>2024</v>
      </c>
    </row>
    <row r="5706" spans="1:6" x14ac:dyDescent="0.25">
      <c r="A5706" s="5" t="s">
        <v>249</v>
      </c>
      <c r="B5706" s="3" t="s">
        <v>233</v>
      </c>
      <c r="C5706" s="3" t="s">
        <v>165</v>
      </c>
      <c r="D5706" s="4">
        <v>125374.84606529638</v>
      </c>
      <c r="E5706" t="str">
        <f t="shared" si="178"/>
        <v>Jun</v>
      </c>
      <c r="F5706" t="str">
        <f t="shared" si="179"/>
        <v>2024</v>
      </c>
    </row>
    <row r="5707" spans="1:6" x14ac:dyDescent="0.25">
      <c r="A5707" s="5" t="s">
        <v>249</v>
      </c>
      <c r="B5707" s="3" t="s">
        <v>233</v>
      </c>
      <c r="C5707" s="3" t="s">
        <v>166</v>
      </c>
      <c r="D5707" s="4">
        <v>124528.78508423026</v>
      </c>
      <c r="E5707" t="str">
        <f t="shared" si="178"/>
        <v>Jul</v>
      </c>
      <c r="F5707" t="str">
        <f t="shared" si="179"/>
        <v>2024</v>
      </c>
    </row>
    <row r="5708" spans="1:6" x14ac:dyDescent="0.25">
      <c r="A5708" s="5" t="s">
        <v>249</v>
      </c>
      <c r="B5708" s="3" t="s">
        <v>233</v>
      </c>
      <c r="C5708" s="3" t="s">
        <v>167</v>
      </c>
      <c r="D5708" s="4">
        <v>123691.94067943197</v>
      </c>
      <c r="E5708" t="str">
        <f t="shared" si="178"/>
        <v>Aug</v>
      </c>
      <c r="F5708" t="str">
        <f t="shared" si="179"/>
        <v>2024</v>
      </c>
    </row>
    <row r="5709" spans="1:6" x14ac:dyDescent="0.25">
      <c r="A5709" s="5" t="s">
        <v>249</v>
      </c>
      <c r="B5709" s="3" t="s">
        <v>233</v>
      </c>
      <c r="C5709" s="3" t="s">
        <v>168</v>
      </c>
      <c r="D5709" s="4">
        <v>122863.25908881231</v>
      </c>
      <c r="E5709" t="str">
        <f t="shared" si="178"/>
        <v>Sep</v>
      </c>
      <c r="F5709" t="str">
        <f t="shared" si="179"/>
        <v>2024</v>
      </c>
    </row>
    <row r="5710" spans="1:6" x14ac:dyDescent="0.25">
      <c r="A5710" s="5" t="s">
        <v>249</v>
      </c>
      <c r="B5710" s="3" t="s">
        <v>233</v>
      </c>
      <c r="C5710" s="3" t="s">
        <v>169</v>
      </c>
      <c r="D5710" s="4">
        <v>122046.19030147223</v>
      </c>
      <c r="E5710" t="str">
        <f t="shared" si="178"/>
        <v>Oct</v>
      </c>
      <c r="F5710" t="str">
        <f t="shared" si="179"/>
        <v>2024</v>
      </c>
    </row>
    <row r="5711" spans="1:6" x14ac:dyDescent="0.25">
      <c r="A5711" s="5" t="s">
        <v>249</v>
      </c>
      <c r="B5711" s="3" t="s">
        <v>233</v>
      </c>
      <c r="C5711" s="3" t="s">
        <v>170</v>
      </c>
      <c r="D5711" s="4">
        <v>121246.47420892636</v>
      </c>
      <c r="E5711" t="str">
        <f t="shared" si="178"/>
        <v>Nov</v>
      </c>
      <c r="F5711" t="str">
        <f t="shared" si="179"/>
        <v>2024</v>
      </c>
    </row>
    <row r="5712" spans="1:6" x14ac:dyDescent="0.25">
      <c r="A5712" s="5" t="s">
        <v>249</v>
      </c>
      <c r="B5712" s="3" t="s">
        <v>233</v>
      </c>
      <c r="C5712" s="3" t="s">
        <v>171</v>
      </c>
      <c r="D5712" s="4">
        <v>120734.83703961564</v>
      </c>
      <c r="E5712" t="str">
        <f t="shared" si="178"/>
        <v>Dec</v>
      </c>
      <c r="F5712" t="str">
        <f t="shared" si="179"/>
        <v>2024</v>
      </c>
    </row>
    <row r="5713" spans="1:6" x14ac:dyDescent="0.25">
      <c r="A5713" s="5" t="s">
        <v>249</v>
      </c>
      <c r="B5713" s="3" t="s">
        <v>233</v>
      </c>
      <c r="C5713" s="3" t="s">
        <v>172</v>
      </c>
      <c r="D5713" s="4">
        <v>119648.05726010786</v>
      </c>
      <c r="E5713" t="str">
        <f t="shared" si="178"/>
        <v>Jan</v>
      </c>
      <c r="F5713" t="str">
        <f t="shared" si="179"/>
        <v>2025</v>
      </c>
    </row>
    <row r="5714" spans="1:6" x14ac:dyDescent="0.25">
      <c r="A5714" s="5" t="s">
        <v>249</v>
      </c>
      <c r="B5714" s="3" t="s">
        <v>233</v>
      </c>
      <c r="C5714" s="3" t="s">
        <v>173</v>
      </c>
      <c r="D5714" s="4">
        <v>118867.77594159696</v>
      </c>
      <c r="E5714" t="str">
        <f t="shared" si="178"/>
        <v>Feb</v>
      </c>
      <c r="F5714" t="str">
        <f t="shared" si="179"/>
        <v>2025</v>
      </c>
    </row>
    <row r="5715" spans="1:6" x14ac:dyDescent="0.25">
      <c r="A5715" s="5" t="s">
        <v>249</v>
      </c>
      <c r="B5715" s="3" t="s">
        <v>233</v>
      </c>
      <c r="C5715" s="3" t="s">
        <v>174</v>
      </c>
      <c r="D5715" s="4">
        <v>118096.66515859772</v>
      </c>
      <c r="E5715" t="str">
        <f t="shared" si="178"/>
        <v>Mar</v>
      </c>
      <c r="F5715" t="str">
        <f t="shared" si="179"/>
        <v>2025</v>
      </c>
    </row>
    <row r="5716" spans="1:6" x14ac:dyDescent="0.25">
      <c r="A5716" s="5" t="s">
        <v>249</v>
      </c>
      <c r="B5716" s="3" t="s">
        <v>233</v>
      </c>
      <c r="C5716" s="3" t="s">
        <v>175</v>
      </c>
      <c r="D5716" s="4">
        <v>117334.00486245444</v>
      </c>
      <c r="E5716" t="str">
        <f t="shared" si="178"/>
        <v>Apr</v>
      </c>
      <c r="F5716" t="str">
        <f t="shared" si="179"/>
        <v>2025</v>
      </c>
    </row>
    <row r="5717" spans="1:6" x14ac:dyDescent="0.25">
      <c r="A5717" s="5" t="s">
        <v>249</v>
      </c>
      <c r="B5717" s="3" t="s">
        <v>233</v>
      </c>
      <c r="C5717" s="3" t="s">
        <v>176</v>
      </c>
      <c r="D5717" s="4">
        <v>116639.31249916698</v>
      </c>
      <c r="E5717" t="str">
        <f t="shared" si="178"/>
        <v>May</v>
      </c>
      <c r="F5717" t="str">
        <f t="shared" si="179"/>
        <v>2025</v>
      </c>
    </row>
    <row r="5718" spans="1:6" x14ac:dyDescent="0.25">
      <c r="A5718" s="5" t="s">
        <v>249</v>
      </c>
      <c r="B5718" s="3" t="s">
        <v>233</v>
      </c>
      <c r="C5718" s="3" t="s">
        <v>177</v>
      </c>
      <c r="D5718" s="4">
        <v>115891.90111069666</v>
      </c>
      <c r="E5718" t="str">
        <f t="shared" si="178"/>
        <v>Jun</v>
      </c>
      <c r="F5718" t="str">
        <f t="shared" si="179"/>
        <v>2025</v>
      </c>
    </row>
    <row r="5719" spans="1:6" x14ac:dyDescent="0.25">
      <c r="A5719" s="5" t="s">
        <v>249</v>
      </c>
      <c r="B5719" s="3" t="s">
        <v>233</v>
      </c>
      <c r="C5719" s="3" t="s">
        <v>178</v>
      </c>
      <c r="D5719" s="4">
        <v>115154.16931757019</v>
      </c>
      <c r="E5719" t="str">
        <f t="shared" si="178"/>
        <v>Jul</v>
      </c>
      <c r="F5719" t="str">
        <f t="shared" si="179"/>
        <v>2025</v>
      </c>
    </row>
    <row r="5720" spans="1:6" x14ac:dyDescent="0.25">
      <c r="A5720" s="5" t="s">
        <v>249</v>
      </c>
      <c r="B5720" s="3" t="s">
        <v>233</v>
      </c>
      <c r="C5720" s="3" t="s">
        <v>179</v>
      </c>
      <c r="D5720" s="4">
        <v>114425.26043871885</v>
      </c>
      <c r="E5720" t="str">
        <f t="shared" si="178"/>
        <v>Aug</v>
      </c>
      <c r="F5720" t="str">
        <f t="shared" si="179"/>
        <v>2025</v>
      </c>
    </row>
    <row r="5721" spans="1:6" x14ac:dyDescent="0.25">
      <c r="A5721" s="5" t="s">
        <v>249</v>
      </c>
      <c r="B5721" s="3" t="s">
        <v>233</v>
      </c>
      <c r="C5721" s="3" t="s">
        <v>180</v>
      </c>
      <c r="D5721" s="4">
        <v>113703.71603771957</v>
      </c>
      <c r="E5721" t="str">
        <f t="shared" si="178"/>
        <v>Sep</v>
      </c>
      <c r="F5721" t="str">
        <f t="shared" si="179"/>
        <v>2025</v>
      </c>
    </row>
    <row r="5722" spans="1:6" x14ac:dyDescent="0.25">
      <c r="A5722" s="5" t="s">
        <v>249</v>
      </c>
      <c r="B5722" s="3" t="s">
        <v>233</v>
      </c>
      <c r="C5722" s="3" t="s">
        <v>181</v>
      </c>
      <c r="D5722" s="4">
        <v>112990.27644368426</v>
      </c>
      <c r="E5722" t="str">
        <f t="shared" si="178"/>
        <v>Oct</v>
      </c>
      <c r="F5722" t="str">
        <f t="shared" si="179"/>
        <v>2025</v>
      </c>
    </row>
    <row r="5723" spans="1:6" x14ac:dyDescent="0.25">
      <c r="A5723" s="5" t="s">
        <v>249</v>
      </c>
      <c r="B5723" s="3" t="s">
        <v>233</v>
      </c>
      <c r="C5723" s="3" t="s">
        <v>182</v>
      </c>
      <c r="D5723" s="4">
        <v>112288.64031388919</v>
      </c>
      <c r="E5723" t="str">
        <f t="shared" si="178"/>
        <v>Nov</v>
      </c>
      <c r="F5723" t="str">
        <f t="shared" si="179"/>
        <v>2025</v>
      </c>
    </row>
    <row r="5724" spans="1:6" x14ac:dyDescent="0.25">
      <c r="A5724" s="5" t="s">
        <v>249</v>
      </c>
      <c r="B5724" s="3" t="s">
        <v>233</v>
      </c>
      <c r="C5724" s="3" t="s">
        <v>183</v>
      </c>
      <c r="D5724" s="4">
        <v>111652.13843463211</v>
      </c>
      <c r="E5724" t="str">
        <f t="shared" si="178"/>
        <v>Dec</v>
      </c>
      <c r="F5724" t="str">
        <f t="shared" si="179"/>
        <v>2025</v>
      </c>
    </row>
    <row r="5725" spans="1:6" x14ac:dyDescent="0.25">
      <c r="A5725" s="5" t="s">
        <v>249</v>
      </c>
      <c r="B5725" s="3" t="s">
        <v>233</v>
      </c>
      <c r="C5725" s="3" t="s">
        <v>184</v>
      </c>
      <c r="D5725" s="4">
        <v>110534.27534417959</v>
      </c>
      <c r="E5725" t="str">
        <f t="shared" si="178"/>
        <v>Jan</v>
      </c>
      <c r="F5725" t="str">
        <f t="shared" si="179"/>
        <v>2026</v>
      </c>
    </row>
    <row r="5726" spans="1:6" x14ac:dyDescent="0.25">
      <c r="A5726" s="5" t="s">
        <v>249</v>
      </c>
      <c r="B5726" s="3" t="s">
        <v>233</v>
      </c>
      <c r="C5726" s="3" t="s">
        <v>185</v>
      </c>
      <c r="D5726" s="4">
        <v>109870.54817603785</v>
      </c>
      <c r="E5726" t="str">
        <f t="shared" si="178"/>
        <v>Feb</v>
      </c>
      <c r="F5726" t="str">
        <f t="shared" si="179"/>
        <v>2026</v>
      </c>
    </row>
    <row r="5727" spans="1:6" x14ac:dyDescent="0.25">
      <c r="A5727" s="5" t="s">
        <v>249</v>
      </c>
      <c r="B5727" s="3" t="s">
        <v>233</v>
      </c>
      <c r="C5727" s="3" t="s">
        <v>186</v>
      </c>
      <c r="D5727" s="4">
        <v>109213.88914105424</v>
      </c>
      <c r="E5727" t="str">
        <f t="shared" si="178"/>
        <v>Mar</v>
      </c>
      <c r="F5727" t="str">
        <f t="shared" si="179"/>
        <v>2026</v>
      </c>
    </row>
    <row r="5728" spans="1:6" x14ac:dyDescent="0.25">
      <c r="A5728" s="5" t="s">
        <v>249</v>
      </c>
      <c r="B5728" s="3" t="s">
        <v>233</v>
      </c>
      <c r="C5728" s="3" t="s">
        <v>187</v>
      </c>
      <c r="D5728" s="4">
        <v>108563.07178773978</v>
      </c>
      <c r="E5728" t="str">
        <f t="shared" si="178"/>
        <v>Apr</v>
      </c>
      <c r="F5728" t="str">
        <f t="shared" si="179"/>
        <v>2026</v>
      </c>
    </row>
    <row r="5729" spans="1:6" x14ac:dyDescent="0.25">
      <c r="A5729" s="5" t="s">
        <v>249</v>
      </c>
      <c r="B5729" s="3" t="s">
        <v>233</v>
      </c>
      <c r="C5729" s="3" t="s">
        <v>189</v>
      </c>
      <c r="D5729" s="4">
        <v>107918.58952395784</v>
      </c>
      <c r="E5729" t="str">
        <f t="shared" si="178"/>
        <v>May</v>
      </c>
      <c r="F5729" t="str">
        <f t="shared" si="179"/>
        <v>2026</v>
      </c>
    </row>
    <row r="5730" spans="1:6" x14ac:dyDescent="0.25">
      <c r="A5730" s="5" t="s">
        <v>249</v>
      </c>
      <c r="B5730" s="3" t="s">
        <v>233</v>
      </c>
      <c r="C5730" s="3" t="s">
        <v>191</v>
      </c>
      <c r="D5730" s="4">
        <v>107028.60589998448</v>
      </c>
      <c r="E5730" t="str">
        <f t="shared" si="178"/>
        <v>Jun</v>
      </c>
      <c r="F5730" t="str">
        <f t="shared" si="179"/>
        <v>2026</v>
      </c>
    </row>
    <row r="5731" spans="1:6" x14ac:dyDescent="0.25">
      <c r="A5731" s="5" t="s">
        <v>249</v>
      </c>
      <c r="B5731" s="3" t="s">
        <v>233</v>
      </c>
      <c r="C5731" s="3" t="s">
        <v>192</v>
      </c>
      <c r="D5731" s="4">
        <v>106397.17481916904</v>
      </c>
      <c r="E5731" t="str">
        <f t="shared" si="178"/>
        <v>Jul</v>
      </c>
      <c r="F5731" t="str">
        <f t="shared" si="179"/>
        <v>2026</v>
      </c>
    </row>
    <row r="5732" spans="1:6" x14ac:dyDescent="0.25">
      <c r="A5732" s="5" t="s">
        <v>249</v>
      </c>
      <c r="B5732" s="3" t="s">
        <v>233</v>
      </c>
      <c r="C5732" s="3" t="s">
        <v>193</v>
      </c>
      <c r="D5732" s="4">
        <v>105771.83165469277</v>
      </c>
      <c r="E5732" t="str">
        <f t="shared" si="178"/>
        <v>Aug</v>
      </c>
      <c r="F5732" t="str">
        <f t="shared" si="179"/>
        <v>2026</v>
      </c>
    </row>
    <row r="5733" spans="1:6" x14ac:dyDescent="0.25">
      <c r="A5733" s="5" t="s">
        <v>249</v>
      </c>
      <c r="B5733" s="3" t="s">
        <v>233</v>
      </c>
      <c r="C5733" s="3" t="s">
        <v>194</v>
      </c>
      <c r="D5733" s="4">
        <v>2749.8875804381346</v>
      </c>
      <c r="E5733" t="str">
        <f t="shared" si="178"/>
        <v>Sep</v>
      </c>
      <c r="F5733" t="str">
        <f t="shared" si="179"/>
        <v>2026</v>
      </c>
    </row>
    <row r="5734" spans="1:6" x14ac:dyDescent="0.25">
      <c r="A5734" s="5" t="s">
        <v>249</v>
      </c>
      <c r="B5734" s="3" t="s">
        <v>233</v>
      </c>
      <c r="C5734" s="3" t="s">
        <v>195</v>
      </c>
      <c r="D5734" s="4">
        <v>2738.4733337353446</v>
      </c>
      <c r="E5734" t="str">
        <f t="shared" si="178"/>
        <v>Oct</v>
      </c>
      <c r="F5734" t="str">
        <f t="shared" si="179"/>
        <v>2026</v>
      </c>
    </row>
    <row r="5735" spans="1:6" x14ac:dyDescent="0.25">
      <c r="A5735" s="5" t="s">
        <v>249</v>
      </c>
      <c r="B5735" s="3" t="s">
        <v>233</v>
      </c>
      <c r="C5735" s="3" t="s">
        <v>196</v>
      </c>
      <c r="D5735" s="4">
        <v>2727.105605471947</v>
      </c>
      <c r="E5735" t="str">
        <f t="shared" si="178"/>
        <v>Nov</v>
      </c>
      <c r="F5735" t="str">
        <f t="shared" si="179"/>
        <v>2026</v>
      </c>
    </row>
    <row r="5736" spans="1:6" x14ac:dyDescent="0.25">
      <c r="A5736" s="5" t="s">
        <v>249</v>
      </c>
      <c r="B5736" s="3" t="s">
        <v>233</v>
      </c>
      <c r="C5736" s="3" t="s">
        <v>197</v>
      </c>
      <c r="D5736" s="4">
        <v>2715.7852571005228</v>
      </c>
      <c r="E5736" t="str">
        <f t="shared" si="178"/>
        <v>Dec</v>
      </c>
      <c r="F5736" t="str">
        <f t="shared" si="179"/>
        <v>2026</v>
      </c>
    </row>
    <row r="5737" spans="1:6" x14ac:dyDescent="0.25">
      <c r="A5737" s="5" t="s">
        <v>249</v>
      </c>
      <c r="B5737" s="3" t="s">
        <v>234</v>
      </c>
      <c r="C5737" s="3" t="s">
        <v>13</v>
      </c>
      <c r="D5737" s="4">
        <v>4049606.7604349344</v>
      </c>
      <c r="E5737" t="str">
        <f t="shared" si="178"/>
        <v>Oct</v>
      </c>
      <c r="F5737" t="str">
        <f t="shared" si="179"/>
        <v>2011</v>
      </c>
    </row>
    <row r="5738" spans="1:6" x14ac:dyDescent="0.25">
      <c r="A5738" s="5" t="s">
        <v>249</v>
      </c>
      <c r="B5738" s="3" t="s">
        <v>234</v>
      </c>
      <c r="C5738" s="3" t="s">
        <v>14</v>
      </c>
      <c r="D5738" s="4">
        <v>10332146.832746938</v>
      </c>
      <c r="E5738" t="str">
        <f t="shared" si="178"/>
        <v>Nov</v>
      </c>
      <c r="F5738" t="str">
        <f t="shared" si="179"/>
        <v>2011</v>
      </c>
    </row>
    <row r="5739" spans="1:6" x14ac:dyDescent="0.25">
      <c r="A5739" s="5" t="s">
        <v>249</v>
      </c>
      <c r="B5739" s="3" t="s">
        <v>234</v>
      </c>
      <c r="C5739" s="3" t="s">
        <v>15</v>
      </c>
      <c r="D5739" s="4">
        <v>7663522.6362976478</v>
      </c>
      <c r="E5739" t="str">
        <f t="shared" si="178"/>
        <v>Dec</v>
      </c>
      <c r="F5739" t="str">
        <f t="shared" si="179"/>
        <v>2011</v>
      </c>
    </row>
    <row r="5740" spans="1:6" x14ac:dyDescent="0.25">
      <c r="A5740" s="5" t="s">
        <v>249</v>
      </c>
      <c r="B5740" s="3" t="s">
        <v>234</v>
      </c>
      <c r="C5740" s="3" t="s">
        <v>16</v>
      </c>
      <c r="D5740" s="4">
        <v>6416224.1155604189</v>
      </c>
      <c r="E5740" t="str">
        <f t="shared" si="178"/>
        <v>Jan</v>
      </c>
      <c r="F5740" t="str">
        <f t="shared" si="179"/>
        <v>2012</v>
      </c>
    </row>
    <row r="5741" spans="1:6" x14ac:dyDescent="0.25">
      <c r="A5741" s="5" t="s">
        <v>249</v>
      </c>
      <c r="B5741" s="3" t="s">
        <v>234</v>
      </c>
      <c r="C5741" s="3" t="s">
        <v>17</v>
      </c>
      <c r="D5741" s="4">
        <v>5592781.1284518363</v>
      </c>
      <c r="E5741" t="str">
        <f t="shared" si="178"/>
        <v>Feb</v>
      </c>
      <c r="F5741" t="str">
        <f t="shared" si="179"/>
        <v>2012</v>
      </c>
    </row>
    <row r="5742" spans="1:6" x14ac:dyDescent="0.25">
      <c r="A5742" s="5" t="s">
        <v>249</v>
      </c>
      <c r="B5742" s="3" t="s">
        <v>234</v>
      </c>
      <c r="C5742" s="3" t="s">
        <v>18</v>
      </c>
      <c r="D5742" s="4">
        <v>5025377.2829682808</v>
      </c>
      <c r="E5742" t="str">
        <f t="shared" si="178"/>
        <v>Mar</v>
      </c>
      <c r="F5742" t="str">
        <f t="shared" si="179"/>
        <v>2012</v>
      </c>
    </row>
    <row r="5743" spans="1:6" x14ac:dyDescent="0.25">
      <c r="A5743" s="5" t="s">
        <v>249</v>
      </c>
      <c r="B5743" s="3" t="s">
        <v>234</v>
      </c>
      <c r="C5743" s="3" t="s">
        <v>19</v>
      </c>
      <c r="D5743" s="4">
        <v>4425816.1746718567</v>
      </c>
      <c r="E5743" t="str">
        <f t="shared" si="178"/>
        <v>Apr</v>
      </c>
      <c r="F5743" t="str">
        <f t="shared" si="179"/>
        <v>2012</v>
      </c>
    </row>
    <row r="5744" spans="1:6" x14ac:dyDescent="0.25">
      <c r="A5744" s="5" t="s">
        <v>249</v>
      </c>
      <c r="B5744" s="3" t="s">
        <v>234</v>
      </c>
      <c r="C5744" s="3" t="s">
        <v>20</v>
      </c>
      <c r="D5744" s="4">
        <v>3991665.4532037722</v>
      </c>
      <c r="E5744" t="str">
        <f t="shared" si="178"/>
        <v>May</v>
      </c>
      <c r="F5744" t="str">
        <f t="shared" si="179"/>
        <v>2012</v>
      </c>
    </row>
    <row r="5745" spans="1:6" x14ac:dyDescent="0.25">
      <c r="A5745" s="5" t="s">
        <v>249</v>
      </c>
      <c r="B5745" s="3" t="s">
        <v>234</v>
      </c>
      <c r="C5745" s="3" t="s">
        <v>21</v>
      </c>
      <c r="D5745" s="4">
        <v>3623079.3340896526</v>
      </c>
      <c r="E5745" t="str">
        <f t="shared" si="178"/>
        <v>Jun</v>
      </c>
      <c r="F5745" t="str">
        <f t="shared" si="179"/>
        <v>2012</v>
      </c>
    </row>
    <row r="5746" spans="1:6" x14ac:dyDescent="0.25">
      <c r="A5746" s="5" t="s">
        <v>249</v>
      </c>
      <c r="B5746" s="3" t="s">
        <v>234</v>
      </c>
      <c r="C5746" s="3" t="s">
        <v>22</v>
      </c>
      <c r="D5746" s="4">
        <v>3330915.0310491985</v>
      </c>
      <c r="E5746" t="str">
        <f t="shared" si="178"/>
        <v>Jul</v>
      </c>
      <c r="F5746" t="str">
        <f t="shared" si="179"/>
        <v>2012</v>
      </c>
    </row>
    <row r="5747" spans="1:6" x14ac:dyDescent="0.25">
      <c r="A5747" s="5" t="s">
        <v>249</v>
      </c>
      <c r="B5747" s="3" t="s">
        <v>234</v>
      </c>
      <c r="C5747" s="3" t="s">
        <v>23</v>
      </c>
      <c r="D5747" s="4">
        <v>3295318.1435225774</v>
      </c>
      <c r="E5747" t="str">
        <f t="shared" si="178"/>
        <v>Aug</v>
      </c>
      <c r="F5747" t="str">
        <f t="shared" si="179"/>
        <v>2012</v>
      </c>
    </row>
    <row r="5748" spans="1:6" x14ac:dyDescent="0.25">
      <c r="A5748" s="5" t="s">
        <v>249</v>
      </c>
      <c r="B5748" s="3" t="s">
        <v>234</v>
      </c>
      <c r="C5748" s="3" t="s">
        <v>24</v>
      </c>
      <c r="D5748" s="4">
        <v>3300375.8907751506</v>
      </c>
      <c r="E5748" t="str">
        <f t="shared" si="178"/>
        <v>Sep</v>
      </c>
      <c r="F5748" t="str">
        <f t="shared" si="179"/>
        <v>2012</v>
      </c>
    </row>
    <row r="5749" spans="1:6" x14ac:dyDescent="0.25">
      <c r="A5749" s="5" t="s">
        <v>249</v>
      </c>
      <c r="B5749" s="3" t="s">
        <v>234</v>
      </c>
      <c r="C5749" s="3" t="s">
        <v>25</v>
      </c>
      <c r="D5749" s="4">
        <v>3359952.8966896841</v>
      </c>
      <c r="E5749" t="str">
        <f t="shared" si="178"/>
        <v>Oct</v>
      </c>
      <c r="F5749" t="str">
        <f t="shared" si="179"/>
        <v>2012</v>
      </c>
    </row>
    <row r="5750" spans="1:6" x14ac:dyDescent="0.25">
      <c r="A5750" s="5" t="s">
        <v>249</v>
      </c>
      <c r="B5750" s="3" t="s">
        <v>234</v>
      </c>
      <c r="C5750" s="3" t="s">
        <v>26</v>
      </c>
      <c r="D5750" s="4">
        <v>3332683.8148754467</v>
      </c>
      <c r="E5750" t="str">
        <f t="shared" si="178"/>
        <v>Nov</v>
      </c>
      <c r="F5750" t="str">
        <f t="shared" si="179"/>
        <v>2012</v>
      </c>
    </row>
    <row r="5751" spans="1:6" x14ac:dyDescent="0.25">
      <c r="A5751" s="5" t="s">
        <v>249</v>
      </c>
      <c r="B5751" s="3" t="s">
        <v>234</v>
      </c>
      <c r="C5751" s="3" t="s">
        <v>27</v>
      </c>
      <c r="D5751" s="4">
        <v>3231093.1717039105</v>
      </c>
      <c r="E5751" t="str">
        <f t="shared" si="178"/>
        <v>Dec</v>
      </c>
      <c r="F5751" t="str">
        <f t="shared" si="179"/>
        <v>2012</v>
      </c>
    </row>
    <row r="5752" spans="1:6" x14ac:dyDescent="0.25">
      <c r="A5752" s="5" t="s">
        <v>249</v>
      </c>
      <c r="B5752" s="3" t="s">
        <v>234</v>
      </c>
      <c r="C5752" s="3" t="s">
        <v>28</v>
      </c>
      <c r="D5752" s="4">
        <v>3154278.4240890723</v>
      </c>
      <c r="E5752" t="str">
        <f t="shared" si="178"/>
        <v>Jan</v>
      </c>
      <c r="F5752" t="str">
        <f t="shared" si="179"/>
        <v>2013</v>
      </c>
    </row>
    <row r="5753" spans="1:6" x14ac:dyDescent="0.25">
      <c r="A5753" s="5" t="s">
        <v>249</v>
      </c>
      <c r="B5753" s="3" t="s">
        <v>234</v>
      </c>
      <c r="C5753" s="3" t="s">
        <v>29</v>
      </c>
      <c r="D5753" s="4">
        <v>3185923.5489948895</v>
      </c>
      <c r="E5753" t="str">
        <f t="shared" si="178"/>
        <v>Feb</v>
      </c>
      <c r="F5753" t="str">
        <f t="shared" si="179"/>
        <v>2013</v>
      </c>
    </row>
    <row r="5754" spans="1:6" x14ac:dyDescent="0.25">
      <c r="A5754" s="5" t="s">
        <v>249</v>
      </c>
      <c r="B5754" s="3" t="s">
        <v>234</v>
      </c>
      <c r="C5754" s="3" t="s">
        <v>30</v>
      </c>
      <c r="D5754" s="4">
        <v>3083638.1944255787</v>
      </c>
      <c r="E5754" t="str">
        <f t="shared" si="178"/>
        <v>Mar</v>
      </c>
      <c r="F5754" t="str">
        <f t="shared" si="179"/>
        <v>2013</v>
      </c>
    </row>
    <row r="5755" spans="1:6" x14ac:dyDescent="0.25">
      <c r="A5755" s="5" t="s">
        <v>249</v>
      </c>
      <c r="B5755" s="3" t="s">
        <v>234</v>
      </c>
      <c r="C5755" s="3" t="s">
        <v>31</v>
      </c>
      <c r="D5755" s="4">
        <v>2826782.1696361876</v>
      </c>
      <c r="E5755" t="str">
        <f t="shared" si="178"/>
        <v>Apr</v>
      </c>
      <c r="F5755" t="str">
        <f t="shared" si="179"/>
        <v>2013</v>
      </c>
    </row>
    <row r="5756" spans="1:6" x14ac:dyDescent="0.25">
      <c r="A5756" s="5" t="s">
        <v>249</v>
      </c>
      <c r="B5756" s="3" t="s">
        <v>234</v>
      </c>
      <c r="C5756" s="3" t="s">
        <v>32</v>
      </c>
      <c r="D5756" s="4">
        <v>2625939.5121193072</v>
      </c>
      <c r="E5756" t="str">
        <f t="shared" si="178"/>
        <v>May</v>
      </c>
      <c r="F5756" t="str">
        <f t="shared" si="179"/>
        <v>2013</v>
      </c>
    </row>
    <row r="5757" spans="1:6" x14ac:dyDescent="0.25">
      <c r="A5757" s="5" t="s">
        <v>249</v>
      </c>
      <c r="B5757" s="3" t="s">
        <v>234</v>
      </c>
      <c r="C5757" s="3" t="s">
        <v>33</v>
      </c>
      <c r="D5757" s="4">
        <v>2485824.7395331888</v>
      </c>
      <c r="E5757" t="str">
        <f t="shared" si="178"/>
        <v>Jun</v>
      </c>
      <c r="F5757" t="str">
        <f t="shared" si="179"/>
        <v>2013</v>
      </c>
    </row>
    <row r="5758" spans="1:6" x14ac:dyDescent="0.25">
      <c r="A5758" s="5" t="s">
        <v>249</v>
      </c>
      <c r="B5758" s="3" t="s">
        <v>234</v>
      </c>
      <c r="C5758" s="3" t="s">
        <v>34</v>
      </c>
      <c r="D5758" s="4">
        <v>2364239.3703803038</v>
      </c>
      <c r="E5758" t="str">
        <f t="shared" si="178"/>
        <v>Jul</v>
      </c>
      <c r="F5758" t="str">
        <f t="shared" si="179"/>
        <v>2013</v>
      </c>
    </row>
    <row r="5759" spans="1:6" x14ac:dyDescent="0.25">
      <c r="A5759" s="5" t="s">
        <v>249</v>
      </c>
      <c r="B5759" s="3" t="s">
        <v>234</v>
      </c>
      <c r="C5759" s="3" t="s">
        <v>35</v>
      </c>
      <c r="D5759" s="4">
        <v>2241053.3754914557</v>
      </c>
      <c r="E5759" t="str">
        <f t="shared" si="178"/>
        <v>Aug</v>
      </c>
      <c r="F5759" t="str">
        <f t="shared" si="179"/>
        <v>2013</v>
      </c>
    </row>
    <row r="5760" spans="1:6" x14ac:dyDescent="0.25">
      <c r="A5760" s="5" t="s">
        <v>249</v>
      </c>
      <c r="B5760" s="3" t="s">
        <v>234</v>
      </c>
      <c r="C5760" s="3" t="s">
        <v>36</v>
      </c>
      <c r="D5760" s="4">
        <v>2120031.0789317247</v>
      </c>
      <c r="E5760" t="str">
        <f t="shared" si="178"/>
        <v>Sep</v>
      </c>
      <c r="F5760" t="str">
        <f t="shared" si="179"/>
        <v>2013</v>
      </c>
    </row>
    <row r="5761" spans="1:6" x14ac:dyDescent="0.25">
      <c r="A5761" s="5" t="s">
        <v>249</v>
      </c>
      <c r="B5761" s="3" t="s">
        <v>234</v>
      </c>
      <c r="C5761" s="3" t="s">
        <v>37</v>
      </c>
      <c r="D5761" s="4">
        <v>2035551.399946657</v>
      </c>
      <c r="E5761" t="str">
        <f t="shared" si="178"/>
        <v>Oct</v>
      </c>
      <c r="F5761" t="str">
        <f t="shared" si="179"/>
        <v>2013</v>
      </c>
    </row>
    <row r="5762" spans="1:6" x14ac:dyDescent="0.25">
      <c r="A5762" s="5" t="s">
        <v>249</v>
      </c>
      <c r="B5762" s="3" t="s">
        <v>234</v>
      </c>
      <c r="C5762" s="3" t="s">
        <v>38</v>
      </c>
      <c r="D5762" s="4">
        <v>2028139.0548708295</v>
      </c>
      <c r="E5762" t="str">
        <f t="shared" si="178"/>
        <v>Nov</v>
      </c>
      <c r="F5762" t="str">
        <f t="shared" si="179"/>
        <v>2013</v>
      </c>
    </row>
    <row r="5763" spans="1:6" x14ac:dyDescent="0.25">
      <c r="A5763" s="5" t="s">
        <v>249</v>
      </c>
      <c r="B5763" s="3" t="s">
        <v>234</v>
      </c>
      <c r="C5763" s="3" t="s">
        <v>39</v>
      </c>
      <c r="D5763" s="4">
        <v>2001964.482881035</v>
      </c>
      <c r="E5763" t="str">
        <f t="shared" ref="E5763:E5826" si="180">MID(C5763,1,3)</f>
        <v>Dec</v>
      </c>
      <c r="F5763" t="str">
        <f t="shared" ref="F5763:F5826" si="181">MID(C5763,5,4)</f>
        <v>2013</v>
      </c>
    </row>
    <row r="5764" spans="1:6" x14ac:dyDescent="0.25">
      <c r="A5764" s="5" t="s">
        <v>249</v>
      </c>
      <c r="B5764" s="3" t="s">
        <v>234</v>
      </c>
      <c r="C5764" s="3" t="s">
        <v>40</v>
      </c>
      <c r="D5764" s="4">
        <v>1952681.2178678443</v>
      </c>
      <c r="E5764" t="str">
        <f t="shared" si="180"/>
        <v>Jan</v>
      </c>
      <c r="F5764" t="str">
        <f t="shared" si="181"/>
        <v>2014</v>
      </c>
    </row>
    <row r="5765" spans="1:6" x14ac:dyDescent="0.25">
      <c r="A5765" s="5" t="s">
        <v>249</v>
      </c>
      <c r="B5765" s="3" t="s">
        <v>234</v>
      </c>
      <c r="C5765" s="3" t="s">
        <v>41</v>
      </c>
      <c r="D5765" s="4">
        <v>1928381.1609983393</v>
      </c>
      <c r="E5765" t="str">
        <f t="shared" si="180"/>
        <v>Feb</v>
      </c>
      <c r="F5765" t="str">
        <f t="shared" si="181"/>
        <v>2014</v>
      </c>
    </row>
    <row r="5766" spans="1:6" x14ac:dyDescent="0.25">
      <c r="A5766" s="5" t="s">
        <v>249</v>
      </c>
      <c r="B5766" s="3" t="s">
        <v>234</v>
      </c>
      <c r="C5766" s="3" t="s">
        <v>42</v>
      </c>
      <c r="D5766" s="4">
        <v>1910508.4076935279</v>
      </c>
      <c r="E5766" t="str">
        <f t="shared" si="180"/>
        <v>Mar</v>
      </c>
      <c r="F5766" t="str">
        <f t="shared" si="181"/>
        <v>2014</v>
      </c>
    </row>
    <row r="5767" spans="1:6" x14ac:dyDescent="0.25">
      <c r="A5767" s="5" t="s">
        <v>249</v>
      </c>
      <c r="B5767" s="3" t="s">
        <v>234</v>
      </c>
      <c r="C5767" s="3" t="s">
        <v>43</v>
      </c>
      <c r="D5767" s="4">
        <v>1826413.6188726048</v>
      </c>
      <c r="E5767" t="str">
        <f t="shared" si="180"/>
        <v>Apr</v>
      </c>
      <c r="F5767" t="str">
        <f t="shared" si="181"/>
        <v>2014</v>
      </c>
    </row>
    <row r="5768" spans="1:6" x14ac:dyDescent="0.25">
      <c r="A5768" s="5" t="s">
        <v>249</v>
      </c>
      <c r="B5768" s="3" t="s">
        <v>234</v>
      </c>
      <c r="C5768" s="3" t="s">
        <v>44</v>
      </c>
      <c r="D5768" s="4">
        <v>1776470.2395814639</v>
      </c>
      <c r="E5768" t="str">
        <f t="shared" si="180"/>
        <v>May</v>
      </c>
      <c r="F5768" t="str">
        <f t="shared" si="181"/>
        <v>2014</v>
      </c>
    </row>
    <row r="5769" spans="1:6" x14ac:dyDescent="0.25">
      <c r="A5769" s="5" t="s">
        <v>249</v>
      </c>
      <c r="B5769" s="3" t="s">
        <v>234</v>
      </c>
      <c r="C5769" s="3" t="s">
        <v>45</v>
      </c>
      <c r="D5769" s="4">
        <v>1754528.4115727954</v>
      </c>
      <c r="E5769" t="str">
        <f t="shared" si="180"/>
        <v>Jun</v>
      </c>
      <c r="F5769" t="str">
        <f t="shared" si="181"/>
        <v>2014</v>
      </c>
    </row>
    <row r="5770" spans="1:6" x14ac:dyDescent="0.25">
      <c r="A5770" s="5" t="s">
        <v>249</v>
      </c>
      <c r="B5770" s="3" t="s">
        <v>234</v>
      </c>
      <c r="C5770" s="3" t="s">
        <v>46</v>
      </c>
      <c r="D5770" s="4">
        <v>1715152.1478900774</v>
      </c>
      <c r="E5770" t="str">
        <f t="shared" si="180"/>
        <v>Jul</v>
      </c>
      <c r="F5770" t="str">
        <f t="shared" si="181"/>
        <v>2014</v>
      </c>
    </row>
    <row r="5771" spans="1:6" x14ac:dyDescent="0.25">
      <c r="A5771" s="5" t="s">
        <v>249</v>
      </c>
      <c r="B5771" s="3" t="s">
        <v>234</v>
      </c>
      <c r="C5771" s="3" t="s">
        <v>47</v>
      </c>
      <c r="D5771" s="4">
        <v>1692674.8556729937</v>
      </c>
      <c r="E5771" t="str">
        <f t="shared" si="180"/>
        <v>Aug</v>
      </c>
      <c r="F5771" t="str">
        <f t="shared" si="181"/>
        <v>2014</v>
      </c>
    </row>
    <row r="5772" spans="1:6" x14ac:dyDescent="0.25">
      <c r="A5772" s="5" t="s">
        <v>249</v>
      </c>
      <c r="B5772" s="3" t="s">
        <v>234</v>
      </c>
      <c r="C5772" s="3" t="s">
        <v>48</v>
      </c>
      <c r="D5772" s="4">
        <v>1647838.1747662381</v>
      </c>
      <c r="E5772" t="str">
        <f t="shared" si="180"/>
        <v>Sep</v>
      </c>
      <c r="F5772" t="str">
        <f t="shared" si="181"/>
        <v>2014</v>
      </c>
    </row>
    <row r="5773" spans="1:6" x14ac:dyDescent="0.25">
      <c r="A5773" s="5" t="s">
        <v>249</v>
      </c>
      <c r="B5773" s="3" t="s">
        <v>234</v>
      </c>
      <c r="C5773" s="3" t="s">
        <v>49</v>
      </c>
      <c r="D5773" s="4">
        <v>1637202.8103173058</v>
      </c>
      <c r="E5773" t="str">
        <f t="shared" si="180"/>
        <v>Oct</v>
      </c>
      <c r="F5773" t="str">
        <f t="shared" si="181"/>
        <v>2014</v>
      </c>
    </row>
    <row r="5774" spans="1:6" x14ac:dyDescent="0.25">
      <c r="A5774" s="5" t="s">
        <v>249</v>
      </c>
      <c r="B5774" s="3" t="s">
        <v>234</v>
      </c>
      <c r="C5774" s="3" t="s">
        <v>50</v>
      </c>
      <c r="D5774" s="4">
        <v>1645651.9840663008</v>
      </c>
      <c r="E5774" t="str">
        <f t="shared" si="180"/>
        <v>Nov</v>
      </c>
      <c r="F5774" t="str">
        <f t="shared" si="181"/>
        <v>2014</v>
      </c>
    </row>
    <row r="5775" spans="1:6" x14ac:dyDescent="0.25">
      <c r="A5775" s="5" t="s">
        <v>249</v>
      </c>
      <c r="B5775" s="3" t="s">
        <v>234</v>
      </c>
      <c r="C5775" s="3" t="s">
        <v>51</v>
      </c>
      <c r="D5775" s="4">
        <v>1623757.0167313684</v>
      </c>
      <c r="E5775" t="str">
        <f t="shared" si="180"/>
        <v>Dec</v>
      </c>
      <c r="F5775" t="str">
        <f t="shared" si="181"/>
        <v>2014</v>
      </c>
    </row>
    <row r="5776" spans="1:6" x14ac:dyDescent="0.25">
      <c r="A5776" s="5" t="s">
        <v>249</v>
      </c>
      <c r="B5776" s="3" t="s">
        <v>234</v>
      </c>
      <c r="C5776" s="3" t="s">
        <v>52</v>
      </c>
      <c r="D5776" s="4">
        <v>1589150.0836711437</v>
      </c>
      <c r="E5776" t="str">
        <f t="shared" si="180"/>
        <v>Jan</v>
      </c>
      <c r="F5776" t="str">
        <f t="shared" si="181"/>
        <v>2015</v>
      </c>
    </row>
    <row r="5777" spans="1:6" x14ac:dyDescent="0.25">
      <c r="A5777" s="5" t="s">
        <v>249</v>
      </c>
      <c r="B5777" s="3" t="s">
        <v>234</v>
      </c>
      <c r="C5777" s="3" t="s">
        <v>53</v>
      </c>
      <c r="D5777" s="4">
        <v>1568179.3814599987</v>
      </c>
      <c r="E5777" t="str">
        <f t="shared" si="180"/>
        <v>Feb</v>
      </c>
      <c r="F5777" t="str">
        <f t="shared" si="181"/>
        <v>2015</v>
      </c>
    </row>
    <row r="5778" spans="1:6" x14ac:dyDescent="0.25">
      <c r="A5778" s="5" t="s">
        <v>249</v>
      </c>
      <c r="B5778" s="3" t="s">
        <v>234</v>
      </c>
      <c r="C5778" s="3" t="s">
        <v>54</v>
      </c>
      <c r="D5778" s="4">
        <v>1545617.3911108931</v>
      </c>
      <c r="E5778" t="str">
        <f t="shared" si="180"/>
        <v>Mar</v>
      </c>
      <c r="F5778" t="str">
        <f t="shared" si="181"/>
        <v>2015</v>
      </c>
    </row>
    <row r="5779" spans="1:6" x14ac:dyDescent="0.25">
      <c r="A5779" s="5" t="s">
        <v>249</v>
      </c>
      <c r="B5779" s="3" t="s">
        <v>234</v>
      </c>
      <c r="C5779" s="3" t="s">
        <v>55</v>
      </c>
      <c r="D5779" s="4">
        <v>1478642.0026050885</v>
      </c>
      <c r="E5779" t="str">
        <f t="shared" si="180"/>
        <v>Apr</v>
      </c>
      <c r="F5779" t="str">
        <f t="shared" si="181"/>
        <v>2015</v>
      </c>
    </row>
    <row r="5780" spans="1:6" x14ac:dyDescent="0.25">
      <c r="A5780" s="5" t="s">
        <v>249</v>
      </c>
      <c r="B5780" s="3" t="s">
        <v>234</v>
      </c>
      <c r="C5780" s="3" t="s">
        <v>56</v>
      </c>
      <c r="D5780" s="4">
        <v>1451493.6675689809</v>
      </c>
      <c r="E5780" t="str">
        <f t="shared" si="180"/>
        <v>May</v>
      </c>
      <c r="F5780" t="str">
        <f t="shared" si="181"/>
        <v>2015</v>
      </c>
    </row>
    <row r="5781" spans="1:6" x14ac:dyDescent="0.25">
      <c r="A5781" s="5" t="s">
        <v>249</v>
      </c>
      <c r="B5781" s="3" t="s">
        <v>234</v>
      </c>
      <c r="C5781" s="3" t="s">
        <v>57</v>
      </c>
      <c r="D5781" s="4">
        <v>1440806.3759198762</v>
      </c>
      <c r="E5781" t="str">
        <f t="shared" si="180"/>
        <v>Jun</v>
      </c>
      <c r="F5781" t="str">
        <f t="shared" si="181"/>
        <v>2015</v>
      </c>
    </row>
    <row r="5782" spans="1:6" x14ac:dyDescent="0.25">
      <c r="A5782" s="5" t="s">
        <v>249</v>
      </c>
      <c r="B5782" s="3" t="s">
        <v>234</v>
      </c>
      <c r="C5782" s="3" t="s">
        <v>58</v>
      </c>
      <c r="D5782" s="4">
        <v>1401102.0355141829</v>
      </c>
      <c r="E5782" t="str">
        <f t="shared" si="180"/>
        <v>Jul</v>
      </c>
      <c r="F5782" t="str">
        <f t="shared" si="181"/>
        <v>2015</v>
      </c>
    </row>
    <row r="5783" spans="1:6" x14ac:dyDescent="0.25">
      <c r="A5783" s="5" t="s">
        <v>249</v>
      </c>
      <c r="B5783" s="3" t="s">
        <v>234</v>
      </c>
      <c r="C5783" s="3" t="s">
        <v>59</v>
      </c>
      <c r="D5783" s="4">
        <v>1397159.9581708435</v>
      </c>
      <c r="E5783" t="str">
        <f t="shared" si="180"/>
        <v>Aug</v>
      </c>
      <c r="F5783" t="str">
        <f t="shared" si="181"/>
        <v>2015</v>
      </c>
    </row>
    <row r="5784" spans="1:6" x14ac:dyDescent="0.25">
      <c r="A5784" s="5" t="s">
        <v>249</v>
      </c>
      <c r="B5784" s="3" t="s">
        <v>234</v>
      </c>
      <c r="C5784" s="3" t="s">
        <v>60</v>
      </c>
      <c r="D5784" s="4">
        <v>1365595.5366156721</v>
      </c>
      <c r="E5784" t="str">
        <f t="shared" si="180"/>
        <v>Sep</v>
      </c>
      <c r="F5784" t="str">
        <f t="shared" si="181"/>
        <v>2015</v>
      </c>
    </row>
    <row r="5785" spans="1:6" x14ac:dyDescent="0.25">
      <c r="A5785" s="5" t="s">
        <v>249</v>
      </c>
      <c r="B5785" s="3" t="s">
        <v>234</v>
      </c>
      <c r="C5785" s="3" t="s">
        <v>61</v>
      </c>
      <c r="D5785" s="4">
        <v>1343398.9227170725</v>
      </c>
      <c r="E5785" t="str">
        <f t="shared" si="180"/>
        <v>Oct</v>
      </c>
      <c r="F5785" t="str">
        <f t="shared" si="181"/>
        <v>2015</v>
      </c>
    </row>
    <row r="5786" spans="1:6" x14ac:dyDescent="0.25">
      <c r="A5786" s="5" t="s">
        <v>249</v>
      </c>
      <c r="B5786" s="3" t="s">
        <v>234</v>
      </c>
      <c r="C5786" s="3" t="s">
        <v>62</v>
      </c>
      <c r="D5786" s="4">
        <v>1335479.0544866284</v>
      </c>
      <c r="E5786" t="str">
        <f t="shared" si="180"/>
        <v>Nov</v>
      </c>
      <c r="F5786" t="str">
        <f t="shared" si="181"/>
        <v>2015</v>
      </c>
    </row>
    <row r="5787" spans="1:6" x14ac:dyDescent="0.25">
      <c r="A5787" s="5" t="s">
        <v>249</v>
      </c>
      <c r="B5787" s="3" t="s">
        <v>234</v>
      </c>
      <c r="C5787" s="3" t="s">
        <v>63</v>
      </c>
      <c r="D5787" s="4">
        <v>1293388.2968536098</v>
      </c>
      <c r="E5787" t="str">
        <f t="shared" si="180"/>
        <v>Dec</v>
      </c>
      <c r="F5787" t="str">
        <f t="shared" si="181"/>
        <v>2015</v>
      </c>
    </row>
    <row r="5788" spans="1:6" x14ac:dyDescent="0.25">
      <c r="A5788" s="5" t="s">
        <v>249</v>
      </c>
      <c r="B5788" s="3" t="s">
        <v>234</v>
      </c>
      <c r="C5788" s="3" t="s">
        <v>64</v>
      </c>
      <c r="D5788" s="4">
        <v>1272017.8687075614</v>
      </c>
      <c r="E5788" t="str">
        <f t="shared" si="180"/>
        <v>Jan</v>
      </c>
      <c r="F5788" t="str">
        <f t="shared" si="181"/>
        <v>2016</v>
      </c>
    </row>
    <row r="5789" spans="1:6" x14ac:dyDescent="0.25">
      <c r="A5789" s="5" t="s">
        <v>249</v>
      </c>
      <c r="B5789" s="3" t="s">
        <v>234</v>
      </c>
      <c r="C5789" s="3" t="s">
        <v>65</v>
      </c>
      <c r="D5789" s="4">
        <v>1245165.277409439</v>
      </c>
      <c r="E5789" t="str">
        <f t="shared" si="180"/>
        <v>Feb</v>
      </c>
      <c r="F5789" t="str">
        <f t="shared" si="181"/>
        <v>2016</v>
      </c>
    </row>
    <row r="5790" spans="1:6" x14ac:dyDescent="0.25">
      <c r="A5790" s="5" t="s">
        <v>249</v>
      </c>
      <c r="B5790" s="3" t="s">
        <v>234</v>
      </c>
      <c r="C5790" s="3" t="s">
        <v>66</v>
      </c>
      <c r="D5790" s="4">
        <v>1232718.7989401375</v>
      </c>
      <c r="E5790" t="str">
        <f t="shared" si="180"/>
        <v>Mar</v>
      </c>
      <c r="F5790" t="str">
        <f t="shared" si="181"/>
        <v>2016</v>
      </c>
    </row>
    <row r="5791" spans="1:6" x14ac:dyDescent="0.25">
      <c r="A5791" s="5" t="s">
        <v>249</v>
      </c>
      <c r="B5791" s="3" t="s">
        <v>234</v>
      </c>
      <c r="C5791" s="3" t="s">
        <v>67</v>
      </c>
      <c r="D5791" s="4">
        <v>1164993.4815165512</v>
      </c>
      <c r="E5791" t="str">
        <f t="shared" si="180"/>
        <v>Apr</v>
      </c>
      <c r="F5791" t="str">
        <f t="shared" si="181"/>
        <v>2016</v>
      </c>
    </row>
    <row r="5792" spans="1:6" x14ac:dyDescent="0.25">
      <c r="A5792" s="5" t="s">
        <v>249</v>
      </c>
      <c r="B5792" s="3" t="s">
        <v>234</v>
      </c>
      <c r="C5792" s="3" t="s">
        <v>68</v>
      </c>
      <c r="D5792" s="4">
        <v>1150044.5144309194</v>
      </c>
      <c r="E5792" t="str">
        <f t="shared" si="180"/>
        <v>May</v>
      </c>
      <c r="F5792" t="str">
        <f t="shared" si="181"/>
        <v>2016</v>
      </c>
    </row>
    <row r="5793" spans="1:6" x14ac:dyDescent="0.25">
      <c r="A5793" s="5" t="s">
        <v>249</v>
      </c>
      <c r="B5793" s="3" t="s">
        <v>234</v>
      </c>
      <c r="C5793" s="3" t="s">
        <v>69</v>
      </c>
      <c r="D5793" s="4">
        <v>1146998.553192012</v>
      </c>
      <c r="E5793" t="str">
        <f t="shared" si="180"/>
        <v>Jun</v>
      </c>
      <c r="F5793" t="str">
        <f t="shared" si="181"/>
        <v>2016</v>
      </c>
    </row>
    <row r="5794" spans="1:6" x14ac:dyDescent="0.25">
      <c r="A5794" s="5" t="s">
        <v>249</v>
      </c>
      <c r="B5794" s="3" t="s">
        <v>234</v>
      </c>
      <c r="C5794" s="3" t="s">
        <v>70</v>
      </c>
      <c r="D5794" s="4">
        <v>1128695.6414548056</v>
      </c>
      <c r="E5794" t="str">
        <f t="shared" si="180"/>
        <v>Jul</v>
      </c>
      <c r="F5794" t="str">
        <f t="shared" si="181"/>
        <v>2016</v>
      </c>
    </row>
    <row r="5795" spans="1:6" x14ac:dyDescent="0.25">
      <c r="A5795" s="5" t="s">
        <v>249</v>
      </c>
      <c r="B5795" s="3" t="s">
        <v>234</v>
      </c>
      <c r="C5795" s="3" t="s">
        <v>71</v>
      </c>
      <c r="D5795" s="4">
        <v>1108484.3854735559</v>
      </c>
      <c r="E5795" t="str">
        <f t="shared" si="180"/>
        <v>Aug</v>
      </c>
      <c r="F5795" t="str">
        <f t="shared" si="181"/>
        <v>2016</v>
      </c>
    </row>
    <row r="5796" spans="1:6" x14ac:dyDescent="0.25">
      <c r="A5796" s="5" t="s">
        <v>249</v>
      </c>
      <c r="B5796" s="3" t="s">
        <v>234</v>
      </c>
      <c r="C5796" s="3" t="s">
        <v>72</v>
      </c>
      <c r="D5796" s="4">
        <v>1088898.7497111259</v>
      </c>
      <c r="E5796" t="str">
        <f t="shared" si="180"/>
        <v>Sep</v>
      </c>
      <c r="F5796" t="str">
        <f t="shared" si="181"/>
        <v>2016</v>
      </c>
    </row>
    <row r="5797" spans="1:6" x14ac:dyDescent="0.25">
      <c r="A5797" s="5" t="s">
        <v>249</v>
      </c>
      <c r="B5797" s="3" t="s">
        <v>234</v>
      </c>
      <c r="C5797" s="3" t="s">
        <v>73</v>
      </c>
      <c r="D5797" s="4">
        <v>1076252.3730440729</v>
      </c>
      <c r="E5797" t="str">
        <f t="shared" si="180"/>
        <v>Oct</v>
      </c>
      <c r="F5797" t="str">
        <f t="shared" si="181"/>
        <v>2016</v>
      </c>
    </row>
    <row r="5798" spans="1:6" x14ac:dyDescent="0.25">
      <c r="A5798" s="5" t="s">
        <v>249</v>
      </c>
      <c r="B5798" s="3" t="s">
        <v>234</v>
      </c>
      <c r="C5798" s="3" t="s">
        <v>74</v>
      </c>
      <c r="D5798" s="4">
        <v>1053771.3900930316</v>
      </c>
      <c r="E5798" t="str">
        <f t="shared" si="180"/>
        <v>Nov</v>
      </c>
      <c r="F5798" t="str">
        <f t="shared" si="181"/>
        <v>2016</v>
      </c>
    </row>
    <row r="5799" spans="1:6" x14ac:dyDescent="0.25">
      <c r="A5799" s="5" t="s">
        <v>249</v>
      </c>
      <c r="B5799" s="3" t="s">
        <v>234</v>
      </c>
      <c r="C5799" s="3" t="s">
        <v>75</v>
      </c>
      <c r="D5799" s="4">
        <v>1046737.0462265215</v>
      </c>
      <c r="E5799" t="str">
        <f t="shared" si="180"/>
        <v>Dec</v>
      </c>
      <c r="F5799" t="str">
        <f t="shared" si="181"/>
        <v>2016</v>
      </c>
    </row>
    <row r="5800" spans="1:6" x14ac:dyDescent="0.25">
      <c r="A5800" s="5" t="s">
        <v>249</v>
      </c>
      <c r="B5800" s="3" t="s">
        <v>234</v>
      </c>
      <c r="C5800" s="3" t="s">
        <v>76</v>
      </c>
      <c r="D5800" s="4">
        <v>1019699.5258769423</v>
      </c>
      <c r="E5800" t="str">
        <f t="shared" si="180"/>
        <v>Jan</v>
      </c>
      <c r="F5800" t="str">
        <f t="shared" si="181"/>
        <v>2017</v>
      </c>
    </row>
    <row r="5801" spans="1:6" x14ac:dyDescent="0.25">
      <c r="A5801" s="5" t="s">
        <v>249</v>
      </c>
      <c r="B5801" s="3" t="s">
        <v>234</v>
      </c>
      <c r="C5801" s="3" t="s">
        <v>77</v>
      </c>
      <c r="D5801" s="4">
        <v>1009696.2109629489</v>
      </c>
      <c r="E5801" t="str">
        <f t="shared" si="180"/>
        <v>Feb</v>
      </c>
      <c r="F5801" t="str">
        <f t="shared" si="181"/>
        <v>2017</v>
      </c>
    </row>
    <row r="5802" spans="1:6" x14ac:dyDescent="0.25">
      <c r="A5802" s="5" t="s">
        <v>249</v>
      </c>
      <c r="B5802" s="3" t="s">
        <v>234</v>
      </c>
      <c r="C5802" s="3" t="s">
        <v>78</v>
      </c>
      <c r="D5802" s="4">
        <v>1014321.6428697301</v>
      </c>
      <c r="E5802" t="str">
        <f t="shared" si="180"/>
        <v>Mar</v>
      </c>
      <c r="F5802" t="str">
        <f t="shared" si="181"/>
        <v>2017</v>
      </c>
    </row>
    <row r="5803" spans="1:6" x14ac:dyDescent="0.25">
      <c r="A5803" s="5" t="s">
        <v>249</v>
      </c>
      <c r="B5803" s="3" t="s">
        <v>234</v>
      </c>
      <c r="C5803" s="3" t="s">
        <v>79</v>
      </c>
      <c r="D5803" s="4">
        <v>954697.72479210747</v>
      </c>
      <c r="E5803" t="str">
        <f t="shared" si="180"/>
        <v>Apr</v>
      </c>
      <c r="F5803" t="str">
        <f t="shared" si="181"/>
        <v>2017</v>
      </c>
    </row>
    <row r="5804" spans="1:6" x14ac:dyDescent="0.25">
      <c r="A5804" s="5" t="s">
        <v>249</v>
      </c>
      <c r="B5804" s="3" t="s">
        <v>234</v>
      </c>
      <c r="C5804" s="3" t="s">
        <v>80</v>
      </c>
      <c r="D5804" s="4">
        <v>937995.75373209594</v>
      </c>
      <c r="E5804" t="str">
        <f t="shared" si="180"/>
        <v>May</v>
      </c>
      <c r="F5804" t="str">
        <f t="shared" si="181"/>
        <v>2017</v>
      </c>
    </row>
    <row r="5805" spans="1:6" x14ac:dyDescent="0.25">
      <c r="A5805" s="5" t="s">
        <v>249</v>
      </c>
      <c r="B5805" s="3" t="s">
        <v>234</v>
      </c>
      <c r="C5805" s="3" t="s">
        <v>81</v>
      </c>
      <c r="D5805" s="4">
        <v>938256.83534440538</v>
      </c>
      <c r="E5805" t="str">
        <f t="shared" si="180"/>
        <v>Jun</v>
      </c>
      <c r="F5805" t="str">
        <f t="shared" si="181"/>
        <v>2017</v>
      </c>
    </row>
    <row r="5806" spans="1:6" x14ac:dyDescent="0.25">
      <c r="A5806" s="5" t="s">
        <v>249</v>
      </c>
      <c r="B5806" s="3" t="s">
        <v>234</v>
      </c>
      <c r="C5806" s="3" t="s">
        <v>82</v>
      </c>
      <c r="D5806" s="4">
        <v>909579.64849092974</v>
      </c>
      <c r="E5806" t="str">
        <f t="shared" si="180"/>
        <v>Jul</v>
      </c>
      <c r="F5806" t="str">
        <f t="shared" si="181"/>
        <v>2017</v>
      </c>
    </row>
    <row r="5807" spans="1:6" x14ac:dyDescent="0.25">
      <c r="A5807" s="5" t="s">
        <v>249</v>
      </c>
      <c r="B5807" s="3" t="s">
        <v>234</v>
      </c>
      <c r="C5807" s="3" t="s">
        <v>83</v>
      </c>
      <c r="D5807" s="4">
        <v>903305.13419225533</v>
      </c>
      <c r="E5807" t="str">
        <f t="shared" si="180"/>
        <v>Aug</v>
      </c>
      <c r="F5807" t="str">
        <f t="shared" si="181"/>
        <v>2017</v>
      </c>
    </row>
    <row r="5808" spans="1:6" x14ac:dyDescent="0.25">
      <c r="A5808" s="5" t="s">
        <v>249</v>
      </c>
      <c r="B5808" s="3" t="s">
        <v>234</v>
      </c>
      <c r="C5808" s="3" t="s">
        <v>84</v>
      </c>
      <c r="D5808" s="4">
        <v>890444.86716844584</v>
      </c>
      <c r="E5808" t="str">
        <f t="shared" si="180"/>
        <v>Sep</v>
      </c>
      <c r="F5808" t="str">
        <f t="shared" si="181"/>
        <v>2017</v>
      </c>
    </row>
    <row r="5809" spans="1:6" x14ac:dyDescent="0.25">
      <c r="A5809" s="5" t="s">
        <v>249</v>
      </c>
      <c r="B5809" s="3" t="s">
        <v>234</v>
      </c>
      <c r="C5809" s="3" t="s">
        <v>85</v>
      </c>
      <c r="D5809" s="4">
        <v>883877.40840077086</v>
      </c>
      <c r="E5809" t="str">
        <f t="shared" si="180"/>
        <v>Oct</v>
      </c>
      <c r="F5809" t="str">
        <f t="shared" si="181"/>
        <v>2017</v>
      </c>
    </row>
    <row r="5810" spans="1:6" x14ac:dyDescent="0.25">
      <c r="A5810" s="5" t="s">
        <v>249</v>
      </c>
      <c r="B5810" s="3" t="s">
        <v>234</v>
      </c>
      <c r="C5810" s="3" t="s">
        <v>86</v>
      </c>
      <c r="D5810" s="4">
        <v>868747.83545515779</v>
      </c>
      <c r="E5810" t="str">
        <f t="shared" si="180"/>
        <v>Nov</v>
      </c>
      <c r="F5810" t="str">
        <f t="shared" si="181"/>
        <v>2017</v>
      </c>
    </row>
    <row r="5811" spans="1:6" x14ac:dyDescent="0.25">
      <c r="A5811" s="5" t="s">
        <v>249</v>
      </c>
      <c r="B5811" s="3" t="s">
        <v>234</v>
      </c>
      <c r="C5811" s="3" t="s">
        <v>87</v>
      </c>
      <c r="D5811" s="4">
        <v>862476.20947809401</v>
      </c>
      <c r="E5811" t="str">
        <f t="shared" si="180"/>
        <v>Dec</v>
      </c>
      <c r="F5811" t="str">
        <f t="shared" si="181"/>
        <v>2017</v>
      </c>
    </row>
    <row r="5812" spans="1:6" x14ac:dyDescent="0.25">
      <c r="A5812" s="5" t="s">
        <v>249</v>
      </c>
      <c r="B5812" s="3" t="s">
        <v>234</v>
      </c>
      <c r="C5812" s="3" t="s">
        <v>88</v>
      </c>
      <c r="D5812" s="4">
        <v>851762.71833851468</v>
      </c>
      <c r="E5812" t="str">
        <f t="shared" si="180"/>
        <v>Jan</v>
      </c>
      <c r="F5812" t="str">
        <f t="shared" si="181"/>
        <v>2018</v>
      </c>
    </row>
    <row r="5813" spans="1:6" x14ac:dyDescent="0.25">
      <c r="A5813" s="5" t="s">
        <v>249</v>
      </c>
      <c r="B5813" s="3" t="s">
        <v>234</v>
      </c>
      <c r="C5813" s="3" t="s">
        <v>89</v>
      </c>
      <c r="D5813" s="4">
        <v>838567.71965784393</v>
      </c>
      <c r="E5813" t="str">
        <f t="shared" si="180"/>
        <v>Feb</v>
      </c>
      <c r="F5813" t="str">
        <f t="shared" si="181"/>
        <v>2018</v>
      </c>
    </row>
    <row r="5814" spans="1:6" x14ac:dyDescent="0.25">
      <c r="A5814" s="5" t="s">
        <v>249</v>
      </c>
      <c r="B5814" s="3" t="s">
        <v>234</v>
      </c>
      <c r="C5814" s="3" t="s">
        <v>90</v>
      </c>
      <c r="D5814" s="4">
        <v>831864.04766200902</v>
      </c>
      <c r="E5814" t="str">
        <f t="shared" si="180"/>
        <v>Mar</v>
      </c>
      <c r="F5814" t="str">
        <f t="shared" si="181"/>
        <v>2018</v>
      </c>
    </row>
    <row r="5815" spans="1:6" x14ac:dyDescent="0.25">
      <c r="A5815" s="5" t="s">
        <v>249</v>
      </c>
      <c r="B5815" s="3" t="s">
        <v>234</v>
      </c>
      <c r="C5815" s="3" t="s">
        <v>91</v>
      </c>
      <c r="D5815" s="4">
        <v>783685.48938067397</v>
      </c>
      <c r="E5815" t="str">
        <f t="shared" si="180"/>
        <v>Apr</v>
      </c>
      <c r="F5815" t="str">
        <f t="shared" si="181"/>
        <v>2018</v>
      </c>
    </row>
    <row r="5816" spans="1:6" x14ac:dyDescent="0.25">
      <c r="A5816" s="5" t="s">
        <v>249</v>
      </c>
      <c r="B5816" s="3" t="s">
        <v>234</v>
      </c>
      <c r="C5816" s="3" t="s">
        <v>92</v>
      </c>
      <c r="D5816" s="4">
        <v>772831.72658303357</v>
      </c>
      <c r="E5816" t="str">
        <f t="shared" si="180"/>
        <v>May</v>
      </c>
      <c r="F5816" t="str">
        <f t="shared" si="181"/>
        <v>2018</v>
      </c>
    </row>
    <row r="5817" spans="1:6" x14ac:dyDescent="0.25">
      <c r="A5817" s="5" t="s">
        <v>249</v>
      </c>
      <c r="B5817" s="3" t="s">
        <v>234</v>
      </c>
      <c r="C5817" s="3" t="s">
        <v>93</v>
      </c>
      <c r="D5817" s="4">
        <v>770021.42940535559</v>
      </c>
      <c r="E5817" t="str">
        <f t="shared" si="180"/>
        <v>Jun</v>
      </c>
      <c r="F5817" t="str">
        <f t="shared" si="181"/>
        <v>2018</v>
      </c>
    </row>
    <row r="5818" spans="1:6" x14ac:dyDescent="0.25">
      <c r="A5818" s="5" t="s">
        <v>249</v>
      </c>
      <c r="B5818" s="3" t="s">
        <v>234</v>
      </c>
      <c r="C5818" s="3" t="s">
        <v>94</v>
      </c>
      <c r="D5818" s="4">
        <v>756716.76468078606</v>
      </c>
      <c r="E5818" t="str">
        <f t="shared" si="180"/>
        <v>Jul</v>
      </c>
      <c r="F5818" t="str">
        <f t="shared" si="181"/>
        <v>2018</v>
      </c>
    </row>
    <row r="5819" spans="1:6" x14ac:dyDescent="0.25">
      <c r="A5819" s="5" t="s">
        <v>249</v>
      </c>
      <c r="B5819" s="3" t="s">
        <v>234</v>
      </c>
      <c r="C5819" s="3" t="s">
        <v>95</v>
      </c>
      <c r="D5819" s="4">
        <v>751743.11338191992</v>
      </c>
      <c r="E5819" t="str">
        <f t="shared" si="180"/>
        <v>Aug</v>
      </c>
      <c r="F5819" t="str">
        <f t="shared" si="181"/>
        <v>2018</v>
      </c>
    </row>
    <row r="5820" spans="1:6" x14ac:dyDescent="0.25">
      <c r="A5820" s="5" t="s">
        <v>249</v>
      </c>
      <c r="B5820" s="3" t="s">
        <v>234</v>
      </c>
      <c r="C5820" s="3" t="s">
        <v>96</v>
      </c>
      <c r="D5820" s="4">
        <v>742426.40452425159</v>
      </c>
      <c r="E5820" t="str">
        <f t="shared" si="180"/>
        <v>Sep</v>
      </c>
      <c r="F5820" t="str">
        <f t="shared" si="181"/>
        <v>2018</v>
      </c>
    </row>
    <row r="5821" spans="1:6" x14ac:dyDescent="0.25">
      <c r="A5821" s="5" t="s">
        <v>249</v>
      </c>
      <c r="B5821" s="3" t="s">
        <v>234</v>
      </c>
      <c r="C5821" s="3" t="s">
        <v>97</v>
      </c>
      <c r="D5821" s="4">
        <v>734976.54214508075</v>
      </c>
      <c r="E5821" t="str">
        <f t="shared" si="180"/>
        <v>Oct</v>
      </c>
      <c r="F5821" t="str">
        <f t="shared" si="181"/>
        <v>2018</v>
      </c>
    </row>
    <row r="5822" spans="1:6" x14ac:dyDescent="0.25">
      <c r="A5822" s="5" t="s">
        <v>249</v>
      </c>
      <c r="B5822" s="3" t="s">
        <v>234</v>
      </c>
      <c r="C5822" s="3" t="s">
        <v>98</v>
      </c>
      <c r="D5822" s="4">
        <v>728414.60616955021</v>
      </c>
      <c r="E5822" t="str">
        <f t="shared" si="180"/>
        <v>Nov</v>
      </c>
      <c r="F5822" t="str">
        <f t="shared" si="181"/>
        <v>2018</v>
      </c>
    </row>
    <row r="5823" spans="1:6" x14ac:dyDescent="0.25">
      <c r="A5823" s="5" t="s">
        <v>249</v>
      </c>
      <c r="B5823" s="3" t="s">
        <v>234</v>
      </c>
      <c r="C5823" s="3" t="s">
        <v>99</v>
      </c>
      <c r="D5823" s="4">
        <v>720314.5609298544</v>
      </c>
      <c r="E5823" t="str">
        <f t="shared" si="180"/>
        <v>Dec</v>
      </c>
      <c r="F5823" t="str">
        <f t="shared" si="181"/>
        <v>2018</v>
      </c>
    </row>
    <row r="5824" spans="1:6" x14ac:dyDescent="0.25">
      <c r="A5824" s="5" t="s">
        <v>249</v>
      </c>
      <c r="B5824" s="3" t="s">
        <v>234</v>
      </c>
      <c r="C5824" s="3" t="s">
        <v>100</v>
      </c>
      <c r="D5824" s="4">
        <v>709431.78903050139</v>
      </c>
      <c r="E5824" t="str">
        <f t="shared" si="180"/>
        <v>Jan</v>
      </c>
      <c r="F5824" t="str">
        <f t="shared" si="181"/>
        <v>2019</v>
      </c>
    </row>
    <row r="5825" spans="1:6" x14ac:dyDescent="0.25">
      <c r="A5825" s="5" t="s">
        <v>249</v>
      </c>
      <c r="B5825" s="3" t="s">
        <v>234</v>
      </c>
      <c r="C5825" s="3" t="s">
        <v>101</v>
      </c>
      <c r="D5825" s="4">
        <v>705247.33626164892</v>
      </c>
      <c r="E5825" t="str">
        <f t="shared" si="180"/>
        <v>Feb</v>
      </c>
      <c r="F5825" t="str">
        <f t="shared" si="181"/>
        <v>2019</v>
      </c>
    </row>
    <row r="5826" spans="1:6" x14ac:dyDescent="0.25">
      <c r="A5826" s="5" t="s">
        <v>249</v>
      </c>
      <c r="B5826" s="3" t="s">
        <v>234</v>
      </c>
      <c r="C5826" s="3" t="s">
        <v>102</v>
      </c>
      <c r="D5826" s="4">
        <v>699979.5994290791</v>
      </c>
      <c r="E5826" t="str">
        <f t="shared" si="180"/>
        <v>Mar</v>
      </c>
      <c r="F5826" t="str">
        <f t="shared" si="181"/>
        <v>2019</v>
      </c>
    </row>
    <row r="5827" spans="1:6" x14ac:dyDescent="0.25">
      <c r="A5827" s="5" t="s">
        <v>249</v>
      </c>
      <c r="B5827" s="3" t="s">
        <v>234</v>
      </c>
      <c r="C5827" s="3" t="s">
        <v>103</v>
      </c>
      <c r="D5827" s="4">
        <v>653617.58778504701</v>
      </c>
      <c r="E5827" t="str">
        <f t="shared" ref="E5827:E5890" si="182">MID(C5827,1,3)</f>
        <v>Apr</v>
      </c>
      <c r="F5827" t="str">
        <f t="shared" ref="F5827:F5890" si="183">MID(C5827,5,4)</f>
        <v>2019</v>
      </c>
    </row>
    <row r="5828" spans="1:6" x14ac:dyDescent="0.25">
      <c r="A5828" s="5" t="s">
        <v>249</v>
      </c>
      <c r="B5828" s="3" t="s">
        <v>234</v>
      </c>
      <c r="C5828" s="3" t="s">
        <v>104</v>
      </c>
      <c r="D5828" s="4">
        <v>646444.84451553295</v>
      </c>
      <c r="E5828" t="str">
        <f t="shared" si="182"/>
        <v>May</v>
      </c>
      <c r="F5828" t="str">
        <f t="shared" si="183"/>
        <v>2019</v>
      </c>
    </row>
    <row r="5829" spans="1:6" x14ac:dyDescent="0.25">
      <c r="A5829" s="5" t="s">
        <v>249</v>
      </c>
      <c r="B5829" s="3" t="s">
        <v>234</v>
      </c>
      <c r="C5829" s="3" t="s">
        <v>105</v>
      </c>
      <c r="D5829" s="4">
        <v>646238.96679365204</v>
      </c>
      <c r="E5829" t="str">
        <f t="shared" si="182"/>
        <v>Jun</v>
      </c>
      <c r="F5829" t="str">
        <f t="shared" si="183"/>
        <v>2019</v>
      </c>
    </row>
    <row r="5830" spans="1:6" x14ac:dyDescent="0.25">
      <c r="A5830" s="5" t="s">
        <v>249</v>
      </c>
      <c r="B5830" s="3" t="s">
        <v>234</v>
      </c>
      <c r="C5830" s="3" t="s">
        <v>106</v>
      </c>
      <c r="D5830" s="4">
        <v>635312.80030990671</v>
      </c>
      <c r="E5830" t="str">
        <f t="shared" si="182"/>
        <v>Jul</v>
      </c>
      <c r="F5830" t="str">
        <f t="shared" si="183"/>
        <v>2019</v>
      </c>
    </row>
    <row r="5831" spans="1:6" x14ac:dyDescent="0.25">
      <c r="A5831" s="5" t="s">
        <v>249</v>
      </c>
      <c r="B5831" s="3" t="s">
        <v>234</v>
      </c>
      <c r="C5831" s="3" t="s">
        <v>107</v>
      </c>
      <c r="D5831" s="4">
        <v>634591.70327934076</v>
      </c>
      <c r="E5831" t="str">
        <f t="shared" si="182"/>
        <v>Aug</v>
      </c>
      <c r="F5831" t="str">
        <f t="shared" si="183"/>
        <v>2019</v>
      </c>
    </row>
    <row r="5832" spans="1:6" x14ac:dyDescent="0.25">
      <c r="A5832" s="5" t="s">
        <v>249</v>
      </c>
      <c r="B5832" s="3" t="s">
        <v>234</v>
      </c>
      <c r="C5832" s="3" t="s">
        <v>108</v>
      </c>
      <c r="D5832" s="4">
        <v>628848.93667886104</v>
      </c>
      <c r="E5832" t="str">
        <f t="shared" si="182"/>
        <v>Sep</v>
      </c>
      <c r="F5832" t="str">
        <f t="shared" si="183"/>
        <v>2019</v>
      </c>
    </row>
    <row r="5833" spans="1:6" x14ac:dyDescent="0.25">
      <c r="A5833" s="5" t="s">
        <v>249</v>
      </c>
      <c r="B5833" s="3" t="s">
        <v>234</v>
      </c>
      <c r="C5833" s="3" t="s">
        <v>109</v>
      </c>
      <c r="D5833" s="4">
        <v>619718.37774219573</v>
      </c>
      <c r="E5833" t="str">
        <f t="shared" si="182"/>
        <v>Oct</v>
      </c>
      <c r="F5833" t="str">
        <f t="shared" si="183"/>
        <v>2019</v>
      </c>
    </row>
    <row r="5834" spans="1:6" x14ac:dyDescent="0.25">
      <c r="A5834" s="5" t="s">
        <v>249</v>
      </c>
      <c r="B5834" s="3" t="s">
        <v>234</v>
      </c>
      <c r="C5834" s="3" t="s">
        <v>110</v>
      </c>
      <c r="D5834" s="4">
        <v>611772.73977158684</v>
      </c>
      <c r="E5834" t="str">
        <f t="shared" si="182"/>
        <v>Nov</v>
      </c>
      <c r="F5834" t="str">
        <f t="shared" si="183"/>
        <v>2019</v>
      </c>
    </row>
    <row r="5835" spans="1:6" x14ac:dyDescent="0.25">
      <c r="A5835" s="5" t="s">
        <v>249</v>
      </c>
      <c r="B5835" s="3" t="s">
        <v>234</v>
      </c>
      <c r="C5835" s="3" t="s">
        <v>111</v>
      </c>
      <c r="D5835" s="4">
        <v>609884.66903634905</v>
      </c>
      <c r="E5835" t="str">
        <f t="shared" si="182"/>
        <v>Dec</v>
      </c>
      <c r="F5835" t="str">
        <f t="shared" si="183"/>
        <v>2019</v>
      </c>
    </row>
    <row r="5836" spans="1:6" x14ac:dyDescent="0.25">
      <c r="A5836" s="5" t="s">
        <v>249</v>
      </c>
      <c r="B5836" s="3" t="s">
        <v>234</v>
      </c>
      <c r="C5836" s="3" t="s">
        <v>112</v>
      </c>
      <c r="D5836" s="4">
        <v>601917.13338698365</v>
      </c>
      <c r="E5836" t="str">
        <f t="shared" si="182"/>
        <v>Jan</v>
      </c>
      <c r="F5836" t="str">
        <f t="shared" si="183"/>
        <v>2020</v>
      </c>
    </row>
    <row r="5837" spans="1:6" x14ac:dyDescent="0.25">
      <c r="A5837" s="5" t="s">
        <v>249</v>
      </c>
      <c r="B5837" s="3" t="s">
        <v>234</v>
      </c>
      <c r="C5837" s="3" t="s">
        <v>113</v>
      </c>
      <c r="D5837" s="4">
        <v>595386.32766324526</v>
      </c>
      <c r="E5837" t="str">
        <f t="shared" si="182"/>
        <v>Feb</v>
      </c>
      <c r="F5837" t="str">
        <f t="shared" si="183"/>
        <v>2020</v>
      </c>
    </row>
    <row r="5838" spans="1:6" x14ac:dyDescent="0.25">
      <c r="A5838" s="5" t="s">
        <v>249</v>
      </c>
      <c r="B5838" s="3" t="s">
        <v>234</v>
      </c>
      <c r="C5838" s="3" t="s">
        <v>114</v>
      </c>
      <c r="D5838" s="4">
        <v>591118.34872708493</v>
      </c>
      <c r="E5838" t="str">
        <f t="shared" si="182"/>
        <v>Mar</v>
      </c>
      <c r="F5838" t="str">
        <f t="shared" si="183"/>
        <v>2020</v>
      </c>
    </row>
    <row r="5839" spans="1:6" x14ac:dyDescent="0.25">
      <c r="A5839" s="5" t="s">
        <v>249</v>
      </c>
      <c r="B5839" s="3" t="s">
        <v>234</v>
      </c>
      <c r="C5839" s="3" t="s">
        <v>115</v>
      </c>
      <c r="D5839" s="4">
        <v>552180.35653517046</v>
      </c>
      <c r="E5839" t="str">
        <f t="shared" si="182"/>
        <v>Apr</v>
      </c>
      <c r="F5839" t="str">
        <f t="shared" si="183"/>
        <v>2020</v>
      </c>
    </row>
    <row r="5840" spans="1:6" x14ac:dyDescent="0.25">
      <c r="A5840" s="5" t="s">
        <v>249</v>
      </c>
      <c r="B5840" s="3" t="s">
        <v>234</v>
      </c>
      <c r="C5840" s="3" t="s">
        <v>116</v>
      </c>
      <c r="D5840" s="4">
        <v>549763.90274958184</v>
      </c>
      <c r="E5840" t="str">
        <f t="shared" si="182"/>
        <v>May</v>
      </c>
      <c r="F5840" t="str">
        <f t="shared" si="183"/>
        <v>2020</v>
      </c>
    </row>
    <row r="5841" spans="1:6" x14ac:dyDescent="0.25">
      <c r="A5841" s="5" t="s">
        <v>249</v>
      </c>
      <c r="B5841" s="3" t="s">
        <v>234</v>
      </c>
      <c r="C5841" s="3" t="s">
        <v>117</v>
      </c>
      <c r="D5841" s="4">
        <v>550154.75900093385</v>
      </c>
      <c r="E5841" t="str">
        <f t="shared" si="182"/>
        <v>Jun</v>
      </c>
      <c r="F5841" t="str">
        <f t="shared" si="183"/>
        <v>2020</v>
      </c>
    </row>
    <row r="5842" spans="1:6" x14ac:dyDescent="0.25">
      <c r="A5842" s="5" t="s">
        <v>249</v>
      </c>
      <c r="B5842" s="3" t="s">
        <v>234</v>
      </c>
      <c r="C5842" s="3" t="s">
        <v>118</v>
      </c>
      <c r="D5842" s="4">
        <v>537344.10890992393</v>
      </c>
      <c r="E5842" t="str">
        <f t="shared" si="182"/>
        <v>Jul</v>
      </c>
      <c r="F5842" t="str">
        <f t="shared" si="183"/>
        <v>2020</v>
      </c>
    </row>
    <row r="5843" spans="1:6" x14ac:dyDescent="0.25">
      <c r="A5843" s="5" t="s">
        <v>249</v>
      </c>
      <c r="B5843" s="3" t="s">
        <v>234</v>
      </c>
      <c r="C5843" s="3" t="s">
        <v>119</v>
      </c>
      <c r="D5843" s="4">
        <v>535412.99807386356</v>
      </c>
      <c r="E5843" t="str">
        <f t="shared" si="182"/>
        <v>Aug</v>
      </c>
      <c r="F5843" t="str">
        <f t="shared" si="183"/>
        <v>2020</v>
      </c>
    </row>
    <row r="5844" spans="1:6" x14ac:dyDescent="0.25">
      <c r="A5844" s="5" t="s">
        <v>249</v>
      </c>
      <c r="B5844" s="3" t="s">
        <v>234</v>
      </c>
      <c r="C5844" s="3" t="s">
        <v>120</v>
      </c>
      <c r="D5844" s="4">
        <v>534946.05023966904</v>
      </c>
      <c r="E5844" t="str">
        <f t="shared" si="182"/>
        <v>Sep</v>
      </c>
      <c r="F5844" t="str">
        <f t="shared" si="183"/>
        <v>2020</v>
      </c>
    </row>
    <row r="5845" spans="1:6" x14ac:dyDescent="0.25">
      <c r="A5845" s="5" t="s">
        <v>249</v>
      </c>
      <c r="B5845" s="3" t="s">
        <v>234</v>
      </c>
      <c r="C5845" s="3" t="s">
        <v>121</v>
      </c>
      <c r="D5845" s="4">
        <v>508417.65536149318</v>
      </c>
      <c r="E5845" t="str">
        <f t="shared" si="182"/>
        <v>Oct</v>
      </c>
      <c r="F5845" t="str">
        <f t="shared" si="183"/>
        <v>2020</v>
      </c>
    </row>
    <row r="5846" spans="1:6" x14ac:dyDescent="0.25">
      <c r="A5846" s="5" t="s">
        <v>249</v>
      </c>
      <c r="B5846" s="3" t="s">
        <v>234</v>
      </c>
      <c r="C5846" s="3" t="s">
        <v>122</v>
      </c>
      <c r="D5846" s="4">
        <v>501320.66875965911</v>
      </c>
      <c r="E5846" t="str">
        <f t="shared" si="182"/>
        <v>Nov</v>
      </c>
      <c r="F5846" t="str">
        <f t="shared" si="183"/>
        <v>2020</v>
      </c>
    </row>
    <row r="5847" spans="1:6" x14ac:dyDescent="0.25">
      <c r="A5847" s="5" t="s">
        <v>249</v>
      </c>
      <c r="B5847" s="3" t="s">
        <v>234</v>
      </c>
      <c r="C5847" s="3" t="s">
        <v>123</v>
      </c>
      <c r="D5847" s="4">
        <v>496138.9095738437</v>
      </c>
      <c r="E5847" t="str">
        <f t="shared" si="182"/>
        <v>Dec</v>
      </c>
      <c r="F5847" t="str">
        <f t="shared" si="183"/>
        <v>2020</v>
      </c>
    </row>
    <row r="5848" spans="1:6" x14ac:dyDescent="0.25">
      <c r="A5848" s="5" t="s">
        <v>249</v>
      </c>
      <c r="B5848" s="3" t="s">
        <v>234</v>
      </c>
      <c r="C5848" s="3" t="s">
        <v>124</v>
      </c>
      <c r="D5848" s="4">
        <v>491542.18738957215</v>
      </c>
      <c r="E5848" t="str">
        <f t="shared" si="182"/>
        <v>Jan</v>
      </c>
      <c r="F5848" t="str">
        <f t="shared" si="183"/>
        <v>2021</v>
      </c>
    </row>
    <row r="5849" spans="1:6" x14ac:dyDescent="0.25">
      <c r="A5849" s="5" t="s">
        <v>249</v>
      </c>
      <c r="B5849" s="3" t="s">
        <v>234</v>
      </c>
      <c r="C5849" s="3" t="s">
        <v>125</v>
      </c>
      <c r="D5849" s="4">
        <v>486238.85229914641</v>
      </c>
      <c r="E5849" t="str">
        <f t="shared" si="182"/>
        <v>Feb</v>
      </c>
      <c r="F5849" t="str">
        <f t="shared" si="183"/>
        <v>2021</v>
      </c>
    </row>
    <row r="5850" spans="1:6" x14ac:dyDescent="0.25">
      <c r="A5850" s="5" t="s">
        <v>249</v>
      </c>
      <c r="B5850" s="3" t="s">
        <v>234</v>
      </c>
      <c r="C5850" s="3" t="s">
        <v>126</v>
      </c>
      <c r="D5850" s="4">
        <v>483283.72067702946</v>
      </c>
      <c r="E5850" t="str">
        <f t="shared" si="182"/>
        <v>Mar</v>
      </c>
      <c r="F5850" t="str">
        <f t="shared" si="183"/>
        <v>2021</v>
      </c>
    </row>
    <row r="5851" spans="1:6" x14ac:dyDescent="0.25">
      <c r="A5851" s="5" t="s">
        <v>249</v>
      </c>
      <c r="B5851" s="3" t="s">
        <v>234</v>
      </c>
      <c r="C5851" s="3" t="s">
        <v>127</v>
      </c>
      <c r="D5851" s="4">
        <v>451831.56604697066</v>
      </c>
      <c r="E5851" t="str">
        <f t="shared" si="182"/>
        <v>Apr</v>
      </c>
      <c r="F5851" t="str">
        <f t="shared" si="183"/>
        <v>2021</v>
      </c>
    </row>
    <row r="5852" spans="1:6" x14ac:dyDescent="0.25">
      <c r="A5852" s="5" t="s">
        <v>249</v>
      </c>
      <c r="B5852" s="3" t="s">
        <v>234</v>
      </c>
      <c r="C5852" s="3" t="s">
        <v>128</v>
      </c>
      <c r="D5852" s="4">
        <v>449188.39290882304</v>
      </c>
      <c r="E5852" t="str">
        <f t="shared" si="182"/>
        <v>May</v>
      </c>
      <c r="F5852" t="str">
        <f t="shared" si="183"/>
        <v>2021</v>
      </c>
    </row>
    <row r="5853" spans="1:6" x14ac:dyDescent="0.25">
      <c r="A5853" s="5" t="s">
        <v>249</v>
      </c>
      <c r="B5853" s="3" t="s">
        <v>234</v>
      </c>
      <c r="C5853" s="3" t="s">
        <v>129</v>
      </c>
      <c r="D5853" s="4">
        <v>447809.47486147331</v>
      </c>
      <c r="E5853" t="str">
        <f t="shared" si="182"/>
        <v>Jun</v>
      </c>
      <c r="F5853" t="str">
        <f t="shared" si="183"/>
        <v>2021</v>
      </c>
    </row>
    <row r="5854" spans="1:6" x14ac:dyDescent="0.25">
      <c r="A5854" s="5" t="s">
        <v>249</v>
      </c>
      <c r="B5854" s="3" t="s">
        <v>234</v>
      </c>
      <c r="C5854" s="3" t="s">
        <v>130</v>
      </c>
      <c r="D5854" s="4">
        <v>447452.29376479419</v>
      </c>
      <c r="E5854" t="str">
        <f t="shared" si="182"/>
        <v>Jul</v>
      </c>
      <c r="F5854" t="str">
        <f t="shared" si="183"/>
        <v>2021</v>
      </c>
    </row>
    <row r="5855" spans="1:6" x14ac:dyDescent="0.25">
      <c r="A5855" s="5" t="s">
        <v>249</v>
      </c>
      <c r="B5855" s="3" t="s">
        <v>234</v>
      </c>
      <c r="C5855" s="3" t="s">
        <v>131</v>
      </c>
      <c r="D5855" s="4">
        <v>443923.08643229248</v>
      </c>
      <c r="E5855" t="str">
        <f t="shared" si="182"/>
        <v>Aug</v>
      </c>
      <c r="F5855" t="str">
        <f t="shared" si="183"/>
        <v>2021</v>
      </c>
    </row>
    <row r="5856" spans="1:6" x14ac:dyDescent="0.25">
      <c r="A5856" s="5" t="s">
        <v>249</v>
      </c>
      <c r="B5856" s="3" t="s">
        <v>234</v>
      </c>
      <c r="C5856" s="3" t="s">
        <v>132</v>
      </c>
      <c r="D5856" s="4">
        <v>434480.71857807948</v>
      </c>
      <c r="E5856" t="str">
        <f t="shared" si="182"/>
        <v>Sep</v>
      </c>
      <c r="F5856" t="str">
        <f t="shared" si="183"/>
        <v>2021</v>
      </c>
    </row>
    <row r="5857" spans="1:6" x14ac:dyDescent="0.25">
      <c r="A5857" s="5" t="s">
        <v>249</v>
      </c>
      <c r="B5857" s="3" t="s">
        <v>234</v>
      </c>
      <c r="C5857" s="3" t="s">
        <v>133</v>
      </c>
      <c r="D5857" s="4">
        <v>170381.41366501039</v>
      </c>
      <c r="E5857" t="str">
        <f t="shared" si="182"/>
        <v>Oct</v>
      </c>
      <c r="F5857" t="str">
        <f t="shared" si="183"/>
        <v>2021</v>
      </c>
    </row>
    <row r="5858" spans="1:6" x14ac:dyDescent="0.25">
      <c r="A5858" s="5" t="s">
        <v>249</v>
      </c>
      <c r="B5858" s="3" t="s">
        <v>234</v>
      </c>
      <c r="C5858" s="3" t="s">
        <v>134</v>
      </c>
      <c r="D5858" s="4">
        <v>100653.08983971211</v>
      </c>
      <c r="E5858" t="str">
        <f t="shared" si="182"/>
        <v>Nov</v>
      </c>
      <c r="F5858" t="str">
        <f t="shared" si="183"/>
        <v>2021</v>
      </c>
    </row>
    <row r="5859" spans="1:6" x14ac:dyDescent="0.25">
      <c r="A5859" s="5" t="s">
        <v>249</v>
      </c>
      <c r="B5859" s="3" t="s">
        <v>234</v>
      </c>
      <c r="C5859" s="3" t="s">
        <v>135</v>
      </c>
      <c r="D5859" s="4">
        <v>98750.142653102521</v>
      </c>
      <c r="E5859" t="str">
        <f t="shared" si="182"/>
        <v>Dec</v>
      </c>
      <c r="F5859" t="str">
        <f t="shared" si="183"/>
        <v>2021</v>
      </c>
    </row>
    <row r="5860" spans="1:6" x14ac:dyDescent="0.25">
      <c r="A5860" s="5" t="s">
        <v>249</v>
      </c>
      <c r="B5860" s="3" t="s">
        <v>234</v>
      </c>
      <c r="C5860" s="3" t="s">
        <v>136</v>
      </c>
      <c r="D5860" s="4">
        <v>97961.998116243543</v>
      </c>
      <c r="E5860" t="str">
        <f t="shared" si="182"/>
        <v>Jan</v>
      </c>
      <c r="F5860" t="str">
        <f t="shared" si="183"/>
        <v>2022</v>
      </c>
    </row>
    <row r="5861" spans="1:6" x14ac:dyDescent="0.25">
      <c r="A5861" s="5" t="s">
        <v>249</v>
      </c>
      <c r="B5861" s="3" t="s">
        <v>234</v>
      </c>
      <c r="C5861" s="3" t="s">
        <v>137</v>
      </c>
      <c r="D5861" s="4">
        <v>96615.162855795425</v>
      </c>
      <c r="E5861" t="str">
        <f t="shared" si="182"/>
        <v>Feb</v>
      </c>
      <c r="F5861" t="str">
        <f t="shared" si="183"/>
        <v>2022</v>
      </c>
    </row>
    <row r="5862" spans="1:6" x14ac:dyDescent="0.25">
      <c r="A5862" s="5" t="s">
        <v>249</v>
      </c>
      <c r="B5862" s="3" t="s">
        <v>234</v>
      </c>
      <c r="C5862" s="3" t="s">
        <v>138</v>
      </c>
      <c r="D5862" s="4">
        <v>95633.406740662278</v>
      </c>
      <c r="E5862" t="str">
        <f t="shared" si="182"/>
        <v>Mar</v>
      </c>
      <c r="F5862" t="str">
        <f t="shared" si="183"/>
        <v>2022</v>
      </c>
    </row>
    <row r="5863" spans="1:6" x14ac:dyDescent="0.25">
      <c r="A5863" s="5" t="s">
        <v>249</v>
      </c>
      <c r="B5863" s="3" t="s">
        <v>234</v>
      </c>
      <c r="C5863" s="3" t="s">
        <v>139</v>
      </c>
      <c r="D5863" s="4">
        <v>94604.54767771851</v>
      </c>
      <c r="E5863" t="str">
        <f t="shared" si="182"/>
        <v>Apr</v>
      </c>
      <c r="F5863" t="str">
        <f t="shared" si="183"/>
        <v>2022</v>
      </c>
    </row>
    <row r="5864" spans="1:6" x14ac:dyDescent="0.25">
      <c r="A5864" s="5" t="s">
        <v>249</v>
      </c>
      <c r="B5864" s="3" t="s">
        <v>234</v>
      </c>
      <c r="C5864" s="3" t="s">
        <v>140</v>
      </c>
      <c r="D5864" s="4">
        <v>93622.050934056664</v>
      </c>
      <c r="E5864" t="str">
        <f t="shared" si="182"/>
        <v>May</v>
      </c>
      <c r="F5864" t="str">
        <f t="shared" si="183"/>
        <v>2022</v>
      </c>
    </row>
    <row r="5865" spans="1:6" x14ac:dyDescent="0.25">
      <c r="A5865" s="5" t="s">
        <v>249</v>
      </c>
      <c r="B5865" s="3" t="s">
        <v>234</v>
      </c>
      <c r="C5865" s="3" t="s">
        <v>141</v>
      </c>
      <c r="D5865" s="4">
        <v>92652.162759556522</v>
      </c>
      <c r="E5865" t="str">
        <f t="shared" si="182"/>
        <v>Jun</v>
      </c>
      <c r="F5865" t="str">
        <f t="shared" si="183"/>
        <v>2022</v>
      </c>
    </row>
    <row r="5866" spans="1:6" x14ac:dyDescent="0.25">
      <c r="A5866" s="5" t="s">
        <v>249</v>
      </c>
      <c r="B5866" s="3" t="s">
        <v>234</v>
      </c>
      <c r="C5866" s="3" t="s">
        <v>142</v>
      </c>
      <c r="D5866" s="4">
        <v>91694.689389404128</v>
      </c>
      <c r="E5866" t="str">
        <f t="shared" si="182"/>
        <v>Jul</v>
      </c>
      <c r="F5866" t="str">
        <f t="shared" si="183"/>
        <v>2022</v>
      </c>
    </row>
    <row r="5867" spans="1:6" x14ac:dyDescent="0.25">
      <c r="A5867" s="5" t="s">
        <v>249</v>
      </c>
      <c r="B5867" s="3" t="s">
        <v>234</v>
      </c>
      <c r="C5867" s="3" t="s">
        <v>143</v>
      </c>
      <c r="D5867" s="4">
        <v>90749.452126384567</v>
      </c>
      <c r="E5867" t="str">
        <f t="shared" si="182"/>
        <v>Aug</v>
      </c>
      <c r="F5867" t="str">
        <f t="shared" si="183"/>
        <v>2022</v>
      </c>
    </row>
    <row r="5868" spans="1:6" x14ac:dyDescent="0.25">
      <c r="A5868" s="5" t="s">
        <v>249</v>
      </c>
      <c r="B5868" s="3" t="s">
        <v>234</v>
      </c>
      <c r="C5868" s="3" t="s">
        <v>144</v>
      </c>
      <c r="D5868" s="4">
        <v>89816.268943114832</v>
      </c>
      <c r="E5868" t="str">
        <f t="shared" si="182"/>
        <v>Sep</v>
      </c>
      <c r="F5868" t="str">
        <f t="shared" si="183"/>
        <v>2022</v>
      </c>
    </row>
    <row r="5869" spans="1:6" x14ac:dyDescent="0.25">
      <c r="A5869" s="5" t="s">
        <v>249</v>
      </c>
      <c r="B5869" s="3" t="s">
        <v>234</v>
      </c>
      <c r="C5869" s="3" t="s">
        <v>145</v>
      </c>
      <c r="D5869" s="4">
        <v>88894.962119474862</v>
      </c>
      <c r="E5869" t="str">
        <f t="shared" si="182"/>
        <v>Oct</v>
      </c>
      <c r="F5869" t="str">
        <f t="shared" si="183"/>
        <v>2022</v>
      </c>
    </row>
    <row r="5870" spans="1:6" x14ac:dyDescent="0.25">
      <c r="A5870" s="5" t="s">
        <v>249</v>
      </c>
      <c r="B5870" s="3" t="s">
        <v>234</v>
      </c>
      <c r="C5870" s="3" t="s">
        <v>146</v>
      </c>
      <c r="D5870" s="4">
        <v>87985.357881154865</v>
      </c>
      <c r="E5870" t="str">
        <f t="shared" si="182"/>
        <v>Nov</v>
      </c>
      <c r="F5870" t="str">
        <f t="shared" si="183"/>
        <v>2022</v>
      </c>
    </row>
    <row r="5871" spans="1:6" x14ac:dyDescent="0.25">
      <c r="A5871" s="5" t="s">
        <v>249</v>
      </c>
      <c r="B5871" s="3" t="s">
        <v>234</v>
      </c>
      <c r="C5871" s="3" t="s">
        <v>147</v>
      </c>
      <c r="D5871" s="4">
        <v>87087.284515297666</v>
      </c>
      <c r="E5871" t="str">
        <f t="shared" si="182"/>
        <v>Dec</v>
      </c>
      <c r="F5871" t="str">
        <f t="shared" si="183"/>
        <v>2022</v>
      </c>
    </row>
    <row r="5872" spans="1:6" x14ac:dyDescent="0.25">
      <c r="A5872" s="5" t="s">
        <v>249</v>
      </c>
      <c r="B5872" s="3" t="s">
        <v>234</v>
      </c>
      <c r="C5872" s="3" t="s">
        <v>148</v>
      </c>
      <c r="D5872" s="4">
        <v>86200.572931951261</v>
      </c>
      <c r="E5872" t="str">
        <f t="shared" si="182"/>
        <v>Jan</v>
      </c>
      <c r="F5872" t="str">
        <f t="shared" si="183"/>
        <v>2023</v>
      </c>
    </row>
    <row r="5873" spans="1:6" x14ac:dyDescent="0.25">
      <c r="A5873" s="5" t="s">
        <v>249</v>
      </c>
      <c r="B5873" s="3" t="s">
        <v>234</v>
      </c>
      <c r="C5873" s="3" t="s">
        <v>149</v>
      </c>
      <c r="D5873" s="4">
        <v>85325.055402616228</v>
      </c>
      <c r="E5873" t="str">
        <f t="shared" si="182"/>
        <v>Feb</v>
      </c>
      <c r="F5873" t="str">
        <f t="shared" si="183"/>
        <v>2023</v>
      </c>
    </row>
    <row r="5874" spans="1:6" x14ac:dyDescent="0.25">
      <c r="A5874" s="5" t="s">
        <v>249</v>
      </c>
      <c r="B5874" s="3" t="s">
        <v>234</v>
      </c>
      <c r="C5874" s="3" t="s">
        <v>150</v>
      </c>
      <c r="D5874" s="4">
        <v>84460.573113318911</v>
      </c>
      <c r="E5874" t="str">
        <f t="shared" si="182"/>
        <v>Mar</v>
      </c>
      <c r="F5874" t="str">
        <f t="shared" si="183"/>
        <v>2023</v>
      </c>
    </row>
    <row r="5875" spans="1:6" x14ac:dyDescent="0.25">
      <c r="A5875" s="5" t="s">
        <v>249</v>
      </c>
      <c r="B5875" s="3" t="s">
        <v>234</v>
      </c>
      <c r="C5875" s="3" t="s">
        <v>151</v>
      </c>
      <c r="D5875" s="4">
        <v>83606.960235559905</v>
      </c>
      <c r="E5875" t="str">
        <f t="shared" si="182"/>
        <v>Apr</v>
      </c>
      <c r="F5875" t="str">
        <f t="shared" si="183"/>
        <v>2023</v>
      </c>
    </row>
    <row r="5876" spans="1:6" x14ac:dyDescent="0.25">
      <c r="A5876" s="5" t="s">
        <v>249</v>
      </c>
      <c r="B5876" s="3" t="s">
        <v>234</v>
      </c>
      <c r="C5876" s="3" t="s">
        <v>152</v>
      </c>
      <c r="D5876" s="4">
        <v>82764.060216818136</v>
      </c>
      <c r="E5876" t="str">
        <f t="shared" si="182"/>
        <v>May</v>
      </c>
      <c r="F5876" t="str">
        <f t="shared" si="183"/>
        <v>2023</v>
      </c>
    </row>
    <row r="5877" spans="1:6" x14ac:dyDescent="0.25">
      <c r="A5877" s="5" t="s">
        <v>249</v>
      </c>
      <c r="B5877" s="3" t="s">
        <v>234</v>
      </c>
      <c r="C5877" s="3" t="s">
        <v>153</v>
      </c>
      <c r="D5877" s="4">
        <v>81931.721750382916</v>
      </c>
      <c r="E5877" t="str">
        <f t="shared" si="182"/>
        <v>Jun</v>
      </c>
      <c r="F5877" t="str">
        <f t="shared" si="183"/>
        <v>2023</v>
      </c>
    </row>
    <row r="5878" spans="1:6" x14ac:dyDescent="0.25">
      <c r="A5878" s="5" t="s">
        <v>249</v>
      </c>
      <c r="B5878" s="3" t="s">
        <v>234</v>
      </c>
      <c r="C5878" s="3" t="s">
        <v>154</v>
      </c>
      <c r="D5878" s="4">
        <v>81109.786637922865</v>
      </c>
      <c r="E5878" t="str">
        <f t="shared" si="182"/>
        <v>Jul</v>
      </c>
      <c r="F5878" t="str">
        <f t="shared" si="183"/>
        <v>2023</v>
      </c>
    </row>
    <row r="5879" spans="1:6" x14ac:dyDescent="0.25">
      <c r="A5879" s="5" t="s">
        <v>249</v>
      </c>
      <c r="B5879" s="3" t="s">
        <v>234</v>
      </c>
      <c r="C5879" s="3" t="s">
        <v>155</v>
      </c>
      <c r="D5879" s="4">
        <v>80298.106857085018</v>
      </c>
      <c r="E5879" t="str">
        <f t="shared" si="182"/>
        <v>Aug</v>
      </c>
      <c r="F5879" t="str">
        <f t="shared" si="183"/>
        <v>2023</v>
      </c>
    </row>
    <row r="5880" spans="1:6" x14ac:dyDescent="0.25">
      <c r="A5880" s="5" t="s">
        <v>249</v>
      </c>
      <c r="B5880" s="3" t="s">
        <v>234</v>
      </c>
      <c r="C5880" s="3" t="s">
        <v>156</v>
      </c>
      <c r="D5880" s="4">
        <v>79496.533562611236</v>
      </c>
      <c r="E5880" t="str">
        <f t="shared" si="182"/>
        <v>Sep</v>
      </c>
      <c r="F5880" t="str">
        <f t="shared" si="183"/>
        <v>2023</v>
      </c>
    </row>
    <row r="5881" spans="1:6" x14ac:dyDescent="0.25">
      <c r="A5881" s="5" t="s">
        <v>249</v>
      </c>
      <c r="B5881" s="3" t="s">
        <v>234</v>
      </c>
      <c r="C5881" s="3" t="s">
        <v>157</v>
      </c>
      <c r="D5881" s="4">
        <v>78704.924239411455</v>
      </c>
      <c r="E5881" t="str">
        <f t="shared" si="182"/>
        <v>Oct</v>
      </c>
      <c r="F5881" t="str">
        <f t="shared" si="183"/>
        <v>2023</v>
      </c>
    </row>
    <row r="5882" spans="1:6" x14ac:dyDescent="0.25">
      <c r="A5882" s="5" t="s">
        <v>249</v>
      </c>
      <c r="B5882" s="3" t="s">
        <v>234</v>
      </c>
      <c r="C5882" s="3" t="s">
        <v>158</v>
      </c>
      <c r="D5882" s="4">
        <v>77870.412767154528</v>
      </c>
      <c r="E5882" t="str">
        <f t="shared" si="182"/>
        <v>Nov</v>
      </c>
      <c r="F5882" t="str">
        <f t="shared" si="183"/>
        <v>2023</v>
      </c>
    </row>
    <row r="5883" spans="1:6" x14ac:dyDescent="0.25">
      <c r="A5883" s="5" t="s">
        <v>249</v>
      </c>
      <c r="B5883" s="3" t="s">
        <v>234</v>
      </c>
      <c r="C5883" s="3" t="s">
        <v>159</v>
      </c>
      <c r="D5883" s="4">
        <v>77098.299426706741</v>
      </c>
      <c r="E5883" t="str">
        <f t="shared" si="182"/>
        <v>Dec</v>
      </c>
      <c r="F5883" t="str">
        <f t="shared" si="183"/>
        <v>2023</v>
      </c>
    </row>
    <row r="5884" spans="1:6" x14ac:dyDescent="0.25">
      <c r="A5884" s="5" t="s">
        <v>249</v>
      </c>
      <c r="B5884" s="3" t="s">
        <v>234</v>
      </c>
      <c r="C5884" s="3" t="s">
        <v>160</v>
      </c>
      <c r="D5884" s="4">
        <v>76335.726189357607</v>
      </c>
      <c r="E5884" t="str">
        <f t="shared" si="182"/>
        <v>Jan</v>
      </c>
      <c r="F5884" t="str">
        <f t="shared" si="183"/>
        <v>2024</v>
      </c>
    </row>
    <row r="5885" spans="1:6" x14ac:dyDescent="0.25">
      <c r="A5885" s="5" t="s">
        <v>249</v>
      </c>
      <c r="B5885" s="3" t="s">
        <v>234</v>
      </c>
      <c r="C5885" s="3" t="s">
        <v>161</v>
      </c>
      <c r="D5885" s="4">
        <v>75582.555062922213</v>
      </c>
      <c r="E5885" t="str">
        <f t="shared" si="182"/>
        <v>Feb</v>
      </c>
      <c r="F5885" t="str">
        <f t="shared" si="183"/>
        <v>2024</v>
      </c>
    </row>
    <row r="5886" spans="1:6" x14ac:dyDescent="0.25">
      <c r="A5886" s="5" t="s">
        <v>249</v>
      </c>
      <c r="B5886" s="3" t="s">
        <v>234</v>
      </c>
      <c r="C5886" s="3" t="s">
        <v>162</v>
      </c>
      <c r="D5886" s="4">
        <v>74838.651339573407</v>
      </c>
      <c r="E5886" t="str">
        <f t="shared" si="182"/>
        <v>Mar</v>
      </c>
      <c r="F5886" t="str">
        <f t="shared" si="183"/>
        <v>2024</v>
      </c>
    </row>
    <row r="5887" spans="1:6" x14ac:dyDescent="0.25">
      <c r="A5887" s="5" t="s">
        <v>249</v>
      </c>
      <c r="B5887" s="3" t="s">
        <v>234</v>
      </c>
      <c r="C5887" s="3" t="s">
        <v>163</v>
      </c>
      <c r="D5887" s="4">
        <v>74103.884757294349</v>
      </c>
      <c r="E5887" t="str">
        <f t="shared" si="182"/>
        <v>Apr</v>
      </c>
      <c r="F5887" t="str">
        <f t="shared" si="183"/>
        <v>2024</v>
      </c>
    </row>
    <row r="5888" spans="1:6" x14ac:dyDescent="0.25">
      <c r="A5888" s="5" t="s">
        <v>249</v>
      </c>
      <c r="B5888" s="3" t="s">
        <v>234</v>
      </c>
      <c r="C5888" s="3" t="s">
        <v>164</v>
      </c>
      <c r="D5888" s="4">
        <v>73378.124292615626</v>
      </c>
      <c r="E5888" t="str">
        <f t="shared" si="182"/>
        <v>May</v>
      </c>
      <c r="F5888" t="str">
        <f t="shared" si="183"/>
        <v>2024</v>
      </c>
    </row>
    <row r="5889" spans="1:6" x14ac:dyDescent="0.25">
      <c r="A5889" s="5" t="s">
        <v>249</v>
      </c>
      <c r="B5889" s="3" t="s">
        <v>234</v>
      </c>
      <c r="C5889" s="3" t="s">
        <v>165</v>
      </c>
      <c r="D5889" s="4">
        <v>72661.24280642558</v>
      </c>
      <c r="E5889" t="str">
        <f t="shared" si="182"/>
        <v>Jun</v>
      </c>
      <c r="F5889" t="str">
        <f t="shared" si="183"/>
        <v>2024</v>
      </c>
    </row>
    <row r="5890" spans="1:6" x14ac:dyDescent="0.25">
      <c r="A5890" s="5" t="s">
        <v>249</v>
      </c>
      <c r="B5890" s="3" t="s">
        <v>234</v>
      </c>
      <c r="C5890" s="3" t="s">
        <v>166</v>
      </c>
      <c r="D5890" s="4">
        <v>71953.113821065082</v>
      </c>
      <c r="E5890" t="str">
        <f t="shared" si="182"/>
        <v>Jul</v>
      </c>
      <c r="F5890" t="str">
        <f t="shared" si="183"/>
        <v>2024</v>
      </c>
    </row>
    <row r="5891" spans="1:6" x14ac:dyDescent="0.25">
      <c r="A5891" s="5" t="s">
        <v>249</v>
      </c>
      <c r="B5891" s="3" t="s">
        <v>234</v>
      </c>
      <c r="C5891" s="3" t="s">
        <v>167</v>
      </c>
      <c r="D5891" s="4">
        <v>71253.613120327689</v>
      </c>
      <c r="E5891" t="str">
        <f t="shared" ref="E5891:E5954" si="184">MID(C5891,1,3)</f>
        <v>Aug</v>
      </c>
      <c r="F5891" t="str">
        <f t="shared" ref="F5891:F5954" si="185">MID(C5891,5,4)</f>
        <v>2024</v>
      </c>
    </row>
    <row r="5892" spans="1:6" x14ac:dyDescent="0.25">
      <c r="A5892" s="5" t="s">
        <v>249</v>
      </c>
      <c r="B5892" s="3" t="s">
        <v>234</v>
      </c>
      <c r="C5892" s="3" t="s">
        <v>168</v>
      </c>
      <c r="D5892" s="4">
        <v>70562.620133817181</v>
      </c>
      <c r="E5892" t="str">
        <f t="shared" si="184"/>
        <v>Sep</v>
      </c>
      <c r="F5892" t="str">
        <f t="shared" si="185"/>
        <v>2024</v>
      </c>
    </row>
    <row r="5893" spans="1:6" x14ac:dyDescent="0.25">
      <c r="A5893" s="5" t="s">
        <v>249</v>
      </c>
      <c r="B5893" s="3" t="s">
        <v>234</v>
      </c>
      <c r="C5893" s="3" t="s">
        <v>169</v>
      </c>
      <c r="D5893" s="4">
        <v>69880.015552589961</v>
      </c>
      <c r="E5893" t="str">
        <f t="shared" si="184"/>
        <v>Oct</v>
      </c>
      <c r="F5893" t="str">
        <f t="shared" si="185"/>
        <v>2024</v>
      </c>
    </row>
    <row r="5894" spans="1:6" x14ac:dyDescent="0.25">
      <c r="A5894" s="5" t="s">
        <v>249</v>
      </c>
      <c r="B5894" s="3" t="s">
        <v>234</v>
      </c>
      <c r="C5894" s="3" t="s">
        <v>170</v>
      </c>
      <c r="D5894" s="4">
        <v>69205.678683344682</v>
      </c>
      <c r="E5894" t="str">
        <f t="shared" si="184"/>
        <v>Nov</v>
      </c>
      <c r="F5894" t="str">
        <f t="shared" si="185"/>
        <v>2024</v>
      </c>
    </row>
    <row r="5895" spans="1:6" x14ac:dyDescent="0.25">
      <c r="A5895" s="5" t="s">
        <v>249</v>
      </c>
      <c r="B5895" s="3" t="s">
        <v>234</v>
      </c>
      <c r="C5895" s="3" t="s">
        <v>171</v>
      </c>
      <c r="D5895" s="4">
        <v>68539.493140042905</v>
      </c>
      <c r="E5895" t="str">
        <f t="shared" si="184"/>
        <v>Dec</v>
      </c>
      <c r="F5895" t="str">
        <f t="shared" si="185"/>
        <v>2024</v>
      </c>
    </row>
    <row r="5896" spans="1:6" x14ac:dyDescent="0.25">
      <c r="A5896" s="5" t="s">
        <v>249</v>
      </c>
      <c r="B5896" s="3" t="s">
        <v>234</v>
      </c>
      <c r="C5896" s="3" t="s">
        <v>172</v>
      </c>
      <c r="D5896" s="4">
        <v>67881.349266814272</v>
      </c>
      <c r="E5896" t="str">
        <f t="shared" si="184"/>
        <v>Jan</v>
      </c>
      <c r="F5896" t="str">
        <f t="shared" si="185"/>
        <v>2025</v>
      </c>
    </row>
    <row r="5897" spans="1:6" x14ac:dyDescent="0.25">
      <c r="A5897" s="5" t="s">
        <v>249</v>
      </c>
      <c r="B5897" s="3" t="s">
        <v>234</v>
      </c>
      <c r="C5897" s="3" t="s">
        <v>173</v>
      </c>
      <c r="D5897" s="4">
        <v>67231.131616167753</v>
      </c>
      <c r="E5897" t="str">
        <f t="shared" si="184"/>
        <v>Feb</v>
      </c>
      <c r="F5897" t="str">
        <f t="shared" si="185"/>
        <v>2025</v>
      </c>
    </row>
    <row r="5898" spans="1:6" x14ac:dyDescent="0.25">
      <c r="A5898" s="5" t="s">
        <v>249</v>
      </c>
      <c r="B5898" s="3" t="s">
        <v>234</v>
      </c>
      <c r="C5898" s="3" t="s">
        <v>174</v>
      </c>
      <c r="D5898" s="4">
        <v>66588.727986422644</v>
      </c>
      <c r="E5898" t="str">
        <f t="shared" si="184"/>
        <v>Mar</v>
      </c>
      <c r="F5898" t="str">
        <f t="shared" si="185"/>
        <v>2025</v>
      </c>
    </row>
    <row r="5899" spans="1:6" x14ac:dyDescent="0.25">
      <c r="A5899" s="5" t="s">
        <v>249</v>
      </c>
      <c r="B5899" s="3" t="s">
        <v>234</v>
      </c>
      <c r="C5899" s="3" t="s">
        <v>175</v>
      </c>
      <c r="D5899" s="4">
        <v>65954.032044613763</v>
      </c>
      <c r="E5899" t="str">
        <f t="shared" si="184"/>
        <v>Apr</v>
      </c>
      <c r="F5899" t="str">
        <f t="shared" si="185"/>
        <v>2025</v>
      </c>
    </row>
    <row r="5900" spans="1:6" x14ac:dyDescent="0.25">
      <c r="A5900" s="5" t="s">
        <v>249</v>
      </c>
      <c r="B5900" s="3" t="s">
        <v>234</v>
      </c>
      <c r="C5900" s="3" t="s">
        <v>176</v>
      </c>
      <c r="D5900" s="4">
        <v>65326.933589060412</v>
      </c>
      <c r="E5900" t="str">
        <f t="shared" si="184"/>
        <v>May</v>
      </c>
      <c r="F5900" t="str">
        <f t="shared" si="185"/>
        <v>2025</v>
      </c>
    </row>
    <row r="5901" spans="1:6" x14ac:dyDescent="0.25">
      <c r="A5901" s="5" t="s">
        <v>249</v>
      </c>
      <c r="B5901" s="3" t="s">
        <v>234</v>
      </c>
      <c r="C5901" s="3" t="s">
        <v>177</v>
      </c>
      <c r="D5901" s="4">
        <v>64794.246129349689</v>
      </c>
      <c r="E5901" t="str">
        <f t="shared" si="184"/>
        <v>Jun</v>
      </c>
      <c r="F5901" t="str">
        <f t="shared" si="185"/>
        <v>2025</v>
      </c>
    </row>
    <row r="5902" spans="1:6" x14ac:dyDescent="0.25">
      <c r="A5902" s="5" t="s">
        <v>249</v>
      </c>
      <c r="B5902" s="3" t="s">
        <v>234</v>
      </c>
      <c r="C5902" s="3" t="s">
        <v>178</v>
      </c>
      <c r="D5902" s="4">
        <v>64181.317610484744</v>
      </c>
      <c r="E5902" t="str">
        <f t="shared" si="184"/>
        <v>Jul</v>
      </c>
      <c r="F5902" t="str">
        <f t="shared" si="185"/>
        <v>2025</v>
      </c>
    </row>
    <row r="5903" spans="1:6" x14ac:dyDescent="0.25">
      <c r="A5903" s="5" t="s">
        <v>249</v>
      </c>
      <c r="B5903" s="3" t="s">
        <v>234</v>
      </c>
      <c r="C5903" s="3" t="s">
        <v>179</v>
      </c>
      <c r="D5903" s="4">
        <v>63575.681693505503</v>
      </c>
      <c r="E5903" t="str">
        <f t="shared" si="184"/>
        <v>Aug</v>
      </c>
      <c r="F5903" t="str">
        <f t="shared" si="185"/>
        <v>2025</v>
      </c>
    </row>
    <row r="5904" spans="1:6" x14ac:dyDescent="0.25">
      <c r="A5904" s="5" t="s">
        <v>249</v>
      </c>
      <c r="B5904" s="3" t="s">
        <v>234</v>
      </c>
      <c r="C5904" s="3" t="s">
        <v>180</v>
      </c>
      <c r="D5904" s="4">
        <v>62977.236268351946</v>
      </c>
      <c r="E5904" t="str">
        <f t="shared" si="184"/>
        <v>Sep</v>
      </c>
      <c r="F5904" t="str">
        <f t="shared" si="185"/>
        <v>2025</v>
      </c>
    </row>
    <row r="5905" spans="1:6" x14ac:dyDescent="0.25">
      <c r="A5905" s="5" t="s">
        <v>249</v>
      </c>
      <c r="B5905" s="3" t="s">
        <v>234</v>
      </c>
      <c r="C5905" s="3" t="s">
        <v>181</v>
      </c>
      <c r="D5905" s="4">
        <v>62385.882809321774</v>
      </c>
      <c r="E5905" t="str">
        <f t="shared" si="184"/>
        <v>Oct</v>
      </c>
      <c r="F5905" t="str">
        <f t="shared" si="185"/>
        <v>2025</v>
      </c>
    </row>
    <row r="5906" spans="1:6" x14ac:dyDescent="0.25">
      <c r="A5906" s="5" t="s">
        <v>249</v>
      </c>
      <c r="B5906" s="3" t="s">
        <v>234</v>
      </c>
      <c r="C5906" s="3" t="s">
        <v>182</v>
      </c>
      <c r="D5906" s="4">
        <v>61801.524452165249</v>
      </c>
      <c r="E5906" t="str">
        <f t="shared" si="184"/>
        <v>Nov</v>
      </c>
      <c r="F5906" t="str">
        <f t="shared" si="185"/>
        <v>2025</v>
      </c>
    </row>
    <row r="5907" spans="1:6" x14ac:dyDescent="0.25">
      <c r="A5907" s="5" t="s">
        <v>249</v>
      </c>
      <c r="B5907" s="3" t="s">
        <v>234</v>
      </c>
      <c r="C5907" s="3" t="s">
        <v>183</v>
      </c>
      <c r="D5907" s="4">
        <v>61224.062409727521</v>
      </c>
      <c r="E5907" t="str">
        <f t="shared" si="184"/>
        <v>Dec</v>
      </c>
      <c r="F5907" t="str">
        <f t="shared" si="185"/>
        <v>2025</v>
      </c>
    </row>
    <row r="5908" spans="1:6" x14ac:dyDescent="0.25">
      <c r="A5908" s="5" t="s">
        <v>249</v>
      </c>
      <c r="B5908" s="3" t="s">
        <v>234</v>
      </c>
      <c r="C5908" s="3" t="s">
        <v>184</v>
      </c>
      <c r="D5908" s="4">
        <v>60653.403963569173</v>
      </c>
      <c r="E5908" t="str">
        <f t="shared" si="184"/>
        <v>Jan</v>
      </c>
      <c r="F5908" t="str">
        <f t="shared" si="185"/>
        <v>2026</v>
      </c>
    </row>
    <row r="5909" spans="1:6" x14ac:dyDescent="0.25">
      <c r="A5909" s="5" t="s">
        <v>249</v>
      </c>
      <c r="B5909" s="3" t="s">
        <v>234</v>
      </c>
      <c r="C5909" s="3" t="s">
        <v>185</v>
      </c>
      <c r="D5909" s="4">
        <v>60089.45785670339</v>
      </c>
      <c r="E5909" t="str">
        <f t="shared" si="184"/>
        <v>Feb</v>
      </c>
      <c r="F5909" t="str">
        <f t="shared" si="185"/>
        <v>2026</v>
      </c>
    </row>
    <row r="5910" spans="1:6" x14ac:dyDescent="0.25">
      <c r="A5910" s="5" t="s">
        <v>249</v>
      </c>
      <c r="B5910" s="3" t="s">
        <v>234</v>
      </c>
      <c r="C5910" s="3" t="s">
        <v>186</v>
      </c>
      <c r="D5910" s="4">
        <v>59532.128624880475</v>
      </c>
      <c r="E5910" t="str">
        <f t="shared" si="184"/>
        <v>Mar</v>
      </c>
      <c r="F5910" t="str">
        <f t="shared" si="185"/>
        <v>2026</v>
      </c>
    </row>
    <row r="5911" spans="1:6" x14ac:dyDescent="0.25">
      <c r="A5911" s="5" t="s">
        <v>249</v>
      </c>
      <c r="B5911" s="3" t="s">
        <v>234</v>
      </c>
      <c r="C5911" s="3" t="s">
        <v>187</v>
      </c>
      <c r="D5911" s="4">
        <v>58981.328034018763</v>
      </c>
      <c r="E5911" t="str">
        <f t="shared" si="184"/>
        <v>Apr</v>
      </c>
      <c r="F5911" t="str">
        <f t="shared" si="185"/>
        <v>2026</v>
      </c>
    </row>
    <row r="5912" spans="1:6" x14ac:dyDescent="0.25">
      <c r="A5912" s="5" t="s">
        <v>249</v>
      </c>
      <c r="B5912" s="3" t="s">
        <v>234</v>
      </c>
      <c r="C5912" s="3" t="s">
        <v>189</v>
      </c>
      <c r="D5912" s="4">
        <v>58436.966388584027</v>
      </c>
      <c r="E5912" t="str">
        <f t="shared" si="184"/>
        <v>May</v>
      </c>
      <c r="F5912" t="str">
        <f t="shared" si="185"/>
        <v>2026</v>
      </c>
    </row>
    <row r="5913" spans="1:6" x14ac:dyDescent="0.25">
      <c r="A5913" s="5" t="s">
        <v>249</v>
      </c>
      <c r="B5913" s="3" t="s">
        <v>234</v>
      </c>
      <c r="C5913" s="3" t="s">
        <v>191</v>
      </c>
      <c r="D5913" s="4">
        <v>57898.957315947213</v>
      </c>
      <c r="E5913" t="str">
        <f t="shared" si="184"/>
        <v>Jun</v>
      </c>
      <c r="F5913" t="str">
        <f t="shared" si="185"/>
        <v>2026</v>
      </c>
    </row>
    <row r="5914" spans="1:6" x14ac:dyDescent="0.25">
      <c r="A5914" s="5" t="s">
        <v>249</v>
      </c>
      <c r="B5914" s="3" t="s">
        <v>234</v>
      </c>
      <c r="C5914" s="3" t="s">
        <v>192</v>
      </c>
      <c r="D5914" s="4">
        <v>57367.213482026651</v>
      </c>
      <c r="E5914" t="str">
        <f t="shared" si="184"/>
        <v>Jul</v>
      </c>
      <c r="F5914" t="str">
        <f t="shared" si="185"/>
        <v>2026</v>
      </c>
    </row>
    <row r="5915" spans="1:6" x14ac:dyDescent="0.25">
      <c r="A5915" s="5" t="s">
        <v>249</v>
      </c>
      <c r="B5915" s="3" t="s">
        <v>234</v>
      </c>
      <c r="C5915" s="3" t="s">
        <v>193</v>
      </c>
      <c r="D5915" s="4">
        <v>56841.650537098452</v>
      </c>
      <c r="E5915" t="str">
        <f t="shared" si="184"/>
        <v>Aug</v>
      </c>
      <c r="F5915" t="str">
        <f t="shared" si="185"/>
        <v>2026</v>
      </c>
    </row>
    <row r="5916" spans="1:6" x14ac:dyDescent="0.25">
      <c r="A5916" s="5" t="s">
        <v>249</v>
      </c>
      <c r="B5916" s="3" t="s">
        <v>234</v>
      </c>
      <c r="C5916" s="3" t="s">
        <v>194</v>
      </c>
      <c r="D5916" s="4">
        <v>56322.185792891294</v>
      </c>
      <c r="E5916" t="str">
        <f t="shared" si="184"/>
        <v>Sep</v>
      </c>
      <c r="F5916" t="str">
        <f t="shared" si="185"/>
        <v>2026</v>
      </c>
    </row>
    <row r="5917" spans="1:6" x14ac:dyDescent="0.25">
      <c r="A5917" s="5" t="s">
        <v>249</v>
      </c>
      <c r="B5917" s="3" t="s">
        <v>234</v>
      </c>
      <c r="C5917" s="3" t="s">
        <v>195</v>
      </c>
      <c r="D5917" s="4">
        <v>10698.343713541173</v>
      </c>
      <c r="E5917" t="str">
        <f t="shared" si="184"/>
        <v>Oct</v>
      </c>
      <c r="F5917" t="str">
        <f t="shared" si="185"/>
        <v>2026</v>
      </c>
    </row>
    <row r="5918" spans="1:6" x14ac:dyDescent="0.25">
      <c r="A5918" s="5" t="s">
        <v>249</v>
      </c>
      <c r="B5918" s="3" t="s">
        <v>234</v>
      </c>
      <c r="C5918" s="3" t="s">
        <v>196</v>
      </c>
      <c r="D5918" s="4">
        <v>4049.1131345675076</v>
      </c>
      <c r="E5918" t="str">
        <f t="shared" si="184"/>
        <v>Nov</v>
      </c>
      <c r="F5918" t="str">
        <f t="shared" si="185"/>
        <v>2026</v>
      </c>
    </row>
    <row r="5919" spans="1:6" x14ac:dyDescent="0.25">
      <c r="A5919" s="5" t="s">
        <v>249</v>
      </c>
      <c r="B5919" s="3" t="s">
        <v>234</v>
      </c>
      <c r="C5919" s="3" t="s">
        <v>197</v>
      </c>
      <c r="D5919" s="4">
        <v>4032.3053332529312</v>
      </c>
      <c r="E5919" t="str">
        <f t="shared" si="184"/>
        <v>Dec</v>
      </c>
      <c r="F5919" t="str">
        <f t="shared" si="185"/>
        <v>2026</v>
      </c>
    </row>
    <row r="5920" spans="1:6" x14ac:dyDescent="0.25">
      <c r="A5920" s="5" t="s">
        <v>249</v>
      </c>
      <c r="B5920" s="3" t="s">
        <v>234</v>
      </c>
      <c r="C5920" s="3" t="s">
        <v>198</v>
      </c>
      <c r="D5920" s="4">
        <v>4015.567309597443</v>
      </c>
      <c r="E5920" t="str">
        <f t="shared" si="184"/>
        <v>Jan</v>
      </c>
      <c r="F5920" t="str">
        <f t="shared" si="185"/>
        <v>2027</v>
      </c>
    </row>
    <row r="5921" spans="1:6" x14ac:dyDescent="0.25">
      <c r="A5921" s="5" t="s">
        <v>249</v>
      </c>
      <c r="B5921" s="3" t="s">
        <v>235</v>
      </c>
      <c r="C5921" s="3" t="s">
        <v>14</v>
      </c>
      <c r="D5921" s="4">
        <v>7714368.2574268971</v>
      </c>
      <c r="E5921" t="str">
        <f t="shared" si="184"/>
        <v>Nov</v>
      </c>
      <c r="F5921" t="str">
        <f t="shared" si="185"/>
        <v>2011</v>
      </c>
    </row>
    <row r="5922" spans="1:6" x14ac:dyDescent="0.25">
      <c r="A5922" s="5" t="s">
        <v>249</v>
      </c>
      <c r="B5922" s="3" t="s">
        <v>235</v>
      </c>
      <c r="C5922" s="3" t="s">
        <v>15</v>
      </c>
      <c r="D5922" s="4">
        <v>12960468.316126531</v>
      </c>
      <c r="E5922" t="str">
        <f t="shared" si="184"/>
        <v>Dec</v>
      </c>
      <c r="F5922" t="str">
        <f t="shared" si="185"/>
        <v>2011</v>
      </c>
    </row>
    <row r="5923" spans="1:6" x14ac:dyDescent="0.25">
      <c r="A5923" s="5" t="s">
        <v>249</v>
      </c>
      <c r="B5923" s="3" t="s">
        <v>235</v>
      </c>
      <c r="C5923" s="3" t="s">
        <v>16</v>
      </c>
      <c r="D5923" s="4">
        <v>10839192.657244138</v>
      </c>
      <c r="E5923" t="str">
        <f t="shared" si="184"/>
        <v>Jan</v>
      </c>
      <c r="F5923" t="str">
        <f t="shared" si="185"/>
        <v>2012</v>
      </c>
    </row>
    <row r="5924" spans="1:6" x14ac:dyDescent="0.25">
      <c r="A5924" s="5" t="s">
        <v>249</v>
      </c>
      <c r="B5924" s="3" t="s">
        <v>235</v>
      </c>
      <c r="C5924" s="3" t="s">
        <v>17</v>
      </c>
      <c r="D5924" s="4">
        <v>8706077.5743042007</v>
      </c>
      <c r="E5924" t="str">
        <f t="shared" si="184"/>
        <v>Feb</v>
      </c>
      <c r="F5924" t="str">
        <f t="shared" si="185"/>
        <v>2012</v>
      </c>
    </row>
    <row r="5925" spans="1:6" x14ac:dyDescent="0.25">
      <c r="A5925" s="5" t="s">
        <v>249</v>
      </c>
      <c r="B5925" s="3" t="s">
        <v>235</v>
      </c>
      <c r="C5925" s="3" t="s">
        <v>18</v>
      </c>
      <c r="D5925" s="4">
        <v>7652611.8847011495</v>
      </c>
      <c r="E5925" t="str">
        <f t="shared" si="184"/>
        <v>Mar</v>
      </c>
      <c r="F5925" t="str">
        <f t="shared" si="185"/>
        <v>2012</v>
      </c>
    </row>
    <row r="5926" spans="1:6" x14ac:dyDescent="0.25">
      <c r="A5926" s="5" t="s">
        <v>249</v>
      </c>
      <c r="B5926" s="3" t="s">
        <v>235</v>
      </c>
      <c r="C5926" s="3" t="s">
        <v>19</v>
      </c>
      <c r="D5926" s="4">
        <v>7019672.4896399714</v>
      </c>
      <c r="E5926" t="str">
        <f t="shared" si="184"/>
        <v>Apr</v>
      </c>
      <c r="F5926" t="str">
        <f t="shared" si="185"/>
        <v>2012</v>
      </c>
    </row>
    <row r="5927" spans="1:6" x14ac:dyDescent="0.25">
      <c r="A5927" s="5" t="s">
        <v>249</v>
      </c>
      <c r="B5927" s="3" t="s">
        <v>235</v>
      </c>
      <c r="C5927" s="3" t="s">
        <v>20</v>
      </c>
      <c r="D5927" s="4">
        <v>6181427.3625244573</v>
      </c>
      <c r="E5927" t="str">
        <f t="shared" si="184"/>
        <v>May</v>
      </c>
      <c r="F5927" t="str">
        <f t="shared" si="185"/>
        <v>2012</v>
      </c>
    </row>
    <row r="5928" spans="1:6" x14ac:dyDescent="0.25">
      <c r="A5928" s="5" t="s">
        <v>249</v>
      </c>
      <c r="B5928" s="3" t="s">
        <v>235</v>
      </c>
      <c r="C5928" s="3" t="s">
        <v>21</v>
      </c>
      <c r="D5928" s="4">
        <v>5666397.4675332764</v>
      </c>
      <c r="E5928" t="str">
        <f t="shared" si="184"/>
        <v>Jun</v>
      </c>
      <c r="F5928" t="str">
        <f t="shared" si="185"/>
        <v>2012</v>
      </c>
    </row>
    <row r="5929" spans="1:6" x14ac:dyDescent="0.25">
      <c r="A5929" s="5" t="s">
        <v>249</v>
      </c>
      <c r="B5929" s="3" t="s">
        <v>235</v>
      </c>
      <c r="C5929" s="3" t="s">
        <v>22</v>
      </c>
      <c r="D5929" s="4">
        <v>5159274.6808567643</v>
      </c>
      <c r="E5929" t="str">
        <f t="shared" si="184"/>
        <v>Jul</v>
      </c>
      <c r="F5929" t="str">
        <f t="shared" si="185"/>
        <v>2012</v>
      </c>
    </row>
    <row r="5930" spans="1:6" x14ac:dyDescent="0.25">
      <c r="A5930" s="5" t="s">
        <v>249</v>
      </c>
      <c r="B5930" s="3" t="s">
        <v>235</v>
      </c>
      <c r="C5930" s="3" t="s">
        <v>23</v>
      </c>
      <c r="D5930" s="4">
        <v>5053228.9329200778</v>
      </c>
      <c r="E5930" t="str">
        <f t="shared" si="184"/>
        <v>Aug</v>
      </c>
      <c r="F5930" t="str">
        <f t="shared" si="185"/>
        <v>2012</v>
      </c>
    </row>
    <row r="5931" spans="1:6" x14ac:dyDescent="0.25">
      <c r="A5931" s="5" t="s">
        <v>249</v>
      </c>
      <c r="B5931" s="3" t="s">
        <v>235</v>
      </c>
      <c r="C5931" s="3" t="s">
        <v>24</v>
      </c>
      <c r="D5931" s="4">
        <v>5121855.9817505758</v>
      </c>
      <c r="E5931" t="str">
        <f t="shared" si="184"/>
        <v>Sep</v>
      </c>
      <c r="F5931" t="str">
        <f t="shared" si="185"/>
        <v>2012</v>
      </c>
    </row>
    <row r="5932" spans="1:6" x14ac:dyDescent="0.25">
      <c r="A5932" s="5" t="s">
        <v>249</v>
      </c>
      <c r="B5932" s="3" t="s">
        <v>235</v>
      </c>
      <c r="C5932" s="3" t="s">
        <v>25</v>
      </c>
      <c r="D5932" s="4">
        <v>5236874.7054415438</v>
      </c>
      <c r="E5932" t="str">
        <f t="shared" si="184"/>
        <v>Oct</v>
      </c>
      <c r="F5932" t="str">
        <f t="shared" si="185"/>
        <v>2012</v>
      </c>
    </row>
    <row r="5933" spans="1:6" x14ac:dyDescent="0.25">
      <c r="A5933" s="5" t="s">
        <v>249</v>
      </c>
      <c r="B5933" s="3" t="s">
        <v>235</v>
      </c>
      <c r="C5933" s="3" t="s">
        <v>26</v>
      </c>
      <c r="D5933" s="4">
        <v>5112579.5124595873</v>
      </c>
      <c r="E5933" t="str">
        <f t="shared" si="184"/>
        <v>Nov</v>
      </c>
      <c r="F5933" t="str">
        <f t="shared" si="185"/>
        <v>2012</v>
      </c>
    </row>
    <row r="5934" spans="1:6" x14ac:dyDescent="0.25">
      <c r="A5934" s="5" t="s">
        <v>249</v>
      </c>
      <c r="B5934" s="3" t="s">
        <v>235</v>
      </c>
      <c r="C5934" s="3" t="s">
        <v>27</v>
      </c>
      <c r="D5934" s="4">
        <v>5607785.9388458561</v>
      </c>
      <c r="E5934" t="str">
        <f t="shared" si="184"/>
        <v>Dec</v>
      </c>
      <c r="F5934" t="str">
        <f t="shared" si="185"/>
        <v>2012</v>
      </c>
    </row>
    <row r="5935" spans="1:6" x14ac:dyDescent="0.25">
      <c r="A5935" s="5" t="s">
        <v>249</v>
      </c>
      <c r="B5935" s="3" t="s">
        <v>235</v>
      </c>
      <c r="C5935" s="3" t="s">
        <v>28</v>
      </c>
      <c r="D5935" s="4">
        <v>4838434.2416368648</v>
      </c>
      <c r="E5935" t="str">
        <f t="shared" si="184"/>
        <v>Jan</v>
      </c>
      <c r="F5935" t="str">
        <f t="shared" si="185"/>
        <v>2013</v>
      </c>
    </row>
    <row r="5936" spans="1:6" x14ac:dyDescent="0.25">
      <c r="A5936" s="5" t="s">
        <v>249</v>
      </c>
      <c r="B5936" s="3" t="s">
        <v>235</v>
      </c>
      <c r="C5936" s="3" t="s">
        <v>29</v>
      </c>
      <c r="D5936" s="4">
        <v>4737309.2401554333</v>
      </c>
      <c r="E5936" t="str">
        <f t="shared" si="184"/>
        <v>Feb</v>
      </c>
      <c r="F5936" t="str">
        <f t="shared" si="185"/>
        <v>2013</v>
      </c>
    </row>
    <row r="5937" spans="1:6" x14ac:dyDescent="0.25">
      <c r="A5937" s="5" t="s">
        <v>249</v>
      </c>
      <c r="B5937" s="3" t="s">
        <v>235</v>
      </c>
      <c r="C5937" s="3" t="s">
        <v>30</v>
      </c>
      <c r="D5937" s="4">
        <v>4722389.6324776635</v>
      </c>
      <c r="E5937" t="str">
        <f t="shared" si="184"/>
        <v>Mar</v>
      </c>
      <c r="F5937" t="str">
        <f t="shared" si="185"/>
        <v>2013</v>
      </c>
    </row>
    <row r="5938" spans="1:6" x14ac:dyDescent="0.25">
      <c r="A5938" s="5" t="s">
        <v>249</v>
      </c>
      <c r="B5938" s="3" t="s">
        <v>235</v>
      </c>
      <c r="C5938" s="3" t="s">
        <v>31</v>
      </c>
      <c r="D5938" s="4">
        <v>4624284.632529214</v>
      </c>
      <c r="E5938" t="str">
        <f t="shared" si="184"/>
        <v>Apr</v>
      </c>
      <c r="F5938" t="str">
        <f t="shared" si="185"/>
        <v>2013</v>
      </c>
    </row>
    <row r="5939" spans="1:6" x14ac:dyDescent="0.25">
      <c r="A5939" s="5" t="s">
        <v>249</v>
      </c>
      <c r="B5939" s="3" t="s">
        <v>235</v>
      </c>
      <c r="C5939" s="3" t="s">
        <v>32</v>
      </c>
      <c r="D5939" s="4">
        <v>4394812.4422437865</v>
      </c>
      <c r="E5939" t="str">
        <f t="shared" si="184"/>
        <v>May</v>
      </c>
      <c r="F5939" t="str">
        <f t="shared" si="185"/>
        <v>2013</v>
      </c>
    </row>
    <row r="5940" spans="1:6" x14ac:dyDescent="0.25">
      <c r="A5940" s="5" t="s">
        <v>249</v>
      </c>
      <c r="B5940" s="3" t="s">
        <v>235</v>
      </c>
      <c r="C5940" s="3" t="s">
        <v>33</v>
      </c>
      <c r="D5940" s="4">
        <v>4152729.0811029673</v>
      </c>
      <c r="E5940" t="str">
        <f t="shared" si="184"/>
        <v>Jun</v>
      </c>
      <c r="F5940" t="str">
        <f t="shared" si="185"/>
        <v>2013</v>
      </c>
    </row>
    <row r="5941" spans="1:6" x14ac:dyDescent="0.25">
      <c r="A5941" s="5" t="s">
        <v>249</v>
      </c>
      <c r="B5941" s="3" t="s">
        <v>235</v>
      </c>
      <c r="C5941" s="3" t="s">
        <v>34</v>
      </c>
      <c r="D5941" s="4">
        <v>3888910.462020698</v>
      </c>
      <c r="E5941" t="str">
        <f t="shared" si="184"/>
        <v>Jul</v>
      </c>
      <c r="F5941" t="str">
        <f t="shared" si="185"/>
        <v>2013</v>
      </c>
    </row>
    <row r="5942" spans="1:6" x14ac:dyDescent="0.25">
      <c r="A5942" s="5" t="s">
        <v>249</v>
      </c>
      <c r="B5942" s="3" t="s">
        <v>235</v>
      </c>
      <c r="C5942" s="3" t="s">
        <v>35</v>
      </c>
      <c r="D5942" s="4">
        <v>3742526.5578751322</v>
      </c>
      <c r="E5942" t="str">
        <f t="shared" si="184"/>
        <v>Aug</v>
      </c>
      <c r="F5942" t="str">
        <f t="shared" si="185"/>
        <v>2013</v>
      </c>
    </row>
    <row r="5943" spans="1:6" x14ac:dyDescent="0.25">
      <c r="A5943" s="5" t="s">
        <v>249</v>
      </c>
      <c r="B5943" s="3" t="s">
        <v>235</v>
      </c>
      <c r="C5943" s="3" t="s">
        <v>36</v>
      </c>
      <c r="D5943" s="4">
        <v>3500734.8971257736</v>
      </c>
      <c r="E5943" t="str">
        <f t="shared" si="184"/>
        <v>Sep</v>
      </c>
      <c r="F5943" t="str">
        <f t="shared" si="185"/>
        <v>2013</v>
      </c>
    </row>
    <row r="5944" spans="1:6" x14ac:dyDescent="0.25">
      <c r="A5944" s="5" t="s">
        <v>249</v>
      </c>
      <c r="B5944" s="3" t="s">
        <v>235</v>
      </c>
      <c r="C5944" s="3" t="s">
        <v>37</v>
      </c>
      <c r="D5944" s="4">
        <v>3361172.729127829</v>
      </c>
      <c r="E5944" t="str">
        <f t="shared" si="184"/>
        <v>Oct</v>
      </c>
      <c r="F5944" t="str">
        <f t="shared" si="185"/>
        <v>2013</v>
      </c>
    </row>
    <row r="5945" spans="1:6" x14ac:dyDescent="0.25">
      <c r="A5945" s="5" t="s">
        <v>249</v>
      </c>
      <c r="B5945" s="3" t="s">
        <v>235</v>
      </c>
      <c r="C5945" s="3" t="s">
        <v>38</v>
      </c>
      <c r="D5945" s="4">
        <v>3245102.5123357936</v>
      </c>
      <c r="E5945" t="str">
        <f t="shared" si="184"/>
        <v>Nov</v>
      </c>
      <c r="F5945" t="str">
        <f t="shared" si="185"/>
        <v>2013</v>
      </c>
    </row>
    <row r="5946" spans="1:6" x14ac:dyDescent="0.25">
      <c r="A5946" s="5" t="s">
        <v>249</v>
      </c>
      <c r="B5946" s="3" t="s">
        <v>235</v>
      </c>
      <c r="C5946" s="3" t="s">
        <v>39</v>
      </c>
      <c r="D5946" s="4">
        <v>3693381.9370865794</v>
      </c>
      <c r="E5946" t="str">
        <f t="shared" si="184"/>
        <v>Dec</v>
      </c>
      <c r="F5946" t="str">
        <f t="shared" si="185"/>
        <v>2013</v>
      </c>
    </row>
    <row r="5947" spans="1:6" x14ac:dyDescent="0.25">
      <c r="A5947" s="5" t="s">
        <v>249</v>
      </c>
      <c r="B5947" s="3" t="s">
        <v>235</v>
      </c>
      <c r="C5947" s="3" t="s">
        <v>40</v>
      </c>
      <c r="D5947" s="4">
        <v>3035593.1443133354</v>
      </c>
      <c r="E5947" t="str">
        <f t="shared" si="184"/>
        <v>Jan</v>
      </c>
      <c r="F5947" t="str">
        <f t="shared" si="185"/>
        <v>2014</v>
      </c>
    </row>
    <row r="5948" spans="1:6" x14ac:dyDescent="0.25">
      <c r="A5948" s="5" t="s">
        <v>249</v>
      </c>
      <c r="B5948" s="3" t="s">
        <v>235</v>
      </c>
      <c r="C5948" s="3" t="s">
        <v>41</v>
      </c>
      <c r="D5948" s="4">
        <v>2947349.3317970131</v>
      </c>
      <c r="E5948" t="str">
        <f t="shared" si="184"/>
        <v>Feb</v>
      </c>
      <c r="F5948" t="str">
        <f t="shared" si="185"/>
        <v>2014</v>
      </c>
    </row>
    <row r="5949" spans="1:6" x14ac:dyDescent="0.25">
      <c r="A5949" s="5" t="s">
        <v>249</v>
      </c>
      <c r="B5949" s="3" t="s">
        <v>235</v>
      </c>
      <c r="C5949" s="3" t="s">
        <v>42</v>
      </c>
      <c r="D5949" s="4">
        <v>2893823.2568519963</v>
      </c>
      <c r="E5949" t="str">
        <f t="shared" si="184"/>
        <v>Mar</v>
      </c>
      <c r="F5949" t="str">
        <f t="shared" si="185"/>
        <v>2014</v>
      </c>
    </row>
    <row r="5950" spans="1:6" x14ac:dyDescent="0.25">
      <c r="A5950" s="5" t="s">
        <v>249</v>
      </c>
      <c r="B5950" s="3" t="s">
        <v>235</v>
      </c>
      <c r="C5950" s="3" t="s">
        <v>43</v>
      </c>
      <c r="D5950" s="4">
        <v>2836014.7816540091</v>
      </c>
      <c r="E5950" t="str">
        <f t="shared" si="184"/>
        <v>Apr</v>
      </c>
      <c r="F5950" t="str">
        <f t="shared" si="185"/>
        <v>2014</v>
      </c>
    </row>
    <row r="5951" spans="1:6" x14ac:dyDescent="0.25">
      <c r="A5951" s="5" t="s">
        <v>249</v>
      </c>
      <c r="B5951" s="3" t="s">
        <v>235</v>
      </c>
      <c r="C5951" s="3" t="s">
        <v>44</v>
      </c>
      <c r="D5951" s="4">
        <v>2757347.9780903347</v>
      </c>
      <c r="E5951" t="str">
        <f t="shared" si="184"/>
        <v>May</v>
      </c>
      <c r="F5951" t="str">
        <f t="shared" si="185"/>
        <v>2014</v>
      </c>
    </row>
    <row r="5952" spans="1:6" x14ac:dyDescent="0.25">
      <c r="A5952" s="5" t="s">
        <v>249</v>
      </c>
      <c r="B5952" s="3" t="s">
        <v>235</v>
      </c>
      <c r="C5952" s="3" t="s">
        <v>45</v>
      </c>
      <c r="D5952" s="4">
        <v>2683610.5187328514</v>
      </c>
      <c r="E5952" t="str">
        <f t="shared" si="184"/>
        <v>Jun</v>
      </c>
      <c r="F5952" t="str">
        <f t="shared" si="185"/>
        <v>2014</v>
      </c>
    </row>
    <row r="5953" spans="1:6" x14ac:dyDescent="0.25">
      <c r="A5953" s="5" t="s">
        <v>249</v>
      </c>
      <c r="B5953" s="3" t="s">
        <v>235</v>
      </c>
      <c r="C5953" s="3" t="s">
        <v>46</v>
      </c>
      <c r="D5953" s="4">
        <v>2612420.7851140536</v>
      </c>
      <c r="E5953" t="str">
        <f t="shared" si="184"/>
        <v>Jul</v>
      </c>
      <c r="F5953" t="str">
        <f t="shared" si="185"/>
        <v>2014</v>
      </c>
    </row>
    <row r="5954" spans="1:6" x14ac:dyDescent="0.25">
      <c r="A5954" s="5" t="s">
        <v>249</v>
      </c>
      <c r="B5954" s="3" t="s">
        <v>235</v>
      </c>
      <c r="C5954" s="3" t="s">
        <v>47</v>
      </c>
      <c r="D5954" s="4">
        <v>2544326.7634502393</v>
      </c>
      <c r="E5954" t="str">
        <f t="shared" si="184"/>
        <v>Aug</v>
      </c>
      <c r="F5954" t="str">
        <f t="shared" si="185"/>
        <v>2014</v>
      </c>
    </row>
    <row r="5955" spans="1:6" x14ac:dyDescent="0.25">
      <c r="A5955" s="5" t="s">
        <v>249</v>
      </c>
      <c r="B5955" s="3" t="s">
        <v>235</v>
      </c>
      <c r="C5955" s="3" t="s">
        <v>48</v>
      </c>
      <c r="D5955" s="4">
        <v>2481191.6728180517</v>
      </c>
      <c r="E5955" t="str">
        <f t="shared" ref="E5955:E6018" si="186">MID(C5955,1,3)</f>
        <v>Sep</v>
      </c>
      <c r="F5955" t="str">
        <f t="shared" ref="F5955:F6018" si="187">MID(C5955,5,4)</f>
        <v>2014</v>
      </c>
    </row>
    <row r="5956" spans="1:6" x14ac:dyDescent="0.25">
      <c r="A5956" s="5" t="s">
        <v>249</v>
      </c>
      <c r="B5956" s="3" t="s">
        <v>235</v>
      </c>
      <c r="C5956" s="3" t="s">
        <v>49</v>
      </c>
      <c r="D5956" s="4">
        <v>2413655.0782782249</v>
      </c>
      <c r="E5956" t="str">
        <f t="shared" si="186"/>
        <v>Oct</v>
      </c>
      <c r="F5956" t="str">
        <f t="shared" si="187"/>
        <v>2014</v>
      </c>
    </row>
    <row r="5957" spans="1:6" x14ac:dyDescent="0.25">
      <c r="A5957" s="5" t="s">
        <v>249</v>
      </c>
      <c r="B5957" s="3" t="s">
        <v>235</v>
      </c>
      <c r="C5957" s="3" t="s">
        <v>50</v>
      </c>
      <c r="D5957" s="4">
        <v>2358547.2574023344</v>
      </c>
      <c r="E5957" t="str">
        <f t="shared" si="186"/>
        <v>Nov</v>
      </c>
      <c r="F5957" t="str">
        <f t="shared" si="187"/>
        <v>2014</v>
      </c>
    </row>
    <row r="5958" spans="1:6" x14ac:dyDescent="0.25">
      <c r="A5958" s="5" t="s">
        <v>249</v>
      </c>
      <c r="B5958" s="3" t="s">
        <v>235</v>
      </c>
      <c r="C5958" s="3" t="s">
        <v>51</v>
      </c>
      <c r="D5958" s="4">
        <v>2862960.1815345623</v>
      </c>
      <c r="E5958" t="str">
        <f t="shared" si="186"/>
        <v>Dec</v>
      </c>
      <c r="F5958" t="str">
        <f t="shared" si="187"/>
        <v>2014</v>
      </c>
    </row>
    <row r="5959" spans="1:6" x14ac:dyDescent="0.25">
      <c r="A5959" s="5" t="s">
        <v>249</v>
      </c>
      <c r="B5959" s="3" t="s">
        <v>235</v>
      </c>
      <c r="C5959" s="3" t="s">
        <v>52</v>
      </c>
      <c r="D5959" s="4">
        <v>2267785.5123504577</v>
      </c>
      <c r="E5959" t="str">
        <f t="shared" si="186"/>
        <v>Jan</v>
      </c>
      <c r="F5959" t="str">
        <f t="shared" si="187"/>
        <v>2015</v>
      </c>
    </row>
    <row r="5960" spans="1:6" x14ac:dyDescent="0.25">
      <c r="A5960" s="5" t="s">
        <v>249</v>
      </c>
      <c r="B5960" s="3" t="s">
        <v>235</v>
      </c>
      <c r="C5960" s="3" t="s">
        <v>53</v>
      </c>
      <c r="D5960" s="4">
        <v>2212077.7394561013</v>
      </c>
      <c r="E5960" t="str">
        <f t="shared" si="186"/>
        <v>Feb</v>
      </c>
      <c r="F5960" t="str">
        <f t="shared" si="187"/>
        <v>2015</v>
      </c>
    </row>
    <row r="5961" spans="1:6" x14ac:dyDescent="0.25">
      <c r="A5961" s="5" t="s">
        <v>249</v>
      </c>
      <c r="B5961" s="3" t="s">
        <v>235</v>
      </c>
      <c r="C5961" s="3" t="s">
        <v>54</v>
      </c>
      <c r="D5961" s="4">
        <v>2164451.3429677621</v>
      </c>
      <c r="E5961" t="str">
        <f t="shared" si="186"/>
        <v>Mar</v>
      </c>
      <c r="F5961" t="str">
        <f t="shared" si="187"/>
        <v>2015</v>
      </c>
    </row>
    <row r="5962" spans="1:6" x14ac:dyDescent="0.25">
      <c r="A5962" s="5" t="s">
        <v>249</v>
      </c>
      <c r="B5962" s="3" t="s">
        <v>235</v>
      </c>
      <c r="C5962" s="3" t="s">
        <v>55</v>
      </c>
      <c r="D5962" s="4">
        <v>2114218.9869520729</v>
      </c>
      <c r="E5962" t="str">
        <f t="shared" si="186"/>
        <v>Apr</v>
      </c>
      <c r="F5962" t="str">
        <f t="shared" si="187"/>
        <v>2015</v>
      </c>
    </row>
    <row r="5963" spans="1:6" x14ac:dyDescent="0.25">
      <c r="A5963" s="5" t="s">
        <v>249</v>
      </c>
      <c r="B5963" s="3" t="s">
        <v>235</v>
      </c>
      <c r="C5963" s="3" t="s">
        <v>56</v>
      </c>
      <c r="D5963" s="4">
        <v>2067273.8005512287</v>
      </c>
      <c r="E5963" t="str">
        <f t="shared" si="186"/>
        <v>May</v>
      </c>
      <c r="F5963" t="str">
        <f t="shared" si="187"/>
        <v>2015</v>
      </c>
    </row>
    <row r="5964" spans="1:6" x14ac:dyDescent="0.25">
      <c r="A5964" s="5" t="s">
        <v>249</v>
      </c>
      <c r="B5964" s="3" t="s">
        <v>235</v>
      </c>
      <c r="C5964" s="3" t="s">
        <v>57</v>
      </c>
      <c r="D5964" s="4">
        <v>2019371.5414598063</v>
      </c>
      <c r="E5964" t="str">
        <f t="shared" si="186"/>
        <v>Jun</v>
      </c>
      <c r="F5964" t="str">
        <f t="shared" si="187"/>
        <v>2015</v>
      </c>
    </row>
    <row r="5965" spans="1:6" x14ac:dyDescent="0.25">
      <c r="A5965" s="5" t="s">
        <v>249</v>
      </c>
      <c r="B5965" s="3" t="s">
        <v>235</v>
      </c>
      <c r="C5965" s="3" t="s">
        <v>58</v>
      </c>
      <c r="D5965" s="4">
        <v>1975827.5806221724</v>
      </c>
      <c r="E5965" t="str">
        <f t="shared" si="186"/>
        <v>Jul</v>
      </c>
      <c r="F5965" t="str">
        <f t="shared" si="187"/>
        <v>2015</v>
      </c>
    </row>
    <row r="5966" spans="1:6" x14ac:dyDescent="0.25">
      <c r="A5966" s="5" t="s">
        <v>249</v>
      </c>
      <c r="B5966" s="3" t="s">
        <v>235</v>
      </c>
      <c r="C5966" s="3" t="s">
        <v>59</v>
      </c>
      <c r="D5966" s="4">
        <v>1927464.7232047259</v>
      </c>
      <c r="E5966" t="str">
        <f t="shared" si="186"/>
        <v>Aug</v>
      </c>
      <c r="F5966" t="str">
        <f t="shared" si="187"/>
        <v>2015</v>
      </c>
    </row>
    <row r="5967" spans="1:6" x14ac:dyDescent="0.25">
      <c r="A5967" s="5" t="s">
        <v>249</v>
      </c>
      <c r="B5967" s="3" t="s">
        <v>235</v>
      </c>
      <c r="C5967" s="3" t="s">
        <v>60</v>
      </c>
      <c r="D5967" s="4">
        <v>1893602.6439306468</v>
      </c>
      <c r="E5967" t="str">
        <f t="shared" si="186"/>
        <v>Sep</v>
      </c>
      <c r="F5967" t="str">
        <f t="shared" si="187"/>
        <v>2015</v>
      </c>
    </row>
    <row r="5968" spans="1:6" x14ac:dyDescent="0.25">
      <c r="A5968" s="5" t="s">
        <v>249</v>
      </c>
      <c r="B5968" s="3" t="s">
        <v>235</v>
      </c>
      <c r="C5968" s="3" t="s">
        <v>61</v>
      </c>
      <c r="D5968" s="4">
        <v>1850247.806316064</v>
      </c>
      <c r="E5968" t="str">
        <f t="shared" si="186"/>
        <v>Oct</v>
      </c>
      <c r="F5968" t="str">
        <f t="shared" si="187"/>
        <v>2015</v>
      </c>
    </row>
    <row r="5969" spans="1:6" x14ac:dyDescent="0.25">
      <c r="A5969" s="5" t="s">
        <v>249</v>
      </c>
      <c r="B5969" s="3" t="s">
        <v>235</v>
      </c>
      <c r="C5969" s="3" t="s">
        <v>62</v>
      </c>
      <c r="D5969" s="4">
        <v>1858699.6415090063</v>
      </c>
      <c r="E5969" t="str">
        <f t="shared" si="186"/>
        <v>Nov</v>
      </c>
      <c r="F5969" t="str">
        <f t="shared" si="187"/>
        <v>2015</v>
      </c>
    </row>
    <row r="5970" spans="1:6" x14ac:dyDescent="0.25">
      <c r="A5970" s="5" t="s">
        <v>249</v>
      </c>
      <c r="B5970" s="3" t="s">
        <v>235</v>
      </c>
      <c r="C5970" s="3" t="s">
        <v>63</v>
      </c>
      <c r="D5970" s="4">
        <v>2306271.3872139826</v>
      </c>
      <c r="E5970" t="str">
        <f t="shared" si="186"/>
        <v>Dec</v>
      </c>
      <c r="F5970" t="str">
        <f t="shared" si="187"/>
        <v>2015</v>
      </c>
    </row>
    <row r="5971" spans="1:6" x14ac:dyDescent="0.25">
      <c r="A5971" s="5" t="s">
        <v>249</v>
      </c>
      <c r="B5971" s="3" t="s">
        <v>235</v>
      </c>
      <c r="C5971" s="3" t="s">
        <v>64</v>
      </c>
      <c r="D5971" s="4">
        <v>1771199.6472886677</v>
      </c>
      <c r="E5971" t="str">
        <f t="shared" si="186"/>
        <v>Jan</v>
      </c>
      <c r="F5971" t="str">
        <f t="shared" si="187"/>
        <v>2016</v>
      </c>
    </row>
    <row r="5972" spans="1:6" x14ac:dyDescent="0.25">
      <c r="A5972" s="5" t="s">
        <v>249</v>
      </c>
      <c r="B5972" s="3" t="s">
        <v>235</v>
      </c>
      <c r="C5972" s="3" t="s">
        <v>65</v>
      </c>
      <c r="D5972" s="4">
        <v>1733640.6916154665</v>
      </c>
      <c r="E5972" t="str">
        <f t="shared" si="186"/>
        <v>Feb</v>
      </c>
      <c r="F5972" t="str">
        <f t="shared" si="187"/>
        <v>2016</v>
      </c>
    </row>
    <row r="5973" spans="1:6" x14ac:dyDescent="0.25">
      <c r="A5973" s="5" t="s">
        <v>249</v>
      </c>
      <c r="B5973" s="3" t="s">
        <v>235</v>
      </c>
      <c r="C5973" s="3" t="s">
        <v>66</v>
      </c>
      <c r="D5973" s="4">
        <v>1693109.2539714258</v>
      </c>
      <c r="E5973" t="str">
        <f t="shared" si="186"/>
        <v>Mar</v>
      </c>
      <c r="F5973" t="str">
        <f t="shared" si="187"/>
        <v>2016</v>
      </c>
    </row>
    <row r="5974" spans="1:6" x14ac:dyDescent="0.25">
      <c r="A5974" s="5" t="s">
        <v>249</v>
      </c>
      <c r="B5974" s="3" t="s">
        <v>235</v>
      </c>
      <c r="C5974" s="3" t="s">
        <v>67</v>
      </c>
      <c r="D5974" s="4">
        <v>1658091.6201437153</v>
      </c>
      <c r="E5974" t="str">
        <f t="shared" si="186"/>
        <v>Apr</v>
      </c>
      <c r="F5974" t="str">
        <f t="shared" si="187"/>
        <v>2016</v>
      </c>
    </row>
    <row r="5975" spans="1:6" x14ac:dyDescent="0.25">
      <c r="A5975" s="5" t="s">
        <v>249</v>
      </c>
      <c r="B5975" s="3" t="s">
        <v>235</v>
      </c>
      <c r="C5975" s="3" t="s">
        <v>68</v>
      </c>
      <c r="D5975" s="4">
        <v>1621066.9939542068</v>
      </c>
      <c r="E5975" t="str">
        <f t="shared" si="186"/>
        <v>May</v>
      </c>
      <c r="F5975" t="str">
        <f t="shared" si="187"/>
        <v>2016</v>
      </c>
    </row>
    <row r="5976" spans="1:6" x14ac:dyDescent="0.25">
      <c r="A5976" s="5" t="s">
        <v>249</v>
      </c>
      <c r="B5976" s="3" t="s">
        <v>235</v>
      </c>
      <c r="C5976" s="3" t="s">
        <v>69</v>
      </c>
      <c r="D5976" s="4">
        <v>1588931.157591695</v>
      </c>
      <c r="E5976" t="str">
        <f t="shared" si="186"/>
        <v>Jun</v>
      </c>
      <c r="F5976" t="str">
        <f t="shared" si="187"/>
        <v>2016</v>
      </c>
    </row>
    <row r="5977" spans="1:6" x14ac:dyDescent="0.25">
      <c r="A5977" s="5" t="s">
        <v>249</v>
      </c>
      <c r="B5977" s="3" t="s">
        <v>235</v>
      </c>
      <c r="C5977" s="3" t="s">
        <v>70</v>
      </c>
      <c r="D5977" s="4">
        <v>1558997.3408984127</v>
      </c>
      <c r="E5977" t="str">
        <f t="shared" si="186"/>
        <v>Jul</v>
      </c>
      <c r="F5977" t="str">
        <f t="shared" si="187"/>
        <v>2016</v>
      </c>
    </row>
    <row r="5978" spans="1:6" x14ac:dyDescent="0.25">
      <c r="A5978" s="5" t="s">
        <v>249</v>
      </c>
      <c r="B5978" s="3" t="s">
        <v>235</v>
      </c>
      <c r="C5978" s="3" t="s">
        <v>71</v>
      </c>
      <c r="D5978" s="4">
        <v>1530389.1460509945</v>
      </c>
      <c r="E5978" t="str">
        <f t="shared" si="186"/>
        <v>Aug</v>
      </c>
      <c r="F5978" t="str">
        <f t="shared" si="187"/>
        <v>2016</v>
      </c>
    </row>
    <row r="5979" spans="1:6" x14ac:dyDescent="0.25">
      <c r="A5979" s="5" t="s">
        <v>249</v>
      </c>
      <c r="B5979" s="3" t="s">
        <v>235</v>
      </c>
      <c r="C5979" s="3" t="s">
        <v>72</v>
      </c>
      <c r="D5979" s="4">
        <v>1492691.6937227708</v>
      </c>
      <c r="E5979" t="str">
        <f t="shared" si="186"/>
        <v>Sep</v>
      </c>
      <c r="F5979" t="str">
        <f t="shared" si="187"/>
        <v>2016</v>
      </c>
    </row>
    <row r="5980" spans="1:6" x14ac:dyDescent="0.25">
      <c r="A5980" s="5" t="s">
        <v>249</v>
      </c>
      <c r="B5980" s="3" t="s">
        <v>235</v>
      </c>
      <c r="C5980" s="3" t="s">
        <v>73</v>
      </c>
      <c r="D5980" s="4">
        <v>1461744.8896853398</v>
      </c>
      <c r="E5980" t="str">
        <f t="shared" si="186"/>
        <v>Oct</v>
      </c>
      <c r="F5980" t="str">
        <f t="shared" si="187"/>
        <v>2016</v>
      </c>
    </row>
    <row r="5981" spans="1:6" x14ac:dyDescent="0.25">
      <c r="A5981" s="5" t="s">
        <v>249</v>
      </c>
      <c r="B5981" s="3" t="s">
        <v>235</v>
      </c>
      <c r="C5981" s="3" t="s">
        <v>74</v>
      </c>
      <c r="D5981" s="4">
        <v>1429754.0952898944</v>
      </c>
      <c r="E5981" t="str">
        <f t="shared" si="186"/>
        <v>Nov</v>
      </c>
      <c r="F5981" t="str">
        <f t="shared" si="187"/>
        <v>2016</v>
      </c>
    </row>
    <row r="5982" spans="1:6" x14ac:dyDescent="0.25">
      <c r="A5982" s="5" t="s">
        <v>249</v>
      </c>
      <c r="B5982" s="3" t="s">
        <v>235</v>
      </c>
      <c r="C5982" s="3" t="s">
        <v>75</v>
      </c>
      <c r="D5982" s="4">
        <v>1812021.189556103</v>
      </c>
      <c r="E5982" t="str">
        <f t="shared" si="186"/>
        <v>Dec</v>
      </c>
      <c r="F5982" t="str">
        <f t="shared" si="187"/>
        <v>2016</v>
      </c>
    </row>
    <row r="5983" spans="1:6" x14ac:dyDescent="0.25">
      <c r="A5983" s="5" t="s">
        <v>249</v>
      </c>
      <c r="B5983" s="3" t="s">
        <v>235</v>
      </c>
      <c r="C5983" s="3" t="s">
        <v>76</v>
      </c>
      <c r="D5983" s="4">
        <v>1372992.5264551518</v>
      </c>
      <c r="E5983" t="str">
        <f t="shared" si="186"/>
        <v>Jan</v>
      </c>
      <c r="F5983" t="str">
        <f t="shared" si="187"/>
        <v>2017</v>
      </c>
    </row>
    <row r="5984" spans="1:6" x14ac:dyDescent="0.25">
      <c r="A5984" s="5" t="s">
        <v>249</v>
      </c>
      <c r="B5984" s="3" t="s">
        <v>235</v>
      </c>
      <c r="C5984" s="3" t="s">
        <v>77</v>
      </c>
      <c r="D5984" s="4">
        <v>1340475.7769827675</v>
      </c>
      <c r="E5984" t="str">
        <f t="shared" si="186"/>
        <v>Feb</v>
      </c>
      <c r="F5984" t="str">
        <f t="shared" si="187"/>
        <v>2017</v>
      </c>
    </row>
    <row r="5985" spans="1:6" x14ac:dyDescent="0.25">
      <c r="A5985" s="5" t="s">
        <v>249</v>
      </c>
      <c r="B5985" s="3" t="s">
        <v>235</v>
      </c>
      <c r="C5985" s="3" t="s">
        <v>78</v>
      </c>
      <c r="D5985" s="4">
        <v>1318290.8899084653</v>
      </c>
      <c r="E5985" t="str">
        <f t="shared" si="186"/>
        <v>Mar</v>
      </c>
      <c r="F5985" t="str">
        <f t="shared" si="187"/>
        <v>2017</v>
      </c>
    </row>
    <row r="5986" spans="1:6" x14ac:dyDescent="0.25">
      <c r="A5986" s="5" t="s">
        <v>249</v>
      </c>
      <c r="B5986" s="3" t="s">
        <v>235</v>
      </c>
      <c r="C5986" s="3" t="s">
        <v>79</v>
      </c>
      <c r="D5986" s="4">
        <v>1303513.1532061517</v>
      </c>
      <c r="E5986" t="str">
        <f t="shared" si="186"/>
        <v>Apr</v>
      </c>
      <c r="F5986" t="str">
        <f t="shared" si="187"/>
        <v>2017</v>
      </c>
    </row>
    <row r="5987" spans="1:6" x14ac:dyDescent="0.25">
      <c r="A5987" s="5" t="s">
        <v>249</v>
      </c>
      <c r="B5987" s="3" t="s">
        <v>235</v>
      </c>
      <c r="C5987" s="3" t="s">
        <v>80</v>
      </c>
      <c r="D5987" s="4">
        <v>1275684.9846015272</v>
      </c>
      <c r="E5987" t="str">
        <f t="shared" si="186"/>
        <v>May</v>
      </c>
      <c r="F5987" t="str">
        <f t="shared" si="187"/>
        <v>2017</v>
      </c>
    </row>
    <row r="5988" spans="1:6" x14ac:dyDescent="0.25">
      <c r="A5988" s="5" t="s">
        <v>249</v>
      </c>
      <c r="B5988" s="3" t="s">
        <v>235</v>
      </c>
      <c r="C5988" s="3" t="s">
        <v>81</v>
      </c>
      <c r="D5988" s="4">
        <v>1248515.4248488229</v>
      </c>
      <c r="E5988" t="str">
        <f t="shared" si="186"/>
        <v>Jun</v>
      </c>
      <c r="F5988" t="str">
        <f t="shared" si="187"/>
        <v>2017</v>
      </c>
    </row>
    <row r="5989" spans="1:6" x14ac:dyDescent="0.25">
      <c r="A5989" s="5" t="s">
        <v>249</v>
      </c>
      <c r="B5989" s="3" t="s">
        <v>235</v>
      </c>
      <c r="C5989" s="3" t="s">
        <v>82</v>
      </c>
      <c r="D5989" s="4">
        <v>1227324.5016694209</v>
      </c>
      <c r="E5989" t="str">
        <f t="shared" si="186"/>
        <v>Jul</v>
      </c>
      <c r="F5989" t="str">
        <f t="shared" si="187"/>
        <v>2017</v>
      </c>
    </row>
    <row r="5990" spans="1:6" x14ac:dyDescent="0.25">
      <c r="A5990" s="5" t="s">
        <v>249</v>
      </c>
      <c r="B5990" s="3" t="s">
        <v>235</v>
      </c>
      <c r="C5990" s="3" t="s">
        <v>83</v>
      </c>
      <c r="D5990" s="4">
        <v>1197064.2780584425</v>
      </c>
      <c r="E5990" t="str">
        <f t="shared" si="186"/>
        <v>Aug</v>
      </c>
      <c r="F5990" t="str">
        <f t="shared" si="187"/>
        <v>2017</v>
      </c>
    </row>
    <row r="5991" spans="1:6" x14ac:dyDescent="0.25">
      <c r="A5991" s="5" t="s">
        <v>249</v>
      </c>
      <c r="B5991" s="3" t="s">
        <v>235</v>
      </c>
      <c r="C5991" s="3" t="s">
        <v>84</v>
      </c>
      <c r="D5991" s="4">
        <v>1175356.1483860393</v>
      </c>
      <c r="E5991" t="str">
        <f t="shared" si="186"/>
        <v>Sep</v>
      </c>
      <c r="F5991" t="str">
        <f t="shared" si="187"/>
        <v>2017</v>
      </c>
    </row>
    <row r="5992" spans="1:6" x14ac:dyDescent="0.25">
      <c r="A5992" s="5" t="s">
        <v>249</v>
      </c>
      <c r="B5992" s="3" t="s">
        <v>235</v>
      </c>
      <c r="C5992" s="3" t="s">
        <v>85</v>
      </c>
      <c r="D5992" s="4">
        <v>1156121.8506101402</v>
      </c>
      <c r="E5992" t="str">
        <f t="shared" si="186"/>
        <v>Oct</v>
      </c>
      <c r="F5992" t="str">
        <f t="shared" si="187"/>
        <v>2017</v>
      </c>
    </row>
    <row r="5993" spans="1:6" x14ac:dyDescent="0.25">
      <c r="A5993" s="5" t="s">
        <v>249</v>
      </c>
      <c r="B5993" s="3" t="s">
        <v>235</v>
      </c>
      <c r="C5993" s="3" t="s">
        <v>86</v>
      </c>
      <c r="D5993" s="4">
        <v>1137624.1155222701</v>
      </c>
      <c r="E5993" t="str">
        <f t="shared" si="186"/>
        <v>Nov</v>
      </c>
      <c r="F5993" t="str">
        <f t="shared" si="187"/>
        <v>2017</v>
      </c>
    </row>
    <row r="5994" spans="1:6" x14ac:dyDescent="0.25">
      <c r="A5994" s="5" t="s">
        <v>249</v>
      </c>
      <c r="B5994" s="3" t="s">
        <v>235</v>
      </c>
      <c r="C5994" s="3" t="s">
        <v>87</v>
      </c>
      <c r="D5994" s="4">
        <v>1475686.4964066874</v>
      </c>
      <c r="E5994" t="str">
        <f t="shared" si="186"/>
        <v>Dec</v>
      </c>
      <c r="F5994" t="str">
        <f t="shared" si="187"/>
        <v>2017</v>
      </c>
    </row>
    <row r="5995" spans="1:6" x14ac:dyDescent="0.25">
      <c r="A5995" s="5" t="s">
        <v>249</v>
      </c>
      <c r="B5995" s="3" t="s">
        <v>235</v>
      </c>
      <c r="C5995" s="3" t="s">
        <v>88</v>
      </c>
      <c r="D5995" s="4">
        <v>1098544.0679485369</v>
      </c>
      <c r="E5995" t="str">
        <f t="shared" si="186"/>
        <v>Jan</v>
      </c>
      <c r="F5995" t="str">
        <f t="shared" si="187"/>
        <v>2018</v>
      </c>
    </row>
    <row r="5996" spans="1:6" x14ac:dyDescent="0.25">
      <c r="A5996" s="5" t="s">
        <v>249</v>
      </c>
      <c r="B5996" s="3" t="s">
        <v>235</v>
      </c>
      <c r="C5996" s="3" t="s">
        <v>89</v>
      </c>
      <c r="D5996" s="4">
        <v>1081830.1707727076</v>
      </c>
      <c r="E5996" t="str">
        <f t="shared" si="186"/>
        <v>Feb</v>
      </c>
      <c r="F5996" t="str">
        <f t="shared" si="187"/>
        <v>2018</v>
      </c>
    </row>
    <row r="5997" spans="1:6" x14ac:dyDescent="0.25">
      <c r="A5997" s="5" t="s">
        <v>249</v>
      </c>
      <c r="B5997" s="3" t="s">
        <v>235</v>
      </c>
      <c r="C5997" s="3" t="s">
        <v>90</v>
      </c>
      <c r="D5997" s="4">
        <v>1059988.9788235959</v>
      </c>
      <c r="E5997" t="str">
        <f t="shared" si="186"/>
        <v>Mar</v>
      </c>
      <c r="F5997" t="str">
        <f t="shared" si="187"/>
        <v>2018</v>
      </c>
    </row>
    <row r="5998" spans="1:6" x14ac:dyDescent="0.25">
      <c r="A5998" s="5" t="s">
        <v>249</v>
      </c>
      <c r="B5998" s="3" t="s">
        <v>235</v>
      </c>
      <c r="C5998" s="3" t="s">
        <v>91</v>
      </c>
      <c r="D5998" s="4">
        <v>1041779.1786028439</v>
      </c>
      <c r="E5998" t="str">
        <f t="shared" si="186"/>
        <v>Apr</v>
      </c>
      <c r="F5998" t="str">
        <f t="shared" si="187"/>
        <v>2018</v>
      </c>
    </row>
    <row r="5999" spans="1:6" x14ac:dyDescent="0.25">
      <c r="A5999" s="5" t="s">
        <v>249</v>
      </c>
      <c r="B5999" s="3" t="s">
        <v>235</v>
      </c>
      <c r="C5999" s="3" t="s">
        <v>92</v>
      </c>
      <c r="D5999" s="4">
        <v>1024758.4264044072</v>
      </c>
      <c r="E5999" t="str">
        <f t="shared" si="186"/>
        <v>May</v>
      </c>
      <c r="F5999" t="str">
        <f t="shared" si="187"/>
        <v>2018</v>
      </c>
    </row>
    <row r="6000" spans="1:6" x14ac:dyDescent="0.25">
      <c r="A6000" s="5" t="s">
        <v>249</v>
      </c>
      <c r="B6000" s="3" t="s">
        <v>235</v>
      </c>
      <c r="C6000" s="3" t="s">
        <v>93</v>
      </c>
      <c r="D6000" s="4">
        <v>1005188.4465631659</v>
      </c>
      <c r="E6000" t="str">
        <f t="shared" si="186"/>
        <v>Jun</v>
      </c>
      <c r="F6000" t="str">
        <f t="shared" si="187"/>
        <v>2018</v>
      </c>
    </row>
    <row r="6001" spans="1:6" x14ac:dyDescent="0.25">
      <c r="A6001" s="5" t="s">
        <v>249</v>
      </c>
      <c r="B6001" s="3" t="s">
        <v>235</v>
      </c>
      <c r="C6001" s="3" t="s">
        <v>94</v>
      </c>
      <c r="D6001" s="4">
        <v>988295.11843627924</v>
      </c>
      <c r="E6001" t="str">
        <f t="shared" si="186"/>
        <v>Jul</v>
      </c>
      <c r="F6001" t="str">
        <f t="shared" si="187"/>
        <v>2018</v>
      </c>
    </row>
    <row r="6002" spans="1:6" x14ac:dyDescent="0.25">
      <c r="A6002" s="5" t="s">
        <v>249</v>
      </c>
      <c r="B6002" s="3" t="s">
        <v>235</v>
      </c>
      <c r="C6002" s="3" t="s">
        <v>95</v>
      </c>
      <c r="D6002" s="4">
        <v>972596.30288020545</v>
      </c>
      <c r="E6002" t="str">
        <f t="shared" si="186"/>
        <v>Aug</v>
      </c>
      <c r="F6002" t="str">
        <f t="shared" si="187"/>
        <v>2018</v>
      </c>
    </row>
    <row r="6003" spans="1:6" x14ac:dyDescent="0.25">
      <c r="A6003" s="5" t="s">
        <v>249</v>
      </c>
      <c r="B6003" s="3" t="s">
        <v>235</v>
      </c>
      <c r="C6003" s="3" t="s">
        <v>96</v>
      </c>
      <c r="D6003" s="4">
        <v>956780.55052826332</v>
      </c>
      <c r="E6003" t="str">
        <f t="shared" si="186"/>
        <v>Sep</v>
      </c>
      <c r="F6003" t="str">
        <f t="shared" si="187"/>
        <v>2018</v>
      </c>
    </row>
    <row r="6004" spans="1:6" x14ac:dyDescent="0.25">
      <c r="A6004" s="5" t="s">
        <v>249</v>
      </c>
      <c r="B6004" s="3" t="s">
        <v>235</v>
      </c>
      <c r="C6004" s="3" t="s">
        <v>97</v>
      </c>
      <c r="D6004" s="4">
        <v>942655.23235853831</v>
      </c>
      <c r="E6004" t="str">
        <f t="shared" si="186"/>
        <v>Oct</v>
      </c>
      <c r="F6004" t="str">
        <f t="shared" si="187"/>
        <v>2018</v>
      </c>
    </row>
    <row r="6005" spans="1:6" x14ac:dyDescent="0.25">
      <c r="A6005" s="5" t="s">
        <v>249</v>
      </c>
      <c r="B6005" s="3" t="s">
        <v>235</v>
      </c>
      <c r="C6005" s="3" t="s">
        <v>98</v>
      </c>
      <c r="D6005" s="4">
        <v>927539.54471219657</v>
      </c>
      <c r="E6005" t="str">
        <f t="shared" si="186"/>
        <v>Nov</v>
      </c>
      <c r="F6005" t="str">
        <f t="shared" si="187"/>
        <v>2018</v>
      </c>
    </row>
    <row r="6006" spans="1:6" x14ac:dyDescent="0.25">
      <c r="A6006" s="5" t="s">
        <v>249</v>
      </c>
      <c r="B6006" s="3" t="s">
        <v>235</v>
      </c>
      <c r="C6006" s="3" t="s">
        <v>99</v>
      </c>
      <c r="D6006" s="4">
        <v>1232258.166738766</v>
      </c>
      <c r="E6006" t="str">
        <f t="shared" si="186"/>
        <v>Dec</v>
      </c>
      <c r="F6006" t="str">
        <f t="shared" si="187"/>
        <v>2018</v>
      </c>
    </row>
    <row r="6007" spans="1:6" x14ac:dyDescent="0.25">
      <c r="A6007" s="5" t="s">
        <v>249</v>
      </c>
      <c r="B6007" s="3" t="s">
        <v>235</v>
      </c>
      <c r="C6007" s="3" t="s">
        <v>100</v>
      </c>
      <c r="D6007" s="4">
        <v>896987.25517078466</v>
      </c>
      <c r="E6007" t="str">
        <f t="shared" si="186"/>
        <v>Jan</v>
      </c>
      <c r="F6007" t="str">
        <f t="shared" si="187"/>
        <v>2019</v>
      </c>
    </row>
    <row r="6008" spans="1:6" x14ac:dyDescent="0.25">
      <c r="A6008" s="5" t="s">
        <v>249</v>
      </c>
      <c r="B6008" s="3" t="s">
        <v>235</v>
      </c>
      <c r="C6008" s="3" t="s">
        <v>101</v>
      </c>
      <c r="D6008" s="4">
        <v>881656.68912196613</v>
      </c>
      <c r="E6008" t="str">
        <f t="shared" si="186"/>
        <v>Feb</v>
      </c>
      <c r="F6008" t="str">
        <f t="shared" si="187"/>
        <v>2019</v>
      </c>
    </row>
    <row r="6009" spans="1:6" x14ac:dyDescent="0.25">
      <c r="A6009" s="5" t="s">
        <v>249</v>
      </c>
      <c r="B6009" s="3" t="s">
        <v>235</v>
      </c>
      <c r="C6009" s="3" t="s">
        <v>102</v>
      </c>
      <c r="D6009" s="4">
        <v>870541.95209795772</v>
      </c>
      <c r="E6009" t="str">
        <f t="shared" si="186"/>
        <v>Mar</v>
      </c>
      <c r="F6009" t="str">
        <f t="shared" si="187"/>
        <v>2019</v>
      </c>
    </row>
    <row r="6010" spans="1:6" x14ac:dyDescent="0.25">
      <c r="A6010" s="5" t="s">
        <v>249</v>
      </c>
      <c r="B6010" s="3" t="s">
        <v>235</v>
      </c>
      <c r="C6010" s="3" t="s">
        <v>103</v>
      </c>
      <c r="D6010" s="4">
        <v>855824.77923758083</v>
      </c>
      <c r="E6010" t="str">
        <f t="shared" si="186"/>
        <v>Apr</v>
      </c>
      <c r="F6010" t="str">
        <f t="shared" si="187"/>
        <v>2019</v>
      </c>
    </row>
    <row r="6011" spans="1:6" x14ac:dyDescent="0.25">
      <c r="A6011" s="5" t="s">
        <v>249</v>
      </c>
      <c r="B6011" s="3" t="s">
        <v>235</v>
      </c>
      <c r="C6011" s="3" t="s">
        <v>104</v>
      </c>
      <c r="D6011" s="4">
        <v>838573.79102042411</v>
      </c>
      <c r="E6011" t="str">
        <f t="shared" si="186"/>
        <v>May</v>
      </c>
      <c r="F6011" t="str">
        <f t="shared" si="187"/>
        <v>2019</v>
      </c>
    </row>
    <row r="6012" spans="1:6" x14ac:dyDescent="0.25">
      <c r="A6012" s="5" t="s">
        <v>249</v>
      </c>
      <c r="B6012" s="3" t="s">
        <v>235</v>
      </c>
      <c r="C6012" s="3" t="s">
        <v>105</v>
      </c>
      <c r="D6012" s="4">
        <v>824464.36536201066</v>
      </c>
      <c r="E6012" t="str">
        <f t="shared" si="186"/>
        <v>Jun</v>
      </c>
      <c r="F6012" t="str">
        <f t="shared" si="187"/>
        <v>2019</v>
      </c>
    </row>
    <row r="6013" spans="1:6" x14ac:dyDescent="0.25">
      <c r="A6013" s="5" t="s">
        <v>249</v>
      </c>
      <c r="B6013" s="3" t="s">
        <v>235</v>
      </c>
      <c r="C6013" s="3" t="s">
        <v>106</v>
      </c>
      <c r="D6013" s="4">
        <v>812633.29768452572</v>
      </c>
      <c r="E6013" t="str">
        <f t="shared" si="186"/>
        <v>Jul</v>
      </c>
      <c r="F6013" t="str">
        <f t="shared" si="187"/>
        <v>2019</v>
      </c>
    </row>
    <row r="6014" spans="1:6" x14ac:dyDescent="0.25">
      <c r="A6014" s="5" t="s">
        <v>249</v>
      </c>
      <c r="B6014" s="3" t="s">
        <v>235</v>
      </c>
      <c r="C6014" s="3" t="s">
        <v>107</v>
      </c>
      <c r="D6014" s="4">
        <v>800087.80622757238</v>
      </c>
      <c r="E6014" t="str">
        <f t="shared" si="186"/>
        <v>Aug</v>
      </c>
      <c r="F6014" t="str">
        <f t="shared" si="187"/>
        <v>2019</v>
      </c>
    </row>
    <row r="6015" spans="1:6" x14ac:dyDescent="0.25">
      <c r="A6015" s="5" t="s">
        <v>249</v>
      </c>
      <c r="B6015" s="3" t="s">
        <v>235</v>
      </c>
      <c r="C6015" s="3" t="s">
        <v>108</v>
      </c>
      <c r="D6015" s="4">
        <v>790669.7630984952</v>
      </c>
      <c r="E6015" t="str">
        <f t="shared" si="186"/>
        <v>Sep</v>
      </c>
      <c r="F6015" t="str">
        <f t="shared" si="187"/>
        <v>2019</v>
      </c>
    </row>
    <row r="6016" spans="1:6" x14ac:dyDescent="0.25">
      <c r="A6016" s="5" t="s">
        <v>249</v>
      </c>
      <c r="B6016" s="3" t="s">
        <v>235</v>
      </c>
      <c r="C6016" s="3" t="s">
        <v>109</v>
      </c>
      <c r="D6016" s="4">
        <v>781356.82594968157</v>
      </c>
      <c r="E6016" t="str">
        <f t="shared" si="186"/>
        <v>Oct</v>
      </c>
      <c r="F6016" t="str">
        <f t="shared" si="187"/>
        <v>2019</v>
      </c>
    </row>
    <row r="6017" spans="1:6" x14ac:dyDescent="0.25">
      <c r="A6017" s="5" t="s">
        <v>249</v>
      </c>
      <c r="B6017" s="3" t="s">
        <v>235</v>
      </c>
      <c r="C6017" s="3" t="s">
        <v>110</v>
      </c>
      <c r="D6017" s="4">
        <v>765511.69857433368</v>
      </c>
      <c r="E6017" t="str">
        <f t="shared" si="186"/>
        <v>Nov</v>
      </c>
      <c r="F6017" t="str">
        <f t="shared" si="187"/>
        <v>2019</v>
      </c>
    </row>
    <row r="6018" spans="1:6" x14ac:dyDescent="0.25">
      <c r="A6018" s="5" t="s">
        <v>249</v>
      </c>
      <c r="B6018" s="3" t="s">
        <v>235</v>
      </c>
      <c r="C6018" s="3" t="s">
        <v>111</v>
      </c>
      <c r="D6018" s="4">
        <v>1033295.9186641986</v>
      </c>
      <c r="E6018" t="str">
        <f t="shared" si="186"/>
        <v>Dec</v>
      </c>
      <c r="F6018" t="str">
        <f t="shared" si="187"/>
        <v>2019</v>
      </c>
    </row>
    <row r="6019" spans="1:6" x14ac:dyDescent="0.25">
      <c r="A6019" s="5" t="s">
        <v>249</v>
      </c>
      <c r="B6019" s="3" t="s">
        <v>235</v>
      </c>
      <c r="C6019" s="3" t="s">
        <v>112</v>
      </c>
      <c r="D6019" s="4">
        <v>743388.20389684627</v>
      </c>
      <c r="E6019" t="str">
        <f t="shared" ref="E6019:E6082" si="188">MID(C6019,1,3)</f>
        <v>Jan</v>
      </c>
      <c r="F6019" t="str">
        <f t="shared" ref="F6019:F6082" si="189">MID(C6019,5,4)</f>
        <v>2020</v>
      </c>
    </row>
    <row r="6020" spans="1:6" x14ac:dyDescent="0.25">
      <c r="A6020" s="5" t="s">
        <v>249</v>
      </c>
      <c r="B6020" s="3" t="s">
        <v>235</v>
      </c>
      <c r="C6020" s="3" t="s">
        <v>113</v>
      </c>
      <c r="D6020" s="4">
        <v>732213.79076386197</v>
      </c>
      <c r="E6020" t="str">
        <f t="shared" si="188"/>
        <v>Feb</v>
      </c>
      <c r="F6020" t="str">
        <f t="shared" si="189"/>
        <v>2020</v>
      </c>
    </row>
    <row r="6021" spans="1:6" x14ac:dyDescent="0.25">
      <c r="A6021" s="5" t="s">
        <v>249</v>
      </c>
      <c r="B6021" s="3" t="s">
        <v>235</v>
      </c>
      <c r="C6021" s="3" t="s">
        <v>114</v>
      </c>
      <c r="D6021" s="4">
        <v>719559.633910103</v>
      </c>
      <c r="E6021" t="str">
        <f t="shared" si="188"/>
        <v>Mar</v>
      </c>
      <c r="F6021" t="str">
        <f t="shared" si="189"/>
        <v>2020</v>
      </c>
    </row>
    <row r="6022" spans="1:6" x14ac:dyDescent="0.25">
      <c r="A6022" s="5" t="s">
        <v>249</v>
      </c>
      <c r="B6022" s="3" t="s">
        <v>235</v>
      </c>
      <c r="C6022" s="3" t="s">
        <v>115</v>
      </c>
      <c r="D6022" s="4">
        <v>707078.68315092707</v>
      </c>
      <c r="E6022" t="str">
        <f t="shared" si="188"/>
        <v>Apr</v>
      </c>
      <c r="F6022" t="str">
        <f t="shared" si="189"/>
        <v>2020</v>
      </c>
    </row>
    <row r="6023" spans="1:6" x14ac:dyDescent="0.25">
      <c r="A6023" s="5" t="s">
        <v>249</v>
      </c>
      <c r="B6023" s="3" t="s">
        <v>235</v>
      </c>
      <c r="C6023" s="3" t="s">
        <v>116</v>
      </c>
      <c r="D6023" s="4">
        <v>695327.07017657207</v>
      </c>
      <c r="E6023" t="str">
        <f t="shared" si="188"/>
        <v>May</v>
      </c>
      <c r="F6023" t="str">
        <f t="shared" si="189"/>
        <v>2020</v>
      </c>
    </row>
    <row r="6024" spans="1:6" x14ac:dyDescent="0.25">
      <c r="A6024" s="5" t="s">
        <v>249</v>
      </c>
      <c r="B6024" s="3" t="s">
        <v>235</v>
      </c>
      <c r="C6024" s="3" t="s">
        <v>117</v>
      </c>
      <c r="D6024" s="4">
        <v>687543.82612319558</v>
      </c>
      <c r="E6024" t="str">
        <f t="shared" si="188"/>
        <v>Jun</v>
      </c>
      <c r="F6024" t="str">
        <f t="shared" si="189"/>
        <v>2020</v>
      </c>
    </row>
    <row r="6025" spans="1:6" x14ac:dyDescent="0.25">
      <c r="A6025" s="5" t="s">
        <v>249</v>
      </c>
      <c r="B6025" s="3" t="s">
        <v>235</v>
      </c>
      <c r="C6025" s="3" t="s">
        <v>118</v>
      </c>
      <c r="D6025" s="4">
        <v>678181.73689291719</v>
      </c>
      <c r="E6025" t="str">
        <f t="shared" si="188"/>
        <v>Jul</v>
      </c>
      <c r="F6025" t="str">
        <f t="shared" si="189"/>
        <v>2020</v>
      </c>
    </row>
    <row r="6026" spans="1:6" x14ac:dyDescent="0.25">
      <c r="A6026" s="5" t="s">
        <v>249</v>
      </c>
      <c r="B6026" s="3" t="s">
        <v>235</v>
      </c>
      <c r="C6026" s="3" t="s">
        <v>119</v>
      </c>
      <c r="D6026" s="4">
        <v>663634.13638244686</v>
      </c>
      <c r="E6026" t="str">
        <f t="shared" si="188"/>
        <v>Aug</v>
      </c>
      <c r="F6026" t="str">
        <f t="shared" si="189"/>
        <v>2020</v>
      </c>
    </row>
    <row r="6027" spans="1:6" x14ac:dyDescent="0.25">
      <c r="A6027" s="5" t="s">
        <v>249</v>
      </c>
      <c r="B6027" s="3" t="s">
        <v>235</v>
      </c>
      <c r="C6027" s="3" t="s">
        <v>120</v>
      </c>
      <c r="D6027" s="4">
        <v>654167.77509014844</v>
      </c>
      <c r="E6027" t="str">
        <f t="shared" si="188"/>
        <v>Sep</v>
      </c>
      <c r="F6027" t="str">
        <f t="shared" si="189"/>
        <v>2020</v>
      </c>
    </row>
    <row r="6028" spans="1:6" x14ac:dyDescent="0.25">
      <c r="A6028" s="5" t="s">
        <v>249</v>
      </c>
      <c r="B6028" s="3" t="s">
        <v>235</v>
      </c>
      <c r="C6028" s="3" t="s">
        <v>121</v>
      </c>
      <c r="D6028" s="4">
        <v>651256.07478419575</v>
      </c>
      <c r="E6028" t="str">
        <f t="shared" si="188"/>
        <v>Oct</v>
      </c>
      <c r="F6028" t="str">
        <f t="shared" si="189"/>
        <v>2020</v>
      </c>
    </row>
    <row r="6029" spans="1:6" x14ac:dyDescent="0.25">
      <c r="A6029" s="5" t="s">
        <v>249</v>
      </c>
      <c r="B6029" s="3" t="s">
        <v>235</v>
      </c>
      <c r="C6029" s="3" t="s">
        <v>122</v>
      </c>
      <c r="D6029" s="4">
        <v>639947.53389420756</v>
      </c>
      <c r="E6029" t="str">
        <f t="shared" si="188"/>
        <v>Nov</v>
      </c>
      <c r="F6029" t="str">
        <f t="shared" si="189"/>
        <v>2020</v>
      </c>
    </row>
    <row r="6030" spans="1:6" x14ac:dyDescent="0.25">
      <c r="A6030" s="5" t="s">
        <v>249</v>
      </c>
      <c r="B6030" s="3" t="s">
        <v>235</v>
      </c>
      <c r="C6030" s="3" t="s">
        <v>123</v>
      </c>
      <c r="D6030" s="4">
        <v>875844.37599361141</v>
      </c>
      <c r="E6030" t="str">
        <f t="shared" si="188"/>
        <v>Dec</v>
      </c>
      <c r="F6030" t="str">
        <f t="shared" si="189"/>
        <v>2020</v>
      </c>
    </row>
    <row r="6031" spans="1:6" x14ac:dyDescent="0.25">
      <c r="A6031" s="5" t="s">
        <v>249</v>
      </c>
      <c r="B6031" s="3" t="s">
        <v>235</v>
      </c>
      <c r="C6031" s="3" t="s">
        <v>124</v>
      </c>
      <c r="D6031" s="4">
        <v>616098.05299092201</v>
      </c>
      <c r="E6031" t="str">
        <f t="shared" si="188"/>
        <v>Jan</v>
      </c>
      <c r="F6031" t="str">
        <f t="shared" si="189"/>
        <v>2021</v>
      </c>
    </row>
    <row r="6032" spans="1:6" x14ac:dyDescent="0.25">
      <c r="A6032" s="5" t="s">
        <v>249</v>
      </c>
      <c r="B6032" s="3" t="s">
        <v>235</v>
      </c>
      <c r="C6032" s="3" t="s">
        <v>125</v>
      </c>
      <c r="D6032" s="4">
        <v>606428.42988922924</v>
      </c>
      <c r="E6032" t="str">
        <f t="shared" si="188"/>
        <v>Feb</v>
      </c>
      <c r="F6032" t="str">
        <f t="shared" si="189"/>
        <v>2021</v>
      </c>
    </row>
    <row r="6033" spans="1:6" x14ac:dyDescent="0.25">
      <c r="A6033" s="5" t="s">
        <v>249</v>
      </c>
      <c r="B6033" s="3" t="s">
        <v>235</v>
      </c>
      <c r="C6033" s="3" t="s">
        <v>126</v>
      </c>
      <c r="D6033" s="4">
        <v>596059.35769562388</v>
      </c>
      <c r="E6033" t="str">
        <f t="shared" si="188"/>
        <v>Mar</v>
      </c>
      <c r="F6033" t="str">
        <f t="shared" si="189"/>
        <v>2021</v>
      </c>
    </row>
    <row r="6034" spans="1:6" x14ac:dyDescent="0.25">
      <c r="A6034" s="5" t="s">
        <v>249</v>
      </c>
      <c r="B6034" s="3" t="s">
        <v>235</v>
      </c>
      <c r="C6034" s="3" t="s">
        <v>127</v>
      </c>
      <c r="D6034" s="4">
        <v>588327.10875576688</v>
      </c>
      <c r="E6034" t="str">
        <f t="shared" si="188"/>
        <v>Apr</v>
      </c>
      <c r="F6034" t="str">
        <f t="shared" si="189"/>
        <v>2021</v>
      </c>
    </row>
    <row r="6035" spans="1:6" x14ac:dyDescent="0.25">
      <c r="A6035" s="5" t="s">
        <v>249</v>
      </c>
      <c r="B6035" s="3" t="s">
        <v>235</v>
      </c>
      <c r="C6035" s="3" t="s">
        <v>128</v>
      </c>
      <c r="D6035" s="4">
        <v>579886.32262780936</v>
      </c>
      <c r="E6035" t="str">
        <f t="shared" si="188"/>
        <v>May</v>
      </c>
      <c r="F6035" t="str">
        <f t="shared" si="189"/>
        <v>2021</v>
      </c>
    </row>
    <row r="6036" spans="1:6" x14ac:dyDescent="0.25">
      <c r="A6036" s="5" t="s">
        <v>249</v>
      </c>
      <c r="B6036" s="3" t="s">
        <v>235</v>
      </c>
      <c r="C6036" s="3" t="s">
        <v>129</v>
      </c>
      <c r="D6036" s="4">
        <v>572887.96694177703</v>
      </c>
      <c r="E6036" t="str">
        <f t="shared" si="188"/>
        <v>Jun</v>
      </c>
      <c r="F6036" t="str">
        <f t="shared" si="189"/>
        <v>2021</v>
      </c>
    </row>
    <row r="6037" spans="1:6" x14ac:dyDescent="0.25">
      <c r="A6037" s="5" t="s">
        <v>249</v>
      </c>
      <c r="B6037" s="3" t="s">
        <v>235</v>
      </c>
      <c r="C6037" s="3" t="s">
        <v>130</v>
      </c>
      <c r="D6037" s="4">
        <v>565865.21519326081</v>
      </c>
      <c r="E6037" t="str">
        <f t="shared" si="188"/>
        <v>Jul</v>
      </c>
      <c r="F6037" t="str">
        <f t="shared" si="189"/>
        <v>2021</v>
      </c>
    </row>
    <row r="6038" spans="1:6" x14ac:dyDescent="0.25">
      <c r="A6038" s="5" t="s">
        <v>249</v>
      </c>
      <c r="B6038" s="3" t="s">
        <v>235</v>
      </c>
      <c r="C6038" s="3" t="s">
        <v>131</v>
      </c>
      <c r="D6038" s="4">
        <v>561693.60006579419</v>
      </c>
      <c r="E6038" t="str">
        <f t="shared" si="188"/>
        <v>Aug</v>
      </c>
      <c r="F6038" t="str">
        <f t="shared" si="189"/>
        <v>2021</v>
      </c>
    </row>
    <row r="6039" spans="1:6" x14ac:dyDescent="0.25">
      <c r="A6039" s="5" t="s">
        <v>249</v>
      </c>
      <c r="B6039" s="3" t="s">
        <v>235</v>
      </c>
      <c r="C6039" s="3" t="s">
        <v>132</v>
      </c>
      <c r="D6039" s="4">
        <v>553914.29706932371</v>
      </c>
      <c r="E6039" t="str">
        <f t="shared" si="188"/>
        <v>Sep</v>
      </c>
      <c r="F6039" t="str">
        <f t="shared" si="189"/>
        <v>2021</v>
      </c>
    </row>
    <row r="6040" spans="1:6" x14ac:dyDescent="0.25">
      <c r="A6040" s="5" t="s">
        <v>249</v>
      </c>
      <c r="B6040" s="3" t="s">
        <v>235</v>
      </c>
      <c r="C6040" s="3" t="s">
        <v>133</v>
      </c>
      <c r="D6040" s="4">
        <v>542643.96025233844</v>
      </c>
      <c r="E6040" t="str">
        <f t="shared" si="188"/>
        <v>Oct</v>
      </c>
      <c r="F6040" t="str">
        <f t="shared" si="189"/>
        <v>2021</v>
      </c>
    </row>
    <row r="6041" spans="1:6" x14ac:dyDescent="0.25">
      <c r="A6041" s="5" t="s">
        <v>249</v>
      </c>
      <c r="B6041" s="3" t="s">
        <v>235</v>
      </c>
      <c r="C6041" s="3" t="s">
        <v>134</v>
      </c>
      <c r="D6041" s="4">
        <v>485819.46229645162</v>
      </c>
      <c r="E6041" t="str">
        <f t="shared" si="188"/>
        <v>Nov</v>
      </c>
      <c r="F6041" t="str">
        <f t="shared" si="189"/>
        <v>2021</v>
      </c>
    </row>
    <row r="6042" spans="1:6" x14ac:dyDescent="0.25">
      <c r="A6042" s="5" t="s">
        <v>249</v>
      </c>
      <c r="B6042" s="3" t="s">
        <v>235</v>
      </c>
      <c r="C6042" s="3" t="s">
        <v>135</v>
      </c>
      <c r="D6042" s="4">
        <v>505202.16965022183</v>
      </c>
      <c r="E6042" t="str">
        <f t="shared" si="188"/>
        <v>Dec</v>
      </c>
      <c r="F6042" t="str">
        <f t="shared" si="189"/>
        <v>2021</v>
      </c>
    </row>
    <row r="6043" spans="1:6" x14ac:dyDescent="0.25">
      <c r="A6043" s="5" t="s">
        <v>249</v>
      </c>
      <c r="B6043" s="3" t="s">
        <v>235</v>
      </c>
      <c r="C6043" s="3" t="s">
        <v>136</v>
      </c>
      <c r="D6043" s="4">
        <v>282089.15666646708</v>
      </c>
      <c r="E6043" t="str">
        <f t="shared" si="188"/>
        <v>Jan</v>
      </c>
      <c r="F6043" t="str">
        <f t="shared" si="189"/>
        <v>2022</v>
      </c>
    </row>
    <row r="6044" spans="1:6" x14ac:dyDescent="0.25">
      <c r="A6044" s="5" t="s">
        <v>249</v>
      </c>
      <c r="B6044" s="3" t="s">
        <v>235</v>
      </c>
      <c r="C6044" s="3" t="s">
        <v>137</v>
      </c>
      <c r="D6044" s="4">
        <v>279277.57721071731</v>
      </c>
      <c r="E6044" t="str">
        <f t="shared" si="188"/>
        <v>Feb</v>
      </c>
      <c r="F6044" t="str">
        <f t="shared" si="189"/>
        <v>2022</v>
      </c>
    </row>
    <row r="6045" spans="1:6" x14ac:dyDescent="0.25">
      <c r="A6045" s="5" t="s">
        <v>249</v>
      </c>
      <c r="B6045" s="3" t="s">
        <v>235</v>
      </c>
      <c r="C6045" s="3" t="s">
        <v>138</v>
      </c>
      <c r="D6045" s="4">
        <v>275773.2639549434</v>
      </c>
      <c r="E6045" t="str">
        <f t="shared" si="188"/>
        <v>Mar</v>
      </c>
      <c r="F6045" t="str">
        <f t="shared" si="189"/>
        <v>2022</v>
      </c>
    </row>
    <row r="6046" spans="1:6" x14ac:dyDescent="0.25">
      <c r="A6046" s="5" t="s">
        <v>249</v>
      </c>
      <c r="B6046" s="3" t="s">
        <v>235</v>
      </c>
      <c r="C6046" s="3" t="s">
        <v>139</v>
      </c>
      <c r="D6046" s="4">
        <v>272480.47172853473</v>
      </c>
      <c r="E6046" t="str">
        <f t="shared" si="188"/>
        <v>Apr</v>
      </c>
      <c r="F6046" t="str">
        <f t="shared" si="189"/>
        <v>2022</v>
      </c>
    </row>
    <row r="6047" spans="1:6" x14ac:dyDescent="0.25">
      <c r="A6047" s="5" t="s">
        <v>249</v>
      </c>
      <c r="B6047" s="3" t="s">
        <v>235</v>
      </c>
      <c r="C6047" s="3" t="s">
        <v>140</v>
      </c>
      <c r="D6047" s="4">
        <v>269157.20533324085</v>
      </c>
      <c r="E6047" t="str">
        <f t="shared" si="188"/>
        <v>May</v>
      </c>
      <c r="F6047" t="str">
        <f t="shared" si="189"/>
        <v>2022</v>
      </c>
    </row>
    <row r="6048" spans="1:6" x14ac:dyDescent="0.25">
      <c r="A6048" s="5" t="s">
        <v>249</v>
      </c>
      <c r="B6048" s="3" t="s">
        <v>235</v>
      </c>
      <c r="C6048" s="3" t="s">
        <v>141</v>
      </c>
      <c r="D6048" s="4">
        <v>265823.9617025145</v>
      </c>
      <c r="E6048" t="str">
        <f t="shared" si="188"/>
        <v>Jun</v>
      </c>
      <c r="F6048" t="str">
        <f t="shared" si="189"/>
        <v>2022</v>
      </c>
    </row>
    <row r="6049" spans="1:6" x14ac:dyDescent="0.25">
      <c r="A6049" s="5" t="s">
        <v>249</v>
      </c>
      <c r="B6049" s="3" t="s">
        <v>235</v>
      </c>
      <c r="C6049" s="3" t="s">
        <v>142</v>
      </c>
      <c r="D6049" s="4">
        <v>262721.78924404178</v>
      </c>
      <c r="E6049" t="str">
        <f t="shared" si="188"/>
        <v>Jul</v>
      </c>
      <c r="F6049" t="str">
        <f t="shared" si="189"/>
        <v>2022</v>
      </c>
    </row>
    <row r="6050" spans="1:6" x14ac:dyDescent="0.25">
      <c r="A6050" s="5" t="s">
        <v>249</v>
      </c>
      <c r="B6050" s="3" t="s">
        <v>235</v>
      </c>
      <c r="C6050" s="3" t="s">
        <v>143</v>
      </c>
      <c r="D6050" s="4">
        <v>259766.93101552338</v>
      </c>
      <c r="E6050" t="str">
        <f t="shared" si="188"/>
        <v>Aug</v>
      </c>
      <c r="F6050" t="str">
        <f t="shared" si="189"/>
        <v>2022</v>
      </c>
    </row>
    <row r="6051" spans="1:6" x14ac:dyDescent="0.25">
      <c r="A6051" s="5" t="s">
        <v>249</v>
      </c>
      <c r="B6051" s="3" t="s">
        <v>235</v>
      </c>
      <c r="C6051" s="3" t="s">
        <v>144</v>
      </c>
      <c r="D6051" s="4">
        <v>256651.44357053403</v>
      </c>
      <c r="E6051" t="str">
        <f t="shared" si="188"/>
        <v>Sep</v>
      </c>
      <c r="F6051" t="str">
        <f t="shared" si="189"/>
        <v>2022</v>
      </c>
    </row>
    <row r="6052" spans="1:6" x14ac:dyDescent="0.25">
      <c r="A6052" s="5" t="s">
        <v>249</v>
      </c>
      <c r="B6052" s="3" t="s">
        <v>235</v>
      </c>
      <c r="C6052" s="3" t="s">
        <v>145</v>
      </c>
      <c r="D6052" s="4">
        <v>253622.27658258402</v>
      </c>
      <c r="E6052" t="str">
        <f t="shared" si="188"/>
        <v>Oct</v>
      </c>
      <c r="F6052" t="str">
        <f t="shared" si="189"/>
        <v>2022</v>
      </c>
    </row>
    <row r="6053" spans="1:6" x14ac:dyDescent="0.25">
      <c r="A6053" s="5" t="s">
        <v>249</v>
      </c>
      <c r="B6053" s="3" t="s">
        <v>235</v>
      </c>
      <c r="C6053" s="3" t="s">
        <v>146</v>
      </c>
      <c r="D6053" s="4">
        <v>250406.27452193518</v>
      </c>
      <c r="E6053" t="str">
        <f t="shared" si="188"/>
        <v>Nov</v>
      </c>
      <c r="F6053" t="str">
        <f t="shared" si="189"/>
        <v>2022</v>
      </c>
    </row>
    <row r="6054" spans="1:6" x14ac:dyDescent="0.25">
      <c r="A6054" s="5" t="s">
        <v>249</v>
      </c>
      <c r="B6054" s="3" t="s">
        <v>235</v>
      </c>
      <c r="C6054" s="3" t="s">
        <v>147</v>
      </c>
      <c r="D6054" s="4">
        <v>436657.18602296471</v>
      </c>
      <c r="E6054" t="str">
        <f t="shared" si="188"/>
        <v>Dec</v>
      </c>
      <c r="F6054" t="str">
        <f t="shared" si="189"/>
        <v>2022</v>
      </c>
    </row>
    <row r="6055" spans="1:6" x14ac:dyDescent="0.25">
      <c r="A6055" s="5" t="s">
        <v>249</v>
      </c>
      <c r="B6055" s="3" t="s">
        <v>235</v>
      </c>
      <c r="C6055" s="3" t="s">
        <v>148</v>
      </c>
      <c r="D6055" s="4">
        <v>244194.37139445479</v>
      </c>
      <c r="E6055" t="str">
        <f t="shared" si="188"/>
        <v>Jan</v>
      </c>
      <c r="F6055" t="str">
        <f t="shared" si="189"/>
        <v>2023</v>
      </c>
    </row>
    <row r="6056" spans="1:6" x14ac:dyDescent="0.25">
      <c r="A6056" s="5" t="s">
        <v>249</v>
      </c>
      <c r="B6056" s="3" t="s">
        <v>235</v>
      </c>
      <c r="C6056" s="3" t="s">
        <v>149</v>
      </c>
      <c r="D6056" s="4">
        <v>241232.75053422639</v>
      </c>
      <c r="E6056" t="str">
        <f t="shared" si="188"/>
        <v>Feb</v>
      </c>
      <c r="F6056" t="str">
        <f t="shared" si="189"/>
        <v>2023</v>
      </c>
    </row>
    <row r="6057" spans="1:6" x14ac:dyDescent="0.25">
      <c r="A6057" s="5" t="s">
        <v>249</v>
      </c>
      <c r="B6057" s="3" t="s">
        <v>235</v>
      </c>
      <c r="C6057" s="3" t="s">
        <v>150</v>
      </c>
      <c r="D6057" s="4">
        <v>238126.98737784513</v>
      </c>
      <c r="E6057" t="str">
        <f t="shared" si="188"/>
        <v>Mar</v>
      </c>
      <c r="F6057" t="str">
        <f t="shared" si="189"/>
        <v>2023</v>
      </c>
    </row>
    <row r="6058" spans="1:6" x14ac:dyDescent="0.25">
      <c r="A6058" s="5" t="s">
        <v>249</v>
      </c>
      <c r="B6058" s="3" t="s">
        <v>235</v>
      </c>
      <c r="C6058" s="3" t="s">
        <v>151</v>
      </c>
      <c r="D6058" s="4">
        <v>234961.12014809059</v>
      </c>
      <c r="E6058" t="str">
        <f t="shared" si="188"/>
        <v>Apr</v>
      </c>
      <c r="F6058" t="str">
        <f t="shared" si="189"/>
        <v>2023</v>
      </c>
    </row>
    <row r="6059" spans="1:6" x14ac:dyDescent="0.25">
      <c r="A6059" s="5" t="s">
        <v>249</v>
      </c>
      <c r="B6059" s="3" t="s">
        <v>235</v>
      </c>
      <c r="C6059" s="3" t="s">
        <v>152</v>
      </c>
      <c r="D6059" s="4">
        <v>232060.17670446751</v>
      </c>
      <c r="E6059" t="str">
        <f t="shared" si="188"/>
        <v>May</v>
      </c>
      <c r="F6059" t="str">
        <f t="shared" si="189"/>
        <v>2023</v>
      </c>
    </row>
    <row r="6060" spans="1:6" x14ac:dyDescent="0.25">
      <c r="A6060" s="5" t="s">
        <v>249</v>
      </c>
      <c r="B6060" s="3" t="s">
        <v>235</v>
      </c>
      <c r="C6060" s="3" t="s">
        <v>153</v>
      </c>
      <c r="D6060" s="4">
        <v>229253.5400492794</v>
      </c>
      <c r="E6060" t="str">
        <f t="shared" si="188"/>
        <v>Jun</v>
      </c>
      <c r="F6060" t="str">
        <f t="shared" si="189"/>
        <v>2023</v>
      </c>
    </row>
    <row r="6061" spans="1:6" x14ac:dyDescent="0.25">
      <c r="A6061" s="5" t="s">
        <v>249</v>
      </c>
      <c r="B6061" s="3" t="s">
        <v>235</v>
      </c>
      <c r="C6061" s="3" t="s">
        <v>154</v>
      </c>
      <c r="D6061" s="4">
        <v>226262.22759590729</v>
      </c>
      <c r="E6061" t="str">
        <f t="shared" si="188"/>
        <v>Jul</v>
      </c>
      <c r="F6061" t="str">
        <f t="shared" si="189"/>
        <v>2023</v>
      </c>
    </row>
    <row r="6062" spans="1:6" x14ac:dyDescent="0.25">
      <c r="A6062" s="5" t="s">
        <v>249</v>
      </c>
      <c r="B6062" s="3" t="s">
        <v>235</v>
      </c>
      <c r="C6062" s="3" t="s">
        <v>155</v>
      </c>
      <c r="D6062" s="4">
        <v>223502.01127296418</v>
      </c>
      <c r="E6062" t="str">
        <f t="shared" si="188"/>
        <v>Aug</v>
      </c>
      <c r="F6062" t="str">
        <f t="shared" si="189"/>
        <v>2023</v>
      </c>
    </row>
    <row r="6063" spans="1:6" x14ac:dyDescent="0.25">
      <c r="A6063" s="5" t="s">
        <v>249</v>
      </c>
      <c r="B6063" s="3" t="s">
        <v>235</v>
      </c>
      <c r="C6063" s="3" t="s">
        <v>156</v>
      </c>
      <c r="D6063" s="4">
        <v>220763.60405347211</v>
      </c>
      <c r="E6063" t="str">
        <f t="shared" si="188"/>
        <v>Sep</v>
      </c>
      <c r="F6063" t="str">
        <f t="shared" si="189"/>
        <v>2023</v>
      </c>
    </row>
    <row r="6064" spans="1:6" x14ac:dyDescent="0.25">
      <c r="A6064" s="5" t="s">
        <v>249</v>
      </c>
      <c r="B6064" s="3" t="s">
        <v>235</v>
      </c>
      <c r="C6064" s="3" t="s">
        <v>157</v>
      </c>
      <c r="D6064" s="4">
        <v>217590.94728109625</v>
      </c>
      <c r="E6064" t="str">
        <f t="shared" si="188"/>
        <v>Oct</v>
      </c>
      <c r="F6064" t="str">
        <f t="shared" si="189"/>
        <v>2023</v>
      </c>
    </row>
    <row r="6065" spans="1:6" x14ac:dyDescent="0.25">
      <c r="A6065" s="5" t="s">
        <v>249</v>
      </c>
      <c r="B6065" s="3" t="s">
        <v>235</v>
      </c>
      <c r="C6065" s="3" t="s">
        <v>158</v>
      </c>
      <c r="D6065" s="4">
        <v>214398.04526084781</v>
      </c>
      <c r="E6065" t="str">
        <f t="shared" si="188"/>
        <v>Nov</v>
      </c>
      <c r="F6065" t="str">
        <f t="shared" si="189"/>
        <v>2023</v>
      </c>
    </row>
    <row r="6066" spans="1:6" x14ac:dyDescent="0.25">
      <c r="A6066" s="5" t="s">
        <v>249</v>
      </c>
      <c r="B6066" s="3" t="s">
        <v>235</v>
      </c>
      <c r="C6066" s="3" t="s">
        <v>159</v>
      </c>
      <c r="D6066" s="4">
        <v>369239.84423166612</v>
      </c>
      <c r="E6066" t="str">
        <f t="shared" si="188"/>
        <v>Dec</v>
      </c>
      <c r="F6066" t="str">
        <f t="shared" si="189"/>
        <v>2023</v>
      </c>
    </row>
    <row r="6067" spans="1:6" x14ac:dyDescent="0.25">
      <c r="A6067" s="5" t="s">
        <v>249</v>
      </c>
      <c r="B6067" s="3" t="s">
        <v>235</v>
      </c>
      <c r="C6067" s="3" t="s">
        <v>160</v>
      </c>
      <c r="D6067" s="4">
        <v>205986.16679566517</v>
      </c>
      <c r="E6067" t="str">
        <f t="shared" si="188"/>
        <v>Jan</v>
      </c>
      <c r="F6067" t="str">
        <f t="shared" si="189"/>
        <v>2024</v>
      </c>
    </row>
    <row r="6068" spans="1:6" x14ac:dyDescent="0.25">
      <c r="A6068" s="5" t="s">
        <v>249</v>
      </c>
      <c r="B6068" s="3" t="s">
        <v>235</v>
      </c>
      <c r="C6068" s="3" t="s">
        <v>161</v>
      </c>
      <c r="D6068" s="4">
        <v>202139.29128096104</v>
      </c>
      <c r="E6068" t="str">
        <f t="shared" si="188"/>
        <v>Feb</v>
      </c>
      <c r="F6068" t="str">
        <f t="shared" si="189"/>
        <v>2024</v>
      </c>
    </row>
    <row r="6069" spans="1:6" x14ac:dyDescent="0.25">
      <c r="A6069" s="5" t="s">
        <v>249</v>
      </c>
      <c r="B6069" s="3" t="s">
        <v>235</v>
      </c>
      <c r="C6069" s="3" t="s">
        <v>162</v>
      </c>
      <c r="D6069" s="4">
        <v>198752.56773195471</v>
      </c>
      <c r="E6069" t="str">
        <f t="shared" si="188"/>
        <v>Mar</v>
      </c>
      <c r="F6069" t="str">
        <f t="shared" si="189"/>
        <v>2024</v>
      </c>
    </row>
    <row r="6070" spans="1:6" x14ac:dyDescent="0.25">
      <c r="A6070" s="5" t="s">
        <v>249</v>
      </c>
      <c r="B6070" s="3" t="s">
        <v>235</v>
      </c>
      <c r="C6070" s="3" t="s">
        <v>163</v>
      </c>
      <c r="D6070" s="4">
        <v>195480.07896628877</v>
      </c>
      <c r="E6070" t="str">
        <f t="shared" si="188"/>
        <v>Apr</v>
      </c>
      <c r="F6070" t="str">
        <f t="shared" si="189"/>
        <v>2024</v>
      </c>
    </row>
    <row r="6071" spans="1:6" x14ac:dyDescent="0.25">
      <c r="A6071" s="5" t="s">
        <v>249</v>
      </c>
      <c r="B6071" s="3" t="s">
        <v>235</v>
      </c>
      <c r="C6071" s="3" t="s">
        <v>164</v>
      </c>
      <c r="D6071" s="4">
        <v>192498.98293190217</v>
      </c>
      <c r="E6071" t="str">
        <f t="shared" si="188"/>
        <v>May</v>
      </c>
      <c r="F6071" t="str">
        <f t="shared" si="189"/>
        <v>2024</v>
      </c>
    </row>
    <row r="6072" spans="1:6" x14ac:dyDescent="0.25">
      <c r="A6072" s="5" t="s">
        <v>249</v>
      </c>
      <c r="B6072" s="3" t="s">
        <v>235</v>
      </c>
      <c r="C6072" s="3" t="s">
        <v>165</v>
      </c>
      <c r="D6072" s="4">
        <v>189334.28445310163</v>
      </c>
      <c r="E6072" t="str">
        <f t="shared" si="188"/>
        <v>Jun</v>
      </c>
      <c r="F6072" t="str">
        <f t="shared" si="189"/>
        <v>2024</v>
      </c>
    </row>
    <row r="6073" spans="1:6" x14ac:dyDescent="0.25">
      <c r="A6073" s="5" t="s">
        <v>249</v>
      </c>
      <c r="B6073" s="3" t="s">
        <v>235</v>
      </c>
      <c r="C6073" s="3" t="s">
        <v>166</v>
      </c>
      <c r="D6073" s="4">
        <v>186503.93508045794</v>
      </c>
      <c r="E6073" t="str">
        <f t="shared" si="188"/>
        <v>Jul</v>
      </c>
      <c r="F6073" t="str">
        <f t="shared" si="189"/>
        <v>2024</v>
      </c>
    </row>
    <row r="6074" spans="1:6" x14ac:dyDescent="0.25">
      <c r="A6074" s="5" t="s">
        <v>249</v>
      </c>
      <c r="B6074" s="3" t="s">
        <v>235</v>
      </c>
      <c r="C6074" s="3" t="s">
        <v>167</v>
      </c>
      <c r="D6074" s="4">
        <v>183624.60578455331</v>
      </c>
      <c r="E6074" t="str">
        <f t="shared" si="188"/>
        <v>Aug</v>
      </c>
      <c r="F6074" t="str">
        <f t="shared" si="189"/>
        <v>2024</v>
      </c>
    </row>
    <row r="6075" spans="1:6" x14ac:dyDescent="0.25">
      <c r="A6075" s="5" t="s">
        <v>249</v>
      </c>
      <c r="B6075" s="3" t="s">
        <v>235</v>
      </c>
      <c r="C6075" s="3" t="s">
        <v>168</v>
      </c>
      <c r="D6075" s="4">
        <v>180744.23217305203</v>
      </c>
      <c r="E6075" t="str">
        <f t="shared" si="188"/>
        <v>Sep</v>
      </c>
      <c r="F6075" t="str">
        <f t="shared" si="189"/>
        <v>2024</v>
      </c>
    </row>
    <row r="6076" spans="1:6" x14ac:dyDescent="0.25">
      <c r="A6076" s="5" t="s">
        <v>249</v>
      </c>
      <c r="B6076" s="3" t="s">
        <v>235</v>
      </c>
      <c r="C6076" s="3" t="s">
        <v>169</v>
      </c>
      <c r="D6076" s="4">
        <v>177545.16664569575</v>
      </c>
      <c r="E6076" t="str">
        <f t="shared" si="188"/>
        <v>Oct</v>
      </c>
      <c r="F6076" t="str">
        <f t="shared" si="189"/>
        <v>2024</v>
      </c>
    </row>
    <row r="6077" spans="1:6" x14ac:dyDescent="0.25">
      <c r="A6077" s="5" t="s">
        <v>249</v>
      </c>
      <c r="B6077" s="3" t="s">
        <v>235</v>
      </c>
      <c r="C6077" s="3" t="s">
        <v>170</v>
      </c>
      <c r="D6077" s="4">
        <v>174644.35094627205</v>
      </c>
      <c r="E6077" t="str">
        <f t="shared" si="188"/>
        <v>Nov</v>
      </c>
      <c r="F6077" t="str">
        <f t="shared" si="189"/>
        <v>2024</v>
      </c>
    </row>
    <row r="6078" spans="1:6" x14ac:dyDescent="0.25">
      <c r="A6078" s="5" t="s">
        <v>249</v>
      </c>
      <c r="B6078" s="3" t="s">
        <v>235</v>
      </c>
      <c r="C6078" s="3" t="s">
        <v>171</v>
      </c>
      <c r="D6078" s="4">
        <v>294718.42502100306</v>
      </c>
      <c r="E6078" t="str">
        <f t="shared" si="188"/>
        <v>Dec</v>
      </c>
      <c r="F6078" t="str">
        <f t="shared" si="189"/>
        <v>2024</v>
      </c>
    </row>
    <row r="6079" spans="1:6" x14ac:dyDescent="0.25">
      <c r="A6079" s="5" t="s">
        <v>249</v>
      </c>
      <c r="B6079" s="3" t="s">
        <v>235</v>
      </c>
      <c r="C6079" s="3" t="s">
        <v>172</v>
      </c>
      <c r="D6079" s="4">
        <v>168278.8819031943</v>
      </c>
      <c r="E6079" t="str">
        <f t="shared" si="188"/>
        <v>Jan</v>
      </c>
      <c r="F6079" t="str">
        <f t="shared" si="189"/>
        <v>2025</v>
      </c>
    </row>
    <row r="6080" spans="1:6" x14ac:dyDescent="0.25">
      <c r="A6080" s="5" t="s">
        <v>249</v>
      </c>
      <c r="B6080" s="3" t="s">
        <v>235</v>
      </c>
      <c r="C6080" s="3" t="s">
        <v>173</v>
      </c>
      <c r="D6080" s="4">
        <v>165622.95834738246</v>
      </c>
      <c r="E6080" t="str">
        <f t="shared" si="188"/>
        <v>Feb</v>
      </c>
      <c r="F6080" t="str">
        <f t="shared" si="189"/>
        <v>2025</v>
      </c>
    </row>
    <row r="6081" spans="1:6" x14ac:dyDescent="0.25">
      <c r="A6081" s="5" t="s">
        <v>249</v>
      </c>
      <c r="B6081" s="3" t="s">
        <v>235</v>
      </c>
      <c r="C6081" s="3" t="s">
        <v>174</v>
      </c>
      <c r="D6081" s="4">
        <v>162865.80879889129</v>
      </c>
      <c r="E6081" t="str">
        <f t="shared" si="188"/>
        <v>Mar</v>
      </c>
      <c r="F6081" t="str">
        <f t="shared" si="189"/>
        <v>2025</v>
      </c>
    </row>
    <row r="6082" spans="1:6" x14ac:dyDescent="0.25">
      <c r="A6082" s="5" t="s">
        <v>249</v>
      </c>
      <c r="B6082" s="3" t="s">
        <v>235</v>
      </c>
      <c r="C6082" s="3" t="s">
        <v>175</v>
      </c>
      <c r="D6082" s="4">
        <v>160243.67347787789</v>
      </c>
      <c r="E6082" t="str">
        <f t="shared" si="188"/>
        <v>Apr</v>
      </c>
      <c r="F6082" t="str">
        <f t="shared" si="189"/>
        <v>2025</v>
      </c>
    </row>
    <row r="6083" spans="1:6" x14ac:dyDescent="0.25">
      <c r="A6083" s="5" t="s">
        <v>249</v>
      </c>
      <c r="B6083" s="3" t="s">
        <v>235</v>
      </c>
      <c r="C6083" s="3" t="s">
        <v>176</v>
      </c>
      <c r="D6083" s="4">
        <v>157944.42608786729</v>
      </c>
      <c r="E6083" t="str">
        <f t="shared" ref="E6083:E6146" si="190">MID(C6083,1,3)</f>
        <v>May</v>
      </c>
      <c r="F6083" t="str">
        <f t="shared" ref="F6083:F6146" si="191">MID(C6083,5,4)</f>
        <v>2025</v>
      </c>
    </row>
    <row r="6084" spans="1:6" x14ac:dyDescent="0.25">
      <c r="A6084" s="5" t="s">
        <v>249</v>
      </c>
      <c r="B6084" s="3" t="s">
        <v>235</v>
      </c>
      <c r="C6084" s="3" t="s">
        <v>177</v>
      </c>
      <c r="D6084" s="4">
        <v>155412.48337256099</v>
      </c>
      <c r="E6084" t="str">
        <f t="shared" si="190"/>
        <v>Jun</v>
      </c>
      <c r="F6084" t="str">
        <f t="shared" si="191"/>
        <v>2025</v>
      </c>
    </row>
    <row r="6085" spans="1:6" x14ac:dyDescent="0.25">
      <c r="A6085" s="5" t="s">
        <v>249</v>
      </c>
      <c r="B6085" s="3" t="s">
        <v>235</v>
      </c>
      <c r="C6085" s="3" t="s">
        <v>178</v>
      </c>
      <c r="D6085" s="4">
        <v>153232.26368772774</v>
      </c>
      <c r="E6085" t="str">
        <f t="shared" si="190"/>
        <v>Jul</v>
      </c>
      <c r="F6085" t="str">
        <f t="shared" si="191"/>
        <v>2025</v>
      </c>
    </row>
    <row r="6086" spans="1:6" x14ac:dyDescent="0.25">
      <c r="A6086" s="5" t="s">
        <v>249</v>
      </c>
      <c r="B6086" s="3" t="s">
        <v>235</v>
      </c>
      <c r="C6086" s="3" t="s">
        <v>179</v>
      </c>
      <c r="D6086" s="4">
        <v>151094.6331388024</v>
      </c>
      <c r="E6086" t="str">
        <f t="shared" si="190"/>
        <v>Aug</v>
      </c>
      <c r="F6086" t="str">
        <f t="shared" si="191"/>
        <v>2025</v>
      </c>
    </row>
    <row r="6087" spans="1:6" x14ac:dyDescent="0.25">
      <c r="A6087" s="5" t="s">
        <v>249</v>
      </c>
      <c r="B6087" s="3" t="s">
        <v>235</v>
      </c>
      <c r="C6087" s="3" t="s">
        <v>180</v>
      </c>
      <c r="D6087" s="4">
        <v>148484.66187825258</v>
      </c>
      <c r="E6087" t="str">
        <f t="shared" si="190"/>
        <v>Sep</v>
      </c>
      <c r="F6087" t="str">
        <f t="shared" si="191"/>
        <v>2025</v>
      </c>
    </row>
    <row r="6088" spans="1:6" x14ac:dyDescent="0.25">
      <c r="A6088" s="5" t="s">
        <v>249</v>
      </c>
      <c r="B6088" s="3" t="s">
        <v>235</v>
      </c>
      <c r="C6088" s="3" t="s">
        <v>181</v>
      </c>
      <c r="D6088" s="4">
        <v>144555.05217780208</v>
      </c>
      <c r="E6088" t="str">
        <f t="shared" si="190"/>
        <v>Oct</v>
      </c>
      <c r="F6088" t="str">
        <f t="shared" si="191"/>
        <v>2025</v>
      </c>
    </row>
    <row r="6089" spans="1:6" x14ac:dyDescent="0.25">
      <c r="A6089" s="5" t="s">
        <v>249</v>
      </c>
      <c r="B6089" s="3" t="s">
        <v>235</v>
      </c>
      <c r="C6089" s="3" t="s">
        <v>182</v>
      </c>
      <c r="D6089" s="4">
        <v>142898.3278161996</v>
      </c>
      <c r="E6089" t="str">
        <f t="shared" si="190"/>
        <v>Nov</v>
      </c>
      <c r="F6089" t="str">
        <f t="shared" si="191"/>
        <v>2025</v>
      </c>
    </row>
    <row r="6090" spans="1:6" x14ac:dyDescent="0.25">
      <c r="A6090" s="5" t="s">
        <v>249</v>
      </c>
      <c r="B6090" s="3" t="s">
        <v>235</v>
      </c>
      <c r="C6090" s="3" t="s">
        <v>183</v>
      </c>
      <c r="D6090" s="4">
        <v>239472.81228180957</v>
      </c>
      <c r="E6090" t="str">
        <f t="shared" si="190"/>
        <v>Dec</v>
      </c>
      <c r="F6090" t="str">
        <f t="shared" si="191"/>
        <v>2025</v>
      </c>
    </row>
    <row r="6091" spans="1:6" x14ac:dyDescent="0.25">
      <c r="A6091" s="5" t="s">
        <v>249</v>
      </c>
      <c r="B6091" s="3" t="s">
        <v>235</v>
      </c>
      <c r="C6091" s="3" t="s">
        <v>184</v>
      </c>
      <c r="D6091" s="4">
        <v>139834.99473045059</v>
      </c>
      <c r="E6091" t="str">
        <f t="shared" si="190"/>
        <v>Jan</v>
      </c>
      <c r="F6091" t="str">
        <f t="shared" si="191"/>
        <v>2026</v>
      </c>
    </row>
    <row r="6092" spans="1:6" x14ac:dyDescent="0.25">
      <c r="A6092" s="5" t="s">
        <v>249</v>
      </c>
      <c r="B6092" s="3" t="s">
        <v>235</v>
      </c>
      <c r="C6092" s="3" t="s">
        <v>185</v>
      </c>
      <c r="D6092" s="4">
        <v>138317.36717193044</v>
      </c>
      <c r="E6092" t="str">
        <f t="shared" si="190"/>
        <v>Feb</v>
      </c>
      <c r="F6092" t="str">
        <f t="shared" si="191"/>
        <v>2026</v>
      </c>
    </row>
    <row r="6093" spans="1:6" x14ac:dyDescent="0.25">
      <c r="A6093" s="5" t="s">
        <v>249</v>
      </c>
      <c r="B6093" s="3" t="s">
        <v>235</v>
      </c>
      <c r="C6093" s="3" t="s">
        <v>186</v>
      </c>
      <c r="D6093" s="4">
        <v>136793.33528350233</v>
      </c>
      <c r="E6093" t="str">
        <f t="shared" si="190"/>
        <v>Mar</v>
      </c>
      <c r="F6093" t="str">
        <f t="shared" si="191"/>
        <v>2026</v>
      </c>
    </row>
    <row r="6094" spans="1:6" x14ac:dyDescent="0.25">
      <c r="A6094" s="5" t="s">
        <v>249</v>
      </c>
      <c r="B6094" s="3" t="s">
        <v>235</v>
      </c>
      <c r="C6094" s="3" t="s">
        <v>187</v>
      </c>
      <c r="D6094" s="4">
        <v>135281.02426882231</v>
      </c>
      <c r="E6094" t="str">
        <f t="shared" si="190"/>
        <v>Apr</v>
      </c>
      <c r="F6094" t="str">
        <f t="shared" si="191"/>
        <v>2026</v>
      </c>
    </row>
    <row r="6095" spans="1:6" x14ac:dyDescent="0.25">
      <c r="A6095" s="5" t="s">
        <v>249</v>
      </c>
      <c r="B6095" s="3" t="s">
        <v>235</v>
      </c>
      <c r="C6095" s="3" t="s">
        <v>189</v>
      </c>
      <c r="D6095" s="4">
        <v>134222.05558924991</v>
      </c>
      <c r="E6095" t="str">
        <f t="shared" si="190"/>
        <v>May</v>
      </c>
      <c r="F6095" t="str">
        <f t="shared" si="191"/>
        <v>2026</v>
      </c>
    </row>
    <row r="6096" spans="1:6" x14ac:dyDescent="0.25">
      <c r="A6096" s="5" t="s">
        <v>249</v>
      </c>
      <c r="B6096" s="3" t="s">
        <v>235</v>
      </c>
      <c r="C6096" s="3" t="s">
        <v>191</v>
      </c>
      <c r="D6096" s="4">
        <v>131742.02251941629</v>
      </c>
      <c r="E6096" t="str">
        <f t="shared" si="190"/>
        <v>Jun</v>
      </c>
      <c r="F6096" t="str">
        <f t="shared" si="191"/>
        <v>2026</v>
      </c>
    </row>
    <row r="6097" spans="1:6" x14ac:dyDescent="0.25">
      <c r="A6097" s="5" t="s">
        <v>249</v>
      </c>
      <c r="B6097" s="3" t="s">
        <v>235</v>
      </c>
      <c r="C6097" s="3" t="s">
        <v>192</v>
      </c>
      <c r="D6097" s="4">
        <v>130213.63774434155</v>
      </c>
      <c r="E6097" t="str">
        <f t="shared" si="190"/>
        <v>Jul</v>
      </c>
      <c r="F6097" t="str">
        <f t="shared" si="191"/>
        <v>2026</v>
      </c>
    </row>
    <row r="6098" spans="1:6" x14ac:dyDescent="0.25">
      <c r="A6098" s="5" t="s">
        <v>249</v>
      </c>
      <c r="B6098" s="3" t="s">
        <v>235</v>
      </c>
      <c r="C6098" s="3" t="s">
        <v>193</v>
      </c>
      <c r="D6098" s="4">
        <v>128349.48684322595</v>
      </c>
      <c r="E6098" t="str">
        <f t="shared" si="190"/>
        <v>Aug</v>
      </c>
      <c r="F6098" t="str">
        <f t="shared" si="191"/>
        <v>2026</v>
      </c>
    </row>
    <row r="6099" spans="1:6" x14ac:dyDescent="0.25">
      <c r="A6099" s="5" t="s">
        <v>249</v>
      </c>
      <c r="B6099" s="3" t="s">
        <v>235</v>
      </c>
      <c r="C6099" s="3" t="s">
        <v>194</v>
      </c>
      <c r="D6099" s="4">
        <v>126563.1237065186</v>
      </c>
      <c r="E6099" t="str">
        <f t="shared" si="190"/>
        <v>Sep</v>
      </c>
      <c r="F6099" t="str">
        <f t="shared" si="191"/>
        <v>2026</v>
      </c>
    </row>
    <row r="6100" spans="1:6" x14ac:dyDescent="0.25">
      <c r="A6100" s="5" t="s">
        <v>249</v>
      </c>
      <c r="B6100" s="3" t="s">
        <v>235</v>
      </c>
      <c r="C6100" s="3" t="s">
        <v>195</v>
      </c>
      <c r="D6100" s="4">
        <v>124332.61037831721</v>
      </c>
      <c r="E6100" t="str">
        <f t="shared" si="190"/>
        <v>Oct</v>
      </c>
      <c r="F6100" t="str">
        <f t="shared" si="191"/>
        <v>2026</v>
      </c>
    </row>
    <row r="6101" spans="1:6" x14ac:dyDescent="0.25">
      <c r="A6101" s="5" t="s">
        <v>249</v>
      </c>
      <c r="B6101" s="3" t="s">
        <v>235</v>
      </c>
      <c r="C6101" s="3" t="s">
        <v>196</v>
      </c>
      <c r="D6101" s="4">
        <v>93808.908281143653</v>
      </c>
      <c r="E6101" t="str">
        <f t="shared" si="190"/>
        <v>Nov</v>
      </c>
      <c r="F6101" t="str">
        <f t="shared" si="191"/>
        <v>2026</v>
      </c>
    </row>
    <row r="6102" spans="1:6" x14ac:dyDescent="0.25">
      <c r="A6102" s="5" t="s">
        <v>249</v>
      </c>
      <c r="B6102" s="3" t="s">
        <v>236</v>
      </c>
      <c r="C6102" s="3" t="s">
        <v>15</v>
      </c>
      <c r="D6102" s="4">
        <v>7279006.2053135484</v>
      </c>
      <c r="E6102" t="str">
        <f t="shared" si="190"/>
        <v>Dec</v>
      </c>
      <c r="F6102" t="str">
        <f t="shared" si="191"/>
        <v>2011</v>
      </c>
    </row>
    <row r="6103" spans="1:6" x14ac:dyDescent="0.25">
      <c r="A6103" s="5" t="s">
        <v>249</v>
      </c>
      <c r="B6103" s="3" t="s">
        <v>236</v>
      </c>
      <c r="C6103" s="3" t="s">
        <v>16</v>
      </c>
      <c r="D6103" s="4">
        <v>13376083.137304811</v>
      </c>
      <c r="E6103" t="str">
        <f t="shared" si="190"/>
        <v>Jan</v>
      </c>
      <c r="F6103" t="str">
        <f t="shared" si="191"/>
        <v>2012</v>
      </c>
    </row>
    <row r="6104" spans="1:6" x14ac:dyDescent="0.25">
      <c r="A6104" s="5" t="s">
        <v>249</v>
      </c>
      <c r="B6104" s="3" t="s">
        <v>236</v>
      </c>
      <c r="C6104" s="3" t="s">
        <v>17</v>
      </c>
      <c r="D6104" s="4">
        <v>12265890.653041277</v>
      </c>
      <c r="E6104" t="str">
        <f t="shared" si="190"/>
        <v>Feb</v>
      </c>
      <c r="F6104" t="str">
        <f t="shared" si="191"/>
        <v>2012</v>
      </c>
    </row>
    <row r="6105" spans="1:6" x14ac:dyDescent="0.25">
      <c r="A6105" s="5" t="s">
        <v>249</v>
      </c>
      <c r="B6105" s="3" t="s">
        <v>236</v>
      </c>
      <c r="C6105" s="3" t="s">
        <v>18</v>
      </c>
      <c r="D6105" s="4">
        <v>10361064.790193312</v>
      </c>
      <c r="E6105" t="str">
        <f t="shared" si="190"/>
        <v>Mar</v>
      </c>
      <c r="F6105" t="str">
        <f t="shared" si="191"/>
        <v>2012</v>
      </c>
    </row>
    <row r="6106" spans="1:6" x14ac:dyDescent="0.25">
      <c r="A6106" s="5" t="s">
        <v>249</v>
      </c>
      <c r="B6106" s="3" t="s">
        <v>236</v>
      </c>
      <c r="C6106" s="3" t="s">
        <v>19</v>
      </c>
      <c r="D6106" s="4">
        <v>9419117.1211641729</v>
      </c>
      <c r="E6106" t="str">
        <f t="shared" si="190"/>
        <v>Apr</v>
      </c>
      <c r="F6106" t="str">
        <f t="shared" si="191"/>
        <v>2012</v>
      </c>
    </row>
    <row r="6107" spans="1:6" x14ac:dyDescent="0.25">
      <c r="A6107" s="5" t="s">
        <v>249</v>
      </c>
      <c r="B6107" s="3" t="s">
        <v>236</v>
      </c>
      <c r="C6107" s="3" t="s">
        <v>20</v>
      </c>
      <c r="D6107" s="4">
        <v>8590438.5217020921</v>
      </c>
      <c r="E6107" t="str">
        <f t="shared" si="190"/>
        <v>May</v>
      </c>
      <c r="F6107" t="str">
        <f t="shared" si="191"/>
        <v>2012</v>
      </c>
    </row>
    <row r="6108" spans="1:6" x14ac:dyDescent="0.25">
      <c r="A6108" s="5" t="s">
        <v>249</v>
      </c>
      <c r="B6108" s="3" t="s">
        <v>236</v>
      </c>
      <c r="C6108" s="3" t="s">
        <v>21</v>
      </c>
      <c r="D6108" s="4">
        <v>7661922.0006209295</v>
      </c>
      <c r="E6108" t="str">
        <f t="shared" si="190"/>
        <v>Jun</v>
      </c>
      <c r="F6108" t="str">
        <f t="shared" si="191"/>
        <v>2012</v>
      </c>
    </row>
    <row r="6109" spans="1:6" x14ac:dyDescent="0.25">
      <c r="A6109" s="5" t="s">
        <v>249</v>
      </c>
      <c r="B6109" s="3" t="s">
        <v>236</v>
      </c>
      <c r="C6109" s="3" t="s">
        <v>22</v>
      </c>
      <c r="D6109" s="4">
        <v>6704369.9942517411</v>
      </c>
      <c r="E6109" t="str">
        <f t="shared" si="190"/>
        <v>Jul</v>
      </c>
      <c r="F6109" t="str">
        <f t="shared" si="191"/>
        <v>2012</v>
      </c>
    </row>
    <row r="6110" spans="1:6" x14ac:dyDescent="0.25">
      <c r="A6110" s="5" t="s">
        <v>249</v>
      </c>
      <c r="B6110" s="3" t="s">
        <v>236</v>
      </c>
      <c r="C6110" s="3" t="s">
        <v>23</v>
      </c>
      <c r="D6110" s="4">
        <v>6303468.9526993148</v>
      </c>
      <c r="E6110" t="str">
        <f t="shared" si="190"/>
        <v>Aug</v>
      </c>
      <c r="F6110" t="str">
        <f t="shared" si="191"/>
        <v>2012</v>
      </c>
    </row>
    <row r="6111" spans="1:6" x14ac:dyDescent="0.25">
      <c r="A6111" s="5" t="s">
        <v>249</v>
      </c>
      <c r="B6111" s="3" t="s">
        <v>236</v>
      </c>
      <c r="C6111" s="3" t="s">
        <v>24</v>
      </c>
      <c r="D6111" s="4">
        <v>6186178.6941681225</v>
      </c>
      <c r="E6111" t="str">
        <f t="shared" si="190"/>
        <v>Sep</v>
      </c>
      <c r="F6111" t="str">
        <f t="shared" si="191"/>
        <v>2012</v>
      </c>
    </row>
    <row r="6112" spans="1:6" x14ac:dyDescent="0.25">
      <c r="A6112" s="5" t="s">
        <v>249</v>
      </c>
      <c r="B6112" s="3" t="s">
        <v>236</v>
      </c>
      <c r="C6112" s="3" t="s">
        <v>25</v>
      </c>
      <c r="D6112" s="4">
        <v>6214155.8912154958</v>
      </c>
      <c r="E6112" t="str">
        <f t="shared" si="190"/>
        <v>Oct</v>
      </c>
      <c r="F6112" t="str">
        <f t="shared" si="191"/>
        <v>2012</v>
      </c>
    </row>
    <row r="6113" spans="1:6" x14ac:dyDescent="0.25">
      <c r="A6113" s="5" t="s">
        <v>249</v>
      </c>
      <c r="B6113" s="3" t="s">
        <v>236</v>
      </c>
      <c r="C6113" s="3" t="s">
        <v>26</v>
      </c>
      <c r="D6113" s="4">
        <v>6180457.0808427241</v>
      </c>
      <c r="E6113" t="str">
        <f t="shared" si="190"/>
        <v>Nov</v>
      </c>
      <c r="F6113" t="str">
        <f t="shared" si="191"/>
        <v>2012</v>
      </c>
    </row>
    <row r="6114" spans="1:6" x14ac:dyDescent="0.25">
      <c r="A6114" s="5" t="s">
        <v>249</v>
      </c>
      <c r="B6114" s="3" t="s">
        <v>236</v>
      </c>
      <c r="C6114" s="3" t="s">
        <v>27</v>
      </c>
      <c r="D6114" s="4">
        <v>7112220.5356941428</v>
      </c>
      <c r="E6114" t="str">
        <f t="shared" si="190"/>
        <v>Dec</v>
      </c>
      <c r="F6114" t="str">
        <f t="shared" si="191"/>
        <v>2012</v>
      </c>
    </row>
    <row r="6115" spans="1:6" x14ac:dyDescent="0.25">
      <c r="A6115" s="5" t="s">
        <v>249</v>
      </c>
      <c r="B6115" s="3" t="s">
        <v>236</v>
      </c>
      <c r="C6115" s="3" t="s">
        <v>28</v>
      </c>
      <c r="D6115" s="4">
        <v>6027291.6779451799</v>
      </c>
      <c r="E6115" t="str">
        <f t="shared" si="190"/>
        <v>Jan</v>
      </c>
      <c r="F6115" t="str">
        <f t="shared" si="191"/>
        <v>2013</v>
      </c>
    </row>
    <row r="6116" spans="1:6" x14ac:dyDescent="0.25">
      <c r="A6116" s="5" t="s">
        <v>249</v>
      </c>
      <c r="B6116" s="3" t="s">
        <v>236</v>
      </c>
      <c r="C6116" s="3" t="s">
        <v>29</v>
      </c>
      <c r="D6116" s="4">
        <v>5870385.9487845935</v>
      </c>
      <c r="E6116" t="str">
        <f t="shared" si="190"/>
        <v>Feb</v>
      </c>
      <c r="F6116" t="str">
        <f t="shared" si="191"/>
        <v>2013</v>
      </c>
    </row>
    <row r="6117" spans="1:6" x14ac:dyDescent="0.25">
      <c r="A6117" s="5" t="s">
        <v>249</v>
      </c>
      <c r="B6117" s="3" t="s">
        <v>236</v>
      </c>
      <c r="C6117" s="3" t="s">
        <v>30</v>
      </c>
      <c r="D6117" s="4">
        <v>5720769.1332845204</v>
      </c>
      <c r="E6117" t="str">
        <f t="shared" si="190"/>
        <v>Mar</v>
      </c>
      <c r="F6117" t="str">
        <f t="shared" si="191"/>
        <v>2013</v>
      </c>
    </row>
    <row r="6118" spans="1:6" x14ac:dyDescent="0.25">
      <c r="A6118" s="5" t="s">
        <v>249</v>
      </c>
      <c r="B6118" s="3" t="s">
        <v>236</v>
      </c>
      <c r="C6118" s="3" t="s">
        <v>31</v>
      </c>
      <c r="D6118" s="4">
        <v>5685989.256761441</v>
      </c>
      <c r="E6118" t="str">
        <f t="shared" si="190"/>
        <v>Apr</v>
      </c>
      <c r="F6118" t="str">
        <f t="shared" si="191"/>
        <v>2013</v>
      </c>
    </row>
    <row r="6119" spans="1:6" x14ac:dyDescent="0.25">
      <c r="A6119" s="5" t="s">
        <v>249</v>
      </c>
      <c r="B6119" s="3" t="s">
        <v>236</v>
      </c>
      <c r="C6119" s="3" t="s">
        <v>32</v>
      </c>
      <c r="D6119" s="4">
        <v>5527137.1927778451</v>
      </c>
      <c r="E6119" t="str">
        <f t="shared" si="190"/>
        <v>May</v>
      </c>
      <c r="F6119" t="str">
        <f t="shared" si="191"/>
        <v>2013</v>
      </c>
    </row>
    <row r="6120" spans="1:6" x14ac:dyDescent="0.25">
      <c r="A6120" s="5" t="s">
        <v>249</v>
      </c>
      <c r="B6120" s="3" t="s">
        <v>236</v>
      </c>
      <c r="C6120" s="3" t="s">
        <v>33</v>
      </c>
      <c r="D6120" s="4">
        <v>5242174.8253712859</v>
      </c>
      <c r="E6120" t="str">
        <f t="shared" si="190"/>
        <v>Jun</v>
      </c>
      <c r="F6120" t="str">
        <f t="shared" si="191"/>
        <v>2013</v>
      </c>
    </row>
    <row r="6121" spans="1:6" x14ac:dyDescent="0.25">
      <c r="A6121" s="5" t="s">
        <v>249</v>
      </c>
      <c r="B6121" s="3" t="s">
        <v>236</v>
      </c>
      <c r="C6121" s="3" t="s">
        <v>34</v>
      </c>
      <c r="D6121" s="4">
        <v>4942964.049463165</v>
      </c>
      <c r="E6121" t="str">
        <f t="shared" si="190"/>
        <v>Jul</v>
      </c>
      <c r="F6121" t="str">
        <f t="shared" si="191"/>
        <v>2013</v>
      </c>
    </row>
    <row r="6122" spans="1:6" x14ac:dyDescent="0.25">
      <c r="A6122" s="5" t="s">
        <v>249</v>
      </c>
      <c r="B6122" s="3" t="s">
        <v>236</v>
      </c>
      <c r="C6122" s="3" t="s">
        <v>35</v>
      </c>
      <c r="D6122" s="4">
        <v>4714595.1586164758</v>
      </c>
      <c r="E6122" t="str">
        <f t="shared" si="190"/>
        <v>Aug</v>
      </c>
      <c r="F6122" t="str">
        <f t="shared" si="191"/>
        <v>2013</v>
      </c>
    </row>
    <row r="6123" spans="1:6" x14ac:dyDescent="0.25">
      <c r="A6123" s="5" t="s">
        <v>249</v>
      </c>
      <c r="B6123" s="3" t="s">
        <v>236</v>
      </c>
      <c r="C6123" s="3" t="s">
        <v>36</v>
      </c>
      <c r="D6123" s="4">
        <v>4553597.283630209</v>
      </c>
      <c r="E6123" t="str">
        <f t="shared" si="190"/>
        <v>Sep</v>
      </c>
      <c r="F6123" t="str">
        <f t="shared" si="191"/>
        <v>2013</v>
      </c>
    </row>
    <row r="6124" spans="1:6" x14ac:dyDescent="0.25">
      <c r="A6124" s="5" t="s">
        <v>249</v>
      </c>
      <c r="B6124" s="3" t="s">
        <v>236</v>
      </c>
      <c r="C6124" s="3" t="s">
        <v>37</v>
      </c>
      <c r="D6124" s="4">
        <v>4344413.6188741792</v>
      </c>
      <c r="E6124" t="str">
        <f t="shared" si="190"/>
        <v>Oct</v>
      </c>
      <c r="F6124" t="str">
        <f t="shared" si="191"/>
        <v>2013</v>
      </c>
    </row>
    <row r="6125" spans="1:6" x14ac:dyDescent="0.25">
      <c r="A6125" s="5" t="s">
        <v>249</v>
      </c>
      <c r="B6125" s="3" t="s">
        <v>236</v>
      </c>
      <c r="C6125" s="3" t="s">
        <v>38</v>
      </c>
      <c r="D6125" s="4">
        <v>4159070.7234910922</v>
      </c>
      <c r="E6125" t="str">
        <f t="shared" si="190"/>
        <v>Nov</v>
      </c>
      <c r="F6125" t="str">
        <f t="shared" si="191"/>
        <v>2013</v>
      </c>
    </row>
    <row r="6126" spans="1:6" x14ac:dyDescent="0.25">
      <c r="A6126" s="5" t="s">
        <v>249</v>
      </c>
      <c r="B6126" s="3" t="s">
        <v>236</v>
      </c>
      <c r="C6126" s="3" t="s">
        <v>39</v>
      </c>
      <c r="D6126" s="4">
        <v>4820524.3665922154</v>
      </c>
      <c r="E6126" t="str">
        <f t="shared" si="190"/>
        <v>Dec</v>
      </c>
      <c r="F6126" t="str">
        <f t="shared" si="191"/>
        <v>2013</v>
      </c>
    </row>
    <row r="6127" spans="1:6" x14ac:dyDescent="0.25">
      <c r="A6127" s="5" t="s">
        <v>249</v>
      </c>
      <c r="B6127" s="3" t="s">
        <v>236</v>
      </c>
      <c r="C6127" s="3" t="s">
        <v>40</v>
      </c>
      <c r="D6127" s="4">
        <v>3922109.6971345199</v>
      </c>
      <c r="E6127" t="str">
        <f t="shared" si="190"/>
        <v>Jan</v>
      </c>
      <c r="F6127" t="str">
        <f t="shared" si="191"/>
        <v>2014</v>
      </c>
    </row>
    <row r="6128" spans="1:6" x14ac:dyDescent="0.25">
      <c r="A6128" s="5" t="s">
        <v>249</v>
      </c>
      <c r="B6128" s="3" t="s">
        <v>236</v>
      </c>
      <c r="C6128" s="3" t="s">
        <v>41</v>
      </c>
      <c r="D6128" s="4">
        <v>3832892.7695648381</v>
      </c>
      <c r="E6128" t="str">
        <f t="shared" si="190"/>
        <v>Feb</v>
      </c>
      <c r="F6128" t="str">
        <f t="shared" si="191"/>
        <v>2014</v>
      </c>
    </row>
    <row r="6129" spans="1:6" x14ac:dyDescent="0.25">
      <c r="A6129" s="5" t="s">
        <v>249</v>
      </c>
      <c r="B6129" s="3" t="s">
        <v>236</v>
      </c>
      <c r="C6129" s="3" t="s">
        <v>42</v>
      </c>
      <c r="D6129" s="4">
        <v>3721793.8389511262</v>
      </c>
      <c r="E6129" t="str">
        <f t="shared" si="190"/>
        <v>Mar</v>
      </c>
      <c r="F6129" t="str">
        <f t="shared" si="191"/>
        <v>2014</v>
      </c>
    </row>
    <row r="6130" spans="1:6" x14ac:dyDescent="0.25">
      <c r="A6130" s="5" t="s">
        <v>249</v>
      </c>
      <c r="B6130" s="3" t="s">
        <v>236</v>
      </c>
      <c r="C6130" s="3" t="s">
        <v>43</v>
      </c>
      <c r="D6130" s="4">
        <v>3645258.2624036409</v>
      </c>
      <c r="E6130" t="str">
        <f t="shared" si="190"/>
        <v>Apr</v>
      </c>
      <c r="F6130" t="str">
        <f t="shared" si="191"/>
        <v>2014</v>
      </c>
    </row>
    <row r="6131" spans="1:6" x14ac:dyDescent="0.25">
      <c r="A6131" s="5" t="s">
        <v>249</v>
      </c>
      <c r="B6131" s="3" t="s">
        <v>236</v>
      </c>
      <c r="C6131" s="3" t="s">
        <v>44</v>
      </c>
      <c r="D6131" s="4">
        <v>3577542.2228580704</v>
      </c>
      <c r="E6131" t="str">
        <f t="shared" si="190"/>
        <v>May</v>
      </c>
      <c r="F6131" t="str">
        <f t="shared" si="191"/>
        <v>2014</v>
      </c>
    </row>
    <row r="6132" spans="1:6" x14ac:dyDescent="0.25">
      <c r="A6132" s="5" t="s">
        <v>249</v>
      </c>
      <c r="B6132" s="3" t="s">
        <v>236</v>
      </c>
      <c r="C6132" s="3" t="s">
        <v>45</v>
      </c>
      <c r="D6132" s="4">
        <v>3463114.7472191174</v>
      </c>
      <c r="E6132" t="str">
        <f t="shared" si="190"/>
        <v>Jun</v>
      </c>
      <c r="F6132" t="str">
        <f t="shared" si="191"/>
        <v>2014</v>
      </c>
    </row>
    <row r="6133" spans="1:6" x14ac:dyDescent="0.25">
      <c r="A6133" s="5" t="s">
        <v>249</v>
      </c>
      <c r="B6133" s="3" t="s">
        <v>236</v>
      </c>
      <c r="C6133" s="3" t="s">
        <v>46</v>
      </c>
      <c r="D6133" s="4">
        <v>3359814.2147673238</v>
      </c>
      <c r="E6133" t="str">
        <f t="shared" si="190"/>
        <v>Jul</v>
      </c>
      <c r="F6133" t="str">
        <f t="shared" si="191"/>
        <v>2014</v>
      </c>
    </row>
    <row r="6134" spans="1:6" x14ac:dyDescent="0.25">
      <c r="A6134" s="5" t="s">
        <v>249</v>
      </c>
      <c r="B6134" s="3" t="s">
        <v>236</v>
      </c>
      <c r="C6134" s="3" t="s">
        <v>47</v>
      </c>
      <c r="D6134" s="4">
        <v>3269616.2147163511</v>
      </c>
      <c r="E6134" t="str">
        <f t="shared" si="190"/>
        <v>Aug</v>
      </c>
      <c r="F6134" t="str">
        <f t="shared" si="191"/>
        <v>2014</v>
      </c>
    </row>
    <row r="6135" spans="1:6" x14ac:dyDescent="0.25">
      <c r="A6135" s="5" t="s">
        <v>249</v>
      </c>
      <c r="B6135" s="3" t="s">
        <v>236</v>
      </c>
      <c r="C6135" s="3" t="s">
        <v>48</v>
      </c>
      <c r="D6135" s="4">
        <v>3181793.632921766</v>
      </c>
      <c r="E6135" t="str">
        <f t="shared" si="190"/>
        <v>Sep</v>
      </c>
      <c r="F6135" t="str">
        <f t="shared" si="191"/>
        <v>2014</v>
      </c>
    </row>
    <row r="6136" spans="1:6" x14ac:dyDescent="0.25">
      <c r="A6136" s="5" t="s">
        <v>249</v>
      </c>
      <c r="B6136" s="3" t="s">
        <v>236</v>
      </c>
      <c r="C6136" s="3" t="s">
        <v>49</v>
      </c>
      <c r="D6136" s="4">
        <v>3108991.1630033311</v>
      </c>
      <c r="E6136" t="str">
        <f t="shared" si="190"/>
        <v>Oct</v>
      </c>
      <c r="F6136" t="str">
        <f t="shared" si="191"/>
        <v>2014</v>
      </c>
    </row>
    <row r="6137" spans="1:6" x14ac:dyDescent="0.25">
      <c r="A6137" s="5" t="s">
        <v>249</v>
      </c>
      <c r="B6137" s="3" t="s">
        <v>236</v>
      </c>
      <c r="C6137" s="3" t="s">
        <v>50</v>
      </c>
      <c r="D6137" s="4">
        <v>3027349.8575769821</v>
      </c>
      <c r="E6137" t="str">
        <f t="shared" si="190"/>
        <v>Nov</v>
      </c>
      <c r="F6137" t="str">
        <f t="shared" si="191"/>
        <v>2014</v>
      </c>
    </row>
    <row r="6138" spans="1:6" x14ac:dyDescent="0.25">
      <c r="A6138" s="5" t="s">
        <v>249</v>
      </c>
      <c r="B6138" s="3" t="s">
        <v>236</v>
      </c>
      <c r="C6138" s="3" t="s">
        <v>51</v>
      </c>
      <c r="D6138" s="4">
        <v>3633889.4287016704</v>
      </c>
      <c r="E6138" t="str">
        <f t="shared" si="190"/>
        <v>Dec</v>
      </c>
      <c r="F6138" t="str">
        <f t="shared" si="191"/>
        <v>2014</v>
      </c>
    </row>
    <row r="6139" spans="1:6" x14ac:dyDescent="0.25">
      <c r="A6139" s="5" t="s">
        <v>249</v>
      </c>
      <c r="B6139" s="3" t="s">
        <v>236</v>
      </c>
      <c r="C6139" s="3" t="s">
        <v>52</v>
      </c>
      <c r="D6139" s="4">
        <v>2947622.5594490054</v>
      </c>
      <c r="E6139" t="str">
        <f t="shared" si="190"/>
        <v>Jan</v>
      </c>
      <c r="F6139" t="str">
        <f t="shared" si="191"/>
        <v>2015</v>
      </c>
    </row>
    <row r="6140" spans="1:6" x14ac:dyDescent="0.25">
      <c r="A6140" s="5" t="s">
        <v>249</v>
      </c>
      <c r="B6140" s="3" t="s">
        <v>236</v>
      </c>
      <c r="C6140" s="3" t="s">
        <v>53</v>
      </c>
      <c r="D6140" s="4">
        <v>2877956.6888381811</v>
      </c>
      <c r="E6140" t="str">
        <f t="shared" si="190"/>
        <v>Feb</v>
      </c>
      <c r="F6140" t="str">
        <f t="shared" si="191"/>
        <v>2015</v>
      </c>
    </row>
    <row r="6141" spans="1:6" x14ac:dyDescent="0.25">
      <c r="A6141" s="5" t="s">
        <v>249</v>
      </c>
      <c r="B6141" s="3" t="s">
        <v>236</v>
      </c>
      <c r="C6141" s="3" t="s">
        <v>54</v>
      </c>
      <c r="D6141" s="4">
        <v>2814321.7451814311</v>
      </c>
      <c r="E6141" t="str">
        <f t="shared" si="190"/>
        <v>Mar</v>
      </c>
      <c r="F6141" t="str">
        <f t="shared" si="191"/>
        <v>2015</v>
      </c>
    </row>
    <row r="6142" spans="1:6" x14ac:dyDescent="0.25">
      <c r="A6142" s="5" t="s">
        <v>249</v>
      </c>
      <c r="B6142" s="3" t="s">
        <v>236</v>
      </c>
      <c r="C6142" s="3" t="s">
        <v>55</v>
      </c>
      <c r="D6142" s="4">
        <v>2758673.7430282077</v>
      </c>
      <c r="E6142" t="str">
        <f t="shared" si="190"/>
        <v>Apr</v>
      </c>
      <c r="F6142" t="str">
        <f t="shared" si="191"/>
        <v>2015</v>
      </c>
    </row>
    <row r="6143" spans="1:6" x14ac:dyDescent="0.25">
      <c r="A6143" s="5" t="s">
        <v>249</v>
      </c>
      <c r="B6143" s="3" t="s">
        <v>236</v>
      </c>
      <c r="C6143" s="3" t="s">
        <v>56</v>
      </c>
      <c r="D6143" s="4">
        <v>2689206.767533388</v>
      </c>
      <c r="E6143" t="str">
        <f t="shared" si="190"/>
        <v>May</v>
      </c>
      <c r="F6143" t="str">
        <f t="shared" si="191"/>
        <v>2015</v>
      </c>
    </row>
    <row r="6144" spans="1:6" x14ac:dyDescent="0.25">
      <c r="A6144" s="5" t="s">
        <v>249</v>
      </c>
      <c r="B6144" s="3" t="s">
        <v>236</v>
      </c>
      <c r="C6144" s="3" t="s">
        <v>57</v>
      </c>
      <c r="D6144" s="4">
        <v>2636071.033630942</v>
      </c>
      <c r="E6144" t="str">
        <f t="shared" si="190"/>
        <v>Jun</v>
      </c>
      <c r="F6144" t="str">
        <f t="shared" si="191"/>
        <v>2015</v>
      </c>
    </row>
    <row r="6145" spans="1:6" x14ac:dyDescent="0.25">
      <c r="A6145" s="5" t="s">
        <v>249</v>
      </c>
      <c r="B6145" s="3" t="s">
        <v>236</v>
      </c>
      <c r="C6145" s="3" t="s">
        <v>58</v>
      </c>
      <c r="D6145" s="4">
        <v>2582813.6998703452</v>
      </c>
      <c r="E6145" t="str">
        <f t="shared" si="190"/>
        <v>Jul</v>
      </c>
      <c r="F6145" t="str">
        <f t="shared" si="191"/>
        <v>2015</v>
      </c>
    </row>
    <row r="6146" spans="1:6" x14ac:dyDescent="0.25">
      <c r="A6146" s="5" t="s">
        <v>249</v>
      </c>
      <c r="B6146" s="3" t="s">
        <v>236</v>
      </c>
      <c r="C6146" s="3" t="s">
        <v>59</v>
      </c>
      <c r="D6146" s="4">
        <v>2526895.4387876699</v>
      </c>
      <c r="E6146" t="str">
        <f t="shared" si="190"/>
        <v>Aug</v>
      </c>
      <c r="F6146" t="str">
        <f t="shared" si="191"/>
        <v>2015</v>
      </c>
    </row>
    <row r="6147" spans="1:6" x14ac:dyDescent="0.25">
      <c r="A6147" s="5" t="s">
        <v>249</v>
      </c>
      <c r="B6147" s="3" t="s">
        <v>236</v>
      </c>
      <c r="C6147" s="3" t="s">
        <v>60</v>
      </c>
      <c r="D6147" s="4">
        <v>2463147.779565251</v>
      </c>
      <c r="E6147" t="str">
        <f t="shared" ref="E6147:E6210" si="192">MID(C6147,1,3)</f>
        <v>Sep</v>
      </c>
      <c r="F6147" t="str">
        <f t="shared" ref="F6147:F6210" si="193">MID(C6147,5,4)</f>
        <v>2015</v>
      </c>
    </row>
    <row r="6148" spans="1:6" x14ac:dyDescent="0.25">
      <c r="A6148" s="5" t="s">
        <v>249</v>
      </c>
      <c r="B6148" s="3" t="s">
        <v>236</v>
      </c>
      <c r="C6148" s="3" t="s">
        <v>61</v>
      </c>
      <c r="D6148" s="4">
        <v>2422520.5866094558</v>
      </c>
      <c r="E6148" t="str">
        <f t="shared" si="192"/>
        <v>Oct</v>
      </c>
      <c r="F6148" t="str">
        <f t="shared" si="193"/>
        <v>2015</v>
      </c>
    </row>
    <row r="6149" spans="1:6" x14ac:dyDescent="0.25">
      <c r="A6149" s="5" t="s">
        <v>249</v>
      </c>
      <c r="B6149" s="3" t="s">
        <v>236</v>
      </c>
      <c r="C6149" s="3" t="s">
        <v>62</v>
      </c>
      <c r="D6149" s="4">
        <v>2366222.16255476</v>
      </c>
      <c r="E6149" t="str">
        <f t="shared" si="192"/>
        <v>Nov</v>
      </c>
      <c r="F6149" t="str">
        <f t="shared" si="193"/>
        <v>2015</v>
      </c>
    </row>
    <row r="6150" spans="1:6" x14ac:dyDescent="0.25">
      <c r="A6150" s="5" t="s">
        <v>249</v>
      </c>
      <c r="B6150" s="3" t="s">
        <v>236</v>
      </c>
      <c r="C6150" s="3" t="s">
        <v>63</v>
      </c>
      <c r="D6150" s="4">
        <v>2887514.7492043022</v>
      </c>
      <c r="E6150" t="str">
        <f t="shared" si="192"/>
        <v>Dec</v>
      </c>
      <c r="F6150" t="str">
        <f t="shared" si="193"/>
        <v>2015</v>
      </c>
    </row>
    <row r="6151" spans="1:6" x14ac:dyDescent="0.25">
      <c r="A6151" s="5" t="s">
        <v>249</v>
      </c>
      <c r="B6151" s="3" t="s">
        <v>236</v>
      </c>
      <c r="C6151" s="3" t="s">
        <v>64</v>
      </c>
      <c r="D6151" s="4">
        <v>2299002.4246394597</v>
      </c>
      <c r="E6151" t="str">
        <f t="shared" si="192"/>
        <v>Jan</v>
      </c>
      <c r="F6151" t="str">
        <f t="shared" si="193"/>
        <v>2016</v>
      </c>
    </row>
    <row r="6152" spans="1:6" x14ac:dyDescent="0.25">
      <c r="A6152" s="5" t="s">
        <v>249</v>
      </c>
      <c r="B6152" s="3" t="s">
        <v>236</v>
      </c>
      <c r="C6152" s="3" t="s">
        <v>65</v>
      </c>
      <c r="D6152" s="4">
        <v>2233516.033332645</v>
      </c>
      <c r="E6152" t="str">
        <f t="shared" si="192"/>
        <v>Feb</v>
      </c>
      <c r="F6152" t="str">
        <f t="shared" si="193"/>
        <v>2016</v>
      </c>
    </row>
    <row r="6153" spans="1:6" x14ac:dyDescent="0.25">
      <c r="A6153" s="5" t="s">
        <v>249</v>
      </c>
      <c r="B6153" s="3" t="s">
        <v>236</v>
      </c>
      <c r="C6153" s="3" t="s">
        <v>66</v>
      </c>
      <c r="D6153" s="4">
        <v>2186979.0653306898</v>
      </c>
      <c r="E6153" t="str">
        <f t="shared" si="192"/>
        <v>Mar</v>
      </c>
      <c r="F6153" t="str">
        <f t="shared" si="193"/>
        <v>2016</v>
      </c>
    </row>
    <row r="6154" spans="1:6" x14ac:dyDescent="0.25">
      <c r="A6154" s="5" t="s">
        <v>249</v>
      </c>
      <c r="B6154" s="3" t="s">
        <v>236</v>
      </c>
      <c r="C6154" s="3" t="s">
        <v>67</v>
      </c>
      <c r="D6154" s="4">
        <v>2133931.9747250578</v>
      </c>
      <c r="E6154" t="str">
        <f t="shared" si="192"/>
        <v>Apr</v>
      </c>
      <c r="F6154" t="str">
        <f t="shared" si="193"/>
        <v>2016</v>
      </c>
    </row>
    <row r="6155" spans="1:6" x14ac:dyDescent="0.25">
      <c r="A6155" s="5" t="s">
        <v>249</v>
      </c>
      <c r="B6155" s="3" t="s">
        <v>236</v>
      </c>
      <c r="C6155" s="3" t="s">
        <v>68</v>
      </c>
      <c r="D6155" s="4">
        <v>2092035.4825304809</v>
      </c>
      <c r="E6155" t="str">
        <f t="shared" si="192"/>
        <v>May</v>
      </c>
      <c r="F6155" t="str">
        <f t="shared" si="193"/>
        <v>2016</v>
      </c>
    </row>
    <row r="6156" spans="1:6" x14ac:dyDescent="0.25">
      <c r="A6156" s="5" t="s">
        <v>249</v>
      </c>
      <c r="B6156" s="3" t="s">
        <v>236</v>
      </c>
      <c r="C6156" s="3" t="s">
        <v>69</v>
      </c>
      <c r="D6156" s="4">
        <v>2047963.3191462853</v>
      </c>
      <c r="E6156" t="str">
        <f t="shared" si="192"/>
        <v>Jun</v>
      </c>
      <c r="F6156" t="str">
        <f t="shared" si="193"/>
        <v>2016</v>
      </c>
    </row>
    <row r="6157" spans="1:6" x14ac:dyDescent="0.25">
      <c r="A6157" s="5" t="s">
        <v>249</v>
      </c>
      <c r="B6157" s="3" t="s">
        <v>236</v>
      </c>
      <c r="C6157" s="3" t="s">
        <v>70</v>
      </c>
      <c r="D6157" s="4">
        <v>2003687.0888808439</v>
      </c>
      <c r="E6157" t="str">
        <f t="shared" si="192"/>
        <v>Jul</v>
      </c>
      <c r="F6157" t="str">
        <f t="shared" si="193"/>
        <v>2016</v>
      </c>
    </row>
    <row r="6158" spans="1:6" x14ac:dyDescent="0.25">
      <c r="A6158" s="5" t="s">
        <v>249</v>
      </c>
      <c r="B6158" s="3" t="s">
        <v>236</v>
      </c>
      <c r="C6158" s="3" t="s">
        <v>71</v>
      </c>
      <c r="D6158" s="4">
        <v>1968025.7543068537</v>
      </c>
      <c r="E6158" t="str">
        <f t="shared" si="192"/>
        <v>Aug</v>
      </c>
      <c r="F6158" t="str">
        <f t="shared" si="193"/>
        <v>2016</v>
      </c>
    </row>
    <row r="6159" spans="1:6" x14ac:dyDescent="0.25">
      <c r="A6159" s="5" t="s">
        <v>249</v>
      </c>
      <c r="B6159" s="3" t="s">
        <v>236</v>
      </c>
      <c r="C6159" s="3" t="s">
        <v>72</v>
      </c>
      <c r="D6159" s="4">
        <v>1931256.7048108475</v>
      </c>
      <c r="E6159" t="str">
        <f t="shared" si="192"/>
        <v>Sep</v>
      </c>
      <c r="F6159" t="str">
        <f t="shared" si="193"/>
        <v>2016</v>
      </c>
    </row>
    <row r="6160" spans="1:6" x14ac:dyDescent="0.25">
      <c r="A6160" s="5" t="s">
        <v>249</v>
      </c>
      <c r="B6160" s="3" t="s">
        <v>236</v>
      </c>
      <c r="C6160" s="3" t="s">
        <v>73</v>
      </c>
      <c r="D6160" s="4">
        <v>1881062.4954702898</v>
      </c>
      <c r="E6160" t="str">
        <f t="shared" si="192"/>
        <v>Oct</v>
      </c>
      <c r="F6160" t="str">
        <f t="shared" si="193"/>
        <v>2016</v>
      </c>
    </row>
    <row r="6161" spans="1:6" x14ac:dyDescent="0.25">
      <c r="A6161" s="5" t="s">
        <v>249</v>
      </c>
      <c r="B6161" s="3" t="s">
        <v>236</v>
      </c>
      <c r="C6161" s="3" t="s">
        <v>74</v>
      </c>
      <c r="D6161" s="4">
        <v>1840722.5228888965</v>
      </c>
      <c r="E6161" t="str">
        <f t="shared" si="192"/>
        <v>Nov</v>
      </c>
      <c r="F6161" t="str">
        <f t="shared" si="193"/>
        <v>2016</v>
      </c>
    </row>
    <row r="6162" spans="1:6" x14ac:dyDescent="0.25">
      <c r="A6162" s="5" t="s">
        <v>249</v>
      </c>
      <c r="B6162" s="3" t="s">
        <v>236</v>
      </c>
      <c r="C6162" s="3" t="s">
        <v>75</v>
      </c>
      <c r="D6162" s="4">
        <v>2227325.4496085532</v>
      </c>
      <c r="E6162" t="str">
        <f t="shared" si="192"/>
        <v>Dec</v>
      </c>
      <c r="F6162" t="str">
        <f t="shared" si="193"/>
        <v>2016</v>
      </c>
    </row>
    <row r="6163" spans="1:6" x14ac:dyDescent="0.25">
      <c r="A6163" s="5" t="s">
        <v>249</v>
      </c>
      <c r="B6163" s="3" t="s">
        <v>236</v>
      </c>
      <c r="C6163" s="3" t="s">
        <v>76</v>
      </c>
      <c r="D6163" s="4">
        <v>1753104.9170313277</v>
      </c>
      <c r="E6163" t="str">
        <f t="shared" si="192"/>
        <v>Jan</v>
      </c>
      <c r="F6163" t="str">
        <f t="shared" si="193"/>
        <v>2017</v>
      </c>
    </row>
    <row r="6164" spans="1:6" x14ac:dyDescent="0.25">
      <c r="A6164" s="5" t="s">
        <v>249</v>
      </c>
      <c r="B6164" s="3" t="s">
        <v>236</v>
      </c>
      <c r="C6164" s="3" t="s">
        <v>77</v>
      </c>
      <c r="D6164" s="4">
        <v>1723636.5157360621</v>
      </c>
      <c r="E6164" t="str">
        <f t="shared" si="192"/>
        <v>Feb</v>
      </c>
      <c r="F6164" t="str">
        <f t="shared" si="193"/>
        <v>2017</v>
      </c>
    </row>
    <row r="6165" spans="1:6" x14ac:dyDescent="0.25">
      <c r="A6165" s="5" t="s">
        <v>249</v>
      </c>
      <c r="B6165" s="3" t="s">
        <v>236</v>
      </c>
      <c r="C6165" s="3" t="s">
        <v>78</v>
      </c>
      <c r="D6165" s="4">
        <v>1676433.6134450478</v>
      </c>
      <c r="E6165" t="str">
        <f t="shared" si="192"/>
        <v>Mar</v>
      </c>
      <c r="F6165" t="str">
        <f t="shared" si="193"/>
        <v>2017</v>
      </c>
    </row>
    <row r="6166" spans="1:6" x14ac:dyDescent="0.25">
      <c r="A6166" s="5" t="s">
        <v>249</v>
      </c>
      <c r="B6166" s="3" t="s">
        <v>236</v>
      </c>
      <c r="C6166" s="3" t="s">
        <v>79</v>
      </c>
      <c r="D6166" s="4">
        <v>1643071.9272338953</v>
      </c>
      <c r="E6166" t="str">
        <f t="shared" si="192"/>
        <v>Apr</v>
      </c>
      <c r="F6166" t="str">
        <f t="shared" si="193"/>
        <v>2017</v>
      </c>
    </row>
    <row r="6167" spans="1:6" x14ac:dyDescent="0.25">
      <c r="A6167" s="5" t="s">
        <v>249</v>
      </c>
      <c r="B6167" s="3" t="s">
        <v>236</v>
      </c>
      <c r="C6167" s="3" t="s">
        <v>80</v>
      </c>
      <c r="D6167" s="4">
        <v>1623279.0507035293</v>
      </c>
      <c r="E6167" t="str">
        <f t="shared" si="192"/>
        <v>May</v>
      </c>
      <c r="F6167" t="str">
        <f t="shared" si="193"/>
        <v>2017</v>
      </c>
    </row>
    <row r="6168" spans="1:6" x14ac:dyDescent="0.25">
      <c r="A6168" s="5" t="s">
        <v>249</v>
      </c>
      <c r="B6168" s="3" t="s">
        <v>236</v>
      </c>
      <c r="C6168" s="3" t="s">
        <v>81</v>
      </c>
      <c r="D6168" s="4">
        <v>1581684.715511912</v>
      </c>
      <c r="E6168" t="str">
        <f t="shared" si="192"/>
        <v>Jun</v>
      </c>
      <c r="F6168" t="str">
        <f t="shared" si="193"/>
        <v>2017</v>
      </c>
    </row>
    <row r="6169" spans="1:6" x14ac:dyDescent="0.25">
      <c r="A6169" s="5" t="s">
        <v>249</v>
      </c>
      <c r="B6169" s="3" t="s">
        <v>236</v>
      </c>
      <c r="C6169" s="3" t="s">
        <v>82</v>
      </c>
      <c r="D6169" s="4">
        <v>1541905.2199738445</v>
      </c>
      <c r="E6169" t="str">
        <f t="shared" si="192"/>
        <v>Jul</v>
      </c>
      <c r="F6169" t="str">
        <f t="shared" si="193"/>
        <v>2017</v>
      </c>
    </row>
    <row r="6170" spans="1:6" x14ac:dyDescent="0.25">
      <c r="A6170" s="5" t="s">
        <v>249</v>
      </c>
      <c r="B6170" s="3" t="s">
        <v>236</v>
      </c>
      <c r="C6170" s="3" t="s">
        <v>83</v>
      </c>
      <c r="D6170" s="4">
        <v>1512682.0921759969</v>
      </c>
      <c r="E6170" t="str">
        <f t="shared" si="192"/>
        <v>Aug</v>
      </c>
      <c r="F6170" t="str">
        <f t="shared" si="193"/>
        <v>2017</v>
      </c>
    </row>
    <row r="6171" spans="1:6" x14ac:dyDescent="0.25">
      <c r="A6171" s="5" t="s">
        <v>249</v>
      </c>
      <c r="B6171" s="3" t="s">
        <v>236</v>
      </c>
      <c r="C6171" s="3" t="s">
        <v>84</v>
      </c>
      <c r="D6171" s="4">
        <v>1467226.52549145</v>
      </c>
      <c r="E6171" t="str">
        <f t="shared" si="192"/>
        <v>Sep</v>
      </c>
      <c r="F6171" t="str">
        <f t="shared" si="193"/>
        <v>2017</v>
      </c>
    </row>
    <row r="6172" spans="1:6" x14ac:dyDescent="0.25">
      <c r="A6172" s="5" t="s">
        <v>249</v>
      </c>
      <c r="B6172" s="3" t="s">
        <v>236</v>
      </c>
      <c r="C6172" s="3" t="s">
        <v>85</v>
      </c>
      <c r="D6172" s="4">
        <v>1435135.5611673002</v>
      </c>
      <c r="E6172" t="str">
        <f t="shared" si="192"/>
        <v>Oct</v>
      </c>
      <c r="F6172" t="str">
        <f t="shared" si="193"/>
        <v>2017</v>
      </c>
    </row>
    <row r="6173" spans="1:6" x14ac:dyDescent="0.25">
      <c r="A6173" s="5" t="s">
        <v>249</v>
      </c>
      <c r="B6173" s="3" t="s">
        <v>236</v>
      </c>
      <c r="C6173" s="3" t="s">
        <v>86</v>
      </c>
      <c r="D6173" s="4">
        <v>1403346.5042364832</v>
      </c>
      <c r="E6173" t="str">
        <f t="shared" si="192"/>
        <v>Nov</v>
      </c>
      <c r="F6173" t="str">
        <f t="shared" si="193"/>
        <v>2017</v>
      </c>
    </row>
    <row r="6174" spans="1:6" x14ac:dyDescent="0.25">
      <c r="A6174" s="5" t="s">
        <v>249</v>
      </c>
      <c r="B6174" s="3" t="s">
        <v>236</v>
      </c>
      <c r="C6174" s="3" t="s">
        <v>87</v>
      </c>
      <c r="D6174" s="4">
        <v>1707200.7902029096</v>
      </c>
      <c r="E6174" t="str">
        <f t="shared" si="192"/>
        <v>Dec</v>
      </c>
      <c r="F6174" t="str">
        <f t="shared" si="193"/>
        <v>2017</v>
      </c>
    </row>
    <row r="6175" spans="1:6" x14ac:dyDescent="0.25">
      <c r="A6175" s="5" t="s">
        <v>249</v>
      </c>
      <c r="B6175" s="3" t="s">
        <v>236</v>
      </c>
      <c r="C6175" s="3" t="s">
        <v>88</v>
      </c>
      <c r="D6175" s="4">
        <v>1334481.5003359909</v>
      </c>
      <c r="E6175" t="str">
        <f t="shared" si="192"/>
        <v>Jan</v>
      </c>
      <c r="F6175" t="str">
        <f t="shared" si="193"/>
        <v>2018</v>
      </c>
    </row>
    <row r="6176" spans="1:6" x14ac:dyDescent="0.25">
      <c r="A6176" s="5" t="s">
        <v>249</v>
      </c>
      <c r="B6176" s="3" t="s">
        <v>236</v>
      </c>
      <c r="C6176" s="3" t="s">
        <v>89</v>
      </c>
      <c r="D6176" s="4">
        <v>1307699.1973754673</v>
      </c>
      <c r="E6176" t="str">
        <f t="shared" si="192"/>
        <v>Feb</v>
      </c>
      <c r="F6176" t="str">
        <f t="shared" si="193"/>
        <v>2018</v>
      </c>
    </row>
    <row r="6177" spans="1:6" x14ac:dyDescent="0.25">
      <c r="A6177" s="5" t="s">
        <v>249</v>
      </c>
      <c r="B6177" s="3" t="s">
        <v>236</v>
      </c>
      <c r="C6177" s="3" t="s">
        <v>90</v>
      </c>
      <c r="D6177" s="4">
        <v>1278650.0516409907</v>
      </c>
      <c r="E6177" t="str">
        <f t="shared" si="192"/>
        <v>Mar</v>
      </c>
      <c r="F6177" t="str">
        <f t="shared" si="193"/>
        <v>2018</v>
      </c>
    </row>
    <row r="6178" spans="1:6" x14ac:dyDescent="0.25">
      <c r="A6178" s="5" t="s">
        <v>249</v>
      </c>
      <c r="B6178" s="3" t="s">
        <v>236</v>
      </c>
      <c r="C6178" s="3" t="s">
        <v>91</v>
      </c>
      <c r="D6178" s="4">
        <v>1243865.6423266239</v>
      </c>
      <c r="E6178" t="str">
        <f t="shared" si="192"/>
        <v>Apr</v>
      </c>
      <c r="F6178" t="str">
        <f t="shared" si="193"/>
        <v>2018</v>
      </c>
    </row>
    <row r="6179" spans="1:6" x14ac:dyDescent="0.25">
      <c r="A6179" s="5" t="s">
        <v>249</v>
      </c>
      <c r="B6179" s="3" t="s">
        <v>236</v>
      </c>
      <c r="C6179" s="3" t="s">
        <v>92</v>
      </c>
      <c r="D6179" s="4">
        <v>1214845.7259036396</v>
      </c>
      <c r="E6179" t="str">
        <f t="shared" si="192"/>
        <v>May</v>
      </c>
      <c r="F6179" t="str">
        <f t="shared" si="193"/>
        <v>2018</v>
      </c>
    </row>
    <row r="6180" spans="1:6" x14ac:dyDescent="0.25">
      <c r="A6180" s="5" t="s">
        <v>249</v>
      </c>
      <c r="B6180" s="3" t="s">
        <v>236</v>
      </c>
      <c r="C6180" s="3" t="s">
        <v>93</v>
      </c>
      <c r="D6180" s="4">
        <v>1183788.9918597823</v>
      </c>
      <c r="E6180" t="str">
        <f t="shared" si="192"/>
        <v>Jun</v>
      </c>
      <c r="F6180" t="str">
        <f t="shared" si="193"/>
        <v>2018</v>
      </c>
    </row>
    <row r="6181" spans="1:6" x14ac:dyDescent="0.25">
      <c r="A6181" s="5" t="s">
        <v>249</v>
      </c>
      <c r="B6181" s="3" t="s">
        <v>236</v>
      </c>
      <c r="C6181" s="3" t="s">
        <v>94</v>
      </c>
      <c r="D6181" s="4">
        <v>1152448.2918530619</v>
      </c>
      <c r="E6181" t="str">
        <f t="shared" si="192"/>
        <v>Jul</v>
      </c>
      <c r="F6181" t="str">
        <f t="shared" si="193"/>
        <v>2018</v>
      </c>
    </row>
    <row r="6182" spans="1:6" x14ac:dyDescent="0.25">
      <c r="A6182" s="5" t="s">
        <v>249</v>
      </c>
      <c r="B6182" s="3" t="s">
        <v>236</v>
      </c>
      <c r="C6182" s="3" t="s">
        <v>95</v>
      </c>
      <c r="D6182" s="4">
        <v>1123610.6216919532</v>
      </c>
      <c r="E6182" t="str">
        <f t="shared" si="192"/>
        <v>Aug</v>
      </c>
      <c r="F6182" t="str">
        <f t="shared" si="193"/>
        <v>2018</v>
      </c>
    </row>
    <row r="6183" spans="1:6" x14ac:dyDescent="0.25">
      <c r="A6183" s="5" t="s">
        <v>249</v>
      </c>
      <c r="B6183" s="3" t="s">
        <v>236</v>
      </c>
      <c r="C6183" s="3" t="s">
        <v>96</v>
      </c>
      <c r="D6183" s="4">
        <v>1095202.1718360928</v>
      </c>
      <c r="E6183" t="str">
        <f t="shared" si="192"/>
        <v>Sep</v>
      </c>
      <c r="F6183" t="str">
        <f t="shared" si="193"/>
        <v>2018</v>
      </c>
    </row>
    <row r="6184" spans="1:6" x14ac:dyDescent="0.25">
      <c r="A6184" s="5" t="s">
        <v>249</v>
      </c>
      <c r="B6184" s="3" t="s">
        <v>236</v>
      </c>
      <c r="C6184" s="3" t="s">
        <v>97</v>
      </c>
      <c r="D6184" s="4">
        <v>1067500.3032190381</v>
      </c>
      <c r="E6184" t="str">
        <f t="shared" si="192"/>
        <v>Oct</v>
      </c>
      <c r="F6184" t="str">
        <f t="shared" si="193"/>
        <v>2018</v>
      </c>
    </row>
    <row r="6185" spans="1:6" x14ac:dyDescent="0.25">
      <c r="A6185" s="5" t="s">
        <v>249</v>
      </c>
      <c r="B6185" s="3" t="s">
        <v>236</v>
      </c>
      <c r="C6185" s="3" t="s">
        <v>98</v>
      </c>
      <c r="D6185" s="4">
        <v>1042219.3207184128</v>
      </c>
      <c r="E6185" t="str">
        <f t="shared" si="192"/>
        <v>Nov</v>
      </c>
      <c r="F6185" t="str">
        <f t="shared" si="193"/>
        <v>2018</v>
      </c>
    </row>
    <row r="6186" spans="1:6" x14ac:dyDescent="0.25">
      <c r="A6186" s="5" t="s">
        <v>249</v>
      </c>
      <c r="B6186" s="3" t="s">
        <v>236</v>
      </c>
      <c r="C6186" s="3" t="s">
        <v>99</v>
      </c>
      <c r="D6186" s="4">
        <v>1277035.808185061</v>
      </c>
      <c r="E6186" t="str">
        <f t="shared" si="192"/>
        <v>Dec</v>
      </c>
      <c r="F6186" t="str">
        <f t="shared" si="193"/>
        <v>2018</v>
      </c>
    </row>
    <row r="6187" spans="1:6" x14ac:dyDescent="0.25">
      <c r="A6187" s="5" t="s">
        <v>249</v>
      </c>
      <c r="B6187" s="3" t="s">
        <v>236</v>
      </c>
      <c r="C6187" s="3" t="s">
        <v>100</v>
      </c>
      <c r="D6187" s="4">
        <v>989790.35815804871</v>
      </c>
      <c r="E6187" t="str">
        <f t="shared" si="192"/>
        <v>Jan</v>
      </c>
      <c r="F6187" t="str">
        <f t="shared" si="193"/>
        <v>2019</v>
      </c>
    </row>
    <row r="6188" spans="1:6" x14ac:dyDescent="0.25">
      <c r="A6188" s="5" t="s">
        <v>249</v>
      </c>
      <c r="B6188" s="3" t="s">
        <v>236</v>
      </c>
      <c r="C6188" s="3" t="s">
        <v>101</v>
      </c>
      <c r="D6188" s="4">
        <v>965703.70813081716</v>
      </c>
      <c r="E6188" t="str">
        <f t="shared" si="192"/>
        <v>Feb</v>
      </c>
      <c r="F6188" t="str">
        <f t="shared" si="193"/>
        <v>2019</v>
      </c>
    </row>
    <row r="6189" spans="1:6" x14ac:dyDescent="0.25">
      <c r="A6189" s="5" t="s">
        <v>249</v>
      </c>
      <c r="B6189" s="3" t="s">
        <v>236</v>
      </c>
      <c r="C6189" s="3" t="s">
        <v>102</v>
      </c>
      <c r="D6189" s="4">
        <v>939389.78478886816</v>
      </c>
      <c r="E6189" t="str">
        <f t="shared" si="192"/>
        <v>Mar</v>
      </c>
      <c r="F6189" t="str">
        <f t="shared" si="193"/>
        <v>2019</v>
      </c>
    </row>
    <row r="6190" spans="1:6" x14ac:dyDescent="0.25">
      <c r="A6190" s="5" t="s">
        <v>249</v>
      </c>
      <c r="B6190" s="3" t="s">
        <v>236</v>
      </c>
      <c r="C6190" s="3" t="s">
        <v>103</v>
      </c>
      <c r="D6190" s="4">
        <v>919463.85192834144</v>
      </c>
      <c r="E6190" t="str">
        <f t="shared" si="192"/>
        <v>Apr</v>
      </c>
      <c r="F6190" t="str">
        <f t="shared" si="193"/>
        <v>2019</v>
      </c>
    </row>
    <row r="6191" spans="1:6" x14ac:dyDescent="0.25">
      <c r="A6191" s="5" t="s">
        <v>249</v>
      </c>
      <c r="B6191" s="3" t="s">
        <v>236</v>
      </c>
      <c r="C6191" s="3" t="s">
        <v>104</v>
      </c>
      <c r="D6191" s="4">
        <v>898665.66672809282</v>
      </c>
      <c r="E6191" t="str">
        <f t="shared" si="192"/>
        <v>May</v>
      </c>
      <c r="F6191" t="str">
        <f t="shared" si="193"/>
        <v>2019</v>
      </c>
    </row>
    <row r="6192" spans="1:6" x14ac:dyDescent="0.25">
      <c r="A6192" s="5" t="s">
        <v>249</v>
      </c>
      <c r="B6192" s="3" t="s">
        <v>236</v>
      </c>
      <c r="C6192" s="3" t="s">
        <v>105</v>
      </c>
      <c r="D6192" s="4">
        <v>873260.45005171874</v>
      </c>
      <c r="E6192" t="str">
        <f t="shared" si="192"/>
        <v>Jun</v>
      </c>
      <c r="F6192" t="str">
        <f t="shared" si="193"/>
        <v>2019</v>
      </c>
    </row>
    <row r="6193" spans="1:6" x14ac:dyDescent="0.25">
      <c r="A6193" s="5" t="s">
        <v>249</v>
      </c>
      <c r="B6193" s="3" t="s">
        <v>236</v>
      </c>
      <c r="C6193" s="3" t="s">
        <v>106</v>
      </c>
      <c r="D6193" s="4">
        <v>852789.72115758294</v>
      </c>
      <c r="E6193" t="str">
        <f t="shared" si="192"/>
        <v>Jul</v>
      </c>
      <c r="F6193" t="str">
        <f t="shared" si="193"/>
        <v>2019</v>
      </c>
    </row>
    <row r="6194" spans="1:6" x14ac:dyDescent="0.25">
      <c r="A6194" s="5" t="s">
        <v>249</v>
      </c>
      <c r="B6194" s="3" t="s">
        <v>236</v>
      </c>
      <c r="C6194" s="3" t="s">
        <v>107</v>
      </c>
      <c r="D6194" s="4">
        <v>835062.44552352792</v>
      </c>
      <c r="E6194" t="str">
        <f t="shared" si="192"/>
        <v>Aug</v>
      </c>
      <c r="F6194" t="str">
        <f t="shared" si="193"/>
        <v>2019</v>
      </c>
    </row>
    <row r="6195" spans="1:6" x14ac:dyDescent="0.25">
      <c r="A6195" s="5" t="s">
        <v>249</v>
      </c>
      <c r="B6195" s="3" t="s">
        <v>236</v>
      </c>
      <c r="C6195" s="3" t="s">
        <v>108</v>
      </c>
      <c r="D6195" s="4">
        <v>816910.49462663615</v>
      </c>
      <c r="E6195" t="str">
        <f t="shared" si="192"/>
        <v>Sep</v>
      </c>
      <c r="F6195" t="str">
        <f t="shared" si="193"/>
        <v>2019</v>
      </c>
    </row>
    <row r="6196" spans="1:6" x14ac:dyDescent="0.25">
      <c r="A6196" s="5" t="s">
        <v>249</v>
      </c>
      <c r="B6196" s="3" t="s">
        <v>236</v>
      </c>
      <c r="C6196" s="3" t="s">
        <v>109</v>
      </c>
      <c r="D6196" s="4">
        <v>802853.89929938829</v>
      </c>
      <c r="E6196" t="str">
        <f t="shared" si="192"/>
        <v>Oct</v>
      </c>
      <c r="F6196" t="str">
        <f t="shared" si="193"/>
        <v>2019</v>
      </c>
    </row>
    <row r="6197" spans="1:6" x14ac:dyDescent="0.25">
      <c r="A6197" s="5" t="s">
        <v>249</v>
      </c>
      <c r="B6197" s="3" t="s">
        <v>236</v>
      </c>
      <c r="C6197" s="3" t="s">
        <v>110</v>
      </c>
      <c r="D6197" s="4">
        <v>790096.32548008743</v>
      </c>
      <c r="E6197" t="str">
        <f t="shared" si="192"/>
        <v>Nov</v>
      </c>
      <c r="F6197" t="str">
        <f t="shared" si="193"/>
        <v>2019</v>
      </c>
    </row>
    <row r="6198" spans="1:6" x14ac:dyDescent="0.25">
      <c r="A6198" s="5" t="s">
        <v>249</v>
      </c>
      <c r="B6198" s="3" t="s">
        <v>236</v>
      </c>
      <c r="C6198" s="3" t="s">
        <v>111</v>
      </c>
      <c r="D6198" s="4">
        <v>970555.78686717595</v>
      </c>
      <c r="E6198" t="str">
        <f t="shared" si="192"/>
        <v>Dec</v>
      </c>
      <c r="F6198" t="str">
        <f t="shared" si="193"/>
        <v>2019</v>
      </c>
    </row>
    <row r="6199" spans="1:6" x14ac:dyDescent="0.25">
      <c r="A6199" s="5" t="s">
        <v>249</v>
      </c>
      <c r="B6199" s="3" t="s">
        <v>236</v>
      </c>
      <c r="C6199" s="3" t="s">
        <v>112</v>
      </c>
      <c r="D6199" s="4">
        <v>754105.78669804882</v>
      </c>
      <c r="E6199" t="str">
        <f t="shared" si="192"/>
        <v>Jan</v>
      </c>
      <c r="F6199" t="str">
        <f t="shared" si="193"/>
        <v>2020</v>
      </c>
    </row>
    <row r="6200" spans="1:6" x14ac:dyDescent="0.25">
      <c r="A6200" s="5" t="s">
        <v>249</v>
      </c>
      <c r="B6200" s="3" t="s">
        <v>236</v>
      </c>
      <c r="C6200" s="3" t="s">
        <v>113</v>
      </c>
      <c r="D6200" s="4">
        <v>743540.61069881567</v>
      </c>
      <c r="E6200" t="str">
        <f t="shared" si="192"/>
        <v>Feb</v>
      </c>
      <c r="F6200" t="str">
        <f t="shared" si="193"/>
        <v>2020</v>
      </c>
    </row>
    <row r="6201" spans="1:6" x14ac:dyDescent="0.25">
      <c r="A6201" s="5" t="s">
        <v>249</v>
      </c>
      <c r="B6201" s="3" t="s">
        <v>236</v>
      </c>
      <c r="C6201" s="3" t="s">
        <v>114</v>
      </c>
      <c r="D6201" s="4">
        <v>730347.59395733825</v>
      </c>
      <c r="E6201" t="str">
        <f t="shared" si="192"/>
        <v>Mar</v>
      </c>
      <c r="F6201" t="str">
        <f t="shared" si="193"/>
        <v>2020</v>
      </c>
    </row>
    <row r="6202" spans="1:6" x14ac:dyDescent="0.25">
      <c r="A6202" s="5" t="s">
        <v>249</v>
      </c>
      <c r="B6202" s="3" t="s">
        <v>236</v>
      </c>
      <c r="C6202" s="3" t="s">
        <v>115</v>
      </c>
      <c r="D6202" s="4">
        <v>718357.04232553672</v>
      </c>
      <c r="E6202" t="str">
        <f t="shared" si="192"/>
        <v>Apr</v>
      </c>
      <c r="F6202" t="str">
        <f t="shared" si="193"/>
        <v>2020</v>
      </c>
    </row>
    <row r="6203" spans="1:6" x14ac:dyDescent="0.25">
      <c r="A6203" s="5" t="s">
        <v>249</v>
      </c>
      <c r="B6203" s="3" t="s">
        <v>236</v>
      </c>
      <c r="C6203" s="3" t="s">
        <v>116</v>
      </c>
      <c r="D6203" s="4">
        <v>708443.86560238968</v>
      </c>
      <c r="E6203" t="str">
        <f t="shared" si="192"/>
        <v>May</v>
      </c>
      <c r="F6203" t="str">
        <f t="shared" si="193"/>
        <v>2020</v>
      </c>
    </row>
    <row r="6204" spans="1:6" x14ac:dyDescent="0.25">
      <c r="A6204" s="5" t="s">
        <v>249</v>
      </c>
      <c r="B6204" s="3" t="s">
        <v>236</v>
      </c>
      <c r="C6204" s="3" t="s">
        <v>117</v>
      </c>
      <c r="D6204" s="4">
        <v>696951.49480963533</v>
      </c>
      <c r="E6204" t="str">
        <f t="shared" si="192"/>
        <v>Jun</v>
      </c>
      <c r="F6204" t="str">
        <f t="shared" si="193"/>
        <v>2020</v>
      </c>
    </row>
    <row r="6205" spans="1:6" x14ac:dyDescent="0.25">
      <c r="A6205" s="5" t="s">
        <v>249</v>
      </c>
      <c r="B6205" s="3" t="s">
        <v>236</v>
      </c>
      <c r="C6205" s="3" t="s">
        <v>118</v>
      </c>
      <c r="D6205" s="4">
        <v>690385.04828179919</v>
      </c>
      <c r="E6205" t="str">
        <f t="shared" si="192"/>
        <v>Jul</v>
      </c>
      <c r="F6205" t="str">
        <f t="shared" si="193"/>
        <v>2020</v>
      </c>
    </row>
    <row r="6206" spans="1:6" x14ac:dyDescent="0.25">
      <c r="A6206" s="5" t="s">
        <v>249</v>
      </c>
      <c r="B6206" s="3" t="s">
        <v>236</v>
      </c>
      <c r="C6206" s="3" t="s">
        <v>119</v>
      </c>
      <c r="D6206" s="4">
        <v>682832.42647341127</v>
      </c>
      <c r="E6206" t="str">
        <f t="shared" si="192"/>
        <v>Aug</v>
      </c>
      <c r="F6206" t="str">
        <f t="shared" si="193"/>
        <v>2020</v>
      </c>
    </row>
    <row r="6207" spans="1:6" x14ac:dyDescent="0.25">
      <c r="A6207" s="5" t="s">
        <v>249</v>
      </c>
      <c r="B6207" s="3" t="s">
        <v>236</v>
      </c>
      <c r="C6207" s="3" t="s">
        <v>120</v>
      </c>
      <c r="D6207" s="4">
        <v>670581.46496924618</v>
      </c>
      <c r="E6207" t="str">
        <f t="shared" si="192"/>
        <v>Sep</v>
      </c>
      <c r="F6207" t="str">
        <f t="shared" si="193"/>
        <v>2020</v>
      </c>
    </row>
    <row r="6208" spans="1:6" x14ac:dyDescent="0.25">
      <c r="A6208" s="5" t="s">
        <v>249</v>
      </c>
      <c r="B6208" s="3" t="s">
        <v>236</v>
      </c>
      <c r="C6208" s="3" t="s">
        <v>121</v>
      </c>
      <c r="D6208" s="4">
        <v>663185.95310497319</v>
      </c>
      <c r="E6208" t="str">
        <f t="shared" si="192"/>
        <v>Oct</v>
      </c>
      <c r="F6208" t="str">
        <f t="shared" si="193"/>
        <v>2020</v>
      </c>
    </row>
    <row r="6209" spans="1:6" x14ac:dyDescent="0.25">
      <c r="A6209" s="5" t="s">
        <v>249</v>
      </c>
      <c r="B6209" s="3" t="s">
        <v>236</v>
      </c>
      <c r="C6209" s="3" t="s">
        <v>122</v>
      </c>
      <c r="D6209" s="4">
        <v>661505.65491028596</v>
      </c>
      <c r="E6209" t="str">
        <f t="shared" si="192"/>
        <v>Nov</v>
      </c>
      <c r="F6209" t="str">
        <f t="shared" si="193"/>
        <v>2020</v>
      </c>
    </row>
    <row r="6210" spans="1:6" x14ac:dyDescent="0.25">
      <c r="A6210" s="5" t="s">
        <v>249</v>
      </c>
      <c r="B6210" s="3" t="s">
        <v>236</v>
      </c>
      <c r="C6210" s="3" t="s">
        <v>123</v>
      </c>
      <c r="D6210" s="4">
        <v>796009.02396739484</v>
      </c>
      <c r="E6210" t="str">
        <f t="shared" si="192"/>
        <v>Dec</v>
      </c>
      <c r="F6210" t="str">
        <f t="shared" si="193"/>
        <v>2020</v>
      </c>
    </row>
    <row r="6211" spans="1:6" x14ac:dyDescent="0.25">
      <c r="A6211" s="5" t="s">
        <v>249</v>
      </c>
      <c r="B6211" s="3" t="s">
        <v>236</v>
      </c>
      <c r="C6211" s="3" t="s">
        <v>124</v>
      </c>
      <c r="D6211" s="4">
        <v>627189.86637513235</v>
      </c>
      <c r="E6211" t="str">
        <f t="shared" ref="E6211:E6274" si="194">MID(C6211,1,3)</f>
        <v>Jan</v>
      </c>
      <c r="F6211" t="str">
        <f t="shared" ref="F6211:F6274" si="195">MID(C6211,5,4)</f>
        <v>2021</v>
      </c>
    </row>
    <row r="6212" spans="1:6" x14ac:dyDescent="0.25">
      <c r="A6212" s="5" t="s">
        <v>249</v>
      </c>
      <c r="B6212" s="3" t="s">
        <v>236</v>
      </c>
      <c r="C6212" s="3" t="s">
        <v>125</v>
      </c>
      <c r="D6212" s="4">
        <v>616379.54305015726</v>
      </c>
      <c r="E6212" t="str">
        <f t="shared" si="194"/>
        <v>Feb</v>
      </c>
      <c r="F6212" t="str">
        <f t="shared" si="195"/>
        <v>2021</v>
      </c>
    </row>
    <row r="6213" spans="1:6" x14ac:dyDescent="0.25">
      <c r="A6213" s="5" t="s">
        <v>249</v>
      </c>
      <c r="B6213" s="3" t="s">
        <v>236</v>
      </c>
      <c r="C6213" s="3" t="s">
        <v>126</v>
      </c>
      <c r="D6213" s="4">
        <v>605410.11470200028</v>
      </c>
      <c r="E6213" t="str">
        <f t="shared" si="194"/>
        <v>Mar</v>
      </c>
      <c r="F6213" t="str">
        <f t="shared" si="195"/>
        <v>2021</v>
      </c>
    </row>
    <row r="6214" spans="1:6" x14ac:dyDescent="0.25">
      <c r="A6214" s="5" t="s">
        <v>249</v>
      </c>
      <c r="B6214" s="3" t="s">
        <v>236</v>
      </c>
      <c r="C6214" s="3" t="s">
        <v>127</v>
      </c>
      <c r="D6214" s="4">
        <v>592449.5669433733</v>
      </c>
      <c r="E6214" t="str">
        <f t="shared" si="194"/>
        <v>Apr</v>
      </c>
      <c r="F6214" t="str">
        <f t="shared" si="195"/>
        <v>2021</v>
      </c>
    </row>
    <row r="6215" spans="1:6" x14ac:dyDescent="0.25">
      <c r="A6215" s="5" t="s">
        <v>249</v>
      </c>
      <c r="B6215" s="3" t="s">
        <v>236</v>
      </c>
      <c r="C6215" s="3" t="s">
        <v>128</v>
      </c>
      <c r="D6215" s="4">
        <v>580179.0016679262</v>
      </c>
      <c r="E6215" t="str">
        <f t="shared" si="194"/>
        <v>May</v>
      </c>
      <c r="F6215" t="str">
        <f t="shared" si="195"/>
        <v>2021</v>
      </c>
    </row>
    <row r="6216" spans="1:6" x14ac:dyDescent="0.25">
      <c r="A6216" s="5" t="s">
        <v>249</v>
      </c>
      <c r="B6216" s="3" t="s">
        <v>236</v>
      </c>
      <c r="C6216" s="3" t="s">
        <v>129</v>
      </c>
      <c r="D6216" s="4">
        <v>565089.05852604692</v>
      </c>
      <c r="E6216" t="str">
        <f t="shared" si="194"/>
        <v>Jun</v>
      </c>
      <c r="F6216" t="str">
        <f t="shared" si="195"/>
        <v>2021</v>
      </c>
    </row>
    <row r="6217" spans="1:6" x14ac:dyDescent="0.25">
      <c r="A6217" s="5" t="s">
        <v>249</v>
      </c>
      <c r="B6217" s="3" t="s">
        <v>236</v>
      </c>
      <c r="C6217" s="3" t="s">
        <v>130</v>
      </c>
      <c r="D6217" s="4">
        <v>548702.48742356675</v>
      </c>
      <c r="E6217" t="str">
        <f t="shared" si="194"/>
        <v>Jul</v>
      </c>
      <c r="F6217" t="str">
        <f t="shared" si="195"/>
        <v>2021</v>
      </c>
    </row>
    <row r="6218" spans="1:6" x14ac:dyDescent="0.25">
      <c r="A6218" s="5" t="s">
        <v>249</v>
      </c>
      <c r="B6218" s="3" t="s">
        <v>236</v>
      </c>
      <c r="C6218" s="3" t="s">
        <v>131</v>
      </c>
      <c r="D6218" s="4">
        <v>529274.39384250576</v>
      </c>
      <c r="E6218" t="str">
        <f t="shared" si="194"/>
        <v>Aug</v>
      </c>
      <c r="F6218" t="str">
        <f t="shared" si="195"/>
        <v>2021</v>
      </c>
    </row>
    <row r="6219" spans="1:6" x14ac:dyDescent="0.25">
      <c r="A6219" s="5" t="s">
        <v>249</v>
      </c>
      <c r="B6219" s="3" t="s">
        <v>236</v>
      </c>
      <c r="C6219" s="3" t="s">
        <v>132</v>
      </c>
      <c r="D6219" s="4">
        <v>508800.51179617504</v>
      </c>
      <c r="E6219" t="str">
        <f t="shared" si="194"/>
        <v>Sep</v>
      </c>
      <c r="F6219" t="str">
        <f t="shared" si="195"/>
        <v>2021</v>
      </c>
    </row>
    <row r="6220" spans="1:6" x14ac:dyDescent="0.25">
      <c r="A6220" s="5" t="s">
        <v>249</v>
      </c>
      <c r="B6220" s="3" t="s">
        <v>236</v>
      </c>
      <c r="C6220" s="3" t="s">
        <v>133</v>
      </c>
      <c r="D6220" s="4">
        <v>479919.59458884504</v>
      </c>
      <c r="E6220" t="str">
        <f t="shared" si="194"/>
        <v>Oct</v>
      </c>
      <c r="F6220" t="str">
        <f t="shared" si="195"/>
        <v>2021</v>
      </c>
    </row>
    <row r="6221" spans="1:6" x14ac:dyDescent="0.25">
      <c r="A6221" s="5" t="s">
        <v>249</v>
      </c>
      <c r="B6221" s="3" t="s">
        <v>236</v>
      </c>
      <c r="C6221" s="3" t="s">
        <v>134</v>
      </c>
      <c r="D6221" s="4">
        <v>441881.99217046425</v>
      </c>
      <c r="E6221" t="str">
        <f t="shared" si="194"/>
        <v>Nov</v>
      </c>
      <c r="F6221" t="str">
        <f t="shared" si="195"/>
        <v>2021</v>
      </c>
    </row>
    <row r="6222" spans="1:6" x14ac:dyDescent="0.25">
      <c r="A6222" s="5" t="s">
        <v>249</v>
      </c>
      <c r="B6222" s="3" t="s">
        <v>236</v>
      </c>
      <c r="C6222" s="3" t="s">
        <v>135</v>
      </c>
      <c r="D6222" s="4">
        <v>453908.60318329383</v>
      </c>
      <c r="E6222" t="str">
        <f t="shared" si="194"/>
        <v>Dec</v>
      </c>
      <c r="F6222" t="str">
        <f t="shared" si="195"/>
        <v>2021</v>
      </c>
    </row>
    <row r="6223" spans="1:6" x14ac:dyDescent="0.25">
      <c r="A6223" s="5" t="s">
        <v>249</v>
      </c>
      <c r="B6223" s="3" t="s">
        <v>236</v>
      </c>
      <c r="C6223" s="3" t="s">
        <v>136</v>
      </c>
      <c r="D6223" s="4">
        <v>204312.81712563938</v>
      </c>
      <c r="E6223" t="str">
        <f t="shared" si="194"/>
        <v>Jan</v>
      </c>
      <c r="F6223" t="str">
        <f t="shared" si="195"/>
        <v>2022</v>
      </c>
    </row>
    <row r="6224" spans="1:6" x14ac:dyDescent="0.25">
      <c r="A6224" s="5" t="s">
        <v>249</v>
      </c>
      <c r="B6224" s="3" t="s">
        <v>236</v>
      </c>
      <c r="C6224" s="3" t="s">
        <v>137</v>
      </c>
      <c r="D6224" s="4">
        <v>200341.53440686752</v>
      </c>
      <c r="E6224" t="str">
        <f t="shared" si="194"/>
        <v>Feb</v>
      </c>
      <c r="F6224" t="str">
        <f t="shared" si="195"/>
        <v>2022</v>
      </c>
    </row>
    <row r="6225" spans="1:6" x14ac:dyDescent="0.25">
      <c r="A6225" s="5" t="s">
        <v>249</v>
      </c>
      <c r="B6225" s="3" t="s">
        <v>236</v>
      </c>
      <c r="C6225" s="3" t="s">
        <v>138</v>
      </c>
      <c r="D6225" s="4">
        <v>197427.51580205112</v>
      </c>
      <c r="E6225" t="str">
        <f t="shared" si="194"/>
        <v>Mar</v>
      </c>
      <c r="F6225" t="str">
        <f t="shared" si="195"/>
        <v>2022</v>
      </c>
    </row>
    <row r="6226" spans="1:6" x14ac:dyDescent="0.25">
      <c r="A6226" s="5" t="s">
        <v>249</v>
      </c>
      <c r="B6226" s="3" t="s">
        <v>236</v>
      </c>
      <c r="C6226" s="3" t="s">
        <v>139</v>
      </c>
      <c r="D6226" s="4">
        <v>193990.89823455887</v>
      </c>
      <c r="E6226" t="str">
        <f t="shared" si="194"/>
        <v>Apr</v>
      </c>
      <c r="F6226" t="str">
        <f t="shared" si="195"/>
        <v>2022</v>
      </c>
    </row>
    <row r="6227" spans="1:6" x14ac:dyDescent="0.25">
      <c r="A6227" s="5" t="s">
        <v>249</v>
      </c>
      <c r="B6227" s="3" t="s">
        <v>236</v>
      </c>
      <c r="C6227" s="3" t="s">
        <v>140</v>
      </c>
      <c r="D6227" s="4">
        <v>190917.45319993194</v>
      </c>
      <c r="E6227" t="str">
        <f t="shared" si="194"/>
        <v>May</v>
      </c>
      <c r="F6227" t="str">
        <f t="shared" si="195"/>
        <v>2022</v>
      </c>
    </row>
    <row r="6228" spans="1:6" x14ac:dyDescent="0.25">
      <c r="A6228" s="5" t="s">
        <v>249</v>
      </c>
      <c r="B6228" s="3" t="s">
        <v>236</v>
      </c>
      <c r="C6228" s="3" t="s">
        <v>141</v>
      </c>
      <c r="D6228" s="4">
        <v>187862.24383209168</v>
      </c>
      <c r="E6228" t="str">
        <f t="shared" si="194"/>
        <v>Jun</v>
      </c>
      <c r="F6228" t="str">
        <f t="shared" si="195"/>
        <v>2022</v>
      </c>
    </row>
    <row r="6229" spans="1:6" x14ac:dyDescent="0.25">
      <c r="A6229" s="5" t="s">
        <v>249</v>
      </c>
      <c r="B6229" s="3" t="s">
        <v>236</v>
      </c>
      <c r="C6229" s="3" t="s">
        <v>142</v>
      </c>
      <c r="D6229" s="4">
        <v>184924.50256171016</v>
      </c>
      <c r="E6229" t="str">
        <f t="shared" si="194"/>
        <v>Jul</v>
      </c>
      <c r="F6229" t="str">
        <f t="shared" si="195"/>
        <v>2022</v>
      </c>
    </row>
    <row r="6230" spans="1:6" x14ac:dyDescent="0.25">
      <c r="A6230" s="5" t="s">
        <v>249</v>
      </c>
      <c r="B6230" s="3" t="s">
        <v>236</v>
      </c>
      <c r="C6230" s="3" t="s">
        <v>143</v>
      </c>
      <c r="D6230" s="4">
        <v>182031.94406470368</v>
      </c>
      <c r="E6230" t="str">
        <f t="shared" si="194"/>
        <v>Aug</v>
      </c>
      <c r="F6230" t="str">
        <f t="shared" si="195"/>
        <v>2022</v>
      </c>
    </row>
    <row r="6231" spans="1:6" x14ac:dyDescent="0.25">
      <c r="A6231" s="5" t="s">
        <v>249</v>
      </c>
      <c r="B6231" s="3" t="s">
        <v>236</v>
      </c>
      <c r="C6231" s="3" t="s">
        <v>144</v>
      </c>
      <c r="D6231" s="4">
        <v>179175.29811186137</v>
      </c>
      <c r="E6231" t="str">
        <f t="shared" si="194"/>
        <v>Sep</v>
      </c>
      <c r="F6231" t="str">
        <f t="shared" si="195"/>
        <v>2022</v>
      </c>
    </row>
    <row r="6232" spans="1:6" x14ac:dyDescent="0.25">
      <c r="A6232" s="5" t="s">
        <v>249</v>
      </c>
      <c r="B6232" s="3" t="s">
        <v>236</v>
      </c>
      <c r="C6232" s="3" t="s">
        <v>145</v>
      </c>
      <c r="D6232" s="4">
        <v>176358.59590182797</v>
      </c>
      <c r="E6232" t="str">
        <f t="shared" si="194"/>
        <v>Oct</v>
      </c>
      <c r="F6232" t="str">
        <f t="shared" si="195"/>
        <v>2022</v>
      </c>
    </row>
    <row r="6233" spans="1:6" x14ac:dyDescent="0.25">
      <c r="A6233" s="5" t="s">
        <v>249</v>
      </c>
      <c r="B6233" s="3" t="s">
        <v>236</v>
      </c>
      <c r="C6233" s="3" t="s">
        <v>146</v>
      </c>
      <c r="D6233" s="4">
        <v>173591.77316778857</v>
      </c>
      <c r="E6233" t="str">
        <f t="shared" si="194"/>
        <v>Nov</v>
      </c>
      <c r="F6233" t="str">
        <f t="shared" si="195"/>
        <v>2022</v>
      </c>
    </row>
    <row r="6234" spans="1:6" x14ac:dyDescent="0.25">
      <c r="A6234" s="5" t="s">
        <v>249</v>
      </c>
      <c r="B6234" s="3" t="s">
        <v>236</v>
      </c>
      <c r="C6234" s="3" t="s">
        <v>147</v>
      </c>
      <c r="D6234" s="4">
        <v>267506.48422395618</v>
      </c>
      <c r="E6234" t="str">
        <f t="shared" si="194"/>
        <v>Dec</v>
      </c>
      <c r="F6234" t="str">
        <f t="shared" si="195"/>
        <v>2022</v>
      </c>
    </row>
    <row r="6235" spans="1:6" x14ac:dyDescent="0.25">
      <c r="A6235" s="5" t="s">
        <v>249</v>
      </c>
      <c r="B6235" s="3" t="s">
        <v>236</v>
      </c>
      <c r="C6235" s="3" t="s">
        <v>148</v>
      </c>
      <c r="D6235" s="4">
        <v>168195.20283678663</v>
      </c>
      <c r="E6235" t="str">
        <f t="shared" si="194"/>
        <v>Jan</v>
      </c>
      <c r="F6235" t="str">
        <f t="shared" si="195"/>
        <v>2023</v>
      </c>
    </row>
    <row r="6236" spans="1:6" x14ac:dyDescent="0.25">
      <c r="A6236" s="5" t="s">
        <v>249</v>
      </c>
      <c r="B6236" s="3" t="s">
        <v>236</v>
      </c>
      <c r="C6236" s="3" t="s">
        <v>149</v>
      </c>
      <c r="D6236" s="4">
        <v>165567.45161932064</v>
      </c>
      <c r="E6236" t="str">
        <f t="shared" si="194"/>
        <v>Feb</v>
      </c>
      <c r="F6236" t="str">
        <f t="shared" si="195"/>
        <v>2023</v>
      </c>
    </row>
    <row r="6237" spans="1:6" x14ac:dyDescent="0.25">
      <c r="A6237" s="5" t="s">
        <v>249</v>
      </c>
      <c r="B6237" s="3" t="s">
        <v>236</v>
      </c>
      <c r="C6237" s="3" t="s">
        <v>150</v>
      </c>
      <c r="D6237" s="4">
        <v>163008.70739724336</v>
      </c>
      <c r="E6237" t="str">
        <f t="shared" si="194"/>
        <v>Mar</v>
      </c>
      <c r="F6237" t="str">
        <f t="shared" si="195"/>
        <v>2023</v>
      </c>
    </row>
    <row r="6238" spans="1:6" x14ac:dyDescent="0.25">
      <c r="A6238" s="5" t="s">
        <v>249</v>
      </c>
      <c r="B6238" s="3" t="s">
        <v>236</v>
      </c>
      <c r="C6238" s="3" t="s">
        <v>151</v>
      </c>
      <c r="D6238" s="4">
        <v>160479.80766805561</v>
      </c>
      <c r="E6238" t="str">
        <f t="shared" si="194"/>
        <v>Apr</v>
      </c>
      <c r="F6238" t="str">
        <f t="shared" si="195"/>
        <v>2023</v>
      </c>
    </row>
    <row r="6239" spans="1:6" x14ac:dyDescent="0.25">
      <c r="A6239" s="5" t="s">
        <v>249</v>
      </c>
      <c r="B6239" s="3" t="s">
        <v>236</v>
      </c>
      <c r="C6239" s="3" t="s">
        <v>152</v>
      </c>
      <c r="D6239" s="4">
        <v>157988.23404072775</v>
      </c>
      <c r="E6239" t="str">
        <f t="shared" si="194"/>
        <v>May</v>
      </c>
      <c r="F6239" t="str">
        <f t="shared" si="195"/>
        <v>2023</v>
      </c>
    </row>
    <row r="6240" spans="1:6" x14ac:dyDescent="0.25">
      <c r="A6240" s="5" t="s">
        <v>249</v>
      </c>
      <c r="B6240" s="3" t="s">
        <v>236</v>
      </c>
      <c r="C6240" s="3" t="s">
        <v>153</v>
      </c>
      <c r="D6240" s="4">
        <v>155531.37025416642</v>
      </c>
      <c r="E6240" t="str">
        <f t="shared" si="194"/>
        <v>Jun</v>
      </c>
      <c r="F6240" t="str">
        <f t="shared" si="195"/>
        <v>2023</v>
      </c>
    </row>
    <row r="6241" spans="1:6" x14ac:dyDescent="0.25">
      <c r="A6241" s="5" t="s">
        <v>249</v>
      </c>
      <c r="B6241" s="3" t="s">
        <v>236</v>
      </c>
      <c r="C6241" s="3" t="s">
        <v>154</v>
      </c>
      <c r="D6241" s="4">
        <v>153130.71508938776</v>
      </c>
      <c r="E6241" t="str">
        <f t="shared" si="194"/>
        <v>Jul</v>
      </c>
      <c r="F6241" t="str">
        <f t="shared" si="195"/>
        <v>2023</v>
      </c>
    </row>
    <row r="6242" spans="1:6" x14ac:dyDescent="0.25">
      <c r="A6242" s="5" t="s">
        <v>249</v>
      </c>
      <c r="B6242" s="3" t="s">
        <v>236</v>
      </c>
      <c r="C6242" s="3" t="s">
        <v>155</v>
      </c>
      <c r="D6242" s="4">
        <v>150782.19252317309</v>
      </c>
      <c r="E6242" t="str">
        <f t="shared" si="194"/>
        <v>Aug</v>
      </c>
      <c r="F6242" t="str">
        <f t="shared" si="195"/>
        <v>2023</v>
      </c>
    </row>
    <row r="6243" spans="1:6" x14ac:dyDescent="0.25">
      <c r="A6243" s="5" t="s">
        <v>249</v>
      </c>
      <c r="B6243" s="3" t="s">
        <v>236</v>
      </c>
      <c r="C6243" s="3" t="s">
        <v>156</v>
      </c>
      <c r="D6243" s="4">
        <v>148488.87742727617</v>
      </c>
      <c r="E6243" t="str">
        <f t="shared" si="194"/>
        <v>Sep</v>
      </c>
      <c r="F6243" t="str">
        <f t="shared" si="195"/>
        <v>2023</v>
      </c>
    </row>
    <row r="6244" spans="1:6" x14ac:dyDescent="0.25">
      <c r="A6244" s="5" t="s">
        <v>249</v>
      </c>
      <c r="B6244" s="3" t="s">
        <v>236</v>
      </c>
      <c r="C6244" s="3" t="s">
        <v>157</v>
      </c>
      <c r="D6244" s="4">
        <v>146238.8894566388</v>
      </c>
      <c r="E6244" t="str">
        <f t="shared" si="194"/>
        <v>Oct</v>
      </c>
      <c r="F6244" t="str">
        <f t="shared" si="195"/>
        <v>2023</v>
      </c>
    </row>
    <row r="6245" spans="1:6" x14ac:dyDescent="0.25">
      <c r="A6245" s="5" t="s">
        <v>249</v>
      </c>
      <c r="B6245" s="3" t="s">
        <v>236</v>
      </c>
      <c r="C6245" s="3" t="s">
        <v>158</v>
      </c>
      <c r="D6245" s="4">
        <v>144018.4729610279</v>
      </c>
      <c r="E6245" t="str">
        <f t="shared" si="194"/>
        <v>Nov</v>
      </c>
      <c r="F6245" t="str">
        <f t="shared" si="195"/>
        <v>2023</v>
      </c>
    </row>
    <row r="6246" spans="1:6" x14ac:dyDescent="0.25">
      <c r="A6246" s="5" t="s">
        <v>249</v>
      </c>
      <c r="B6246" s="3" t="s">
        <v>236</v>
      </c>
      <c r="C6246" s="3" t="s">
        <v>159</v>
      </c>
      <c r="D6246" s="4">
        <v>217531.05260049275</v>
      </c>
      <c r="E6246" t="str">
        <f t="shared" si="194"/>
        <v>Dec</v>
      </c>
      <c r="F6246" t="str">
        <f t="shared" si="195"/>
        <v>2023</v>
      </c>
    </row>
    <row r="6247" spans="1:6" x14ac:dyDescent="0.25">
      <c r="A6247" s="5" t="s">
        <v>249</v>
      </c>
      <c r="B6247" s="3" t="s">
        <v>236</v>
      </c>
      <c r="C6247" s="3" t="s">
        <v>160</v>
      </c>
      <c r="D6247" s="4">
        <v>139666.5747250898</v>
      </c>
      <c r="E6247" t="str">
        <f t="shared" si="194"/>
        <v>Jan</v>
      </c>
      <c r="F6247" t="str">
        <f t="shared" si="195"/>
        <v>2024</v>
      </c>
    </row>
    <row r="6248" spans="1:6" x14ac:dyDescent="0.25">
      <c r="A6248" s="5" t="s">
        <v>249</v>
      </c>
      <c r="B6248" s="3" t="s">
        <v>236</v>
      </c>
      <c r="C6248" s="3" t="s">
        <v>161</v>
      </c>
      <c r="D6248" s="4">
        <v>137509.30602800666</v>
      </c>
      <c r="E6248" t="str">
        <f t="shared" si="194"/>
        <v>Feb</v>
      </c>
      <c r="F6248" t="str">
        <f t="shared" si="195"/>
        <v>2024</v>
      </c>
    </row>
    <row r="6249" spans="1:6" x14ac:dyDescent="0.25">
      <c r="A6249" s="5" t="s">
        <v>249</v>
      </c>
      <c r="B6249" s="3" t="s">
        <v>236</v>
      </c>
      <c r="C6249" s="3" t="s">
        <v>162</v>
      </c>
      <c r="D6249" s="4">
        <v>135361.85396643524</v>
      </c>
      <c r="E6249" t="str">
        <f t="shared" si="194"/>
        <v>Mar</v>
      </c>
      <c r="F6249" t="str">
        <f t="shared" si="195"/>
        <v>2024</v>
      </c>
    </row>
    <row r="6250" spans="1:6" x14ac:dyDescent="0.25">
      <c r="A6250" s="5" t="s">
        <v>249</v>
      </c>
      <c r="B6250" s="3" t="s">
        <v>236</v>
      </c>
      <c r="C6250" s="3" t="s">
        <v>163</v>
      </c>
      <c r="D6250" s="4">
        <v>133280.42882298873</v>
      </c>
      <c r="E6250" t="str">
        <f t="shared" si="194"/>
        <v>Apr</v>
      </c>
      <c r="F6250" t="str">
        <f t="shared" si="195"/>
        <v>2024</v>
      </c>
    </row>
    <row r="6251" spans="1:6" x14ac:dyDescent="0.25">
      <c r="A6251" s="5" t="s">
        <v>249</v>
      </c>
      <c r="B6251" s="3" t="s">
        <v>236</v>
      </c>
      <c r="C6251" s="3" t="s">
        <v>164</v>
      </c>
      <c r="D6251" s="4">
        <v>131236.78430775306</v>
      </c>
      <c r="E6251" t="str">
        <f t="shared" si="194"/>
        <v>May</v>
      </c>
      <c r="F6251" t="str">
        <f t="shared" si="195"/>
        <v>2024</v>
      </c>
    </row>
    <row r="6252" spans="1:6" x14ac:dyDescent="0.25">
      <c r="A6252" s="5" t="s">
        <v>249</v>
      </c>
      <c r="B6252" s="3" t="s">
        <v>236</v>
      </c>
      <c r="C6252" s="3" t="s">
        <v>165</v>
      </c>
      <c r="D6252" s="4">
        <v>129220.05433664274</v>
      </c>
      <c r="E6252" t="str">
        <f t="shared" si="194"/>
        <v>Jun</v>
      </c>
      <c r="F6252" t="str">
        <f t="shared" si="195"/>
        <v>2024</v>
      </c>
    </row>
    <row r="6253" spans="1:6" x14ac:dyDescent="0.25">
      <c r="A6253" s="5" t="s">
        <v>249</v>
      </c>
      <c r="B6253" s="3" t="s">
        <v>236</v>
      </c>
      <c r="C6253" s="3" t="s">
        <v>166</v>
      </c>
      <c r="D6253" s="4">
        <v>127240.07310819674</v>
      </c>
      <c r="E6253" t="str">
        <f t="shared" si="194"/>
        <v>Jul</v>
      </c>
      <c r="F6253" t="str">
        <f t="shared" si="195"/>
        <v>2024</v>
      </c>
    </row>
    <row r="6254" spans="1:6" x14ac:dyDescent="0.25">
      <c r="A6254" s="5" t="s">
        <v>249</v>
      </c>
      <c r="B6254" s="3" t="s">
        <v>236</v>
      </c>
      <c r="C6254" s="3" t="s">
        <v>167</v>
      </c>
      <c r="D6254" s="4">
        <v>125246.71473693478</v>
      </c>
      <c r="E6254" t="str">
        <f t="shared" si="194"/>
        <v>Aug</v>
      </c>
      <c r="F6254" t="str">
        <f t="shared" si="195"/>
        <v>2024</v>
      </c>
    </row>
    <row r="6255" spans="1:6" x14ac:dyDescent="0.25">
      <c r="A6255" s="5" t="s">
        <v>249</v>
      </c>
      <c r="B6255" s="3" t="s">
        <v>236</v>
      </c>
      <c r="C6255" s="3" t="s">
        <v>168</v>
      </c>
      <c r="D6255" s="4">
        <v>123268.93674579654</v>
      </c>
      <c r="E6255" t="str">
        <f t="shared" si="194"/>
        <v>Sep</v>
      </c>
      <c r="F6255" t="str">
        <f t="shared" si="195"/>
        <v>2024</v>
      </c>
    </row>
    <row r="6256" spans="1:6" x14ac:dyDescent="0.25">
      <c r="A6256" s="5" t="s">
        <v>249</v>
      </c>
      <c r="B6256" s="3" t="s">
        <v>236</v>
      </c>
      <c r="C6256" s="3" t="s">
        <v>169</v>
      </c>
      <c r="D6256" s="4">
        <v>121254.30367202606</v>
      </c>
      <c r="E6256" t="str">
        <f t="shared" si="194"/>
        <v>Oct</v>
      </c>
      <c r="F6256" t="str">
        <f t="shared" si="195"/>
        <v>2024</v>
      </c>
    </row>
    <row r="6257" spans="1:6" x14ac:dyDescent="0.25">
      <c r="A6257" s="5" t="s">
        <v>249</v>
      </c>
      <c r="B6257" s="3" t="s">
        <v>236</v>
      </c>
      <c r="C6257" s="3" t="s">
        <v>170</v>
      </c>
      <c r="D6257" s="4">
        <v>119380.65037367056</v>
      </c>
      <c r="E6257" t="str">
        <f t="shared" si="194"/>
        <v>Nov</v>
      </c>
      <c r="F6257" t="str">
        <f t="shared" si="195"/>
        <v>2024</v>
      </c>
    </row>
    <row r="6258" spans="1:6" x14ac:dyDescent="0.25">
      <c r="A6258" s="5" t="s">
        <v>249</v>
      </c>
      <c r="B6258" s="3" t="s">
        <v>236</v>
      </c>
      <c r="C6258" s="3" t="s">
        <v>171</v>
      </c>
      <c r="D6258" s="4">
        <v>176189.06244165727</v>
      </c>
      <c r="E6258" t="str">
        <f t="shared" si="194"/>
        <v>Dec</v>
      </c>
      <c r="F6258" t="str">
        <f t="shared" si="195"/>
        <v>2024</v>
      </c>
    </row>
    <row r="6259" spans="1:6" x14ac:dyDescent="0.25">
      <c r="A6259" s="5" t="s">
        <v>249</v>
      </c>
      <c r="B6259" s="3" t="s">
        <v>236</v>
      </c>
      <c r="C6259" s="3" t="s">
        <v>172</v>
      </c>
      <c r="D6259" s="4">
        <v>115594.53823693993</v>
      </c>
      <c r="E6259" t="str">
        <f t="shared" si="194"/>
        <v>Jan</v>
      </c>
      <c r="F6259" t="str">
        <f t="shared" si="195"/>
        <v>2025</v>
      </c>
    </row>
    <row r="6260" spans="1:6" x14ac:dyDescent="0.25">
      <c r="A6260" s="5" t="s">
        <v>249</v>
      </c>
      <c r="B6260" s="3" t="s">
        <v>236</v>
      </c>
      <c r="C6260" s="3" t="s">
        <v>173</v>
      </c>
      <c r="D6260" s="4">
        <v>113686.21216817018</v>
      </c>
      <c r="E6260" t="str">
        <f t="shared" si="194"/>
        <v>Feb</v>
      </c>
      <c r="F6260" t="str">
        <f t="shared" si="195"/>
        <v>2025</v>
      </c>
    </row>
    <row r="6261" spans="1:6" x14ac:dyDescent="0.25">
      <c r="A6261" s="5" t="s">
        <v>249</v>
      </c>
      <c r="B6261" s="3" t="s">
        <v>236</v>
      </c>
      <c r="C6261" s="3" t="s">
        <v>174</v>
      </c>
      <c r="D6261" s="4">
        <v>111925.84045805932</v>
      </c>
      <c r="E6261" t="str">
        <f t="shared" si="194"/>
        <v>Mar</v>
      </c>
      <c r="F6261" t="str">
        <f t="shared" si="195"/>
        <v>2025</v>
      </c>
    </row>
    <row r="6262" spans="1:6" x14ac:dyDescent="0.25">
      <c r="A6262" s="5" t="s">
        <v>249</v>
      </c>
      <c r="B6262" s="3" t="s">
        <v>236</v>
      </c>
      <c r="C6262" s="3" t="s">
        <v>175</v>
      </c>
      <c r="D6262" s="4">
        <v>110134.16637192093</v>
      </c>
      <c r="E6262" t="str">
        <f t="shared" si="194"/>
        <v>Apr</v>
      </c>
      <c r="F6262" t="str">
        <f t="shared" si="195"/>
        <v>2025</v>
      </c>
    </row>
    <row r="6263" spans="1:6" x14ac:dyDescent="0.25">
      <c r="A6263" s="5" t="s">
        <v>249</v>
      </c>
      <c r="B6263" s="3" t="s">
        <v>236</v>
      </c>
      <c r="C6263" s="3" t="s">
        <v>176</v>
      </c>
      <c r="D6263" s="4">
        <v>108370.23872555069</v>
      </c>
      <c r="E6263" t="str">
        <f t="shared" si="194"/>
        <v>May</v>
      </c>
      <c r="F6263" t="str">
        <f t="shared" si="195"/>
        <v>2025</v>
      </c>
    </row>
    <row r="6264" spans="1:6" x14ac:dyDescent="0.25">
      <c r="A6264" s="5" t="s">
        <v>249</v>
      </c>
      <c r="B6264" s="3" t="s">
        <v>236</v>
      </c>
      <c r="C6264" s="3" t="s">
        <v>177</v>
      </c>
      <c r="D6264" s="4">
        <v>106632.7737803046</v>
      </c>
      <c r="E6264" t="str">
        <f t="shared" si="194"/>
        <v>Jun</v>
      </c>
      <c r="F6264" t="str">
        <f t="shared" si="195"/>
        <v>2025</v>
      </c>
    </row>
    <row r="6265" spans="1:6" x14ac:dyDescent="0.25">
      <c r="A6265" s="5" t="s">
        <v>249</v>
      </c>
      <c r="B6265" s="3" t="s">
        <v>236</v>
      </c>
      <c r="C6265" s="3" t="s">
        <v>178</v>
      </c>
      <c r="D6265" s="4">
        <v>104993.70619823746</v>
      </c>
      <c r="E6265" t="str">
        <f t="shared" si="194"/>
        <v>Jul</v>
      </c>
      <c r="F6265" t="str">
        <f t="shared" si="195"/>
        <v>2025</v>
      </c>
    </row>
    <row r="6266" spans="1:6" x14ac:dyDescent="0.25">
      <c r="A6266" s="5" t="s">
        <v>249</v>
      </c>
      <c r="B6266" s="3" t="s">
        <v>236</v>
      </c>
      <c r="C6266" s="3" t="s">
        <v>179</v>
      </c>
      <c r="D6266" s="4">
        <v>103294.32450437016</v>
      </c>
      <c r="E6266" t="str">
        <f t="shared" si="194"/>
        <v>Aug</v>
      </c>
      <c r="F6266" t="str">
        <f t="shared" si="195"/>
        <v>2025</v>
      </c>
    </row>
    <row r="6267" spans="1:6" x14ac:dyDescent="0.25">
      <c r="A6267" s="5" t="s">
        <v>249</v>
      </c>
      <c r="B6267" s="3" t="s">
        <v>236</v>
      </c>
      <c r="C6267" s="3" t="s">
        <v>180</v>
      </c>
      <c r="D6267" s="4">
        <v>101681.42180571833</v>
      </c>
      <c r="E6267" t="str">
        <f t="shared" si="194"/>
        <v>Sep</v>
      </c>
      <c r="F6267" t="str">
        <f t="shared" si="195"/>
        <v>2025</v>
      </c>
    </row>
    <row r="6268" spans="1:6" x14ac:dyDescent="0.25">
      <c r="A6268" s="5" t="s">
        <v>249</v>
      </c>
      <c r="B6268" s="3" t="s">
        <v>236</v>
      </c>
      <c r="C6268" s="3" t="s">
        <v>181</v>
      </c>
      <c r="D6268" s="4">
        <v>100069.91531797765</v>
      </c>
      <c r="E6268" t="str">
        <f t="shared" si="194"/>
        <v>Oct</v>
      </c>
      <c r="F6268" t="str">
        <f t="shared" si="195"/>
        <v>2025</v>
      </c>
    </row>
    <row r="6269" spans="1:6" x14ac:dyDescent="0.25">
      <c r="A6269" s="5" t="s">
        <v>249</v>
      </c>
      <c r="B6269" s="3" t="s">
        <v>236</v>
      </c>
      <c r="C6269" s="3" t="s">
        <v>182</v>
      </c>
      <c r="D6269" s="4">
        <v>98487.91808748481</v>
      </c>
      <c r="E6269" t="str">
        <f t="shared" si="194"/>
        <v>Nov</v>
      </c>
      <c r="F6269" t="str">
        <f t="shared" si="195"/>
        <v>2025</v>
      </c>
    </row>
    <row r="6270" spans="1:6" x14ac:dyDescent="0.25">
      <c r="A6270" s="5" t="s">
        <v>249</v>
      </c>
      <c r="B6270" s="3" t="s">
        <v>236</v>
      </c>
      <c r="C6270" s="3" t="s">
        <v>183</v>
      </c>
      <c r="D6270" s="4">
        <v>141469.42950461223</v>
      </c>
      <c r="E6270" t="str">
        <f t="shared" si="194"/>
        <v>Dec</v>
      </c>
      <c r="F6270" t="str">
        <f t="shared" si="195"/>
        <v>2025</v>
      </c>
    </row>
    <row r="6271" spans="1:6" x14ac:dyDescent="0.25">
      <c r="A6271" s="5" t="s">
        <v>249</v>
      </c>
      <c r="B6271" s="3" t="s">
        <v>236</v>
      </c>
      <c r="C6271" s="3" t="s">
        <v>184</v>
      </c>
      <c r="D6271" s="4">
        <v>95412.740188783006</v>
      </c>
      <c r="E6271" t="str">
        <f t="shared" si="194"/>
        <v>Jan</v>
      </c>
      <c r="F6271" t="str">
        <f t="shared" si="195"/>
        <v>2026</v>
      </c>
    </row>
    <row r="6272" spans="1:6" x14ac:dyDescent="0.25">
      <c r="A6272" s="5" t="s">
        <v>249</v>
      </c>
      <c r="B6272" s="3" t="s">
        <v>236</v>
      </c>
      <c r="C6272" s="3" t="s">
        <v>185</v>
      </c>
      <c r="D6272" s="4">
        <v>93905.687509440657</v>
      </c>
      <c r="E6272" t="str">
        <f t="shared" si="194"/>
        <v>Feb</v>
      </c>
      <c r="F6272" t="str">
        <f t="shared" si="195"/>
        <v>2026</v>
      </c>
    </row>
    <row r="6273" spans="1:6" x14ac:dyDescent="0.25">
      <c r="A6273" s="5" t="s">
        <v>249</v>
      </c>
      <c r="B6273" s="3" t="s">
        <v>236</v>
      </c>
      <c r="C6273" s="3" t="s">
        <v>186</v>
      </c>
      <c r="D6273" s="4">
        <v>92415.402261783383</v>
      </c>
      <c r="E6273" t="str">
        <f t="shared" si="194"/>
        <v>Mar</v>
      </c>
      <c r="F6273" t="str">
        <f t="shared" si="195"/>
        <v>2026</v>
      </c>
    </row>
    <row r="6274" spans="1:6" x14ac:dyDescent="0.25">
      <c r="A6274" s="5" t="s">
        <v>249</v>
      </c>
      <c r="B6274" s="3" t="s">
        <v>236</v>
      </c>
      <c r="C6274" s="3" t="s">
        <v>187</v>
      </c>
      <c r="D6274" s="4">
        <v>90833.301350730093</v>
      </c>
      <c r="E6274" t="str">
        <f t="shared" si="194"/>
        <v>Apr</v>
      </c>
      <c r="F6274" t="str">
        <f t="shared" si="195"/>
        <v>2026</v>
      </c>
    </row>
    <row r="6275" spans="1:6" x14ac:dyDescent="0.25">
      <c r="A6275" s="5" t="s">
        <v>249</v>
      </c>
      <c r="B6275" s="3" t="s">
        <v>236</v>
      </c>
      <c r="C6275" s="3" t="s">
        <v>189</v>
      </c>
      <c r="D6275" s="4">
        <v>89312.551863682864</v>
      </c>
      <c r="E6275" t="str">
        <f t="shared" ref="E6275:E6338" si="196">MID(C6275,1,3)</f>
        <v>May</v>
      </c>
      <c r="F6275" t="str">
        <f t="shared" ref="F6275:F6338" si="197">MID(C6275,5,4)</f>
        <v>2026</v>
      </c>
    </row>
    <row r="6276" spans="1:6" x14ac:dyDescent="0.25">
      <c r="A6276" s="5" t="s">
        <v>249</v>
      </c>
      <c r="B6276" s="3" t="s">
        <v>236</v>
      </c>
      <c r="C6276" s="3" t="s">
        <v>191</v>
      </c>
      <c r="D6276" s="4">
        <v>87775.799261634354</v>
      </c>
      <c r="E6276" t="str">
        <f t="shared" si="196"/>
        <v>Jun</v>
      </c>
      <c r="F6276" t="str">
        <f t="shared" si="197"/>
        <v>2026</v>
      </c>
    </row>
    <row r="6277" spans="1:6" x14ac:dyDescent="0.25">
      <c r="A6277" s="5" t="s">
        <v>249</v>
      </c>
      <c r="B6277" s="3" t="s">
        <v>236</v>
      </c>
      <c r="C6277" s="3" t="s">
        <v>192</v>
      </c>
      <c r="D6277" s="4">
        <v>86356.126865052589</v>
      </c>
      <c r="E6277" t="str">
        <f t="shared" si="196"/>
        <v>Jul</v>
      </c>
      <c r="F6277" t="str">
        <f t="shared" si="197"/>
        <v>2026</v>
      </c>
    </row>
    <row r="6278" spans="1:6" x14ac:dyDescent="0.25">
      <c r="A6278" s="5" t="s">
        <v>249</v>
      </c>
      <c r="B6278" s="3" t="s">
        <v>236</v>
      </c>
      <c r="C6278" s="3" t="s">
        <v>193</v>
      </c>
      <c r="D6278" s="4">
        <v>84745.168742001828</v>
      </c>
      <c r="E6278" t="str">
        <f t="shared" si="196"/>
        <v>Aug</v>
      </c>
      <c r="F6278" t="str">
        <f t="shared" si="197"/>
        <v>2026</v>
      </c>
    </row>
    <row r="6279" spans="1:6" x14ac:dyDescent="0.25">
      <c r="A6279" s="5" t="s">
        <v>249</v>
      </c>
      <c r="B6279" s="3" t="s">
        <v>236</v>
      </c>
      <c r="C6279" s="3" t="s">
        <v>194</v>
      </c>
      <c r="D6279" s="4">
        <v>83346.733508425852</v>
      </c>
      <c r="E6279" t="str">
        <f t="shared" si="196"/>
        <v>Sep</v>
      </c>
      <c r="F6279" t="str">
        <f t="shared" si="197"/>
        <v>2026</v>
      </c>
    </row>
    <row r="6280" spans="1:6" x14ac:dyDescent="0.25">
      <c r="A6280" s="5" t="s">
        <v>249</v>
      </c>
      <c r="B6280" s="3" t="s">
        <v>236</v>
      </c>
      <c r="C6280" s="3" t="s">
        <v>195</v>
      </c>
      <c r="D6280" s="4">
        <v>68765.921397687867</v>
      </c>
      <c r="E6280" t="str">
        <f t="shared" si="196"/>
        <v>Oct</v>
      </c>
      <c r="F6280" t="str">
        <f t="shared" si="197"/>
        <v>2026</v>
      </c>
    </row>
    <row r="6281" spans="1:6" x14ac:dyDescent="0.25">
      <c r="A6281" s="5" t="s">
        <v>249</v>
      </c>
      <c r="B6281" s="3" t="s">
        <v>236</v>
      </c>
      <c r="C6281" s="3" t="s">
        <v>196</v>
      </c>
      <c r="D6281" s="4">
        <v>55767.305645009175</v>
      </c>
      <c r="E6281" t="str">
        <f t="shared" si="196"/>
        <v>Nov</v>
      </c>
      <c r="F6281" t="str">
        <f t="shared" si="197"/>
        <v>2026</v>
      </c>
    </row>
    <row r="6282" spans="1:6" x14ac:dyDescent="0.25">
      <c r="A6282" s="5" t="s">
        <v>249</v>
      </c>
      <c r="B6282" s="3" t="s">
        <v>237</v>
      </c>
      <c r="C6282" s="3" t="s">
        <v>16</v>
      </c>
      <c r="D6282" s="4">
        <v>3979229.9291828754</v>
      </c>
      <c r="E6282" t="str">
        <f t="shared" si="196"/>
        <v>Jan</v>
      </c>
      <c r="F6282" t="str">
        <f t="shared" si="197"/>
        <v>2012</v>
      </c>
    </row>
    <row r="6283" spans="1:6" x14ac:dyDescent="0.25">
      <c r="A6283" s="5" t="s">
        <v>249</v>
      </c>
      <c r="B6283" s="3" t="s">
        <v>237</v>
      </c>
      <c r="C6283" s="3" t="s">
        <v>17</v>
      </c>
      <c r="D6283" s="4">
        <v>7767141.1851973534</v>
      </c>
      <c r="E6283" t="str">
        <f t="shared" si="196"/>
        <v>Feb</v>
      </c>
      <c r="F6283" t="str">
        <f t="shared" si="197"/>
        <v>2012</v>
      </c>
    </row>
    <row r="6284" spans="1:6" x14ac:dyDescent="0.25">
      <c r="A6284" s="5" t="s">
        <v>249</v>
      </c>
      <c r="B6284" s="3" t="s">
        <v>237</v>
      </c>
      <c r="C6284" s="3" t="s">
        <v>18</v>
      </c>
      <c r="D6284" s="4">
        <v>5846467.2866534563</v>
      </c>
      <c r="E6284" t="str">
        <f t="shared" si="196"/>
        <v>Mar</v>
      </c>
      <c r="F6284" t="str">
        <f t="shared" si="197"/>
        <v>2012</v>
      </c>
    </row>
    <row r="6285" spans="1:6" x14ac:dyDescent="0.25">
      <c r="A6285" s="5" t="s">
        <v>249</v>
      </c>
      <c r="B6285" s="3" t="s">
        <v>237</v>
      </c>
      <c r="C6285" s="3" t="s">
        <v>19</v>
      </c>
      <c r="D6285" s="4">
        <v>4614872.6197707299</v>
      </c>
      <c r="E6285" t="str">
        <f t="shared" si="196"/>
        <v>Apr</v>
      </c>
      <c r="F6285" t="str">
        <f t="shared" si="197"/>
        <v>2012</v>
      </c>
    </row>
    <row r="6286" spans="1:6" x14ac:dyDescent="0.25">
      <c r="A6286" s="5" t="s">
        <v>249</v>
      </c>
      <c r="B6286" s="3" t="s">
        <v>237</v>
      </c>
      <c r="C6286" s="3" t="s">
        <v>20</v>
      </c>
      <c r="D6286" s="4">
        <v>3876300.3134942339</v>
      </c>
      <c r="E6286" t="str">
        <f t="shared" si="196"/>
        <v>May</v>
      </c>
      <c r="F6286" t="str">
        <f t="shared" si="197"/>
        <v>2012</v>
      </c>
    </row>
    <row r="6287" spans="1:6" x14ac:dyDescent="0.25">
      <c r="A6287" s="5" t="s">
        <v>249</v>
      </c>
      <c r="B6287" s="3" t="s">
        <v>237</v>
      </c>
      <c r="C6287" s="3" t="s">
        <v>21</v>
      </c>
      <c r="D6287" s="4">
        <v>3427701.7782995855</v>
      </c>
      <c r="E6287" t="str">
        <f t="shared" si="196"/>
        <v>Jun</v>
      </c>
      <c r="F6287" t="str">
        <f t="shared" si="197"/>
        <v>2012</v>
      </c>
    </row>
    <row r="6288" spans="1:6" x14ac:dyDescent="0.25">
      <c r="A6288" s="5" t="s">
        <v>249</v>
      </c>
      <c r="B6288" s="3" t="s">
        <v>237</v>
      </c>
      <c r="C6288" s="3" t="s">
        <v>22</v>
      </c>
      <c r="D6288" s="4">
        <v>2852686.9753593425</v>
      </c>
      <c r="E6288" t="str">
        <f t="shared" si="196"/>
        <v>Jul</v>
      </c>
      <c r="F6288" t="str">
        <f t="shared" si="197"/>
        <v>2012</v>
      </c>
    </row>
    <row r="6289" spans="1:6" x14ac:dyDescent="0.25">
      <c r="A6289" s="5" t="s">
        <v>249</v>
      </c>
      <c r="B6289" s="3" t="s">
        <v>237</v>
      </c>
      <c r="C6289" s="3" t="s">
        <v>23</v>
      </c>
      <c r="D6289" s="4">
        <v>2694123.0529305041</v>
      </c>
      <c r="E6289" t="str">
        <f t="shared" si="196"/>
        <v>Aug</v>
      </c>
      <c r="F6289" t="str">
        <f t="shared" si="197"/>
        <v>2012</v>
      </c>
    </row>
    <row r="6290" spans="1:6" x14ac:dyDescent="0.25">
      <c r="A6290" s="5" t="s">
        <v>249</v>
      </c>
      <c r="B6290" s="3" t="s">
        <v>237</v>
      </c>
      <c r="C6290" s="3" t="s">
        <v>24</v>
      </c>
      <c r="D6290" s="4">
        <v>2508653.8839694187</v>
      </c>
      <c r="E6290" t="str">
        <f t="shared" si="196"/>
        <v>Sep</v>
      </c>
      <c r="F6290" t="str">
        <f t="shared" si="197"/>
        <v>2012</v>
      </c>
    </row>
    <row r="6291" spans="1:6" x14ac:dyDescent="0.25">
      <c r="A6291" s="5" t="s">
        <v>249</v>
      </c>
      <c r="B6291" s="3" t="s">
        <v>237</v>
      </c>
      <c r="C6291" s="3" t="s">
        <v>25</v>
      </c>
      <c r="D6291" s="4">
        <v>2481721.920565689</v>
      </c>
      <c r="E6291" t="str">
        <f t="shared" si="196"/>
        <v>Oct</v>
      </c>
      <c r="F6291" t="str">
        <f t="shared" si="197"/>
        <v>2012</v>
      </c>
    </row>
    <row r="6292" spans="1:6" x14ac:dyDescent="0.25">
      <c r="A6292" s="5" t="s">
        <v>249</v>
      </c>
      <c r="B6292" s="3" t="s">
        <v>237</v>
      </c>
      <c r="C6292" s="3" t="s">
        <v>26</v>
      </c>
      <c r="D6292" s="4">
        <v>2365092.0377190243</v>
      </c>
      <c r="E6292" t="str">
        <f t="shared" si="196"/>
        <v>Nov</v>
      </c>
      <c r="F6292" t="str">
        <f t="shared" si="197"/>
        <v>2012</v>
      </c>
    </row>
    <row r="6293" spans="1:6" x14ac:dyDescent="0.25">
      <c r="A6293" s="5" t="s">
        <v>249</v>
      </c>
      <c r="B6293" s="3" t="s">
        <v>237</v>
      </c>
      <c r="C6293" s="3" t="s">
        <v>27</v>
      </c>
      <c r="D6293" s="4">
        <v>2221485.4609189937</v>
      </c>
      <c r="E6293" t="str">
        <f t="shared" si="196"/>
        <v>Dec</v>
      </c>
      <c r="F6293" t="str">
        <f t="shared" si="197"/>
        <v>2012</v>
      </c>
    </row>
    <row r="6294" spans="1:6" x14ac:dyDescent="0.25">
      <c r="A6294" s="5" t="s">
        <v>249</v>
      </c>
      <c r="B6294" s="3" t="s">
        <v>237</v>
      </c>
      <c r="C6294" s="3" t="s">
        <v>28</v>
      </c>
      <c r="D6294" s="4">
        <v>2042272.9330522679</v>
      </c>
      <c r="E6294" t="str">
        <f t="shared" si="196"/>
        <v>Jan</v>
      </c>
      <c r="F6294" t="str">
        <f t="shared" si="197"/>
        <v>2013</v>
      </c>
    </row>
    <row r="6295" spans="1:6" x14ac:dyDescent="0.25">
      <c r="A6295" s="5" t="s">
        <v>249</v>
      </c>
      <c r="B6295" s="3" t="s">
        <v>237</v>
      </c>
      <c r="C6295" s="3" t="s">
        <v>29</v>
      </c>
      <c r="D6295" s="4">
        <v>1923776.0491331595</v>
      </c>
      <c r="E6295" t="str">
        <f t="shared" si="196"/>
        <v>Feb</v>
      </c>
      <c r="F6295" t="str">
        <f t="shared" si="197"/>
        <v>2013</v>
      </c>
    </row>
    <row r="6296" spans="1:6" x14ac:dyDescent="0.25">
      <c r="A6296" s="5" t="s">
        <v>249</v>
      </c>
      <c r="B6296" s="3" t="s">
        <v>237</v>
      </c>
      <c r="C6296" s="3" t="s">
        <v>30</v>
      </c>
      <c r="D6296" s="4">
        <v>1816295.8522431906</v>
      </c>
      <c r="E6296" t="str">
        <f t="shared" si="196"/>
        <v>Mar</v>
      </c>
      <c r="F6296" t="str">
        <f t="shared" si="197"/>
        <v>2013</v>
      </c>
    </row>
    <row r="6297" spans="1:6" x14ac:dyDescent="0.25">
      <c r="A6297" s="5" t="s">
        <v>249</v>
      </c>
      <c r="B6297" s="3" t="s">
        <v>237</v>
      </c>
      <c r="C6297" s="3" t="s">
        <v>31</v>
      </c>
      <c r="D6297" s="4">
        <v>1735256.3609154224</v>
      </c>
      <c r="E6297" t="str">
        <f t="shared" si="196"/>
        <v>Apr</v>
      </c>
      <c r="F6297" t="str">
        <f t="shared" si="197"/>
        <v>2013</v>
      </c>
    </row>
    <row r="6298" spans="1:6" x14ac:dyDescent="0.25">
      <c r="A6298" s="5" t="s">
        <v>249</v>
      </c>
      <c r="B6298" s="3" t="s">
        <v>237</v>
      </c>
      <c r="C6298" s="3" t="s">
        <v>32</v>
      </c>
      <c r="D6298" s="4">
        <v>1633481.548017181</v>
      </c>
      <c r="E6298" t="str">
        <f t="shared" si="196"/>
        <v>May</v>
      </c>
      <c r="F6298" t="str">
        <f t="shared" si="197"/>
        <v>2013</v>
      </c>
    </row>
    <row r="6299" spans="1:6" x14ac:dyDescent="0.25">
      <c r="A6299" s="5" t="s">
        <v>249</v>
      </c>
      <c r="B6299" s="3" t="s">
        <v>237</v>
      </c>
      <c r="C6299" s="3" t="s">
        <v>33</v>
      </c>
      <c r="D6299" s="4">
        <v>1561368.3959940029</v>
      </c>
      <c r="E6299" t="str">
        <f t="shared" si="196"/>
        <v>Jun</v>
      </c>
      <c r="F6299" t="str">
        <f t="shared" si="197"/>
        <v>2013</v>
      </c>
    </row>
    <row r="6300" spans="1:6" x14ac:dyDescent="0.25">
      <c r="A6300" s="5" t="s">
        <v>249</v>
      </c>
      <c r="B6300" s="3" t="s">
        <v>237</v>
      </c>
      <c r="C6300" s="3" t="s">
        <v>34</v>
      </c>
      <c r="D6300" s="4">
        <v>1501831.424638456</v>
      </c>
      <c r="E6300" t="str">
        <f t="shared" si="196"/>
        <v>Jul</v>
      </c>
      <c r="F6300" t="str">
        <f t="shared" si="197"/>
        <v>2013</v>
      </c>
    </row>
    <row r="6301" spans="1:6" x14ac:dyDescent="0.25">
      <c r="A6301" s="5" t="s">
        <v>249</v>
      </c>
      <c r="B6301" s="3" t="s">
        <v>237</v>
      </c>
      <c r="C6301" s="3" t="s">
        <v>35</v>
      </c>
      <c r="D6301" s="4">
        <v>1413419.5880921453</v>
      </c>
      <c r="E6301" t="str">
        <f t="shared" si="196"/>
        <v>Aug</v>
      </c>
      <c r="F6301" t="str">
        <f t="shared" si="197"/>
        <v>2013</v>
      </c>
    </row>
    <row r="6302" spans="1:6" x14ac:dyDescent="0.25">
      <c r="A6302" s="5" t="s">
        <v>249</v>
      </c>
      <c r="B6302" s="3" t="s">
        <v>237</v>
      </c>
      <c r="C6302" s="3" t="s">
        <v>36</v>
      </c>
      <c r="D6302" s="4">
        <v>1341581.8786208208</v>
      </c>
      <c r="E6302" t="str">
        <f t="shared" si="196"/>
        <v>Sep</v>
      </c>
      <c r="F6302" t="str">
        <f t="shared" si="197"/>
        <v>2013</v>
      </c>
    </row>
    <row r="6303" spans="1:6" x14ac:dyDescent="0.25">
      <c r="A6303" s="5" t="s">
        <v>249</v>
      </c>
      <c r="B6303" s="3" t="s">
        <v>237</v>
      </c>
      <c r="C6303" s="3" t="s">
        <v>37</v>
      </c>
      <c r="D6303" s="4">
        <v>1271988.648687362</v>
      </c>
      <c r="E6303" t="str">
        <f t="shared" si="196"/>
        <v>Oct</v>
      </c>
      <c r="F6303" t="str">
        <f t="shared" si="197"/>
        <v>2013</v>
      </c>
    </row>
    <row r="6304" spans="1:6" x14ac:dyDescent="0.25">
      <c r="A6304" s="5" t="s">
        <v>249</v>
      </c>
      <c r="B6304" s="3" t="s">
        <v>237</v>
      </c>
      <c r="C6304" s="3" t="s">
        <v>38</v>
      </c>
      <c r="D6304" s="4">
        <v>1211361.5972243713</v>
      </c>
      <c r="E6304" t="str">
        <f t="shared" si="196"/>
        <v>Nov</v>
      </c>
      <c r="F6304" t="str">
        <f t="shared" si="197"/>
        <v>2013</v>
      </c>
    </row>
    <row r="6305" spans="1:6" x14ac:dyDescent="0.25">
      <c r="A6305" s="5" t="s">
        <v>249</v>
      </c>
      <c r="B6305" s="3" t="s">
        <v>237</v>
      </c>
      <c r="C6305" s="3" t="s">
        <v>39</v>
      </c>
      <c r="D6305" s="4">
        <v>1150513.9560363931</v>
      </c>
      <c r="E6305" t="str">
        <f t="shared" si="196"/>
        <v>Dec</v>
      </c>
      <c r="F6305" t="str">
        <f t="shared" si="197"/>
        <v>2013</v>
      </c>
    </row>
    <row r="6306" spans="1:6" x14ac:dyDescent="0.25">
      <c r="A6306" s="5" t="s">
        <v>249</v>
      </c>
      <c r="B6306" s="3" t="s">
        <v>237</v>
      </c>
      <c r="C6306" s="3" t="s">
        <v>40</v>
      </c>
      <c r="D6306" s="4">
        <v>1078229.3964894274</v>
      </c>
      <c r="E6306" t="str">
        <f t="shared" si="196"/>
        <v>Jan</v>
      </c>
      <c r="F6306" t="str">
        <f t="shared" si="197"/>
        <v>2014</v>
      </c>
    </row>
    <row r="6307" spans="1:6" x14ac:dyDescent="0.25">
      <c r="A6307" s="5" t="s">
        <v>249</v>
      </c>
      <c r="B6307" s="3" t="s">
        <v>237</v>
      </c>
      <c r="C6307" s="3" t="s">
        <v>41</v>
      </c>
      <c r="D6307" s="4">
        <v>1056593.831817426</v>
      </c>
      <c r="E6307" t="str">
        <f t="shared" si="196"/>
        <v>Feb</v>
      </c>
      <c r="F6307" t="str">
        <f t="shared" si="197"/>
        <v>2014</v>
      </c>
    </row>
    <row r="6308" spans="1:6" x14ac:dyDescent="0.25">
      <c r="A6308" s="5" t="s">
        <v>249</v>
      </c>
      <c r="B6308" s="3" t="s">
        <v>237</v>
      </c>
      <c r="C6308" s="3" t="s">
        <v>42</v>
      </c>
      <c r="D6308" s="4">
        <v>1013806.3315240931</v>
      </c>
      <c r="E6308" t="str">
        <f t="shared" si="196"/>
        <v>Mar</v>
      </c>
      <c r="F6308" t="str">
        <f t="shared" si="197"/>
        <v>2014</v>
      </c>
    </row>
    <row r="6309" spans="1:6" x14ac:dyDescent="0.25">
      <c r="A6309" s="5" t="s">
        <v>249</v>
      </c>
      <c r="B6309" s="3" t="s">
        <v>237</v>
      </c>
      <c r="C6309" s="3" t="s">
        <v>43</v>
      </c>
      <c r="D6309" s="4">
        <v>976941.29365093168</v>
      </c>
      <c r="E6309" t="str">
        <f t="shared" si="196"/>
        <v>Apr</v>
      </c>
      <c r="F6309" t="str">
        <f t="shared" si="197"/>
        <v>2014</v>
      </c>
    </row>
    <row r="6310" spans="1:6" x14ac:dyDescent="0.25">
      <c r="A6310" s="5" t="s">
        <v>249</v>
      </c>
      <c r="B6310" s="3" t="s">
        <v>237</v>
      </c>
      <c r="C6310" s="3" t="s">
        <v>44</v>
      </c>
      <c r="D6310" s="4">
        <v>959631.43804715946</v>
      </c>
      <c r="E6310" t="str">
        <f t="shared" si="196"/>
        <v>May</v>
      </c>
      <c r="F6310" t="str">
        <f t="shared" si="197"/>
        <v>2014</v>
      </c>
    </row>
    <row r="6311" spans="1:6" x14ac:dyDescent="0.25">
      <c r="A6311" s="5" t="s">
        <v>249</v>
      </c>
      <c r="B6311" s="3" t="s">
        <v>237</v>
      </c>
      <c r="C6311" s="3" t="s">
        <v>45</v>
      </c>
      <c r="D6311" s="4">
        <v>946852.46838860284</v>
      </c>
      <c r="E6311" t="str">
        <f t="shared" si="196"/>
        <v>Jun</v>
      </c>
      <c r="F6311" t="str">
        <f t="shared" si="197"/>
        <v>2014</v>
      </c>
    </row>
    <row r="6312" spans="1:6" x14ac:dyDescent="0.25">
      <c r="A6312" s="5" t="s">
        <v>249</v>
      </c>
      <c r="B6312" s="3" t="s">
        <v>237</v>
      </c>
      <c r="C6312" s="3" t="s">
        <v>46</v>
      </c>
      <c r="D6312" s="4">
        <v>906607.91444761248</v>
      </c>
      <c r="E6312" t="str">
        <f t="shared" si="196"/>
        <v>Jul</v>
      </c>
      <c r="F6312" t="str">
        <f t="shared" si="197"/>
        <v>2014</v>
      </c>
    </row>
    <row r="6313" spans="1:6" x14ac:dyDescent="0.25">
      <c r="A6313" s="5" t="s">
        <v>249</v>
      </c>
      <c r="B6313" s="3" t="s">
        <v>237</v>
      </c>
      <c r="C6313" s="3" t="s">
        <v>47</v>
      </c>
      <c r="D6313" s="4">
        <v>882596.94290510216</v>
      </c>
      <c r="E6313" t="str">
        <f t="shared" si="196"/>
        <v>Aug</v>
      </c>
      <c r="F6313" t="str">
        <f t="shared" si="197"/>
        <v>2014</v>
      </c>
    </row>
    <row r="6314" spans="1:6" x14ac:dyDescent="0.25">
      <c r="A6314" s="5" t="s">
        <v>249</v>
      </c>
      <c r="B6314" s="3" t="s">
        <v>237</v>
      </c>
      <c r="C6314" s="3" t="s">
        <v>48</v>
      </c>
      <c r="D6314" s="4">
        <v>844958.42581271427</v>
      </c>
      <c r="E6314" t="str">
        <f t="shared" si="196"/>
        <v>Sep</v>
      </c>
      <c r="F6314" t="str">
        <f t="shared" si="197"/>
        <v>2014</v>
      </c>
    </row>
    <row r="6315" spans="1:6" x14ac:dyDescent="0.25">
      <c r="A6315" s="5" t="s">
        <v>249</v>
      </c>
      <c r="B6315" s="3" t="s">
        <v>237</v>
      </c>
      <c r="C6315" s="3" t="s">
        <v>49</v>
      </c>
      <c r="D6315" s="4">
        <v>827256.65295719961</v>
      </c>
      <c r="E6315" t="str">
        <f t="shared" si="196"/>
        <v>Oct</v>
      </c>
      <c r="F6315" t="str">
        <f t="shared" si="197"/>
        <v>2014</v>
      </c>
    </row>
    <row r="6316" spans="1:6" x14ac:dyDescent="0.25">
      <c r="A6316" s="5" t="s">
        <v>249</v>
      </c>
      <c r="B6316" s="3" t="s">
        <v>237</v>
      </c>
      <c r="C6316" s="3" t="s">
        <v>50</v>
      </c>
      <c r="D6316" s="4">
        <v>809224.9956145715</v>
      </c>
      <c r="E6316" t="str">
        <f t="shared" si="196"/>
        <v>Nov</v>
      </c>
      <c r="F6316" t="str">
        <f t="shared" si="197"/>
        <v>2014</v>
      </c>
    </row>
    <row r="6317" spans="1:6" x14ac:dyDescent="0.25">
      <c r="A6317" s="5" t="s">
        <v>249</v>
      </c>
      <c r="B6317" s="3" t="s">
        <v>237</v>
      </c>
      <c r="C6317" s="3" t="s">
        <v>51</v>
      </c>
      <c r="D6317" s="4">
        <v>790984.01960640308</v>
      </c>
      <c r="E6317" t="str">
        <f t="shared" si="196"/>
        <v>Dec</v>
      </c>
      <c r="F6317" t="str">
        <f t="shared" si="197"/>
        <v>2014</v>
      </c>
    </row>
    <row r="6318" spans="1:6" x14ac:dyDescent="0.25">
      <c r="A6318" s="5" t="s">
        <v>249</v>
      </c>
      <c r="B6318" s="3" t="s">
        <v>237</v>
      </c>
      <c r="C6318" s="3" t="s">
        <v>52</v>
      </c>
      <c r="D6318" s="4">
        <v>765727.42550719902</v>
      </c>
      <c r="E6318" t="str">
        <f t="shared" si="196"/>
        <v>Jan</v>
      </c>
      <c r="F6318" t="str">
        <f t="shared" si="197"/>
        <v>2015</v>
      </c>
    </row>
    <row r="6319" spans="1:6" x14ac:dyDescent="0.25">
      <c r="A6319" s="5" t="s">
        <v>249</v>
      </c>
      <c r="B6319" s="3" t="s">
        <v>237</v>
      </c>
      <c r="C6319" s="3" t="s">
        <v>53</v>
      </c>
      <c r="D6319" s="4">
        <v>785039.39923308836</v>
      </c>
      <c r="E6319" t="str">
        <f t="shared" si="196"/>
        <v>Feb</v>
      </c>
      <c r="F6319" t="str">
        <f t="shared" si="197"/>
        <v>2015</v>
      </c>
    </row>
    <row r="6320" spans="1:6" x14ac:dyDescent="0.25">
      <c r="A6320" s="5" t="s">
        <v>249</v>
      </c>
      <c r="B6320" s="3" t="s">
        <v>237</v>
      </c>
      <c r="C6320" s="3" t="s">
        <v>54</v>
      </c>
      <c r="D6320" s="4">
        <v>765517.21367831028</v>
      </c>
      <c r="E6320" t="str">
        <f t="shared" si="196"/>
        <v>Mar</v>
      </c>
      <c r="F6320" t="str">
        <f t="shared" si="197"/>
        <v>2015</v>
      </c>
    </row>
    <row r="6321" spans="1:6" x14ac:dyDescent="0.25">
      <c r="A6321" s="5" t="s">
        <v>249</v>
      </c>
      <c r="B6321" s="3" t="s">
        <v>237</v>
      </c>
      <c r="C6321" s="3" t="s">
        <v>55</v>
      </c>
      <c r="D6321" s="4">
        <v>744213.28226428409</v>
      </c>
      <c r="E6321" t="str">
        <f t="shared" si="196"/>
        <v>Apr</v>
      </c>
      <c r="F6321" t="str">
        <f t="shared" si="197"/>
        <v>2015</v>
      </c>
    </row>
    <row r="6322" spans="1:6" x14ac:dyDescent="0.25">
      <c r="A6322" s="5" t="s">
        <v>249</v>
      </c>
      <c r="B6322" s="3" t="s">
        <v>237</v>
      </c>
      <c r="C6322" s="3" t="s">
        <v>56</v>
      </c>
      <c r="D6322" s="4">
        <v>734748.41542171896</v>
      </c>
      <c r="E6322" t="str">
        <f t="shared" si="196"/>
        <v>May</v>
      </c>
      <c r="F6322" t="str">
        <f t="shared" si="197"/>
        <v>2015</v>
      </c>
    </row>
    <row r="6323" spans="1:6" x14ac:dyDescent="0.25">
      <c r="A6323" s="5" t="s">
        <v>249</v>
      </c>
      <c r="B6323" s="3" t="s">
        <v>237</v>
      </c>
      <c r="C6323" s="3" t="s">
        <v>57</v>
      </c>
      <c r="D6323" s="4">
        <v>723879.95078530791</v>
      </c>
      <c r="E6323" t="str">
        <f t="shared" si="196"/>
        <v>Jun</v>
      </c>
      <c r="F6323" t="str">
        <f t="shared" si="197"/>
        <v>2015</v>
      </c>
    </row>
    <row r="6324" spans="1:6" x14ac:dyDescent="0.25">
      <c r="A6324" s="5" t="s">
        <v>249</v>
      </c>
      <c r="B6324" s="3" t="s">
        <v>237</v>
      </c>
      <c r="C6324" s="3" t="s">
        <v>58</v>
      </c>
      <c r="D6324" s="4">
        <v>701500.03934074589</v>
      </c>
      <c r="E6324" t="str">
        <f t="shared" si="196"/>
        <v>Jul</v>
      </c>
      <c r="F6324" t="str">
        <f t="shared" si="197"/>
        <v>2015</v>
      </c>
    </row>
    <row r="6325" spans="1:6" x14ac:dyDescent="0.25">
      <c r="A6325" s="5" t="s">
        <v>249</v>
      </c>
      <c r="B6325" s="3" t="s">
        <v>237</v>
      </c>
      <c r="C6325" s="3" t="s">
        <v>59</v>
      </c>
      <c r="D6325" s="4">
        <v>691799.98071548552</v>
      </c>
      <c r="E6325" t="str">
        <f t="shared" si="196"/>
        <v>Aug</v>
      </c>
      <c r="F6325" t="str">
        <f t="shared" si="197"/>
        <v>2015</v>
      </c>
    </row>
    <row r="6326" spans="1:6" x14ac:dyDescent="0.25">
      <c r="A6326" s="5" t="s">
        <v>249</v>
      </c>
      <c r="B6326" s="3" t="s">
        <v>237</v>
      </c>
      <c r="C6326" s="3" t="s">
        <v>60</v>
      </c>
      <c r="D6326" s="4">
        <v>674438.24819402141</v>
      </c>
      <c r="E6326" t="str">
        <f t="shared" si="196"/>
        <v>Sep</v>
      </c>
      <c r="F6326" t="str">
        <f t="shared" si="197"/>
        <v>2015</v>
      </c>
    </row>
    <row r="6327" spans="1:6" x14ac:dyDescent="0.25">
      <c r="A6327" s="5" t="s">
        <v>249</v>
      </c>
      <c r="B6327" s="3" t="s">
        <v>237</v>
      </c>
      <c r="C6327" s="3" t="s">
        <v>61</v>
      </c>
      <c r="D6327" s="4">
        <v>660668.67045634589</v>
      </c>
      <c r="E6327" t="str">
        <f t="shared" si="196"/>
        <v>Oct</v>
      </c>
      <c r="F6327" t="str">
        <f t="shared" si="197"/>
        <v>2015</v>
      </c>
    </row>
    <row r="6328" spans="1:6" x14ac:dyDescent="0.25">
      <c r="A6328" s="5" t="s">
        <v>249</v>
      </c>
      <c r="B6328" s="3" t="s">
        <v>237</v>
      </c>
      <c r="C6328" s="3" t="s">
        <v>62</v>
      </c>
      <c r="D6328" s="4">
        <v>652064.92739736731</v>
      </c>
      <c r="E6328" t="str">
        <f t="shared" si="196"/>
        <v>Nov</v>
      </c>
      <c r="F6328" t="str">
        <f t="shared" si="197"/>
        <v>2015</v>
      </c>
    </row>
    <row r="6329" spans="1:6" x14ac:dyDescent="0.25">
      <c r="A6329" s="5" t="s">
        <v>249</v>
      </c>
      <c r="B6329" s="3" t="s">
        <v>237</v>
      </c>
      <c r="C6329" s="3" t="s">
        <v>63</v>
      </c>
      <c r="D6329" s="4">
        <v>641444.11100683478</v>
      </c>
      <c r="E6329" t="str">
        <f t="shared" si="196"/>
        <v>Dec</v>
      </c>
      <c r="F6329" t="str">
        <f t="shared" si="197"/>
        <v>2015</v>
      </c>
    </row>
    <row r="6330" spans="1:6" x14ac:dyDescent="0.25">
      <c r="A6330" s="5" t="s">
        <v>249</v>
      </c>
      <c r="B6330" s="3" t="s">
        <v>237</v>
      </c>
      <c r="C6330" s="3" t="s">
        <v>64</v>
      </c>
      <c r="D6330" s="4">
        <v>617943.8495978273</v>
      </c>
      <c r="E6330" t="str">
        <f t="shared" si="196"/>
        <v>Jan</v>
      </c>
      <c r="F6330" t="str">
        <f t="shared" si="197"/>
        <v>2016</v>
      </c>
    </row>
    <row r="6331" spans="1:6" x14ac:dyDescent="0.25">
      <c r="A6331" s="5" t="s">
        <v>249</v>
      </c>
      <c r="B6331" s="3" t="s">
        <v>237</v>
      </c>
      <c r="C6331" s="3" t="s">
        <v>65</v>
      </c>
      <c r="D6331" s="4">
        <v>605313.00461275282</v>
      </c>
      <c r="E6331" t="str">
        <f t="shared" si="196"/>
        <v>Feb</v>
      </c>
      <c r="F6331" t="str">
        <f t="shared" si="197"/>
        <v>2016</v>
      </c>
    </row>
    <row r="6332" spans="1:6" x14ac:dyDescent="0.25">
      <c r="A6332" s="5" t="s">
        <v>249</v>
      </c>
      <c r="B6332" s="3" t="s">
        <v>237</v>
      </c>
      <c r="C6332" s="3" t="s">
        <v>66</v>
      </c>
      <c r="D6332" s="4">
        <v>589952.2668779433</v>
      </c>
      <c r="E6332" t="str">
        <f t="shared" si="196"/>
        <v>Mar</v>
      </c>
      <c r="F6332" t="str">
        <f t="shared" si="197"/>
        <v>2016</v>
      </c>
    </row>
    <row r="6333" spans="1:6" x14ac:dyDescent="0.25">
      <c r="A6333" s="5" t="s">
        <v>249</v>
      </c>
      <c r="B6333" s="3" t="s">
        <v>237</v>
      </c>
      <c r="C6333" s="3" t="s">
        <v>67</v>
      </c>
      <c r="D6333" s="4">
        <v>574060.96884340257</v>
      </c>
      <c r="E6333" t="str">
        <f t="shared" si="196"/>
        <v>Apr</v>
      </c>
      <c r="F6333" t="str">
        <f t="shared" si="197"/>
        <v>2016</v>
      </c>
    </row>
    <row r="6334" spans="1:6" x14ac:dyDescent="0.25">
      <c r="A6334" s="5" t="s">
        <v>249</v>
      </c>
      <c r="B6334" s="3" t="s">
        <v>237</v>
      </c>
      <c r="C6334" s="3" t="s">
        <v>68</v>
      </c>
      <c r="D6334" s="4">
        <v>566619.60678505036</v>
      </c>
      <c r="E6334" t="str">
        <f t="shared" si="196"/>
        <v>May</v>
      </c>
      <c r="F6334" t="str">
        <f t="shared" si="197"/>
        <v>2016</v>
      </c>
    </row>
    <row r="6335" spans="1:6" x14ac:dyDescent="0.25">
      <c r="A6335" s="5" t="s">
        <v>249</v>
      </c>
      <c r="B6335" s="3" t="s">
        <v>237</v>
      </c>
      <c r="C6335" s="3" t="s">
        <v>69</v>
      </c>
      <c r="D6335" s="4">
        <v>556454.10537798307</v>
      </c>
      <c r="E6335" t="str">
        <f t="shared" si="196"/>
        <v>Jun</v>
      </c>
      <c r="F6335" t="str">
        <f t="shared" si="197"/>
        <v>2016</v>
      </c>
    </row>
    <row r="6336" spans="1:6" x14ac:dyDescent="0.25">
      <c r="A6336" s="5" t="s">
        <v>249</v>
      </c>
      <c r="B6336" s="3" t="s">
        <v>237</v>
      </c>
      <c r="C6336" s="3" t="s">
        <v>70</v>
      </c>
      <c r="D6336" s="4">
        <v>539811.56448025291</v>
      </c>
      <c r="E6336" t="str">
        <f t="shared" si="196"/>
        <v>Jul</v>
      </c>
      <c r="F6336" t="str">
        <f t="shared" si="197"/>
        <v>2016</v>
      </c>
    </row>
    <row r="6337" spans="1:6" x14ac:dyDescent="0.25">
      <c r="A6337" s="5" t="s">
        <v>249</v>
      </c>
      <c r="B6337" s="3" t="s">
        <v>237</v>
      </c>
      <c r="C6337" s="3" t="s">
        <v>71</v>
      </c>
      <c r="D6337" s="4">
        <v>532439.96872274578</v>
      </c>
      <c r="E6337" t="str">
        <f t="shared" si="196"/>
        <v>Aug</v>
      </c>
      <c r="F6337" t="str">
        <f t="shared" si="197"/>
        <v>2016</v>
      </c>
    </row>
    <row r="6338" spans="1:6" x14ac:dyDescent="0.25">
      <c r="A6338" s="5" t="s">
        <v>249</v>
      </c>
      <c r="B6338" s="3" t="s">
        <v>237</v>
      </c>
      <c r="C6338" s="3" t="s">
        <v>72</v>
      </c>
      <c r="D6338" s="4">
        <v>519042.34732702724</v>
      </c>
      <c r="E6338" t="str">
        <f t="shared" si="196"/>
        <v>Sep</v>
      </c>
      <c r="F6338" t="str">
        <f t="shared" si="197"/>
        <v>2016</v>
      </c>
    </row>
    <row r="6339" spans="1:6" x14ac:dyDescent="0.25">
      <c r="A6339" s="5" t="s">
        <v>249</v>
      </c>
      <c r="B6339" s="3" t="s">
        <v>237</v>
      </c>
      <c r="C6339" s="3" t="s">
        <v>73</v>
      </c>
      <c r="D6339" s="4">
        <v>509397.27432586078</v>
      </c>
      <c r="E6339" t="str">
        <f t="shared" ref="E6339:E6402" si="198">MID(C6339,1,3)</f>
        <v>Oct</v>
      </c>
      <c r="F6339" t="str">
        <f t="shared" ref="F6339:F6402" si="199">MID(C6339,5,4)</f>
        <v>2016</v>
      </c>
    </row>
    <row r="6340" spans="1:6" x14ac:dyDescent="0.25">
      <c r="A6340" s="5" t="s">
        <v>249</v>
      </c>
      <c r="B6340" s="3" t="s">
        <v>237</v>
      </c>
      <c r="C6340" s="3" t="s">
        <v>74</v>
      </c>
      <c r="D6340" s="4">
        <v>499465.5978332021</v>
      </c>
      <c r="E6340" t="str">
        <f t="shared" si="198"/>
        <v>Nov</v>
      </c>
      <c r="F6340" t="str">
        <f t="shared" si="199"/>
        <v>2016</v>
      </c>
    </row>
    <row r="6341" spans="1:6" x14ac:dyDescent="0.25">
      <c r="A6341" s="5" t="s">
        <v>249</v>
      </c>
      <c r="B6341" s="3" t="s">
        <v>237</v>
      </c>
      <c r="C6341" s="3" t="s">
        <v>75</v>
      </c>
      <c r="D6341" s="4">
        <v>490630.92295709107</v>
      </c>
      <c r="E6341" t="str">
        <f t="shared" si="198"/>
        <v>Dec</v>
      </c>
      <c r="F6341" t="str">
        <f t="shared" si="199"/>
        <v>2016</v>
      </c>
    </row>
    <row r="6342" spans="1:6" x14ac:dyDescent="0.25">
      <c r="A6342" s="5" t="s">
        <v>249</v>
      </c>
      <c r="B6342" s="3" t="s">
        <v>237</v>
      </c>
      <c r="C6342" s="3" t="s">
        <v>76</v>
      </c>
      <c r="D6342" s="4">
        <v>464753.2239290034</v>
      </c>
      <c r="E6342" t="str">
        <f t="shared" si="198"/>
        <v>Jan</v>
      </c>
      <c r="F6342" t="str">
        <f t="shared" si="199"/>
        <v>2017</v>
      </c>
    </row>
    <row r="6343" spans="1:6" x14ac:dyDescent="0.25">
      <c r="A6343" s="5" t="s">
        <v>249</v>
      </c>
      <c r="B6343" s="3" t="s">
        <v>237</v>
      </c>
      <c r="C6343" s="3" t="s">
        <v>77</v>
      </c>
      <c r="D6343" s="4">
        <v>461017.72359419207</v>
      </c>
      <c r="E6343" t="str">
        <f t="shared" si="198"/>
        <v>Feb</v>
      </c>
      <c r="F6343" t="str">
        <f t="shared" si="199"/>
        <v>2017</v>
      </c>
    </row>
    <row r="6344" spans="1:6" x14ac:dyDescent="0.25">
      <c r="A6344" s="5" t="s">
        <v>249</v>
      </c>
      <c r="B6344" s="3" t="s">
        <v>237</v>
      </c>
      <c r="C6344" s="3" t="s">
        <v>78</v>
      </c>
      <c r="D6344" s="4">
        <v>450554.1261473574</v>
      </c>
      <c r="E6344" t="str">
        <f t="shared" si="198"/>
        <v>Mar</v>
      </c>
      <c r="F6344" t="str">
        <f t="shared" si="199"/>
        <v>2017</v>
      </c>
    </row>
    <row r="6345" spans="1:6" x14ac:dyDescent="0.25">
      <c r="A6345" s="5" t="s">
        <v>249</v>
      </c>
      <c r="B6345" s="3" t="s">
        <v>237</v>
      </c>
      <c r="C6345" s="3" t="s">
        <v>79</v>
      </c>
      <c r="D6345" s="4">
        <v>438639.90234042192</v>
      </c>
      <c r="E6345" t="str">
        <f t="shared" si="198"/>
        <v>Apr</v>
      </c>
      <c r="F6345" t="str">
        <f t="shared" si="199"/>
        <v>2017</v>
      </c>
    </row>
    <row r="6346" spans="1:6" x14ac:dyDescent="0.25">
      <c r="A6346" s="5" t="s">
        <v>249</v>
      </c>
      <c r="B6346" s="3" t="s">
        <v>237</v>
      </c>
      <c r="C6346" s="3" t="s">
        <v>80</v>
      </c>
      <c r="D6346" s="4">
        <v>438177.28664837999</v>
      </c>
      <c r="E6346" t="str">
        <f t="shared" si="198"/>
        <v>May</v>
      </c>
      <c r="F6346" t="str">
        <f t="shared" si="199"/>
        <v>2017</v>
      </c>
    </row>
    <row r="6347" spans="1:6" x14ac:dyDescent="0.25">
      <c r="A6347" s="5" t="s">
        <v>249</v>
      </c>
      <c r="B6347" s="3" t="s">
        <v>237</v>
      </c>
      <c r="C6347" s="3" t="s">
        <v>81</v>
      </c>
      <c r="D6347" s="4">
        <v>437042.59576303768</v>
      </c>
      <c r="E6347" t="str">
        <f t="shared" si="198"/>
        <v>Jun</v>
      </c>
      <c r="F6347" t="str">
        <f t="shared" si="199"/>
        <v>2017</v>
      </c>
    </row>
    <row r="6348" spans="1:6" x14ac:dyDescent="0.25">
      <c r="A6348" s="5" t="s">
        <v>249</v>
      </c>
      <c r="B6348" s="3" t="s">
        <v>237</v>
      </c>
      <c r="C6348" s="3" t="s">
        <v>82</v>
      </c>
      <c r="D6348" s="4">
        <v>423577.25861080945</v>
      </c>
      <c r="E6348" t="str">
        <f t="shared" si="198"/>
        <v>Jul</v>
      </c>
      <c r="F6348" t="str">
        <f t="shared" si="199"/>
        <v>2017</v>
      </c>
    </row>
    <row r="6349" spans="1:6" x14ac:dyDescent="0.25">
      <c r="A6349" s="5" t="s">
        <v>249</v>
      </c>
      <c r="B6349" s="3" t="s">
        <v>237</v>
      </c>
      <c r="C6349" s="3" t="s">
        <v>83</v>
      </c>
      <c r="D6349" s="4">
        <v>417322.94157242228</v>
      </c>
      <c r="E6349" t="str">
        <f t="shared" si="198"/>
        <v>Aug</v>
      </c>
      <c r="F6349" t="str">
        <f t="shared" si="199"/>
        <v>2017</v>
      </c>
    </row>
    <row r="6350" spans="1:6" x14ac:dyDescent="0.25">
      <c r="A6350" s="5" t="s">
        <v>249</v>
      </c>
      <c r="B6350" s="3" t="s">
        <v>237</v>
      </c>
      <c r="C6350" s="3" t="s">
        <v>84</v>
      </c>
      <c r="D6350" s="4">
        <v>405493.12249273877</v>
      </c>
      <c r="E6350" t="str">
        <f t="shared" si="198"/>
        <v>Sep</v>
      </c>
      <c r="F6350" t="str">
        <f t="shared" si="199"/>
        <v>2017</v>
      </c>
    </row>
    <row r="6351" spans="1:6" x14ac:dyDescent="0.25">
      <c r="A6351" s="5" t="s">
        <v>249</v>
      </c>
      <c r="B6351" s="3" t="s">
        <v>237</v>
      </c>
      <c r="C6351" s="3" t="s">
        <v>85</v>
      </c>
      <c r="D6351" s="4">
        <v>395096.66256163875</v>
      </c>
      <c r="E6351" t="str">
        <f t="shared" si="198"/>
        <v>Oct</v>
      </c>
      <c r="F6351" t="str">
        <f t="shared" si="199"/>
        <v>2017</v>
      </c>
    </row>
    <row r="6352" spans="1:6" x14ac:dyDescent="0.25">
      <c r="A6352" s="5" t="s">
        <v>249</v>
      </c>
      <c r="B6352" s="3" t="s">
        <v>237</v>
      </c>
      <c r="C6352" s="3" t="s">
        <v>86</v>
      </c>
      <c r="D6352" s="4">
        <v>388351.66023530229</v>
      </c>
      <c r="E6352" t="str">
        <f t="shared" si="198"/>
        <v>Nov</v>
      </c>
      <c r="F6352" t="str">
        <f t="shared" si="199"/>
        <v>2017</v>
      </c>
    </row>
    <row r="6353" spans="1:6" x14ac:dyDescent="0.25">
      <c r="A6353" s="5" t="s">
        <v>249</v>
      </c>
      <c r="B6353" s="3" t="s">
        <v>237</v>
      </c>
      <c r="C6353" s="3" t="s">
        <v>87</v>
      </c>
      <c r="D6353" s="4">
        <v>385669.05380645394</v>
      </c>
      <c r="E6353" t="str">
        <f t="shared" si="198"/>
        <v>Dec</v>
      </c>
      <c r="F6353" t="str">
        <f t="shared" si="199"/>
        <v>2017</v>
      </c>
    </row>
    <row r="6354" spans="1:6" x14ac:dyDescent="0.25">
      <c r="A6354" s="5" t="s">
        <v>249</v>
      </c>
      <c r="B6354" s="3" t="s">
        <v>237</v>
      </c>
      <c r="C6354" s="3" t="s">
        <v>88</v>
      </c>
      <c r="D6354" s="4">
        <v>369144.90372776892</v>
      </c>
      <c r="E6354" t="str">
        <f t="shared" si="198"/>
        <v>Jan</v>
      </c>
      <c r="F6354" t="str">
        <f t="shared" si="199"/>
        <v>2018</v>
      </c>
    </row>
    <row r="6355" spans="1:6" x14ac:dyDescent="0.25">
      <c r="A6355" s="5" t="s">
        <v>249</v>
      </c>
      <c r="B6355" s="3" t="s">
        <v>237</v>
      </c>
      <c r="C6355" s="3" t="s">
        <v>89</v>
      </c>
      <c r="D6355" s="4">
        <v>366485.88035814289</v>
      </c>
      <c r="E6355" t="str">
        <f t="shared" si="198"/>
        <v>Feb</v>
      </c>
      <c r="F6355" t="str">
        <f t="shared" si="199"/>
        <v>2018</v>
      </c>
    </row>
    <row r="6356" spans="1:6" x14ac:dyDescent="0.25">
      <c r="A6356" s="5" t="s">
        <v>249</v>
      </c>
      <c r="B6356" s="3" t="s">
        <v>237</v>
      </c>
      <c r="C6356" s="3" t="s">
        <v>90</v>
      </c>
      <c r="D6356" s="4">
        <v>360204.06019772834</v>
      </c>
      <c r="E6356" t="str">
        <f t="shared" si="198"/>
        <v>Mar</v>
      </c>
      <c r="F6356" t="str">
        <f t="shared" si="199"/>
        <v>2018</v>
      </c>
    </row>
    <row r="6357" spans="1:6" x14ac:dyDescent="0.25">
      <c r="A6357" s="5" t="s">
        <v>249</v>
      </c>
      <c r="B6357" s="3" t="s">
        <v>237</v>
      </c>
      <c r="C6357" s="3" t="s">
        <v>91</v>
      </c>
      <c r="D6357" s="4">
        <v>352564.89042141137</v>
      </c>
      <c r="E6357" t="str">
        <f t="shared" si="198"/>
        <v>Apr</v>
      </c>
      <c r="F6357" t="str">
        <f t="shared" si="199"/>
        <v>2018</v>
      </c>
    </row>
    <row r="6358" spans="1:6" x14ac:dyDescent="0.25">
      <c r="A6358" s="5" t="s">
        <v>249</v>
      </c>
      <c r="B6358" s="3" t="s">
        <v>237</v>
      </c>
      <c r="C6358" s="3" t="s">
        <v>92</v>
      </c>
      <c r="D6358" s="4">
        <v>347561.53551074234</v>
      </c>
      <c r="E6358" t="str">
        <f t="shared" si="198"/>
        <v>May</v>
      </c>
      <c r="F6358" t="str">
        <f t="shared" si="199"/>
        <v>2018</v>
      </c>
    </row>
    <row r="6359" spans="1:6" x14ac:dyDescent="0.25">
      <c r="A6359" s="5" t="s">
        <v>249</v>
      </c>
      <c r="B6359" s="3" t="s">
        <v>237</v>
      </c>
      <c r="C6359" s="3" t="s">
        <v>93</v>
      </c>
      <c r="D6359" s="4">
        <v>342738.81027268077</v>
      </c>
      <c r="E6359" t="str">
        <f t="shared" si="198"/>
        <v>Jun</v>
      </c>
      <c r="F6359" t="str">
        <f t="shared" si="199"/>
        <v>2018</v>
      </c>
    </row>
    <row r="6360" spans="1:6" x14ac:dyDescent="0.25">
      <c r="A6360" s="5" t="s">
        <v>249</v>
      </c>
      <c r="B6360" s="3" t="s">
        <v>237</v>
      </c>
      <c r="C6360" s="3" t="s">
        <v>94</v>
      </c>
      <c r="D6360" s="4">
        <v>334707.22793399118</v>
      </c>
      <c r="E6360" t="str">
        <f t="shared" si="198"/>
        <v>Jul</v>
      </c>
      <c r="F6360" t="str">
        <f t="shared" si="199"/>
        <v>2018</v>
      </c>
    </row>
    <row r="6361" spans="1:6" x14ac:dyDescent="0.25">
      <c r="A6361" s="5" t="s">
        <v>249</v>
      </c>
      <c r="B6361" s="3" t="s">
        <v>237</v>
      </c>
      <c r="C6361" s="3" t="s">
        <v>95</v>
      </c>
      <c r="D6361" s="4">
        <v>328719.87407397642</v>
      </c>
      <c r="E6361" t="str">
        <f t="shared" si="198"/>
        <v>Aug</v>
      </c>
      <c r="F6361" t="str">
        <f t="shared" si="199"/>
        <v>2018</v>
      </c>
    </row>
    <row r="6362" spans="1:6" x14ac:dyDescent="0.25">
      <c r="A6362" s="5" t="s">
        <v>249</v>
      </c>
      <c r="B6362" s="3" t="s">
        <v>237</v>
      </c>
      <c r="C6362" s="3" t="s">
        <v>96</v>
      </c>
      <c r="D6362" s="4">
        <v>320880.12111187936</v>
      </c>
      <c r="E6362" t="str">
        <f t="shared" si="198"/>
        <v>Sep</v>
      </c>
      <c r="F6362" t="str">
        <f t="shared" si="199"/>
        <v>2018</v>
      </c>
    </row>
    <row r="6363" spans="1:6" x14ac:dyDescent="0.25">
      <c r="A6363" s="5" t="s">
        <v>249</v>
      </c>
      <c r="B6363" s="3" t="s">
        <v>237</v>
      </c>
      <c r="C6363" s="3" t="s">
        <v>97</v>
      </c>
      <c r="D6363" s="4">
        <v>316476.37255643716</v>
      </c>
      <c r="E6363" t="str">
        <f t="shared" si="198"/>
        <v>Oct</v>
      </c>
      <c r="F6363" t="str">
        <f t="shared" si="199"/>
        <v>2018</v>
      </c>
    </row>
    <row r="6364" spans="1:6" x14ac:dyDescent="0.25">
      <c r="A6364" s="5" t="s">
        <v>249</v>
      </c>
      <c r="B6364" s="3" t="s">
        <v>237</v>
      </c>
      <c r="C6364" s="3" t="s">
        <v>98</v>
      </c>
      <c r="D6364" s="4">
        <v>312478.36675433873</v>
      </c>
      <c r="E6364" t="str">
        <f t="shared" si="198"/>
        <v>Nov</v>
      </c>
      <c r="F6364" t="str">
        <f t="shared" si="199"/>
        <v>2018</v>
      </c>
    </row>
    <row r="6365" spans="1:6" x14ac:dyDescent="0.25">
      <c r="A6365" s="5" t="s">
        <v>249</v>
      </c>
      <c r="B6365" s="3" t="s">
        <v>237</v>
      </c>
      <c r="C6365" s="3" t="s">
        <v>99</v>
      </c>
      <c r="D6365" s="4">
        <v>310469.31803284201</v>
      </c>
      <c r="E6365" t="str">
        <f t="shared" si="198"/>
        <v>Dec</v>
      </c>
      <c r="F6365" t="str">
        <f t="shared" si="199"/>
        <v>2018</v>
      </c>
    </row>
    <row r="6366" spans="1:6" x14ac:dyDescent="0.25">
      <c r="A6366" s="5" t="s">
        <v>249</v>
      </c>
      <c r="B6366" s="3" t="s">
        <v>237</v>
      </c>
      <c r="C6366" s="3" t="s">
        <v>100</v>
      </c>
      <c r="D6366" s="4">
        <v>296772.47334193636</v>
      </c>
      <c r="E6366" t="str">
        <f t="shared" si="198"/>
        <v>Jan</v>
      </c>
      <c r="F6366" t="str">
        <f t="shared" si="199"/>
        <v>2019</v>
      </c>
    </row>
    <row r="6367" spans="1:6" x14ac:dyDescent="0.25">
      <c r="A6367" s="5" t="s">
        <v>249</v>
      </c>
      <c r="B6367" s="3" t="s">
        <v>237</v>
      </c>
      <c r="C6367" s="3" t="s">
        <v>101</v>
      </c>
      <c r="D6367" s="4">
        <v>294936.07214434154</v>
      </c>
      <c r="E6367" t="str">
        <f t="shared" si="198"/>
        <v>Feb</v>
      </c>
      <c r="F6367" t="str">
        <f t="shared" si="199"/>
        <v>2019</v>
      </c>
    </row>
    <row r="6368" spans="1:6" x14ac:dyDescent="0.25">
      <c r="A6368" s="5" t="s">
        <v>249</v>
      </c>
      <c r="B6368" s="3" t="s">
        <v>237</v>
      </c>
      <c r="C6368" s="3" t="s">
        <v>102</v>
      </c>
      <c r="D6368" s="4">
        <v>287989.2449086447</v>
      </c>
      <c r="E6368" t="str">
        <f t="shared" si="198"/>
        <v>Mar</v>
      </c>
      <c r="F6368" t="str">
        <f t="shared" si="199"/>
        <v>2019</v>
      </c>
    </row>
    <row r="6369" spans="1:6" x14ac:dyDescent="0.25">
      <c r="A6369" s="5" t="s">
        <v>249</v>
      </c>
      <c r="B6369" s="3" t="s">
        <v>237</v>
      </c>
      <c r="C6369" s="3" t="s">
        <v>103</v>
      </c>
      <c r="D6369" s="4">
        <v>282131.45521126949</v>
      </c>
      <c r="E6369" t="str">
        <f t="shared" si="198"/>
        <v>Apr</v>
      </c>
      <c r="F6369" t="str">
        <f t="shared" si="199"/>
        <v>2019</v>
      </c>
    </row>
    <row r="6370" spans="1:6" x14ac:dyDescent="0.25">
      <c r="A6370" s="5" t="s">
        <v>249</v>
      </c>
      <c r="B6370" s="3" t="s">
        <v>237</v>
      </c>
      <c r="C6370" s="3" t="s">
        <v>104</v>
      </c>
      <c r="D6370" s="4">
        <v>283187.78835922311</v>
      </c>
      <c r="E6370" t="str">
        <f t="shared" si="198"/>
        <v>May</v>
      </c>
      <c r="F6370" t="str">
        <f t="shared" si="199"/>
        <v>2019</v>
      </c>
    </row>
    <row r="6371" spans="1:6" x14ac:dyDescent="0.25">
      <c r="A6371" s="5" t="s">
        <v>249</v>
      </c>
      <c r="B6371" s="3" t="s">
        <v>237</v>
      </c>
      <c r="C6371" s="3" t="s">
        <v>105</v>
      </c>
      <c r="D6371" s="4">
        <v>277937.06194705766</v>
      </c>
      <c r="E6371" t="str">
        <f t="shared" si="198"/>
        <v>Jun</v>
      </c>
      <c r="F6371" t="str">
        <f t="shared" si="199"/>
        <v>2019</v>
      </c>
    </row>
    <row r="6372" spans="1:6" x14ac:dyDescent="0.25">
      <c r="A6372" s="5" t="s">
        <v>249</v>
      </c>
      <c r="B6372" s="3" t="s">
        <v>237</v>
      </c>
      <c r="C6372" s="3" t="s">
        <v>106</v>
      </c>
      <c r="D6372" s="4">
        <v>268709.56222622603</v>
      </c>
      <c r="E6372" t="str">
        <f t="shared" si="198"/>
        <v>Jul</v>
      </c>
      <c r="F6372" t="str">
        <f t="shared" si="199"/>
        <v>2019</v>
      </c>
    </row>
    <row r="6373" spans="1:6" x14ac:dyDescent="0.25">
      <c r="A6373" s="5" t="s">
        <v>249</v>
      </c>
      <c r="B6373" s="3" t="s">
        <v>237</v>
      </c>
      <c r="C6373" s="3" t="s">
        <v>107</v>
      </c>
      <c r="D6373" s="4">
        <v>264862.8149491105</v>
      </c>
      <c r="E6373" t="str">
        <f t="shared" si="198"/>
        <v>Aug</v>
      </c>
      <c r="F6373" t="str">
        <f t="shared" si="199"/>
        <v>2019</v>
      </c>
    </row>
    <row r="6374" spans="1:6" x14ac:dyDescent="0.25">
      <c r="A6374" s="5" t="s">
        <v>249</v>
      </c>
      <c r="B6374" s="3" t="s">
        <v>237</v>
      </c>
      <c r="C6374" s="3" t="s">
        <v>108</v>
      </c>
      <c r="D6374" s="4">
        <v>260347.39481850914</v>
      </c>
      <c r="E6374" t="str">
        <f t="shared" si="198"/>
        <v>Sep</v>
      </c>
      <c r="F6374" t="str">
        <f t="shared" si="199"/>
        <v>2019</v>
      </c>
    </row>
    <row r="6375" spans="1:6" x14ac:dyDescent="0.25">
      <c r="A6375" s="5" t="s">
        <v>249</v>
      </c>
      <c r="B6375" s="3" t="s">
        <v>237</v>
      </c>
      <c r="C6375" s="3" t="s">
        <v>109</v>
      </c>
      <c r="D6375" s="4">
        <v>256875.43358901993</v>
      </c>
      <c r="E6375" t="str">
        <f t="shared" si="198"/>
        <v>Oct</v>
      </c>
      <c r="F6375" t="str">
        <f t="shared" si="199"/>
        <v>2019</v>
      </c>
    </row>
    <row r="6376" spans="1:6" x14ac:dyDescent="0.25">
      <c r="A6376" s="5" t="s">
        <v>249</v>
      </c>
      <c r="B6376" s="3" t="s">
        <v>237</v>
      </c>
      <c r="C6376" s="3" t="s">
        <v>110</v>
      </c>
      <c r="D6376" s="4">
        <v>256732.4152265267</v>
      </c>
      <c r="E6376" t="str">
        <f t="shared" si="198"/>
        <v>Nov</v>
      </c>
      <c r="F6376" t="str">
        <f t="shared" si="199"/>
        <v>2019</v>
      </c>
    </row>
    <row r="6377" spans="1:6" x14ac:dyDescent="0.25">
      <c r="A6377" s="5" t="s">
        <v>249</v>
      </c>
      <c r="B6377" s="3" t="s">
        <v>237</v>
      </c>
      <c r="C6377" s="3" t="s">
        <v>111</v>
      </c>
      <c r="D6377" s="4">
        <v>256756.68708239536</v>
      </c>
      <c r="E6377" t="str">
        <f t="shared" si="198"/>
        <v>Dec</v>
      </c>
      <c r="F6377" t="str">
        <f t="shared" si="199"/>
        <v>2019</v>
      </c>
    </row>
    <row r="6378" spans="1:6" x14ac:dyDescent="0.25">
      <c r="A6378" s="5" t="s">
        <v>249</v>
      </c>
      <c r="B6378" s="3" t="s">
        <v>237</v>
      </c>
      <c r="C6378" s="3" t="s">
        <v>112</v>
      </c>
      <c r="D6378" s="4">
        <v>243693.32308686199</v>
      </c>
      <c r="E6378" t="str">
        <f t="shared" si="198"/>
        <v>Jan</v>
      </c>
      <c r="F6378" t="str">
        <f t="shared" si="199"/>
        <v>2020</v>
      </c>
    </row>
    <row r="6379" spans="1:6" x14ac:dyDescent="0.25">
      <c r="A6379" s="5" t="s">
        <v>249</v>
      </c>
      <c r="B6379" s="3" t="s">
        <v>237</v>
      </c>
      <c r="C6379" s="3" t="s">
        <v>113</v>
      </c>
      <c r="D6379" s="4">
        <v>239370.1659524616</v>
      </c>
      <c r="E6379" t="str">
        <f t="shared" si="198"/>
        <v>Feb</v>
      </c>
      <c r="F6379" t="str">
        <f t="shared" si="199"/>
        <v>2020</v>
      </c>
    </row>
    <row r="6380" spans="1:6" x14ac:dyDescent="0.25">
      <c r="A6380" s="5" t="s">
        <v>249</v>
      </c>
      <c r="B6380" s="3" t="s">
        <v>237</v>
      </c>
      <c r="C6380" s="3" t="s">
        <v>114</v>
      </c>
      <c r="D6380" s="4">
        <v>238102.56722783268</v>
      </c>
      <c r="E6380" t="str">
        <f t="shared" si="198"/>
        <v>Mar</v>
      </c>
      <c r="F6380" t="str">
        <f t="shared" si="199"/>
        <v>2020</v>
      </c>
    </row>
    <row r="6381" spans="1:6" x14ac:dyDescent="0.25">
      <c r="A6381" s="5" t="s">
        <v>249</v>
      </c>
      <c r="B6381" s="3" t="s">
        <v>237</v>
      </c>
      <c r="C6381" s="3" t="s">
        <v>115</v>
      </c>
      <c r="D6381" s="4">
        <v>234581.39255173539</v>
      </c>
      <c r="E6381" t="str">
        <f t="shared" si="198"/>
        <v>Apr</v>
      </c>
      <c r="F6381" t="str">
        <f t="shared" si="199"/>
        <v>2020</v>
      </c>
    </row>
    <row r="6382" spans="1:6" x14ac:dyDescent="0.25">
      <c r="A6382" s="5" t="s">
        <v>249</v>
      </c>
      <c r="B6382" s="3" t="s">
        <v>237</v>
      </c>
      <c r="C6382" s="3" t="s">
        <v>116</v>
      </c>
      <c r="D6382" s="4">
        <v>232132.85177409009</v>
      </c>
      <c r="E6382" t="str">
        <f t="shared" si="198"/>
        <v>May</v>
      </c>
      <c r="F6382" t="str">
        <f t="shared" si="199"/>
        <v>2020</v>
      </c>
    </row>
    <row r="6383" spans="1:6" x14ac:dyDescent="0.25">
      <c r="A6383" s="5" t="s">
        <v>249</v>
      </c>
      <c r="B6383" s="3" t="s">
        <v>237</v>
      </c>
      <c r="C6383" s="3" t="s">
        <v>117</v>
      </c>
      <c r="D6383" s="4">
        <v>226794.21392569371</v>
      </c>
      <c r="E6383" t="str">
        <f t="shared" si="198"/>
        <v>Jun</v>
      </c>
      <c r="F6383" t="str">
        <f t="shared" si="199"/>
        <v>2020</v>
      </c>
    </row>
    <row r="6384" spans="1:6" x14ac:dyDescent="0.25">
      <c r="A6384" s="5" t="s">
        <v>249</v>
      </c>
      <c r="B6384" s="3" t="s">
        <v>237</v>
      </c>
      <c r="C6384" s="3" t="s">
        <v>118</v>
      </c>
      <c r="D6384" s="4">
        <v>221576.37558951438</v>
      </c>
      <c r="E6384" t="str">
        <f t="shared" si="198"/>
        <v>Jul</v>
      </c>
      <c r="F6384" t="str">
        <f t="shared" si="199"/>
        <v>2020</v>
      </c>
    </row>
    <row r="6385" spans="1:6" x14ac:dyDescent="0.25">
      <c r="A6385" s="5" t="s">
        <v>249</v>
      </c>
      <c r="B6385" s="3" t="s">
        <v>237</v>
      </c>
      <c r="C6385" s="3" t="s">
        <v>119</v>
      </c>
      <c r="D6385" s="4">
        <v>221449.1969647347</v>
      </c>
      <c r="E6385" t="str">
        <f t="shared" si="198"/>
        <v>Aug</v>
      </c>
      <c r="F6385" t="str">
        <f t="shared" si="199"/>
        <v>2020</v>
      </c>
    </row>
    <row r="6386" spans="1:6" x14ac:dyDescent="0.25">
      <c r="A6386" s="5" t="s">
        <v>249</v>
      </c>
      <c r="B6386" s="3" t="s">
        <v>237</v>
      </c>
      <c r="C6386" s="3" t="s">
        <v>120</v>
      </c>
      <c r="D6386" s="4">
        <v>217496.6735407433</v>
      </c>
      <c r="E6386" t="str">
        <f t="shared" si="198"/>
        <v>Sep</v>
      </c>
      <c r="F6386" t="str">
        <f t="shared" si="199"/>
        <v>2020</v>
      </c>
    </row>
    <row r="6387" spans="1:6" x14ac:dyDescent="0.25">
      <c r="A6387" s="5" t="s">
        <v>249</v>
      </c>
      <c r="B6387" s="3" t="s">
        <v>237</v>
      </c>
      <c r="C6387" s="3" t="s">
        <v>121</v>
      </c>
      <c r="D6387" s="4">
        <v>210377.78823251638</v>
      </c>
      <c r="E6387" t="str">
        <f t="shared" si="198"/>
        <v>Oct</v>
      </c>
      <c r="F6387" t="str">
        <f t="shared" si="199"/>
        <v>2020</v>
      </c>
    </row>
    <row r="6388" spans="1:6" x14ac:dyDescent="0.25">
      <c r="A6388" s="5" t="s">
        <v>249</v>
      </c>
      <c r="B6388" s="3" t="s">
        <v>237</v>
      </c>
      <c r="C6388" s="3" t="s">
        <v>122</v>
      </c>
      <c r="D6388" s="4">
        <v>207882.54258153908</v>
      </c>
      <c r="E6388" t="str">
        <f t="shared" si="198"/>
        <v>Nov</v>
      </c>
      <c r="F6388" t="str">
        <f t="shared" si="199"/>
        <v>2020</v>
      </c>
    </row>
    <row r="6389" spans="1:6" x14ac:dyDescent="0.25">
      <c r="A6389" s="5" t="s">
        <v>249</v>
      </c>
      <c r="B6389" s="3" t="s">
        <v>237</v>
      </c>
      <c r="C6389" s="3" t="s">
        <v>123</v>
      </c>
      <c r="D6389" s="4">
        <v>213672.2210288432</v>
      </c>
      <c r="E6389" t="str">
        <f t="shared" si="198"/>
        <v>Dec</v>
      </c>
      <c r="F6389" t="str">
        <f t="shared" si="199"/>
        <v>2020</v>
      </c>
    </row>
    <row r="6390" spans="1:6" x14ac:dyDescent="0.25">
      <c r="A6390" s="5" t="s">
        <v>249</v>
      </c>
      <c r="B6390" s="3" t="s">
        <v>237</v>
      </c>
      <c r="C6390" s="3" t="s">
        <v>124</v>
      </c>
      <c r="D6390" s="4">
        <v>193484.19468299061</v>
      </c>
      <c r="E6390" t="str">
        <f t="shared" si="198"/>
        <v>Jan</v>
      </c>
      <c r="F6390" t="str">
        <f t="shared" si="199"/>
        <v>2021</v>
      </c>
    </row>
    <row r="6391" spans="1:6" x14ac:dyDescent="0.25">
      <c r="A6391" s="5" t="s">
        <v>249</v>
      </c>
      <c r="B6391" s="3" t="s">
        <v>237</v>
      </c>
      <c r="C6391" s="3" t="s">
        <v>125</v>
      </c>
      <c r="D6391" s="4">
        <v>186659.14389599941</v>
      </c>
      <c r="E6391" t="str">
        <f t="shared" si="198"/>
        <v>Feb</v>
      </c>
      <c r="F6391" t="str">
        <f t="shared" si="199"/>
        <v>2021</v>
      </c>
    </row>
    <row r="6392" spans="1:6" x14ac:dyDescent="0.25">
      <c r="A6392" s="5" t="s">
        <v>249</v>
      </c>
      <c r="B6392" s="3" t="s">
        <v>237</v>
      </c>
      <c r="C6392" s="3" t="s">
        <v>126</v>
      </c>
      <c r="D6392" s="4">
        <v>181984.91518690245</v>
      </c>
      <c r="E6392" t="str">
        <f t="shared" si="198"/>
        <v>Mar</v>
      </c>
      <c r="F6392" t="str">
        <f t="shared" si="199"/>
        <v>2021</v>
      </c>
    </row>
    <row r="6393" spans="1:6" x14ac:dyDescent="0.25">
      <c r="A6393" s="5" t="s">
        <v>249</v>
      </c>
      <c r="B6393" s="3" t="s">
        <v>237</v>
      </c>
      <c r="C6393" s="3" t="s">
        <v>127</v>
      </c>
      <c r="D6393" s="4">
        <v>178204.47428570851</v>
      </c>
      <c r="E6393" t="str">
        <f t="shared" si="198"/>
        <v>Apr</v>
      </c>
      <c r="F6393" t="str">
        <f t="shared" si="199"/>
        <v>2021</v>
      </c>
    </row>
    <row r="6394" spans="1:6" x14ac:dyDescent="0.25">
      <c r="A6394" s="5" t="s">
        <v>249</v>
      </c>
      <c r="B6394" s="3" t="s">
        <v>237</v>
      </c>
      <c r="C6394" s="3" t="s">
        <v>128</v>
      </c>
      <c r="D6394" s="4">
        <v>174044.6704186151</v>
      </c>
      <c r="E6394" t="str">
        <f t="shared" si="198"/>
        <v>May</v>
      </c>
      <c r="F6394" t="str">
        <f t="shared" si="199"/>
        <v>2021</v>
      </c>
    </row>
    <row r="6395" spans="1:6" x14ac:dyDescent="0.25">
      <c r="A6395" s="5" t="s">
        <v>249</v>
      </c>
      <c r="B6395" s="3" t="s">
        <v>237</v>
      </c>
      <c r="C6395" s="3" t="s">
        <v>129</v>
      </c>
      <c r="D6395" s="4">
        <v>172814.49874081992</v>
      </c>
      <c r="E6395" t="str">
        <f t="shared" si="198"/>
        <v>Jun</v>
      </c>
      <c r="F6395" t="str">
        <f t="shared" si="199"/>
        <v>2021</v>
      </c>
    </row>
    <row r="6396" spans="1:6" x14ac:dyDescent="0.25">
      <c r="A6396" s="5" t="s">
        <v>249</v>
      </c>
      <c r="B6396" s="3" t="s">
        <v>237</v>
      </c>
      <c r="C6396" s="3" t="s">
        <v>130</v>
      </c>
      <c r="D6396" s="4">
        <v>170241.2735236219</v>
      </c>
      <c r="E6396" t="str">
        <f t="shared" si="198"/>
        <v>Jul</v>
      </c>
      <c r="F6396" t="str">
        <f t="shared" si="199"/>
        <v>2021</v>
      </c>
    </row>
    <row r="6397" spans="1:6" x14ac:dyDescent="0.25">
      <c r="A6397" s="5" t="s">
        <v>249</v>
      </c>
      <c r="B6397" s="3" t="s">
        <v>237</v>
      </c>
      <c r="C6397" s="3" t="s">
        <v>131</v>
      </c>
      <c r="D6397" s="4">
        <v>168760.09140894964</v>
      </c>
      <c r="E6397" t="str">
        <f t="shared" si="198"/>
        <v>Aug</v>
      </c>
      <c r="F6397" t="str">
        <f t="shared" si="199"/>
        <v>2021</v>
      </c>
    </row>
    <row r="6398" spans="1:6" x14ac:dyDescent="0.25">
      <c r="A6398" s="5" t="s">
        <v>249</v>
      </c>
      <c r="B6398" s="3" t="s">
        <v>237</v>
      </c>
      <c r="C6398" s="3" t="s">
        <v>132</v>
      </c>
      <c r="D6398" s="4">
        <v>167070.8956245936</v>
      </c>
      <c r="E6398" t="str">
        <f t="shared" si="198"/>
        <v>Sep</v>
      </c>
      <c r="F6398" t="str">
        <f t="shared" si="199"/>
        <v>2021</v>
      </c>
    </row>
    <row r="6399" spans="1:6" x14ac:dyDescent="0.25">
      <c r="A6399" s="5" t="s">
        <v>249</v>
      </c>
      <c r="B6399" s="3" t="s">
        <v>237</v>
      </c>
      <c r="C6399" s="3" t="s">
        <v>133</v>
      </c>
      <c r="D6399" s="4">
        <v>167916.78661471448</v>
      </c>
      <c r="E6399" t="str">
        <f t="shared" si="198"/>
        <v>Oct</v>
      </c>
      <c r="F6399" t="str">
        <f t="shared" si="199"/>
        <v>2021</v>
      </c>
    </row>
    <row r="6400" spans="1:6" x14ac:dyDescent="0.25">
      <c r="A6400" s="5" t="s">
        <v>249</v>
      </c>
      <c r="B6400" s="3" t="s">
        <v>237</v>
      </c>
      <c r="C6400" s="3" t="s">
        <v>134</v>
      </c>
      <c r="D6400" s="4">
        <v>165405.27221000488</v>
      </c>
      <c r="E6400" t="str">
        <f t="shared" si="198"/>
        <v>Nov</v>
      </c>
      <c r="F6400" t="str">
        <f t="shared" si="199"/>
        <v>2021</v>
      </c>
    </row>
    <row r="6401" spans="1:6" x14ac:dyDescent="0.25">
      <c r="A6401" s="5" t="s">
        <v>249</v>
      </c>
      <c r="B6401" s="3" t="s">
        <v>237</v>
      </c>
      <c r="C6401" s="3" t="s">
        <v>135</v>
      </c>
      <c r="D6401" s="4">
        <v>162804.26256475021</v>
      </c>
      <c r="E6401" t="str">
        <f t="shared" si="198"/>
        <v>Dec</v>
      </c>
      <c r="F6401" t="str">
        <f t="shared" si="199"/>
        <v>2021</v>
      </c>
    </row>
    <row r="6402" spans="1:6" x14ac:dyDescent="0.25">
      <c r="A6402" s="5" t="s">
        <v>249</v>
      </c>
      <c r="B6402" s="3" t="s">
        <v>237</v>
      </c>
      <c r="C6402" s="3" t="s">
        <v>136</v>
      </c>
      <c r="D6402" s="4">
        <v>128616.65403753091</v>
      </c>
      <c r="E6402" t="str">
        <f t="shared" si="198"/>
        <v>Jan</v>
      </c>
      <c r="F6402" t="str">
        <f t="shared" si="199"/>
        <v>2022</v>
      </c>
    </row>
    <row r="6403" spans="1:6" x14ac:dyDescent="0.25">
      <c r="A6403" s="5" t="s">
        <v>249</v>
      </c>
      <c r="B6403" s="3" t="s">
        <v>237</v>
      </c>
      <c r="C6403" s="3" t="s">
        <v>137</v>
      </c>
      <c r="D6403" s="4">
        <v>112124.94218950062</v>
      </c>
      <c r="E6403" t="str">
        <f t="shared" ref="E6403:E6466" si="200">MID(C6403,1,3)</f>
        <v>Feb</v>
      </c>
      <c r="F6403" t="str">
        <f t="shared" ref="F6403:F6466" si="201">MID(C6403,5,4)</f>
        <v>2022</v>
      </c>
    </row>
    <row r="6404" spans="1:6" x14ac:dyDescent="0.25">
      <c r="A6404" s="5" t="s">
        <v>249</v>
      </c>
      <c r="B6404" s="3" t="s">
        <v>237</v>
      </c>
      <c r="C6404" s="3" t="s">
        <v>138</v>
      </c>
      <c r="D6404" s="4">
        <v>109034.68711415712</v>
      </c>
      <c r="E6404" t="str">
        <f t="shared" si="200"/>
        <v>Mar</v>
      </c>
      <c r="F6404" t="str">
        <f t="shared" si="201"/>
        <v>2022</v>
      </c>
    </row>
    <row r="6405" spans="1:6" x14ac:dyDescent="0.25">
      <c r="A6405" s="5" t="s">
        <v>249</v>
      </c>
      <c r="B6405" s="3" t="s">
        <v>237</v>
      </c>
      <c r="C6405" s="3" t="s">
        <v>139</v>
      </c>
      <c r="D6405" s="4">
        <v>107987.2408577578</v>
      </c>
      <c r="E6405" t="str">
        <f t="shared" si="200"/>
        <v>Apr</v>
      </c>
      <c r="F6405" t="str">
        <f t="shared" si="201"/>
        <v>2022</v>
      </c>
    </row>
    <row r="6406" spans="1:6" x14ac:dyDescent="0.25">
      <c r="A6406" s="5" t="s">
        <v>249</v>
      </c>
      <c r="B6406" s="3" t="s">
        <v>237</v>
      </c>
      <c r="C6406" s="3" t="s">
        <v>140</v>
      </c>
      <c r="D6406" s="4">
        <v>106353.10633755501</v>
      </c>
      <c r="E6406" t="str">
        <f t="shared" si="200"/>
        <v>May</v>
      </c>
      <c r="F6406" t="str">
        <f t="shared" si="201"/>
        <v>2022</v>
      </c>
    </row>
    <row r="6407" spans="1:6" x14ac:dyDescent="0.25">
      <c r="A6407" s="5" t="s">
        <v>249</v>
      </c>
      <c r="B6407" s="3" t="s">
        <v>237</v>
      </c>
      <c r="C6407" s="3" t="s">
        <v>141</v>
      </c>
      <c r="D6407" s="4">
        <v>105113.69372193345</v>
      </c>
      <c r="E6407" t="str">
        <f t="shared" si="200"/>
        <v>Jun</v>
      </c>
      <c r="F6407" t="str">
        <f t="shared" si="201"/>
        <v>2022</v>
      </c>
    </row>
    <row r="6408" spans="1:6" x14ac:dyDescent="0.25">
      <c r="A6408" s="5" t="s">
        <v>249</v>
      </c>
      <c r="B6408" s="3" t="s">
        <v>237</v>
      </c>
      <c r="C6408" s="3" t="s">
        <v>142</v>
      </c>
      <c r="D6408" s="4">
        <v>103800.99406759128</v>
      </c>
      <c r="E6408" t="str">
        <f t="shared" si="200"/>
        <v>Jul</v>
      </c>
      <c r="F6408" t="str">
        <f t="shared" si="201"/>
        <v>2022</v>
      </c>
    </row>
    <row r="6409" spans="1:6" x14ac:dyDescent="0.25">
      <c r="A6409" s="5" t="s">
        <v>249</v>
      </c>
      <c r="B6409" s="3" t="s">
        <v>237</v>
      </c>
      <c r="C6409" s="3" t="s">
        <v>143</v>
      </c>
      <c r="D6409" s="4">
        <v>102562.44405310509</v>
      </c>
      <c r="E6409" t="str">
        <f t="shared" si="200"/>
        <v>Aug</v>
      </c>
      <c r="F6409" t="str">
        <f t="shared" si="201"/>
        <v>2022</v>
      </c>
    </row>
    <row r="6410" spans="1:6" x14ac:dyDescent="0.25">
      <c r="A6410" s="5" t="s">
        <v>249</v>
      </c>
      <c r="B6410" s="3" t="s">
        <v>237</v>
      </c>
      <c r="C6410" s="3" t="s">
        <v>144</v>
      </c>
      <c r="D6410" s="4">
        <v>101332.16478450161</v>
      </c>
      <c r="E6410" t="str">
        <f t="shared" si="200"/>
        <v>Sep</v>
      </c>
      <c r="F6410" t="str">
        <f t="shared" si="201"/>
        <v>2022</v>
      </c>
    </row>
    <row r="6411" spans="1:6" x14ac:dyDescent="0.25">
      <c r="A6411" s="5" t="s">
        <v>249</v>
      </c>
      <c r="B6411" s="3" t="s">
        <v>237</v>
      </c>
      <c r="C6411" s="3" t="s">
        <v>145</v>
      </c>
      <c r="D6411" s="4">
        <v>100120.01453294882</v>
      </c>
      <c r="E6411" t="str">
        <f t="shared" si="200"/>
        <v>Oct</v>
      </c>
      <c r="F6411" t="str">
        <f t="shared" si="201"/>
        <v>2022</v>
      </c>
    </row>
    <row r="6412" spans="1:6" x14ac:dyDescent="0.25">
      <c r="A6412" s="5" t="s">
        <v>249</v>
      </c>
      <c r="B6412" s="3" t="s">
        <v>237</v>
      </c>
      <c r="C6412" s="3" t="s">
        <v>146</v>
      </c>
      <c r="D6412" s="4">
        <v>98895.709802229438</v>
      </c>
      <c r="E6412" t="str">
        <f t="shared" si="200"/>
        <v>Nov</v>
      </c>
      <c r="F6412" t="str">
        <f t="shared" si="201"/>
        <v>2022</v>
      </c>
    </row>
    <row r="6413" spans="1:6" x14ac:dyDescent="0.25">
      <c r="A6413" s="5" t="s">
        <v>249</v>
      </c>
      <c r="B6413" s="3" t="s">
        <v>237</v>
      </c>
      <c r="C6413" s="3" t="s">
        <v>147</v>
      </c>
      <c r="D6413" s="4">
        <v>99494.008627470015</v>
      </c>
      <c r="E6413" t="str">
        <f t="shared" si="200"/>
        <v>Dec</v>
      </c>
      <c r="F6413" t="str">
        <f t="shared" si="201"/>
        <v>2022</v>
      </c>
    </row>
    <row r="6414" spans="1:6" x14ac:dyDescent="0.25">
      <c r="A6414" s="5" t="s">
        <v>249</v>
      </c>
      <c r="B6414" s="3" t="s">
        <v>237</v>
      </c>
      <c r="C6414" s="3" t="s">
        <v>148</v>
      </c>
      <c r="D6414" s="4">
        <v>96580.002450638771</v>
      </c>
      <c r="E6414" t="str">
        <f t="shared" si="200"/>
        <v>Jan</v>
      </c>
      <c r="F6414" t="str">
        <f t="shared" si="201"/>
        <v>2023</v>
      </c>
    </row>
    <row r="6415" spans="1:6" x14ac:dyDescent="0.25">
      <c r="A6415" s="5" t="s">
        <v>249</v>
      </c>
      <c r="B6415" s="3" t="s">
        <v>237</v>
      </c>
      <c r="C6415" s="3" t="s">
        <v>149</v>
      </c>
      <c r="D6415" s="4">
        <v>95438.536821394169</v>
      </c>
      <c r="E6415" t="str">
        <f t="shared" si="200"/>
        <v>Feb</v>
      </c>
      <c r="F6415" t="str">
        <f t="shared" si="201"/>
        <v>2023</v>
      </c>
    </row>
    <row r="6416" spans="1:6" x14ac:dyDescent="0.25">
      <c r="A6416" s="5" t="s">
        <v>249</v>
      </c>
      <c r="B6416" s="3" t="s">
        <v>237</v>
      </c>
      <c r="C6416" s="3" t="s">
        <v>150</v>
      </c>
      <c r="D6416" s="4">
        <v>94305.048115139158</v>
      </c>
      <c r="E6416" t="str">
        <f t="shared" si="200"/>
        <v>Mar</v>
      </c>
      <c r="F6416" t="str">
        <f t="shared" si="201"/>
        <v>2023</v>
      </c>
    </row>
    <row r="6417" spans="1:6" x14ac:dyDescent="0.25">
      <c r="A6417" s="5" t="s">
        <v>249</v>
      </c>
      <c r="B6417" s="3" t="s">
        <v>237</v>
      </c>
      <c r="C6417" s="3" t="s">
        <v>151</v>
      </c>
      <c r="D6417" s="4">
        <v>93196.419080127147</v>
      </c>
      <c r="E6417" t="str">
        <f t="shared" si="200"/>
        <v>Apr</v>
      </c>
      <c r="F6417" t="str">
        <f t="shared" si="201"/>
        <v>2023</v>
      </c>
    </row>
    <row r="6418" spans="1:6" x14ac:dyDescent="0.25">
      <c r="A6418" s="5" t="s">
        <v>249</v>
      </c>
      <c r="B6418" s="3" t="s">
        <v>237</v>
      </c>
      <c r="C6418" s="3" t="s">
        <v>152</v>
      </c>
      <c r="D6418" s="4">
        <v>92094.289716603642</v>
      </c>
      <c r="E6418" t="str">
        <f t="shared" si="200"/>
        <v>May</v>
      </c>
      <c r="F6418" t="str">
        <f t="shared" si="201"/>
        <v>2023</v>
      </c>
    </row>
    <row r="6419" spans="1:6" x14ac:dyDescent="0.25">
      <c r="A6419" s="5" t="s">
        <v>249</v>
      </c>
      <c r="B6419" s="3" t="s">
        <v>237</v>
      </c>
      <c r="C6419" s="3" t="s">
        <v>153</v>
      </c>
      <c r="D6419" s="4">
        <v>91010.683818810678</v>
      </c>
      <c r="E6419" t="str">
        <f t="shared" si="200"/>
        <v>Jun</v>
      </c>
      <c r="F6419" t="str">
        <f t="shared" si="201"/>
        <v>2023</v>
      </c>
    </row>
    <row r="6420" spans="1:6" x14ac:dyDescent="0.25">
      <c r="A6420" s="5" t="s">
        <v>249</v>
      </c>
      <c r="B6420" s="3" t="s">
        <v>237</v>
      </c>
      <c r="C6420" s="3" t="s">
        <v>154</v>
      </c>
      <c r="D6420" s="4">
        <v>89933.044408676549</v>
      </c>
      <c r="E6420" t="str">
        <f t="shared" si="200"/>
        <v>Jul</v>
      </c>
      <c r="F6420" t="str">
        <f t="shared" si="201"/>
        <v>2023</v>
      </c>
    </row>
    <row r="6421" spans="1:6" x14ac:dyDescent="0.25">
      <c r="A6421" s="5" t="s">
        <v>249</v>
      </c>
      <c r="B6421" s="3" t="s">
        <v>237</v>
      </c>
      <c r="C6421" s="3" t="s">
        <v>155</v>
      </c>
      <c r="D6421" s="4">
        <v>88877.958271861513</v>
      </c>
      <c r="E6421" t="str">
        <f t="shared" si="200"/>
        <v>Aug</v>
      </c>
      <c r="F6421" t="str">
        <f t="shared" si="201"/>
        <v>2023</v>
      </c>
    </row>
    <row r="6422" spans="1:6" x14ac:dyDescent="0.25">
      <c r="A6422" s="5" t="s">
        <v>249</v>
      </c>
      <c r="B6422" s="3" t="s">
        <v>237</v>
      </c>
      <c r="C6422" s="3" t="s">
        <v>156</v>
      </c>
      <c r="D6422" s="4">
        <v>87841.189800777036</v>
      </c>
      <c r="E6422" t="str">
        <f t="shared" si="200"/>
        <v>Sep</v>
      </c>
      <c r="F6422" t="str">
        <f t="shared" si="201"/>
        <v>2023</v>
      </c>
    </row>
    <row r="6423" spans="1:6" x14ac:dyDescent="0.25">
      <c r="A6423" s="5" t="s">
        <v>249</v>
      </c>
      <c r="B6423" s="3" t="s">
        <v>237</v>
      </c>
      <c r="C6423" s="3" t="s">
        <v>157</v>
      </c>
      <c r="D6423" s="4">
        <v>86814.329988625366</v>
      </c>
      <c r="E6423" t="str">
        <f t="shared" si="200"/>
        <v>Oct</v>
      </c>
      <c r="F6423" t="str">
        <f t="shared" si="201"/>
        <v>2023</v>
      </c>
    </row>
    <row r="6424" spans="1:6" x14ac:dyDescent="0.25">
      <c r="A6424" s="5" t="s">
        <v>249</v>
      </c>
      <c r="B6424" s="3" t="s">
        <v>237</v>
      </c>
      <c r="C6424" s="3" t="s">
        <v>158</v>
      </c>
      <c r="D6424" s="4">
        <v>85786.956613926246</v>
      </c>
      <c r="E6424" t="str">
        <f t="shared" si="200"/>
        <v>Nov</v>
      </c>
      <c r="F6424" t="str">
        <f t="shared" si="201"/>
        <v>2023</v>
      </c>
    </row>
    <row r="6425" spans="1:6" x14ac:dyDescent="0.25">
      <c r="A6425" s="5" t="s">
        <v>249</v>
      </c>
      <c r="B6425" s="3" t="s">
        <v>237</v>
      </c>
      <c r="C6425" s="3" t="s">
        <v>159</v>
      </c>
      <c r="D6425" s="4">
        <v>86163.211972539473</v>
      </c>
      <c r="E6425" t="str">
        <f t="shared" si="200"/>
        <v>Dec</v>
      </c>
      <c r="F6425" t="str">
        <f t="shared" si="201"/>
        <v>2023</v>
      </c>
    </row>
    <row r="6426" spans="1:6" x14ac:dyDescent="0.25">
      <c r="A6426" s="5" t="s">
        <v>249</v>
      </c>
      <c r="B6426" s="3" t="s">
        <v>237</v>
      </c>
      <c r="C6426" s="3" t="s">
        <v>160</v>
      </c>
      <c r="D6426" s="4">
        <v>83784.706017445278</v>
      </c>
      <c r="E6426" t="str">
        <f t="shared" si="200"/>
        <v>Jan</v>
      </c>
      <c r="F6426" t="str">
        <f t="shared" si="201"/>
        <v>2024</v>
      </c>
    </row>
    <row r="6427" spans="1:6" x14ac:dyDescent="0.25">
      <c r="A6427" s="5" t="s">
        <v>249</v>
      </c>
      <c r="B6427" s="3" t="s">
        <v>237</v>
      </c>
      <c r="C6427" s="3" t="s">
        <v>161</v>
      </c>
      <c r="D6427" s="4">
        <v>82800.886174303727</v>
      </c>
      <c r="E6427" t="str">
        <f t="shared" si="200"/>
        <v>Feb</v>
      </c>
      <c r="F6427" t="str">
        <f t="shared" si="201"/>
        <v>2024</v>
      </c>
    </row>
    <row r="6428" spans="1:6" x14ac:dyDescent="0.25">
      <c r="A6428" s="5" t="s">
        <v>249</v>
      </c>
      <c r="B6428" s="3" t="s">
        <v>237</v>
      </c>
      <c r="C6428" s="3" t="s">
        <v>162</v>
      </c>
      <c r="D6428" s="4">
        <v>81832.916719076864</v>
      </c>
      <c r="E6428" t="str">
        <f t="shared" si="200"/>
        <v>Mar</v>
      </c>
      <c r="F6428" t="str">
        <f t="shared" si="201"/>
        <v>2024</v>
      </c>
    </row>
    <row r="6429" spans="1:6" x14ac:dyDescent="0.25">
      <c r="A6429" s="5" t="s">
        <v>249</v>
      </c>
      <c r="B6429" s="3" t="s">
        <v>237</v>
      </c>
      <c r="C6429" s="3" t="s">
        <v>163</v>
      </c>
      <c r="D6429" s="4">
        <v>80602.402507090621</v>
      </c>
      <c r="E6429" t="str">
        <f t="shared" si="200"/>
        <v>Apr</v>
      </c>
      <c r="F6429" t="str">
        <f t="shared" si="201"/>
        <v>2024</v>
      </c>
    </row>
    <row r="6430" spans="1:6" x14ac:dyDescent="0.25">
      <c r="A6430" s="5" t="s">
        <v>249</v>
      </c>
      <c r="B6430" s="3" t="s">
        <v>237</v>
      </c>
      <c r="C6430" s="3" t="s">
        <v>164</v>
      </c>
      <c r="D6430" s="4">
        <v>79670.297424681485</v>
      </c>
      <c r="E6430" t="str">
        <f t="shared" si="200"/>
        <v>May</v>
      </c>
      <c r="F6430" t="str">
        <f t="shared" si="201"/>
        <v>2024</v>
      </c>
    </row>
    <row r="6431" spans="1:6" x14ac:dyDescent="0.25">
      <c r="A6431" s="5" t="s">
        <v>249</v>
      </c>
      <c r="B6431" s="3" t="s">
        <v>237</v>
      </c>
      <c r="C6431" s="3" t="s">
        <v>165</v>
      </c>
      <c r="D6431" s="4">
        <v>78751.484151230587</v>
      </c>
      <c r="E6431" t="str">
        <f t="shared" si="200"/>
        <v>Jun</v>
      </c>
      <c r="F6431" t="str">
        <f t="shared" si="201"/>
        <v>2024</v>
      </c>
    </row>
    <row r="6432" spans="1:6" x14ac:dyDescent="0.25">
      <c r="A6432" s="5" t="s">
        <v>249</v>
      </c>
      <c r="B6432" s="3" t="s">
        <v>237</v>
      </c>
      <c r="C6432" s="3" t="s">
        <v>166</v>
      </c>
      <c r="D6432" s="4">
        <v>77839.567725907313</v>
      </c>
      <c r="E6432" t="str">
        <f t="shared" si="200"/>
        <v>Jul</v>
      </c>
      <c r="F6432" t="str">
        <f t="shared" si="201"/>
        <v>2024</v>
      </c>
    </row>
    <row r="6433" spans="1:6" x14ac:dyDescent="0.25">
      <c r="A6433" s="5" t="s">
        <v>249</v>
      </c>
      <c r="B6433" s="3" t="s">
        <v>237</v>
      </c>
      <c r="C6433" s="3" t="s">
        <v>167</v>
      </c>
      <c r="D6433" s="4">
        <v>76942.357479494851</v>
      </c>
      <c r="E6433" t="str">
        <f t="shared" si="200"/>
        <v>Aug</v>
      </c>
      <c r="F6433" t="str">
        <f t="shared" si="201"/>
        <v>2024</v>
      </c>
    </row>
    <row r="6434" spans="1:6" x14ac:dyDescent="0.25">
      <c r="A6434" s="5" t="s">
        <v>249</v>
      </c>
      <c r="B6434" s="3" t="s">
        <v>237</v>
      </c>
      <c r="C6434" s="3" t="s">
        <v>168</v>
      </c>
      <c r="D6434" s="4">
        <v>76056.752222928422</v>
      </c>
      <c r="E6434" t="str">
        <f t="shared" si="200"/>
        <v>Sep</v>
      </c>
      <c r="F6434" t="str">
        <f t="shared" si="201"/>
        <v>2024</v>
      </c>
    </row>
    <row r="6435" spans="1:6" x14ac:dyDescent="0.25">
      <c r="A6435" s="5" t="s">
        <v>249</v>
      </c>
      <c r="B6435" s="3" t="s">
        <v>237</v>
      </c>
      <c r="C6435" s="3" t="s">
        <v>169</v>
      </c>
      <c r="D6435" s="4">
        <v>75179.618893397826</v>
      </c>
      <c r="E6435" t="str">
        <f t="shared" si="200"/>
        <v>Oct</v>
      </c>
      <c r="F6435" t="str">
        <f t="shared" si="201"/>
        <v>2024</v>
      </c>
    </row>
    <row r="6436" spans="1:6" x14ac:dyDescent="0.25">
      <c r="A6436" s="5" t="s">
        <v>249</v>
      </c>
      <c r="B6436" s="3" t="s">
        <v>237</v>
      </c>
      <c r="C6436" s="3" t="s">
        <v>170</v>
      </c>
      <c r="D6436" s="4">
        <v>74298.121726216588</v>
      </c>
      <c r="E6436" t="str">
        <f t="shared" si="200"/>
        <v>Nov</v>
      </c>
      <c r="F6436" t="str">
        <f t="shared" si="201"/>
        <v>2024</v>
      </c>
    </row>
    <row r="6437" spans="1:6" x14ac:dyDescent="0.25">
      <c r="A6437" s="5" t="s">
        <v>249</v>
      </c>
      <c r="B6437" s="3" t="s">
        <v>237</v>
      </c>
      <c r="C6437" s="3" t="s">
        <v>171</v>
      </c>
      <c r="D6437" s="4">
        <v>74451.923077005253</v>
      </c>
      <c r="E6437" t="str">
        <f t="shared" si="200"/>
        <v>Dec</v>
      </c>
      <c r="F6437" t="str">
        <f t="shared" si="201"/>
        <v>2024</v>
      </c>
    </row>
    <row r="6438" spans="1:6" x14ac:dyDescent="0.25">
      <c r="A6438" s="5" t="s">
        <v>249</v>
      </c>
      <c r="B6438" s="3" t="s">
        <v>237</v>
      </c>
      <c r="C6438" s="3" t="s">
        <v>172</v>
      </c>
      <c r="D6438" s="4">
        <v>72588.533234400384</v>
      </c>
      <c r="E6438" t="str">
        <f t="shared" si="200"/>
        <v>Jan</v>
      </c>
      <c r="F6438" t="str">
        <f t="shared" si="201"/>
        <v>2025</v>
      </c>
    </row>
    <row r="6439" spans="1:6" x14ac:dyDescent="0.25">
      <c r="A6439" s="5" t="s">
        <v>249</v>
      </c>
      <c r="B6439" s="3" t="s">
        <v>237</v>
      </c>
      <c r="C6439" s="3" t="s">
        <v>173</v>
      </c>
      <c r="D6439" s="4">
        <v>71748.118242330063</v>
      </c>
      <c r="E6439" t="str">
        <f t="shared" si="200"/>
        <v>Feb</v>
      </c>
      <c r="F6439" t="str">
        <f t="shared" si="201"/>
        <v>2025</v>
      </c>
    </row>
    <row r="6440" spans="1:6" x14ac:dyDescent="0.25">
      <c r="A6440" s="5" t="s">
        <v>249</v>
      </c>
      <c r="B6440" s="3" t="s">
        <v>237</v>
      </c>
      <c r="C6440" s="3" t="s">
        <v>174</v>
      </c>
      <c r="D6440" s="4">
        <v>70914.212952024842</v>
      </c>
      <c r="E6440" t="str">
        <f t="shared" si="200"/>
        <v>Mar</v>
      </c>
      <c r="F6440" t="str">
        <f t="shared" si="201"/>
        <v>2025</v>
      </c>
    </row>
    <row r="6441" spans="1:6" x14ac:dyDescent="0.25">
      <c r="A6441" s="5" t="s">
        <v>249</v>
      </c>
      <c r="B6441" s="3" t="s">
        <v>237</v>
      </c>
      <c r="C6441" s="3" t="s">
        <v>175</v>
      </c>
      <c r="D6441" s="4">
        <v>69815.475139473478</v>
      </c>
      <c r="E6441" t="str">
        <f t="shared" si="200"/>
        <v>Apr</v>
      </c>
      <c r="F6441" t="str">
        <f t="shared" si="201"/>
        <v>2025</v>
      </c>
    </row>
    <row r="6442" spans="1:6" x14ac:dyDescent="0.25">
      <c r="A6442" s="5" t="s">
        <v>249</v>
      </c>
      <c r="B6442" s="3" t="s">
        <v>237</v>
      </c>
      <c r="C6442" s="3" t="s">
        <v>176</v>
      </c>
      <c r="D6442" s="4">
        <v>68929.847444295883</v>
      </c>
      <c r="E6442" t="str">
        <f t="shared" si="200"/>
        <v>May</v>
      </c>
      <c r="F6442" t="str">
        <f t="shared" si="201"/>
        <v>2025</v>
      </c>
    </row>
    <row r="6443" spans="1:6" x14ac:dyDescent="0.25">
      <c r="A6443" s="5" t="s">
        <v>249</v>
      </c>
      <c r="B6443" s="3" t="s">
        <v>237</v>
      </c>
      <c r="C6443" s="3" t="s">
        <v>177</v>
      </c>
      <c r="D6443" s="4">
        <v>68049.64882678946</v>
      </c>
      <c r="E6443" t="str">
        <f t="shared" si="200"/>
        <v>Jun</v>
      </c>
      <c r="F6443" t="str">
        <f t="shared" si="201"/>
        <v>2025</v>
      </c>
    </row>
    <row r="6444" spans="1:6" x14ac:dyDescent="0.25">
      <c r="A6444" s="5" t="s">
        <v>249</v>
      </c>
      <c r="B6444" s="3" t="s">
        <v>237</v>
      </c>
      <c r="C6444" s="3" t="s">
        <v>178</v>
      </c>
      <c r="D6444" s="4">
        <v>67152.205203620688</v>
      </c>
      <c r="E6444" t="str">
        <f t="shared" si="200"/>
        <v>Jul</v>
      </c>
      <c r="F6444" t="str">
        <f t="shared" si="201"/>
        <v>2025</v>
      </c>
    </row>
    <row r="6445" spans="1:6" x14ac:dyDescent="0.25">
      <c r="A6445" s="5" t="s">
        <v>249</v>
      </c>
      <c r="B6445" s="3" t="s">
        <v>237</v>
      </c>
      <c r="C6445" s="3" t="s">
        <v>179</v>
      </c>
      <c r="D6445" s="4">
        <v>66266.007867524953</v>
      </c>
      <c r="E6445" t="str">
        <f t="shared" si="200"/>
        <v>Aug</v>
      </c>
      <c r="F6445" t="str">
        <f t="shared" si="201"/>
        <v>2025</v>
      </c>
    </row>
    <row r="6446" spans="1:6" x14ac:dyDescent="0.25">
      <c r="A6446" s="5" t="s">
        <v>249</v>
      </c>
      <c r="B6446" s="3" t="s">
        <v>237</v>
      </c>
      <c r="C6446" s="3" t="s">
        <v>180</v>
      </c>
      <c r="D6446" s="4">
        <v>65388.246147336817</v>
      </c>
      <c r="E6446" t="str">
        <f t="shared" si="200"/>
        <v>Sep</v>
      </c>
      <c r="F6446" t="str">
        <f t="shared" si="201"/>
        <v>2025</v>
      </c>
    </row>
    <row r="6447" spans="1:6" x14ac:dyDescent="0.25">
      <c r="A6447" s="5" t="s">
        <v>249</v>
      </c>
      <c r="B6447" s="3" t="s">
        <v>237</v>
      </c>
      <c r="C6447" s="3" t="s">
        <v>181</v>
      </c>
      <c r="D6447" s="4">
        <v>64535.327417527966</v>
      </c>
      <c r="E6447" t="str">
        <f t="shared" si="200"/>
        <v>Oct</v>
      </c>
      <c r="F6447" t="str">
        <f t="shared" si="201"/>
        <v>2025</v>
      </c>
    </row>
    <row r="6448" spans="1:6" x14ac:dyDescent="0.25">
      <c r="A6448" s="5" t="s">
        <v>249</v>
      </c>
      <c r="B6448" s="3" t="s">
        <v>237</v>
      </c>
      <c r="C6448" s="3" t="s">
        <v>182</v>
      </c>
      <c r="D6448" s="4">
        <v>63675.884853861455</v>
      </c>
      <c r="E6448" t="str">
        <f t="shared" si="200"/>
        <v>Nov</v>
      </c>
      <c r="F6448" t="str">
        <f t="shared" si="201"/>
        <v>2025</v>
      </c>
    </row>
    <row r="6449" spans="1:6" x14ac:dyDescent="0.25">
      <c r="A6449" s="5" t="s">
        <v>249</v>
      </c>
      <c r="B6449" s="3" t="s">
        <v>237</v>
      </c>
      <c r="C6449" s="3" t="s">
        <v>183</v>
      </c>
      <c r="D6449" s="4">
        <v>63198.523548746161</v>
      </c>
      <c r="E6449" t="str">
        <f t="shared" si="200"/>
        <v>Dec</v>
      </c>
      <c r="F6449" t="str">
        <f t="shared" si="201"/>
        <v>2025</v>
      </c>
    </row>
    <row r="6450" spans="1:6" x14ac:dyDescent="0.25">
      <c r="A6450" s="5" t="s">
        <v>249</v>
      </c>
      <c r="B6450" s="3" t="s">
        <v>237</v>
      </c>
      <c r="C6450" s="3" t="s">
        <v>184</v>
      </c>
      <c r="D6450" s="4">
        <v>61989.058688227393</v>
      </c>
      <c r="E6450" t="str">
        <f t="shared" si="200"/>
        <v>Jan</v>
      </c>
      <c r="F6450" t="str">
        <f t="shared" si="201"/>
        <v>2026</v>
      </c>
    </row>
    <row r="6451" spans="1:6" x14ac:dyDescent="0.25">
      <c r="A6451" s="5" t="s">
        <v>249</v>
      </c>
      <c r="B6451" s="3" t="s">
        <v>237</v>
      </c>
      <c r="C6451" s="3" t="s">
        <v>185</v>
      </c>
      <c r="D6451" s="4">
        <v>61134.837021040119</v>
      </c>
      <c r="E6451" t="str">
        <f t="shared" si="200"/>
        <v>Feb</v>
      </c>
      <c r="F6451" t="str">
        <f t="shared" si="201"/>
        <v>2026</v>
      </c>
    </row>
    <row r="6452" spans="1:6" x14ac:dyDescent="0.25">
      <c r="A6452" s="5" t="s">
        <v>249</v>
      </c>
      <c r="B6452" s="3" t="s">
        <v>237</v>
      </c>
      <c r="C6452" s="3" t="s">
        <v>186</v>
      </c>
      <c r="D6452" s="4">
        <v>60317.466337369813</v>
      </c>
      <c r="E6452" t="str">
        <f t="shared" si="200"/>
        <v>Mar</v>
      </c>
      <c r="F6452" t="str">
        <f t="shared" si="201"/>
        <v>2026</v>
      </c>
    </row>
    <row r="6453" spans="1:6" x14ac:dyDescent="0.25">
      <c r="A6453" s="5" t="s">
        <v>249</v>
      </c>
      <c r="B6453" s="3" t="s">
        <v>237</v>
      </c>
      <c r="C6453" s="3" t="s">
        <v>187</v>
      </c>
      <c r="D6453" s="4">
        <v>59596.44564690179</v>
      </c>
      <c r="E6453" t="str">
        <f t="shared" si="200"/>
        <v>Apr</v>
      </c>
      <c r="F6453" t="str">
        <f t="shared" si="201"/>
        <v>2026</v>
      </c>
    </row>
    <row r="6454" spans="1:6" x14ac:dyDescent="0.25">
      <c r="A6454" s="5" t="s">
        <v>249</v>
      </c>
      <c r="B6454" s="3" t="s">
        <v>237</v>
      </c>
      <c r="C6454" s="3" t="s">
        <v>189</v>
      </c>
      <c r="D6454" s="4">
        <v>58890.997805333245</v>
      </c>
      <c r="E6454" t="str">
        <f t="shared" si="200"/>
        <v>May</v>
      </c>
      <c r="F6454" t="str">
        <f t="shared" si="201"/>
        <v>2026</v>
      </c>
    </row>
    <row r="6455" spans="1:6" x14ac:dyDescent="0.25">
      <c r="A6455" s="5" t="s">
        <v>249</v>
      </c>
      <c r="B6455" s="3" t="s">
        <v>237</v>
      </c>
      <c r="C6455" s="3" t="s">
        <v>191</v>
      </c>
      <c r="D6455" s="4">
        <v>58213.578635429825</v>
      </c>
      <c r="E6455" t="str">
        <f t="shared" si="200"/>
        <v>Jun</v>
      </c>
      <c r="F6455" t="str">
        <f t="shared" si="201"/>
        <v>2026</v>
      </c>
    </row>
    <row r="6456" spans="1:6" x14ac:dyDescent="0.25">
      <c r="A6456" s="5" t="s">
        <v>249</v>
      </c>
      <c r="B6456" s="3" t="s">
        <v>237</v>
      </c>
      <c r="C6456" s="3" t="s">
        <v>192</v>
      </c>
      <c r="D6456" s="4">
        <v>57609.333862513886</v>
      </c>
      <c r="E6456" t="str">
        <f t="shared" si="200"/>
        <v>Jul</v>
      </c>
      <c r="F6456" t="str">
        <f t="shared" si="201"/>
        <v>2026</v>
      </c>
    </row>
    <row r="6457" spans="1:6" x14ac:dyDescent="0.25">
      <c r="A6457" s="5" t="s">
        <v>249</v>
      </c>
      <c r="B6457" s="3" t="s">
        <v>237</v>
      </c>
      <c r="C6457" s="3" t="s">
        <v>193</v>
      </c>
      <c r="D6457" s="4">
        <v>56951.576926960013</v>
      </c>
      <c r="E6457" t="str">
        <f t="shared" si="200"/>
        <v>Aug</v>
      </c>
      <c r="F6457" t="str">
        <f t="shared" si="201"/>
        <v>2026</v>
      </c>
    </row>
    <row r="6458" spans="1:6" x14ac:dyDescent="0.25">
      <c r="A6458" s="5" t="s">
        <v>249</v>
      </c>
      <c r="B6458" s="3" t="s">
        <v>237</v>
      </c>
      <c r="C6458" s="3" t="s">
        <v>194</v>
      </c>
      <c r="D6458" s="4">
        <v>56299.201552931096</v>
      </c>
      <c r="E6458" t="str">
        <f t="shared" si="200"/>
        <v>Sep</v>
      </c>
      <c r="F6458" t="str">
        <f t="shared" si="201"/>
        <v>2026</v>
      </c>
    </row>
    <row r="6459" spans="1:6" x14ac:dyDescent="0.25">
      <c r="A6459" s="5" t="s">
        <v>249</v>
      </c>
      <c r="B6459" s="3" t="s">
        <v>237</v>
      </c>
      <c r="C6459" s="3" t="s">
        <v>195</v>
      </c>
      <c r="D6459" s="4">
        <v>55648.974265876132</v>
      </c>
      <c r="E6459" t="str">
        <f t="shared" si="200"/>
        <v>Oct</v>
      </c>
      <c r="F6459" t="str">
        <f t="shared" si="201"/>
        <v>2026</v>
      </c>
    </row>
    <row r="6460" spans="1:6" x14ac:dyDescent="0.25">
      <c r="A6460" s="5" t="s">
        <v>249</v>
      </c>
      <c r="B6460" s="3" t="s">
        <v>237</v>
      </c>
      <c r="C6460" s="3" t="s">
        <v>196</v>
      </c>
      <c r="D6460" s="4">
        <v>55046.388733602682</v>
      </c>
      <c r="E6460" t="str">
        <f t="shared" si="200"/>
        <v>Nov</v>
      </c>
      <c r="F6460" t="str">
        <f t="shared" si="201"/>
        <v>2026</v>
      </c>
    </row>
    <row r="6461" spans="1:6" x14ac:dyDescent="0.25">
      <c r="A6461" s="5" t="s">
        <v>249</v>
      </c>
      <c r="B6461" s="3" t="s">
        <v>237</v>
      </c>
      <c r="C6461" s="3" t="s">
        <v>197</v>
      </c>
      <c r="D6461" s="4">
        <v>54419.868279566341</v>
      </c>
      <c r="E6461" t="str">
        <f t="shared" si="200"/>
        <v>Dec</v>
      </c>
      <c r="F6461" t="str">
        <f t="shared" si="201"/>
        <v>2026</v>
      </c>
    </row>
    <row r="6462" spans="1:6" x14ac:dyDescent="0.25">
      <c r="A6462" s="5" t="s">
        <v>249</v>
      </c>
      <c r="B6462" s="3" t="s">
        <v>237</v>
      </c>
      <c r="C6462" s="3" t="s">
        <v>198</v>
      </c>
      <c r="D6462" s="4">
        <v>429.51767269970617</v>
      </c>
      <c r="E6462" t="str">
        <f t="shared" si="200"/>
        <v>Jan</v>
      </c>
      <c r="F6462" t="str">
        <f t="shared" si="201"/>
        <v>2027</v>
      </c>
    </row>
    <row r="6463" spans="1:6" x14ac:dyDescent="0.25">
      <c r="A6463" s="5" t="s">
        <v>249</v>
      </c>
      <c r="B6463" s="3" t="s">
        <v>238</v>
      </c>
      <c r="C6463" s="3" t="s">
        <v>17</v>
      </c>
      <c r="D6463" s="4">
        <v>4435108.5954422336</v>
      </c>
      <c r="E6463" t="str">
        <f t="shared" si="200"/>
        <v>Feb</v>
      </c>
      <c r="F6463" t="str">
        <f t="shared" si="201"/>
        <v>2012</v>
      </c>
    </row>
    <row r="6464" spans="1:6" x14ac:dyDescent="0.25">
      <c r="A6464" s="5" t="s">
        <v>249</v>
      </c>
      <c r="B6464" s="3" t="s">
        <v>238</v>
      </c>
      <c r="C6464" s="3" t="s">
        <v>18</v>
      </c>
      <c r="D6464" s="4">
        <v>11344379.927640026</v>
      </c>
      <c r="E6464" t="str">
        <f t="shared" si="200"/>
        <v>Mar</v>
      </c>
      <c r="F6464" t="str">
        <f t="shared" si="201"/>
        <v>2012</v>
      </c>
    </row>
    <row r="6465" spans="1:6" x14ac:dyDescent="0.25">
      <c r="A6465" s="5" t="s">
        <v>249</v>
      </c>
      <c r="B6465" s="3" t="s">
        <v>238</v>
      </c>
      <c r="C6465" s="3" t="s">
        <v>19</v>
      </c>
      <c r="D6465" s="4">
        <v>10218990.495307805</v>
      </c>
      <c r="E6465" t="str">
        <f t="shared" si="200"/>
        <v>Apr</v>
      </c>
      <c r="F6465" t="str">
        <f t="shared" si="201"/>
        <v>2012</v>
      </c>
    </row>
    <row r="6466" spans="1:6" x14ac:dyDescent="0.25">
      <c r="A6466" s="5" t="s">
        <v>249</v>
      </c>
      <c r="B6466" s="3" t="s">
        <v>238</v>
      </c>
      <c r="C6466" s="3" t="s">
        <v>20</v>
      </c>
      <c r="D6466" s="4">
        <v>7995079.3142841514</v>
      </c>
      <c r="E6466" t="str">
        <f t="shared" si="200"/>
        <v>May</v>
      </c>
      <c r="F6466" t="str">
        <f t="shared" si="201"/>
        <v>2012</v>
      </c>
    </row>
    <row r="6467" spans="1:6" x14ac:dyDescent="0.25">
      <c r="A6467" s="5" t="s">
        <v>249</v>
      </c>
      <c r="B6467" s="3" t="s">
        <v>238</v>
      </c>
      <c r="C6467" s="3" t="s">
        <v>21</v>
      </c>
      <c r="D6467" s="4">
        <v>6642413.377785882</v>
      </c>
      <c r="E6467" t="str">
        <f t="shared" ref="E6467:E6530" si="202">MID(C6467,1,3)</f>
        <v>Jun</v>
      </c>
      <c r="F6467" t="str">
        <f t="shared" ref="F6467:F6530" si="203">MID(C6467,5,4)</f>
        <v>2012</v>
      </c>
    </row>
    <row r="6468" spans="1:6" x14ac:dyDescent="0.25">
      <c r="A6468" s="5" t="s">
        <v>249</v>
      </c>
      <c r="B6468" s="3" t="s">
        <v>238</v>
      </c>
      <c r="C6468" s="3" t="s">
        <v>22</v>
      </c>
      <c r="D6468" s="4">
        <v>5609622.6615735739</v>
      </c>
      <c r="E6468" t="str">
        <f t="shared" si="202"/>
        <v>Jul</v>
      </c>
      <c r="F6468" t="str">
        <f t="shared" si="203"/>
        <v>2012</v>
      </c>
    </row>
    <row r="6469" spans="1:6" x14ac:dyDescent="0.25">
      <c r="A6469" s="5" t="s">
        <v>249</v>
      </c>
      <c r="B6469" s="3" t="s">
        <v>238</v>
      </c>
      <c r="C6469" s="3" t="s">
        <v>23</v>
      </c>
      <c r="D6469" s="4">
        <v>4547469.3423428433</v>
      </c>
      <c r="E6469" t="str">
        <f t="shared" si="202"/>
        <v>Aug</v>
      </c>
      <c r="F6469" t="str">
        <f t="shared" si="203"/>
        <v>2012</v>
      </c>
    </row>
    <row r="6470" spans="1:6" x14ac:dyDescent="0.25">
      <c r="A6470" s="5" t="s">
        <v>249</v>
      </c>
      <c r="B6470" s="3" t="s">
        <v>238</v>
      </c>
      <c r="C6470" s="3" t="s">
        <v>24</v>
      </c>
      <c r="D6470" s="4">
        <v>4102200.0373926349</v>
      </c>
      <c r="E6470" t="str">
        <f t="shared" si="202"/>
        <v>Sep</v>
      </c>
      <c r="F6470" t="str">
        <f t="shared" si="203"/>
        <v>2012</v>
      </c>
    </row>
    <row r="6471" spans="1:6" x14ac:dyDescent="0.25">
      <c r="A6471" s="5" t="s">
        <v>249</v>
      </c>
      <c r="B6471" s="3" t="s">
        <v>238</v>
      </c>
      <c r="C6471" s="3" t="s">
        <v>25</v>
      </c>
      <c r="D6471" s="4">
        <v>3810582.377353007</v>
      </c>
      <c r="E6471" t="str">
        <f t="shared" si="202"/>
        <v>Oct</v>
      </c>
      <c r="F6471" t="str">
        <f t="shared" si="203"/>
        <v>2012</v>
      </c>
    </row>
    <row r="6472" spans="1:6" x14ac:dyDescent="0.25">
      <c r="A6472" s="5" t="s">
        <v>249</v>
      </c>
      <c r="B6472" s="3" t="s">
        <v>238</v>
      </c>
      <c r="C6472" s="3" t="s">
        <v>26</v>
      </c>
      <c r="D6472" s="4">
        <v>3723682.1492422367</v>
      </c>
      <c r="E6472" t="str">
        <f t="shared" si="202"/>
        <v>Nov</v>
      </c>
      <c r="F6472" t="str">
        <f t="shared" si="203"/>
        <v>2012</v>
      </c>
    </row>
    <row r="6473" spans="1:6" x14ac:dyDescent="0.25">
      <c r="A6473" s="5" t="s">
        <v>249</v>
      </c>
      <c r="B6473" s="3" t="s">
        <v>238</v>
      </c>
      <c r="C6473" s="3" t="s">
        <v>27</v>
      </c>
      <c r="D6473" s="4">
        <v>3783059.9800991118</v>
      </c>
      <c r="E6473" t="str">
        <f t="shared" si="202"/>
        <v>Dec</v>
      </c>
      <c r="F6473" t="str">
        <f t="shared" si="203"/>
        <v>2012</v>
      </c>
    </row>
    <row r="6474" spans="1:6" x14ac:dyDescent="0.25">
      <c r="A6474" s="5" t="s">
        <v>249</v>
      </c>
      <c r="B6474" s="3" t="s">
        <v>238</v>
      </c>
      <c r="C6474" s="3" t="s">
        <v>28</v>
      </c>
      <c r="D6474" s="4">
        <v>3840037.7366526634</v>
      </c>
      <c r="E6474" t="str">
        <f t="shared" si="202"/>
        <v>Jan</v>
      </c>
      <c r="F6474" t="str">
        <f t="shared" si="203"/>
        <v>2013</v>
      </c>
    </row>
    <row r="6475" spans="1:6" x14ac:dyDescent="0.25">
      <c r="A6475" s="5" t="s">
        <v>249</v>
      </c>
      <c r="B6475" s="3" t="s">
        <v>238</v>
      </c>
      <c r="C6475" s="3" t="s">
        <v>29</v>
      </c>
      <c r="D6475" s="4">
        <v>3838384.7460340364</v>
      </c>
      <c r="E6475" t="str">
        <f t="shared" si="202"/>
        <v>Feb</v>
      </c>
      <c r="F6475" t="str">
        <f t="shared" si="203"/>
        <v>2013</v>
      </c>
    </row>
    <row r="6476" spans="1:6" x14ac:dyDescent="0.25">
      <c r="A6476" s="5" t="s">
        <v>249</v>
      </c>
      <c r="B6476" s="3" t="s">
        <v>238</v>
      </c>
      <c r="C6476" s="3" t="s">
        <v>30</v>
      </c>
      <c r="D6476" s="4">
        <v>3834172.0074509745</v>
      </c>
      <c r="E6476" t="str">
        <f t="shared" si="202"/>
        <v>Mar</v>
      </c>
      <c r="F6476" t="str">
        <f t="shared" si="203"/>
        <v>2013</v>
      </c>
    </row>
    <row r="6477" spans="1:6" x14ac:dyDescent="0.25">
      <c r="A6477" s="5" t="s">
        <v>249</v>
      </c>
      <c r="B6477" s="3" t="s">
        <v>238</v>
      </c>
      <c r="C6477" s="3" t="s">
        <v>31</v>
      </c>
      <c r="D6477" s="4">
        <v>3710826.6650034133</v>
      </c>
      <c r="E6477" t="str">
        <f t="shared" si="202"/>
        <v>Apr</v>
      </c>
      <c r="F6477" t="str">
        <f t="shared" si="203"/>
        <v>2013</v>
      </c>
    </row>
    <row r="6478" spans="1:6" x14ac:dyDescent="0.25">
      <c r="A6478" s="5" t="s">
        <v>249</v>
      </c>
      <c r="B6478" s="3" t="s">
        <v>238</v>
      </c>
      <c r="C6478" s="3" t="s">
        <v>32</v>
      </c>
      <c r="D6478" s="4">
        <v>3619943.7711099652</v>
      </c>
      <c r="E6478" t="str">
        <f t="shared" si="202"/>
        <v>May</v>
      </c>
      <c r="F6478" t="str">
        <f t="shared" si="203"/>
        <v>2013</v>
      </c>
    </row>
    <row r="6479" spans="1:6" x14ac:dyDescent="0.25">
      <c r="A6479" s="5" t="s">
        <v>249</v>
      </c>
      <c r="B6479" s="3" t="s">
        <v>238</v>
      </c>
      <c r="C6479" s="3" t="s">
        <v>33</v>
      </c>
      <c r="D6479" s="4">
        <v>3659671.8223724896</v>
      </c>
      <c r="E6479" t="str">
        <f t="shared" si="202"/>
        <v>Jun</v>
      </c>
      <c r="F6479" t="str">
        <f t="shared" si="203"/>
        <v>2013</v>
      </c>
    </row>
    <row r="6480" spans="1:6" x14ac:dyDescent="0.25">
      <c r="A6480" s="5" t="s">
        <v>249</v>
      </c>
      <c r="B6480" s="3" t="s">
        <v>238</v>
      </c>
      <c r="C6480" s="3" t="s">
        <v>34</v>
      </c>
      <c r="D6480" s="4">
        <v>3502729.0067689773</v>
      </c>
      <c r="E6480" t="str">
        <f t="shared" si="202"/>
        <v>Jul</v>
      </c>
      <c r="F6480" t="str">
        <f t="shared" si="203"/>
        <v>2013</v>
      </c>
    </row>
    <row r="6481" spans="1:6" x14ac:dyDescent="0.25">
      <c r="A6481" s="5" t="s">
        <v>249</v>
      </c>
      <c r="B6481" s="3" t="s">
        <v>238</v>
      </c>
      <c r="C6481" s="3" t="s">
        <v>35</v>
      </c>
      <c r="D6481" s="4">
        <v>3195919.8186367466</v>
      </c>
      <c r="E6481" t="str">
        <f t="shared" si="202"/>
        <v>Aug</v>
      </c>
      <c r="F6481" t="str">
        <f t="shared" si="203"/>
        <v>2013</v>
      </c>
    </row>
    <row r="6482" spans="1:6" x14ac:dyDescent="0.25">
      <c r="A6482" s="5" t="s">
        <v>249</v>
      </c>
      <c r="B6482" s="3" t="s">
        <v>238</v>
      </c>
      <c r="C6482" s="3" t="s">
        <v>36</v>
      </c>
      <c r="D6482" s="4">
        <v>2917769.6586998869</v>
      </c>
      <c r="E6482" t="str">
        <f t="shared" si="202"/>
        <v>Sep</v>
      </c>
      <c r="F6482" t="str">
        <f t="shared" si="203"/>
        <v>2013</v>
      </c>
    </row>
    <row r="6483" spans="1:6" x14ac:dyDescent="0.25">
      <c r="A6483" s="5" t="s">
        <v>249</v>
      </c>
      <c r="B6483" s="3" t="s">
        <v>238</v>
      </c>
      <c r="C6483" s="3" t="s">
        <v>37</v>
      </c>
      <c r="D6483" s="4">
        <v>2703066.7981300829</v>
      </c>
      <c r="E6483" t="str">
        <f t="shared" si="202"/>
        <v>Oct</v>
      </c>
      <c r="F6483" t="str">
        <f t="shared" si="203"/>
        <v>2013</v>
      </c>
    </row>
    <row r="6484" spans="1:6" x14ac:dyDescent="0.25">
      <c r="A6484" s="5" t="s">
        <v>249</v>
      </c>
      <c r="B6484" s="3" t="s">
        <v>238</v>
      </c>
      <c r="C6484" s="3" t="s">
        <v>38</v>
      </c>
      <c r="D6484" s="4">
        <v>2548546.6294472017</v>
      </c>
      <c r="E6484" t="str">
        <f t="shared" si="202"/>
        <v>Nov</v>
      </c>
      <c r="F6484" t="str">
        <f t="shared" si="203"/>
        <v>2013</v>
      </c>
    </row>
    <row r="6485" spans="1:6" x14ac:dyDescent="0.25">
      <c r="A6485" s="5" t="s">
        <v>249</v>
      </c>
      <c r="B6485" s="3" t="s">
        <v>238</v>
      </c>
      <c r="C6485" s="3" t="s">
        <v>39</v>
      </c>
      <c r="D6485" s="4">
        <v>2375110.4213289395</v>
      </c>
      <c r="E6485" t="str">
        <f t="shared" si="202"/>
        <v>Dec</v>
      </c>
      <c r="F6485" t="str">
        <f t="shared" si="203"/>
        <v>2013</v>
      </c>
    </row>
    <row r="6486" spans="1:6" x14ac:dyDescent="0.25">
      <c r="A6486" s="5" t="s">
        <v>249</v>
      </c>
      <c r="B6486" s="3" t="s">
        <v>238</v>
      </c>
      <c r="C6486" s="3" t="s">
        <v>40</v>
      </c>
      <c r="D6486" s="4">
        <v>2201695.8035030914</v>
      </c>
      <c r="E6486" t="str">
        <f t="shared" si="202"/>
        <v>Jan</v>
      </c>
      <c r="F6486" t="str">
        <f t="shared" si="203"/>
        <v>2014</v>
      </c>
    </row>
    <row r="6487" spans="1:6" x14ac:dyDescent="0.25">
      <c r="A6487" s="5" t="s">
        <v>249</v>
      </c>
      <c r="B6487" s="3" t="s">
        <v>238</v>
      </c>
      <c r="C6487" s="3" t="s">
        <v>41</v>
      </c>
      <c r="D6487" s="4">
        <v>2061002.6587218724</v>
      </c>
      <c r="E6487" t="str">
        <f t="shared" si="202"/>
        <v>Feb</v>
      </c>
      <c r="F6487" t="str">
        <f t="shared" si="203"/>
        <v>2014</v>
      </c>
    </row>
    <row r="6488" spans="1:6" x14ac:dyDescent="0.25">
      <c r="A6488" s="5" t="s">
        <v>249</v>
      </c>
      <c r="B6488" s="3" t="s">
        <v>238</v>
      </c>
      <c r="C6488" s="3" t="s">
        <v>42</v>
      </c>
      <c r="D6488" s="4">
        <v>2015777.5847296417</v>
      </c>
      <c r="E6488" t="str">
        <f t="shared" si="202"/>
        <v>Mar</v>
      </c>
      <c r="F6488" t="str">
        <f t="shared" si="203"/>
        <v>2014</v>
      </c>
    </row>
    <row r="6489" spans="1:6" x14ac:dyDescent="0.25">
      <c r="A6489" s="5" t="s">
        <v>249</v>
      </c>
      <c r="B6489" s="3" t="s">
        <v>238</v>
      </c>
      <c r="C6489" s="3" t="s">
        <v>43</v>
      </c>
      <c r="D6489" s="4">
        <v>1971260.358048717</v>
      </c>
      <c r="E6489" t="str">
        <f t="shared" si="202"/>
        <v>Apr</v>
      </c>
      <c r="F6489" t="str">
        <f t="shared" si="203"/>
        <v>2014</v>
      </c>
    </row>
    <row r="6490" spans="1:6" x14ac:dyDescent="0.25">
      <c r="A6490" s="5" t="s">
        <v>249</v>
      </c>
      <c r="B6490" s="3" t="s">
        <v>238</v>
      </c>
      <c r="C6490" s="3" t="s">
        <v>44</v>
      </c>
      <c r="D6490" s="4">
        <v>1902590.0756742831</v>
      </c>
      <c r="E6490" t="str">
        <f t="shared" si="202"/>
        <v>May</v>
      </c>
      <c r="F6490" t="str">
        <f t="shared" si="203"/>
        <v>2014</v>
      </c>
    </row>
    <row r="6491" spans="1:6" x14ac:dyDescent="0.25">
      <c r="A6491" s="5" t="s">
        <v>249</v>
      </c>
      <c r="B6491" s="3" t="s">
        <v>238</v>
      </c>
      <c r="C6491" s="3" t="s">
        <v>45</v>
      </c>
      <c r="D6491" s="4">
        <v>1857148.5609222199</v>
      </c>
      <c r="E6491" t="str">
        <f t="shared" si="202"/>
        <v>Jun</v>
      </c>
      <c r="F6491" t="str">
        <f t="shared" si="203"/>
        <v>2014</v>
      </c>
    </row>
    <row r="6492" spans="1:6" x14ac:dyDescent="0.25">
      <c r="A6492" s="5" t="s">
        <v>249</v>
      </c>
      <c r="B6492" s="3" t="s">
        <v>238</v>
      </c>
      <c r="C6492" s="3" t="s">
        <v>46</v>
      </c>
      <c r="D6492" s="4">
        <v>1812840.4331724076</v>
      </c>
      <c r="E6492" t="str">
        <f t="shared" si="202"/>
        <v>Jul</v>
      </c>
      <c r="F6492" t="str">
        <f t="shared" si="203"/>
        <v>2014</v>
      </c>
    </row>
    <row r="6493" spans="1:6" x14ac:dyDescent="0.25">
      <c r="A6493" s="5" t="s">
        <v>249</v>
      </c>
      <c r="B6493" s="3" t="s">
        <v>238</v>
      </c>
      <c r="C6493" s="3" t="s">
        <v>47</v>
      </c>
      <c r="D6493" s="4">
        <v>1749042.1379949972</v>
      </c>
      <c r="E6493" t="str">
        <f t="shared" si="202"/>
        <v>Aug</v>
      </c>
      <c r="F6493" t="str">
        <f t="shared" si="203"/>
        <v>2014</v>
      </c>
    </row>
    <row r="6494" spans="1:6" x14ac:dyDescent="0.25">
      <c r="A6494" s="5" t="s">
        <v>249</v>
      </c>
      <c r="B6494" s="3" t="s">
        <v>238</v>
      </c>
      <c r="C6494" s="3" t="s">
        <v>48</v>
      </c>
      <c r="D6494" s="4">
        <v>1669631.4067076799</v>
      </c>
      <c r="E6494" t="str">
        <f t="shared" si="202"/>
        <v>Sep</v>
      </c>
      <c r="F6494" t="str">
        <f t="shared" si="203"/>
        <v>2014</v>
      </c>
    </row>
    <row r="6495" spans="1:6" x14ac:dyDescent="0.25">
      <c r="A6495" s="5" t="s">
        <v>249</v>
      </c>
      <c r="B6495" s="3" t="s">
        <v>238</v>
      </c>
      <c r="C6495" s="3" t="s">
        <v>49</v>
      </c>
      <c r="D6495" s="4">
        <v>1615037.2531402176</v>
      </c>
      <c r="E6495" t="str">
        <f t="shared" si="202"/>
        <v>Oct</v>
      </c>
      <c r="F6495" t="str">
        <f t="shared" si="203"/>
        <v>2014</v>
      </c>
    </row>
    <row r="6496" spans="1:6" x14ac:dyDescent="0.25">
      <c r="A6496" s="5" t="s">
        <v>249</v>
      </c>
      <c r="B6496" s="3" t="s">
        <v>238</v>
      </c>
      <c r="C6496" s="3" t="s">
        <v>50</v>
      </c>
      <c r="D6496" s="4">
        <v>1570426.7695132871</v>
      </c>
      <c r="E6496" t="str">
        <f t="shared" si="202"/>
        <v>Nov</v>
      </c>
      <c r="F6496" t="str">
        <f t="shared" si="203"/>
        <v>2014</v>
      </c>
    </row>
    <row r="6497" spans="1:6" x14ac:dyDescent="0.25">
      <c r="A6497" s="5" t="s">
        <v>249</v>
      </c>
      <c r="B6497" s="3" t="s">
        <v>238</v>
      </c>
      <c r="C6497" s="3" t="s">
        <v>51</v>
      </c>
      <c r="D6497" s="4">
        <v>1532065.9470730596</v>
      </c>
      <c r="E6497" t="str">
        <f t="shared" si="202"/>
        <v>Dec</v>
      </c>
      <c r="F6497" t="str">
        <f t="shared" si="203"/>
        <v>2014</v>
      </c>
    </row>
    <row r="6498" spans="1:6" x14ac:dyDescent="0.25">
      <c r="A6498" s="5" t="s">
        <v>249</v>
      </c>
      <c r="B6498" s="3" t="s">
        <v>238</v>
      </c>
      <c r="C6498" s="3" t="s">
        <v>52</v>
      </c>
      <c r="D6498" s="4">
        <v>1462165.0621717658</v>
      </c>
      <c r="E6498" t="str">
        <f t="shared" si="202"/>
        <v>Jan</v>
      </c>
      <c r="F6498" t="str">
        <f t="shared" si="203"/>
        <v>2015</v>
      </c>
    </row>
    <row r="6499" spans="1:6" x14ac:dyDescent="0.25">
      <c r="A6499" s="5" t="s">
        <v>249</v>
      </c>
      <c r="B6499" s="3" t="s">
        <v>238</v>
      </c>
      <c r="C6499" s="3" t="s">
        <v>53</v>
      </c>
      <c r="D6499" s="4">
        <v>1429210.4295107345</v>
      </c>
      <c r="E6499" t="str">
        <f t="shared" si="202"/>
        <v>Feb</v>
      </c>
      <c r="F6499" t="str">
        <f t="shared" si="203"/>
        <v>2015</v>
      </c>
    </row>
    <row r="6500" spans="1:6" x14ac:dyDescent="0.25">
      <c r="A6500" s="5" t="s">
        <v>249</v>
      </c>
      <c r="B6500" s="3" t="s">
        <v>238</v>
      </c>
      <c r="C6500" s="3" t="s">
        <v>54</v>
      </c>
      <c r="D6500" s="4">
        <v>1415094.172304871</v>
      </c>
      <c r="E6500" t="str">
        <f t="shared" si="202"/>
        <v>Mar</v>
      </c>
      <c r="F6500" t="str">
        <f t="shared" si="203"/>
        <v>2015</v>
      </c>
    </row>
    <row r="6501" spans="1:6" x14ac:dyDescent="0.25">
      <c r="A6501" s="5" t="s">
        <v>249</v>
      </c>
      <c r="B6501" s="3" t="s">
        <v>238</v>
      </c>
      <c r="C6501" s="3" t="s">
        <v>55</v>
      </c>
      <c r="D6501" s="4">
        <v>1382469.2314963234</v>
      </c>
      <c r="E6501" t="str">
        <f t="shared" si="202"/>
        <v>Apr</v>
      </c>
      <c r="F6501" t="str">
        <f t="shared" si="203"/>
        <v>2015</v>
      </c>
    </row>
    <row r="6502" spans="1:6" x14ac:dyDescent="0.25">
      <c r="A6502" s="5" t="s">
        <v>249</v>
      </c>
      <c r="B6502" s="3" t="s">
        <v>238</v>
      </c>
      <c r="C6502" s="3" t="s">
        <v>56</v>
      </c>
      <c r="D6502" s="4">
        <v>1345787.7506079476</v>
      </c>
      <c r="E6502" t="str">
        <f t="shared" si="202"/>
        <v>May</v>
      </c>
      <c r="F6502" t="str">
        <f t="shared" si="203"/>
        <v>2015</v>
      </c>
    </row>
    <row r="6503" spans="1:6" x14ac:dyDescent="0.25">
      <c r="A6503" s="5" t="s">
        <v>249</v>
      </c>
      <c r="B6503" s="3" t="s">
        <v>238</v>
      </c>
      <c r="C6503" s="3" t="s">
        <v>57</v>
      </c>
      <c r="D6503" s="4">
        <v>1313626.4808291369</v>
      </c>
      <c r="E6503" t="str">
        <f t="shared" si="202"/>
        <v>Jun</v>
      </c>
      <c r="F6503" t="str">
        <f t="shared" si="203"/>
        <v>2015</v>
      </c>
    </row>
    <row r="6504" spans="1:6" x14ac:dyDescent="0.25">
      <c r="A6504" s="5" t="s">
        <v>249</v>
      </c>
      <c r="B6504" s="3" t="s">
        <v>238</v>
      </c>
      <c r="C6504" s="3" t="s">
        <v>58</v>
      </c>
      <c r="D6504" s="4">
        <v>1274672.7082234428</v>
      </c>
      <c r="E6504" t="str">
        <f t="shared" si="202"/>
        <v>Jul</v>
      </c>
      <c r="F6504" t="str">
        <f t="shared" si="203"/>
        <v>2015</v>
      </c>
    </row>
    <row r="6505" spans="1:6" x14ac:dyDescent="0.25">
      <c r="A6505" s="5" t="s">
        <v>249</v>
      </c>
      <c r="B6505" s="3" t="s">
        <v>238</v>
      </c>
      <c r="C6505" s="3" t="s">
        <v>59</v>
      </c>
      <c r="D6505" s="4">
        <v>1246518.1785765244</v>
      </c>
      <c r="E6505" t="str">
        <f t="shared" si="202"/>
        <v>Aug</v>
      </c>
      <c r="F6505" t="str">
        <f t="shared" si="203"/>
        <v>2015</v>
      </c>
    </row>
    <row r="6506" spans="1:6" x14ac:dyDescent="0.25">
      <c r="A6506" s="5" t="s">
        <v>249</v>
      </c>
      <c r="B6506" s="3" t="s">
        <v>238</v>
      </c>
      <c r="C6506" s="3" t="s">
        <v>60</v>
      </c>
      <c r="D6506" s="4">
        <v>1209069.1058362748</v>
      </c>
      <c r="E6506" t="str">
        <f t="shared" si="202"/>
        <v>Sep</v>
      </c>
      <c r="F6506" t="str">
        <f t="shared" si="203"/>
        <v>2015</v>
      </c>
    </row>
    <row r="6507" spans="1:6" x14ac:dyDescent="0.25">
      <c r="A6507" s="5" t="s">
        <v>249</v>
      </c>
      <c r="B6507" s="3" t="s">
        <v>238</v>
      </c>
      <c r="C6507" s="3" t="s">
        <v>61</v>
      </c>
      <c r="D6507" s="4">
        <v>1181047.0392636913</v>
      </c>
      <c r="E6507" t="str">
        <f t="shared" si="202"/>
        <v>Oct</v>
      </c>
      <c r="F6507" t="str">
        <f t="shared" si="203"/>
        <v>2015</v>
      </c>
    </row>
    <row r="6508" spans="1:6" x14ac:dyDescent="0.25">
      <c r="A6508" s="5" t="s">
        <v>249</v>
      </c>
      <c r="B6508" s="3" t="s">
        <v>238</v>
      </c>
      <c r="C6508" s="3" t="s">
        <v>62</v>
      </c>
      <c r="D6508" s="4">
        <v>1144039.2950334467</v>
      </c>
      <c r="E6508" t="str">
        <f t="shared" si="202"/>
        <v>Nov</v>
      </c>
      <c r="F6508" t="str">
        <f t="shared" si="203"/>
        <v>2015</v>
      </c>
    </row>
    <row r="6509" spans="1:6" x14ac:dyDescent="0.25">
      <c r="A6509" s="5" t="s">
        <v>249</v>
      </c>
      <c r="B6509" s="3" t="s">
        <v>238</v>
      </c>
      <c r="C6509" s="3" t="s">
        <v>63</v>
      </c>
      <c r="D6509" s="4">
        <v>1137558.9351133346</v>
      </c>
      <c r="E6509" t="str">
        <f t="shared" si="202"/>
        <v>Dec</v>
      </c>
      <c r="F6509" t="str">
        <f t="shared" si="203"/>
        <v>2015</v>
      </c>
    </row>
    <row r="6510" spans="1:6" x14ac:dyDescent="0.25">
      <c r="A6510" s="5" t="s">
        <v>249</v>
      </c>
      <c r="B6510" s="3" t="s">
        <v>238</v>
      </c>
      <c r="C6510" s="3" t="s">
        <v>64</v>
      </c>
      <c r="D6510" s="4">
        <v>1095613.1129723638</v>
      </c>
      <c r="E6510" t="str">
        <f t="shared" si="202"/>
        <v>Jan</v>
      </c>
      <c r="F6510" t="str">
        <f t="shared" si="203"/>
        <v>2016</v>
      </c>
    </row>
    <row r="6511" spans="1:6" x14ac:dyDescent="0.25">
      <c r="A6511" s="5" t="s">
        <v>249</v>
      </c>
      <c r="B6511" s="3" t="s">
        <v>238</v>
      </c>
      <c r="C6511" s="3" t="s">
        <v>65</v>
      </c>
      <c r="D6511" s="4">
        <v>1129810.9562333021</v>
      </c>
      <c r="E6511" t="str">
        <f t="shared" si="202"/>
        <v>Feb</v>
      </c>
      <c r="F6511" t="str">
        <f t="shared" si="203"/>
        <v>2016</v>
      </c>
    </row>
    <row r="6512" spans="1:6" x14ac:dyDescent="0.25">
      <c r="A6512" s="5" t="s">
        <v>249</v>
      </c>
      <c r="B6512" s="3" t="s">
        <v>238</v>
      </c>
      <c r="C6512" s="3" t="s">
        <v>66</v>
      </c>
      <c r="D6512" s="4">
        <v>1117388.7900767461</v>
      </c>
      <c r="E6512" t="str">
        <f t="shared" si="202"/>
        <v>Mar</v>
      </c>
      <c r="F6512" t="str">
        <f t="shared" si="203"/>
        <v>2016</v>
      </c>
    </row>
    <row r="6513" spans="1:6" x14ac:dyDescent="0.25">
      <c r="A6513" s="5" t="s">
        <v>249</v>
      </c>
      <c r="B6513" s="3" t="s">
        <v>238</v>
      </c>
      <c r="C6513" s="3" t="s">
        <v>67</v>
      </c>
      <c r="D6513" s="4">
        <v>1061460.1227561934</v>
      </c>
      <c r="E6513" t="str">
        <f t="shared" si="202"/>
        <v>Apr</v>
      </c>
      <c r="F6513" t="str">
        <f t="shared" si="203"/>
        <v>2016</v>
      </c>
    </row>
    <row r="6514" spans="1:6" x14ac:dyDescent="0.25">
      <c r="A6514" s="5" t="s">
        <v>249</v>
      </c>
      <c r="B6514" s="3" t="s">
        <v>238</v>
      </c>
      <c r="C6514" s="3" t="s">
        <v>68</v>
      </c>
      <c r="D6514" s="4">
        <v>1044190.7933182894</v>
      </c>
      <c r="E6514" t="str">
        <f t="shared" si="202"/>
        <v>May</v>
      </c>
      <c r="F6514" t="str">
        <f t="shared" si="203"/>
        <v>2016</v>
      </c>
    </row>
    <row r="6515" spans="1:6" x14ac:dyDescent="0.25">
      <c r="A6515" s="5" t="s">
        <v>249</v>
      </c>
      <c r="B6515" s="3" t="s">
        <v>238</v>
      </c>
      <c r="C6515" s="3" t="s">
        <v>69</v>
      </c>
      <c r="D6515" s="4">
        <v>1006888.0198590009</v>
      </c>
      <c r="E6515" t="str">
        <f t="shared" si="202"/>
        <v>Jun</v>
      </c>
      <c r="F6515" t="str">
        <f t="shared" si="203"/>
        <v>2016</v>
      </c>
    </row>
    <row r="6516" spans="1:6" x14ac:dyDescent="0.25">
      <c r="A6516" s="5" t="s">
        <v>249</v>
      </c>
      <c r="B6516" s="3" t="s">
        <v>238</v>
      </c>
      <c r="C6516" s="3" t="s">
        <v>70</v>
      </c>
      <c r="D6516" s="4">
        <v>983521.12912960211</v>
      </c>
      <c r="E6516" t="str">
        <f t="shared" si="202"/>
        <v>Jul</v>
      </c>
      <c r="F6516" t="str">
        <f t="shared" si="203"/>
        <v>2016</v>
      </c>
    </row>
    <row r="6517" spans="1:6" x14ac:dyDescent="0.25">
      <c r="A6517" s="5" t="s">
        <v>249</v>
      </c>
      <c r="B6517" s="3" t="s">
        <v>238</v>
      </c>
      <c r="C6517" s="3" t="s">
        <v>71</v>
      </c>
      <c r="D6517" s="4">
        <v>954511.84180168761</v>
      </c>
      <c r="E6517" t="str">
        <f t="shared" si="202"/>
        <v>Aug</v>
      </c>
      <c r="F6517" t="str">
        <f t="shared" si="203"/>
        <v>2016</v>
      </c>
    </row>
    <row r="6518" spans="1:6" x14ac:dyDescent="0.25">
      <c r="A6518" s="5" t="s">
        <v>249</v>
      </c>
      <c r="B6518" s="3" t="s">
        <v>238</v>
      </c>
      <c r="C6518" s="3" t="s">
        <v>72</v>
      </c>
      <c r="D6518" s="4">
        <v>932334.25973945879</v>
      </c>
      <c r="E6518" t="str">
        <f t="shared" si="202"/>
        <v>Sep</v>
      </c>
      <c r="F6518" t="str">
        <f t="shared" si="203"/>
        <v>2016</v>
      </c>
    </row>
    <row r="6519" spans="1:6" x14ac:dyDescent="0.25">
      <c r="A6519" s="5" t="s">
        <v>249</v>
      </c>
      <c r="B6519" s="3" t="s">
        <v>238</v>
      </c>
      <c r="C6519" s="3" t="s">
        <v>73</v>
      </c>
      <c r="D6519" s="4">
        <v>915245.38839362003</v>
      </c>
      <c r="E6519" t="str">
        <f t="shared" si="202"/>
        <v>Oct</v>
      </c>
      <c r="F6519" t="str">
        <f t="shared" si="203"/>
        <v>2016</v>
      </c>
    </row>
    <row r="6520" spans="1:6" x14ac:dyDescent="0.25">
      <c r="A6520" s="5" t="s">
        <v>249</v>
      </c>
      <c r="B6520" s="3" t="s">
        <v>238</v>
      </c>
      <c r="C6520" s="3" t="s">
        <v>74</v>
      </c>
      <c r="D6520" s="4">
        <v>901713.70085136313</v>
      </c>
      <c r="E6520" t="str">
        <f t="shared" si="202"/>
        <v>Nov</v>
      </c>
      <c r="F6520" t="str">
        <f t="shared" si="203"/>
        <v>2016</v>
      </c>
    </row>
    <row r="6521" spans="1:6" x14ac:dyDescent="0.25">
      <c r="A6521" s="5" t="s">
        <v>249</v>
      </c>
      <c r="B6521" s="3" t="s">
        <v>238</v>
      </c>
      <c r="C6521" s="3" t="s">
        <v>75</v>
      </c>
      <c r="D6521" s="4">
        <v>871241.251428677</v>
      </c>
      <c r="E6521" t="str">
        <f t="shared" si="202"/>
        <v>Dec</v>
      </c>
      <c r="F6521" t="str">
        <f t="shared" si="203"/>
        <v>2016</v>
      </c>
    </row>
    <row r="6522" spans="1:6" x14ac:dyDescent="0.25">
      <c r="A6522" s="5" t="s">
        <v>249</v>
      </c>
      <c r="B6522" s="3" t="s">
        <v>238</v>
      </c>
      <c r="C6522" s="3" t="s">
        <v>76</v>
      </c>
      <c r="D6522" s="4">
        <v>843127.50118280551</v>
      </c>
      <c r="E6522" t="str">
        <f t="shared" si="202"/>
        <v>Jan</v>
      </c>
      <c r="F6522" t="str">
        <f t="shared" si="203"/>
        <v>2017</v>
      </c>
    </row>
    <row r="6523" spans="1:6" x14ac:dyDescent="0.25">
      <c r="A6523" s="5" t="s">
        <v>249</v>
      </c>
      <c r="B6523" s="3" t="s">
        <v>238</v>
      </c>
      <c r="C6523" s="3" t="s">
        <v>77</v>
      </c>
      <c r="D6523" s="4">
        <v>831741.83815499349</v>
      </c>
      <c r="E6523" t="str">
        <f t="shared" si="202"/>
        <v>Feb</v>
      </c>
      <c r="F6523" t="str">
        <f t="shared" si="203"/>
        <v>2017</v>
      </c>
    </row>
    <row r="6524" spans="1:6" x14ac:dyDescent="0.25">
      <c r="A6524" s="5" t="s">
        <v>249</v>
      </c>
      <c r="B6524" s="3" t="s">
        <v>238</v>
      </c>
      <c r="C6524" s="3" t="s">
        <v>78</v>
      </c>
      <c r="D6524" s="4">
        <v>798414.06282201619</v>
      </c>
      <c r="E6524" t="str">
        <f t="shared" si="202"/>
        <v>Mar</v>
      </c>
      <c r="F6524" t="str">
        <f t="shared" si="203"/>
        <v>2017</v>
      </c>
    </row>
    <row r="6525" spans="1:6" x14ac:dyDescent="0.25">
      <c r="A6525" s="5" t="s">
        <v>249</v>
      </c>
      <c r="B6525" s="3" t="s">
        <v>238</v>
      </c>
      <c r="C6525" s="3" t="s">
        <v>79</v>
      </c>
      <c r="D6525" s="4">
        <v>787829.38090791483</v>
      </c>
      <c r="E6525" t="str">
        <f t="shared" si="202"/>
        <v>Apr</v>
      </c>
      <c r="F6525" t="str">
        <f t="shared" si="203"/>
        <v>2017</v>
      </c>
    </row>
    <row r="6526" spans="1:6" x14ac:dyDescent="0.25">
      <c r="A6526" s="5" t="s">
        <v>249</v>
      </c>
      <c r="B6526" s="3" t="s">
        <v>238</v>
      </c>
      <c r="C6526" s="3" t="s">
        <v>80</v>
      </c>
      <c r="D6526" s="4">
        <v>762246.08144869539</v>
      </c>
      <c r="E6526" t="str">
        <f t="shared" si="202"/>
        <v>May</v>
      </c>
      <c r="F6526" t="str">
        <f t="shared" si="203"/>
        <v>2017</v>
      </c>
    </row>
    <row r="6527" spans="1:6" x14ac:dyDescent="0.25">
      <c r="A6527" s="5" t="s">
        <v>249</v>
      </c>
      <c r="B6527" s="3" t="s">
        <v>238</v>
      </c>
      <c r="C6527" s="3" t="s">
        <v>81</v>
      </c>
      <c r="D6527" s="4">
        <v>745501.55354328547</v>
      </c>
      <c r="E6527" t="str">
        <f t="shared" si="202"/>
        <v>Jun</v>
      </c>
      <c r="F6527" t="str">
        <f t="shared" si="203"/>
        <v>2017</v>
      </c>
    </row>
    <row r="6528" spans="1:6" x14ac:dyDescent="0.25">
      <c r="A6528" s="5" t="s">
        <v>249</v>
      </c>
      <c r="B6528" s="3" t="s">
        <v>238</v>
      </c>
      <c r="C6528" s="3" t="s">
        <v>82</v>
      </c>
      <c r="D6528" s="4">
        <v>743615.25944303465</v>
      </c>
      <c r="E6528" t="str">
        <f t="shared" si="202"/>
        <v>Jul</v>
      </c>
      <c r="F6528" t="str">
        <f t="shared" si="203"/>
        <v>2017</v>
      </c>
    </row>
    <row r="6529" spans="1:6" x14ac:dyDescent="0.25">
      <c r="A6529" s="5" t="s">
        <v>249</v>
      </c>
      <c r="B6529" s="3" t="s">
        <v>238</v>
      </c>
      <c r="C6529" s="3" t="s">
        <v>83</v>
      </c>
      <c r="D6529" s="4">
        <v>721851.24539854238</v>
      </c>
      <c r="E6529" t="str">
        <f t="shared" si="202"/>
        <v>Aug</v>
      </c>
      <c r="F6529" t="str">
        <f t="shared" si="203"/>
        <v>2017</v>
      </c>
    </row>
    <row r="6530" spans="1:6" x14ac:dyDescent="0.25">
      <c r="A6530" s="5" t="s">
        <v>249</v>
      </c>
      <c r="B6530" s="3" t="s">
        <v>238</v>
      </c>
      <c r="C6530" s="3" t="s">
        <v>84</v>
      </c>
      <c r="D6530" s="4">
        <v>697816.06080522726</v>
      </c>
      <c r="E6530" t="str">
        <f t="shared" si="202"/>
        <v>Sep</v>
      </c>
      <c r="F6530" t="str">
        <f t="shared" si="203"/>
        <v>2017</v>
      </c>
    </row>
    <row r="6531" spans="1:6" x14ac:dyDescent="0.25">
      <c r="A6531" s="5" t="s">
        <v>249</v>
      </c>
      <c r="B6531" s="3" t="s">
        <v>238</v>
      </c>
      <c r="C6531" s="3" t="s">
        <v>85</v>
      </c>
      <c r="D6531" s="4">
        <v>688005.09022514836</v>
      </c>
      <c r="E6531" t="str">
        <f t="shared" ref="E6531:E6594" si="204">MID(C6531,1,3)</f>
        <v>Oct</v>
      </c>
      <c r="F6531" t="str">
        <f t="shared" ref="F6531:F6594" si="205">MID(C6531,5,4)</f>
        <v>2017</v>
      </c>
    </row>
    <row r="6532" spans="1:6" x14ac:dyDescent="0.25">
      <c r="A6532" s="5" t="s">
        <v>249</v>
      </c>
      <c r="B6532" s="3" t="s">
        <v>238</v>
      </c>
      <c r="C6532" s="3" t="s">
        <v>86</v>
      </c>
      <c r="D6532" s="4">
        <v>660450.10997781064</v>
      </c>
      <c r="E6532" t="str">
        <f t="shared" si="204"/>
        <v>Nov</v>
      </c>
      <c r="F6532" t="str">
        <f t="shared" si="205"/>
        <v>2017</v>
      </c>
    </row>
    <row r="6533" spans="1:6" x14ac:dyDescent="0.25">
      <c r="A6533" s="5" t="s">
        <v>249</v>
      </c>
      <c r="B6533" s="3" t="s">
        <v>238</v>
      </c>
      <c r="C6533" s="3" t="s">
        <v>87</v>
      </c>
      <c r="D6533" s="4">
        <v>649838.75344638748</v>
      </c>
      <c r="E6533" t="str">
        <f t="shared" si="204"/>
        <v>Dec</v>
      </c>
      <c r="F6533" t="str">
        <f t="shared" si="205"/>
        <v>2017</v>
      </c>
    </row>
    <row r="6534" spans="1:6" x14ac:dyDescent="0.25">
      <c r="A6534" s="5" t="s">
        <v>249</v>
      </c>
      <c r="B6534" s="3" t="s">
        <v>238</v>
      </c>
      <c r="C6534" s="3" t="s">
        <v>88</v>
      </c>
      <c r="D6534" s="4">
        <v>629522.6590140356</v>
      </c>
      <c r="E6534" t="str">
        <f t="shared" si="204"/>
        <v>Jan</v>
      </c>
      <c r="F6534" t="str">
        <f t="shared" si="205"/>
        <v>2018</v>
      </c>
    </row>
    <row r="6535" spans="1:6" x14ac:dyDescent="0.25">
      <c r="A6535" s="5" t="s">
        <v>249</v>
      </c>
      <c r="B6535" s="3" t="s">
        <v>238</v>
      </c>
      <c r="C6535" s="3" t="s">
        <v>89</v>
      </c>
      <c r="D6535" s="4">
        <v>621393.01987225353</v>
      </c>
      <c r="E6535" t="str">
        <f t="shared" si="204"/>
        <v>Feb</v>
      </c>
      <c r="F6535" t="str">
        <f t="shared" si="205"/>
        <v>2018</v>
      </c>
    </row>
    <row r="6536" spans="1:6" x14ac:dyDescent="0.25">
      <c r="A6536" s="5" t="s">
        <v>249</v>
      </c>
      <c r="B6536" s="3" t="s">
        <v>238</v>
      </c>
      <c r="C6536" s="3" t="s">
        <v>90</v>
      </c>
      <c r="D6536" s="4">
        <v>598714.88198972458</v>
      </c>
      <c r="E6536" t="str">
        <f t="shared" si="204"/>
        <v>Mar</v>
      </c>
      <c r="F6536" t="str">
        <f t="shared" si="205"/>
        <v>2018</v>
      </c>
    </row>
    <row r="6537" spans="1:6" x14ac:dyDescent="0.25">
      <c r="A6537" s="5" t="s">
        <v>249</v>
      </c>
      <c r="B6537" s="3" t="s">
        <v>238</v>
      </c>
      <c r="C6537" s="3" t="s">
        <v>91</v>
      </c>
      <c r="D6537" s="4">
        <v>589043.33359599696</v>
      </c>
      <c r="E6537" t="str">
        <f t="shared" si="204"/>
        <v>Apr</v>
      </c>
      <c r="F6537" t="str">
        <f t="shared" si="205"/>
        <v>2018</v>
      </c>
    </row>
    <row r="6538" spans="1:6" x14ac:dyDescent="0.25">
      <c r="A6538" s="5" t="s">
        <v>249</v>
      </c>
      <c r="B6538" s="3" t="s">
        <v>238</v>
      </c>
      <c r="C6538" s="3" t="s">
        <v>92</v>
      </c>
      <c r="D6538" s="4">
        <v>584294.57754770806</v>
      </c>
      <c r="E6538" t="str">
        <f t="shared" si="204"/>
        <v>May</v>
      </c>
      <c r="F6538" t="str">
        <f t="shared" si="205"/>
        <v>2018</v>
      </c>
    </row>
    <row r="6539" spans="1:6" x14ac:dyDescent="0.25">
      <c r="A6539" s="5" t="s">
        <v>249</v>
      </c>
      <c r="B6539" s="3" t="s">
        <v>238</v>
      </c>
      <c r="C6539" s="3" t="s">
        <v>93</v>
      </c>
      <c r="D6539" s="4">
        <v>565283.63213594665</v>
      </c>
      <c r="E6539" t="str">
        <f t="shared" si="204"/>
        <v>Jun</v>
      </c>
      <c r="F6539" t="str">
        <f t="shared" si="205"/>
        <v>2018</v>
      </c>
    </row>
    <row r="6540" spans="1:6" x14ac:dyDescent="0.25">
      <c r="A6540" s="5" t="s">
        <v>249</v>
      </c>
      <c r="B6540" s="3" t="s">
        <v>238</v>
      </c>
      <c r="C6540" s="3" t="s">
        <v>94</v>
      </c>
      <c r="D6540" s="4">
        <v>551021.06673694425</v>
      </c>
      <c r="E6540" t="str">
        <f t="shared" si="204"/>
        <v>Jul</v>
      </c>
      <c r="F6540" t="str">
        <f t="shared" si="205"/>
        <v>2018</v>
      </c>
    </row>
    <row r="6541" spans="1:6" x14ac:dyDescent="0.25">
      <c r="A6541" s="5" t="s">
        <v>249</v>
      </c>
      <c r="B6541" s="3" t="s">
        <v>238</v>
      </c>
      <c r="C6541" s="3" t="s">
        <v>95</v>
      </c>
      <c r="D6541" s="4">
        <v>539594.16027662787</v>
      </c>
      <c r="E6541" t="str">
        <f t="shared" si="204"/>
        <v>Aug</v>
      </c>
      <c r="F6541" t="str">
        <f t="shared" si="205"/>
        <v>2018</v>
      </c>
    </row>
    <row r="6542" spans="1:6" x14ac:dyDescent="0.25">
      <c r="A6542" s="5" t="s">
        <v>249</v>
      </c>
      <c r="B6542" s="3" t="s">
        <v>238</v>
      </c>
      <c r="C6542" s="3" t="s">
        <v>96</v>
      </c>
      <c r="D6542" s="4">
        <v>524174.51630592754</v>
      </c>
      <c r="E6542" t="str">
        <f t="shared" si="204"/>
        <v>Sep</v>
      </c>
      <c r="F6542" t="str">
        <f t="shared" si="205"/>
        <v>2018</v>
      </c>
    </row>
    <row r="6543" spans="1:6" x14ac:dyDescent="0.25">
      <c r="A6543" s="5" t="s">
        <v>249</v>
      </c>
      <c r="B6543" s="3" t="s">
        <v>238</v>
      </c>
      <c r="C6543" s="3" t="s">
        <v>97</v>
      </c>
      <c r="D6543" s="4">
        <v>512064.65212054562</v>
      </c>
      <c r="E6543" t="str">
        <f t="shared" si="204"/>
        <v>Oct</v>
      </c>
      <c r="F6543" t="str">
        <f t="shared" si="205"/>
        <v>2018</v>
      </c>
    </row>
    <row r="6544" spans="1:6" x14ac:dyDescent="0.25">
      <c r="A6544" s="5" t="s">
        <v>249</v>
      </c>
      <c r="B6544" s="3" t="s">
        <v>238</v>
      </c>
      <c r="C6544" s="3" t="s">
        <v>98</v>
      </c>
      <c r="D6544" s="4">
        <v>502099.07028286916</v>
      </c>
      <c r="E6544" t="str">
        <f t="shared" si="204"/>
        <v>Nov</v>
      </c>
      <c r="F6544" t="str">
        <f t="shared" si="205"/>
        <v>2018</v>
      </c>
    </row>
    <row r="6545" spans="1:6" x14ac:dyDescent="0.25">
      <c r="A6545" s="5" t="s">
        <v>249</v>
      </c>
      <c r="B6545" s="3" t="s">
        <v>238</v>
      </c>
      <c r="C6545" s="3" t="s">
        <v>99</v>
      </c>
      <c r="D6545" s="4">
        <v>493989.36192526296</v>
      </c>
      <c r="E6545" t="str">
        <f t="shared" si="204"/>
        <v>Dec</v>
      </c>
      <c r="F6545" t="str">
        <f t="shared" si="205"/>
        <v>2018</v>
      </c>
    </row>
    <row r="6546" spans="1:6" x14ac:dyDescent="0.25">
      <c r="A6546" s="5" t="s">
        <v>249</v>
      </c>
      <c r="B6546" s="3" t="s">
        <v>238</v>
      </c>
      <c r="C6546" s="3" t="s">
        <v>100</v>
      </c>
      <c r="D6546" s="4">
        <v>478983.06609185925</v>
      </c>
      <c r="E6546" t="str">
        <f t="shared" si="204"/>
        <v>Jan</v>
      </c>
      <c r="F6546" t="str">
        <f t="shared" si="205"/>
        <v>2019</v>
      </c>
    </row>
    <row r="6547" spans="1:6" x14ac:dyDescent="0.25">
      <c r="A6547" s="5" t="s">
        <v>249</v>
      </c>
      <c r="B6547" s="3" t="s">
        <v>238</v>
      </c>
      <c r="C6547" s="3" t="s">
        <v>101</v>
      </c>
      <c r="D6547" s="4">
        <v>469977.50515965815</v>
      </c>
      <c r="E6547" t="str">
        <f t="shared" si="204"/>
        <v>Feb</v>
      </c>
      <c r="F6547" t="str">
        <f t="shared" si="205"/>
        <v>2019</v>
      </c>
    </row>
    <row r="6548" spans="1:6" x14ac:dyDescent="0.25">
      <c r="A6548" s="5" t="s">
        <v>249</v>
      </c>
      <c r="B6548" s="3" t="s">
        <v>238</v>
      </c>
      <c r="C6548" s="3" t="s">
        <v>102</v>
      </c>
      <c r="D6548" s="4">
        <v>459257.71542785765</v>
      </c>
      <c r="E6548" t="str">
        <f t="shared" si="204"/>
        <v>Mar</v>
      </c>
      <c r="F6548" t="str">
        <f t="shared" si="205"/>
        <v>2019</v>
      </c>
    </row>
    <row r="6549" spans="1:6" x14ac:dyDescent="0.25">
      <c r="A6549" s="5" t="s">
        <v>249</v>
      </c>
      <c r="B6549" s="3" t="s">
        <v>238</v>
      </c>
      <c r="C6549" s="3" t="s">
        <v>103</v>
      </c>
      <c r="D6549" s="4">
        <v>448330.92698895186</v>
      </c>
      <c r="E6549" t="str">
        <f t="shared" si="204"/>
        <v>Apr</v>
      </c>
      <c r="F6549" t="str">
        <f t="shared" si="205"/>
        <v>2019</v>
      </c>
    </row>
    <row r="6550" spans="1:6" x14ac:dyDescent="0.25">
      <c r="A6550" s="5" t="s">
        <v>249</v>
      </c>
      <c r="B6550" s="3" t="s">
        <v>238</v>
      </c>
      <c r="C6550" s="3" t="s">
        <v>104</v>
      </c>
      <c r="D6550" s="4">
        <v>440175.45366967423</v>
      </c>
      <c r="E6550" t="str">
        <f t="shared" si="204"/>
        <v>May</v>
      </c>
      <c r="F6550" t="str">
        <f t="shared" si="205"/>
        <v>2019</v>
      </c>
    </row>
    <row r="6551" spans="1:6" x14ac:dyDescent="0.25">
      <c r="A6551" s="5" t="s">
        <v>249</v>
      </c>
      <c r="B6551" s="3" t="s">
        <v>238</v>
      </c>
      <c r="C6551" s="3" t="s">
        <v>105</v>
      </c>
      <c r="D6551" s="4">
        <v>432699.16685863829</v>
      </c>
      <c r="E6551" t="str">
        <f t="shared" si="204"/>
        <v>Jun</v>
      </c>
      <c r="F6551" t="str">
        <f t="shared" si="205"/>
        <v>2019</v>
      </c>
    </row>
    <row r="6552" spans="1:6" x14ac:dyDescent="0.25">
      <c r="A6552" s="5" t="s">
        <v>249</v>
      </c>
      <c r="B6552" s="3" t="s">
        <v>238</v>
      </c>
      <c r="C6552" s="3" t="s">
        <v>106</v>
      </c>
      <c r="D6552" s="4">
        <v>422317.28739907045</v>
      </c>
      <c r="E6552" t="str">
        <f t="shared" si="204"/>
        <v>Jul</v>
      </c>
      <c r="F6552" t="str">
        <f t="shared" si="205"/>
        <v>2019</v>
      </c>
    </row>
    <row r="6553" spans="1:6" x14ac:dyDescent="0.25">
      <c r="A6553" s="5" t="s">
        <v>249</v>
      </c>
      <c r="B6553" s="3" t="s">
        <v>238</v>
      </c>
      <c r="C6553" s="3" t="s">
        <v>107</v>
      </c>
      <c r="D6553" s="4">
        <v>410580.96934687591</v>
      </c>
      <c r="E6553" t="str">
        <f t="shared" si="204"/>
        <v>Aug</v>
      </c>
      <c r="F6553" t="str">
        <f t="shared" si="205"/>
        <v>2019</v>
      </c>
    </row>
    <row r="6554" spans="1:6" x14ac:dyDescent="0.25">
      <c r="A6554" s="5" t="s">
        <v>249</v>
      </c>
      <c r="B6554" s="3" t="s">
        <v>238</v>
      </c>
      <c r="C6554" s="3" t="s">
        <v>108</v>
      </c>
      <c r="D6554" s="4">
        <v>400591.73399164568</v>
      </c>
      <c r="E6554" t="str">
        <f t="shared" si="204"/>
        <v>Sep</v>
      </c>
      <c r="F6554" t="str">
        <f t="shared" si="205"/>
        <v>2019</v>
      </c>
    </row>
    <row r="6555" spans="1:6" x14ac:dyDescent="0.25">
      <c r="A6555" s="5" t="s">
        <v>249</v>
      </c>
      <c r="B6555" s="3" t="s">
        <v>238</v>
      </c>
      <c r="C6555" s="3" t="s">
        <v>109</v>
      </c>
      <c r="D6555" s="4">
        <v>393577.36137782707</v>
      </c>
      <c r="E6555" t="str">
        <f t="shared" si="204"/>
        <v>Oct</v>
      </c>
      <c r="F6555" t="str">
        <f t="shared" si="205"/>
        <v>2019</v>
      </c>
    </row>
    <row r="6556" spans="1:6" x14ac:dyDescent="0.25">
      <c r="A6556" s="5" t="s">
        <v>249</v>
      </c>
      <c r="B6556" s="3" t="s">
        <v>238</v>
      </c>
      <c r="C6556" s="3" t="s">
        <v>110</v>
      </c>
      <c r="D6556" s="4">
        <v>386825.44416337879</v>
      </c>
      <c r="E6556" t="str">
        <f t="shared" si="204"/>
        <v>Nov</v>
      </c>
      <c r="F6556" t="str">
        <f t="shared" si="205"/>
        <v>2019</v>
      </c>
    </row>
    <row r="6557" spans="1:6" x14ac:dyDescent="0.25">
      <c r="A6557" s="5" t="s">
        <v>249</v>
      </c>
      <c r="B6557" s="3" t="s">
        <v>238</v>
      </c>
      <c r="C6557" s="3" t="s">
        <v>111</v>
      </c>
      <c r="D6557" s="4">
        <v>384382.57781190181</v>
      </c>
      <c r="E6557" t="str">
        <f t="shared" si="204"/>
        <v>Dec</v>
      </c>
      <c r="F6557" t="str">
        <f t="shared" si="205"/>
        <v>2019</v>
      </c>
    </row>
    <row r="6558" spans="1:6" x14ac:dyDescent="0.25">
      <c r="A6558" s="5" t="s">
        <v>249</v>
      </c>
      <c r="B6558" s="3" t="s">
        <v>238</v>
      </c>
      <c r="C6558" s="3" t="s">
        <v>112</v>
      </c>
      <c r="D6558" s="4">
        <v>375292.60617091041</v>
      </c>
      <c r="E6558" t="str">
        <f t="shared" si="204"/>
        <v>Jan</v>
      </c>
      <c r="F6558" t="str">
        <f t="shared" si="205"/>
        <v>2020</v>
      </c>
    </row>
    <row r="6559" spans="1:6" x14ac:dyDescent="0.25">
      <c r="A6559" s="5" t="s">
        <v>249</v>
      </c>
      <c r="B6559" s="3" t="s">
        <v>238</v>
      </c>
      <c r="C6559" s="3" t="s">
        <v>113</v>
      </c>
      <c r="D6559" s="4">
        <v>365786.64388828771</v>
      </c>
      <c r="E6559" t="str">
        <f t="shared" si="204"/>
        <v>Feb</v>
      </c>
      <c r="F6559" t="str">
        <f t="shared" si="205"/>
        <v>2020</v>
      </c>
    </row>
    <row r="6560" spans="1:6" x14ac:dyDescent="0.25">
      <c r="A6560" s="5" t="s">
        <v>249</v>
      </c>
      <c r="B6560" s="3" t="s">
        <v>238</v>
      </c>
      <c r="C6560" s="3" t="s">
        <v>114</v>
      </c>
      <c r="D6560" s="4">
        <v>355442.73464835592</v>
      </c>
      <c r="E6560" t="str">
        <f t="shared" si="204"/>
        <v>Mar</v>
      </c>
      <c r="F6560" t="str">
        <f t="shared" si="205"/>
        <v>2020</v>
      </c>
    </row>
    <row r="6561" spans="1:6" x14ac:dyDescent="0.25">
      <c r="A6561" s="5" t="s">
        <v>249</v>
      </c>
      <c r="B6561" s="3" t="s">
        <v>238</v>
      </c>
      <c r="C6561" s="3" t="s">
        <v>115</v>
      </c>
      <c r="D6561" s="4">
        <v>352909.22529046371</v>
      </c>
      <c r="E6561" t="str">
        <f t="shared" si="204"/>
        <v>Apr</v>
      </c>
      <c r="F6561" t="str">
        <f t="shared" si="205"/>
        <v>2020</v>
      </c>
    </row>
    <row r="6562" spans="1:6" x14ac:dyDescent="0.25">
      <c r="A6562" s="5" t="s">
        <v>249</v>
      </c>
      <c r="B6562" s="3" t="s">
        <v>238</v>
      </c>
      <c r="C6562" s="3" t="s">
        <v>116</v>
      </c>
      <c r="D6562" s="4">
        <v>348799.6005736654</v>
      </c>
      <c r="E6562" t="str">
        <f t="shared" si="204"/>
        <v>May</v>
      </c>
      <c r="F6562" t="str">
        <f t="shared" si="205"/>
        <v>2020</v>
      </c>
    </row>
    <row r="6563" spans="1:6" x14ac:dyDescent="0.25">
      <c r="A6563" s="5" t="s">
        <v>249</v>
      </c>
      <c r="B6563" s="3" t="s">
        <v>238</v>
      </c>
      <c r="C6563" s="3" t="s">
        <v>117</v>
      </c>
      <c r="D6563" s="4">
        <v>340563.45201295114</v>
      </c>
      <c r="E6563" t="str">
        <f t="shared" si="204"/>
        <v>Jun</v>
      </c>
      <c r="F6563" t="str">
        <f t="shared" si="205"/>
        <v>2020</v>
      </c>
    </row>
    <row r="6564" spans="1:6" x14ac:dyDescent="0.25">
      <c r="A6564" s="5" t="s">
        <v>249</v>
      </c>
      <c r="B6564" s="3" t="s">
        <v>238</v>
      </c>
      <c r="C6564" s="3" t="s">
        <v>118</v>
      </c>
      <c r="D6564" s="4">
        <v>332973.60403916595</v>
      </c>
      <c r="E6564" t="str">
        <f t="shared" si="204"/>
        <v>Jul</v>
      </c>
      <c r="F6564" t="str">
        <f t="shared" si="205"/>
        <v>2020</v>
      </c>
    </row>
    <row r="6565" spans="1:6" x14ac:dyDescent="0.25">
      <c r="A6565" s="5" t="s">
        <v>249</v>
      </c>
      <c r="B6565" s="3" t="s">
        <v>238</v>
      </c>
      <c r="C6565" s="3" t="s">
        <v>119</v>
      </c>
      <c r="D6565" s="4">
        <v>326918.04303096409</v>
      </c>
      <c r="E6565" t="str">
        <f t="shared" si="204"/>
        <v>Aug</v>
      </c>
      <c r="F6565" t="str">
        <f t="shared" si="205"/>
        <v>2020</v>
      </c>
    </row>
    <row r="6566" spans="1:6" x14ac:dyDescent="0.25">
      <c r="A6566" s="5" t="s">
        <v>249</v>
      </c>
      <c r="B6566" s="3" t="s">
        <v>238</v>
      </c>
      <c r="C6566" s="3" t="s">
        <v>120</v>
      </c>
      <c r="D6566" s="4">
        <v>323539.00594275392</v>
      </c>
      <c r="E6566" t="str">
        <f t="shared" si="204"/>
        <v>Sep</v>
      </c>
      <c r="F6566" t="str">
        <f t="shared" si="205"/>
        <v>2020</v>
      </c>
    </row>
    <row r="6567" spans="1:6" x14ac:dyDescent="0.25">
      <c r="A6567" s="5" t="s">
        <v>249</v>
      </c>
      <c r="B6567" s="3" t="s">
        <v>238</v>
      </c>
      <c r="C6567" s="3" t="s">
        <v>121</v>
      </c>
      <c r="D6567" s="4">
        <v>319218.56576574343</v>
      </c>
      <c r="E6567" t="str">
        <f t="shared" si="204"/>
        <v>Oct</v>
      </c>
      <c r="F6567" t="str">
        <f t="shared" si="205"/>
        <v>2020</v>
      </c>
    </row>
    <row r="6568" spans="1:6" x14ac:dyDescent="0.25">
      <c r="A6568" s="5" t="s">
        <v>249</v>
      </c>
      <c r="B6568" s="3" t="s">
        <v>238</v>
      </c>
      <c r="C6568" s="3" t="s">
        <v>122</v>
      </c>
      <c r="D6568" s="4">
        <v>310605.08993871196</v>
      </c>
      <c r="E6568" t="str">
        <f t="shared" si="204"/>
        <v>Nov</v>
      </c>
      <c r="F6568" t="str">
        <f t="shared" si="205"/>
        <v>2020</v>
      </c>
    </row>
    <row r="6569" spans="1:6" x14ac:dyDescent="0.25">
      <c r="A6569" s="5" t="s">
        <v>249</v>
      </c>
      <c r="B6569" s="3" t="s">
        <v>238</v>
      </c>
      <c r="C6569" s="3" t="s">
        <v>123</v>
      </c>
      <c r="D6569" s="4">
        <v>309810.01028890535</v>
      </c>
      <c r="E6569" t="str">
        <f t="shared" si="204"/>
        <v>Dec</v>
      </c>
      <c r="F6569" t="str">
        <f t="shared" si="205"/>
        <v>2020</v>
      </c>
    </row>
    <row r="6570" spans="1:6" x14ac:dyDescent="0.25">
      <c r="A6570" s="5" t="s">
        <v>249</v>
      </c>
      <c r="B6570" s="3" t="s">
        <v>238</v>
      </c>
      <c r="C6570" s="3" t="s">
        <v>124</v>
      </c>
      <c r="D6570" s="4">
        <v>307562.30220036441</v>
      </c>
      <c r="E6570" t="str">
        <f t="shared" si="204"/>
        <v>Jan</v>
      </c>
      <c r="F6570" t="str">
        <f t="shared" si="205"/>
        <v>2021</v>
      </c>
    </row>
    <row r="6571" spans="1:6" x14ac:dyDescent="0.25">
      <c r="A6571" s="5" t="s">
        <v>249</v>
      </c>
      <c r="B6571" s="3" t="s">
        <v>238</v>
      </c>
      <c r="C6571" s="3" t="s">
        <v>125</v>
      </c>
      <c r="D6571" s="4">
        <v>301609.71368698683</v>
      </c>
      <c r="E6571" t="str">
        <f t="shared" si="204"/>
        <v>Feb</v>
      </c>
      <c r="F6571" t="str">
        <f t="shared" si="205"/>
        <v>2021</v>
      </c>
    </row>
    <row r="6572" spans="1:6" x14ac:dyDescent="0.25">
      <c r="A6572" s="5" t="s">
        <v>249</v>
      </c>
      <c r="B6572" s="3" t="s">
        <v>238</v>
      </c>
      <c r="C6572" s="3" t="s">
        <v>126</v>
      </c>
      <c r="D6572" s="4">
        <v>293258.98122815654</v>
      </c>
      <c r="E6572" t="str">
        <f t="shared" si="204"/>
        <v>Mar</v>
      </c>
      <c r="F6572" t="str">
        <f t="shared" si="205"/>
        <v>2021</v>
      </c>
    </row>
    <row r="6573" spans="1:6" x14ac:dyDescent="0.25">
      <c r="A6573" s="5" t="s">
        <v>249</v>
      </c>
      <c r="B6573" s="3" t="s">
        <v>238</v>
      </c>
      <c r="C6573" s="3" t="s">
        <v>127</v>
      </c>
      <c r="D6573" s="4">
        <v>286673.51540065644</v>
      </c>
      <c r="E6573" t="str">
        <f t="shared" si="204"/>
        <v>Apr</v>
      </c>
      <c r="F6573" t="str">
        <f t="shared" si="205"/>
        <v>2021</v>
      </c>
    </row>
    <row r="6574" spans="1:6" x14ac:dyDescent="0.25">
      <c r="A6574" s="5" t="s">
        <v>249</v>
      </c>
      <c r="B6574" s="3" t="s">
        <v>238</v>
      </c>
      <c r="C6574" s="3" t="s">
        <v>128</v>
      </c>
      <c r="D6574" s="4">
        <v>281144.06555211876</v>
      </c>
      <c r="E6574" t="str">
        <f t="shared" si="204"/>
        <v>May</v>
      </c>
      <c r="F6574" t="str">
        <f t="shared" si="205"/>
        <v>2021</v>
      </c>
    </row>
    <row r="6575" spans="1:6" x14ac:dyDescent="0.25">
      <c r="A6575" s="5" t="s">
        <v>249</v>
      </c>
      <c r="B6575" s="3" t="s">
        <v>238</v>
      </c>
      <c r="C6575" s="3" t="s">
        <v>129</v>
      </c>
      <c r="D6575" s="4">
        <v>274549.44378809992</v>
      </c>
      <c r="E6575" t="str">
        <f t="shared" si="204"/>
        <v>Jun</v>
      </c>
      <c r="F6575" t="str">
        <f t="shared" si="205"/>
        <v>2021</v>
      </c>
    </row>
    <row r="6576" spans="1:6" x14ac:dyDescent="0.25">
      <c r="A6576" s="5" t="s">
        <v>249</v>
      </c>
      <c r="B6576" s="3" t="s">
        <v>238</v>
      </c>
      <c r="C6576" s="3" t="s">
        <v>130</v>
      </c>
      <c r="D6576" s="4">
        <v>269932.10079611919</v>
      </c>
      <c r="E6576" t="str">
        <f t="shared" si="204"/>
        <v>Jul</v>
      </c>
      <c r="F6576" t="str">
        <f t="shared" si="205"/>
        <v>2021</v>
      </c>
    </row>
    <row r="6577" spans="1:6" x14ac:dyDescent="0.25">
      <c r="A6577" s="5" t="s">
        <v>249</v>
      </c>
      <c r="B6577" s="3" t="s">
        <v>238</v>
      </c>
      <c r="C6577" s="3" t="s">
        <v>131</v>
      </c>
      <c r="D6577" s="4">
        <v>264598.52903363714</v>
      </c>
      <c r="E6577" t="str">
        <f t="shared" si="204"/>
        <v>Aug</v>
      </c>
      <c r="F6577" t="str">
        <f t="shared" si="205"/>
        <v>2021</v>
      </c>
    </row>
    <row r="6578" spans="1:6" x14ac:dyDescent="0.25">
      <c r="A6578" s="5" t="s">
        <v>249</v>
      </c>
      <c r="B6578" s="3" t="s">
        <v>238</v>
      </c>
      <c r="C6578" s="3" t="s">
        <v>132</v>
      </c>
      <c r="D6578" s="4">
        <v>259815.82237019113</v>
      </c>
      <c r="E6578" t="str">
        <f t="shared" si="204"/>
        <v>Sep</v>
      </c>
      <c r="F6578" t="str">
        <f t="shared" si="205"/>
        <v>2021</v>
      </c>
    </row>
    <row r="6579" spans="1:6" x14ac:dyDescent="0.25">
      <c r="A6579" s="5" t="s">
        <v>249</v>
      </c>
      <c r="B6579" s="3" t="s">
        <v>238</v>
      </c>
      <c r="C6579" s="3" t="s">
        <v>133</v>
      </c>
      <c r="D6579" s="4">
        <v>254643.46940823976</v>
      </c>
      <c r="E6579" t="str">
        <f t="shared" si="204"/>
        <v>Oct</v>
      </c>
      <c r="F6579" t="str">
        <f t="shared" si="205"/>
        <v>2021</v>
      </c>
    </row>
    <row r="6580" spans="1:6" x14ac:dyDescent="0.25">
      <c r="A6580" s="5" t="s">
        <v>249</v>
      </c>
      <c r="B6580" s="3" t="s">
        <v>238</v>
      </c>
      <c r="C6580" s="3" t="s">
        <v>134</v>
      </c>
      <c r="D6580" s="4">
        <v>251728.81366437633</v>
      </c>
      <c r="E6580" t="str">
        <f t="shared" si="204"/>
        <v>Nov</v>
      </c>
      <c r="F6580" t="str">
        <f t="shared" si="205"/>
        <v>2021</v>
      </c>
    </row>
    <row r="6581" spans="1:6" x14ac:dyDescent="0.25">
      <c r="A6581" s="5" t="s">
        <v>249</v>
      </c>
      <c r="B6581" s="3" t="s">
        <v>238</v>
      </c>
      <c r="C6581" s="3" t="s">
        <v>135</v>
      </c>
      <c r="D6581" s="4">
        <v>247863.24656724243</v>
      </c>
      <c r="E6581" t="str">
        <f t="shared" si="204"/>
        <v>Dec</v>
      </c>
      <c r="F6581" t="str">
        <f t="shared" si="205"/>
        <v>2021</v>
      </c>
    </row>
    <row r="6582" spans="1:6" x14ac:dyDescent="0.25">
      <c r="A6582" s="5" t="s">
        <v>249</v>
      </c>
      <c r="B6582" s="3" t="s">
        <v>238</v>
      </c>
      <c r="C6582" s="3" t="s">
        <v>136</v>
      </c>
      <c r="D6582" s="4">
        <v>229675.57721094647</v>
      </c>
      <c r="E6582" t="str">
        <f t="shared" si="204"/>
        <v>Jan</v>
      </c>
      <c r="F6582" t="str">
        <f t="shared" si="205"/>
        <v>2022</v>
      </c>
    </row>
    <row r="6583" spans="1:6" x14ac:dyDescent="0.25">
      <c r="A6583" s="5" t="s">
        <v>249</v>
      </c>
      <c r="B6583" s="3" t="s">
        <v>238</v>
      </c>
      <c r="C6583" s="3" t="s">
        <v>137</v>
      </c>
      <c r="D6583" s="4">
        <v>205182.67760755151</v>
      </c>
      <c r="E6583" t="str">
        <f t="shared" si="204"/>
        <v>Feb</v>
      </c>
      <c r="F6583" t="str">
        <f t="shared" si="205"/>
        <v>2022</v>
      </c>
    </row>
    <row r="6584" spans="1:6" x14ac:dyDescent="0.25">
      <c r="A6584" s="5" t="s">
        <v>249</v>
      </c>
      <c r="B6584" s="3" t="s">
        <v>238</v>
      </c>
      <c r="C6584" s="3" t="s">
        <v>138</v>
      </c>
      <c r="D6584" s="4">
        <v>114218.93951427515</v>
      </c>
      <c r="E6584" t="str">
        <f t="shared" si="204"/>
        <v>Mar</v>
      </c>
      <c r="F6584" t="str">
        <f t="shared" si="205"/>
        <v>2022</v>
      </c>
    </row>
    <row r="6585" spans="1:6" x14ac:dyDescent="0.25">
      <c r="A6585" s="5" t="s">
        <v>249</v>
      </c>
      <c r="B6585" s="3" t="s">
        <v>238</v>
      </c>
      <c r="C6585" s="3" t="s">
        <v>139</v>
      </c>
      <c r="D6585" s="4">
        <v>112047.67196422475</v>
      </c>
      <c r="E6585" t="str">
        <f t="shared" si="204"/>
        <v>Apr</v>
      </c>
      <c r="F6585" t="str">
        <f t="shared" si="205"/>
        <v>2022</v>
      </c>
    </row>
    <row r="6586" spans="1:6" x14ac:dyDescent="0.25">
      <c r="A6586" s="5" t="s">
        <v>249</v>
      </c>
      <c r="B6586" s="3" t="s">
        <v>238</v>
      </c>
      <c r="C6586" s="3" t="s">
        <v>140</v>
      </c>
      <c r="D6586" s="4">
        <v>111017.60974134112</v>
      </c>
      <c r="E6586" t="str">
        <f t="shared" si="204"/>
        <v>May</v>
      </c>
      <c r="F6586" t="str">
        <f t="shared" si="205"/>
        <v>2022</v>
      </c>
    </row>
    <row r="6587" spans="1:6" x14ac:dyDescent="0.25">
      <c r="A6587" s="5" t="s">
        <v>249</v>
      </c>
      <c r="B6587" s="3" t="s">
        <v>238</v>
      </c>
      <c r="C6587" s="3" t="s">
        <v>141</v>
      </c>
      <c r="D6587" s="4">
        <v>109392.40563776004</v>
      </c>
      <c r="E6587" t="str">
        <f t="shared" si="204"/>
        <v>Jun</v>
      </c>
      <c r="F6587" t="str">
        <f t="shared" si="205"/>
        <v>2022</v>
      </c>
    </row>
    <row r="6588" spans="1:6" x14ac:dyDescent="0.25">
      <c r="A6588" s="5" t="s">
        <v>249</v>
      </c>
      <c r="B6588" s="3" t="s">
        <v>238</v>
      </c>
      <c r="C6588" s="3" t="s">
        <v>142</v>
      </c>
      <c r="D6588" s="4">
        <v>108158.07813898676</v>
      </c>
      <c r="E6588" t="str">
        <f t="shared" si="204"/>
        <v>Jul</v>
      </c>
      <c r="F6588" t="str">
        <f t="shared" si="205"/>
        <v>2022</v>
      </c>
    </row>
    <row r="6589" spans="1:6" x14ac:dyDescent="0.25">
      <c r="A6589" s="5" t="s">
        <v>249</v>
      </c>
      <c r="B6589" s="3" t="s">
        <v>238</v>
      </c>
      <c r="C6589" s="3" t="s">
        <v>143</v>
      </c>
      <c r="D6589" s="4">
        <v>106875.0746491967</v>
      </c>
      <c r="E6589" t="str">
        <f t="shared" si="204"/>
        <v>Aug</v>
      </c>
      <c r="F6589" t="str">
        <f t="shared" si="205"/>
        <v>2022</v>
      </c>
    </row>
    <row r="6590" spans="1:6" x14ac:dyDescent="0.25">
      <c r="A6590" s="5" t="s">
        <v>249</v>
      </c>
      <c r="B6590" s="3" t="s">
        <v>238</v>
      </c>
      <c r="C6590" s="3" t="s">
        <v>144</v>
      </c>
      <c r="D6590" s="4">
        <v>105639.29276919273</v>
      </c>
      <c r="E6590" t="str">
        <f t="shared" si="204"/>
        <v>Sep</v>
      </c>
      <c r="F6590" t="str">
        <f t="shared" si="205"/>
        <v>2022</v>
      </c>
    </row>
    <row r="6591" spans="1:6" x14ac:dyDescent="0.25">
      <c r="A6591" s="5" t="s">
        <v>249</v>
      </c>
      <c r="B6591" s="3" t="s">
        <v>238</v>
      </c>
      <c r="C6591" s="3" t="s">
        <v>145</v>
      </c>
      <c r="D6591" s="4">
        <v>104420.02613680298</v>
      </c>
      <c r="E6591" t="str">
        <f t="shared" si="204"/>
        <v>Oct</v>
      </c>
      <c r="F6591" t="str">
        <f t="shared" si="205"/>
        <v>2022</v>
      </c>
    </row>
    <row r="6592" spans="1:6" x14ac:dyDescent="0.25">
      <c r="A6592" s="5" t="s">
        <v>249</v>
      </c>
      <c r="B6592" s="3" t="s">
        <v>238</v>
      </c>
      <c r="C6592" s="3" t="s">
        <v>146</v>
      </c>
      <c r="D6592" s="4">
        <v>103217.00370955437</v>
      </c>
      <c r="E6592" t="str">
        <f t="shared" si="204"/>
        <v>Nov</v>
      </c>
      <c r="F6592" t="str">
        <f t="shared" si="205"/>
        <v>2022</v>
      </c>
    </row>
    <row r="6593" spans="1:6" x14ac:dyDescent="0.25">
      <c r="A6593" s="5" t="s">
        <v>249</v>
      </c>
      <c r="B6593" s="3" t="s">
        <v>238</v>
      </c>
      <c r="C6593" s="3" t="s">
        <v>147</v>
      </c>
      <c r="D6593" s="4">
        <v>104686.97651423808</v>
      </c>
      <c r="E6593" t="str">
        <f t="shared" si="204"/>
        <v>Dec</v>
      </c>
      <c r="F6593" t="str">
        <f t="shared" si="205"/>
        <v>2022</v>
      </c>
    </row>
    <row r="6594" spans="1:6" x14ac:dyDescent="0.25">
      <c r="A6594" s="5" t="s">
        <v>249</v>
      </c>
      <c r="B6594" s="3" t="s">
        <v>238</v>
      </c>
      <c r="C6594" s="3" t="s">
        <v>148</v>
      </c>
      <c r="D6594" s="4">
        <v>100860.18537445448</v>
      </c>
      <c r="E6594" t="str">
        <f t="shared" si="204"/>
        <v>Jan</v>
      </c>
      <c r="F6594" t="str">
        <f t="shared" si="205"/>
        <v>2023</v>
      </c>
    </row>
    <row r="6595" spans="1:6" x14ac:dyDescent="0.25">
      <c r="A6595" s="5" t="s">
        <v>249</v>
      </c>
      <c r="B6595" s="3" t="s">
        <v>238</v>
      </c>
      <c r="C6595" s="3" t="s">
        <v>149</v>
      </c>
      <c r="D6595" s="4">
        <v>99688.239583631541</v>
      </c>
      <c r="E6595" t="str">
        <f t="shared" ref="E6595:E6658" si="206">MID(C6595,1,3)</f>
        <v>Feb</v>
      </c>
      <c r="F6595" t="str">
        <f t="shared" ref="F6595:F6658" si="207">MID(C6595,5,4)</f>
        <v>2023</v>
      </c>
    </row>
    <row r="6596" spans="1:6" x14ac:dyDescent="0.25">
      <c r="A6596" s="5" t="s">
        <v>249</v>
      </c>
      <c r="B6596" s="3" t="s">
        <v>238</v>
      </c>
      <c r="C6596" s="3" t="s">
        <v>150</v>
      </c>
      <c r="D6596" s="4">
        <v>98530.69046654462</v>
      </c>
      <c r="E6596" t="str">
        <f t="shared" si="206"/>
        <v>Mar</v>
      </c>
      <c r="F6596" t="str">
        <f t="shared" si="207"/>
        <v>2023</v>
      </c>
    </row>
    <row r="6597" spans="1:6" x14ac:dyDescent="0.25">
      <c r="A6597" s="5" t="s">
        <v>249</v>
      </c>
      <c r="B6597" s="3" t="s">
        <v>238</v>
      </c>
      <c r="C6597" s="3" t="s">
        <v>151</v>
      </c>
      <c r="D6597" s="4">
        <v>97392.221387253085</v>
      </c>
      <c r="E6597" t="str">
        <f t="shared" si="206"/>
        <v>Apr</v>
      </c>
      <c r="F6597" t="str">
        <f t="shared" si="207"/>
        <v>2023</v>
      </c>
    </row>
    <row r="6598" spans="1:6" x14ac:dyDescent="0.25">
      <c r="A6598" s="5" t="s">
        <v>249</v>
      </c>
      <c r="B6598" s="3" t="s">
        <v>238</v>
      </c>
      <c r="C6598" s="3" t="s">
        <v>152</v>
      </c>
      <c r="D6598" s="4">
        <v>96254.874451620824</v>
      </c>
      <c r="E6598" t="str">
        <f t="shared" si="206"/>
        <v>May</v>
      </c>
      <c r="F6598" t="str">
        <f t="shared" si="207"/>
        <v>2023</v>
      </c>
    </row>
    <row r="6599" spans="1:6" x14ac:dyDescent="0.25">
      <c r="A6599" s="5" t="s">
        <v>249</v>
      </c>
      <c r="B6599" s="3" t="s">
        <v>238</v>
      </c>
      <c r="C6599" s="3" t="s">
        <v>153</v>
      </c>
      <c r="D6599" s="4">
        <v>95146.574391446629</v>
      </c>
      <c r="E6599" t="str">
        <f t="shared" si="206"/>
        <v>Jun</v>
      </c>
      <c r="F6599" t="str">
        <f t="shared" si="207"/>
        <v>2023</v>
      </c>
    </row>
    <row r="6600" spans="1:6" x14ac:dyDescent="0.25">
      <c r="A6600" s="5" t="s">
        <v>249</v>
      </c>
      <c r="B6600" s="3" t="s">
        <v>238</v>
      </c>
      <c r="C6600" s="3" t="s">
        <v>154</v>
      </c>
      <c r="D6600" s="4">
        <v>94065.762201027712</v>
      </c>
      <c r="E6600" t="str">
        <f t="shared" si="206"/>
        <v>Jul</v>
      </c>
      <c r="F6600" t="str">
        <f t="shared" si="207"/>
        <v>2023</v>
      </c>
    </row>
    <row r="6601" spans="1:6" x14ac:dyDescent="0.25">
      <c r="A6601" s="5" t="s">
        <v>249</v>
      </c>
      <c r="B6601" s="3" t="s">
        <v>238</v>
      </c>
      <c r="C6601" s="3" t="s">
        <v>155</v>
      </c>
      <c r="D6601" s="4">
        <v>92993.323632506057</v>
      </c>
      <c r="E6601" t="str">
        <f t="shared" si="206"/>
        <v>Aug</v>
      </c>
      <c r="F6601" t="str">
        <f t="shared" si="207"/>
        <v>2023</v>
      </c>
    </row>
    <row r="6602" spans="1:6" x14ac:dyDescent="0.25">
      <c r="A6602" s="5" t="s">
        <v>249</v>
      </c>
      <c r="B6602" s="3" t="s">
        <v>238</v>
      </c>
      <c r="C6602" s="3" t="s">
        <v>156</v>
      </c>
      <c r="D6602" s="4">
        <v>91923.237132902315</v>
      </c>
      <c r="E6602" t="str">
        <f t="shared" si="206"/>
        <v>Sep</v>
      </c>
      <c r="F6602" t="str">
        <f t="shared" si="207"/>
        <v>2023</v>
      </c>
    </row>
    <row r="6603" spans="1:6" x14ac:dyDescent="0.25">
      <c r="A6603" s="5" t="s">
        <v>249</v>
      </c>
      <c r="B6603" s="3" t="s">
        <v>238</v>
      </c>
      <c r="C6603" s="3" t="s">
        <v>157</v>
      </c>
      <c r="D6603" s="4">
        <v>90851.102602995263</v>
      </c>
      <c r="E6603" t="str">
        <f t="shared" si="206"/>
        <v>Oct</v>
      </c>
      <c r="F6603" t="str">
        <f t="shared" si="207"/>
        <v>2023</v>
      </c>
    </row>
    <row r="6604" spans="1:6" x14ac:dyDescent="0.25">
      <c r="A6604" s="5" t="s">
        <v>249</v>
      </c>
      <c r="B6604" s="3" t="s">
        <v>238</v>
      </c>
      <c r="C6604" s="3" t="s">
        <v>158</v>
      </c>
      <c r="D6604" s="4">
        <v>89816.105375464103</v>
      </c>
      <c r="E6604" t="str">
        <f t="shared" si="206"/>
        <v>Nov</v>
      </c>
      <c r="F6604" t="str">
        <f t="shared" si="207"/>
        <v>2023</v>
      </c>
    </row>
    <row r="6605" spans="1:6" x14ac:dyDescent="0.25">
      <c r="A6605" s="5" t="s">
        <v>249</v>
      </c>
      <c r="B6605" s="3" t="s">
        <v>238</v>
      </c>
      <c r="C6605" s="3" t="s">
        <v>159</v>
      </c>
      <c r="D6605" s="4">
        <v>91039.957317375491</v>
      </c>
      <c r="E6605" t="str">
        <f t="shared" si="206"/>
        <v>Dec</v>
      </c>
      <c r="F6605" t="str">
        <f t="shared" si="207"/>
        <v>2023</v>
      </c>
    </row>
    <row r="6606" spans="1:6" x14ac:dyDescent="0.25">
      <c r="A6606" s="5" t="s">
        <v>249</v>
      </c>
      <c r="B6606" s="3" t="s">
        <v>238</v>
      </c>
      <c r="C6606" s="3" t="s">
        <v>160</v>
      </c>
      <c r="D6606" s="4">
        <v>87777.610966552384</v>
      </c>
      <c r="E6606" t="str">
        <f t="shared" si="206"/>
        <v>Jan</v>
      </c>
      <c r="F6606" t="str">
        <f t="shared" si="207"/>
        <v>2024</v>
      </c>
    </row>
    <row r="6607" spans="1:6" x14ac:dyDescent="0.25">
      <c r="A6607" s="5" t="s">
        <v>249</v>
      </c>
      <c r="B6607" s="3" t="s">
        <v>238</v>
      </c>
      <c r="C6607" s="3" t="s">
        <v>161</v>
      </c>
      <c r="D6607" s="4">
        <v>86765.653130330888</v>
      </c>
      <c r="E6607" t="str">
        <f t="shared" si="206"/>
        <v>Feb</v>
      </c>
      <c r="F6607" t="str">
        <f t="shared" si="207"/>
        <v>2024</v>
      </c>
    </row>
    <row r="6608" spans="1:6" x14ac:dyDescent="0.25">
      <c r="A6608" s="5" t="s">
        <v>249</v>
      </c>
      <c r="B6608" s="3" t="s">
        <v>238</v>
      </c>
      <c r="C6608" s="3" t="s">
        <v>162</v>
      </c>
      <c r="D6608" s="4">
        <v>85773.198142613473</v>
      </c>
      <c r="E6608" t="str">
        <f t="shared" si="206"/>
        <v>Mar</v>
      </c>
      <c r="F6608" t="str">
        <f t="shared" si="207"/>
        <v>2024</v>
      </c>
    </row>
    <row r="6609" spans="1:6" x14ac:dyDescent="0.25">
      <c r="A6609" s="5" t="s">
        <v>249</v>
      </c>
      <c r="B6609" s="3" t="s">
        <v>238</v>
      </c>
      <c r="C6609" s="3" t="s">
        <v>163</v>
      </c>
      <c r="D6609" s="4">
        <v>84790.996680335622</v>
      </c>
      <c r="E6609" t="str">
        <f t="shared" si="206"/>
        <v>Apr</v>
      </c>
      <c r="F6609" t="str">
        <f t="shared" si="207"/>
        <v>2024</v>
      </c>
    </row>
    <row r="6610" spans="1:6" x14ac:dyDescent="0.25">
      <c r="A6610" s="5" t="s">
        <v>249</v>
      </c>
      <c r="B6610" s="3" t="s">
        <v>238</v>
      </c>
      <c r="C6610" s="3" t="s">
        <v>164</v>
      </c>
      <c r="D6610" s="4">
        <v>83799.487810128951</v>
      </c>
      <c r="E6610" t="str">
        <f t="shared" si="206"/>
        <v>May</v>
      </c>
      <c r="F6610" t="str">
        <f t="shared" si="207"/>
        <v>2024</v>
      </c>
    </row>
    <row r="6611" spans="1:6" x14ac:dyDescent="0.25">
      <c r="A6611" s="5" t="s">
        <v>249</v>
      </c>
      <c r="B6611" s="3" t="s">
        <v>238</v>
      </c>
      <c r="C6611" s="3" t="s">
        <v>165</v>
      </c>
      <c r="D6611" s="4">
        <v>82803.706692727617</v>
      </c>
      <c r="E6611" t="str">
        <f t="shared" si="206"/>
        <v>Jun</v>
      </c>
      <c r="F6611" t="str">
        <f t="shared" si="207"/>
        <v>2024</v>
      </c>
    </row>
    <row r="6612" spans="1:6" x14ac:dyDescent="0.25">
      <c r="A6612" s="5" t="s">
        <v>249</v>
      </c>
      <c r="B6612" s="3" t="s">
        <v>238</v>
      </c>
      <c r="C6612" s="3" t="s">
        <v>166</v>
      </c>
      <c r="D6612" s="4">
        <v>81808.359152527075</v>
      </c>
      <c r="E6612" t="str">
        <f t="shared" si="206"/>
        <v>Jul</v>
      </c>
      <c r="F6612" t="str">
        <f t="shared" si="207"/>
        <v>2024</v>
      </c>
    </row>
    <row r="6613" spans="1:6" x14ac:dyDescent="0.25">
      <c r="A6613" s="5" t="s">
        <v>249</v>
      </c>
      <c r="B6613" s="3" t="s">
        <v>238</v>
      </c>
      <c r="C6613" s="3" t="s">
        <v>167</v>
      </c>
      <c r="D6613" s="4">
        <v>80808.008609777477</v>
      </c>
      <c r="E6613" t="str">
        <f t="shared" si="206"/>
        <v>Aug</v>
      </c>
      <c r="F6613" t="str">
        <f t="shared" si="207"/>
        <v>2024</v>
      </c>
    </row>
    <row r="6614" spans="1:6" x14ac:dyDescent="0.25">
      <c r="A6614" s="5" t="s">
        <v>249</v>
      </c>
      <c r="B6614" s="3" t="s">
        <v>238</v>
      </c>
      <c r="C6614" s="3" t="s">
        <v>168</v>
      </c>
      <c r="D6614" s="4">
        <v>79769.515331165632</v>
      </c>
      <c r="E6614" t="str">
        <f t="shared" si="206"/>
        <v>Sep</v>
      </c>
      <c r="F6614" t="str">
        <f t="shared" si="207"/>
        <v>2024</v>
      </c>
    </row>
    <row r="6615" spans="1:6" x14ac:dyDescent="0.25">
      <c r="A6615" s="5" t="s">
        <v>249</v>
      </c>
      <c r="B6615" s="3" t="s">
        <v>238</v>
      </c>
      <c r="C6615" s="3" t="s">
        <v>169</v>
      </c>
      <c r="D6615" s="4">
        <v>78700.519164221289</v>
      </c>
      <c r="E6615" t="str">
        <f t="shared" si="206"/>
        <v>Oct</v>
      </c>
      <c r="F6615" t="str">
        <f t="shared" si="207"/>
        <v>2024</v>
      </c>
    </row>
    <row r="6616" spans="1:6" x14ac:dyDescent="0.25">
      <c r="A6616" s="5" t="s">
        <v>249</v>
      </c>
      <c r="B6616" s="3" t="s">
        <v>238</v>
      </c>
      <c r="C6616" s="3" t="s">
        <v>170</v>
      </c>
      <c r="D6616" s="4">
        <v>77677.547835046484</v>
      </c>
      <c r="E6616" t="str">
        <f t="shared" si="206"/>
        <v>Nov</v>
      </c>
      <c r="F6616" t="str">
        <f t="shared" si="207"/>
        <v>2024</v>
      </c>
    </row>
    <row r="6617" spans="1:6" x14ac:dyDescent="0.25">
      <c r="A6617" s="5" t="s">
        <v>249</v>
      </c>
      <c r="B6617" s="3" t="s">
        <v>238</v>
      </c>
      <c r="C6617" s="3" t="s">
        <v>171</v>
      </c>
      <c r="D6617" s="4">
        <v>78372.914420810121</v>
      </c>
      <c r="E6617" t="str">
        <f t="shared" si="206"/>
        <v>Dec</v>
      </c>
      <c r="F6617" t="str">
        <f t="shared" si="207"/>
        <v>2024</v>
      </c>
    </row>
    <row r="6618" spans="1:6" x14ac:dyDescent="0.25">
      <c r="A6618" s="5" t="s">
        <v>249</v>
      </c>
      <c r="B6618" s="3" t="s">
        <v>238</v>
      </c>
      <c r="C6618" s="3" t="s">
        <v>172</v>
      </c>
      <c r="D6618" s="4">
        <v>75510.814041845064</v>
      </c>
      <c r="E6618" t="str">
        <f t="shared" si="206"/>
        <v>Jan</v>
      </c>
      <c r="F6618" t="str">
        <f t="shared" si="207"/>
        <v>2025</v>
      </c>
    </row>
    <row r="6619" spans="1:6" x14ac:dyDescent="0.25">
      <c r="A6619" s="5" t="s">
        <v>249</v>
      </c>
      <c r="B6619" s="3" t="s">
        <v>238</v>
      </c>
      <c r="C6619" s="3" t="s">
        <v>173</v>
      </c>
      <c r="D6619" s="4">
        <v>74439.648274567342</v>
      </c>
      <c r="E6619" t="str">
        <f t="shared" si="206"/>
        <v>Feb</v>
      </c>
      <c r="F6619" t="str">
        <f t="shared" si="207"/>
        <v>2025</v>
      </c>
    </row>
    <row r="6620" spans="1:6" x14ac:dyDescent="0.25">
      <c r="A6620" s="5" t="s">
        <v>249</v>
      </c>
      <c r="B6620" s="3" t="s">
        <v>238</v>
      </c>
      <c r="C6620" s="3" t="s">
        <v>174</v>
      </c>
      <c r="D6620" s="4">
        <v>73463.195890226823</v>
      </c>
      <c r="E6620" t="str">
        <f t="shared" si="206"/>
        <v>Mar</v>
      </c>
      <c r="F6620" t="str">
        <f t="shared" si="207"/>
        <v>2025</v>
      </c>
    </row>
    <row r="6621" spans="1:6" x14ac:dyDescent="0.25">
      <c r="A6621" s="5" t="s">
        <v>249</v>
      </c>
      <c r="B6621" s="3" t="s">
        <v>238</v>
      </c>
      <c r="C6621" s="3" t="s">
        <v>175</v>
      </c>
      <c r="D6621" s="4">
        <v>72516.486275366769</v>
      </c>
      <c r="E6621" t="str">
        <f t="shared" si="206"/>
        <v>Apr</v>
      </c>
      <c r="F6621" t="str">
        <f t="shared" si="207"/>
        <v>2025</v>
      </c>
    </row>
    <row r="6622" spans="1:6" x14ac:dyDescent="0.25">
      <c r="A6622" s="5" t="s">
        <v>249</v>
      </c>
      <c r="B6622" s="3" t="s">
        <v>238</v>
      </c>
      <c r="C6622" s="3" t="s">
        <v>176</v>
      </c>
      <c r="D6622" s="4">
        <v>71607.758379798077</v>
      </c>
      <c r="E6622" t="str">
        <f t="shared" si="206"/>
        <v>May</v>
      </c>
      <c r="F6622" t="str">
        <f t="shared" si="207"/>
        <v>2025</v>
      </c>
    </row>
    <row r="6623" spans="1:6" x14ac:dyDescent="0.25">
      <c r="A6623" s="5" t="s">
        <v>249</v>
      </c>
      <c r="B6623" s="3" t="s">
        <v>238</v>
      </c>
      <c r="C6623" s="3" t="s">
        <v>177</v>
      </c>
      <c r="D6623" s="4">
        <v>70704.92539654643</v>
      </c>
      <c r="E6623" t="str">
        <f t="shared" si="206"/>
        <v>Jun</v>
      </c>
      <c r="F6623" t="str">
        <f t="shared" si="207"/>
        <v>2025</v>
      </c>
    </row>
    <row r="6624" spans="1:6" x14ac:dyDescent="0.25">
      <c r="A6624" s="5" t="s">
        <v>249</v>
      </c>
      <c r="B6624" s="3" t="s">
        <v>238</v>
      </c>
      <c r="C6624" s="3" t="s">
        <v>178</v>
      </c>
      <c r="D6624" s="4">
        <v>69760.422177203378</v>
      </c>
      <c r="E6624" t="str">
        <f t="shared" si="206"/>
        <v>Jul</v>
      </c>
      <c r="F6624" t="str">
        <f t="shared" si="207"/>
        <v>2025</v>
      </c>
    </row>
    <row r="6625" spans="1:6" x14ac:dyDescent="0.25">
      <c r="A6625" s="5" t="s">
        <v>249</v>
      </c>
      <c r="B6625" s="3" t="s">
        <v>238</v>
      </c>
      <c r="C6625" s="3" t="s">
        <v>179</v>
      </c>
      <c r="D6625" s="4">
        <v>68905.452813040669</v>
      </c>
      <c r="E6625" t="str">
        <f t="shared" si="206"/>
        <v>Aug</v>
      </c>
      <c r="F6625" t="str">
        <f t="shared" si="207"/>
        <v>2025</v>
      </c>
    </row>
    <row r="6626" spans="1:6" x14ac:dyDescent="0.25">
      <c r="A6626" s="5" t="s">
        <v>249</v>
      </c>
      <c r="B6626" s="3" t="s">
        <v>238</v>
      </c>
      <c r="C6626" s="3" t="s">
        <v>180</v>
      </c>
      <c r="D6626" s="4">
        <v>68034.939135509077</v>
      </c>
      <c r="E6626" t="str">
        <f t="shared" si="206"/>
        <v>Sep</v>
      </c>
      <c r="F6626" t="str">
        <f t="shared" si="207"/>
        <v>2025</v>
      </c>
    </row>
    <row r="6627" spans="1:6" x14ac:dyDescent="0.25">
      <c r="A6627" s="5" t="s">
        <v>249</v>
      </c>
      <c r="B6627" s="3" t="s">
        <v>238</v>
      </c>
      <c r="C6627" s="3" t="s">
        <v>181</v>
      </c>
      <c r="D6627" s="4">
        <v>67166.302133126301</v>
      </c>
      <c r="E6627" t="str">
        <f t="shared" si="206"/>
        <v>Oct</v>
      </c>
      <c r="F6627" t="str">
        <f t="shared" si="207"/>
        <v>2025</v>
      </c>
    </row>
    <row r="6628" spans="1:6" x14ac:dyDescent="0.25">
      <c r="A6628" s="5" t="s">
        <v>249</v>
      </c>
      <c r="B6628" s="3" t="s">
        <v>238</v>
      </c>
      <c r="C6628" s="3" t="s">
        <v>182</v>
      </c>
      <c r="D6628" s="4">
        <v>66352.159762525946</v>
      </c>
      <c r="E6628" t="str">
        <f t="shared" si="206"/>
        <v>Nov</v>
      </c>
      <c r="F6628" t="str">
        <f t="shared" si="207"/>
        <v>2025</v>
      </c>
    </row>
    <row r="6629" spans="1:6" x14ac:dyDescent="0.25">
      <c r="A6629" s="5" t="s">
        <v>249</v>
      </c>
      <c r="B6629" s="3" t="s">
        <v>238</v>
      </c>
      <c r="C6629" s="3" t="s">
        <v>183</v>
      </c>
      <c r="D6629" s="4">
        <v>66566.837762486321</v>
      </c>
      <c r="E6629" t="str">
        <f t="shared" si="206"/>
        <v>Dec</v>
      </c>
      <c r="F6629" t="str">
        <f t="shared" si="207"/>
        <v>2025</v>
      </c>
    </row>
    <row r="6630" spans="1:6" x14ac:dyDescent="0.25">
      <c r="A6630" s="5" t="s">
        <v>249</v>
      </c>
      <c r="B6630" s="3" t="s">
        <v>238</v>
      </c>
      <c r="C6630" s="3" t="s">
        <v>184</v>
      </c>
      <c r="D6630" s="4">
        <v>64615.420697655121</v>
      </c>
      <c r="E6630" t="str">
        <f t="shared" si="206"/>
        <v>Jan</v>
      </c>
      <c r="F6630" t="str">
        <f t="shared" si="207"/>
        <v>2026</v>
      </c>
    </row>
    <row r="6631" spans="1:6" x14ac:dyDescent="0.25">
      <c r="A6631" s="5" t="s">
        <v>249</v>
      </c>
      <c r="B6631" s="3" t="s">
        <v>238</v>
      </c>
      <c r="C6631" s="3" t="s">
        <v>185</v>
      </c>
      <c r="D6631" s="4">
        <v>63798.021266927972</v>
      </c>
      <c r="E6631" t="str">
        <f t="shared" si="206"/>
        <v>Feb</v>
      </c>
      <c r="F6631" t="str">
        <f t="shared" si="207"/>
        <v>2026</v>
      </c>
    </row>
    <row r="6632" spans="1:6" x14ac:dyDescent="0.25">
      <c r="A6632" s="5" t="s">
        <v>249</v>
      </c>
      <c r="B6632" s="3" t="s">
        <v>238</v>
      </c>
      <c r="C6632" s="3" t="s">
        <v>186</v>
      </c>
      <c r="D6632" s="4">
        <v>62966.679869351239</v>
      </c>
      <c r="E6632" t="str">
        <f t="shared" si="206"/>
        <v>Mar</v>
      </c>
      <c r="F6632" t="str">
        <f t="shared" si="207"/>
        <v>2026</v>
      </c>
    </row>
    <row r="6633" spans="1:6" x14ac:dyDescent="0.25">
      <c r="A6633" s="5" t="s">
        <v>249</v>
      </c>
      <c r="B6633" s="3" t="s">
        <v>238</v>
      </c>
      <c r="C6633" s="3" t="s">
        <v>187</v>
      </c>
      <c r="D6633" s="4">
        <v>61906.52245181035</v>
      </c>
      <c r="E6633" t="str">
        <f t="shared" si="206"/>
        <v>Apr</v>
      </c>
      <c r="F6633" t="str">
        <f t="shared" si="207"/>
        <v>2026</v>
      </c>
    </row>
    <row r="6634" spans="1:6" x14ac:dyDescent="0.25">
      <c r="A6634" s="5" t="s">
        <v>249</v>
      </c>
      <c r="B6634" s="3" t="s">
        <v>238</v>
      </c>
      <c r="C6634" s="3" t="s">
        <v>189</v>
      </c>
      <c r="D6634" s="4">
        <v>61122.951270597761</v>
      </c>
      <c r="E6634" t="str">
        <f t="shared" si="206"/>
        <v>May</v>
      </c>
      <c r="F6634" t="str">
        <f t="shared" si="207"/>
        <v>2026</v>
      </c>
    </row>
    <row r="6635" spans="1:6" x14ac:dyDescent="0.25">
      <c r="A6635" s="5" t="s">
        <v>249</v>
      </c>
      <c r="B6635" s="3" t="s">
        <v>238</v>
      </c>
      <c r="C6635" s="3" t="s">
        <v>191</v>
      </c>
      <c r="D6635" s="4">
        <v>60353.906946003292</v>
      </c>
      <c r="E6635" t="str">
        <f t="shared" si="206"/>
        <v>Jun</v>
      </c>
      <c r="F6635" t="str">
        <f t="shared" si="207"/>
        <v>2026</v>
      </c>
    </row>
    <row r="6636" spans="1:6" x14ac:dyDescent="0.25">
      <c r="A6636" s="5" t="s">
        <v>249</v>
      </c>
      <c r="B6636" s="3" t="s">
        <v>238</v>
      </c>
      <c r="C6636" s="3" t="s">
        <v>192</v>
      </c>
      <c r="D6636" s="4">
        <v>59598.851095865881</v>
      </c>
      <c r="E6636" t="str">
        <f t="shared" si="206"/>
        <v>Jul</v>
      </c>
      <c r="F6636" t="str">
        <f t="shared" si="207"/>
        <v>2026</v>
      </c>
    </row>
    <row r="6637" spans="1:6" x14ac:dyDescent="0.25">
      <c r="A6637" s="5" t="s">
        <v>249</v>
      </c>
      <c r="B6637" s="3" t="s">
        <v>238</v>
      </c>
      <c r="C6637" s="3" t="s">
        <v>193</v>
      </c>
      <c r="D6637" s="4">
        <v>58831.019914185541</v>
      </c>
      <c r="E6637" t="str">
        <f t="shared" si="206"/>
        <v>Aug</v>
      </c>
      <c r="F6637" t="str">
        <f t="shared" si="207"/>
        <v>2026</v>
      </c>
    </row>
    <row r="6638" spans="1:6" x14ac:dyDescent="0.25">
      <c r="A6638" s="5" t="s">
        <v>249</v>
      </c>
      <c r="B6638" s="3" t="s">
        <v>238</v>
      </c>
      <c r="C6638" s="3" t="s">
        <v>194</v>
      </c>
      <c r="D6638" s="4">
        <v>58120.510723208397</v>
      </c>
      <c r="E6638" t="str">
        <f t="shared" si="206"/>
        <v>Sep</v>
      </c>
      <c r="F6638" t="str">
        <f t="shared" si="207"/>
        <v>2026</v>
      </c>
    </row>
    <row r="6639" spans="1:6" x14ac:dyDescent="0.25">
      <c r="A6639" s="5" t="s">
        <v>249</v>
      </c>
      <c r="B6639" s="3" t="s">
        <v>238</v>
      </c>
      <c r="C6639" s="3" t="s">
        <v>195</v>
      </c>
      <c r="D6639" s="4">
        <v>57410.87439952878</v>
      </c>
      <c r="E6639" t="str">
        <f t="shared" si="206"/>
        <v>Oct</v>
      </c>
      <c r="F6639" t="str">
        <f t="shared" si="207"/>
        <v>2026</v>
      </c>
    </row>
    <row r="6640" spans="1:6" x14ac:dyDescent="0.25">
      <c r="A6640" s="5" t="s">
        <v>249</v>
      </c>
      <c r="B6640" s="3" t="s">
        <v>238</v>
      </c>
      <c r="C6640" s="3" t="s">
        <v>196</v>
      </c>
      <c r="D6640" s="4">
        <v>56760.956410322789</v>
      </c>
      <c r="E6640" t="str">
        <f t="shared" si="206"/>
        <v>Nov</v>
      </c>
      <c r="F6640" t="str">
        <f t="shared" si="207"/>
        <v>2026</v>
      </c>
    </row>
    <row r="6641" spans="1:6" x14ac:dyDescent="0.25">
      <c r="A6641" s="5" t="s">
        <v>249</v>
      </c>
      <c r="B6641" s="3" t="s">
        <v>238</v>
      </c>
      <c r="C6641" s="3" t="s">
        <v>197</v>
      </c>
      <c r="D6641" s="4">
        <v>56662.052980053071</v>
      </c>
      <c r="E6641" t="str">
        <f t="shared" si="206"/>
        <v>Dec</v>
      </c>
      <c r="F6641" t="str">
        <f t="shared" si="207"/>
        <v>2026</v>
      </c>
    </row>
    <row r="6642" spans="1:6" x14ac:dyDescent="0.25">
      <c r="A6642" s="5" t="s">
        <v>249</v>
      </c>
      <c r="B6642" s="3" t="s">
        <v>238</v>
      </c>
      <c r="C6642" s="3" t="s">
        <v>198</v>
      </c>
      <c r="D6642" s="4">
        <v>55499.34253549701</v>
      </c>
      <c r="E6642" t="str">
        <f t="shared" si="206"/>
        <v>Jan</v>
      </c>
      <c r="F6642" t="str">
        <f t="shared" si="207"/>
        <v>2027</v>
      </c>
    </row>
    <row r="6643" spans="1:6" x14ac:dyDescent="0.25">
      <c r="A6643" s="5" t="s">
        <v>249</v>
      </c>
      <c r="B6643" s="3" t="s">
        <v>239</v>
      </c>
      <c r="C6643" s="3" t="s">
        <v>18</v>
      </c>
      <c r="D6643" s="4">
        <v>7320033.2061761022</v>
      </c>
      <c r="E6643" t="str">
        <f t="shared" si="206"/>
        <v>Mar</v>
      </c>
      <c r="F6643" t="str">
        <f t="shared" si="207"/>
        <v>2012</v>
      </c>
    </row>
    <row r="6644" spans="1:6" x14ac:dyDescent="0.25">
      <c r="A6644" s="5" t="s">
        <v>249</v>
      </c>
      <c r="B6644" s="3" t="s">
        <v>239</v>
      </c>
      <c r="C6644" s="3" t="s">
        <v>19</v>
      </c>
      <c r="D6644" s="4">
        <v>10109776.241684554</v>
      </c>
      <c r="E6644" t="str">
        <f t="shared" si="206"/>
        <v>Apr</v>
      </c>
      <c r="F6644" t="str">
        <f t="shared" si="207"/>
        <v>2012</v>
      </c>
    </row>
    <row r="6645" spans="1:6" x14ac:dyDescent="0.25">
      <c r="A6645" s="5" t="s">
        <v>249</v>
      </c>
      <c r="B6645" s="3" t="s">
        <v>239</v>
      </c>
      <c r="C6645" s="3" t="s">
        <v>20</v>
      </c>
      <c r="D6645" s="4">
        <v>9662983.8129572961</v>
      </c>
      <c r="E6645" t="str">
        <f t="shared" si="206"/>
        <v>May</v>
      </c>
      <c r="F6645" t="str">
        <f t="shared" si="207"/>
        <v>2012</v>
      </c>
    </row>
    <row r="6646" spans="1:6" x14ac:dyDescent="0.25">
      <c r="A6646" s="5" t="s">
        <v>249</v>
      </c>
      <c r="B6646" s="3" t="s">
        <v>239</v>
      </c>
      <c r="C6646" s="3" t="s">
        <v>21</v>
      </c>
      <c r="D6646" s="4">
        <v>7813268.4796812981</v>
      </c>
      <c r="E6646" t="str">
        <f t="shared" si="206"/>
        <v>Jun</v>
      </c>
      <c r="F6646" t="str">
        <f t="shared" si="207"/>
        <v>2012</v>
      </c>
    </row>
    <row r="6647" spans="1:6" x14ac:dyDescent="0.25">
      <c r="A6647" s="5" t="s">
        <v>249</v>
      </c>
      <c r="B6647" s="3" t="s">
        <v>239</v>
      </c>
      <c r="C6647" s="3" t="s">
        <v>22</v>
      </c>
      <c r="D6647" s="4">
        <v>6250162.4870074838</v>
      </c>
      <c r="E6647" t="str">
        <f t="shared" si="206"/>
        <v>Jul</v>
      </c>
      <c r="F6647" t="str">
        <f t="shared" si="207"/>
        <v>2012</v>
      </c>
    </row>
    <row r="6648" spans="1:6" x14ac:dyDescent="0.25">
      <c r="A6648" s="5" t="s">
        <v>249</v>
      </c>
      <c r="B6648" s="3" t="s">
        <v>239</v>
      </c>
      <c r="C6648" s="3" t="s">
        <v>23</v>
      </c>
      <c r="D6648" s="4">
        <v>5658233.2987301759</v>
      </c>
      <c r="E6648" t="str">
        <f t="shared" si="206"/>
        <v>Aug</v>
      </c>
      <c r="F6648" t="str">
        <f t="shared" si="207"/>
        <v>2012</v>
      </c>
    </row>
    <row r="6649" spans="1:6" x14ac:dyDescent="0.25">
      <c r="A6649" s="5" t="s">
        <v>249</v>
      </c>
      <c r="B6649" s="3" t="s">
        <v>239</v>
      </c>
      <c r="C6649" s="3" t="s">
        <v>24</v>
      </c>
      <c r="D6649" s="4">
        <v>4871874.2854257682</v>
      </c>
      <c r="E6649" t="str">
        <f t="shared" si="206"/>
        <v>Sep</v>
      </c>
      <c r="F6649" t="str">
        <f t="shared" si="207"/>
        <v>2012</v>
      </c>
    </row>
    <row r="6650" spans="1:6" x14ac:dyDescent="0.25">
      <c r="A6650" s="5" t="s">
        <v>249</v>
      </c>
      <c r="B6650" s="3" t="s">
        <v>239</v>
      </c>
      <c r="C6650" s="3" t="s">
        <v>25</v>
      </c>
      <c r="D6650" s="4">
        <v>4784093.606405789</v>
      </c>
      <c r="E6650" t="str">
        <f t="shared" si="206"/>
        <v>Oct</v>
      </c>
      <c r="F6650" t="str">
        <f t="shared" si="207"/>
        <v>2012</v>
      </c>
    </row>
    <row r="6651" spans="1:6" x14ac:dyDescent="0.25">
      <c r="A6651" s="5" t="s">
        <v>249</v>
      </c>
      <c r="B6651" s="3" t="s">
        <v>239</v>
      </c>
      <c r="C6651" s="3" t="s">
        <v>26</v>
      </c>
      <c r="D6651" s="4">
        <v>4505945.2197351996</v>
      </c>
      <c r="E6651" t="str">
        <f t="shared" si="206"/>
        <v>Nov</v>
      </c>
      <c r="F6651" t="str">
        <f t="shared" si="207"/>
        <v>2012</v>
      </c>
    </row>
    <row r="6652" spans="1:6" x14ac:dyDescent="0.25">
      <c r="A6652" s="5" t="s">
        <v>249</v>
      </c>
      <c r="B6652" s="3" t="s">
        <v>239</v>
      </c>
      <c r="C6652" s="3" t="s">
        <v>27</v>
      </c>
      <c r="D6652" s="4">
        <v>4659501.4888605196</v>
      </c>
      <c r="E6652" t="str">
        <f t="shared" si="206"/>
        <v>Dec</v>
      </c>
      <c r="F6652" t="str">
        <f t="shared" si="207"/>
        <v>2012</v>
      </c>
    </row>
    <row r="6653" spans="1:6" x14ac:dyDescent="0.25">
      <c r="A6653" s="5" t="s">
        <v>249</v>
      </c>
      <c r="B6653" s="3" t="s">
        <v>239</v>
      </c>
      <c r="C6653" s="3" t="s">
        <v>28</v>
      </c>
      <c r="D6653" s="4">
        <v>4796809.7417192366</v>
      </c>
      <c r="E6653" t="str">
        <f t="shared" si="206"/>
        <v>Jan</v>
      </c>
      <c r="F6653" t="str">
        <f t="shared" si="207"/>
        <v>2013</v>
      </c>
    </row>
    <row r="6654" spans="1:6" x14ac:dyDescent="0.25">
      <c r="A6654" s="5" t="s">
        <v>249</v>
      </c>
      <c r="B6654" s="3" t="s">
        <v>239</v>
      </c>
      <c r="C6654" s="3" t="s">
        <v>29</v>
      </c>
      <c r="D6654" s="4">
        <v>4973183.1960523743</v>
      </c>
      <c r="E6654" t="str">
        <f t="shared" si="206"/>
        <v>Feb</v>
      </c>
      <c r="F6654" t="str">
        <f t="shared" si="207"/>
        <v>2013</v>
      </c>
    </row>
    <row r="6655" spans="1:6" x14ac:dyDescent="0.25">
      <c r="A6655" s="5" t="s">
        <v>249</v>
      </c>
      <c r="B6655" s="3" t="s">
        <v>239</v>
      </c>
      <c r="C6655" s="3" t="s">
        <v>30</v>
      </c>
      <c r="D6655" s="4">
        <v>5045665.9449372487</v>
      </c>
      <c r="E6655" t="str">
        <f t="shared" si="206"/>
        <v>Mar</v>
      </c>
      <c r="F6655" t="str">
        <f t="shared" si="207"/>
        <v>2013</v>
      </c>
    </row>
    <row r="6656" spans="1:6" x14ac:dyDescent="0.25">
      <c r="A6656" s="5" t="s">
        <v>249</v>
      </c>
      <c r="B6656" s="3" t="s">
        <v>239</v>
      </c>
      <c r="C6656" s="3" t="s">
        <v>31</v>
      </c>
      <c r="D6656" s="4">
        <v>5080200.7642661538</v>
      </c>
      <c r="E6656" t="str">
        <f t="shared" si="206"/>
        <v>Apr</v>
      </c>
      <c r="F6656" t="str">
        <f t="shared" si="207"/>
        <v>2013</v>
      </c>
    </row>
    <row r="6657" spans="1:6" x14ac:dyDescent="0.25">
      <c r="A6657" s="5" t="s">
        <v>249</v>
      </c>
      <c r="B6657" s="3" t="s">
        <v>239</v>
      </c>
      <c r="C6657" s="3" t="s">
        <v>32</v>
      </c>
      <c r="D6657" s="4">
        <v>4965463.956387952</v>
      </c>
      <c r="E6657" t="str">
        <f t="shared" si="206"/>
        <v>May</v>
      </c>
      <c r="F6657" t="str">
        <f t="shared" si="207"/>
        <v>2013</v>
      </c>
    </row>
    <row r="6658" spans="1:6" x14ac:dyDescent="0.25">
      <c r="A6658" s="5" t="s">
        <v>249</v>
      </c>
      <c r="B6658" s="3" t="s">
        <v>239</v>
      </c>
      <c r="C6658" s="3" t="s">
        <v>33</v>
      </c>
      <c r="D6658" s="4">
        <v>4877147.7457227837</v>
      </c>
      <c r="E6658" t="str">
        <f t="shared" si="206"/>
        <v>Jun</v>
      </c>
      <c r="F6658" t="str">
        <f t="shared" si="207"/>
        <v>2013</v>
      </c>
    </row>
    <row r="6659" spans="1:6" x14ac:dyDescent="0.25">
      <c r="A6659" s="5" t="s">
        <v>249</v>
      </c>
      <c r="B6659" s="3" t="s">
        <v>239</v>
      </c>
      <c r="C6659" s="3" t="s">
        <v>34</v>
      </c>
      <c r="D6659" s="4">
        <v>4717372.3125364333</v>
      </c>
      <c r="E6659" t="str">
        <f t="shared" ref="E6659:E6722" si="208">MID(C6659,1,3)</f>
        <v>Jul</v>
      </c>
      <c r="F6659" t="str">
        <f t="shared" ref="F6659:F6722" si="209">MID(C6659,5,4)</f>
        <v>2013</v>
      </c>
    </row>
    <row r="6660" spans="1:6" x14ac:dyDescent="0.25">
      <c r="A6660" s="5" t="s">
        <v>249</v>
      </c>
      <c r="B6660" s="3" t="s">
        <v>239</v>
      </c>
      <c r="C6660" s="3" t="s">
        <v>35</v>
      </c>
      <c r="D6660" s="4">
        <v>4454508.3277902408</v>
      </c>
      <c r="E6660" t="str">
        <f t="shared" si="208"/>
        <v>Aug</v>
      </c>
      <c r="F6660" t="str">
        <f t="shared" si="209"/>
        <v>2013</v>
      </c>
    </row>
    <row r="6661" spans="1:6" x14ac:dyDescent="0.25">
      <c r="A6661" s="5" t="s">
        <v>249</v>
      </c>
      <c r="B6661" s="3" t="s">
        <v>239</v>
      </c>
      <c r="C6661" s="3" t="s">
        <v>36</v>
      </c>
      <c r="D6661" s="4">
        <v>4225101.5210086303</v>
      </c>
      <c r="E6661" t="str">
        <f t="shared" si="208"/>
        <v>Sep</v>
      </c>
      <c r="F6661" t="str">
        <f t="shared" si="209"/>
        <v>2013</v>
      </c>
    </row>
    <row r="6662" spans="1:6" x14ac:dyDescent="0.25">
      <c r="A6662" s="5" t="s">
        <v>249</v>
      </c>
      <c r="B6662" s="3" t="s">
        <v>239</v>
      </c>
      <c r="C6662" s="3" t="s">
        <v>37</v>
      </c>
      <c r="D6662" s="4">
        <v>3933318.7389873653</v>
      </c>
      <c r="E6662" t="str">
        <f t="shared" si="208"/>
        <v>Oct</v>
      </c>
      <c r="F6662" t="str">
        <f t="shared" si="209"/>
        <v>2013</v>
      </c>
    </row>
    <row r="6663" spans="1:6" x14ac:dyDescent="0.25">
      <c r="A6663" s="5" t="s">
        <v>249</v>
      </c>
      <c r="B6663" s="3" t="s">
        <v>239</v>
      </c>
      <c r="C6663" s="3" t="s">
        <v>38</v>
      </c>
      <c r="D6663" s="4">
        <v>3683673.860465948</v>
      </c>
      <c r="E6663" t="str">
        <f t="shared" si="208"/>
        <v>Nov</v>
      </c>
      <c r="F6663" t="str">
        <f t="shared" si="209"/>
        <v>2013</v>
      </c>
    </row>
    <row r="6664" spans="1:6" x14ac:dyDescent="0.25">
      <c r="A6664" s="5" t="s">
        <v>249</v>
      </c>
      <c r="B6664" s="3" t="s">
        <v>239</v>
      </c>
      <c r="C6664" s="3" t="s">
        <v>39</v>
      </c>
      <c r="D6664" s="4">
        <v>3411108.980886261</v>
      </c>
      <c r="E6664" t="str">
        <f t="shared" si="208"/>
        <v>Dec</v>
      </c>
      <c r="F6664" t="str">
        <f t="shared" si="209"/>
        <v>2013</v>
      </c>
    </row>
    <row r="6665" spans="1:6" x14ac:dyDescent="0.25">
      <c r="A6665" s="5" t="s">
        <v>249</v>
      </c>
      <c r="B6665" s="3" t="s">
        <v>239</v>
      </c>
      <c r="C6665" s="3" t="s">
        <v>40</v>
      </c>
      <c r="D6665" s="4">
        <v>3163392.639037759</v>
      </c>
      <c r="E6665" t="str">
        <f t="shared" si="208"/>
        <v>Jan</v>
      </c>
      <c r="F6665" t="str">
        <f t="shared" si="209"/>
        <v>2014</v>
      </c>
    </row>
    <row r="6666" spans="1:6" x14ac:dyDescent="0.25">
      <c r="A6666" s="5" t="s">
        <v>249</v>
      </c>
      <c r="B6666" s="3" t="s">
        <v>239</v>
      </c>
      <c r="C6666" s="3" t="s">
        <v>41</v>
      </c>
      <c r="D6666" s="4">
        <v>2898476.5876893266</v>
      </c>
      <c r="E6666" t="str">
        <f t="shared" si="208"/>
        <v>Feb</v>
      </c>
      <c r="F6666" t="str">
        <f t="shared" si="209"/>
        <v>2014</v>
      </c>
    </row>
    <row r="6667" spans="1:6" x14ac:dyDescent="0.25">
      <c r="A6667" s="5" t="s">
        <v>249</v>
      </c>
      <c r="B6667" s="3" t="s">
        <v>239</v>
      </c>
      <c r="C6667" s="3" t="s">
        <v>42</v>
      </c>
      <c r="D6667" s="4">
        <v>2670692.2655615797</v>
      </c>
      <c r="E6667" t="str">
        <f t="shared" si="208"/>
        <v>Mar</v>
      </c>
      <c r="F6667" t="str">
        <f t="shared" si="209"/>
        <v>2014</v>
      </c>
    </row>
    <row r="6668" spans="1:6" x14ac:dyDescent="0.25">
      <c r="A6668" s="5" t="s">
        <v>249</v>
      </c>
      <c r="B6668" s="3" t="s">
        <v>239</v>
      </c>
      <c r="C6668" s="3" t="s">
        <v>43</v>
      </c>
      <c r="D6668" s="4">
        <v>2415076.7256700657</v>
      </c>
      <c r="E6668" t="str">
        <f t="shared" si="208"/>
        <v>Apr</v>
      </c>
      <c r="F6668" t="str">
        <f t="shared" si="209"/>
        <v>2014</v>
      </c>
    </row>
    <row r="6669" spans="1:6" x14ac:dyDescent="0.25">
      <c r="A6669" s="5" t="s">
        <v>249</v>
      </c>
      <c r="B6669" s="3" t="s">
        <v>239</v>
      </c>
      <c r="C6669" s="3" t="s">
        <v>44</v>
      </c>
      <c r="D6669" s="4">
        <v>2213802.791199713</v>
      </c>
      <c r="E6669" t="str">
        <f t="shared" si="208"/>
        <v>May</v>
      </c>
      <c r="F6669" t="str">
        <f t="shared" si="209"/>
        <v>2014</v>
      </c>
    </row>
    <row r="6670" spans="1:6" x14ac:dyDescent="0.25">
      <c r="A6670" s="5" t="s">
        <v>249</v>
      </c>
      <c r="B6670" s="3" t="s">
        <v>239</v>
      </c>
      <c r="C6670" s="3" t="s">
        <v>45</v>
      </c>
      <c r="D6670" s="4">
        <v>2011815.2073761434</v>
      </c>
      <c r="E6670" t="str">
        <f t="shared" si="208"/>
        <v>Jun</v>
      </c>
      <c r="F6670" t="str">
        <f t="shared" si="209"/>
        <v>2014</v>
      </c>
    </row>
    <row r="6671" spans="1:6" x14ac:dyDescent="0.25">
      <c r="A6671" s="5" t="s">
        <v>249</v>
      </c>
      <c r="B6671" s="3" t="s">
        <v>239</v>
      </c>
      <c r="C6671" s="3" t="s">
        <v>46</v>
      </c>
      <c r="D6671" s="4">
        <v>1894977.7463745254</v>
      </c>
      <c r="E6671" t="str">
        <f t="shared" si="208"/>
        <v>Jul</v>
      </c>
      <c r="F6671" t="str">
        <f t="shared" si="209"/>
        <v>2014</v>
      </c>
    </row>
    <row r="6672" spans="1:6" x14ac:dyDescent="0.25">
      <c r="A6672" s="5" t="s">
        <v>249</v>
      </c>
      <c r="B6672" s="3" t="s">
        <v>239</v>
      </c>
      <c r="C6672" s="3" t="s">
        <v>47</v>
      </c>
      <c r="D6672" s="4">
        <v>1818928.9527374357</v>
      </c>
      <c r="E6672" t="str">
        <f t="shared" si="208"/>
        <v>Aug</v>
      </c>
      <c r="F6672" t="str">
        <f t="shared" si="209"/>
        <v>2014</v>
      </c>
    </row>
    <row r="6673" spans="1:6" x14ac:dyDescent="0.25">
      <c r="A6673" s="5" t="s">
        <v>249</v>
      </c>
      <c r="B6673" s="3" t="s">
        <v>239</v>
      </c>
      <c r="C6673" s="3" t="s">
        <v>48</v>
      </c>
      <c r="D6673" s="4">
        <v>1769318.3624841436</v>
      </c>
      <c r="E6673" t="str">
        <f t="shared" si="208"/>
        <v>Sep</v>
      </c>
      <c r="F6673" t="str">
        <f t="shared" si="209"/>
        <v>2014</v>
      </c>
    </row>
    <row r="6674" spans="1:6" x14ac:dyDescent="0.25">
      <c r="A6674" s="5" t="s">
        <v>249</v>
      </c>
      <c r="B6674" s="3" t="s">
        <v>239</v>
      </c>
      <c r="C6674" s="3" t="s">
        <v>49</v>
      </c>
      <c r="D6674" s="4">
        <v>1711916.5577586638</v>
      </c>
      <c r="E6674" t="str">
        <f t="shared" si="208"/>
        <v>Oct</v>
      </c>
      <c r="F6674" t="str">
        <f t="shared" si="209"/>
        <v>2014</v>
      </c>
    </row>
    <row r="6675" spans="1:6" x14ac:dyDescent="0.25">
      <c r="A6675" s="5" t="s">
        <v>249</v>
      </c>
      <c r="B6675" s="3" t="s">
        <v>239</v>
      </c>
      <c r="C6675" s="3" t="s">
        <v>50</v>
      </c>
      <c r="D6675" s="4">
        <v>1657515.8269329225</v>
      </c>
      <c r="E6675" t="str">
        <f t="shared" si="208"/>
        <v>Nov</v>
      </c>
      <c r="F6675" t="str">
        <f t="shared" si="209"/>
        <v>2014</v>
      </c>
    </row>
    <row r="6676" spans="1:6" x14ac:dyDescent="0.25">
      <c r="A6676" s="5" t="s">
        <v>249</v>
      </c>
      <c r="B6676" s="3" t="s">
        <v>239</v>
      </c>
      <c r="C6676" s="3" t="s">
        <v>51</v>
      </c>
      <c r="D6676" s="4">
        <v>1608034.2304978885</v>
      </c>
      <c r="E6676" t="str">
        <f t="shared" si="208"/>
        <v>Dec</v>
      </c>
      <c r="F6676" t="str">
        <f t="shared" si="209"/>
        <v>2014</v>
      </c>
    </row>
    <row r="6677" spans="1:6" x14ac:dyDescent="0.25">
      <c r="A6677" s="5" t="s">
        <v>249</v>
      </c>
      <c r="B6677" s="3" t="s">
        <v>239</v>
      </c>
      <c r="C6677" s="3" t="s">
        <v>52</v>
      </c>
      <c r="D6677" s="4">
        <v>1553633.0476155174</v>
      </c>
      <c r="E6677" t="str">
        <f t="shared" si="208"/>
        <v>Jan</v>
      </c>
      <c r="F6677" t="str">
        <f t="shared" si="209"/>
        <v>2015</v>
      </c>
    </row>
    <row r="6678" spans="1:6" x14ac:dyDescent="0.25">
      <c r="A6678" s="5" t="s">
        <v>249</v>
      </c>
      <c r="B6678" s="3" t="s">
        <v>239</v>
      </c>
      <c r="C6678" s="3" t="s">
        <v>53</v>
      </c>
      <c r="D6678" s="4">
        <v>1520398.6556087213</v>
      </c>
      <c r="E6678" t="str">
        <f t="shared" si="208"/>
        <v>Feb</v>
      </c>
      <c r="F6678" t="str">
        <f t="shared" si="209"/>
        <v>2015</v>
      </c>
    </row>
    <row r="6679" spans="1:6" x14ac:dyDescent="0.25">
      <c r="A6679" s="5" t="s">
        <v>249</v>
      </c>
      <c r="B6679" s="3" t="s">
        <v>239</v>
      </c>
      <c r="C6679" s="3" t="s">
        <v>54</v>
      </c>
      <c r="D6679" s="4">
        <v>1484725.8688713626</v>
      </c>
      <c r="E6679" t="str">
        <f t="shared" si="208"/>
        <v>Mar</v>
      </c>
      <c r="F6679" t="str">
        <f t="shared" si="209"/>
        <v>2015</v>
      </c>
    </row>
    <row r="6680" spans="1:6" x14ac:dyDescent="0.25">
      <c r="A6680" s="5" t="s">
        <v>249</v>
      </c>
      <c r="B6680" s="3" t="s">
        <v>239</v>
      </c>
      <c r="C6680" s="3" t="s">
        <v>55</v>
      </c>
      <c r="D6680" s="4">
        <v>1468537.9393135498</v>
      </c>
      <c r="E6680" t="str">
        <f t="shared" si="208"/>
        <v>Apr</v>
      </c>
      <c r="F6680" t="str">
        <f t="shared" si="209"/>
        <v>2015</v>
      </c>
    </row>
    <row r="6681" spans="1:6" x14ac:dyDescent="0.25">
      <c r="A6681" s="5" t="s">
        <v>249</v>
      </c>
      <c r="B6681" s="3" t="s">
        <v>239</v>
      </c>
      <c r="C6681" s="3" t="s">
        <v>56</v>
      </c>
      <c r="D6681" s="4">
        <v>1431694.0981719382</v>
      </c>
      <c r="E6681" t="str">
        <f t="shared" si="208"/>
        <v>May</v>
      </c>
      <c r="F6681" t="str">
        <f t="shared" si="209"/>
        <v>2015</v>
      </c>
    </row>
    <row r="6682" spans="1:6" x14ac:dyDescent="0.25">
      <c r="A6682" s="5" t="s">
        <v>249</v>
      </c>
      <c r="B6682" s="3" t="s">
        <v>239</v>
      </c>
      <c r="C6682" s="3" t="s">
        <v>57</v>
      </c>
      <c r="D6682" s="4">
        <v>1388143.878830154</v>
      </c>
      <c r="E6682" t="str">
        <f t="shared" si="208"/>
        <v>Jun</v>
      </c>
      <c r="F6682" t="str">
        <f t="shared" si="209"/>
        <v>2015</v>
      </c>
    </row>
    <row r="6683" spans="1:6" x14ac:dyDescent="0.25">
      <c r="A6683" s="5" t="s">
        <v>249</v>
      </c>
      <c r="B6683" s="3" t="s">
        <v>239</v>
      </c>
      <c r="C6683" s="3" t="s">
        <v>58</v>
      </c>
      <c r="D6683" s="4">
        <v>1360257.5652331403</v>
      </c>
      <c r="E6683" t="str">
        <f t="shared" si="208"/>
        <v>Jul</v>
      </c>
      <c r="F6683" t="str">
        <f t="shared" si="209"/>
        <v>2015</v>
      </c>
    </row>
    <row r="6684" spans="1:6" x14ac:dyDescent="0.25">
      <c r="A6684" s="5" t="s">
        <v>249</v>
      </c>
      <c r="B6684" s="3" t="s">
        <v>239</v>
      </c>
      <c r="C6684" s="3" t="s">
        <v>59</v>
      </c>
      <c r="D6684" s="4">
        <v>1341017.1646942608</v>
      </c>
      <c r="E6684" t="str">
        <f t="shared" si="208"/>
        <v>Aug</v>
      </c>
      <c r="F6684" t="str">
        <f t="shared" si="209"/>
        <v>2015</v>
      </c>
    </row>
    <row r="6685" spans="1:6" x14ac:dyDescent="0.25">
      <c r="A6685" s="5" t="s">
        <v>249</v>
      </c>
      <c r="B6685" s="3" t="s">
        <v>239</v>
      </c>
      <c r="C6685" s="3" t="s">
        <v>60</v>
      </c>
      <c r="D6685" s="4">
        <v>1296470.6001370675</v>
      </c>
      <c r="E6685" t="str">
        <f t="shared" si="208"/>
        <v>Sep</v>
      </c>
      <c r="F6685" t="str">
        <f t="shared" si="209"/>
        <v>2015</v>
      </c>
    </row>
    <row r="6686" spans="1:6" x14ac:dyDescent="0.25">
      <c r="A6686" s="5" t="s">
        <v>249</v>
      </c>
      <c r="B6686" s="3" t="s">
        <v>239</v>
      </c>
      <c r="C6686" s="3" t="s">
        <v>61</v>
      </c>
      <c r="D6686" s="4">
        <v>1269242.5437291379</v>
      </c>
      <c r="E6686" t="str">
        <f t="shared" si="208"/>
        <v>Oct</v>
      </c>
      <c r="F6686" t="str">
        <f t="shared" si="209"/>
        <v>2015</v>
      </c>
    </row>
    <row r="6687" spans="1:6" x14ac:dyDescent="0.25">
      <c r="A6687" s="5" t="s">
        <v>249</v>
      </c>
      <c r="B6687" s="3" t="s">
        <v>239</v>
      </c>
      <c r="C6687" s="3" t="s">
        <v>62</v>
      </c>
      <c r="D6687" s="4">
        <v>1244198.6519043616</v>
      </c>
      <c r="E6687" t="str">
        <f t="shared" si="208"/>
        <v>Nov</v>
      </c>
      <c r="F6687" t="str">
        <f t="shared" si="209"/>
        <v>2015</v>
      </c>
    </row>
    <row r="6688" spans="1:6" x14ac:dyDescent="0.25">
      <c r="A6688" s="5" t="s">
        <v>249</v>
      </c>
      <c r="B6688" s="3" t="s">
        <v>239</v>
      </c>
      <c r="C6688" s="3" t="s">
        <v>63</v>
      </c>
      <c r="D6688" s="4">
        <v>1215978.4257070473</v>
      </c>
      <c r="E6688" t="str">
        <f t="shared" si="208"/>
        <v>Dec</v>
      </c>
      <c r="F6688" t="str">
        <f t="shared" si="209"/>
        <v>2015</v>
      </c>
    </row>
    <row r="6689" spans="1:6" x14ac:dyDescent="0.25">
      <c r="A6689" s="5" t="s">
        <v>249</v>
      </c>
      <c r="B6689" s="3" t="s">
        <v>239</v>
      </c>
      <c r="C6689" s="3" t="s">
        <v>64</v>
      </c>
      <c r="D6689" s="4">
        <v>1186303.5532675707</v>
      </c>
      <c r="E6689" t="str">
        <f t="shared" si="208"/>
        <v>Jan</v>
      </c>
      <c r="F6689" t="str">
        <f t="shared" si="209"/>
        <v>2016</v>
      </c>
    </row>
    <row r="6690" spans="1:6" x14ac:dyDescent="0.25">
      <c r="A6690" s="5" t="s">
        <v>249</v>
      </c>
      <c r="B6690" s="3" t="s">
        <v>239</v>
      </c>
      <c r="C6690" s="3" t="s">
        <v>65</v>
      </c>
      <c r="D6690" s="4">
        <v>1166938.8394145602</v>
      </c>
      <c r="E6690" t="str">
        <f t="shared" si="208"/>
        <v>Feb</v>
      </c>
      <c r="F6690" t="str">
        <f t="shared" si="209"/>
        <v>2016</v>
      </c>
    </row>
    <row r="6691" spans="1:6" x14ac:dyDescent="0.25">
      <c r="A6691" s="5" t="s">
        <v>249</v>
      </c>
      <c r="B6691" s="3" t="s">
        <v>239</v>
      </c>
      <c r="C6691" s="3" t="s">
        <v>66</v>
      </c>
      <c r="D6691" s="4">
        <v>1161974.3169873902</v>
      </c>
      <c r="E6691" t="str">
        <f t="shared" si="208"/>
        <v>Mar</v>
      </c>
      <c r="F6691" t="str">
        <f t="shared" si="209"/>
        <v>2016</v>
      </c>
    </row>
    <row r="6692" spans="1:6" x14ac:dyDescent="0.25">
      <c r="A6692" s="5" t="s">
        <v>249</v>
      </c>
      <c r="B6692" s="3" t="s">
        <v>239</v>
      </c>
      <c r="C6692" s="3" t="s">
        <v>67</v>
      </c>
      <c r="D6692" s="4">
        <v>1136271.8874243472</v>
      </c>
      <c r="E6692" t="str">
        <f t="shared" si="208"/>
        <v>Apr</v>
      </c>
      <c r="F6692" t="str">
        <f t="shared" si="209"/>
        <v>2016</v>
      </c>
    </row>
    <row r="6693" spans="1:6" x14ac:dyDescent="0.25">
      <c r="A6693" s="5" t="s">
        <v>249</v>
      </c>
      <c r="B6693" s="3" t="s">
        <v>239</v>
      </c>
      <c r="C6693" s="3" t="s">
        <v>68</v>
      </c>
      <c r="D6693" s="4">
        <v>1118969.1567023552</v>
      </c>
      <c r="E6693" t="str">
        <f t="shared" si="208"/>
        <v>May</v>
      </c>
      <c r="F6693" t="str">
        <f t="shared" si="209"/>
        <v>2016</v>
      </c>
    </row>
    <row r="6694" spans="1:6" x14ac:dyDescent="0.25">
      <c r="A6694" s="5" t="s">
        <v>249</v>
      </c>
      <c r="B6694" s="3" t="s">
        <v>239</v>
      </c>
      <c r="C6694" s="3" t="s">
        <v>69</v>
      </c>
      <c r="D6694" s="4">
        <v>1088356.0754553345</v>
      </c>
      <c r="E6694" t="str">
        <f t="shared" si="208"/>
        <v>Jun</v>
      </c>
      <c r="F6694" t="str">
        <f t="shared" si="209"/>
        <v>2016</v>
      </c>
    </row>
    <row r="6695" spans="1:6" x14ac:dyDescent="0.25">
      <c r="A6695" s="5" t="s">
        <v>249</v>
      </c>
      <c r="B6695" s="3" t="s">
        <v>239</v>
      </c>
      <c r="C6695" s="3" t="s">
        <v>70</v>
      </c>
      <c r="D6695" s="4">
        <v>1066333.6380254044</v>
      </c>
      <c r="E6695" t="str">
        <f t="shared" si="208"/>
        <v>Jul</v>
      </c>
      <c r="F6695" t="str">
        <f t="shared" si="209"/>
        <v>2016</v>
      </c>
    </row>
    <row r="6696" spans="1:6" x14ac:dyDescent="0.25">
      <c r="A6696" s="5" t="s">
        <v>249</v>
      </c>
      <c r="B6696" s="3" t="s">
        <v>239</v>
      </c>
      <c r="C6696" s="3" t="s">
        <v>71</v>
      </c>
      <c r="D6696" s="4">
        <v>1044003.1073476762</v>
      </c>
      <c r="E6696" t="str">
        <f t="shared" si="208"/>
        <v>Aug</v>
      </c>
      <c r="F6696" t="str">
        <f t="shared" si="209"/>
        <v>2016</v>
      </c>
    </row>
    <row r="6697" spans="1:6" x14ac:dyDescent="0.25">
      <c r="A6697" s="5" t="s">
        <v>249</v>
      </c>
      <c r="B6697" s="3" t="s">
        <v>239</v>
      </c>
      <c r="C6697" s="3" t="s">
        <v>72</v>
      </c>
      <c r="D6697" s="4">
        <v>1020412.1908698251</v>
      </c>
      <c r="E6697" t="str">
        <f t="shared" si="208"/>
        <v>Sep</v>
      </c>
      <c r="F6697" t="str">
        <f t="shared" si="209"/>
        <v>2016</v>
      </c>
    </row>
    <row r="6698" spans="1:6" x14ac:dyDescent="0.25">
      <c r="A6698" s="5" t="s">
        <v>249</v>
      </c>
      <c r="B6698" s="3" t="s">
        <v>239</v>
      </c>
      <c r="C6698" s="3" t="s">
        <v>73</v>
      </c>
      <c r="D6698" s="4">
        <v>1000586.7287495135</v>
      </c>
      <c r="E6698" t="str">
        <f t="shared" si="208"/>
        <v>Oct</v>
      </c>
      <c r="F6698" t="str">
        <f t="shared" si="209"/>
        <v>2016</v>
      </c>
    </row>
    <row r="6699" spans="1:6" x14ac:dyDescent="0.25">
      <c r="A6699" s="5" t="s">
        <v>249</v>
      </c>
      <c r="B6699" s="3" t="s">
        <v>239</v>
      </c>
      <c r="C6699" s="3" t="s">
        <v>74</v>
      </c>
      <c r="D6699" s="4">
        <v>982736.68802203692</v>
      </c>
      <c r="E6699" t="str">
        <f t="shared" si="208"/>
        <v>Nov</v>
      </c>
      <c r="F6699" t="str">
        <f t="shared" si="209"/>
        <v>2016</v>
      </c>
    </row>
    <row r="6700" spans="1:6" x14ac:dyDescent="0.25">
      <c r="A6700" s="5" t="s">
        <v>249</v>
      </c>
      <c r="B6700" s="3" t="s">
        <v>239</v>
      </c>
      <c r="C6700" s="3" t="s">
        <v>75</v>
      </c>
      <c r="D6700" s="4">
        <v>961295.88148851949</v>
      </c>
      <c r="E6700" t="str">
        <f t="shared" si="208"/>
        <v>Dec</v>
      </c>
      <c r="F6700" t="str">
        <f t="shared" si="209"/>
        <v>2016</v>
      </c>
    </row>
    <row r="6701" spans="1:6" x14ac:dyDescent="0.25">
      <c r="A6701" s="5" t="s">
        <v>249</v>
      </c>
      <c r="B6701" s="3" t="s">
        <v>239</v>
      </c>
      <c r="C6701" s="3" t="s">
        <v>76</v>
      </c>
      <c r="D6701" s="4">
        <v>935385.4987663473</v>
      </c>
      <c r="E6701" t="str">
        <f t="shared" si="208"/>
        <v>Jan</v>
      </c>
      <c r="F6701" t="str">
        <f t="shared" si="209"/>
        <v>2017</v>
      </c>
    </row>
    <row r="6702" spans="1:6" x14ac:dyDescent="0.25">
      <c r="A6702" s="5" t="s">
        <v>249</v>
      </c>
      <c r="B6702" s="3" t="s">
        <v>239</v>
      </c>
      <c r="C6702" s="3" t="s">
        <v>77</v>
      </c>
      <c r="D6702" s="4">
        <v>920151.92274316726</v>
      </c>
      <c r="E6702" t="str">
        <f t="shared" si="208"/>
        <v>Feb</v>
      </c>
      <c r="F6702" t="str">
        <f t="shared" si="209"/>
        <v>2017</v>
      </c>
    </row>
    <row r="6703" spans="1:6" x14ac:dyDescent="0.25">
      <c r="A6703" s="5" t="s">
        <v>249</v>
      </c>
      <c r="B6703" s="3" t="s">
        <v>239</v>
      </c>
      <c r="C6703" s="3" t="s">
        <v>78</v>
      </c>
      <c r="D6703" s="4">
        <v>888799.01308099809</v>
      </c>
      <c r="E6703" t="str">
        <f t="shared" si="208"/>
        <v>Mar</v>
      </c>
      <c r="F6703" t="str">
        <f t="shared" si="209"/>
        <v>2017</v>
      </c>
    </row>
    <row r="6704" spans="1:6" x14ac:dyDescent="0.25">
      <c r="A6704" s="5" t="s">
        <v>249</v>
      </c>
      <c r="B6704" s="3" t="s">
        <v>239</v>
      </c>
      <c r="C6704" s="3" t="s">
        <v>79</v>
      </c>
      <c r="D6704" s="4">
        <v>874389.56758088269</v>
      </c>
      <c r="E6704" t="str">
        <f t="shared" si="208"/>
        <v>Apr</v>
      </c>
      <c r="F6704" t="str">
        <f t="shared" si="209"/>
        <v>2017</v>
      </c>
    </row>
    <row r="6705" spans="1:6" x14ac:dyDescent="0.25">
      <c r="A6705" s="5" t="s">
        <v>249</v>
      </c>
      <c r="B6705" s="3" t="s">
        <v>239</v>
      </c>
      <c r="C6705" s="3" t="s">
        <v>80</v>
      </c>
      <c r="D6705" s="4">
        <v>862787.35850565974</v>
      </c>
      <c r="E6705" t="str">
        <f t="shared" si="208"/>
        <v>May</v>
      </c>
      <c r="F6705" t="str">
        <f t="shared" si="209"/>
        <v>2017</v>
      </c>
    </row>
    <row r="6706" spans="1:6" x14ac:dyDescent="0.25">
      <c r="A6706" s="5" t="s">
        <v>249</v>
      </c>
      <c r="B6706" s="3" t="s">
        <v>239</v>
      </c>
      <c r="C6706" s="3" t="s">
        <v>81</v>
      </c>
      <c r="D6706" s="4">
        <v>839637.67923850007</v>
      </c>
      <c r="E6706" t="str">
        <f t="shared" si="208"/>
        <v>Jun</v>
      </c>
      <c r="F6706" t="str">
        <f t="shared" si="209"/>
        <v>2017</v>
      </c>
    </row>
    <row r="6707" spans="1:6" x14ac:dyDescent="0.25">
      <c r="A6707" s="5" t="s">
        <v>249</v>
      </c>
      <c r="B6707" s="3" t="s">
        <v>239</v>
      </c>
      <c r="C6707" s="3" t="s">
        <v>82</v>
      </c>
      <c r="D6707" s="4">
        <v>827391.80460412218</v>
      </c>
      <c r="E6707" t="str">
        <f t="shared" si="208"/>
        <v>Jul</v>
      </c>
      <c r="F6707" t="str">
        <f t="shared" si="209"/>
        <v>2017</v>
      </c>
    </row>
    <row r="6708" spans="1:6" x14ac:dyDescent="0.25">
      <c r="A6708" s="5" t="s">
        <v>249</v>
      </c>
      <c r="B6708" s="3" t="s">
        <v>239</v>
      </c>
      <c r="C6708" s="3" t="s">
        <v>83</v>
      </c>
      <c r="D6708" s="4">
        <v>816618.81545379083</v>
      </c>
      <c r="E6708" t="str">
        <f t="shared" si="208"/>
        <v>Aug</v>
      </c>
      <c r="F6708" t="str">
        <f t="shared" si="209"/>
        <v>2017</v>
      </c>
    </row>
    <row r="6709" spans="1:6" x14ac:dyDescent="0.25">
      <c r="A6709" s="5" t="s">
        <v>249</v>
      </c>
      <c r="B6709" s="3" t="s">
        <v>239</v>
      </c>
      <c r="C6709" s="3" t="s">
        <v>84</v>
      </c>
      <c r="D6709" s="4">
        <v>797978.61176550563</v>
      </c>
      <c r="E6709" t="str">
        <f t="shared" si="208"/>
        <v>Sep</v>
      </c>
      <c r="F6709" t="str">
        <f t="shared" si="209"/>
        <v>2017</v>
      </c>
    </row>
    <row r="6710" spans="1:6" x14ac:dyDescent="0.25">
      <c r="A6710" s="5" t="s">
        <v>249</v>
      </c>
      <c r="B6710" s="3" t="s">
        <v>239</v>
      </c>
      <c r="C6710" s="3" t="s">
        <v>85</v>
      </c>
      <c r="D6710" s="4">
        <v>782510.43252326094</v>
      </c>
      <c r="E6710" t="str">
        <f t="shared" si="208"/>
        <v>Oct</v>
      </c>
      <c r="F6710" t="str">
        <f t="shared" si="209"/>
        <v>2017</v>
      </c>
    </row>
    <row r="6711" spans="1:6" x14ac:dyDescent="0.25">
      <c r="A6711" s="5" t="s">
        <v>249</v>
      </c>
      <c r="B6711" s="3" t="s">
        <v>239</v>
      </c>
      <c r="C6711" s="3" t="s">
        <v>86</v>
      </c>
      <c r="D6711" s="4">
        <v>768517.41195450129</v>
      </c>
      <c r="E6711" t="str">
        <f t="shared" si="208"/>
        <v>Nov</v>
      </c>
      <c r="F6711" t="str">
        <f t="shared" si="209"/>
        <v>2017</v>
      </c>
    </row>
    <row r="6712" spans="1:6" x14ac:dyDescent="0.25">
      <c r="A6712" s="5" t="s">
        <v>249</v>
      </c>
      <c r="B6712" s="3" t="s">
        <v>239</v>
      </c>
      <c r="C6712" s="3" t="s">
        <v>87</v>
      </c>
      <c r="D6712" s="4">
        <v>750050.76150134567</v>
      </c>
      <c r="E6712" t="str">
        <f t="shared" si="208"/>
        <v>Dec</v>
      </c>
      <c r="F6712" t="str">
        <f t="shared" si="209"/>
        <v>2017</v>
      </c>
    </row>
    <row r="6713" spans="1:6" x14ac:dyDescent="0.25">
      <c r="A6713" s="5" t="s">
        <v>249</v>
      </c>
      <c r="B6713" s="3" t="s">
        <v>239</v>
      </c>
      <c r="C6713" s="3" t="s">
        <v>88</v>
      </c>
      <c r="D6713" s="4">
        <v>731304.23486397672</v>
      </c>
      <c r="E6713" t="str">
        <f t="shared" si="208"/>
        <v>Jan</v>
      </c>
      <c r="F6713" t="str">
        <f t="shared" si="209"/>
        <v>2018</v>
      </c>
    </row>
    <row r="6714" spans="1:6" x14ac:dyDescent="0.25">
      <c r="A6714" s="5" t="s">
        <v>249</v>
      </c>
      <c r="B6714" s="3" t="s">
        <v>239</v>
      </c>
      <c r="C6714" s="3" t="s">
        <v>89</v>
      </c>
      <c r="D6714" s="4">
        <v>724262.23222898692</v>
      </c>
      <c r="E6714" t="str">
        <f t="shared" si="208"/>
        <v>Feb</v>
      </c>
      <c r="F6714" t="str">
        <f t="shared" si="209"/>
        <v>2018</v>
      </c>
    </row>
    <row r="6715" spans="1:6" x14ac:dyDescent="0.25">
      <c r="A6715" s="5" t="s">
        <v>249</v>
      </c>
      <c r="B6715" s="3" t="s">
        <v>239</v>
      </c>
      <c r="C6715" s="3" t="s">
        <v>90</v>
      </c>
      <c r="D6715" s="4">
        <v>705879.09843213216</v>
      </c>
      <c r="E6715" t="str">
        <f t="shared" si="208"/>
        <v>Mar</v>
      </c>
      <c r="F6715" t="str">
        <f t="shared" si="209"/>
        <v>2018</v>
      </c>
    </row>
    <row r="6716" spans="1:6" x14ac:dyDescent="0.25">
      <c r="A6716" s="5" t="s">
        <v>249</v>
      </c>
      <c r="B6716" s="3" t="s">
        <v>239</v>
      </c>
      <c r="C6716" s="3" t="s">
        <v>91</v>
      </c>
      <c r="D6716" s="4">
        <v>695254.95992102637</v>
      </c>
      <c r="E6716" t="str">
        <f t="shared" si="208"/>
        <v>Apr</v>
      </c>
      <c r="F6716" t="str">
        <f t="shared" si="209"/>
        <v>2018</v>
      </c>
    </row>
    <row r="6717" spans="1:6" x14ac:dyDescent="0.25">
      <c r="A6717" s="5" t="s">
        <v>249</v>
      </c>
      <c r="B6717" s="3" t="s">
        <v>239</v>
      </c>
      <c r="C6717" s="3" t="s">
        <v>92</v>
      </c>
      <c r="D6717" s="4">
        <v>689489.30373748078</v>
      </c>
      <c r="E6717" t="str">
        <f t="shared" si="208"/>
        <v>May</v>
      </c>
      <c r="F6717" t="str">
        <f t="shared" si="209"/>
        <v>2018</v>
      </c>
    </row>
    <row r="6718" spans="1:6" x14ac:dyDescent="0.25">
      <c r="A6718" s="5" t="s">
        <v>249</v>
      </c>
      <c r="B6718" s="3" t="s">
        <v>239</v>
      </c>
      <c r="C6718" s="3" t="s">
        <v>93</v>
      </c>
      <c r="D6718" s="4">
        <v>672488.62760156859</v>
      </c>
      <c r="E6718" t="str">
        <f t="shared" si="208"/>
        <v>Jun</v>
      </c>
      <c r="F6718" t="str">
        <f t="shared" si="209"/>
        <v>2018</v>
      </c>
    </row>
    <row r="6719" spans="1:6" x14ac:dyDescent="0.25">
      <c r="A6719" s="5" t="s">
        <v>249</v>
      </c>
      <c r="B6719" s="3" t="s">
        <v>239</v>
      </c>
      <c r="C6719" s="3" t="s">
        <v>94</v>
      </c>
      <c r="D6719" s="4">
        <v>658934.92778000829</v>
      </c>
      <c r="E6719" t="str">
        <f t="shared" si="208"/>
        <v>Jul</v>
      </c>
      <c r="F6719" t="str">
        <f t="shared" si="209"/>
        <v>2018</v>
      </c>
    </row>
    <row r="6720" spans="1:6" x14ac:dyDescent="0.25">
      <c r="A6720" s="5" t="s">
        <v>249</v>
      </c>
      <c r="B6720" s="3" t="s">
        <v>239</v>
      </c>
      <c r="C6720" s="3" t="s">
        <v>95</v>
      </c>
      <c r="D6720" s="4">
        <v>647818.00009204017</v>
      </c>
      <c r="E6720" t="str">
        <f t="shared" si="208"/>
        <v>Aug</v>
      </c>
      <c r="F6720" t="str">
        <f t="shared" si="209"/>
        <v>2018</v>
      </c>
    </row>
    <row r="6721" spans="1:6" x14ac:dyDescent="0.25">
      <c r="A6721" s="5" t="s">
        <v>249</v>
      </c>
      <c r="B6721" s="3" t="s">
        <v>239</v>
      </c>
      <c r="C6721" s="3" t="s">
        <v>96</v>
      </c>
      <c r="D6721" s="4">
        <v>635357.36639699433</v>
      </c>
      <c r="E6721" t="str">
        <f t="shared" si="208"/>
        <v>Sep</v>
      </c>
      <c r="F6721" t="str">
        <f t="shared" si="209"/>
        <v>2018</v>
      </c>
    </row>
    <row r="6722" spans="1:6" x14ac:dyDescent="0.25">
      <c r="A6722" s="5" t="s">
        <v>249</v>
      </c>
      <c r="B6722" s="3" t="s">
        <v>239</v>
      </c>
      <c r="C6722" s="3" t="s">
        <v>97</v>
      </c>
      <c r="D6722" s="4">
        <v>622787.04619561764</v>
      </c>
      <c r="E6722" t="str">
        <f t="shared" si="208"/>
        <v>Oct</v>
      </c>
      <c r="F6722" t="str">
        <f t="shared" si="209"/>
        <v>2018</v>
      </c>
    </row>
    <row r="6723" spans="1:6" x14ac:dyDescent="0.25">
      <c r="A6723" s="5" t="s">
        <v>249</v>
      </c>
      <c r="B6723" s="3" t="s">
        <v>239</v>
      </c>
      <c r="C6723" s="3" t="s">
        <v>98</v>
      </c>
      <c r="D6723" s="4">
        <v>613618.08281058387</v>
      </c>
      <c r="E6723" t="str">
        <f t="shared" ref="E6723:E6786" si="210">MID(C6723,1,3)</f>
        <v>Nov</v>
      </c>
      <c r="F6723" t="str">
        <f t="shared" ref="F6723:F6786" si="211">MID(C6723,5,4)</f>
        <v>2018</v>
      </c>
    </row>
    <row r="6724" spans="1:6" x14ac:dyDescent="0.25">
      <c r="A6724" s="5" t="s">
        <v>249</v>
      </c>
      <c r="B6724" s="3" t="s">
        <v>239</v>
      </c>
      <c r="C6724" s="3" t="s">
        <v>99</v>
      </c>
      <c r="D6724" s="4">
        <v>602099.14899519214</v>
      </c>
      <c r="E6724" t="str">
        <f t="shared" si="210"/>
        <v>Dec</v>
      </c>
      <c r="F6724" t="str">
        <f t="shared" si="211"/>
        <v>2018</v>
      </c>
    </row>
    <row r="6725" spans="1:6" x14ac:dyDescent="0.25">
      <c r="A6725" s="5" t="s">
        <v>249</v>
      </c>
      <c r="B6725" s="3" t="s">
        <v>239</v>
      </c>
      <c r="C6725" s="3" t="s">
        <v>100</v>
      </c>
      <c r="D6725" s="4">
        <v>588552.04896003637</v>
      </c>
      <c r="E6725" t="str">
        <f t="shared" si="210"/>
        <v>Jan</v>
      </c>
      <c r="F6725" t="str">
        <f t="shared" si="211"/>
        <v>2019</v>
      </c>
    </row>
    <row r="6726" spans="1:6" x14ac:dyDescent="0.25">
      <c r="A6726" s="5" t="s">
        <v>249</v>
      </c>
      <c r="B6726" s="3" t="s">
        <v>239</v>
      </c>
      <c r="C6726" s="3" t="s">
        <v>101</v>
      </c>
      <c r="D6726" s="4">
        <v>583753.72787772445</v>
      </c>
      <c r="E6726" t="str">
        <f t="shared" si="210"/>
        <v>Feb</v>
      </c>
      <c r="F6726" t="str">
        <f t="shared" si="211"/>
        <v>2019</v>
      </c>
    </row>
    <row r="6727" spans="1:6" x14ac:dyDescent="0.25">
      <c r="A6727" s="5" t="s">
        <v>249</v>
      </c>
      <c r="B6727" s="3" t="s">
        <v>239</v>
      </c>
      <c r="C6727" s="3" t="s">
        <v>102</v>
      </c>
      <c r="D6727" s="4">
        <v>569291.82589019055</v>
      </c>
      <c r="E6727" t="str">
        <f t="shared" si="210"/>
        <v>Mar</v>
      </c>
      <c r="F6727" t="str">
        <f t="shared" si="211"/>
        <v>2019</v>
      </c>
    </row>
    <row r="6728" spans="1:6" x14ac:dyDescent="0.25">
      <c r="A6728" s="5" t="s">
        <v>249</v>
      </c>
      <c r="B6728" s="3" t="s">
        <v>239</v>
      </c>
      <c r="C6728" s="3" t="s">
        <v>103</v>
      </c>
      <c r="D6728" s="4">
        <v>561291.48775582737</v>
      </c>
      <c r="E6728" t="str">
        <f t="shared" si="210"/>
        <v>Apr</v>
      </c>
      <c r="F6728" t="str">
        <f t="shared" si="211"/>
        <v>2019</v>
      </c>
    </row>
    <row r="6729" spans="1:6" x14ac:dyDescent="0.25">
      <c r="A6729" s="5" t="s">
        <v>249</v>
      </c>
      <c r="B6729" s="3" t="s">
        <v>239</v>
      </c>
      <c r="C6729" s="3" t="s">
        <v>104</v>
      </c>
      <c r="D6729" s="4">
        <v>556417.50432863471</v>
      </c>
      <c r="E6729" t="str">
        <f t="shared" si="210"/>
        <v>May</v>
      </c>
      <c r="F6729" t="str">
        <f t="shared" si="211"/>
        <v>2019</v>
      </c>
    </row>
    <row r="6730" spans="1:6" x14ac:dyDescent="0.25">
      <c r="A6730" s="5" t="s">
        <v>249</v>
      </c>
      <c r="B6730" s="3" t="s">
        <v>239</v>
      </c>
      <c r="C6730" s="3" t="s">
        <v>105</v>
      </c>
      <c r="D6730" s="4">
        <v>542467.13646166539</v>
      </c>
      <c r="E6730" t="str">
        <f t="shared" si="210"/>
        <v>Jun</v>
      </c>
      <c r="F6730" t="str">
        <f t="shared" si="211"/>
        <v>2019</v>
      </c>
    </row>
    <row r="6731" spans="1:6" x14ac:dyDescent="0.25">
      <c r="A6731" s="5" t="s">
        <v>249</v>
      </c>
      <c r="B6731" s="3" t="s">
        <v>239</v>
      </c>
      <c r="C6731" s="3" t="s">
        <v>106</v>
      </c>
      <c r="D6731" s="4">
        <v>536126.82473434438</v>
      </c>
      <c r="E6731" t="str">
        <f t="shared" si="210"/>
        <v>Jul</v>
      </c>
      <c r="F6731" t="str">
        <f t="shared" si="211"/>
        <v>2019</v>
      </c>
    </row>
    <row r="6732" spans="1:6" x14ac:dyDescent="0.25">
      <c r="A6732" s="5" t="s">
        <v>249</v>
      </c>
      <c r="B6732" s="3" t="s">
        <v>239</v>
      </c>
      <c r="C6732" s="3" t="s">
        <v>107</v>
      </c>
      <c r="D6732" s="4">
        <v>526893.43775189295</v>
      </c>
      <c r="E6732" t="str">
        <f t="shared" si="210"/>
        <v>Aug</v>
      </c>
      <c r="F6732" t="str">
        <f t="shared" si="211"/>
        <v>2019</v>
      </c>
    </row>
    <row r="6733" spans="1:6" x14ac:dyDescent="0.25">
      <c r="A6733" s="5" t="s">
        <v>249</v>
      </c>
      <c r="B6733" s="3" t="s">
        <v>239</v>
      </c>
      <c r="C6733" s="3" t="s">
        <v>108</v>
      </c>
      <c r="D6733" s="4">
        <v>513804.44394313724</v>
      </c>
      <c r="E6733" t="str">
        <f t="shared" si="210"/>
        <v>Sep</v>
      </c>
      <c r="F6733" t="str">
        <f t="shared" si="211"/>
        <v>2019</v>
      </c>
    </row>
    <row r="6734" spans="1:6" x14ac:dyDescent="0.25">
      <c r="A6734" s="5" t="s">
        <v>249</v>
      </c>
      <c r="B6734" s="3" t="s">
        <v>239</v>
      </c>
      <c r="C6734" s="3" t="s">
        <v>109</v>
      </c>
      <c r="D6734" s="4">
        <v>505044.30441972299</v>
      </c>
      <c r="E6734" t="str">
        <f t="shared" si="210"/>
        <v>Oct</v>
      </c>
      <c r="F6734" t="str">
        <f t="shared" si="211"/>
        <v>2019</v>
      </c>
    </row>
    <row r="6735" spans="1:6" x14ac:dyDescent="0.25">
      <c r="A6735" s="5" t="s">
        <v>249</v>
      </c>
      <c r="B6735" s="3" t="s">
        <v>239</v>
      </c>
      <c r="C6735" s="3" t="s">
        <v>110</v>
      </c>
      <c r="D6735" s="4">
        <v>499373.87357699487</v>
      </c>
      <c r="E6735" t="str">
        <f t="shared" si="210"/>
        <v>Nov</v>
      </c>
      <c r="F6735" t="str">
        <f t="shared" si="211"/>
        <v>2019</v>
      </c>
    </row>
    <row r="6736" spans="1:6" x14ac:dyDescent="0.25">
      <c r="A6736" s="5" t="s">
        <v>249</v>
      </c>
      <c r="B6736" s="3" t="s">
        <v>239</v>
      </c>
      <c r="C6736" s="3" t="s">
        <v>111</v>
      </c>
      <c r="D6736" s="4">
        <v>489665.42337954219</v>
      </c>
      <c r="E6736" t="str">
        <f t="shared" si="210"/>
        <v>Dec</v>
      </c>
      <c r="F6736" t="str">
        <f t="shared" si="211"/>
        <v>2019</v>
      </c>
    </row>
    <row r="6737" spans="1:6" x14ac:dyDescent="0.25">
      <c r="A6737" s="5" t="s">
        <v>249</v>
      </c>
      <c r="B6737" s="3" t="s">
        <v>239</v>
      </c>
      <c r="C6737" s="3" t="s">
        <v>112</v>
      </c>
      <c r="D6737" s="4">
        <v>481512.45352871565</v>
      </c>
      <c r="E6737" t="str">
        <f t="shared" si="210"/>
        <v>Jan</v>
      </c>
      <c r="F6737" t="str">
        <f t="shared" si="211"/>
        <v>2020</v>
      </c>
    </row>
    <row r="6738" spans="1:6" x14ac:dyDescent="0.25">
      <c r="A6738" s="5" t="s">
        <v>249</v>
      </c>
      <c r="B6738" s="3" t="s">
        <v>239</v>
      </c>
      <c r="C6738" s="3" t="s">
        <v>113</v>
      </c>
      <c r="D6738" s="4">
        <v>479827.04039925395</v>
      </c>
      <c r="E6738" t="str">
        <f t="shared" si="210"/>
        <v>Feb</v>
      </c>
      <c r="F6738" t="str">
        <f t="shared" si="211"/>
        <v>2020</v>
      </c>
    </row>
    <row r="6739" spans="1:6" x14ac:dyDescent="0.25">
      <c r="A6739" s="5" t="s">
        <v>249</v>
      </c>
      <c r="B6739" s="3" t="s">
        <v>239</v>
      </c>
      <c r="C6739" s="3" t="s">
        <v>114</v>
      </c>
      <c r="D6739" s="4">
        <v>464760.05364282196</v>
      </c>
      <c r="E6739" t="str">
        <f t="shared" si="210"/>
        <v>Mar</v>
      </c>
      <c r="F6739" t="str">
        <f t="shared" si="211"/>
        <v>2020</v>
      </c>
    </row>
    <row r="6740" spans="1:6" x14ac:dyDescent="0.25">
      <c r="A6740" s="5" t="s">
        <v>249</v>
      </c>
      <c r="B6740" s="3" t="s">
        <v>239</v>
      </c>
      <c r="C6740" s="3" t="s">
        <v>115</v>
      </c>
      <c r="D6740" s="4">
        <v>455878.861768918</v>
      </c>
      <c r="E6740" t="str">
        <f t="shared" si="210"/>
        <v>Apr</v>
      </c>
      <c r="F6740" t="str">
        <f t="shared" si="211"/>
        <v>2020</v>
      </c>
    </row>
    <row r="6741" spans="1:6" x14ac:dyDescent="0.25">
      <c r="A6741" s="5" t="s">
        <v>249</v>
      </c>
      <c r="B6741" s="3" t="s">
        <v>239</v>
      </c>
      <c r="C6741" s="3" t="s">
        <v>116</v>
      </c>
      <c r="D6741" s="4">
        <v>456764.46933410573</v>
      </c>
      <c r="E6741" t="str">
        <f t="shared" si="210"/>
        <v>May</v>
      </c>
      <c r="F6741" t="str">
        <f t="shared" si="211"/>
        <v>2020</v>
      </c>
    </row>
    <row r="6742" spans="1:6" x14ac:dyDescent="0.25">
      <c r="A6742" s="5" t="s">
        <v>249</v>
      </c>
      <c r="B6742" s="3" t="s">
        <v>239</v>
      </c>
      <c r="C6742" s="3" t="s">
        <v>117</v>
      </c>
      <c r="D6742" s="4">
        <v>446136.46838784229</v>
      </c>
      <c r="E6742" t="str">
        <f t="shared" si="210"/>
        <v>Jun</v>
      </c>
      <c r="F6742" t="str">
        <f t="shared" si="211"/>
        <v>2020</v>
      </c>
    </row>
    <row r="6743" spans="1:6" x14ac:dyDescent="0.25">
      <c r="A6743" s="5" t="s">
        <v>249</v>
      </c>
      <c r="B6743" s="3" t="s">
        <v>239</v>
      </c>
      <c r="C6743" s="3" t="s">
        <v>118</v>
      </c>
      <c r="D6743" s="4">
        <v>438062.11605142266</v>
      </c>
      <c r="E6743" t="str">
        <f t="shared" si="210"/>
        <v>Jul</v>
      </c>
      <c r="F6743" t="str">
        <f t="shared" si="211"/>
        <v>2020</v>
      </c>
    </row>
    <row r="6744" spans="1:6" x14ac:dyDescent="0.25">
      <c r="A6744" s="5" t="s">
        <v>249</v>
      </c>
      <c r="B6744" s="3" t="s">
        <v>239</v>
      </c>
      <c r="C6744" s="3" t="s">
        <v>119</v>
      </c>
      <c r="D6744" s="4">
        <v>430237.42458361085</v>
      </c>
      <c r="E6744" t="str">
        <f t="shared" si="210"/>
        <v>Aug</v>
      </c>
      <c r="F6744" t="str">
        <f t="shared" si="211"/>
        <v>2020</v>
      </c>
    </row>
    <row r="6745" spans="1:6" x14ac:dyDescent="0.25">
      <c r="A6745" s="5" t="s">
        <v>249</v>
      </c>
      <c r="B6745" s="3" t="s">
        <v>239</v>
      </c>
      <c r="C6745" s="3" t="s">
        <v>120</v>
      </c>
      <c r="D6745" s="4">
        <v>421335.96360790904</v>
      </c>
      <c r="E6745" t="str">
        <f t="shared" si="210"/>
        <v>Sep</v>
      </c>
      <c r="F6745" t="str">
        <f t="shared" si="211"/>
        <v>2020</v>
      </c>
    </row>
    <row r="6746" spans="1:6" x14ac:dyDescent="0.25">
      <c r="A6746" s="5" t="s">
        <v>249</v>
      </c>
      <c r="B6746" s="3" t="s">
        <v>239</v>
      </c>
      <c r="C6746" s="3" t="s">
        <v>121</v>
      </c>
      <c r="D6746" s="4">
        <v>417321.52549306012</v>
      </c>
      <c r="E6746" t="str">
        <f t="shared" si="210"/>
        <v>Oct</v>
      </c>
      <c r="F6746" t="str">
        <f t="shared" si="211"/>
        <v>2020</v>
      </c>
    </row>
    <row r="6747" spans="1:6" x14ac:dyDescent="0.25">
      <c r="A6747" s="5" t="s">
        <v>249</v>
      </c>
      <c r="B6747" s="3" t="s">
        <v>239</v>
      </c>
      <c r="C6747" s="3" t="s">
        <v>122</v>
      </c>
      <c r="D6747" s="4">
        <v>413097.73663164466</v>
      </c>
      <c r="E6747" t="str">
        <f t="shared" si="210"/>
        <v>Nov</v>
      </c>
      <c r="F6747" t="str">
        <f t="shared" si="211"/>
        <v>2020</v>
      </c>
    </row>
    <row r="6748" spans="1:6" x14ac:dyDescent="0.25">
      <c r="A6748" s="5" t="s">
        <v>249</v>
      </c>
      <c r="B6748" s="3" t="s">
        <v>239</v>
      </c>
      <c r="C6748" s="3" t="s">
        <v>123</v>
      </c>
      <c r="D6748" s="4">
        <v>401162.3687013404</v>
      </c>
      <c r="E6748" t="str">
        <f t="shared" si="210"/>
        <v>Dec</v>
      </c>
      <c r="F6748" t="str">
        <f t="shared" si="211"/>
        <v>2020</v>
      </c>
    </row>
    <row r="6749" spans="1:6" x14ac:dyDescent="0.25">
      <c r="A6749" s="5" t="s">
        <v>249</v>
      </c>
      <c r="B6749" s="3" t="s">
        <v>239</v>
      </c>
      <c r="C6749" s="3" t="s">
        <v>124</v>
      </c>
      <c r="D6749" s="4">
        <v>393017.67860183492</v>
      </c>
      <c r="E6749" t="str">
        <f t="shared" si="210"/>
        <v>Jan</v>
      </c>
      <c r="F6749" t="str">
        <f t="shared" si="211"/>
        <v>2021</v>
      </c>
    </row>
    <row r="6750" spans="1:6" x14ac:dyDescent="0.25">
      <c r="A6750" s="5" t="s">
        <v>249</v>
      </c>
      <c r="B6750" s="3" t="s">
        <v>239</v>
      </c>
      <c r="C6750" s="3" t="s">
        <v>125</v>
      </c>
      <c r="D6750" s="4">
        <v>395837.56015743566</v>
      </c>
      <c r="E6750" t="str">
        <f t="shared" si="210"/>
        <v>Feb</v>
      </c>
      <c r="F6750" t="str">
        <f t="shared" si="211"/>
        <v>2021</v>
      </c>
    </row>
    <row r="6751" spans="1:6" x14ac:dyDescent="0.25">
      <c r="A6751" s="5" t="s">
        <v>249</v>
      </c>
      <c r="B6751" s="3" t="s">
        <v>239</v>
      </c>
      <c r="C6751" s="3" t="s">
        <v>126</v>
      </c>
      <c r="D6751" s="4">
        <v>374347.96469953482</v>
      </c>
      <c r="E6751" t="str">
        <f t="shared" si="210"/>
        <v>Mar</v>
      </c>
      <c r="F6751" t="str">
        <f t="shared" si="211"/>
        <v>2021</v>
      </c>
    </row>
    <row r="6752" spans="1:6" x14ac:dyDescent="0.25">
      <c r="A6752" s="5" t="s">
        <v>249</v>
      </c>
      <c r="B6752" s="3" t="s">
        <v>239</v>
      </c>
      <c r="C6752" s="3" t="s">
        <v>127</v>
      </c>
      <c r="D6752" s="4">
        <v>366324.43945669557</v>
      </c>
      <c r="E6752" t="str">
        <f t="shared" si="210"/>
        <v>Apr</v>
      </c>
      <c r="F6752" t="str">
        <f t="shared" si="211"/>
        <v>2021</v>
      </c>
    </row>
    <row r="6753" spans="1:6" x14ac:dyDescent="0.25">
      <c r="A6753" s="5" t="s">
        <v>249</v>
      </c>
      <c r="B6753" s="3" t="s">
        <v>239</v>
      </c>
      <c r="C6753" s="3" t="s">
        <v>128</v>
      </c>
      <c r="D6753" s="4">
        <v>363805.81612754759</v>
      </c>
      <c r="E6753" t="str">
        <f t="shared" si="210"/>
        <v>May</v>
      </c>
      <c r="F6753" t="str">
        <f t="shared" si="211"/>
        <v>2021</v>
      </c>
    </row>
    <row r="6754" spans="1:6" x14ac:dyDescent="0.25">
      <c r="A6754" s="5" t="s">
        <v>249</v>
      </c>
      <c r="B6754" s="3" t="s">
        <v>239</v>
      </c>
      <c r="C6754" s="3" t="s">
        <v>129</v>
      </c>
      <c r="D6754" s="4">
        <v>354565.48822808673</v>
      </c>
      <c r="E6754" t="str">
        <f t="shared" si="210"/>
        <v>Jun</v>
      </c>
      <c r="F6754" t="str">
        <f t="shared" si="211"/>
        <v>2021</v>
      </c>
    </row>
    <row r="6755" spans="1:6" x14ac:dyDescent="0.25">
      <c r="A6755" s="5" t="s">
        <v>249</v>
      </c>
      <c r="B6755" s="3" t="s">
        <v>239</v>
      </c>
      <c r="C6755" s="3" t="s">
        <v>130</v>
      </c>
      <c r="D6755" s="4">
        <v>348154.72464931727</v>
      </c>
      <c r="E6755" t="str">
        <f t="shared" si="210"/>
        <v>Jul</v>
      </c>
      <c r="F6755" t="str">
        <f t="shared" si="211"/>
        <v>2021</v>
      </c>
    </row>
    <row r="6756" spans="1:6" x14ac:dyDescent="0.25">
      <c r="A6756" s="5" t="s">
        <v>249</v>
      </c>
      <c r="B6756" s="3" t="s">
        <v>239</v>
      </c>
      <c r="C6756" s="3" t="s">
        <v>131</v>
      </c>
      <c r="D6756" s="4">
        <v>344024.73493946227</v>
      </c>
      <c r="E6756" t="str">
        <f t="shared" si="210"/>
        <v>Aug</v>
      </c>
      <c r="F6756" t="str">
        <f t="shared" si="211"/>
        <v>2021</v>
      </c>
    </row>
    <row r="6757" spans="1:6" x14ac:dyDescent="0.25">
      <c r="A6757" s="5" t="s">
        <v>249</v>
      </c>
      <c r="B6757" s="3" t="s">
        <v>239</v>
      </c>
      <c r="C6757" s="3" t="s">
        <v>132</v>
      </c>
      <c r="D6757" s="4">
        <v>337778.33843295655</v>
      </c>
      <c r="E6757" t="str">
        <f t="shared" si="210"/>
        <v>Sep</v>
      </c>
      <c r="F6757" t="str">
        <f t="shared" si="211"/>
        <v>2021</v>
      </c>
    </row>
    <row r="6758" spans="1:6" x14ac:dyDescent="0.25">
      <c r="A6758" s="5" t="s">
        <v>249</v>
      </c>
      <c r="B6758" s="3" t="s">
        <v>239</v>
      </c>
      <c r="C6758" s="3" t="s">
        <v>133</v>
      </c>
      <c r="D6758" s="4">
        <v>334229.53458051302</v>
      </c>
      <c r="E6758" t="str">
        <f t="shared" si="210"/>
        <v>Oct</v>
      </c>
      <c r="F6758" t="str">
        <f t="shared" si="211"/>
        <v>2021</v>
      </c>
    </row>
    <row r="6759" spans="1:6" x14ac:dyDescent="0.25">
      <c r="A6759" s="5" t="s">
        <v>249</v>
      </c>
      <c r="B6759" s="3" t="s">
        <v>239</v>
      </c>
      <c r="C6759" s="3" t="s">
        <v>134</v>
      </c>
      <c r="D6759" s="4">
        <v>331629.20528800081</v>
      </c>
      <c r="E6759" t="str">
        <f t="shared" si="210"/>
        <v>Nov</v>
      </c>
      <c r="F6759" t="str">
        <f t="shared" si="211"/>
        <v>2021</v>
      </c>
    </row>
    <row r="6760" spans="1:6" x14ac:dyDescent="0.25">
      <c r="A6760" s="5" t="s">
        <v>249</v>
      </c>
      <c r="B6760" s="3" t="s">
        <v>239</v>
      </c>
      <c r="C6760" s="3" t="s">
        <v>135</v>
      </c>
      <c r="D6760" s="4">
        <v>331837.44602114777</v>
      </c>
      <c r="E6760" t="str">
        <f t="shared" si="210"/>
        <v>Dec</v>
      </c>
      <c r="F6760" t="str">
        <f t="shared" si="211"/>
        <v>2021</v>
      </c>
    </row>
    <row r="6761" spans="1:6" x14ac:dyDescent="0.25">
      <c r="A6761" s="5" t="s">
        <v>249</v>
      </c>
      <c r="B6761" s="3" t="s">
        <v>239</v>
      </c>
      <c r="C6761" s="3" t="s">
        <v>136</v>
      </c>
      <c r="D6761" s="4">
        <v>314346.95038005046</v>
      </c>
      <c r="E6761" t="str">
        <f t="shared" si="210"/>
        <v>Jan</v>
      </c>
      <c r="F6761" t="str">
        <f t="shared" si="211"/>
        <v>2022</v>
      </c>
    </row>
    <row r="6762" spans="1:6" x14ac:dyDescent="0.25">
      <c r="A6762" s="5" t="s">
        <v>249</v>
      </c>
      <c r="B6762" s="3" t="s">
        <v>239</v>
      </c>
      <c r="C6762" s="3" t="s">
        <v>137</v>
      </c>
      <c r="D6762" s="4">
        <v>307736.90837240854</v>
      </c>
      <c r="E6762" t="str">
        <f t="shared" si="210"/>
        <v>Feb</v>
      </c>
      <c r="F6762" t="str">
        <f t="shared" si="211"/>
        <v>2022</v>
      </c>
    </row>
    <row r="6763" spans="1:6" x14ac:dyDescent="0.25">
      <c r="A6763" s="5" t="s">
        <v>249</v>
      </c>
      <c r="B6763" s="3" t="s">
        <v>239</v>
      </c>
      <c r="C6763" s="3" t="s">
        <v>138</v>
      </c>
      <c r="D6763" s="4">
        <v>163694.1636727445</v>
      </c>
      <c r="E6763" t="str">
        <f t="shared" si="210"/>
        <v>Mar</v>
      </c>
      <c r="F6763" t="str">
        <f t="shared" si="211"/>
        <v>2022</v>
      </c>
    </row>
    <row r="6764" spans="1:6" x14ac:dyDescent="0.25">
      <c r="A6764" s="5" t="s">
        <v>249</v>
      </c>
      <c r="B6764" s="3" t="s">
        <v>239</v>
      </c>
      <c r="C6764" s="3" t="s">
        <v>139</v>
      </c>
      <c r="D6764" s="4">
        <v>146850.05431340938</v>
      </c>
      <c r="E6764" t="str">
        <f t="shared" si="210"/>
        <v>Apr</v>
      </c>
      <c r="F6764" t="str">
        <f t="shared" si="211"/>
        <v>2022</v>
      </c>
    </row>
    <row r="6765" spans="1:6" x14ac:dyDescent="0.25">
      <c r="A6765" s="5" t="s">
        <v>249</v>
      </c>
      <c r="B6765" s="3" t="s">
        <v>239</v>
      </c>
      <c r="C6765" s="3" t="s">
        <v>140</v>
      </c>
      <c r="D6765" s="4">
        <v>144503.81930646003</v>
      </c>
      <c r="E6765" t="str">
        <f t="shared" si="210"/>
        <v>May</v>
      </c>
      <c r="F6765" t="str">
        <f t="shared" si="211"/>
        <v>2022</v>
      </c>
    </row>
    <row r="6766" spans="1:6" x14ac:dyDescent="0.25">
      <c r="A6766" s="5" t="s">
        <v>249</v>
      </c>
      <c r="B6766" s="3" t="s">
        <v>239</v>
      </c>
      <c r="C6766" s="3" t="s">
        <v>141</v>
      </c>
      <c r="D6766" s="4">
        <v>143138.85593900745</v>
      </c>
      <c r="E6766" t="str">
        <f t="shared" si="210"/>
        <v>Jun</v>
      </c>
      <c r="F6766" t="str">
        <f t="shared" si="211"/>
        <v>2022</v>
      </c>
    </row>
    <row r="6767" spans="1:6" x14ac:dyDescent="0.25">
      <c r="A6767" s="5" t="s">
        <v>249</v>
      </c>
      <c r="B6767" s="3" t="s">
        <v>239</v>
      </c>
      <c r="C6767" s="3" t="s">
        <v>142</v>
      </c>
      <c r="D6767" s="4">
        <v>141267.61054276078</v>
      </c>
      <c r="E6767" t="str">
        <f t="shared" si="210"/>
        <v>Jul</v>
      </c>
      <c r="F6767" t="str">
        <f t="shared" si="211"/>
        <v>2022</v>
      </c>
    </row>
    <row r="6768" spans="1:6" x14ac:dyDescent="0.25">
      <c r="A6768" s="5" t="s">
        <v>249</v>
      </c>
      <c r="B6768" s="3" t="s">
        <v>239</v>
      </c>
      <c r="C6768" s="3" t="s">
        <v>143</v>
      </c>
      <c r="D6768" s="4">
        <v>139737.83870638077</v>
      </c>
      <c r="E6768" t="str">
        <f t="shared" si="210"/>
        <v>Aug</v>
      </c>
      <c r="F6768" t="str">
        <f t="shared" si="211"/>
        <v>2022</v>
      </c>
    </row>
    <row r="6769" spans="1:6" x14ac:dyDescent="0.25">
      <c r="A6769" s="5" t="s">
        <v>249</v>
      </c>
      <c r="B6769" s="3" t="s">
        <v>239</v>
      </c>
      <c r="C6769" s="3" t="s">
        <v>144</v>
      </c>
      <c r="D6769" s="4">
        <v>138171.16601592567</v>
      </c>
      <c r="E6769" t="str">
        <f t="shared" si="210"/>
        <v>Sep</v>
      </c>
      <c r="F6769" t="str">
        <f t="shared" si="211"/>
        <v>2022</v>
      </c>
    </row>
    <row r="6770" spans="1:6" x14ac:dyDescent="0.25">
      <c r="A6770" s="5" t="s">
        <v>249</v>
      </c>
      <c r="B6770" s="3" t="s">
        <v>239</v>
      </c>
      <c r="C6770" s="3" t="s">
        <v>145</v>
      </c>
      <c r="D6770" s="4">
        <v>136653.29764626431</v>
      </c>
      <c r="E6770" t="str">
        <f t="shared" si="210"/>
        <v>Oct</v>
      </c>
      <c r="F6770" t="str">
        <f t="shared" si="211"/>
        <v>2022</v>
      </c>
    </row>
    <row r="6771" spans="1:6" x14ac:dyDescent="0.25">
      <c r="A6771" s="5" t="s">
        <v>249</v>
      </c>
      <c r="B6771" s="3" t="s">
        <v>239</v>
      </c>
      <c r="C6771" s="3" t="s">
        <v>146</v>
      </c>
      <c r="D6771" s="4">
        <v>135153.18760391616</v>
      </c>
      <c r="E6771" t="str">
        <f t="shared" si="210"/>
        <v>Nov</v>
      </c>
      <c r="F6771" t="str">
        <f t="shared" si="211"/>
        <v>2022</v>
      </c>
    </row>
    <row r="6772" spans="1:6" x14ac:dyDescent="0.25">
      <c r="A6772" s="5" t="s">
        <v>249</v>
      </c>
      <c r="B6772" s="3" t="s">
        <v>239</v>
      </c>
      <c r="C6772" s="3" t="s">
        <v>147</v>
      </c>
      <c r="D6772" s="4">
        <v>135423.84070085714</v>
      </c>
      <c r="E6772" t="str">
        <f t="shared" si="210"/>
        <v>Dec</v>
      </c>
      <c r="F6772" t="str">
        <f t="shared" si="211"/>
        <v>2022</v>
      </c>
    </row>
    <row r="6773" spans="1:6" x14ac:dyDescent="0.25">
      <c r="A6773" s="5" t="s">
        <v>249</v>
      </c>
      <c r="B6773" s="3" t="s">
        <v>239</v>
      </c>
      <c r="C6773" s="3" t="s">
        <v>148</v>
      </c>
      <c r="D6773" s="4">
        <v>132205.30700223977</v>
      </c>
      <c r="E6773" t="str">
        <f t="shared" si="210"/>
        <v>Jan</v>
      </c>
      <c r="F6773" t="str">
        <f t="shared" si="211"/>
        <v>2023</v>
      </c>
    </row>
    <row r="6774" spans="1:6" x14ac:dyDescent="0.25">
      <c r="A6774" s="5" t="s">
        <v>249</v>
      </c>
      <c r="B6774" s="3" t="s">
        <v>239</v>
      </c>
      <c r="C6774" s="3" t="s">
        <v>149</v>
      </c>
      <c r="D6774" s="4">
        <v>130757.01280322355</v>
      </c>
      <c r="E6774" t="str">
        <f t="shared" si="210"/>
        <v>Feb</v>
      </c>
      <c r="F6774" t="str">
        <f t="shared" si="211"/>
        <v>2023</v>
      </c>
    </row>
    <row r="6775" spans="1:6" x14ac:dyDescent="0.25">
      <c r="A6775" s="5" t="s">
        <v>249</v>
      </c>
      <c r="B6775" s="3" t="s">
        <v>239</v>
      </c>
      <c r="C6775" s="3" t="s">
        <v>150</v>
      </c>
      <c r="D6775" s="4">
        <v>129325.52208902338</v>
      </c>
      <c r="E6775" t="str">
        <f t="shared" si="210"/>
        <v>Mar</v>
      </c>
      <c r="F6775" t="str">
        <f t="shared" si="211"/>
        <v>2023</v>
      </c>
    </row>
    <row r="6776" spans="1:6" x14ac:dyDescent="0.25">
      <c r="A6776" s="5" t="s">
        <v>249</v>
      </c>
      <c r="B6776" s="3" t="s">
        <v>239</v>
      </c>
      <c r="C6776" s="3" t="s">
        <v>151</v>
      </c>
      <c r="D6776" s="4">
        <v>127910.61283225623</v>
      </c>
      <c r="E6776" t="str">
        <f t="shared" si="210"/>
        <v>Apr</v>
      </c>
      <c r="F6776" t="str">
        <f t="shared" si="211"/>
        <v>2023</v>
      </c>
    </row>
    <row r="6777" spans="1:6" x14ac:dyDescent="0.25">
      <c r="A6777" s="5" t="s">
        <v>249</v>
      </c>
      <c r="B6777" s="3" t="s">
        <v>239</v>
      </c>
      <c r="C6777" s="3" t="s">
        <v>152</v>
      </c>
      <c r="D6777" s="4">
        <v>126512.04869939268</v>
      </c>
      <c r="E6777" t="str">
        <f t="shared" si="210"/>
        <v>May</v>
      </c>
      <c r="F6777" t="str">
        <f t="shared" si="211"/>
        <v>2023</v>
      </c>
    </row>
    <row r="6778" spans="1:6" x14ac:dyDescent="0.25">
      <c r="A6778" s="5" t="s">
        <v>249</v>
      </c>
      <c r="B6778" s="3" t="s">
        <v>239</v>
      </c>
      <c r="C6778" s="3" t="s">
        <v>153</v>
      </c>
      <c r="D6778" s="4">
        <v>125129.62182338585</v>
      </c>
      <c r="E6778" t="str">
        <f t="shared" si="210"/>
        <v>Jun</v>
      </c>
      <c r="F6778" t="str">
        <f t="shared" si="211"/>
        <v>2023</v>
      </c>
    </row>
    <row r="6779" spans="1:6" x14ac:dyDescent="0.25">
      <c r="A6779" s="5" t="s">
        <v>249</v>
      </c>
      <c r="B6779" s="3" t="s">
        <v>239</v>
      </c>
      <c r="C6779" s="3" t="s">
        <v>154</v>
      </c>
      <c r="D6779" s="4">
        <v>123763.10632377953</v>
      </c>
      <c r="E6779" t="str">
        <f t="shared" si="210"/>
        <v>Jul</v>
      </c>
      <c r="F6779" t="str">
        <f t="shared" si="211"/>
        <v>2023</v>
      </c>
    </row>
    <row r="6780" spans="1:6" x14ac:dyDescent="0.25">
      <c r="A6780" s="5" t="s">
        <v>249</v>
      </c>
      <c r="B6780" s="3" t="s">
        <v>239</v>
      </c>
      <c r="C6780" s="3" t="s">
        <v>155</v>
      </c>
      <c r="D6780" s="4">
        <v>122412.29384916913</v>
      </c>
      <c r="E6780" t="str">
        <f t="shared" si="210"/>
        <v>Aug</v>
      </c>
      <c r="F6780" t="str">
        <f t="shared" si="211"/>
        <v>2023</v>
      </c>
    </row>
    <row r="6781" spans="1:6" x14ac:dyDescent="0.25">
      <c r="A6781" s="5" t="s">
        <v>249</v>
      </c>
      <c r="B6781" s="3" t="s">
        <v>239</v>
      </c>
      <c r="C6781" s="3" t="s">
        <v>156</v>
      </c>
      <c r="D6781" s="4">
        <v>121076.96691071906</v>
      </c>
      <c r="E6781" t="str">
        <f t="shared" si="210"/>
        <v>Sep</v>
      </c>
      <c r="F6781" t="str">
        <f t="shared" si="211"/>
        <v>2023</v>
      </c>
    </row>
    <row r="6782" spans="1:6" x14ac:dyDescent="0.25">
      <c r="A6782" s="5" t="s">
        <v>249</v>
      </c>
      <c r="B6782" s="3" t="s">
        <v>239</v>
      </c>
      <c r="C6782" s="3" t="s">
        <v>157</v>
      </c>
      <c r="D6782" s="4">
        <v>119756.92157992988</v>
      </c>
      <c r="E6782" t="str">
        <f t="shared" si="210"/>
        <v>Oct</v>
      </c>
      <c r="F6782" t="str">
        <f t="shared" si="211"/>
        <v>2023</v>
      </c>
    </row>
    <row r="6783" spans="1:6" x14ac:dyDescent="0.25">
      <c r="A6783" s="5" t="s">
        <v>249</v>
      </c>
      <c r="B6783" s="3" t="s">
        <v>239</v>
      </c>
      <c r="C6783" s="3" t="s">
        <v>158</v>
      </c>
      <c r="D6783" s="4">
        <v>118451.95158249182</v>
      </c>
      <c r="E6783" t="str">
        <f t="shared" si="210"/>
        <v>Nov</v>
      </c>
      <c r="F6783" t="str">
        <f t="shared" si="211"/>
        <v>2023</v>
      </c>
    </row>
    <row r="6784" spans="1:6" x14ac:dyDescent="0.25">
      <c r="A6784" s="5" t="s">
        <v>249</v>
      </c>
      <c r="B6784" s="3" t="s">
        <v>239</v>
      </c>
      <c r="C6784" s="3" t="s">
        <v>159</v>
      </c>
      <c r="D6784" s="4">
        <v>118615.43339465467</v>
      </c>
      <c r="E6784" t="str">
        <f t="shared" si="210"/>
        <v>Dec</v>
      </c>
      <c r="F6784" t="str">
        <f t="shared" si="211"/>
        <v>2023</v>
      </c>
    </row>
    <row r="6785" spans="1:6" x14ac:dyDescent="0.25">
      <c r="A6785" s="5" t="s">
        <v>249</v>
      </c>
      <c r="B6785" s="3" t="s">
        <v>239</v>
      </c>
      <c r="C6785" s="3" t="s">
        <v>160</v>
      </c>
      <c r="D6785" s="4">
        <v>115886.48278373148</v>
      </c>
      <c r="E6785" t="str">
        <f t="shared" si="210"/>
        <v>Jan</v>
      </c>
      <c r="F6785" t="str">
        <f t="shared" si="211"/>
        <v>2024</v>
      </c>
    </row>
    <row r="6786" spans="1:6" x14ac:dyDescent="0.25">
      <c r="A6786" s="5" t="s">
        <v>249</v>
      </c>
      <c r="B6786" s="3" t="s">
        <v>239</v>
      </c>
      <c r="C6786" s="3" t="s">
        <v>161</v>
      </c>
      <c r="D6786" s="4">
        <v>114625.54770585443</v>
      </c>
      <c r="E6786" t="str">
        <f t="shared" si="210"/>
        <v>Feb</v>
      </c>
      <c r="F6786" t="str">
        <f t="shared" si="211"/>
        <v>2024</v>
      </c>
    </row>
    <row r="6787" spans="1:6" x14ac:dyDescent="0.25">
      <c r="A6787" s="5" t="s">
        <v>249</v>
      </c>
      <c r="B6787" s="3" t="s">
        <v>239</v>
      </c>
      <c r="C6787" s="3" t="s">
        <v>162</v>
      </c>
      <c r="D6787" s="4">
        <v>113378.9047992876</v>
      </c>
      <c r="E6787" t="str">
        <f t="shared" ref="E6787:E6850" si="212">MID(C6787,1,3)</f>
        <v>Mar</v>
      </c>
      <c r="F6787" t="str">
        <f t="shared" ref="F6787:F6850" si="213">MID(C6787,5,4)</f>
        <v>2024</v>
      </c>
    </row>
    <row r="6788" spans="1:6" x14ac:dyDescent="0.25">
      <c r="A6788" s="5" t="s">
        <v>249</v>
      </c>
      <c r="B6788" s="3" t="s">
        <v>239</v>
      </c>
      <c r="C6788" s="3" t="s">
        <v>163</v>
      </c>
      <c r="D6788" s="4">
        <v>112146.36358860471</v>
      </c>
      <c r="E6788" t="str">
        <f t="shared" si="212"/>
        <v>Apr</v>
      </c>
      <c r="F6788" t="str">
        <f t="shared" si="213"/>
        <v>2024</v>
      </c>
    </row>
    <row r="6789" spans="1:6" x14ac:dyDescent="0.25">
      <c r="A6789" s="5" t="s">
        <v>249</v>
      </c>
      <c r="B6789" s="3" t="s">
        <v>239</v>
      </c>
      <c r="C6789" s="3" t="s">
        <v>164</v>
      </c>
      <c r="D6789" s="4">
        <v>110927.73347547445</v>
      </c>
      <c r="E6789" t="str">
        <f t="shared" si="212"/>
        <v>May</v>
      </c>
      <c r="F6789" t="str">
        <f t="shared" si="213"/>
        <v>2024</v>
      </c>
    </row>
    <row r="6790" spans="1:6" x14ac:dyDescent="0.25">
      <c r="A6790" s="5" t="s">
        <v>249</v>
      </c>
      <c r="B6790" s="3" t="s">
        <v>239</v>
      </c>
      <c r="C6790" s="3" t="s">
        <v>165</v>
      </c>
      <c r="D6790" s="4">
        <v>109722.83277609125</v>
      </c>
      <c r="E6790" t="str">
        <f t="shared" si="212"/>
        <v>Jun</v>
      </c>
      <c r="F6790" t="str">
        <f t="shared" si="213"/>
        <v>2024</v>
      </c>
    </row>
    <row r="6791" spans="1:6" x14ac:dyDescent="0.25">
      <c r="A6791" s="5" t="s">
        <v>249</v>
      </c>
      <c r="B6791" s="3" t="s">
        <v>239</v>
      </c>
      <c r="C6791" s="3" t="s">
        <v>166</v>
      </c>
      <c r="D6791" s="4">
        <v>108531.48246810213</v>
      </c>
      <c r="E6791" t="str">
        <f t="shared" si="212"/>
        <v>Jul</v>
      </c>
      <c r="F6791" t="str">
        <f t="shared" si="213"/>
        <v>2024</v>
      </c>
    </row>
    <row r="6792" spans="1:6" x14ac:dyDescent="0.25">
      <c r="A6792" s="5" t="s">
        <v>249</v>
      </c>
      <c r="B6792" s="3" t="s">
        <v>239</v>
      </c>
      <c r="C6792" s="3" t="s">
        <v>167</v>
      </c>
      <c r="D6792" s="4">
        <v>107353.50114479639</v>
      </c>
      <c r="E6792" t="str">
        <f t="shared" si="212"/>
        <v>Aug</v>
      </c>
      <c r="F6792" t="str">
        <f t="shared" si="213"/>
        <v>2024</v>
      </c>
    </row>
    <row r="6793" spans="1:6" x14ac:dyDescent="0.25">
      <c r="A6793" s="5" t="s">
        <v>249</v>
      </c>
      <c r="B6793" s="3" t="s">
        <v>239</v>
      </c>
      <c r="C6793" s="3" t="s">
        <v>168</v>
      </c>
      <c r="D6793" s="4">
        <v>106188.71589108396</v>
      </c>
      <c r="E6793" t="str">
        <f t="shared" si="212"/>
        <v>Sep</v>
      </c>
      <c r="F6793" t="str">
        <f t="shared" si="213"/>
        <v>2024</v>
      </c>
    </row>
    <row r="6794" spans="1:6" x14ac:dyDescent="0.25">
      <c r="A6794" s="5" t="s">
        <v>249</v>
      </c>
      <c r="B6794" s="3" t="s">
        <v>239</v>
      </c>
      <c r="C6794" s="3" t="s">
        <v>169</v>
      </c>
      <c r="D6794" s="4">
        <v>105036.95226896962</v>
      </c>
      <c r="E6794" t="str">
        <f t="shared" si="212"/>
        <v>Oct</v>
      </c>
      <c r="F6794" t="str">
        <f t="shared" si="213"/>
        <v>2024</v>
      </c>
    </row>
    <row r="6795" spans="1:6" x14ac:dyDescent="0.25">
      <c r="A6795" s="5" t="s">
        <v>249</v>
      </c>
      <c r="B6795" s="3" t="s">
        <v>239</v>
      </c>
      <c r="C6795" s="3" t="s">
        <v>170</v>
      </c>
      <c r="D6795" s="4">
        <v>103895.67984474299</v>
      </c>
      <c r="E6795" t="str">
        <f t="shared" si="212"/>
        <v>Nov</v>
      </c>
      <c r="F6795" t="str">
        <f t="shared" si="213"/>
        <v>2024</v>
      </c>
    </row>
    <row r="6796" spans="1:6" x14ac:dyDescent="0.25">
      <c r="A6796" s="5" t="s">
        <v>249</v>
      </c>
      <c r="B6796" s="3" t="s">
        <v>239</v>
      </c>
      <c r="C6796" s="3" t="s">
        <v>171</v>
      </c>
      <c r="D6796" s="4">
        <v>103949.63180827856</v>
      </c>
      <c r="E6796" t="str">
        <f t="shared" si="212"/>
        <v>Dec</v>
      </c>
      <c r="F6796" t="str">
        <f t="shared" si="213"/>
        <v>2024</v>
      </c>
    </row>
    <row r="6797" spans="1:6" x14ac:dyDescent="0.25">
      <c r="A6797" s="5" t="s">
        <v>249</v>
      </c>
      <c r="B6797" s="3" t="s">
        <v>239</v>
      </c>
      <c r="C6797" s="3" t="s">
        <v>172</v>
      </c>
      <c r="D6797" s="4">
        <v>101635.69002000982</v>
      </c>
      <c r="E6797" t="str">
        <f t="shared" si="212"/>
        <v>Jan</v>
      </c>
      <c r="F6797" t="str">
        <f t="shared" si="213"/>
        <v>2025</v>
      </c>
    </row>
    <row r="6798" spans="1:6" x14ac:dyDescent="0.25">
      <c r="A6798" s="5" t="s">
        <v>249</v>
      </c>
      <c r="B6798" s="3" t="s">
        <v>239</v>
      </c>
      <c r="C6798" s="3" t="s">
        <v>173</v>
      </c>
      <c r="D6798" s="4">
        <v>100525.83586434447</v>
      </c>
      <c r="E6798" t="str">
        <f t="shared" si="212"/>
        <v>Feb</v>
      </c>
      <c r="F6798" t="str">
        <f t="shared" si="213"/>
        <v>2025</v>
      </c>
    </row>
    <row r="6799" spans="1:6" x14ac:dyDescent="0.25">
      <c r="A6799" s="5" t="s">
        <v>249</v>
      </c>
      <c r="B6799" s="3" t="s">
        <v>239</v>
      </c>
      <c r="C6799" s="3" t="s">
        <v>174</v>
      </c>
      <c r="D6799" s="4">
        <v>99416.922823166184</v>
      </c>
      <c r="E6799" t="str">
        <f t="shared" si="212"/>
        <v>Mar</v>
      </c>
      <c r="F6799" t="str">
        <f t="shared" si="213"/>
        <v>2025</v>
      </c>
    </row>
    <row r="6800" spans="1:6" x14ac:dyDescent="0.25">
      <c r="A6800" s="5" t="s">
        <v>249</v>
      </c>
      <c r="B6800" s="3" t="s">
        <v>239</v>
      </c>
      <c r="C6800" s="3" t="s">
        <v>175</v>
      </c>
      <c r="D6800" s="4">
        <v>98317.451917258339</v>
      </c>
      <c r="E6800" t="str">
        <f t="shared" si="212"/>
        <v>Apr</v>
      </c>
      <c r="F6800" t="str">
        <f t="shared" si="213"/>
        <v>2025</v>
      </c>
    </row>
    <row r="6801" spans="1:6" x14ac:dyDescent="0.25">
      <c r="A6801" s="5" t="s">
        <v>249</v>
      </c>
      <c r="B6801" s="3" t="s">
        <v>239</v>
      </c>
      <c r="C6801" s="3" t="s">
        <v>176</v>
      </c>
      <c r="D6801" s="4">
        <v>97222.274589800392</v>
      </c>
      <c r="E6801" t="str">
        <f t="shared" si="212"/>
        <v>May</v>
      </c>
      <c r="F6801" t="str">
        <f t="shared" si="213"/>
        <v>2025</v>
      </c>
    </row>
    <row r="6802" spans="1:6" x14ac:dyDescent="0.25">
      <c r="A6802" s="5" t="s">
        <v>249</v>
      </c>
      <c r="B6802" s="3" t="s">
        <v>239</v>
      </c>
      <c r="C6802" s="3" t="s">
        <v>177</v>
      </c>
      <c r="D6802" s="4">
        <v>96139.920766605792</v>
      </c>
      <c r="E6802" t="str">
        <f t="shared" si="212"/>
        <v>Jun</v>
      </c>
      <c r="F6802" t="str">
        <f t="shared" si="213"/>
        <v>2025</v>
      </c>
    </row>
    <row r="6803" spans="1:6" x14ac:dyDescent="0.25">
      <c r="A6803" s="5" t="s">
        <v>249</v>
      </c>
      <c r="B6803" s="3" t="s">
        <v>239</v>
      </c>
      <c r="C6803" s="3" t="s">
        <v>178</v>
      </c>
      <c r="D6803" s="4">
        <v>95070.362903544883</v>
      </c>
      <c r="E6803" t="str">
        <f t="shared" si="212"/>
        <v>Jul</v>
      </c>
      <c r="F6803" t="str">
        <f t="shared" si="213"/>
        <v>2025</v>
      </c>
    </row>
    <row r="6804" spans="1:6" x14ac:dyDescent="0.25">
      <c r="A6804" s="5" t="s">
        <v>249</v>
      </c>
      <c r="B6804" s="3" t="s">
        <v>239</v>
      </c>
      <c r="C6804" s="3" t="s">
        <v>179</v>
      </c>
      <c r="D6804" s="4">
        <v>94018.226800427277</v>
      </c>
      <c r="E6804" t="str">
        <f t="shared" si="212"/>
        <v>Aug</v>
      </c>
      <c r="F6804" t="str">
        <f t="shared" si="213"/>
        <v>2025</v>
      </c>
    </row>
    <row r="6805" spans="1:6" x14ac:dyDescent="0.25">
      <c r="A6805" s="5" t="s">
        <v>249</v>
      </c>
      <c r="B6805" s="3" t="s">
        <v>239</v>
      </c>
      <c r="C6805" s="3" t="s">
        <v>180</v>
      </c>
      <c r="D6805" s="4">
        <v>92976.392751116015</v>
      </c>
      <c r="E6805" t="str">
        <f t="shared" si="212"/>
        <v>Sep</v>
      </c>
      <c r="F6805" t="str">
        <f t="shared" si="213"/>
        <v>2025</v>
      </c>
    </row>
    <row r="6806" spans="1:6" x14ac:dyDescent="0.25">
      <c r="A6806" s="5" t="s">
        <v>249</v>
      </c>
      <c r="B6806" s="3" t="s">
        <v>239</v>
      </c>
      <c r="C6806" s="3" t="s">
        <v>181</v>
      </c>
      <c r="D6806" s="4">
        <v>91951.957739971403</v>
      </c>
      <c r="E6806" t="str">
        <f t="shared" si="212"/>
        <v>Oct</v>
      </c>
      <c r="F6806" t="str">
        <f t="shared" si="213"/>
        <v>2025</v>
      </c>
    </row>
    <row r="6807" spans="1:6" x14ac:dyDescent="0.25">
      <c r="A6807" s="5" t="s">
        <v>249</v>
      </c>
      <c r="B6807" s="3" t="s">
        <v>239</v>
      </c>
      <c r="C6807" s="3" t="s">
        <v>182</v>
      </c>
      <c r="D6807" s="4">
        <v>90934.265975104892</v>
      </c>
      <c r="E6807" t="str">
        <f t="shared" si="212"/>
        <v>Nov</v>
      </c>
      <c r="F6807" t="str">
        <f t="shared" si="213"/>
        <v>2025</v>
      </c>
    </row>
    <row r="6808" spans="1:6" x14ac:dyDescent="0.25">
      <c r="A6808" s="5" t="s">
        <v>249</v>
      </c>
      <c r="B6808" s="3" t="s">
        <v>239</v>
      </c>
      <c r="C6808" s="3" t="s">
        <v>183</v>
      </c>
      <c r="D6808" s="4">
        <v>90556.952226192458</v>
      </c>
      <c r="E6808" t="str">
        <f t="shared" si="212"/>
        <v>Dec</v>
      </c>
      <c r="F6808" t="str">
        <f t="shared" si="213"/>
        <v>2025</v>
      </c>
    </row>
    <row r="6809" spans="1:6" x14ac:dyDescent="0.25">
      <c r="A6809" s="5" t="s">
        <v>249</v>
      </c>
      <c r="B6809" s="3" t="s">
        <v>239</v>
      </c>
      <c r="C6809" s="3" t="s">
        <v>184</v>
      </c>
      <c r="D6809" s="4">
        <v>88910.786382462538</v>
      </c>
      <c r="E6809" t="str">
        <f t="shared" si="212"/>
        <v>Jan</v>
      </c>
      <c r="F6809" t="str">
        <f t="shared" si="213"/>
        <v>2026</v>
      </c>
    </row>
    <row r="6810" spans="1:6" x14ac:dyDescent="0.25">
      <c r="A6810" s="5" t="s">
        <v>249</v>
      </c>
      <c r="B6810" s="3" t="s">
        <v>239</v>
      </c>
      <c r="C6810" s="3" t="s">
        <v>185</v>
      </c>
      <c r="D6810" s="4">
        <v>87913.143934665713</v>
      </c>
      <c r="E6810" t="str">
        <f t="shared" si="212"/>
        <v>Feb</v>
      </c>
      <c r="F6810" t="str">
        <f t="shared" si="213"/>
        <v>2026</v>
      </c>
    </row>
    <row r="6811" spans="1:6" x14ac:dyDescent="0.25">
      <c r="A6811" s="5" t="s">
        <v>249</v>
      </c>
      <c r="B6811" s="3" t="s">
        <v>239</v>
      </c>
      <c r="C6811" s="3" t="s">
        <v>186</v>
      </c>
      <c r="D6811" s="4">
        <v>86894.910772933159</v>
      </c>
      <c r="E6811" t="str">
        <f t="shared" si="212"/>
        <v>Mar</v>
      </c>
      <c r="F6811" t="str">
        <f t="shared" si="213"/>
        <v>2026</v>
      </c>
    </row>
    <row r="6812" spans="1:6" x14ac:dyDescent="0.25">
      <c r="A6812" s="5" t="s">
        <v>249</v>
      </c>
      <c r="B6812" s="3" t="s">
        <v>239</v>
      </c>
      <c r="C6812" s="3" t="s">
        <v>187</v>
      </c>
      <c r="D6812" s="4">
        <v>85879.386574512202</v>
      </c>
      <c r="E6812" t="str">
        <f t="shared" si="212"/>
        <v>Apr</v>
      </c>
      <c r="F6812" t="str">
        <f t="shared" si="213"/>
        <v>2026</v>
      </c>
    </row>
    <row r="6813" spans="1:6" x14ac:dyDescent="0.25">
      <c r="A6813" s="5" t="s">
        <v>249</v>
      </c>
      <c r="B6813" s="3" t="s">
        <v>239</v>
      </c>
      <c r="C6813" s="3" t="s">
        <v>189</v>
      </c>
      <c r="D6813" s="4">
        <v>84886.046105736415</v>
      </c>
      <c r="E6813" t="str">
        <f t="shared" si="212"/>
        <v>May</v>
      </c>
      <c r="F6813" t="str">
        <f t="shared" si="213"/>
        <v>2026</v>
      </c>
    </row>
    <row r="6814" spans="1:6" x14ac:dyDescent="0.25">
      <c r="A6814" s="5" t="s">
        <v>249</v>
      </c>
      <c r="B6814" s="3" t="s">
        <v>239</v>
      </c>
      <c r="C6814" s="3" t="s">
        <v>191</v>
      </c>
      <c r="D6814" s="4">
        <v>83884.1550692358</v>
      </c>
      <c r="E6814" t="str">
        <f t="shared" si="212"/>
        <v>Jun</v>
      </c>
      <c r="F6814" t="str">
        <f t="shared" si="213"/>
        <v>2026</v>
      </c>
    </row>
    <row r="6815" spans="1:6" x14ac:dyDescent="0.25">
      <c r="A6815" s="5" t="s">
        <v>249</v>
      </c>
      <c r="B6815" s="3" t="s">
        <v>239</v>
      </c>
      <c r="C6815" s="3" t="s">
        <v>192</v>
      </c>
      <c r="D6815" s="4">
        <v>82929.625068271838</v>
      </c>
      <c r="E6815" t="str">
        <f t="shared" si="212"/>
        <v>Jul</v>
      </c>
      <c r="F6815" t="str">
        <f t="shared" si="213"/>
        <v>2026</v>
      </c>
    </row>
    <row r="6816" spans="1:6" x14ac:dyDescent="0.25">
      <c r="A6816" s="5" t="s">
        <v>249</v>
      </c>
      <c r="B6816" s="3" t="s">
        <v>239</v>
      </c>
      <c r="C6816" s="3" t="s">
        <v>193</v>
      </c>
      <c r="D6816" s="4">
        <v>82035.296738491437</v>
      </c>
      <c r="E6816" t="str">
        <f t="shared" si="212"/>
        <v>Aug</v>
      </c>
      <c r="F6816" t="str">
        <f t="shared" si="213"/>
        <v>2026</v>
      </c>
    </row>
    <row r="6817" spans="1:6" x14ac:dyDescent="0.25">
      <c r="A6817" s="5" t="s">
        <v>249</v>
      </c>
      <c r="B6817" s="3" t="s">
        <v>239</v>
      </c>
      <c r="C6817" s="3" t="s">
        <v>194</v>
      </c>
      <c r="D6817" s="4">
        <v>81150.488463645845</v>
      </c>
      <c r="E6817" t="str">
        <f t="shared" si="212"/>
        <v>Sep</v>
      </c>
      <c r="F6817" t="str">
        <f t="shared" si="213"/>
        <v>2026</v>
      </c>
    </row>
    <row r="6818" spans="1:6" x14ac:dyDescent="0.25">
      <c r="A6818" s="5" t="s">
        <v>249</v>
      </c>
      <c r="B6818" s="3" t="s">
        <v>239</v>
      </c>
      <c r="C6818" s="3" t="s">
        <v>195</v>
      </c>
      <c r="D6818" s="4">
        <v>80275.080563843105</v>
      </c>
      <c r="E6818" t="str">
        <f t="shared" si="212"/>
        <v>Oct</v>
      </c>
      <c r="F6818" t="str">
        <f t="shared" si="213"/>
        <v>2026</v>
      </c>
    </row>
    <row r="6819" spans="1:6" x14ac:dyDescent="0.25">
      <c r="A6819" s="5" t="s">
        <v>249</v>
      </c>
      <c r="B6819" s="3" t="s">
        <v>239</v>
      </c>
      <c r="C6819" s="3" t="s">
        <v>196</v>
      </c>
      <c r="D6819" s="4">
        <v>79408.954859191275</v>
      </c>
      <c r="E6819" t="str">
        <f t="shared" si="212"/>
        <v>Nov</v>
      </c>
      <c r="F6819" t="str">
        <f t="shared" si="213"/>
        <v>2026</v>
      </c>
    </row>
    <row r="6820" spans="1:6" x14ac:dyDescent="0.25">
      <c r="A6820" s="5" t="s">
        <v>249</v>
      </c>
      <c r="B6820" s="3" t="s">
        <v>239</v>
      </c>
      <c r="C6820" s="3" t="s">
        <v>197</v>
      </c>
      <c r="D6820" s="4">
        <v>78555.667926510345</v>
      </c>
      <c r="E6820" t="str">
        <f t="shared" si="212"/>
        <v>Dec</v>
      </c>
      <c r="F6820" t="str">
        <f t="shared" si="213"/>
        <v>2026</v>
      </c>
    </row>
    <row r="6821" spans="1:6" x14ac:dyDescent="0.25">
      <c r="A6821" s="5" t="s">
        <v>249</v>
      </c>
      <c r="B6821" s="3" t="s">
        <v>239</v>
      </c>
      <c r="C6821" s="3" t="s">
        <v>198</v>
      </c>
      <c r="D6821" s="4">
        <v>77707.670734489104</v>
      </c>
      <c r="E6821" t="str">
        <f t="shared" si="212"/>
        <v>Jan</v>
      </c>
      <c r="F6821" t="str">
        <f t="shared" si="213"/>
        <v>2027</v>
      </c>
    </row>
    <row r="6822" spans="1:6" x14ac:dyDescent="0.25">
      <c r="A6822" s="5" t="s">
        <v>249</v>
      </c>
      <c r="B6822" s="3" t="s">
        <v>239</v>
      </c>
      <c r="C6822" s="3" t="s">
        <v>199</v>
      </c>
      <c r="D6822" s="4">
        <v>76868.612312468671</v>
      </c>
      <c r="E6822" t="str">
        <f t="shared" si="212"/>
        <v>Feb</v>
      </c>
      <c r="F6822" t="str">
        <f t="shared" si="213"/>
        <v>2027</v>
      </c>
    </row>
    <row r="6823" spans="1:6" x14ac:dyDescent="0.25">
      <c r="A6823" s="5" t="s">
        <v>249</v>
      </c>
      <c r="B6823" s="3" t="s">
        <v>240</v>
      </c>
      <c r="C6823" s="3" t="s">
        <v>19</v>
      </c>
      <c r="D6823" s="4">
        <v>6319559.4418060202</v>
      </c>
      <c r="E6823" t="str">
        <f t="shared" si="212"/>
        <v>Apr</v>
      </c>
      <c r="F6823" t="str">
        <f t="shared" si="213"/>
        <v>2012</v>
      </c>
    </row>
    <row r="6824" spans="1:6" x14ac:dyDescent="0.25">
      <c r="A6824" s="5" t="s">
        <v>249</v>
      </c>
      <c r="B6824" s="3" t="s">
        <v>240</v>
      </c>
      <c r="C6824" s="3" t="s">
        <v>20</v>
      </c>
      <c r="D6824" s="4">
        <v>8904067.1108605489</v>
      </c>
      <c r="E6824" t="str">
        <f t="shared" si="212"/>
        <v>May</v>
      </c>
      <c r="F6824" t="str">
        <f t="shared" si="213"/>
        <v>2012</v>
      </c>
    </row>
    <row r="6825" spans="1:6" x14ac:dyDescent="0.25">
      <c r="A6825" s="5" t="s">
        <v>249</v>
      </c>
      <c r="B6825" s="3" t="s">
        <v>240</v>
      </c>
      <c r="C6825" s="3" t="s">
        <v>21</v>
      </c>
      <c r="D6825" s="4">
        <v>6562942.5782455523</v>
      </c>
      <c r="E6825" t="str">
        <f t="shared" si="212"/>
        <v>Jun</v>
      </c>
      <c r="F6825" t="str">
        <f t="shared" si="213"/>
        <v>2012</v>
      </c>
    </row>
    <row r="6826" spans="1:6" x14ac:dyDescent="0.25">
      <c r="A6826" s="5" t="s">
        <v>249</v>
      </c>
      <c r="B6826" s="3" t="s">
        <v>240</v>
      </c>
      <c r="C6826" s="3" t="s">
        <v>22</v>
      </c>
      <c r="D6826" s="4">
        <v>5013948.5271646027</v>
      </c>
      <c r="E6826" t="str">
        <f t="shared" si="212"/>
        <v>Jul</v>
      </c>
      <c r="F6826" t="str">
        <f t="shared" si="213"/>
        <v>2012</v>
      </c>
    </row>
    <row r="6827" spans="1:6" x14ac:dyDescent="0.25">
      <c r="A6827" s="5" t="s">
        <v>249</v>
      </c>
      <c r="B6827" s="3" t="s">
        <v>240</v>
      </c>
      <c r="C6827" s="3" t="s">
        <v>23</v>
      </c>
      <c r="D6827" s="4">
        <v>4156693.6159764654</v>
      </c>
      <c r="E6827" t="str">
        <f t="shared" si="212"/>
        <v>Aug</v>
      </c>
      <c r="F6827" t="str">
        <f t="shared" si="213"/>
        <v>2012</v>
      </c>
    </row>
    <row r="6828" spans="1:6" x14ac:dyDescent="0.25">
      <c r="A6828" s="5" t="s">
        <v>249</v>
      </c>
      <c r="B6828" s="3" t="s">
        <v>240</v>
      </c>
      <c r="C6828" s="3" t="s">
        <v>24</v>
      </c>
      <c r="D6828" s="4">
        <v>3736298.0788341914</v>
      </c>
      <c r="E6828" t="str">
        <f t="shared" si="212"/>
        <v>Sep</v>
      </c>
      <c r="F6828" t="str">
        <f t="shared" si="213"/>
        <v>2012</v>
      </c>
    </row>
    <row r="6829" spans="1:6" x14ac:dyDescent="0.25">
      <c r="A6829" s="5" t="s">
        <v>249</v>
      </c>
      <c r="B6829" s="3" t="s">
        <v>240</v>
      </c>
      <c r="C6829" s="3" t="s">
        <v>25</v>
      </c>
      <c r="D6829" s="4">
        <v>3279090.4295727904</v>
      </c>
      <c r="E6829" t="str">
        <f t="shared" si="212"/>
        <v>Oct</v>
      </c>
      <c r="F6829" t="str">
        <f t="shared" si="213"/>
        <v>2012</v>
      </c>
    </row>
    <row r="6830" spans="1:6" x14ac:dyDescent="0.25">
      <c r="A6830" s="5" t="s">
        <v>249</v>
      </c>
      <c r="B6830" s="3" t="s">
        <v>240</v>
      </c>
      <c r="C6830" s="3" t="s">
        <v>26</v>
      </c>
      <c r="D6830" s="4">
        <v>3052021.5748334713</v>
      </c>
      <c r="E6830" t="str">
        <f t="shared" si="212"/>
        <v>Nov</v>
      </c>
      <c r="F6830" t="str">
        <f t="shared" si="213"/>
        <v>2012</v>
      </c>
    </row>
    <row r="6831" spans="1:6" x14ac:dyDescent="0.25">
      <c r="A6831" s="5" t="s">
        <v>249</v>
      </c>
      <c r="B6831" s="3" t="s">
        <v>240</v>
      </c>
      <c r="C6831" s="3" t="s">
        <v>27</v>
      </c>
      <c r="D6831" s="4">
        <v>2848887.0054102628</v>
      </c>
      <c r="E6831" t="str">
        <f t="shared" si="212"/>
        <v>Dec</v>
      </c>
      <c r="F6831" t="str">
        <f t="shared" si="213"/>
        <v>2012</v>
      </c>
    </row>
    <row r="6832" spans="1:6" x14ac:dyDescent="0.25">
      <c r="A6832" s="5" t="s">
        <v>249</v>
      </c>
      <c r="B6832" s="3" t="s">
        <v>240</v>
      </c>
      <c r="C6832" s="3" t="s">
        <v>28</v>
      </c>
      <c r="D6832" s="4">
        <v>2779675.7689303849</v>
      </c>
      <c r="E6832" t="str">
        <f t="shared" si="212"/>
        <v>Jan</v>
      </c>
      <c r="F6832" t="str">
        <f t="shared" si="213"/>
        <v>2013</v>
      </c>
    </row>
    <row r="6833" spans="1:6" x14ac:dyDescent="0.25">
      <c r="A6833" s="5" t="s">
        <v>249</v>
      </c>
      <c r="B6833" s="3" t="s">
        <v>240</v>
      </c>
      <c r="C6833" s="3" t="s">
        <v>29</v>
      </c>
      <c r="D6833" s="4">
        <v>2710361.3758631912</v>
      </c>
      <c r="E6833" t="str">
        <f t="shared" si="212"/>
        <v>Feb</v>
      </c>
      <c r="F6833" t="str">
        <f t="shared" si="213"/>
        <v>2013</v>
      </c>
    </row>
    <row r="6834" spans="1:6" x14ac:dyDescent="0.25">
      <c r="A6834" s="5" t="s">
        <v>249</v>
      </c>
      <c r="B6834" s="3" t="s">
        <v>240</v>
      </c>
      <c r="C6834" s="3" t="s">
        <v>30</v>
      </c>
      <c r="D6834" s="4">
        <v>2629839.901208621</v>
      </c>
      <c r="E6834" t="str">
        <f t="shared" si="212"/>
        <v>Mar</v>
      </c>
      <c r="F6834" t="str">
        <f t="shared" si="213"/>
        <v>2013</v>
      </c>
    </row>
    <row r="6835" spans="1:6" x14ac:dyDescent="0.25">
      <c r="A6835" s="5" t="s">
        <v>249</v>
      </c>
      <c r="B6835" s="3" t="s">
        <v>240</v>
      </c>
      <c r="C6835" s="3" t="s">
        <v>31</v>
      </c>
      <c r="D6835" s="4">
        <v>2550561.9750988348</v>
      </c>
      <c r="E6835" t="str">
        <f t="shared" si="212"/>
        <v>Apr</v>
      </c>
      <c r="F6835" t="str">
        <f t="shared" si="213"/>
        <v>2013</v>
      </c>
    </row>
    <row r="6836" spans="1:6" x14ac:dyDescent="0.25">
      <c r="A6836" s="5" t="s">
        <v>249</v>
      </c>
      <c r="B6836" s="3" t="s">
        <v>240</v>
      </c>
      <c r="C6836" s="3" t="s">
        <v>32</v>
      </c>
      <c r="D6836" s="4">
        <v>2463509.4474387318</v>
      </c>
      <c r="E6836" t="str">
        <f t="shared" si="212"/>
        <v>May</v>
      </c>
      <c r="F6836" t="str">
        <f t="shared" si="213"/>
        <v>2013</v>
      </c>
    </row>
    <row r="6837" spans="1:6" x14ac:dyDescent="0.25">
      <c r="A6837" s="5" t="s">
        <v>249</v>
      </c>
      <c r="B6837" s="3" t="s">
        <v>240</v>
      </c>
      <c r="C6837" s="3" t="s">
        <v>33</v>
      </c>
      <c r="D6837" s="4">
        <v>2364851.5568880071</v>
      </c>
      <c r="E6837" t="str">
        <f t="shared" si="212"/>
        <v>Jun</v>
      </c>
      <c r="F6837" t="str">
        <f t="shared" si="213"/>
        <v>2013</v>
      </c>
    </row>
    <row r="6838" spans="1:6" x14ac:dyDescent="0.25">
      <c r="A6838" s="5" t="s">
        <v>249</v>
      </c>
      <c r="B6838" s="3" t="s">
        <v>240</v>
      </c>
      <c r="C6838" s="3" t="s">
        <v>34</v>
      </c>
      <c r="D6838" s="4">
        <v>2258073.5731580886</v>
      </c>
      <c r="E6838" t="str">
        <f t="shared" si="212"/>
        <v>Jul</v>
      </c>
      <c r="F6838" t="str">
        <f t="shared" si="213"/>
        <v>2013</v>
      </c>
    </row>
    <row r="6839" spans="1:6" x14ac:dyDescent="0.25">
      <c r="A6839" s="5" t="s">
        <v>249</v>
      </c>
      <c r="B6839" s="3" t="s">
        <v>240</v>
      </c>
      <c r="C6839" s="3" t="s">
        <v>35</v>
      </c>
      <c r="D6839" s="4">
        <v>2136534.5481762365</v>
      </c>
      <c r="E6839" t="str">
        <f t="shared" si="212"/>
        <v>Aug</v>
      </c>
      <c r="F6839" t="str">
        <f t="shared" si="213"/>
        <v>2013</v>
      </c>
    </row>
    <row r="6840" spans="1:6" x14ac:dyDescent="0.25">
      <c r="A6840" s="5" t="s">
        <v>249</v>
      </c>
      <c r="B6840" s="3" t="s">
        <v>240</v>
      </c>
      <c r="C6840" s="3" t="s">
        <v>36</v>
      </c>
      <c r="D6840" s="4">
        <v>2015873.4098071505</v>
      </c>
      <c r="E6840" t="str">
        <f t="shared" si="212"/>
        <v>Sep</v>
      </c>
      <c r="F6840" t="str">
        <f t="shared" si="213"/>
        <v>2013</v>
      </c>
    </row>
    <row r="6841" spans="1:6" x14ac:dyDescent="0.25">
      <c r="A6841" s="5" t="s">
        <v>249</v>
      </c>
      <c r="B6841" s="3" t="s">
        <v>240</v>
      </c>
      <c r="C6841" s="3" t="s">
        <v>37</v>
      </c>
      <c r="D6841" s="4">
        <v>1885235.5294919272</v>
      </c>
      <c r="E6841" t="str">
        <f t="shared" si="212"/>
        <v>Oct</v>
      </c>
      <c r="F6841" t="str">
        <f t="shared" si="213"/>
        <v>2013</v>
      </c>
    </row>
    <row r="6842" spans="1:6" x14ac:dyDescent="0.25">
      <c r="A6842" s="5" t="s">
        <v>249</v>
      </c>
      <c r="B6842" s="3" t="s">
        <v>240</v>
      </c>
      <c r="C6842" s="3" t="s">
        <v>38</v>
      </c>
      <c r="D6842" s="4">
        <v>1756088.7002371242</v>
      </c>
      <c r="E6842" t="str">
        <f t="shared" si="212"/>
        <v>Nov</v>
      </c>
      <c r="F6842" t="str">
        <f t="shared" si="213"/>
        <v>2013</v>
      </c>
    </row>
    <row r="6843" spans="1:6" x14ac:dyDescent="0.25">
      <c r="A6843" s="5" t="s">
        <v>249</v>
      </c>
      <c r="B6843" s="3" t="s">
        <v>240</v>
      </c>
      <c r="C6843" s="3" t="s">
        <v>39</v>
      </c>
      <c r="D6843" s="4">
        <v>1636283.8006147281</v>
      </c>
      <c r="E6843" t="str">
        <f t="shared" si="212"/>
        <v>Dec</v>
      </c>
      <c r="F6843" t="str">
        <f t="shared" si="213"/>
        <v>2013</v>
      </c>
    </row>
    <row r="6844" spans="1:6" x14ac:dyDescent="0.25">
      <c r="A6844" s="5" t="s">
        <v>249</v>
      </c>
      <c r="B6844" s="3" t="s">
        <v>240</v>
      </c>
      <c r="C6844" s="3" t="s">
        <v>40</v>
      </c>
      <c r="D6844" s="4">
        <v>1521889.9330107439</v>
      </c>
      <c r="E6844" t="str">
        <f t="shared" si="212"/>
        <v>Jan</v>
      </c>
      <c r="F6844" t="str">
        <f t="shared" si="213"/>
        <v>2014</v>
      </c>
    </row>
    <row r="6845" spans="1:6" x14ac:dyDescent="0.25">
      <c r="A6845" s="5" t="s">
        <v>249</v>
      </c>
      <c r="B6845" s="3" t="s">
        <v>240</v>
      </c>
      <c r="C6845" s="3" t="s">
        <v>41</v>
      </c>
      <c r="D6845" s="4">
        <v>1423742.9515856255</v>
      </c>
      <c r="E6845" t="str">
        <f t="shared" si="212"/>
        <v>Feb</v>
      </c>
      <c r="F6845" t="str">
        <f t="shared" si="213"/>
        <v>2014</v>
      </c>
    </row>
    <row r="6846" spans="1:6" x14ac:dyDescent="0.25">
      <c r="A6846" s="5" t="s">
        <v>249</v>
      </c>
      <c r="B6846" s="3" t="s">
        <v>240</v>
      </c>
      <c r="C6846" s="3" t="s">
        <v>42</v>
      </c>
      <c r="D6846" s="4">
        <v>1338488.6476244624</v>
      </c>
      <c r="E6846" t="str">
        <f t="shared" si="212"/>
        <v>Mar</v>
      </c>
      <c r="F6846" t="str">
        <f t="shared" si="213"/>
        <v>2014</v>
      </c>
    </row>
    <row r="6847" spans="1:6" x14ac:dyDescent="0.25">
      <c r="A6847" s="5" t="s">
        <v>249</v>
      </c>
      <c r="B6847" s="3" t="s">
        <v>240</v>
      </c>
      <c r="C6847" s="3" t="s">
        <v>43</v>
      </c>
      <c r="D6847" s="4">
        <v>1265163.1703880923</v>
      </c>
      <c r="E6847" t="str">
        <f t="shared" si="212"/>
        <v>Apr</v>
      </c>
      <c r="F6847" t="str">
        <f t="shared" si="213"/>
        <v>2014</v>
      </c>
    </row>
    <row r="6848" spans="1:6" x14ac:dyDescent="0.25">
      <c r="A6848" s="5" t="s">
        <v>249</v>
      </c>
      <c r="B6848" s="3" t="s">
        <v>240</v>
      </c>
      <c r="C6848" s="3" t="s">
        <v>44</v>
      </c>
      <c r="D6848" s="4">
        <v>1206016.1816397784</v>
      </c>
      <c r="E6848" t="str">
        <f t="shared" si="212"/>
        <v>May</v>
      </c>
      <c r="F6848" t="str">
        <f t="shared" si="213"/>
        <v>2014</v>
      </c>
    </row>
    <row r="6849" spans="1:6" x14ac:dyDescent="0.25">
      <c r="A6849" s="5" t="s">
        <v>249</v>
      </c>
      <c r="B6849" s="3" t="s">
        <v>240</v>
      </c>
      <c r="C6849" s="3" t="s">
        <v>45</v>
      </c>
      <c r="D6849" s="4">
        <v>1156473.9651193996</v>
      </c>
      <c r="E6849" t="str">
        <f t="shared" si="212"/>
        <v>Jun</v>
      </c>
      <c r="F6849" t="str">
        <f t="shared" si="213"/>
        <v>2014</v>
      </c>
    </row>
    <row r="6850" spans="1:6" x14ac:dyDescent="0.25">
      <c r="A6850" s="5" t="s">
        <v>249</v>
      </c>
      <c r="B6850" s="3" t="s">
        <v>240</v>
      </c>
      <c r="C6850" s="3" t="s">
        <v>46</v>
      </c>
      <c r="D6850" s="4">
        <v>1120323.592981254</v>
      </c>
      <c r="E6850" t="str">
        <f t="shared" si="212"/>
        <v>Jul</v>
      </c>
      <c r="F6850" t="str">
        <f t="shared" si="213"/>
        <v>2014</v>
      </c>
    </row>
    <row r="6851" spans="1:6" x14ac:dyDescent="0.25">
      <c r="A6851" s="5" t="s">
        <v>249</v>
      </c>
      <c r="B6851" s="3" t="s">
        <v>240</v>
      </c>
      <c r="C6851" s="3" t="s">
        <v>47</v>
      </c>
      <c r="D6851" s="4">
        <v>1093916.8907899815</v>
      </c>
      <c r="E6851" t="str">
        <f t="shared" ref="E6851:E6914" si="214">MID(C6851,1,3)</f>
        <v>Aug</v>
      </c>
      <c r="F6851" t="str">
        <f t="shared" ref="F6851:F6914" si="215">MID(C6851,5,4)</f>
        <v>2014</v>
      </c>
    </row>
    <row r="6852" spans="1:6" x14ac:dyDescent="0.25">
      <c r="A6852" s="5" t="s">
        <v>249</v>
      </c>
      <c r="B6852" s="3" t="s">
        <v>240</v>
      </c>
      <c r="C6852" s="3" t="s">
        <v>48</v>
      </c>
      <c r="D6852" s="4">
        <v>1073509.3869069314</v>
      </c>
      <c r="E6852" t="str">
        <f t="shared" si="214"/>
        <v>Sep</v>
      </c>
      <c r="F6852" t="str">
        <f t="shared" si="215"/>
        <v>2014</v>
      </c>
    </row>
    <row r="6853" spans="1:6" x14ac:dyDescent="0.25">
      <c r="A6853" s="5" t="s">
        <v>249</v>
      </c>
      <c r="B6853" s="3" t="s">
        <v>240</v>
      </c>
      <c r="C6853" s="3" t="s">
        <v>49</v>
      </c>
      <c r="D6853" s="4">
        <v>1045144.9309365933</v>
      </c>
      <c r="E6853" t="str">
        <f t="shared" si="214"/>
        <v>Oct</v>
      </c>
      <c r="F6853" t="str">
        <f t="shared" si="215"/>
        <v>2014</v>
      </c>
    </row>
    <row r="6854" spans="1:6" x14ac:dyDescent="0.25">
      <c r="A6854" s="5" t="s">
        <v>249</v>
      </c>
      <c r="B6854" s="3" t="s">
        <v>240</v>
      </c>
      <c r="C6854" s="3" t="s">
        <v>50</v>
      </c>
      <c r="D6854" s="4">
        <v>1017980.0335424324</v>
      </c>
      <c r="E6854" t="str">
        <f t="shared" si="214"/>
        <v>Nov</v>
      </c>
      <c r="F6854" t="str">
        <f t="shared" si="215"/>
        <v>2014</v>
      </c>
    </row>
    <row r="6855" spans="1:6" x14ac:dyDescent="0.25">
      <c r="A6855" s="5" t="s">
        <v>249</v>
      </c>
      <c r="B6855" s="3" t="s">
        <v>240</v>
      </c>
      <c r="C6855" s="3" t="s">
        <v>51</v>
      </c>
      <c r="D6855" s="4">
        <v>991664.87708702392</v>
      </c>
      <c r="E6855" t="str">
        <f t="shared" si="214"/>
        <v>Dec</v>
      </c>
      <c r="F6855" t="str">
        <f t="shared" si="215"/>
        <v>2014</v>
      </c>
    </row>
    <row r="6856" spans="1:6" x14ac:dyDescent="0.25">
      <c r="A6856" s="5" t="s">
        <v>249</v>
      </c>
      <c r="B6856" s="3" t="s">
        <v>240</v>
      </c>
      <c r="C6856" s="3" t="s">
        <v>52</v>
      </c>
      <c r="D6856" s="4">
        <v>962332.03570427559</v>
      </c>
      <c r="E6856" t="str">
        <f t="shared" si="214"/>
        <v>Jan</v>
      </c>
      <c r="F6856" t="str">
        <f t="shared" si="215"/>
        <v>2015</v>
      </c>
    </row>
    <row r="6857" spans="1:6" x14ac:dyDescent="0.25">
      <c r="A6857" s="5" t="s">
        <v>249</v>
      </c>
      <c r="B6857" s="3" t="s">
        <v>240</v>
      </c>
      <c r="C6857" s="3" t="s">
        <v>53</v>
      </c>
      <c r="D6857" s="4">
        <v>945839.93285215681</v>
      </c>
      <c r="E6857" t="str">
        <f t="shared" si="214"/>
        <v>Feb</v>
      </c>
      <c r="F6857" t="str">
        <f t="shared" si="215"/>
        <v>2015</v>
      </c>
    </row>
    <row r="6858" spans="1:6" x14ac:dyDescent="0.25">
      <c r="A6858" s="5" t="s">
        <v>249</v>
      </c>
      <c r="B6858" s="3" t="s">
        <v>240</v>
      </c>
      <c r="C6858" s="3" t="s">
        <v>54</v>
      </c>
      <c r="D6858" s="4">
        <v>924525.76121636759</v>
      </c>
      <c r="E6858" t="str">
        <f t="shared" si="214"/>
        <v>Mar</v>
      </c>
      <c r="F6858" t="str">
        <f t="shared" si="215"/>
        <v>2015</v>
      </c>
    </row>
    <row r="6859" spans="1:6" x14ac:dyDescent="0.25">
      <c r="A6859" s="5" t="s">
        <v>249</v>
      </c>
      <c r="B6859" s="3" t="s">
        <v>240</v>
      </c>
      <c r="C6859" s="3" t="s">
        <v>55</v>
      </c>
      <c r="D6859" s="4">
        <v>922136.05965494353</v>
      </c>
      <c r="E6859" t="str">
        <f t="shared" si="214"/>
        <v>Apr</v>
      </c>
      <c r="F6859" t="str">
        <f t="shared" si="215"/>
        <v>2015</v>
      </c>
    </row>
    <row r="6860" spans="1:6" x14ac:dyDescent="0.25">
      <c r="A6860" s="5" t="s">
        <v>249</v>
      </c>
      <c r="B6860" s="3" t="s">
        <v>240</v>
      </c>
      <c r="C6860" s="3" t="s">
        <v>56</v>
      </c>
      <c r="D6860" s="4">
        <v>932710.79704006191</v>
      </c>
      <c r="E6860" t="str">
        <f t="shared" si="214"/>
        <v>May</v>
      </c>
      <c r="F6860" t="str">
        <f t="shared" si="215"/>
        <v>2015</v>
      </c>
    </row>
    <row r="6861" spans="1:6" x14ac:dyDescent="0.25">
      <c r="A6861" s="5" t="s">
        <v>249</v>
      </c>
      <c r="B6861" s="3" t="s">
        <v>240</v>
      </c>
      <c r="C6861" s="3" t="s">
        <v>57</v>
      </c>
      <c r="D6861" s="4">
        <v>910642.81786543853</v>
      </c>
      <c r="E6861" t="str">
        <f t="shared" si="214"/>
        <v>Jun</v>
      </c>
      <c r="F6861" t="str">
        <f t="shared" si="215"/>
        <v>2015</v>
      </c>
    </row>
    <row r="6862" spans="1:6" x14ac:dyDescent="0.25">
      <c r="A6862" s="5" t="s">
        <v>249</v>
      </c>
      <c r="B6862" s="3" t="s">
        <v>240</v>
      </c>
      <c r="C6862" s="3" t="s">
        <v>58</v>
      </c>
      <c r="D6862" s="4">
        <v>887212.58811020385</v>
      </c>
      <c r="E6862" t="str">
        <f t="shared" si="214"/>
        <v>Jul</v>
      </c>
      <c r="F6862" t="str">
        <f t="shared" si="215"/>
        <v>2015</v>
      </c>
    </row>
    <row r="6863" spans="1:6" x14ac:dyDescent="0.25">
      <c r="A6863" s="5" t="s">
        <v>249</v>
      </c>
      <c r="B6863" s="3" t="s">
        <v>240</v>
      </c>
      <c r="C6863" s="3" t="s">
        <v>59</v>
      </c>
      <c r="D6863" s="4">
        <v>867016.24157896067</v>
      </c>
      <c r="E6863" t="str">
        <f t="shared" si="214"/>
        <v>Aug</v>
      </c>
      <c r="F6863" t="str">
        <f t="shared" si="215"/>
        <v>2015</v>
      </c>
    </row>
    <row r="6864" spans="1:6" x14ac:dyDescent="0.25">
      <c r="A6864" s="5" t="s">
        <v>249</v>
      </c>
      <c r="B6864" s="3" t="s">
        <v>240</v>
      </c>
      <c r="C6864" s="3" t="s">
        <v>60</v>
      </c>
      <c r="D6864" s="4">
        <v>846175.55331599549</v>
      </c>
      <c r="E6864" t="str">
        <f t="shared" si="214"/>
        <v>Sep</v>
      </c>
      <c r="F6864" t="str">
        <f t="shared" si="215"/>
        <v>2015</v>
      </c>
    </row>
    <row r="6865" spans="1:6" x14ac:dyDescent="0.25">
      <c r="A6865" s="5" t="s">
        <v>249</v>
      </c>
      <c r="B6865" s="3" t="s">
        <v>240</v>
      </c>
      <c r="C6865" s="3" t="s">
        <v>61</v>
      </c>
      <c r="D6865" s="4">
        <v>821055.38346584758</v>
      </c>
      <c r="E6865" t="str">
        <f t="shared" si="214"/>
        <v>Oct</v>
      </c>
      <c r="F6865" t="str">
        <f t="shared" si="215"/>
        <v>2015</v>
      </c>
    </row>
    <row r="6866" spans="1:6" x14ac:dyDescent="0.25">
      <c r="A6866" s="5" t="s">
        <v>249</v>
      </c>
      <c r="B6866" s="3" t="s">
        <v>240</v>
      </c>
      <c r="C6866" s="3" t="s">
        <v>62</v>
      </c>
      <c r="D6866" s="4">
        <v>799844.94227874198</v>
      </c>
      <c r="E6866" t="str">
        <f t="shared" si="214"/>
        <v>Nov</v>
      </c>
      <c r="F6866" t="str">
        <f t="shared" si="215"/>
        <v>2015</v>
      </c>
    </row>
    <row r="6867" spans="1:6" x14ac:dyDescent="0.25">
      <c r="A6867" s="5" t="s">
        <v>249</v>
      </c>
      <c r="B6867" s="3" t="s">
        <v>240</v>
      </c>
      <c r="C6867" s="3" t="s">
        <v>63</v>
      </c>
      <c r="D6867" s="4">
        <v>781764.70124086994</v>
      </c>
      <c r="E6867" t="str">
        <f t="shared" si="214"/>
        <v>Dec</v>
      </c>
      <c r="F6867" t="str">
        <f t="shared" si="215"/>
        <v>2015</v>
      </c>
    </row>
    <row r="6868" spans="1:6" x14ac:dyDescent="0.25">
      <c r="A6868" s="5" t="s">
        <v>249</v>
      </c>
      <c r="B6868" s="3" t="s">
        <v>240</v>
      </c>
      <c r="C6868" s="3" t="s">
        <v>64</v>
      </c>
      <c r="D6868" s="4">
        <v>765074.64107311401</v>
      </c>
      <c r="E6868" t="str">
        <f t="shared" si="214"/>
        <v>Jan</v>
      </c>
      <c r="F6868" t="str">
        <f t="shared" si="215"/>
        <v>2016</v>
      </c>
    </row>
    <row r="6869" spans="1:6" x14ac:dyDescent="0.25">
      <c r="A6869" s="5" t="s">
        <v>249</v>
      </c>
      <c r="B6869" s="3" t="s">
        <v>240</v>
      </c>
      <c r="C6869" s="3" t="s">
        <v>65</v>
      </c>
      <c r="D6869" s="4">
        <v>760342.06208965904</v>
      </c>
      <c r="E6869" t="str">
        <f t="shared" si="214"/>
        <v>Feb</v>
      </c>
      <c r="F6869" t="str">
        <f t="shared" si="215"/>
        <v>2016</v>
      </c>
    </row>
    <row r="6870" spans="1:6" x14ac:dyDescent="0.25">
      <c r="A6870" s="5" t="s">
        <v>249</v>
      </c>
      <c r="B6870" s="3" t="s">
        <v>240</v>
      </c>
      <c r="C6870" s="3" t="s">
        <v>66</v>
      </c>
      <c r="D6870" s="4">
        <v>737343.8480370295</v>
      </c>
      <c r="E6870" t="str">
        <f t="shared" si="214"/>
        <v>Mar</v>
      </c>
      <c r="F6870" t="str">
        <f t="shared" si="215"/>
        <v>2016</v>
      </c>
    </row>
    <row r="6871" spans="1:6" x14ac:dyDescent="0.25">
      <c r="A6871" s="5" t="s">
        <v>249</v>
      </c>
      <c r="B6871" s="3" t="s">
        <v>240</v>
      </c>
      <c r="C6871" s="3" t="s">
        <v>67</v>
      </c>
      <c r="D6871" s="4">
        <v>752465.96906108642</v>
      </c>
      <c r="E6871" t="str">
        <f t="shared" si="214"/>
        <v>Apr</v>
      </c>
      <c r="F6871" t="str">
        <f t="shared" si="215"/>
        <v>2016</v>
      </c>
    </row>
    <row r="6872" spans="1:6" x14ac:dyDescent="0.25">
      <c r="A6872" s="5" t="s">
        <v>249</v>
      </c>
      <c r="B6872" s="3" t="s">
        <v>240</v>
      </c>
      <c r="C6872" s="3" t="s">
        <v>68</v>
      </c>
      <c r="D6872" s="4">
        <v>701865.59550881176</v>
      </c>
      <c r="E6872" t="str">
        <f t="shared" si="214"/>
        <v>May</v>
      </c>
      <c r="F6872" t="str">
        <f t="shared" si="215"/>
        <v>2016</v>
      </c>
    </row>
    <row r="6873" spans="1:6" x14ac:dyDescent="0.25">
      <c r="A6873" s="5" t="s">
        <v>249</v>
      </c>
      <c r="B6873" s="3" t="s">
        <v>240</v>
      </c>
      <c r="C6873" s="3" t="s">
        <v>69</v>
      </c>
      <c r="D6873" s="4">
        <v>704731.01807363774</v>
      </c>
      <c r="E6873" t="str">
        <f t="shared" si="214"/>
        <v>Jun</v>
      </c>
      <c r="F6873" t="str">
        <f t="shared" si="215"/>
        <v>2016</v>
      </c>
    </row>
    <row r="6874" spans="1:6" x14ac:dyDescent="0.25">
      <c r="A6874" s="5" t="s">
        <v>249</v>
      </c>
      <c r="B6874" s="3" t="s">
        <v>240</v>
      </c>
      <c r="C6874" s="3" t="s">
        <v>70</v>
      </c>
      <c r="D6874" s="4">
        <v>669443.43562781799</v>
      </c>
      <c r="E6874" t="str">
        <f t="shared" si="214"/>
        <v>Jul</v>
      </c>
      <c r="F6874" t="str">
        <f t="shared" si="215"/>
        <v>2016</v>
      </c>
    </row>
    <row r="6875" spans="1:6" x14ac:dyDescent="0.25">
      <c r="A6875" s="5" t="s">
        <v>249</v>
      </c>
      <c r="B6875" s="3" t="s">
        <v>240</v>
      </c>
      <c r="C6875" s="3" t="s">
        <v>71</v>
      </c>
      <c r="D6875" s="4">
        <v>664014.84350339661</v>
      </c>
      <c r="E6875" t="str">
        <f t="shared" si="214"/>
        <v>Aug</v>
      </c>
      <c r="F6875" t="str">
        <f t="shared" si="215"/>
        <v>2016</v>
      </c>
    </row>
    <row r="6876" spans="1:6" x14ac:dyDescent="0.25">
      <c r="A6876" s="5" t="s">
        <v>249</v>
      </c>
      <c r="B6876" s="3" t="s">
        <v>240</v>
      </c>
      <c r="C6876" s="3" t="s">
        <v>72</v>
      </c>
      <c r="D6876" s="4">
        <v>641023.07669791277</v>
      </c>
      <c r="E6876" t="str">
        <f t="shared" si="214"/>
        <v>Sep</v>
      </c>
      <c r="F6876" t="str">
        <f t="shared" si="215"/>
        <v>2016</v>
      </c>
    </row>
    <row r="6877" spans="1:6" x14ac:dyDescent="0.25">
      <c r="A6877" s="5" t="s">
        <v>249</v>
      </c>
      <c r="B6877" s="3" t="s">
        <v>240</v>
      </c>
      <c r="C6877" s="3" t="s">
        <v>73</v>
      </c>
      <c r="D6877" s="4">
        <v>629655.13194332155</v>
      </c>
      <c r="E6877" t="str">
        <f t="shared" si="214"/>
        <v>Oct</v>
      </c>
      <c r="F6877" t="str">
        <f t="shared" si="215"/>
        <v>2016</v>
      </c>
    </row>
    <row r="6878" spans="1:6" x14ac:dyDescent="0.25">
      <c r="A6878" s="5" t="s">
        <v>249</v>
      </c>
      <c r="B6878" s="3" t="s">
        <v>240</v>
      </c>
      <c r="C6878" s="3" t="s">
        <v>74</v>
      </c>
      <c r="D6878" s="4">
        <v>624014.82826105028</v>
      </c>
      <c r="E6878" t="str">
        <f t="shared" si="214"/>
        <v>Nov</v>
      </c>
      <c r="F6878" t="str">
        <f t="shared" si="215"/>
        <v>2016</v>
      </c>
    </row>
    <row r="6879" spans="1:6" x14ac:dyDescent="0.25">
      <c r="A6879" s="5" t="s">
        <v>249</v>
      </c>
      <c r="B6879" s="3" t="s">
        <v>240</v>
      </c>
      <c r="C6879" s="3" t="s">
        <v>75</v>
      </c>
      <c r="D6879" s="4">
        <v>612197.62238831865</v>
      </c>
      <c r="E6879" t="str">
        <f t="shared" si="214"/>
        <v>Dec</v>
      </c>
      <c r="F6879" t="str">
        <f t="shared" si="215"/>
        <v>2016</v>
      </c>
    </row>
    <row r="6880" spans="1:6" x14ac:dyDescent="0.25">
      <c r="A6880" s="5" t="s">
        <v>249</v>
      </c>
      <c r="B6880" s="3" t="s">
        <v>240</v>
      </c>
      <c r="C6880" s="3" t="s">
        <v>76</v>
      </c>
      <c r="D6880" s="4">
        <v>595591.66328631924</v>
      </c>
      <c r="E6880" t="str">
        <f t="shared" si="214"/>
        <v>Jan</v>
      </c>
      <c r="F6880" t="str">
        <f t="shared" si="215"/>
        <v>2017</v>
      </c>
    </row>
    <row r="6881" spans="1:6" x14ac:dyDescent="0.25">
      <c r="A6881" s="5" t="s">
        <v>249</v>
      </c>
      <c r="B6881" s="3" t="s">
        <v>240</v>
      </c>
      <c r="C6881" s="3" t="s">
        <v>77</v>
      </c>
      <c r="D6881" s="4">
        <v>582288.55538653885</v>
      </c>
      <c r="E6881" t="str">
        <f t="shared" si="214"/>
        <v>Feb</v>
      </c>
      <c r="F6881" t="str">
        <f t="shared" si="215"/>
        <v>2017</v>
      </c>
    </row>
    <row r="6882" spans="1:6" x14ac:dyDescent="0.25">
      <c r="A6882" s="5" t="s">
        <v>249</v>
      </c>
      <c r="B6882" s="3" t="s">
        <v>240</v>
      </c>
      <c r="C6882" s="3" t="s">
        <v>78</v>
      </c>
      <c r="D6882" s="4">
        <v>580267.09484033415</v>
      </c>
      <c r="E6882" t="str">
        <f t="shared" si="214"/>
        <v>Mar</v>
      </c>
      <c r="F6882" t="str">
        <f t="shared" si="215"/>
        <v>2017</v>
      </c>
    </row>
    <row r="6883" spans="1:6" x14ac:dyDescent="0.25">
      <c r="A6883" s="5" t="s">
        <v>249</v>
      </c>
      <c r="B6883" s="3" t="s">
        <v>240</v>
      </c>
      <c r="C6883" s="3" t="s">
        <v>79</v>
      </c>
      <c r="D6883" s="4">
        <v>543596.70961421833</v>
      </c>
      <c r="E6883" t="str">
        <f t="shared" si="214"/>
        <v>Apr</v>
      </c>
      <c r="F6883" t="str">
        <f t="shared" si="215"/>
        <v>2017</v>
      </c>
    </row>
    <row r="6884" spans="1:6" x14ac:dyDescent="0.25">
      <c r="A6884" s="5" t="s">
        <v>249</v>
      </c>
      <c r="B6884" s="3" t="s">
        <v>240</v>
      </c>
      <c r="C6884" s="3" t="s">
        <v>80</v>
      </c>
      <c r="D6884" s="4">
        <v>546327.54432015191</v>
      </c>
      <c r="E6884" t="str">
        <f t="shared" si="214"/>
        <v>May</v>
      </c>
      <c r="F6884" t="str">
        <f t="shared" si="215"/>
        <v>2017</v>
      </c>
    </row>
    <row r="6885" spans="1:6" x14ac:dyDescent="0.25">
      <c r="A6885" s="5" t="s">
        <v>249</v>
      </c>
      <c r="B6885" s="3" t="s">
        <v>240</v>
      </c>
      <c r="C6885" s="3" t="s">
        <v>81</v>
      </c>
      <c r="D6885" s="4">
        <v>528446.23161495302</v>
      </c>
      <c r="E6885" t="str">
        <f t="shared" si="214"/>
        <v>Jun</v>
      </c>
      <c r="F6885" t="str">
        <f t="shared" si="215"/>
        <v>2017</v>
      </c>
    </row>
    <row r="6886" spans="1:6" x14ac:dyDescent="0.25">
      <c r="A6886" s="5" t="s">
        <v>249</v>
      </c>
      <c r="B6886" s="3" t="s">
        <v>240</v>
      </c>
      <c r="C6886" s="3" t="s">
        <v>82</v>
      </c>
      <c r="D6886" s="4">
        <v>515828.99563790992</v>
      </c>
      <c r="E6886" t="str">
        <f t="shared" si="214"/>
        <v>Jul</v>
      </c>
      <c r="F6886" t="str">
        <f t="shared" si="215"/>
        <v>2017</v>
      </c>
    </row>
    <row r="6887" spans="1:6" x14ac:dyDescent="0.25">
      <c r="A6887" s="5" t="s">
        <v>249</v>
      </c>
      <c r="B6887" s="3" t="s">
        <v>240</v>
      </c>
      <c r="C6887" s="3" t="s">
        <v>83</v>
      </c>
      <c r="D6887" s="4">
        <v>508786.00099208317</v>
      </c>
      <c r="E6887" t="str">
        <f t="shared" si="214"/>
        <v>Aug</v>
      </c>
      <c r="F6887" t="str">
        <f t="shared" si="215"/>
        <v>2017</v>
      </c>
    </row>
    <row r="6888" spans="1:6" x14ac:dyDescent="0.25">
      <c r="A6888" s="5" t="s">
        <v>249</v>
      </c>
      <c r="B6888" s="3" t="s">
        <v>240</v>
      </c>
      <c r="C6888" s="3" t="s">
        <v>84</v>
      </c>
      <c r="D6888" s="4">
        <v>507167.56692107534</v>
      </c>
      <c r="E6888" t="str">
        <f t="shared" si="214"/>
        <v>Sep</v>
      </c>
      <c r="F6888" t="str">
        <f t="shared" si="215"/>
        <v>2017</v>
      </c>
    </row>
    <row r="6889" spans="1:6" x14ac:dyDescent="0.25">
      <c r="A6889" s="5" t="s">
        <v>249</v>
      </c>
      <c r="B6889" s="3" t="s">
        <v>240</v>
      </c>
      <c r="C6889" s="3" t="s">
        <v>85</v>
      </c>
      <c r="D6889" s="4">
        <v>491968.01218069397</v>
      </c>
      <c r="E6889" t="str">
        <f t="shared" si="214"/>
        <v>Oct</v>
      </c>
      <c r="F6889" t="str">
        <f t="shared" si="215"/>
        <v>2017</v>
      </c>
    </row>
    <row r="6890" spans="1:6" x14ac:dyDescent="0.25">
      <c r="A6890" s="5" t="s">
        <v>249</v>
      </c>
      <c r="B6890" s="3" t="s">
        <v>240</v>
      </c>
      <c r="C6890" s="3" t="s">
        <v>86</v>
      </c>
      <c r="D6890" s="4">
        <v>491825.29745507002</v>
      </c>
      <c r="E6890" t="str">
        <f t="shared" si="214"/>
        <v>Nov</v>
      </c>
      <c r="F6890" t="str">
        <f t="shared" si="215"/>
        <v>2017</v>
      </c>
    </row>
    <row r="6891" spans="1:6" x14ac:dyDescent="0.25">
      <c r="A6891" s="5" t="s">
        <v>249</v>
      </c>
      <c r="B6891" s="3" t="s">
        <v>240</v>
      </c>
      <c r="C6891" s="3" t="s">
        <v>87</v>
      </c>
      <c r="D6891" s="4">
        <v>474887.98544914322</v>
      </c>
      <c r="E6891" t="str">
        <f t="shared" si="214"/>
        <v>Dec</v>
      </c>
      <c r="F6891" t="str">
        <f t="shared" si="215"/>
        <v>2017</v>
      </c>
    </row>
    <row r="6892" spans="1:6" x14ac:dyDescent="0.25">
      <c r="A6892" s="5" t="s">
        <v>249</v>
      </c>
      <c r="B6892" s="3" t="s">
        <v>240</v>
      </c>
      <c r="C6892" s="3" t="s">
        <v>88</v>
      </c>
      <c r="D6892" s="4">
        <v>463408.22977623763</v>
      </c>
      <c r="E6892" t="str">
        <f t="shared" si="214"/>
        <v>Jan</v>
      </c>
      <c r="F6892" t="str">
        <f t="shared" si="215"/>
        <v>2018</v>
      </c>
    </row>
    <row r="6893" spans="1:6" x14ac:dyDescent="0.25">
      <c r="A6893" s="5" t="s">
        <v>249</v>
      </c>
      <c r="B6893" s="3" t="s">
        <v>240</v>
      </c>
      <c r="C6893" s="3" t="s">
        <v>89</v>
      </c>
      <c r="D6893" s="4">
        <v>450259.20170425304</v>
      </c>
      <c r="E6893" t="str">
        <f t="shared" si="214"/>
        <v>Feb</v>
      </c>
      <c r="F6893" t="str">
        <f t="shared" si="215"/>
        <v>2018</v>
      </c>
    </row>
    <row r="6894" spans="1:6" x14ac:dyDescent="0.25">
      <c r="A6894" s="5" t="s">
        <v>249</v>
      </c>
      <c r="B6894" s="3" t="s">
        <v>240</v>
      </c>
      <c r="C6894" s="3" t="s">
        <v>90</v>
      </c>
      <c r="D6894" s="4">
        <v>447203.1183750222</v>
      </c>
      <c r="E6894" t="str">
        <f t="shared" si="214"/>
        <v>Mar</v>
      </c>
      <c r="F6894" t="str">
        <f t="shared" si="215"/>
        <v>2018</v>
      </c>
    </row>
    <row r="6895" spans="1:6" x14ac:dyDescent="0.25">
      <c r="A6895" s="5" t="s">
        <v>249</v>
      </c>
      <c r="B6895" s="3" t="s">
        <v>240</v>
      </c>
      <c r="C6895" s="3" t="s">
        <v>91</v>
      </c>
      <c r="D6895" s="4">
        <v>433890.63431334734</v>
      </c>
      <c r="E6895" t="str">
        <f t="shared" si="214"/>
        <v>Apr</v>
      </c>
      <c r="F6895" t="str">
        <f t="shared" si="215"/>
        <v>2018</v>
      </c>
    </row>
    <row r="6896" spans="1:6" x14ac:dyDescent="0.25">
      <c r="A6896" s="5" t="s">
        <v>249</v>
      </c>
      <c r="B6896" s="3" t="s">
        <v>240</v>
      </c>
      <c r="C6896" s="3" t="s">
        <v>92</v>
      </c>
      <c r="D6896" s="4">
        <v>428326.06299347884</v>
      </c>
      <c r="E6896" t="str">
        <f t="shared" si="214"/>
        <v>May</v>
      </c>
      <c r="F6896" t="str">
        <f t="shared" si="215"/>
        <v>2018</v>
      </c>
    </row>
    <row r="6897" spans="1:6" x14ac:dyDescent="0.25">
      <c r="A6897" s="5" t="s">
        <v>249</v>
      </c>
      <c r="B6897" s="3" t="s">
        <v>240</v>
      </c>
      <c r="C6897" s="3" t="s">
        <v>93</v>
      </c>
      <c r="D6897" s="4">
        <v>429417.75391168566</v>
      </c>
      <c r="E6897" t="str">
        <f t="shared" si="214"/>
        <v>Jun</v>
      </c>
      <c r="F6897" t="str">
        <f t="shared" si="215"/>
        <v>2018</v>
      </c>
    </row>
    <row r="6898" spans="1:6" x14ac:dyDescent="0.25">
      <c r="A6898" s="5" t="s">
        <v>249</v>
      </c>
      <c r="B6898" s="3" t="s">
        <v>240</v>
      </c>
      <c r="C6898" s="3" t="s">
        <v>94</v>
      </c>
      <c r="D6898" s="4">
        <v>417191.04721308552</v>
      </c>
      <c r="E6898" t="str">
        <f t="shared" si="214"/>
        <v>Jul</v>
      </c>
      <c r="F6898" t="str">
        <f t="shared" si="215"/>
        <v>2018</v>
      </c>
    </row>
    <row r="6899" spans="1:6" x14ac:dyDescent="0.25">
      <c r="A6899" s="5" t="s">
        <v>249</v>
      </c>
      <c r="B6899" s="3" t="s">
        <v>240</v>
      </c>
      <c r="C6899" s="3" t="s">
        <v>95</v>
      </c>
      <c r="D6899" s="4">
        <v>401327.21015249949</v>
      </c>
      <c r="E6899" t="str">
        <f t="shared" si="214"/>
        <v>Aug</v>
      </c>
      <c r="F6899" t="str">
        <f t="shared" si="215"/>
        <v>2018</v>
      </c>
    </row>
    <row r="6900" spans="1:6" x14ac:dyDescent="0.25">
      <c r="A6900" s="5" t="s">
        <v>249</v>
      </c>
      <c r="B6900" s="3" t="s">
        <v>240</v>
      </c>
      <c r="C6900" s="3" t="s">
        <v>96</v>
      </c>
      <c r="D6900" s="4">
        <v>393606.2836439177</v>
      </c>
      <c r="E6900" t="str">
        <f t="shared" si="214"/>
        <v>Sep</v>
      </c>
      <c r="F6900" t="str">
        <f t="shared" si="215"/>
        <v>2018</v>
      </c>
    </row>
    <row r="6901" spans="1:6" x14ac:dyDescent="0.25">
      <c r="A6901" s="5" t="s">
        <v>249</v>
      </c>
      <c r="B6901" s="3" t="s">
        <v>240</v>
      </c>
      <c r="C6901" s="3" t="s">
        <v>97</v>
      </c>
      <c r="D6901" s="4">
        <v>393375.15802114434</v>
      </c>
      <c r="E6901" t="str">
        <f t="shared" si="214"/>
        <v>Oct</v>
      </c>
      <c r="F6901" t="str">
        <f t="shared" si="215"/>
        <v>2018</v>
      </c>
    </row>
    <row r="6902" spans="1:6" x14ac:dyDescent="0.25">
      <c r="A6902" s="5" t="s">
        <v>249</v>
      </c>
      <c r="B6902" s="3" t="s">
        <v>240</v>
      </c>
      <c r="C6902" s="3" t="s">
        <v>98</v>
      </c>
      <c r="D6902" s="4">
        <v>383177.70428627788</v>
      </c>
      <c r="E6902" t="str">
        <f t="shared" si="214"/>
        <v>Nov</v>
      </c>
      <c r="F6902" t="str">
        <f t="shared" si="215"/>
        <v>2018</v>
      </c>
    </row>
    <row r="6903" spans="1:6" x14ac:dyDescent="0.25">
      <c r="A6903" s="5" t="s">
        <v>249</v>
      </c>
      <c r="B6903" s="3" t="s">
        <v>240</v>
      </c>
      <c r="C6903" s="3" t="s">
        <v>99</v>
      </c>
      <c r="D6903" s="4">
        <v>377861.17377784435</v>
      </c>
      <c r="E6903" t="str">
        <f t="shared" si="214"/>
        <v>Dec</v>
      </c>
      <c r="F6903" t="str">
        <f t="shared" si="215"/>
        <v>2018</v>
      </c>
    </row>
    <row r="6904" spans="1:6" x14ac:dyDescent="0.25">
      <c r="A6904" s="5" t="s">
        <v>249</v>
      </c>
      <c r="B6904" s="3" t="s">
        <v>240</v>
      </c>
      <c r="C6904" s="3" t="s">
        <v>100</v>
      </c>
      <c r="D6904" s="4">
        <v>368177.28367775038</v>
      </c>
      <c r="E6904" t="str">
        <f t="shared" si="214"/>
        <v>Jan</v>
      </c>
      <c r="F6904" t="str">
        <f t="shared" si="215"/>
        <v>2019</v>
      </c>
    </row>
    <row r="6905" spans="1:6" x14ac:dyDescent="0.25">
      <c r="A6905" s="5" t="s">
        <v>249</v>
      </c>
      <c r="B6905" s="3" t="s">
        <v>240</v>
      </c>
      <c r="C6905" s="3" t="s">
        <v>101</v>
      </c>
      <c r="D6905" s="4">
        <v>366249.55755743739</v>
      </c>
      <c r="E6905" t="str">
        <f t="shared" si="214"/>
        <v>Feb</v>
      </c>
      <c r="F6905" t="str">
        <f t="shared" si="215"/>
        <v>2019</v>
      </c>
    </row>
    <row r="6906" spans="1:6" x14ac:dyDescent="0.25">
      <c r="A6906" s="5" t="s">
        <v>249</v>
      </c>
      <c r="B6906" s="3" t="s">
        <v>240</v>
      </c>
      <c r="C6906" s="3" t="s">
        <v>102</v>
      </c>
      <c r="D6906" s="4">
        <v>361118.45525991573</v>
      </c>
      <c r="E6906" t="str">
        <f t="shared" si="214"/>
        <v>Mar</v>
      </c>
      <c r="F6906" t="str">
        <f t="shared" si="215"/>
        <v>2019</v>
      </c>
    </row>
    <row r="6907" spans="1:6" x14ac:dyDescent="0.25">
      <c r="A6907" s="5" t="s">
        <v>249</v>
      </c>
      <c r="B6907" s="3" t="s">
        <v>240</v>
      </c>
      <c r="C6907" s="3" t="s">
        <v>103</v>
      </c>
      <c r="D6907" s="4">
        <v>355071.17704895634</v>
      </c>
      <c r="E6907" t="str">
        <f t="shared" si="214"/>
        <v>Apr</v>
      </c>
      <c r="F6907" t="str">
        <f t="shared" si="215"/>
        <v>2019</v>
      </c>
    </row>
    <row r="6908" spans="1:6" x14ac:dyDescent="0.25">
      <c r="A6908" s="5" t="s">
        <v>249</v>
      </c>
      <c r="B6908" s="3" t="s">
        <v>240</v>
      </c>
      <c r="C6908" s="3" t="s">
        <v>104</v>
      </c>
      <c r="D6908" s="4">
        <v>349789.33008357557</v>
      </c>
      <c r="E6908" t="str">
        <f t="shared" si="214"/>
        <v>May</v>
      </c>
      <c r="F6908" t="str">
        <f t="shared" si="215"/>
        <v>2019</v>
      </c>
    </row>
    <row r="6909" spans="1:6" x14ac:dyDescent="0.25">
      <c r="A6909" s="5" t="s">
        <v>249</v>
      </c>
      <c r="B6909" s="3" t="s">
        <v>240</v>
      </c>
      <c r="C6909" s="3" t="s">
        <v>105</v>
      </c>
      <c r="D6909" s="4">
        <v>343067.8135284977</v>
      </c>
      <c r="E6909" t="str">
        <f t="shared" si="214"/>
        <v>Jun</v>
      </c>
      <c r="F6909" t="str">
        <f t="shared" si="215"/>
        <v>2019</v>
      </c>
    </row>
    <row r="6910" spans="1:6" x14ac:dyDescent="0.25">
      <c r="A6910" s="5" t="s">
        <v>249</v>
      </c>
      <c r="B6910" s="3" t="s">
        <v>240</v>
      </c>
      <c r="C6910" s="3" t="s">
        <v>106</v>
      </c>
      <c r="D6910" s="4">
        <v>336494.64345701691</v>
      </c>
      <c r="E6910" t="str">
        <f t="shared" si="214"/>
        <v>Jul</v>
      </c>
      <c r="F6910" t="str">
        <f t="shared" si="215"/>
        <v>2019</v>
      </c>
    </row>
    <row r="6911" spans="1:6" x14ac:dyDescent="0.25">
      <c r="A6911" s="5" t="s">
        <v>249</v>
      </c>
      <c r="B6911" s="3" t="s">
        <v>240</v>
      </c>
      <c r="C6911" s="3" t="s">
        <v>107</v>
      </c>
      <c r="D6911" s="4">
        <v>333258.68918754772</v>
      </c>
      <c r="E6911" t="str">
        <f t="shared" si="214"/>
        <v>Aug</v>
      </c>
      <c r="F6911" t="str">
        <f t="shared" si="215"/>
        <v>2019</v>
      </c>
    </row>
    <row r="6912" spans="1:6" x14ac:dyDescent="0.25">
      <c r="A6912" s="5" t="s">
        <v>249</v>
      </c>
      <c r="B6912" s="3" t="s">
        <v>240</v>
      </c>
      <c r="C6912" s="3" t="s">
        <v>108</v>
      </c>
      <c r="D6912" s="4">
        <v>326974.5826018771</v>
      </c>
      <c r="E6912" t="str">
        <f t="shared" si="214"/>
        <v>Sep</v>
      </c>
      <c r="F6912" t="str">
        <f t="shared" si="215"/>
        <v>2019</v>
      </c>
    </row>
    <row r="6913" spans="1:6" x14ac:dyDescent="0.25">
      <c r="A6913" s="5" t="s">
        <v>249</v>
      </c>
      <c r="B6913" s="3" t="s">
        <v>240</v>
      </c>
      <c r="C6913" s="3" t="s">
        <v>109</v>
      </c>
      <c r="D6913" s="4">
        <v>318531.71878918528</v>
      </c>
      <c r="E6913" t="str">
        <f t="shared" si="214"/>
        <v>Oct</v>
      </c>
      <c r="F6913" t="str">
        <f t="shared" si="215"/>
        <v>2019</v>
      </c>
    </row>
    <row r="6914" spans="1:6" x14ac:dyDescent="0.25">
      <c r="A6914" s="5" t="s">
        <v>249</v>
      </c>
      <c r="B6914" s="3" t="s">
        <v>240</v>
      </c>
      <c r="C6914" s="3" t="s">
        <v>110</v>
      </c>
      <c r="D6914" s="4">
        <v>312511.29679106671</v>
      </c>
      <c r="E6914" t="str">
        <f t="shared" si="214"/>
        <v>Nov</v>
      </c>
      <c r="F6914" t="str">
        <f t="shared" si="215"/>
        <v>2019</v>
      </c>
    </row>
    <row r="6915" spans="1:6" x14ac:dyDescent="0.25">
      <c r="A6915" s="5" t="s">
        <v>249</v>
      </c>
      <c r="B6915" s="3" t="s">
        <v>240</v>
      </c>
      <c r="C6915" s="3" t="s">
        <v>111</v>
      </c>
      <c r="D6915" s="4">
        <v>309298.06124875479</v>
      </c>
      <c r="E6915" t="str">
        <f t="shared" ref="E6915:E6978" si="216">MID(C6915,1,3)</f>
        <v>Dec</v>
      </c>
      <c r="F6915" t="str">
        <f t="shared" ref="F6915:F6978" si="217">MID(C6915,5,4)</f>
        <v>2019</v>
      </c>
    </row>
    <row r="6916" spans="1:6" x14ac:dyDescent="0.25">
      <c r="A6916" s="5" t="s">
        <v>249</v>
      </c>
      <c r="B6916" s="3" t="s">
        <v>240</v>
      </c>
      <c r="C6916" s="3" t="s">
        <v>112</v>
      </c>
      <c r="D6916" s="4">
        <v>303286.61968962639</v>
      </c>
      <c r="E6916" t="str">
        <f t="shared" si="216"/>
        <v>Jan</v>
      </c>
      <c r="F6916" t="str">
        <f t="shared" si="217"/>
        <v>2020</v>
      </c>
    </row>
    <row r="6917" spans="1:6" x14ac:dyDescent="0.25">
      <c r="A6917" s="5" t="s">
        <v>249</v>
      </c>
      <c r="B6917" s="3" t="s">
        <v>240</v>
      </c>
      <c r="C6917" s="3" t="s">
        <v>113</v>
      </c>
      <c r="D6917" s="4">
        <v>300768.66833840444</v>
      </c>
      <c r="E6917" t="str">
        <f t="shared" si="216"/>
        <v>Feb</v>
      </c>
      <c r="F6917" t="str">
        <f t="shared" si="217"/>
        <v>2020</v>
      </c>
    </row>
    <row r="6918" spans="1:6" x14ac:dyDescent="0.25">
      <c r="A6918" s="5" t="s">
        <v>249</v>
      </c>
      <c r="B6918" s="3" t="s">
        <v>240</v>
      </c>
      <c r="C6918" s="3" t="s">
        <v>114</v>
      </c>
      <c r="D6918" s="4">
        <v>298219.96115301549</v>
      </c>
      <c r="E6918" t="str">
        <f t="shared" si="216"/>
        <v>Mar</v>
      </c>
      <c r="F6918" t="str">
        <f t="shared" si="217"/>
        <v>2020</v>
      </c>
    </row>
    <row r="6919" spans="1:6" x14ac:dyDescent="0.25">
      <c r="A6919" s="5" t="s">
        <v>249</v>
      </c>
      <c r="B6919" s="3" t="s">
        <v>240</v>
      </c>
      <c r="C6919" s="3" t="s">
        <v>115</v>
      </c>
      <c r="D6919" s="4">
        <v>290261.91806268616</v>
      </c>
      <c r="E6919" t="str">
        <f t="shared" si="216"/>
        <v>Apr</v>
      </c>
      <c r="F6919" t="str">
        <f t="shared" si="217"/>
        <v>2020</v>
      </c>
    </row>
    <row r="6920" spans="1:6" x14ac:dyDescent="0.25">
      <c r="A6920" s="5" t="s">
        <v>249</v>
      </c>
      <c r="B6920" s="3" t="s">
        <v>240</v>
      </c>
      <c r="C6920" s="3" t="s">
        <v>116</v>
      </c>
      <c r="D6920" s="4">
        <v>283338.67035249172</v>
      </c>
      <c r="E6920" t="str">
        <f t="shared" si="216"/>
        <v>May</v>
      </c>
      <c r="F6920" t="str">
        <f t="shared" si="217"/>
        <v>2020</v>
      </c>
    </row>
    <row r="6921" spans="1:6" x14ac:dyDescent="0.25">
      <c r="A6921" s="5" t="s">
        <v>249</v>
      </c>
      <c r="B6921" s="3" t="s">
        <v>240</v>
      </c>
      <c r="C6921" s="3" t="s">
        <v>117</v>
      </c>
      <c r="D6921" s="4">
        <v>282004.21583979134</v>
      </c>
      <c r="E6921" t="str">
        <f t="shared" si="216"/>
        <v>Jun</v>
      </c>
      <c r="F6921" t="str">
        <f t="shared" si="217"/>
        <v>2020</v>
      </c>
    </row>
    <row r="6922" spans="1:6" x14ac:dyDescent="0.25">
      <c r="A6922" s="5" t="s">
        <v>249</v>
      </c>
      <c r="B6922" s="3" t="s">
        <v>240</v>
      </c>
      <c r="C6922" s="3" t="s">
        <v>118</v>
      </c>
      <c r="D6922" s="4">
        <v>277593.27665874327</v>
      </c>
      <c r="E6922" t="str">
        <f t="shared" si="216"/>
        <v>Jul</v>
      </c>
      <c r="F6922" t="str">
        <f t="shared" si="217"/>
        <v>2020</v>
      </c>
    </row>
    <row r="6923" spans="1:6" x14ac:dyDescent="0.25">
      <c r="A6923" s="5" t="s">
        <v>249</v>
      </c>
      <c r="B6923" s="3" t="s">
        <v>240</v>
      </c>
      <c r="C6923" s="3" t="s">
        <v>119</v>
      </c>
      <c r="D6923" s="4">
        <v>271889.72789022076</v>
      </c>
      <c r="E6923" t="str">
        <f t="shared" si="216"/>
        <v>Aug</v>
      </c>
      <c r="F6923" t="str">
        <f t="shared" si="217"/>
        <v>2020</v>
      </c>
    </row>
    <row r="6924" spans="1:6" x14ac:dyDescent="0.25">
      <c r="A6924" s="5" t="s">
        <v>249</v>
      </c>
      <c r="B6924" s="3" t="s">
        <v>240</v>
      </c>
      <c r="C6924" s="3" t="s">
        <v>120</v>
      </c>
      <c r="D6924" s="4">
        <v>266274.39344806125</v>
      </c>
      <c r="E6924" t="str">
        <f t="shared" si="216"/>
        <v>Sep</v>
      </c>
      <c r="F6924" t="str">
        <f t="shared" si="217"/>
        <v>2020</v>
      </c>
    </row>
    <row r="6925" spans="1:6" x14ac:dyDescent="0.25">
      <c r="A6925" s="5" t="s">
        <v>249</v>
      </c>
      <c r="B6925" s="3" t="s">
        <v>240</v>
      </c>
      <c r="C6925" s="3" t="s">
        <v>121</v>
      </c>
      <c r="D6925" s="4">
        <v>261188.0762209867</v>
      </c>
      <c r="E6925" t="str">
        <f t="shared" si="216"/>
        <v>Oct</v>
      </c>
      <c r="F6925" t="str">
        <f t="shared" si="217"/>
        <v>2020</v>
      </c>
    </row>
    <row r="6926" spans="1:6" x14ac:dyDescent="0.25">
      <c r="A6926" s="5" t="s">
        <v>249</v>
      </c>
      <c r="B6926" s="3" t="s">
        <v>240</v>
      </c>
      <c r="C6926" s="3" t="s">
        <v>122</v>
      </c>
      <c r="D6926" s="4">
        <v>259163.10482970893</v>
      </c>
      <c r="E6926" t="str">
        <f t="shared" si="216"/>
        <v>Nov</v>
      </c>
      <c r="F6926" t="str">
        <f t="shared" si="217"/>
        <v>2020</v>
      </c>
    </row>
    <row r="6927" spans="1:6" x14ac:dyDescent="0.25">
      <c r="A6927" s="5" t="s">
        <v>249</v>
      </c>
      <c r="B6927" s="3" t="s">
        <v>240</v>
      </c>
      <c r="C6927" s="3" t="s">
        <v>123</v>
      </c>
      <c r="D6927" s="4">
        <v>256812.76969422225</v>
      </c>
      <c r="E6927" t="str">
        <f t="shared" si="216"/>
        <v>Dec</v>
      </c>
      <c r="F6927" t="str">
        <f t="shared" si="217"/>
        <v>2020</v>
      </c>
    </row>
    <row r="6928" spans="1:6" x14ac:dyDescent="0.25">
      <c r="A6928" s="5" t="s">
        <v>249</v>
      </c>
      <c r="B6928" s="3" t="s">
        <v>240</v>
      </c>
      <c r="C6928" s="3" t="s">
        <v>124</v>
      </c>
      <c r="D6928" s="4">
        <v>248162.92501933704</v>
      </c>
      <c r="E6928" t="str">
        <f t="shared" si="216"/>
        <v>Jan</v>
      </c>
      <c r="F6928" t="str">
        <f t="shared" si="217"/>
        <v>2021</v>
      </c>
    </row>
    <row r="6929" spans="1:6" x14ac:dyDescent="0.25">
      <c r="A6929" s="5" t="s">
        <v>249</v>
      </c>
      <c r="B6929" s="3" t="s">
        <v>240</v>
      </c>
      <c r="C6929" s="3" t="s">
        <v>125</v>
      </c>
      <c r="D6929" s="4">
        <v>244591.32267169011</v>
      </c>
      <c r="E6929" t="str">
        <f t="shared" si="216"/>
        <v>Feb</v>
      </c>
      <c r="F6929" t="str">
        <f t="shared" si="217"/>
        <v>2021</v>
      </c>
    </row>
    <row r="6930" spans="1:6" x14ac:dyDescent="0.25">
      <c r="A6930" s="5" t="s">
        <v>249</v>
      </c>
      <c r="B6930" s="3" t="s">
        <v>240</v>
      </c>
      <c r="C6930" s="3" t="s">
        <v>126</v>
      </c>
      <c r="D6930" s="4">
        <v>246259.82192647329</v>
      </c>
      <c r="E6930" t="str">
        <f t="shared" si="216"/>
        <v>Mar</v>
      </c>
      <c r="F6930" t="str">
        <f t="shared" si="217"/>
        <v>2021</v>
      </c>
    </row>
    <row r="6931" spans="1:6" x14ac:dyDescent="0.25">
      <c r="A6931" s="5" t="s">
        <v>249</v>
      </c>
      <c r="B6931" s="3" t="s">
        <v>240</v>
      </c>
      <c r="C6931" s="3" t="s">
        <v>127</v>
      </c>
      <c r="D6931" s="4">
        <v>230957.92973809084</v>
      </c>
      <c r="E6931" t="str">
        <f t="shared" si="216"/>
        <v>Apr</v>
      </c>
      <c r="F6931" t="str">
        <f t="shared" si="217"/>
        <v>2021</v>
      </c>
    </row>
    <row r="6932" spans="1:6" x14ac:dyDescent="0.25">
      <c r="A6932" s="5" t="s">
        <v>249</v>
      </c>
      <c r="B6932" s="3" t="s">
        <v>240</v>
      </c>
      <c r="C6932" s="3" t="s">
        <v>128</v>
      </c>
      <c r="D6932" s="4">
        <v>224572.29896822016</v>
      </c>
      <c r="E6932" t="str">
        <f t="shared" si="216"/>
        <v>May</v>
      </c>
      <c r="F6932" t="str">
        <f t="shared" si="217"/>
        <v>2021</v>
      </c>
    </row>
    <row r="6933" spans="1:6" x14ac:dyDescent="0.25">
      <c r="A6933" s="5" t="s">
        <v>249</v>
      </c>
      <c r="B6933" s="3" t="s">
        <v>240</v>
      </c>
      <c r="C6933" s="3" t="s">
        <v>129</v>
      </c>
      <c r="D6933" s="4">
        <v>219924.9364299734</v>
      </c>
      <c r="E6933" t="str">
        <f t="shared" si="216"/>
        <v>Jun</v>
      </c>
      <c r="F6933" t="str">
        <f t="shared" si="217"/>
        <v>2021</v>
      </c>
    </row>
    <row r="6934" spans="1:6" x14ac:dyDescent="0.25">
      <c r="A6934" s="5" t="s">
        <v>249</v>
      </c>
      <c r="B6934" s="3" t="s">
        <v>240</v>
      </c>
      <c r="C6934" s="3" t="s">
        <v>130</v>
      </c>
      <c r="D6934" s="4">
        <v>216107.27011767009</v>
      </c>
      <c r="E6934" t="str">
        <f t="shared" si="216"/>
        <v>Jul</v>
      </c>
      <c r="F6934" t="str">
        <f t="shared" si="217"/>
        <v>2021</v>
      </c>
    </row>
    <row r="6935" spans="1:6" x14ac:dyDescent="0.25">
      <c r="A6935" s="5" t="s">
        <v>249</v>
      </c>
      <c r="B6935" s="3" t="s">
        <v>240</v>
      </c>
      <c r="C6935" s="3" t="s">
        <v>131</v>
      </c>
      <c r="D6935" s="4">
        <v>211636.19173700889</v>
      </c>
      <c r="E6935" t="str">
        <f t="shared" si="216"/>
        <v>Aug</v>
      </c>
      <c r="F6935" t="str">
        <f t="shared" si="217"/>
        <v>2021</v>
      </c>
    </row>
    <row r="6936" spans="1:6" x14ac:dyDescent="0.25">
      <c r="A6936" s="5" t="s">
        <v>249</v>
      </c>
      <c r="B6936" s="3" t="s">
        <v>240</v>
      </c>
      <c r="C6936" s="3" t="s">
        <v>132</v>
      </c>
      <c r="D6936" s="4">
        <v>209313.5427395803</v>
      </c>
      <c r="E6936" t="str">
        <f t="shared" si="216"/>
        <v>Sep</v>
      </c>
      <c r="F6936" t="str">
        <f t="shared" si="217"/>
        <v>2021</v>
      </c>
    </row>
    <row r="6937" spans="1:6" x14ac:dyDescent="0.25">
      <c r="A6937" s="5" t="s">
        <v>249</v>
      </c>
      <c r="B6937" s="3" t="s">
        <v>240</v>
      </c>
      <c r="C6937" s="3" t="s">
        <v>133</v>
      </c>
      <c r="D6937" s="4">
        <v>206278.89812074896</v>
      </c>
      <c r="E6937" t="str">
        <f t="shared" si="216"/>
        <v>Oct</v>
      </c>
      <c r="F6937" t="str">
        <f t="shared" si="217"/>
        <v>2021</v>
      </c>
    </row>
    <row r="6938" spans="1:6" x14ac:dyDescent="0.25">
      <c r="A6938" s="5" t="s">
        <v>249</v>
      </c>
      <c r="B6938" s="3" t="s">
        <v>240</v>
      </c>
      <c r="C6938" s="3" t="s">
        <v>134</v>
      </c>
      <c r="D6938" s="4">
        <v>204353.0916988267</v>
      </c>
      <c r="E6938" t="str">
        <f t="shared" si="216"/>
        <v>Nov</v>
      </c>
      <c r="F6938" t="str">
        <f t="shared" si="217"/>
        <v>2021</v>
      </c>
    </row>
    <row r="6939" spans="1:6" x14ac:dyDescent="0.25">
      <c r="A6939" s="5" t="s">
        <v>249</v>
      </c>
      <c r="B6939" s="3" t="s">
        <v>240</v>
      </c>
      <c r="C6939" s="3" t="s">
        <v>135</v>
      </c>
      <c r="D6939" s="4">
        <v>203284.89205986925</v>
      </c>
      <c r="E6939" t="str">
        <f t="shared" si="216"/>
        <v>Dec</v>
      </c>
      <c r="F6939" t="str">
        <f t="shared" si="217"/>
        <v>2021</v>
      </c>
    </row>
    <row r="6940" spans="1:6" x14ac:dyDescent="0.25">
      <c r="A6940" s="5" t="s">
        <v>249</v>
      </c>
      <c r="B6940" s="3" t="s">
        <v>240</v>
      </c>
      <c r="C6940" s="3" t="s">
        <v>136</v>
      </c>
      <c r="D6940" s="4">
        <v>202530.87181601353</v>
      </c>
      <c r="E6940" t="str">
        <f t="shared" si="216"/>
        <v>Jan</v>
      </c>
      <c r="F6940" t="str">
        <f t="shared" si="217"/>
        <v>2022</v>
      </c>
    </row>
    <row r="6941" spans="1:6" x14ac:dyDescent="0.25">
      <c r="A6941" s="5" t="s">
        <v>249</v>
      </c>
      <c r="B6941" s="3" t="s">
        <v>240</v>
      </c>
      <c r="C6941" s="3" t="s">
        <v>137</v>
      </c>
      <c r="D6941" s="4">
        <v>199768.93951035381</v>
      </c>
      <c r="E6941" t="str">
        <f t="shared" si="216"/>
        <v>Feb</v>
      </c>
      <c r="F6941" t="str">
        <f t="shared" si="217"/>
        <v>2022</v>
      </c>
    </row>
    <row r="6942" spans="1:6" x14ac:dyDescent="0.25">
      <c r="A6942" s="5" t="s">
        <v>249</v>
      </c>
      <c r="B6942" s="3" t="s">
        <v>240</v>
      </c>
      <c r="C6942" s="3" t="s">
        <v>138</v>
      </c>
      <c r="D6942" s="4">
        <v>194588.48167945349</v>
      </c>
      <c r="E6942" t="str">
        <f t="shared" si="216"/>
        <v>Mar</v>
      </c>
      <c r="F6942" t="str">
        <f t="shared" si="217"/>
        <v>2022</v>
      </c>
    </row>
    <row r="6943" spans="1:6" x14ac:dyDescent="0.25">
      <c r="A6943" s="5" t="s">
        <v>249</v>
      </c>
      <c r="B6943" s="3" t="s">
        <v>240</v>
      </c>
      <c r="C6943" s="3" t="s">
        <v>139</v>
      </c>
      <c r="D6943" s="4">
        <v>116093.91179464005</v>
      </c>
      <c r="E6943" t="str">
        <f t="shared" si="216"/>
        <v>Apr</v>
      </c>
      <c r="F6943" t="str">
        <f t="shared" si="217"/>
        <v>2022</v>
      </c>
    </row>
    <row r="6944" spans="1:6" x14ac:dyDescent="0.25">
      <c r="A6944" s="5" t="s">
        <v>249</v>
      </c>
      <c r="B6944" s="3" t="s">
        <v>240</v>
      </c>
      <c r="C6944" s="3" t="s">
        <v>140</v>
      </c>
      <c r="D6944" s="4">
        <v>114789.30516713473</v>
      </c>
      <c r="E6944" t="str">
        <f t="shared" si="216"/>
        <v>May</v>
      </c>
      <c r="F6944" t="str">
        <f t="shared" si="217"/>
        <v>2022</v>
      </c>
    </row>
    <row r="6945" spans="1:6" x14ac:dyDescent="0.25">
      <c r="A6945" s="5" t="s">
        <v>249</v>
      </c>
      <c r="B6945" s="3" t="s">
        <v>240</v>
      </c>
      <c r="C6945" s="3" t="s">
        <v>141</v>
      </c>
      <c r="D6945" s="4">
        <v>112797.22596394045</v>
      </c>
      <c r="E6945" t="str">
        <f t="shared" si="216"/>
        <v>Jun</v>
      </c>
      <c r="F6945" t="str">
        <f t="shared" si="217"/>
        <v>2022</v>
      </c>
    </row>
    <row r="6946" spans="1:6" x14ac:dyDescent="0.25">
      <c r="A6946" s="5" t="s">
        <v>249</v>
      </c>
      <c r="B6946" s="3" t="s">
        <v>240</v>
      </c>
      <c r="C6946" s="3" t="s">
        <v>142</v>
      </c>
      <c r="D6946" s="4">
        <v>111774.56751186048</v>
      </c>
      <c r="E6946" t="str">
        <f t="shared" si="216"/>
        <v>Jul</v>
      </c>
      <c r="F6946" t="str">
        <f t="shared" si="217"/>
        <v>2022</v>
      </c>
    </row>
    <row r="6947" spans="1:6" x14ac:dyDescent="0.25">
      <c r="A6947" s="5" t="s">
        <v>249</v>
      </c>
      <c r="B6947" s="3" t="s">
        <v>240</v>
      </c>
      <c r="C6947" s="3" t="s">
        <v>143</v>
      </c>
      <c r="D6947" s="4">
        <v>110230.74110996185</v>
      </c>
      <c r="E6947" t="str">
        <f t="shared" si="216"/>
        <v>Aug</v>
      </c>
      <c r="F6947" t="str">
        <f t="shared" si="217"/>
        <v>2022</v>
      </c>
    </row>
    <row r="6948" spans="1:6" x14ac:dyDescent="0.25">
      <c r="A6948" s="5" t="s">
        <v>249</v>
      </c>
      <c r="B6948" s="3" t="s">
        <v>240</v>
      </c>
      <c r="C6948" s="3" t="s">
        <v>144</v>
      </c>
      <c r="D6948" s="4">
        <v>109037.80252757423</v>
      </c>
      <c r="E6948" t="str">
        <f t="shared" si="216"/>
        <v>Sep</v>
      </c>
      <c r="F6948" t="str">
        <f t="shared" si="217"/>
        <v>2022</v>
      </c>
    </row>
    <row r="6949" spans="1:6" x14ac:dyDescent="0.25">
      <c r="A6949" s="5" t="s">
        <v>249</v>
      </c>
      <c r="B6949" s="3" t="s">
        <v>240</v>
      </c>
      <c r="C6949" s="3" t="s">
        <v>145</v>
      </c>
      <c r="D6949" s="4">
        <v>107796.28441055624</v>
      </c>
      <c r="E6949" t="str">
        <f t="shared" si="216"/>
        <v>Oct</v>
      </c>
      <c r="F6949" t="str">
        <f t="shared" si="217"/>
        <v>2022</v>
      </c>
    </row>
    <row r="6950" spans="1:6" x14ac:dyDescent="0.25">
      <c r="A6950" s="5" t="s">
        <v>249</v>
      </c>
      <c r="B6950" s="3" t="s">
        <v>240</v>
      </c>
      <c r="C6950" s="3" t="s">
        <v>146</v>
      </c>
      <c r="D6950" s="4">
        <v>106608.41259763618</v>
      </c>
      <c r="E6950" t="str">
        <f t="shared" si="216"/>
        <v>Nov</v>
      </c>
      <c r="F6950" t="str">
        <f t="shared" si="217"/>
        <v>2022</v>
      </c>
    </row>
    <row r="6951" spans="1:6" x14ac:dyDescent="0.25">
      <c r="A6951" s="5" t="s">
        <v>249</v>
      </c>
      <c r="B6951" s="3" t="s">
        <v>240</v>
      </c>
      <c r="C6951" s="3" t="s">
        <v>147</v>
      </c>
      <c r="D6951" s="4">
        <v>106321.53737520566</v>
      </c>
      <c r="E6951" t="str">
        <f t="shared" si="216"/>
        <v>Dec</v>
      </c>
      <c r="F6951" t="str">
        <f t="shared" si="217"/>
        <v>2022</v>
      </c>
    </row>
    <row r="6952" spans="1:6" x14ac:dyDescent="0.25">
      <c r="A6952" s="5" t="s">
        <v>249</v>
      </c>
      <c r="B6952" s="3" t="s">
        <v>240</v>
      </c>
      <c r="C6952" s="3" t="s">
        <v>148</v>
      </c>
      <c r="D6952" s="4">
        <v>104256.74748626156</v>
      </c>
      <c r="E6952" t="str">
        <f t="shared" si="216"/>
        <v>Jan</v>
      </c>
      <c r="F6952" t="str">
        <f t="shared" si="217"/>
        <v>2023</v>
      </c>
    </row>
    <row r="6953" spans="1:6" x14ac:dyDescent="0.25">
      <c r="A6953" s="5" t="s">
        <v>249</v>
      </c>
      <c r="B6953" s="3" t="s">
        <v>240</v>
      </c>
      <c r="C6953" s="3" t="s">
        <v>149</v>
      </c>
      <c r="D6953" s="4">
        <v>103097.62082114606</v>
      </c>
      <c r="E6953" t="str">
        <f t="shared" si="216"/>
        <v>Feb</v>
      </c>
      <c r="F6953" t="str">
        <f t="shared" si="217"/>
        <v>2023</v>
      </c>
    </row>
    <row r="6954" spans="1:6" x14ac:dyDescent="0.25">
      <c r="A6954" s="5" t="s">
        <v>249</v>
      </c>
      <c r="B6954" s="3" t="s">
        <v>240</v>
      </c>
      <c r="C6954" s="3" t="s">
        <v>150</v>
      </c>
      <c r="D6954" s="4">
        <v>101915.37472565923</v>
      </c>
      <c r="E6954" t="str">
        <f t="shared" si="216"/>
        <v>Mar</v>
      </c>
      <c r="F6954" t="str">
        <f t="shared" si="217"/>
        <v>2023</v>
      </c>
    </row>
    <row r="6955" spans="1:6" x14ac:dyDescent="0.25">
      <c r="A6955" s="5" t="s">
        <v>249</v>
      </c>
      <c r="B6955" s="3" t="s">
        <v>240</v>
      </c>
      <c r="C6955" s="3" t="s">
        <v>151</v>
      </c>
      <c r="D6955" s="4">
        <v>100782.61653006729</v>
      </c>
      <c r="E6955" t="str">
        <f t="shared" si="216"/>
        <v>Apr</v>
      </c>
      <c r="F6955" t="str">
        <f t="shared" si="217"/>
        <v>2023</v>
      </c>
    </row>
    <row r="6956" spans="1:6" x14ac:dyDescent="0.25">
      <c r="A6956" s="5" t="s">
        <v>249</v>
      </c>
      <c r="B6956" s="3" t="s">
        <v>240</v>
      </c>
      <c r="C6956" s="3" t="s">
        <v>152</v>
      </c>
      <c r="D6956" s="4">
        <v>99642.886147279103</v>
      </c>
      <c r="E6956" t="str">
        <f t="shared" si="216"/>
        <v>May</v>
      </c>
      <c r="F6956" t="str">
        <f t="shared" si="217"/>
        <v>2023</v>
      </c>
    </row>
    <row r="6957" spans="1:6" x14ac:dyDescent="0.25">
      <c r="A6957" s="5" t="s">
        <v>249</v>
      </c>
      <c r="B6957" s="3" t="s">
        <v>240</v>
      </c>
      <c r="C6957" s="3" t="s">
        <v>153</v>
      </c>
      <c r="D6957" s="4">
        <v>98525.406248301646</v>
      </c>
      <c r="E6957" t="str">
        <f t="shared" si="216"/>
        <v>Jun</v>
      </c>
      <c r="F6957" t="str">
        <f t="shared" si="217"/>
        <v>2023</v>
      </c>
    </row>
    <row r="6958" spans="1:6" x14ac:dyDescent="0.25">
      <c r="A6958" s="5" t="s">
        <v>249</v>
      </c>
      <c r="B6958" s="3" t="s">
        <v>240</v>
      </c>
      <c r="C6958" s="3" t="s">
        <v>154</v>
      </c>
      <c r="D6958" s="4">
        <v>97417.628929925137</v>
      </c>
      <c r="E6958" t="str">
        <f t="shared" si="216"/>
        <v>Jul</v>
      </c>
      <c r="F6958" t="str">
        <f t="shared" si="217"/>
        <v>2023</v>
      </c>
    </row>
    <row r="6959" spans="1:6" x14ac:dyDescent="0.25">
      <c r="A6959" s="5" t="s">
        <v>249</v>
      </c>
      <c r="B6959" s="3" t="s">
        <v>240</v>
      </c>
      <c r="C6959" s="3" t="s">
        <v>155</v>
      </c>
      <c r="D6959" s="4">
        <v>96346.710615508739</v>
      </c>
      <c r="E6959" t="str">
        <f t="shared" si="216"/>
        <v>Aug</v>
      </c>
      <c r="F6959" t="str">
        <f t="shared" si="217"/>
        <v>2023</v>
      </c>
    </row>
    <row r="6960" spans="1:6" x14ac:dyDescent="0.25">
      <c r="A6960" s="5" t="s">
        <v>249</v>
      </c>
      <c r="B6960" s="3" t="s">
        <v>240</v>
      </c>
      <c r="C6960" s="3" t="s">
        <v>156</v>
      </c>
      <c r="D6960" s="4">
        <v>95271.918673381122</v>
      </c>
      <c r="E6960" t="str">
        <f t="shared" si="216"/>
        <v>Sep</v>
      </c>
      <c r="F6960" t="str">
        <f t="shared" si="217"/>
        <v>2023</v>
      </c>
    </row>
    <row r="6961" spans="1:6" x14ac:dyDescent="0.25">
      <c r="A6961" s="5" t="s">
        <v>249</v>
      </c>
      <c r="B6961" s="3" t="s">
        <v>240</v>
      </c>
      <c r="C6961" s="3" t="s">
        <v>157</v>
      </c>
      <c r="D6961" s="4">
        <v>94230.790469054045</v>
      </c>
      <c r="E6961" t="str">
        <f t="shared" si="216"/>
        <v>Oct</v>
      </c>
      <c r="F6961" t="str">
        <f t="shared" si="217"/>
        <v>2023</v>
      </c>
    </row>
    <row r="6962" spans="1:6" x14ac:dyDescent="0.25">
      <c r="A6962" s="5" t="s">
        <v>249</v>
      </c>
      <c r="B6962" s="3" t="s">
        <v>240</v>
      </c>
      <c r="C6962" s="3" t="s">
        <v>158</v>
      </c>
      <c r="D6962" s="4">
        <v>93168.952246325469</v>
      </c>
      <c r="E6962" t="str">
        <f t="shared" si="216"/>
        <v>Nov</v>
      </c>
      <c r="F6962" t="str">
        <f t="shared" si="217"/>
        <v>2023</v>
      </c>
    </row>
    <row r="6963" spans="1:6" x14ac:dyDescent="0.25">
      <c r="A6963" s="5" t="s">
        <v>249</v>
      </c>
      <c r="B6963" s="3" t="s">
        <v>240</v>
      </c>
      <c r="C6963" s="3" t="s">
        <v>159</v>
      </c>
      <c r="D6963" s="4">
        <v>92949.952808495655</v>
      </c>
      <c r="E6963" t="str">
        <f t="shared" si="216"/>
        <v>Dec</v>
      </c>
      <c r="F6963" t="str">
        <f t="shared" si="217"/>
        <v>2023</v>
      </c>
    </row>
    <row r="6964" spans="1:6" x14ac:dyDescent="0.25">
      <c r="A6964" s="5" t="s">
        <v>249</v>
      </c>
      <c r="B6964" s="3" t="s">
        <v>240</v>
      </c>
      <c r="C6964" s="3" t="s">
        <v>160</v>
      </c>
      <c r="D6964" s="4">
        <v>91130.889279030525</v>
      </c>
      <c r="E6964" t="str">
        <f t="shared" si="216"/>
        <v>Jan</v>
      </c>
      <c r="F6964" t="str">
        <f t="shared" si="217"/>
        <v>2024</v>
      </c>
    </row>
    <row r="6965" spans="1:6" x14ac:dyDescent="0.25">
      <c r="A6965" s="5" t="s">
        <v>249</v>
      </c>
      <c r="B6965" s="3" t="s">
        <v>240</v>
      </c>
      <c r="C6965" s="3" t="s">
        <v>161</v>
      </c>
      <c r="D6965" s="4">
        <v>90099.890826281189</v>
      </c>
      <c r="E6965" t="str">
        <f t="shared" si="216"/>
        <v>Feb</v>
      </c>
      <c r="F6965" t="str">
        <f t="shared" si="217"/>
        <v>2024</v>
      </c>
    </row>
    <row r="6966" spans="1:6" x14ac:dyDescent="0.25">
      <c r="A6966" s="5" t="s">
        <v>249</v>
      </c>
      <c r="B6966" s="3" t="s">
        <v>240</v>
      </c>
      <c r="C6966" s="3" t="s">
        <v>162</v>
      </c>
      <c r="D6966" s="4">
        <v>89110.346658898372</v>
      </c>
      <c r="E6966" t="str">
        <f t="shared" si="216"/>
        <v>Mar</v>
      </c>
      <c r="F6966" t="str">
        <f t="shared" si="217"/>
        <v>2024</v>
      </c>
    </row>
    <row r="6967" spans="1:6" x14ac:dyDescent="0.25">
      <c r="A6967" s="5" t="s">
        <v>249</v>
      </c>
      <c r="B6967" s="3" t="s">
        <v>240</v>
      </c>
      <c r="C6967" s="3" t="s">
        <v>163</v>
      </c>
      <c r="D6967" s="4">
        <v>88140.08431090771</v>
      </c>
      <c r="E6967" t="str">
        <f t="shared" si="216"/>
        <v>Apr</v>
      </c>
      <c r="F6967" t="str">
        <f t="shared" si="217"/>
        <v>2024</v>
      </c>
    </row>
    <row r="6968" spans="1:6" x14ac:dyDescent="0.25">
      <c r="A6968" s="5" t="s">
        <v>249</v>
      </c>
      <c r="B6968" s="3" t="s">
        <v>240</v>
      </c>
      <c r="C6968" s="3" t="s">
        <v>164</v>
      </c>
      <c r="D6968" s="4">
        <v>87181.028387828555</v>
      </c>
      <c r="E6968" t="str">
        <f t="shared" si="216"/>
        <v>May</v>
      </c>
      <c r="F6968" t="str">
        <f t="shared" si="217"/>
        <v>2024</v>
      </c>
    </row>
    <row r="6969" spans="1:6" x14ac:dyDescent="0.25">
      <c r="A6969" s="5" t="s">
        <v>249</v>
      </c>
      <c r="B6969" s="3" t="s">
        <v>240</v>
      </c>
      <c r="C6969" s="3" t="s">
        <v>165</v>
      </c>
      <c r="D6969" s="4">
        <v>86201.740416816407</v>
      </c>
      <c r="E6969" t="str">
        <f t="shared" si="216"/>
        <v>Jun</v>
      </c>
      <c r="F6969" t="str">
        <f t="shared" si="217"/>
        <v>2024</v>
      </c>
    </row>
    <row r="6970" spans="1:6" x14ac:dyDescent="0.25">
      <c r="A6970" s="5" t="s">
        <v>249</v>
      </c>
      <c r="B6970" s="3" t="s">
        <v>240</v>
      </c>
      <c r="C6970" s="3" t="s">
        <v>166</v>
      </c>
      <c r="D6970" s="4">
        <v>85264.707022875868</v>
      </c>
      <c r="E6970" t="str">
        <f t="shared" si="216"/>
        <v>Jul</v>
      </c>
      <c r="F6970" t="str">
        <f t="shared" si="217"/>
        <v>2024</v>
      </c>
    </row>
    <row r="6971" spans="1:6" x14ac:dyDescent="0.25">
      <c r="A6971" s="5" t="s">
        <v>249</v>
      </c>
      <c r="B6971" s="3" t="s">
        <v>240</v>
      </c>
      <c r="C6971" s="3" t="s">
        <v>167</v>
      </c>
      <c r="D6971" s="4">
        <v>84338.423478408557</v>
      </c>
      <c r="E6971" t="str">
        <f t="shared" si="216"/>
        <v>Aug</v>
      </c>
      <c r="F6971" t="str">
        <f t="shared" si="217"/>
        <v>2024</v>
      </c>
    </row>
    <row r="6972" spans="1:6" x14ac:dyDescent="0.25">
      <c r="A6972" s="5" t="s">
        <v>249</v>
      </c>
      <c r="B6972" s="3" t="s">
        <v>240</v>
      </c>
      <c r="C6972" s="3" t="s">
        <v>168</v>
      </c>
      <c r="D6972" s="4">
        <v>83391.995887148849</v>
      </c>
      <c r="E6972" t="str">
        <f t="shared" si="216"/>
        <v>Sep</v>
      </c>
      <c r="F6972" t="str">
        <f t="shared" si="217"/>
        <v>2024</v>
      </c>
    </row>
    <row r="6973" spans="1:6" x14ac:dyDescent="0.25">
      <c r="A6973" s="5" t="s">
        <v>249</v>
      </c>
      <c r="B6973" s="3" t="s">
        <v>240</v>
      </c>
      <c r="C6973" s="3" t="s">
        <v>169</v>
      </c>
      <c r="D6973" s="4">
        <v>82452.88300488099</v>
      </c>
      <c r="E6973" t="str">
        <f t="shared" si="216"/>
        <v>Oct</v>
      </c>
      <c r="F6973" t="str">
        <f t="shared" si="217"/>
        <v>2024</v>
      </c>
    </row>
    <row r="6974" spans="1:6" x14ac:dyDescent="0.25">
      <c r="A6974" s="5" t="s">
        <v>249</v>
      </c>
      <c r="B6974" s="3" t="s">
        <v>240</v>
      </c>
      <c r="C6974" s="3" t="s">
        <v>170</v>
      </c>
      <c r="D6974" s="4">
        <v>81532.359216290934</v>
      </c>
      <c r="E6974" t="str">
        <f t="shared" si="216"/>
        <v>Nov</v>
      </c>
      <c r="F6974" t="str">
        <f t="shared" si="217"/>
        <v>2024</v>
      </c>
    </row>
    <row r="6975" spans="1:6" x14ac:dyDescent="0.25">
      <c r="A6975" s="5" t="s">
        <v>249</v>
      </c>
      <c r="B6975" s="3" t="s">
        <v>240</v>
      </c>
      <c r="C6975" s="3" t="s">
        <v>171</v>
      </c>
      <c r="D6975" s="4">
        <v>81366.603838738651</v>
      </c>
      <c r="E6975" t="str">
        <f t="shared" si="216"/>
        <v>Dec</v>
      </c>
      <c r="F6975" t="str">
        <f t="shared" si="217"/>
        <v>2024</v>
      </c>
    </row>
    <row r="6976" spans="1:6" x14ac:dyDescent="0.25">
      <c r="A6976" s="5" t="s">
        <v>249</v>
      </c>
      <c r="B6976" s="3" t="s">
        <v>240</v>
      </c>
      <c r="C6976" s="3" t="s">
        <v>172</v>
      </c>
      <c r="D6976" s="4">
        <v>79764.809064568457</v>
      </c>
      <c r="E6976" t="str">
        <f t="shared" si="216"/>
        <v>Jan</v>
      </c>
      <c r="F6976" t="str">
        <f t="shared" si="217"/>
        <v>2025</v>
      </c>
    </row>
    <row r="6977" spans="1:6" x14ac:dyDescent="0.25">
      <c r="A6977" s="5" t="s">
        <v>249</v>
      </c>
      <c r="B6977" s="3" t="s">
        <v>240</v>
      </c>
      <c r="C6977" s="3" t="s">
        <v>173</v>
      </c>
      <c r="D6977" s="4">
        <v>78900.197010685457</v>
      </c>
      <c r="E6977" t="str">
        <f t="shared" si="216"/>
        <v>Feb</v>
      </c>
      <c r="F6977" t="str">
        <f t="shared" si="217"/>
        <v>2025</v>
      </c>
    </row>
    <row r="6978" spans="1:6" x14ac:dyDescent="0.25">
      <c r="A6978" s="5" t="s">
        <v>249</v>
      </c>
      <c r="B6978" s="3" t="s">
        <v>240</v>
      </c>
      <c r="C6978" s="3" t="s">
        <v>174</v>
      </c>
      <c r="D6978" s="4">
        <v>78045.345827463956</v>
      </c>
      <c r="E6978" t="str">
        <f t="shared" si="216"/>
        <v>Mar</v>
      </c>
      <c r="F6978" t="str">
        <f t="shared" si="217"/>
        <v>2025</v>
      </c>
    </row>
    <row r="6979" spans="1:6" x14ac:dyDescent="0.25">
      <c r="A6979" s="5" t="s">
        <v>249</v>
      </c>
      <c r="B6979" s="3" t="s">
        <v>240</v>
      </c>
      <c r="C6979" s="3" t="s">
        <v>175</v>
      </c>
      <c r="D6979" s="4">
        <v>77131.605606187819</v>
      </c>
      <c r="E6979" t="str">
        <f t="shared" ref="E6979:E7042" si="218">MID(C6979,1,3)</f>
        <v>Apr</v>
      </c>
      <c r="F6979" t="str">
        <f t="shared" ref="F6979:F7042" si="219">MID(C6979,5,4)</f>
        <v>2025</v>
      </c>
    </row>
    <row r="6980" spans="1:6" x14ac:dyDescent="0.25">
      <c r="A6980" s="5" t="s">
        <v>249</v>
      </c>
      <c r="B6980" s="3" t="s">
        <v>240</v>
      </c>
      <c r="C6980" s="3" t="s">
        <v>176</v>
      </c>
      <c r="D6980" s="4">
        <v>76251.727409423431</v>
      </c>
      <c r="E6980" t="str">
        <f t="shared" si="218"/>
        <v>May</v>
      </c>
      <c r="F6980" t="str">
        <f t="shared" si="219"/>
        <v>2025</v>
      </c>
    </row>
    <row r="6981" spans="1:6" x14ac:dyDescent="0.25">
      <c r="A6981" s="5" t="s">
        <v>249</v>
      </c>
      <c r="B6981" s="3" t="s">
        <v>240</v>
      </c>
      <c r="C6981" s="3" t="s">
        <v>177</v>
      </c>
      <c r="D6981" s="4">
        <v>75373.886180496716</v>
      </c>
      <c r="E6981" t="str">
        <f t="shared" si="218"/>
        <v>Jun</v>
      </c>
      <c r="F6981" t="str">
        <f t="shared" si="219"/>
        <v>2025</v>
      </c>
    </row>
    <row r="6982" spans="1:6" x14ac:dyDescent="0.25">
      <c r="A6982" s="5" t="s">
        <v>249</v>
      </c>
      <c r="B6982" s="3" t="s">
        <v>240</v>
      </c>
      <c r="C6982" s="3" t="s">
        <v>178</v>
      </c>
      <c r="D6982" s="4">
        <v>74529.285679394918</v>
      </c>
      <c r="E6982" t="str">
        <f t="shared" si="218"/>
        <v>Jul</v>
      </c>
      <c r="F6982" t="str">
        <f t="shared" si="219"/>
        <v>2025</v>
      </c>
    </row>
    <row r="6983" spans="1:6" x14ac:dyDescent="0.25">
      <c r="A6983" s="5" t="s">
        <v>249</v>
      </c>
      <c r="B6983" s="3" t="s">
        <v>240</v>
      </c>
      <c r="C6983" s="3" t="s">
        <v>179</v>
      </c>
      <c r="D6983" s="4">
        <v>73565.746624946813</v>
      </c>
      <c r="E6983" t="str">
        <f t="shared" si="218"/>
        <v>Aug</v>
      </c>
      <c r="F6983" t="str">
        <f t="shared" si="219"/>
        <v>2025</v>
      </c>
    </row>
    <row r="6984" spans="1:6" x14ac:dyDescent="0.25">
      <c r="A6984" s="5" t="s">
        <v>249</v>
      </c>
      <c r="B6984" s="3" t="s">
        <v>240</v>
      </c>
      <c r="C6984" s="3" t="s">
        <v>180</v>
      </c>
      <c r="D6984" s="4">
        <v>72697.193399810465</v>
      </c>
      <c r="E6984" t="str">
        <f t="shared" si="218"/>
        <v>Sep</v>
      </c>
      <c r="F6984" t="str">
        <f t="shared" si="219"/>
        <v>2025</v>
      </c>
    </row>
    <row r="6985" spans="1:6" x14ac:dyDescent="0.25">
      <c r="A6985" s="5" t="s">
        <v>249</v>
      </c>
      <c r="B6985" s="3" t="s">
        <v>240</v>
      </c>
      <c r="C6985" s="3" t="s">
        <v>181</v>
      </c>
      <c r="D6985" s="4">
        <v>71891.899207095776</v>
      </c>
      <c r="E6985" t="str">
        <f t="shared" si="218"/>
        <v>Oct</v>
      </c>
      <c r="F6985" t="str">
        <f t="shared" si="219"/>
        <v>2025</v>
      </c>
    </row>
    <row r="6986" spans="1:6" x14ac:dyDescent="0.25">
      <c r="A6986" s="5" t="s">
        <v>249</v>
      </c>
      <c r="B6986" s="3" t="s">
        <v>240</v>
      </c>
      <c r="C6986" s="3" t="s">
        <v>182</v>
      </c>
      <c r="D6986" s="4">
        <v>71096.547625318955</v>
      </c>
      <c r="E6986" t="str">
        <f t="shared" si="218"/>
        <v>Nov</v>
      </c>
      <c r="F6986" t="str">
        <f t="shared" si="219"/>
        <v>2025</v>
      </c>
    </row>
    <row r="6987" spans="1:6" x14ac:dyDescent="0.25">
      <c r="A6987" s="5" t="s">
        <v>249</v>
      </c>
      <c r="B6987" s="3" t="s">
        <v>240</v>
      </c>
      <c r="C6987" s="3" t="s">
        <v>183</v>
      </c>
      <c r="D6987" s="4">
        <v>70835.916955305263</v>
      </c>
      <c r="E6987" t="str">
        <f t="shared" si="218"/>
        <v>Dec</v>
      </c>
      <c r="F6987" t="str">
        <f t="shared" si="219"/>
        <v>2025</v>
      </c>
    </row>
    <row r="6988" spans="1:6" x14ac:dyDescent="0.25">
      <c r="A6988" s="5" t="s">
        <v>249</v>
      </c>
      <c r="B6988" s="3" t="s">
        <v>240</v>
      </c>
      <c r="C6988" s="3" t="s">
        <v>184</v>
      </c>
      <c r="D6988" s="4">
        <v>69534.897625262965</v>
      </c>
      <c r="E6988" t="str">
        <f t="shared" si="218"/>
        <v>Jan</v>
      </c>
      <c r="F6988" t="str">
        <f t="shared" si="219"/>
        <v>2026</v>
      </c>
    </row>
    <row r="6989" spans="1:6" x14ac:dyDescent="0.25">
      <c r="A6989" s="5" t="s">
        <v>249</v>
      </c>
      <c r="B6989" s="3" t="s">
        <v>240</v>
      </c>
      <c r="C6989" s="3" t="s">
        <v>185</v>
      </c>
      <c r="D6989" s="4">
        <v>68775.859925437835</v>
      </c>
      <c r="E6989" t="str">
        <f t="shared" si="218"/>
        <v>Feb</v>
      </c>
      <c r="F6989" t="str">
        <f t="shared" si="219"/>
        <v>2026</v>
      </c>
    </row>
    <row r="6990" spans="1:6" x14ac:dyDescent="0.25">
      <c r="A6990" s="5" t="s">
        <v>249</v>
      </c>
      <c r="B6990" s="3" t="s">
        <v>240</v>
      </c>
      <c r="C6990" s="3" t="s">
        <v>186</v>
      </c>
      <c r="D6990" s="4">
        <v>67986.211848480831</v>
      </c>
      <c r="E6990" t="str">
        <f t="shared" si="218"/>
        <v>Mar</v>
      </c>
      <c r="F6990" t="str">
        <f t="shared" si="219"/>
        <v>2026</v>
      </c>
    </row>
    <row r="6991" spans="1:6" x14ac:dyDescent="0.25">
      <c r="A6991" s="5" t="s">
        <v>249</v>
      </c>
      <c r="B6991" s="3" t="s">
        <v>240</v>
      </c>
      <c r="C6991" s="3" t="s">
        <v>187</v>
      </c>
      <c r="D6991" s="4">
        <v>67160.025533597509</v>
      </c>
      <c r="E6991" t="str">
        <f t="shared" si="218"/>
        <v>Apr</v>
      </c>
      <c r="F6991" t="str">
        <f t="shared" si="219"/>
        <v>2026</v>
      </c>
    </row>
    <row r="6992" spans="1:6" x14ac:dyDescent="0.25">
      <c r="A6992" s="5" t="s">
        <v>249</v>
      </c>
      <c r="B6992" s="3" t="s">
        <v>240</v>
      </c>
      <c r="C6992" s="3" t="s">
        <v>189</v>
      </c>
      <c r="D6992" s="4">
        <v>66412.636754058738</v>
      </c>
      <c r="E6992" t="str">
        <f t="shared" si="218"/>
        <v>May</v>
      </c>
      <c r="F6992" t="str">
        <f t="shared" si="219"/>
        <v>2026</v>
      </c>
    </row>
    <row r="6993" spans="1:6" x14ac:dyDescent="0.25">
      <c r="A6993" s="5" t="s">
        <v>249</v>
      </c>
      <c r="B6993" s="3" t="s">
        <v>240</v>
      </c>
      <c r="C6993" s="3" t="s">
        <v>191</v>
      </c>
      <c r="D6993" s="4">
        <v>65675.508336910658</v>
      </c>
      <c r="E6993" t="str">
        <f t="shared" si="218"/>
        <v>Jun</v>
      </c>
      <c r="F6993" t="str">
        <f t="shared" si="219"/>
        <v>2026</v>
      </c>
    </row>
    <row r="6994" spans="1:6" x14ac:dyDescent="0.25">
      <c r="A6994" s="5" t="s">
        <v>249</v>
      </c>
      <c r="B6994" s="3" t="s">
        <v>240</v>
      </c>
      <c r="C6994" s="3" t="s">
        <v>192</v>
      </c>
      <c r="D6994" s="4">
        <v>64961.336441809748</v>
      </c>
      <c r="E6994" t="str">
        <f t="shared" si="218"/>
        <v>Jul</v>
      </c>
      <c r="F6994" t="str">
        <f t="shared" si="219"/>
        <v>2026</v>
      </c>
    </row>
    <row r="6995" spans="1:6" x14ac:dyDescent="0.25">
      <c r="A6995" s="5" t="s">
        <v>249</v>
      </c>
      <c r="B6995" s="3" t="s">
        <v>240</v>
      </c>
      <c r="C6995" s="3" t="s">
        <v>193</v>
      </c>
      <c r="D6995" s="4">
        <v>64254.920670923391</v>
      </c>
      <c r="E6995" t="str">
        <f t="shared" si="218"/>
        <v>Aug</v>
      </c>
      <c r="F6995" t="str">
        <f t="shared" si="219"/>
        <v>2026</v>
      </c>
    </row>
    <row r="6996" spans="1:6" x14ac:dyDescent="0.25">
      <c r="A6996" s="5" t="s">
        <v>249</v>
      </c>
      <c r="B6996" s="3" t="s">
        <v>240</v>
      </c>
      <c r="C6996" s="3" t="s">
        <v>194</v>
      </c>
      <c r="D6996" s="4">
        <v>63556.15481419157</v>
      </c>
      <c r="E6996" t="str">
        <f t="shared" si="218"/>
        <v>Sep</v>
      </c>
      <c r="F6996" t="str">
        <f t="shared" si="219"/>
        <v>2026</v>
      </c>
    </row>
    <row r="6997" spans="1:6" x14ac:dyDescent="0.25">
      <c r="A6997" s="5" t="s">
        <v>249</v>
      </c>
      <c r="B6997" s="3" t="s">
        <v>240</v>
      </c>
      <c r="C6997" s="3" t="s">
        <v>195</v>
      </c>
      <c r="D6997" s="4">
        <v>62864.944483342959</v>
      </c>
      <c r="E6997" t="str">
        <f t="shared" si="218"/>
        <v>Oct</v>
      </c>
      <c r="F6997" t="str">
        <f t="shared" si="219"/>
        <v>2026</v>
      </c>
    </row>
    <row r="6998" spans="1:6" x14ac:dyDescent="0.25">
      <c r="A6998" s="5" t="s">
        <v>249</v>
      </c>
      <c r="B6998" s="3" t="s">
        <v>240</v>
      </c>
      <c r="C6998" s="3" t="s">
        <v>196</v>
      </c>
      <c r="D6998" s="4">
        <v>62171.850791051227</v>
      </c>
      <c r="E6998" t="str">
        <f t="shared" si="218"/>
        <v>Nov</v>
      </c>
      <c r="F6998" t="str">
        <f t="shared" si="219"/>
        <v>2026</v>
      </c>
    </row>
    <row r="6999" spans="1:6" x14ac:dyDescent="0.25">
      <c r="A6999" s="5" t="s">
        <v>249</v>
      </c>
      <c r="B6999" s="3" t="s">
        <v>240</v>
      </c>
      <c r="C6999" s="3" t="s">
        <v>197</v>
      </c>
      <c r="D6999" s="4">
        <v>61949.242432924715</v>
      </c>
      <c r="E6999" t="str">
        <f t="shared" si="218"/>
        <v>Dec</v>
      </c>
      <c r="F6999" t="str">
        <f t="shared" si="219"/>
        <v>2026</v>
      </c>
    </row>
    <row r="7000" spans="1:6" x14ac:dyDescent="0.25">
      <c r="A7000" s="5" t="s">
        <v>249</v>
      </c>
      <c r="B7000" s="3" t="s">
        <v>240</v>
      </c>
      <c r="C7000" s="3" t="s">
        <v>198</v>
      </c>
      <c r="D7000" s="4">
        <v>60826.33920622486</v>
      </c>
      <c r="E7000" t="str">
        <f t="shared" si="218"/>
        <v>Jan</v>
      </c>
      <c r="F7000" t="str">
        <f t="shared" si="219"/>
        <v>2027</v>
      </c>
    </row>
    <row r="7001" spans="1:6" x14ac:dyDescent="0.25">
      <c r="A7001" s="5" t="s">
        <v>249</v>
      </c>
      <c r="B7001" s="3" t="s">
        <v>240</v>
      </c>
      <c r="C7001" s="3" t="s">
        <v>199</v>
      </c>
      <c r="D7001" s="4">
        <v>60164.379577756437</v>
      </c>
      <c r="E7001" t="str">
        <f t="shared" si="218"/>
        <v>Feb</v>
      </c>
      <c r="F7001" t="str">
        <f t="shared" si="219"/>
        <v>2027</v>
      </c>
    </row>
    <row r="7002" spans="1:6" x14ac:dyDescent="0.25">
      <c r="A7002" s="5" t="s">
        <v>249</v>
      </c>
      <c r="B7002" s="3" t="s">
        <v>240</v>
      </c>
      <c r="C7002" s="3" t="s">
        <v>200</v>
      </c>
      <c r="D7002" s="4">
        <v>59509.488328784573</v>
      </c>
      <c r="E7002" t="str">
        <f t="shared" si="218"/>
        <v>Mar</v>
      </c>
      <c r="F7002" t="str">
        <f t="shared" si="219"/>
        <v>2027</v>
      </c>
    </row>
    <row r="7003" spans="1:6" x14ac:dyDescent="0.25">
      <c r="A7003" s="5" t="s">
        <v>249</v>
      </c>
      <c r="B7003" s="3" t="s">
        <v>241</v>
      </c>
      <c r="C7003" s="3" t="s">
        <v>20</v>
      </c>
      <c r="D7003" s="4">
        <v>7193648.3510345155</v>
      </c>
      <c r="E7003" t="str">
        <f t="shared" si="218"/>
        <v>May</v>
      </c>
      <c r="F7003" t="str">
        <f t="shared" si="219"/>
        <v>2012</v>
      </c>
    </row>
    <row r="7004" spans="1:6" x14ac:dyDescent="0.25">
      <c r="A7004" s="5" t="s">
        <v>249</v>
      </c>
      <c r="B7004" s="3" t="s">
        <v>241</v>
      </c>
      <c r="C7004" s="3" t="s">
        <v>21</v>
      </c>
      <c r="D7004" s="4">
        <v>12954838.091569327</v>
      </c>
      <c r="E7004" t="str">
        <f t="shared" si="218"/>
        <v>Jun</v>
      </c>
      <c r="F7004" t="str">
        <f t="shared" si="219"/>
        <v>2012</v>
      </c>
    </row>
    <row r="7005" spans="1:6" x14ac:dyDescent="0.25">
      <c r="A7005" s="5" t="s">
        <v>249</v>
      </c>
      <c r="B7005" s="3" t="s">
        <v>241</v>
      </c>
      <c r="C7005" s="3" t="s">
        <v>22</v>
      </c>
      <c r="D7005" s="4">
        <v>9640078.0481640976</v>
      </c>
      <c r="E7005" t="str">
        <f t="shared" si="218"/>
        <v>Jul</v>
      </c>
      <c r="F7005" t="str">
        <f t="shared" si="219"/>
        <v>2012</v>
      </c>
    </row>
    <row r="7006" spans="1:6" x14ac:dyDescent="0.25">
      <c r="A7006" s="5" t="s">
        <v>249</v>
      </c>
      <c r="B7006" s="3" t="s">
        <v>241</v>
      </c>
      <c r="C7006" s="3" t="s">
        <v>23</v>
      </c>
      <c r="D7006" s="4">
        <v>8322265.870354848</v>
      </c>
      <c r="E7006" t="str">
        <f t="shared" si="218"/>
        <v>Aug</v>
      </c>
      <c r="F7006" t="str">
        <f t="shared" si="219"/>
        <v>2012</v>
      </c>
    </row>
    <row r="7007" spans="1:6" x14ac:dyDescent="0.25">
      <c r="A7007" s="5" t="s">
        <v>249</v>
      </c>
      <c r="B7007" s="3" t="s">
        <v>241</v>
      </c>
      <c r="C7007" s="3" t="s">
        <v>24</v>
      </c>
      <c r="D7007" s="4">
        <v>7063507.7840362722</v>
      </c>
      <c r="E7007" t="str">
        <f t="shared" si="218"/>
        <v>Sep</v>
      </c>
      <c r="F7007" t="str">
        <f t="shared" si="219"/>
        <v>2012</v>
      </c>
    </row>
    <row r="7008" spans="1:6" x14ac:dyDescent="0.25">
      <c r="A7008" s="5" t="s">
        <v>249</v>
      </c>
      <c r="B7008" s="3" t="s">
        <v>241</v>
      </c>
      <c r="C7008" s="3" t="s">
        <v>25</v>
      </c>
      <c r="D7008" s="4">
        <v>6381561.9100763854</v>
      </c>
      <c r="E7008" t="str">
        <f t="shared" si="218"/>
        <v>Oct</v>
      </c>
      <c r="F7008" t="str">
        <f t="shared" si="219"/>
        <v>2012</v>
      </c>
    </row>
    <row r="7009" spans="1:6" x14ac:dyDescent="0.25">
      <c r="A7009" s="5" t="s">
        <v>249</v>
      </c>
      <c r="B7009" s="3" t="s">
        <v>241</v>
      </c>
      <c r="C7009" s="3" t="s">
        <v>26</v>
      </c>
      <c r="D7009" s="4">
        <v>5680994.2448314894</v>
      </c>
      <c r="E7009" t="str">
        <f t="shared" si="218"/>
        <v>Nov</v>
      </c>
      <c r="F7009" t="str">
        <f t="shared" si="219"/>
        <v>2012</v>
      </c>
    </row>
    <row r="7010" spans="1:6" x14ac:dyDescent="0.25">
      <c r="A7010" s="5" t="s">
        <v>249</v>
      </c>
      <c r="B7010" s="3" t="s">
        <v>241</v>
      </c>
      <c r="C7010" s="3" t="s">
        <v>27</v>
      </c>
      <c r="D7010" s="4">
        <v>5516431.5227035042</v>
      </c>
      <c r="E7010" t="str">
        <f t="shared" si="218"/>
        <v>Dec</v>
      </c>
      <c r="F7010" t="str">
        <f t="shared" si="219"/>
        <v>2012</v>
      </c>
    </row>
    <row r="7011" spans="1:6" x14ac:dyDescent="0.25">
      <c r="A7011" s="5" t="s">
        <v>249</v>
      </c>
      <c r="B7011" s="3" t="s">
        <v>241</v>
      </c>
      <c r="C7011" s="3" t="s">
        <v>28</v>
      </c>
      <c r="D7011" s="4">
        <v>5240201.6176341763</v>
      </c>
      <c r="E7011" t="str">
        <f t="shared" si="218"/>
        <v>Jan</v>
      </c>
      <c r="F7011" t="str">
        <f t="shared" si="219"/>
        <v>2013</v>
      </c>
    </row>
    <row r="7012" spans="1:6" x14ac:dyDescent="0.25">
      <c r="A7012" s="5" t="s">
        <v>249</v>
      </c>
      <c r="B7012" s="3" t="s">
        <v>241</v>
      </c>
      <c r="C7012" s="3" t="s">
        <v>29</v>
      </c>
      <c r="D7012" s="4">
        <v>4813922.6466709636</v>
      </c>
      <c r="E7012" t="str">
        <f t="shared" si="218"/>
        <v>Feb</v>
      </c>
      <c r="F7012" t="str">
        <f t="shared" si="219"/>
        <v>2013</v>
      </c>
    </row>
    <row r="7013" spans="1:6" x14ac:dyDescent="0.25">
      <c r="A7013" s="5" t="s">
        <v>249</v>
      </c>
      <c r="B7013" s="3" t="s">
        <v>241</v>
      </c>
      <c r="C7013" s="3" t="s">
        <v>30</v>
      </c>
      <c r="D7013" s="4">
        <v>4973832.4611234982</v>
      </c>
      <c r="E7013" t="str">
        <f t="shared" si="218"/>
        <v>Mar</v>
      </c>
      <c r="F7013" t="str">
        <f t="shared" si="219"/>
        <v>2013</v>
      </c>
    </row>
    <row r="7014" spans="1:6" x14ac:dyDescent="0.25">
      <c r="A7014" s="5" t="s">
        <v>249</v>
      </c>
      <c r="B7014" s="3" t="s">
        <v>241</v>
      </c>
      <c r="C7014" s="3" t="s">
        <v>31</v>
      </c>
      <c r="D7014" s="4">
        <v>4662626.1764855916</v>
      </c>
      <c r="E7014" t="str">
        <f t="shared" si="218"/>
        <v>Apr</v>
      </c>
      <c r="F7014" t="str">
        <f t="shared" si="219"/>
        <v>2013</v>
      </c>
    </row>
    <row r="7015" spans="1:6" x14ac:dyDescent="0.25">
      <c r="A7015" s="5" t="s">
        <v>249</v>
      </c>
      <c r="B7015" s="3" t="s">
        <v>241</v>
      </c>
      <c r="C7015" s="3" t="s">
        <v>32</v>
      </c>
      <c r="D7015" s="4">
        <v>4711416.2622247068</v>
      </c>
      <c r="E7015" t="str">
        <f t="shared" si="218"/>
        <v>May</v>
      </c>
      <c r="F7015" t="str">
        <f t="shared" si="219"/>
        <v>2013</v>
      </c>
    </row>
    <row r="7016" spans="1:6" x14ac:dyDescent="0.25">
      <c r="A7016" s="5" t="s">
        <v>249</v>
      </c>
      <c r="B7016" s="3" t="s">
        <v>241</v>
      </c>
      <c r="C7016" s="3" t="s">
        <v>33</v>
      </c>
      <c r="D7016" s="4">
        <v>5273919.4639621889</v>
      </c>
      <c r="E7016" t="str">
        <f t="shared" si="218"/>
        <v>Jun</v>
      </c>
      <c r="F7016" t="str">
        <f t="shared" si="219"/>
        <v>2013</v>
      </c>
    </row>
    <row r="7017" spans="1:6" x14ac:dyDescent="0.25">
      <c r="A7017" s="5" t="s">
        <v>249</v>
      </c>
      <c r="B7017" s="3" t="s">
        <v>241</v>
      </c>
      <c r="C7017" s="3" t="s">
        <v>34</v>
      </c>
      <c r="D7017" s="4">
        <v>4696384.6374300756</v>
      </c>
      <c r="E7017" t="str">
        <f t="shared" si="218"/>
        <v>Jul</v>
      </c>
      <c r="F7017" t="str">
        <f t="shared" si="219"/>
        <v>2013</v>
      </c>
    </row>
    <row r="7018" spans="1:6" x14ac:dyDescent="0.25">
      <c r="A7018" s="5" t="s">
        <v>249</v>
      </c>
      <c r="B7018" s="3" t="s">
        <v>241</v>
      </c>
      <c r="C7018" s="3" t="s">
        <v>35</v>
      </c>
      <c r="D7018" s="4">
        <v>4903469.8108191667</v>
      </c>
      <c r="E7018" t="str">
        <f t="shared" si="218"/>
        <v>Aug</v>
      </c>
      <c r="F7018" t="str">
        <f t="shared" si="219"/>
        <v>2013</v>
      </c>
    </row>
    <row r="7019" spans="1:6" x14ac:dyDescent="0.25">
      <c r="A7019" s="5" t="s">
        <v>249</v>
      </c>
      <c r="B7019" s="3" t="s">
        <v>241</v>
      </c>
      <c r="C7019" s="3" t="s">
        <v>36</v>
      </c>
      <c r="D7019" s="4">
        <v>4480223.603363812</v>
      </c>
      <c r="E7019" t="str">
        <f t="shared" si="218"/>
        <v>Sep</v>
      </c>
      <c r="F7019" t="str">
        <f t="shared" si="219"/>
        <v>2013</v>
      </c>
    </row>
    <row r="7020" spans="1:6" x14ac:dyDescent="0.25">
      <c r="A7020" s="5" t="s">
        <v>249</v>
      </c>
      <c r="B7020" s="3" t="s">
        <v>241</v>
      </c>
      <c r="C7020" s="3" t="s">
        <v>37</v>
      </c>
      <c r="D7020" s="4">
        <v>4122108.6539657405</v>
      </c>
      <c r="E7020" t="str">
        <f t="shared" si="218"/>
        <v>Oct</v>
      </c>
      <c r="F7020" t="str">
        <f t="shared" si="219"/>
        <v>2013</v>
      </c>
    </row>
    <row r="7021" spans="1:6" x14ac:dyDescent="0.25">
      <c r="A7021" s="5" t="s">
        <v>249</v>
      </c>
      <c r="B7021" s="3" t="s">
        <v>241</v>
      </c>
      <c r="C7021" s="3" t="s">
        <v>38</v>
      </c>
      <c r="D7021" s="4">
        <v>4016537.5498952819</v>
      </c>
      <c r="E7021" t="str">
        <f t="shared" si="218"/>
        <v>Nov</v>
      </c>
      <c r="F7021" t="str">
        <f t="shared" si="219"/>
        <v>2013</v>
      </c>
    </row>
    <row r="7022" spans="1:6" x14ac:dyDescent="0.25">
      <c r="A7022" s="5" t="s">
        <v>249</v>
      </c>
      <c r="B7022" s="3" t="s">
        <v>241</v>
      </c>
      <c r="C7022" s="3" t="s">
        <v>39</v>
      </c>
      <c r="D7022" s="4">
        <v>3956932.3429668602</v>
      </c>
      <c r="E7022" t="str">
        <f t="shared" si="218"/>
        <v>Dec</v>
      </c>
      <c r="F7022" t="str">
        <f t="shared" si="219"/>
        <v>2013</v>
      </c>
    </row>
    <row r="7023" spans="1:6" x14ac:dyDescent="0.25">
      <c r="A7023" s="5" t="s">
        <v>249</v>
      </c>
      <c r="B7023" s="3" t="s">
        <v>241</v>
      </c>
      <c r="C7023" s="3" t="s">
        <v>40</v>
      </c>
      <c r="D7023" s="4">
        <v>3813478.9584632358</v>
      </c>
      <c r="E7023" t="str">
        <f t="shared" si="218"/>
        <v>Jan</v>
      </c>
      <c r="F7023" t="str">
        <f t="shared" si="219"/>
        <v>2014</v>
      </c>
    </row>
    <row r="7024" spans="1:6" x14ac:dyDescent="0.25">
      <c r="A7024" s="5" t="s">
        <v>249</v>
      </c>
      <c r="B7024" s="3" t="s">
        <v>241</v>
      </c>
      <c r="C7024" s="3" t="s">
        <v>41</v>
      </c>
      <c r="D7024" s="4">
        <v>3283316.5327855656</v>
      </c>
      <c r="E7024" t="str">
        <f t="shared" si="218"/>
        <v>Feb</v>
      </c>
      <c r="F7024" t="str">
        <f t="shared" si="219"/>
        <v>2014</v>
      </c>
    </row>
    <row r="7025" spans="1:6" x14ac:dyDescent="0.25">
      <c r="A7025" s="5" t="s">
        <v>249</v>
      </c>
      <c r="B7025" s="3" t="s">
        <v>241</v>
      </c>
      <c r="C7025" s="3" t="s">
        <v>42</v>
      </c>
      <c r="D7025" s="4">
        <v>3316820.6900906358</v>
      </c>
      <c r="E7025" t="str">
        <f t="shared" si="218"/>
        <v>Mar</v>
      </c>
      <c r="F7025" t="str">
        <f t="shared" si="219"/>
        <v>2014</v>
      </c>
    </row>
    <row r="7026" spans="1:6" x14ac:dyDescent="0.25">
      <c r="A7026" s="5" t="s">
        <v>249</v>
      </c>
      <c r="B7026" s="3" t="s">
        <v>241</v>
      </c>
      <c r="C7026" s="3" t="s">
        <v>43</v>
      </c>
      <c r="D7026" s="4">
        <v>3048187.7303181626</v>
      </c>
      <c r="E7026" t="str">
        <f t="shared" si="218"/>
        <v>Apr</v>
      </c>
      <c r="F7026" t="str">
        <f t="shared" si="219"/>
        <v>2014</v>
      </c>
    </row>
    <row r="7027" spans="1:6" x14ac:dyDescent="0.25">
      <c r="A7027" s="5" t="s">
        <v>249</v>
      </c>
      <c r="B7027" s="3" t="s">
        <v>241</v>
      </c>
      <c r="C7027" s="3" t="s">
        <v>44</v>
      </c>
      <c r="D7027" s="4">
        <v>2970688.8897613212</v>
      </c>
      <c r="E7027" t="str">
        <f t="shared" si="218"/>
        <v>May</v>
      </c>
      <c r="F7027" t="str">
        <f t="shared" si="219"/>
        <v>2014</v>
      </c>
    </row>
    <row r="7028" spans="1:6" x14ac:dyDescent="0.25">
      <c r="A7028" s="5" t="s">
        <v>249</v>
      </c>
      <c r="B7028" s="3" t="s">
        <v>241</v>
      </c>
      <c r="C7028" s="3" t="s">
        <v>45</v>
      </c>
      <c r="D7028" s="4">
        <v>3401868.2011417057</v>
      </c>
      <c r="E7028" t="str">
        <f t="shared" si="218"/>
        <v>Jun</v>
      </c>
      <c r="F7028" t="str">
        <f t="shared" si="219"/>
        <v>2014</v>
      </c>
    </row>
    <row r="7029" spans="1:6" x14ac:dyDescent="0.25">
      <c r="A7029" s="5" t="s">
        <v>249</v>
      </c>
      <c r="B7029" s="3" t="s">
        <v>241</v>
      </c>
      <c r="C7029" s="3" t="s">
        <v>46</v>
      </c>
      <c r="D7029" s="4">
        <v>2906909.9128885441</v>
      </c>
      <c r="E7029" t="str">
        <f t="shared" si="218"/>
        <v>Jul</v>
      </c>
      <c r="F7029" t="str">
        <f t="shared" si="219"/>
        <v>2014</v>
      </c>
    </row>
    <row r="7030" spans="1:6" x14ac:dyDescent="0.25">
      <c r="A7030" s="5" t="s">
        <v>249</v>
      </c>
      <c r="B7030" s="3" t="s">
        <v>241</v>
      </c>
      <c r="C7030" s="3" t="s">
        <v>47</v>
      </c>
      <c r="D7030" s="4">
        <v>3023043.3002098035</v>
      </c>
      <c r="E7030" t="str">
        <f t="shared" si="218"/>
        <v>Aug</v>
      </c>
      <c r="F7030" t="str">
        <f t="shared" si="219"/>
        <v>2014</v>
      </c>
    </row>
    <row r="7031" spans="1:6" x14ac:dyDescent="0.25">
      <c r="A7031" s="5" t="s">
        <v>249</v>
      </c>
      <c r="B7031" s="3" t="s">
        <v>241</v>
      </c>
      <c r="C7031" s="3" t="s">
        <v>48</v>
      </c>
      <c r="D7031" s="4">
        <v>2758462.492453217</v>
      </c>
      <c r="E7031" t="str">
        <f t="shared" si="218"/>
        <v>Sep</v>
      </c>
      <c r="F7031" t="str">
        <f t="shared" si="219"/>
        <v>2014</v>
      </c>
    </row>
    <row r="7032" spans="1:6" x14ac:dyDescent="0.25">
      <c r="A7032" s="5" t="s">
        <v>249</v>
      </c>
      <c r="B7032" s="3" t="s">
        <v>241</v>
      </c>
      <c r="C7032" s="3" t="s">
        <v>49</v>
      </c>
      <c r="D7032" s="4">
        <v>2636162.6438904861</v>
      </c>
      <c r="E7032" t="str">
        <f t="shared" si="218"/>
        <v>Oct</v>
      </c>
      <c r="F7032" t="str">
        <f t="shared" si="219"/>
        <v>2014</v>
      </c>
    </row>
    <row r="7033" spans="1:6" x14ac:dyDescent="0.25">
      <c r="A7033" s="5" t="s">
        <v>249</v>
      </c>
      <c r="B7033" s="3" t="s">
        <v>241</v>
      </c>
      <c r="C7033" s="3" t="s">
        <v>50</v>
      </c>
      <c r="D7033" s="4">
        <v>2656624.1540250303</v>
      </c>
      <c r="E7033" t="str">
        <f t="shared" si="218"/>
        <v>Nov</v>
      </c>
      <c r="F7033" t="str">
        <f t="shared" si="219"/>
        <v>2014</v>
      </c>
    </row>
    <row r="7034" spans="1:6" x14ac:dyDescent="0.25">
      <c r="A7034" s="5" t="s">
        <v>249</v>
      </c>
      <c r="B7034" s="3" t="s">
        <v>241</v>
      </c>
      <c r="C7034" s="3" t="s">
        <v>51</v>
      </c>
      <c r="D7034" s="4">
        <v>2678701.2105412632</v>
      </c>
      <c r="E7034" t="str">
        <f t="shared" si="218"/>
        <v>Dec</v>
      </c>
      <c r="F7034" t="str">
        <f t="shared" si="219"/>
        <v>2014</v>
      </c>
    </row>
    <row r="7035" spans="1:6" x14ac:dyDescent="0.25">
      <c r="A7035" s="5" t="s">
        <v>249</v>
      </c>
      <c r="B7035" s="3" t="s">
        <v>241</v>
      </c>
      <c r="C7035" s="3" t="s">
        <v>52</v>
      </c>
      <c r="D7035" s="4">
        <v>2590596.2218475249</v>
      </c>
      <c r="E7035" t="str">
        <f t="shared" si="218"/>
        <v>Jan</v>
      </c>
      <c r="F7035" t="str">
        <f t="shared" si="219"/>
        <v>2015</v>
      </c>
    </row>
    <row r="7036" spans="1:6" x14ac:dyDescent="0.25">
      <c r="A7036" s="5" t="s">
        <v>249</v>
      </c>
      <c r="B7036" s="3" t="s">
        <v>241</v>
      </c>
      <c r="C7036" s="3" t="s">
        <v>53</v>
      </c>
      <c r="D7036" s="4">
        <v>2266764.4264043556</v>
      </c>
      <c r="E7036" t="str">
        <f t="shared" si="218"/>
        <v>Feb</v>
      </c>
      <c r="F7036" t="str">
        <f t="shared" si="219"/>
        <v>2015</v>
      </c>
    </row>
    <row r="7037" spans="1:6" x14ac:dyDescent="0.25">
      <c r="A7037" s="5" t="s">
        <v>249</v>
      </c>
      <c r="B7037" s="3" t="s">
        <v>241</v>
      </c>
      <c r="C7037" s="3" t="s">
        <v>54</v>
      </c>
      <c r="D7037" s="4">
        <v>2364897.3829559991</v>
      </c>
      <c r="E7037" t="str">
        <f t="shared" si="218"/>
        <v>Mar</v>
      </c>
      <c r="F7037" t="str">
        <f t="shared" si="219"/>
        <v>2015</v>
      </c>
    </row>
    <row r="7038" spans="1:6" x14ac:dyDescent="0.25">
      <c r="A7038" s="5" t="s">
        <v>249</v>
      </c>
      <c r="B7038" s="3" t="s">
        <v>241</v>
      </c>
      <c r="C7038" s="3" t="s">
        <v>55</v>
      </c>
      <c r="D7038" s="4">
        <v>2162433.1389756715</v>
      </c>
      <c r="E7038" t="str">
        <f t="shared" si="218"/>
        <v>Apr</v>
      </c>
      <c r="F7038" t="str">
        <f t="shared" si="219"/>
        <v>2015</v>
      </c>
    </row>
    <row r="7039" spans="1:6" x14ac:dyDescent="0.25">
      <c r="A7039" s="5" t="s">
        <v>249</v>
      </c>
      <c r="B7039" s="3" t="s">
        <v>241</v>
      </c>
      <c r="C7039" s="3" t="s">
        <v>56</v>
      </c>
      <c r="D7039" s="4">
        <v>2200294.1082961331</v>
      </c>
      <c r="E7039" t="str">
        <f t="shared" si="218"/>
        <v>May</v>
      </c>
      <c r="F7039" t="str">
        <f t="shared" si="219"/>
        <v>2015</v>
      </c>
    </row>
    <row r="7040" spans="1:6" x14ac:dyDescent="0.25">
      <c r="A7040" s="5" t="s">
        <v>249</v>
      </c>
      <c r="B7040" s="3" t="s">
        <v>241</v>
      </c>
      <c r="C7040" s="3" t="s">
        <v>57</v>
      </c>
      <c r="D7040" s="4">
        <v>2652170.313135637</v>
      </c>
      <c r="E7040" t="str">
        <f t="shared" si="218"/>
        <v>Jun</v>
      </c>
      <c r="F7040" t="str">
        <f t="shared" si="219"/>
        <v>2015</v>
      </c>
    </row>
    <row r="7041" spans="1:6" x14ac:dyDescent="0.25">
      <c r="A7041" s="5" t="s">
        <v>249</v>
      </c>
      <c r="B7041" s="3" t="s">
        <v>241</v>
      </c>
      <c r="C7041" s="3" t="s">
        <v>58</v>
      </c>
      <c r="D7041" s="4">
        <v>2292497.6513602734</v>
      </c>
      <c r="E7041" t="str">
        <f t="shared" si="218"/>
        <v>Jul</v>
      </c>
      <c r="F7041" t="str">
        <f t="shared" si="219"/>
        <v>2015</v>
      </c>
    </row>
    <row r="7042" spans="1:6" x14ac:dyDescent="0.25">
      <c r="A7042" s="5" t="s">
        <v>249</v>
      </c>
      <c r="B7042" s="3" t="s">
        <v>241</v>
      </c>
      <c r="C7042" s="3" t="s">
        <v>59</v>
      </c>
      <c r="D7042" s="4">
        <v>2461780.0457292451</v>
      </c>
      <c r="E7042" t="str">
        <f t="shared" si="218"/>
        <v>Aug</v>
      </c>
      <c r="F7042" t="str">
        <f t="shared" si="219"/>
        <v>2015</v>
      </c>
    </row>
    <row r="7043" spans="1:6" x14ac:dyDescent="0.25">
      <c r="A7043" s="5" t="s">
        <v>249</v>
      </c>
      <c r="B7043" s="3" t="s">
        <v>241</v>
      </c>
      <c r="C7043" s="3" t="s">
        <v>60</v>
      </c>
      <c r="D7043" s="4">
        <v>2245749.8364218888</v>
      </c>
      <c r="E7043" t="str">
        <f t="shared" ref="E7043:E7106" si="220">MID(C7043,1,3)</f>
        <v>Sep</v>
      </c>
      <c r="F7043" t="str">
        <f t="shared" ref="F7043:F7106" si="221">MID(C7043,5,4)</f>
        <v>2015</v>
      </c>
    </row>
    <row r="7044" spans="1:6" x14ac:dyDescent="0.25">
      <c r="A7044" s="5" t="s">
        <v>249</v>
      </c>
      <c r="B7044" s="3" t="s">
        <v>241</v>
      </c>
      <c r="C7044" s="3" t="s">
        <v>61</v>
      </c>
      <c r="D7044" s="4">
        <v>2093652.9302871048</v>
      </c>
      <c r="E7044" t="str">
        <f t="shared" si="220"/>
        <v>Oct</v>
      </c>
      <c r="F7044" t="str">
        <f t="shared" si="221"/>
        <v>2015</v>
      </c>
    </row>
    <row r="7045" spans="1:6" x14ac:dyDescent="0.25">
      <c r="A7045" s="5" t="s">
        <v>249</v>
      </c>
      <c r="B7045" s="3" t="s">
        <v>241</v>
      </c>
      <c r="C7045" s="3" t="s">
        <v>62</v>
      </c>
      <c r="D7045" s="4">
        <v>2103512.5013944535</v>
      </c>
      <c r="E7045" t="str">
        <f t="shared" si="220"/>
        <v>Nov</v>
      </c>
      <c r="F7045" t="str">
        <f t="shared" si="221"/>
        <v>2015</v>
      </c>
    </row>
    <row r="7046" spans="1:6" x14ac:dyDescent="0.25">
      <c r="A7046" s="5" t="s">
        <v>249</v>
      </c>
      <c r="B7046" s="3" t="s">
        <v>241</v>
      </c>
      <c r="C7046" s="3" t="s">
        <v>63</v>
      </c>
      <c r="D7046" s="4">
        <v>2129322.7247153791</v>
      </c>
      <c r="E7046" t="str">
        <f t="shared" si="220"/>
        <v>Dec</v>
      </c>
      <c r="F7046" t="str">
        <f t="shared" si="221"/>
        <v>2015</v>
      </c>
    </row>
    <row r="7047" spans="1:6" x14ac:dyDescent="0.25">
      <c r="A7047" s="5" t="s">
        <v>249</v>
      </c>
      <c r="B7047" s="3" t="s">
        <v>241</v>
      </c>
      <c r="C7047" s="3" t="s">
        <v>64</v>
      </c>
      <c r="D7047" s="4">
        <v>2063269.5733156111</v>
      </c>
      <c r="E7047" t="str">
        <f t="shared" si="220"/>
        <v>Jan</v>
      </c>
      <c r="F7047" t="str">
        <f t="shared" si="221"/>
        <v>2016</v>
      </c>
    </row>
    <row r="7048" spans="1:6" x14ac:dyDescent="0.25">
      <c r="A7048" s="5" t="s">
        <v>249</v>
      </c>
      <c r="B7048" s="3" t="s">
        <v>241</v>
      </c>
      <c r="C7048" s="3" t="s">
        <v>65</v>
      </c>
      <c r="D7048" s="4">
        <v>1796989.8356267205</v>
      </c>
      <c r="E7048" t="str">
        <f t="shared" si="220"/>
        <v>Feb</v>
      </c>
      <c r="F7048" t="str">
        <f t="shared" si="221"/>
        <v>2016</v>
      </c>
    </row>
    <row r="7049" spans="1:6" x14ac:dyDescent="0.25">
      <c r="A7049" s="5" t="s">
        <v>249</v>
      </c>
      <c r="B7049" s="3" t="s">
        <v>241</v>
      </c>
      <c r="C7049" s="3" t="s">
        <v>66</v>
      </c>
      <c r="D7049" s="4">
        <v>1899097.9201283469</v>
      </c>
      <c r="E7049" t="str">
        <f t="shared" si="220"/>
        <v>Mar</v>
      </c>
      <c r="F7049" t="str">
        <f t="shared" si="221"/>
        <v>2016</v>
      </c>
    </row>
    <row r="7050" spans="1:6" x14ac:dyDescent="0.25">
      <c r="A7050" s="5" t="s">
        <v>249</v>
      </c>
      <c r="B7050" s="3" t="s">
        <v>241</v>
      </c>
      <c r="C7050" s="3" t="s">
        <v>67</v>
      </c>
      <c r="D7050" s="4">
        <v>1734534.182649276</v>
      </c>
      <c r="E7050" t="str">
        <f t="shared" si="220"/>
        <v>Apr</v>
      </c>
      <c r="F7050" t="str">
        <f t="shared" si="221"/>
        <v>2016</v>
      </c>
    </row>
    <row r="7051" spans="1:6" x14ac:dyDescent="0.25">
      <c r="A7051" s="5" t="s">
        <v>249</v>
      </c>
      <c r="B7051" s="3" t="s">
        <v>241</v>
      </c>
      <c r="C7051" s="3" t="s">
        <v>68</v>
      </c>
      <c r="D7051" s="4">
        <v>1786418.9172548824</v>
      </c>
      <c r="E7051" t="str">
        <f t="shared" si="220"/>
        <v>May</v>
      </c>
      <c r="F7051" t="str">
        <f t="shared" si="221"/>
        <v>2016</v>
      </c>
    </row>
    <row r="7052" spans="1:6" x14ac:dyDescent="0.25">
      <c r="A7052" s="5" t="s">
        <v>249</v>
      </c>
      <c r="B7052" s="3" t="s">
        <v>241</v>
      </c>
      <c r="C7052" s="3" t="s">
        <v>69</v>
      </c>
      <c r="D7052" s="4">
        <v>2152969.6894597625</v>
      </c>
      <c r="E7052" t="str">
        <f t="shared" si="220"/>
        <v>Jun</v>
      </c>
      <c r="F7052" t="str">
        <f t="shared" si="221"/>
        <v>2016</v>
      </c>
    </row>
    <row r="7053" spans="1:6" x14ac:dyDescent="0.25">
      <c r="A7053" s="5" t="s">
        <v>249</v>
      </c>
      <c r="B7053" s="3" t="s">
        <v>241</v>
      </c>
      <c r="C7053" s="3" t="s">
        <v>70</v>
      </c>
      <c r="D7053" s="4">
        <v>1848104.6428537988</v>
      </c>
      <c r="E7053" t="str">
        <f t="shared" si="220"/>
        <v>Jul</v>
      </c>
      <c r="F7053" t="str">
        <f t="shared" si="221"/>
        <v>2016</v>
      </c>
    </row>
    <row r="7054" spans="1:6" x14ac:dyDescent="0.25">
      <c r="A7054" s="5" t="s">
        <v>249</v>
      </c>
      <c r="B7054" s="3" t="s">
        <v>241</v>
      </c>
      <c r="C7054" s="3" t="s">
        <v>71</v>
      </c>
      <c r="D7054" s="4">
        <v>2000951.2986539113</v>
      </c>
      <c r="E7054" t="str">
        <f t="shared" si="220"/>
        <v>Aug</v>
      </c>
      <c r="F7054" t="str">
        <f t="shared" si="221"/>
        <v>2016</v>
      </c>
    </row>
    <row r="7055" spans="1:6" x14ac:dyDescent="0.25">
      <c r="A7055" s="5" t="s">
        <v>249</v>
      </c>
      <c r="B7055" s="3" t="s">
        <v>241</v>
      </c>
      <c r="C7055" s="3" t="s">
        <v>72</v>
      </c>
      <c r="D7055" s="4">
        <v>1817730.4403775609</v>
      </c>
      <c r="E7055" t="str">
        <f t="shared" si="220"/>
        <v>Sep</v>
      </c>
      <c r="F7055" t="str">
        <f t="shared" si="221"/>
        <v>2016</v>
      </c>
    </row>
    <row r="7056" spans="1:6" x14ac:dyDescent="0.25">
      <c r="A7056" s="5" t="s">
        <v>249</v>
      </c>
      <c r="B7056" s="3" t="s">
        <v>241</v>
      </c>
      <c r="C7056" s="3" t="s">
        <v>73</v>
      </c>
      <c r="D7056" s="4">
        <v>1685153.0516996251</v>
      </c>
      <c r="E7056" t="str">
        <f t="shared" si="220"/>
        <v>Oct</v>
      </c>
      <c r="F7056" t="str">
        <f t="shared" si="221"/>
        <v>2016</v>
      </c>
    </row>
    <row r="7057" spans="1:6" x14ac:dyDescent="0.25">
      <c r="A7057" s="5" t="s">
        <v>249</v>
      </c>
      <c r="B7057" s="3" t="s">
        <v>241</v>
      </c>
      <c r="C7057" s="3" t="s">
        <v>74</v>
      </c>
      <c r="D7057" s="4">
        <v>1702199.3638608381</v>
      </c>
      <c r="E7057" t="str">
        <f t="shared" si="220"/>
        <v>Nov</v>
      </c>
      <c r="F7057" t="str">
        <f t="shared" si="221"/>
        <v>2016</v>
      </c>
    </row>
    <row r="7058" spans="1:6" x14ac:dyDescent="0.25">
      <c r="A7058" s="5" t="s">
        <v>249</v>
      </c>
      <c r="B7058" s="3" t="s">
        <v>241</v>
      </c>
      <c r="C7058" s="3" t="s">
        <v>75</v>
      </c>
      <c r="D7058" s="4">
        <v>1734859.0898010768</v>
      </c>
      <c r="E7058" t="str">
        <f t="shared" si="220"/>
        <v>Dec</v>
      </c>
      <c r="F7058" t="str">
        <f t="shared" si="221"/>
        <v>2016</v>
      </c>
    </row>
    <row r="7059" spans="1:6" x14ac:dyDescent="0.25">
      <c r="A7059" s="5" t="s">
        <v>249</v>
      </c>
      <c r="B7059" s="3" t="s">
        <v>241</v>
      </c>
      <c r="C7059" s="3" t="s">
        <v>76</v>
      </c>
      <c r="D7059" s="4">
        <v>1687011.2711593322</v>
      </c>
      <c r="E7059" t="str">
        <f t="shared" si="220"/>
        <v>Jan</v>
      </c>
      <c r="F7059" t="str">
        <f t="shared" si="221"/>
        <v>2017</v>
      </c>
    </row>
    <row r="7060" spans="1:6" x14ac:dyDescent="0.25">
      <c r="A7060" s="5" t="s">
        <v>249</v>
      </c>
      <c r="B7060" s="3" t="s">
        <v>241</v>
      </c>
      <c r="C7060" s="3" t="s">
        <v>77</v>
      </c>
      <c r="D7060" s="4">
        <v>1453092.3318438772</v>
      </c>
      <c r="E7060" t="str">
        <f t="shared" si="220"/>
        <v>Feb</v>
      </c>
      <c r="F7060" t="str">
        <f t="shared" si="221"/>
        <v>2017</v>
      </c>
    </row>
    <row r="7061" spans="1:6" x14ac:dyDescent="0.25">
      <c r="A7061" s="5" t="s">
        <v>249</v>
      </c>
      <c r="B7061" s="3" t="s">
        <v>241</v>
      </c>
      <c r="C7061" s="3" t="s">
        <v>78</v>
      </c>
      <c r="D7061" s="4">
        <v>1542626.0844213888</v>
      </c>
      <c r="E7061" t="str">
        <f t="shared" si="220"/>
        <v>Mar</v>
      </c>
      <c r="F7061" t="str">
        <f t="shared" si="221"/>
        <v>2017</v>
      </c>
    </row>
    <row r="7062" spans="1:6" x14ac:dyDescent="0.25">
      <c r="A7062" s="5" t="s">
        <v>249</v>
      </c>
      <c r="B7062" s="3" t="s">
        <v>241</v>
      </c>
      <c r="C7062" s="3" t="s">
        <v>79</v>
      </c>
      <c r="D7062" s="4">
        <v>1405930.7814429752</v>
      </c>
      <c r="E7062" t="str">
        <f t="shared" si="220"/>
        <v>Apr</v>
      </c>
      <c r="F7062" t="str">
        <f t="shared" si="221"/>
        <v>2017</v>
      </c>
    </row>
    <row r="7063" spans="1:6" x14ac:dyDescent="0.25">
      <c r="A7063" s="5" t="s">
        <v>249</v>
      </c>
      <c r="B7063" s="3" t="s">
        <v>241</v>
      </c>
      <c r="C7063" s="3" t="s">
        <v>80</v>
      </c>
      <c r="D7063" s="4">
        <v>1417384.1145979231</v>
      </c>
      <c r="E7063" t="str">
        <f t="shared" si="220"/>
        <v>May</v>
      </c>
      <c r="F7063" t="str">
        <f t="shared" si="221"/>
        <v>2017</v>
      </c>
    </row>
    <row r="7064" spans="1:6" x14ac:dyDescent="0.25">
      <c r="A7064" s="5" t="s">
        <v>249</v>
      </c>
      <c r="B7064" s="3" t="s">
        <v>241</v>
      </c>
      <c r="C7064" s="3" t="s">
        <v>81</v>
      </c>
      <c r="D7064" s="4">
        <v>1761040.6411871293</v>
      </c>
      <c r="E7064" t="str">
        <f t="shared" si="220"/>
        <v>Jun</v>
      </c>
      <c r="F7064" t="str">
        <f t="shared" si="221"/>
        <v>2017</v>
      </c>
    </row>
    <row r="7065" spans="1:6" x14ac:dyDescent="0.25">
      <c r="A7065" s="5" t="s">
        <v>249</v>
      </c>
      <c r="B7065" s="3" t="s">
        <v>241</v>
      </c>
      <c r="C7065" s="3" t="s">
        <v>82</v>
      </c>
      <c r="D7065" s="4">
        <v>1496371.6792939671</v>
      </c>
      <c r="E7065" t="str">
        <f t="shared" si="220"/>
        <v>Jul</v>
      </c>
      <c r="F7065" t="str">
        <f t="shared" si="221"/>
        <v>2017</v>
      </c>
    </row>
    <row r="7066" spans="1:6" x14ac:dyDescent="0.25">
      <c r="A7066" s="5" t="s">
        <v>249</v>
      </c>
      <c r="B7066" s="3" t="s">
        <v>241</v>
      </c>
      <c r="C7066" s="3" t="s">
        <v>83</v>
      </c>
      <c r="D7066" s="4">
        <v>1637412.9987020665</v>
      </c>
      <c r="E7066" t="str">
        <f t="shared" si="220"/>
        <v>Aug</v>
      </c>
      <c r="F7066" t="str">
        <f t="shared" si="221"/>
        <v>2017</v>
      </c>
    </row>
    <row r="7067" spans="1:6" x14ac:dyDescent="0.25">
      <c r="A7067" s="5" t="s">
        <v>249</v>
      </c>
      <c r="B7067" s="3" t="s">
        <v>241</v>
      </c>
      <c r="C7067" s="3" t="s">
        <v>84</v>
      </c>
      <c r="D7067" s="4">
        <v>1487099.6936578129</v>
      </c>
      <c r="E7067" t="str">
        <f t="shared" si="220"/>
        <v>Sep</v>
      </c>
      <c r="F7067" t="str">
        <f t="shared" si="221"/>
        <v>2017</v>
      </c>
    </row>
    <row r="7068" spans="1:6" x14ac:dyDescent="0.25">
      <c r="A7068" s="5" t="s">
        <v>249</v>
      </c>
      <c r="B7068" s="3" t="s">
        <v>241</v>
      </c>
      <c r="C7068" s="3" t="s">
        <v>85</v>
      </c>
      <c r="D7068" s="4">
        <v>1382150.5244059216</v>
      </c>
      <c r="E7068" t="str">
        <f t="shared" si="220"/>
        <v>Oct</v>
      </c>
      <c r="F7068" t="str">
        <f t="shared" si="221"/>
        <v>2017</v>
      </c>
    </row>
    <row r="7069" spans="1:6" x14ac:dyDescent="0.25">
      <c r="A7069" s="5" t="s">
        <v>249</v>
      </c>
      <c r="B7069" s="3" t="s">
        <v>241</v>
      </c>
      <c r="C7069" s="3" t="s">
        <v>86</v>
      </c>
      <c r="D7069" s="4">
        <v>1398676.593817852</v>
      </c>
      <c r="E7069" t="str">
        <f t="shared" si="220"/>
        <v>Nov</v>
      </c>
      <c r="F7069" t="str">
        <f t="shared" si="221"/>
        <v>2017</v>
      </c>
    </row>
    <row r="7070" spans="1:6" x14ac:dyDescent="0.25">
      <c r="A7070" s="5" t="s">
        <v>249</v>
      </c>
      <c r="B7070" s="3" t="s">
        <v>241</v>
      </c>
      <c r="C7070" s="3" t="s">
        <v>87</v>
      </c>
      <c r="D7070" s="4">
        <v>1429782.5837638078</v>
      </c>
      <c r="E7070" t="str">
        <f t="shared" si="220"/>
        <v>Dec</v>
      </c>
      <c r="F7070" t="str">
        <f t="shared" si="221"/>
        <v>2017</v>
      </c>
    </row>
    <row r="7071" spans="1:6" x14ac:dyDescent="0.25">
      <c r="A7071" s="5" t="s">
        <v>249</v>
      </c>
      <c r="B7071" s="3" t="s">
        <v>241</v>
      </c>
      <c r="C7071" s="3" t="s">
        <v>88</v>
      </c>
      <c r="D7071" s="4">
        <v>1385727.2025224417</v>
      </c>
      <c r="E7071" t="str">
        <f t="shared" si="220"/>
        <v>Jan</v>
      </c>
      <c r="F7071" t="str">
        <f t="shared" si="221"/>
        <v>2018</v>
      </c>
    </row>
    <row r="7072" spans="1:6" x14ac:dyDescent="0.25">
      <c r="A7072" s="5" t="s">
        <v>249</v>
      </c>
      <c r="B7072" s="3" t="s">
        <v>241</v>
      </c>
      <c r="C7072" s="3" t="s">
        <v>89</v>
      </c>
      <c r="D7072" s="4">
        <v>1178784.9300259631</v>
      </c>
      <c r="E7072" t="str">
        <f t="shared" si="220"/>
        <v>Feb</v>
      </c>
      <c r="F7072" t="str">
        <f t="shared" si="221"/>
        <v>2018</v>
      </c>
    </row>
    <row r="7073" spans="1:6" x14ac:dyDescent="0.25">
      <c r="A7073" s="5" t="s">
        <v>249</v>
      </c>
      <c r="B7073" s="3" t="s">
        <v>241</v>
      </c>
      <c r="C7073" s="3" t="s">
        <v>90</v>
      </c>
      <c r="D7073" s="4">
        <v>1265897.3423027135</v>
      </c>
      <c r="E7073" t="str">
        <f t="shared" si="220"/>
        <v>Mar</v>
      </c>
      <c r="F7073" t="str">
        <f t="shared" si="221"/>
        <v>2018</v>
      </c>
    </row>
    <row r="7074" spans="1:6" x14ac:dyDescent="0.25">
      <c r="A7074" s="5" t="s">
        <v>249</v>
      </c>
      <c r="B7074" s="3" t="s">
        <v>241</v>
      </c>
      <c r="C7074" s="3" t="s">
        <v>91</v>
      </c>
      <c r="D7074" s="4">
        <v>1147691.9279728686</v>
      </c>
      <c r="E7074" t="str">
        <f t="shared" si="220"/>
        <v>Apr</v>
      </c>
      <c r="F7074" t="str">
        <f t="shared" si="221"/>
        <v>2018</v>
      </c>
    </row>
    <row r="7075" spans="1:6" x14ac:dyDescent="0.25">
      <c r="A7075" s="5" t="s">
        <v>249</v>
      </c>
      <c r="B7075" s="3" t="s">
        <v>241</v>
      </c>
      <c r="C7075" s="3" t="s">
        <v>92</v>
      </c>
      <c r="D7075" s="4">
        <v>1169074.0406709658</v>
      </c>
      <c r="E7075" t="str">
        <f t="shared" si="220"/>
        <v>May</v>
      </c>
      <c r="F7075" t="str">
        <f t="shared" si="221"/>
        <v>2018</v>
      </c>
    </row>
    <row r="7076" spans="1:6" x14ac:dyDescent="0.25">
      <c r="A7076" s="5" t="s">
        <v>249</v>
      </c>
      <c r="B7076" s="3" t="s">
        <v>241</v>
      </c>
      <c r="C7076" s="3" t="s">
        <v>93</v>
      </c>
      <c r="D7076" s="4">
        <v>1476950.8134994898</v>
      </c>
      <c r="E7076" t="str">
        <f t="shared" si="220"/>
        <v>Jun</v>
      </c>
      <c r="F7076" t="str">
        <f t="shared" si="221"/>
        <v>2018</v>
      </c>
    </row>
    <row r="7077" spans="1:6" x14ac:dyDescent="0.25">
      <c r="A7077" s="5" t="s">
        <v>249</v>
      </c>
      <c r="B7077" s="3" t="s">
        <v>241</v>
      </c>
      <c r="C7077" s="3" t="s">
        <v>94</v>
      </c>
      <c r="D7077" s="4">
        <v>1250579.8186568522</v>
      </c>
      <c r="E7077" t="str">
        <f t="shared" si="220"/>
        <v>Jul</v>
      </c>
      <c r="F7077" t="str">
        <f t="shared" si="221"/>
        <v>2018</v>
      </c>
    </row>
    <row r="7078" spans="1:6" x14ac:dyDescent="0.25">
      <c r="A7078" s="5" t="s">
        <v>249</v>
      </c>
      <c r="B7078" s="3" t="s">
        <v>241</v>
      </c>
      <c r="C7078" s="3" t="s">
        <v>95</v>
      </c>
      <c r="D7078" s="4">
        <v>1384807.6472352843</v>
      </c>
      <c r="E7078" t="str">
        <f t="shared" si="220"/>
        <v>Aug</v>
      </c>
      <c r="F7078" t="str">
        <f t="shared" si="221"/>
        <v>2018</v>
      </c>
    </row>
    <row r="7079" spans="1:6" x14ac:dyDescent="0.25">
      <c r="A7079" s="5" t="s">
        <v>249</v>
      </c>
      <c r="B7079" s="3" t="s">
        <v>241</v>
      </c>
      <c r="C7079" s="3" t="s">
        <v>96</v>
      </c>
      <c r="D7079" s="4">
        <v>1241047.6130265887</v>
      </c>
      <c r="E7079" t="str">
        <f t="shared" si="220"/>
        <v>Sep</v>
      </c>
      <c r="F7079" t="str">
        <f t="shared" si="221"/>
        <v>2018</v>
      </c>
    </row>
    <row r="7080" spans="1:6" x14ac:dyDescent="0.25">
      <c r="A7080" s="5" t="s">
        <v>249</v>
      </c>
      <c r="B7080" s="3" t="s">
        <v>241</v>
      </c>
      <c r="C7080" s="3" t="s">
        <v>97</v>
      </c>
      <c r="D7080" s="4">
        <v>1141796.2781343348</v>
      </c>
      <c r="E7080" t="str">
        <f t="shared" si="220"/>
        <v>Oct</v>
      </c>
      <c r="F7080" t="str">
        <f t="shared" si="221"/>
        <v>2018</v>
      </c>
    </row>
    <row r="7081" spans="1:6" x14ac:dyDescent="0.25">
      <c r="A7081" s="5" t="s">
        <v>249</v>
      </c>
      <c r="B7081" s="3" t="s">
        <v>241</v>
      </c>
      <c r="C7081" s="3" t="s">
        <v>98</v>
      </c>
      <c r="D7081" s="4">
        <v>1164741.2605608669</v>
      </c>
      <c r="E7081" t="str">
        <f t="shared" si="220"/>
        <v>Nov</v>
      </c>
      <c r="F7081" t="str">
        <f t="shared" si="221"/>
        <v>2018</v>
      </c>
    </row>
    <row r="7082" spans="1:6" x14ac:dyDescent="0.25">
      <c r="A7082" s="5" t="s">
        <v>249</v>
      </c>
      <c r="B7082" s="3" t="s">
        <v>241</v>
      </c>
      <c r="C7082" s="3" t="s">
        <v>99</v>
      </c>
      <c r="D7082" s="4">
        <v>1195181.8729931023</v>
      </c>
      <c r="E7082" t="str">
        <f t="shared" si="220"/>
        <v>Dec</v>
      </c>
      <c r="F7082" t="str">
        <f t="shared" si="221"/>
        <v>2018</v>
      </c>
    </row>
    <row r="7083" spans="1:6" x14ac:dyDescent="0.25">
      <c r="A7083" s="5" t="s">
        <v>249</v>
      </c>
      <c r="B7083" s="3" t="s">
        <v>241</v>
      </c>
      <c r="C7083" s="3" t="s">
        <v>100</v>
      </c>
      <c r="D7083" s="4">
        <v>1160029.563549804</v>
      </c>
      <c r="E7083" t="str">
        <f t="shared" si="220"/>
        <v>Jan</v>
      </c>
      <c r="F7083" t="str">
        <f t="shared" si="221"/>
        <v>2019</v>
      </c>
    </row>
    <row r="7084" spans="1:6" x14ac:dyDescent="0.25">
      <c r="A7084" s="5" t="s">
        <v>249</v>
      </c>
      <c r="B7084" s="3" t="s">
        <v>241</v>
      </c>
      <c r="C7084" s="3" t="s">
        <v>101</v>
      </c>
      <c r="D7084" s="4">
        <v>979789.230100933</v>
      </c>
      <c r="E7084" t="str">
        <f t="shared" si="220"/>
        <v>Feb</v>
      </c>
      <c r="F7084" t="str">
        <f t="shared" si="221"/>
        <v>2019</v>
      </c>
    </row>
    <row r="7085" spans="1:6" x14ac:dyDescent="0.25">
      <c r="A7085" s="5" t="s">
        <v>249</v>
      </c>
      <c r="B7085" s="3" t="s">
        <v>241</v>
      </c>
      <c r="C7085" s="3" t="s">
        <v>102</v>
      </c>
      <c r="D7085" s="4">
        <v>1061325.3384177194</v>
      </c>
      <c r="E7085" t="str">
        <f t="shared" si="220"/>
        <v>Mar</v>
      </c>
      <c r="F7085" t="str">
        <f t="shared" si="221"/>
        <v>2019</v>
      </c>
    </row>
    <row r="7086" spans="1:6" x14ac:dyDescent="0.25">
      <c r="A7086" s="5" t="s">
        <v>249</v>
      </c>
      <c r="B7086" s="3" t="s">
        <v>241</v>
      </c>
      <c r="C7086" s="3" t="s">
        <v>103</v>
      </c>
      <c r="D7086" s="4">
        <v>956068.22254807781</v>
      </c>
      <c r="E7086" t="str">
        <f t="shared" si="220"/>
        <v>Apr</v>
      </c>
      <c r="F7086" t="str">
        <f t="shared" si="221"/>
        <v>2019</v>
      </c>
    </row>
    <row r="7087" spans="1:6" x14ac:dyDescent="0.25">
      <c r="A7087" s="5" t="s">
        <v>249</v>
      </c>
      <c r="B7087" s="3" t="s">
        <v>241</v>
      </c>
      <c r="C7087" s="3" t="s">
        <v>104</v>
      </c>
      <c r="D7087" s="4">
        <v>980073.49188736943</v>
      </c>
      <c r="E7087" t="str">
        <f t="shared" si="220"/>
        <v>May</v>
      </c>
      <c r="F7087" t="str">
        <f t="shared" si="221"/>
        <v>2019</v>
      </c>
    </row>
    <row r="7088" spans="1:6" x14ac:dyDescent="0.25">
      <c r="A7088" s="5" t="s">
        <v>249</v>
      </c>
      <c r="B7088" s="3" t="s">
        <v>241</v>
      </c>
      <c r="C7088" s="3" t="s">
        <v>105</v>
      </c>
      <c r="D7088" s="4">
        <v>1258044.6245775411</v>
      </c>
      <c r="E7088" t="str">
        <f t="shared" si="220"/>
        <v>Jun</v>
      </c>
      <c r="F7088" t="str">
        <f t="shared" si="221"/>
        <v>2019</v>
      </c>
    </row>
    <row r="7089" spans="1:6" x14ac:dyDescent="0.25">
      <c r="A7089" s="5" t="s">
        <v>249</v>
      </c>
      <c r="B7089" s="3" t="s">
        <v>241</v>
      </c>
      <c r="C7089" s="3" t="s">
        <v>106</v>
      </c>
      <c r="D7089" s="4">
        <v>1051680.6380356597</v>
      </c>
      <c r="E7089" t="str">
        <f t="shared" si="220"/>
        <v>Jul</v>
      </c>
      <c r="F7089" t="str">
        <f t="shared" si="221"/>
        <v>2019</v>
      </c>
    </row>
    <row r="7090" spans="1:6" x14ac:dyDescent="0.25">
      <c r="A7090" s="5" t="s">
        <v>249</v>
      </c>
      <c r="B7090" s="3" t="s">
        <v>241</v>
      </c>
      <c r="C7090" s="3" t="s">
        <v>107</v>
      </c>
      <c r="D7090" s="4">
        <v>1172259.35085019</v>
      </c>
      <c r="E7090" t="str">
        <f t="shared" si="220"/>
        <v>Aug</v>
      </c>
      <c r="F7090" t="str">
        <f t="shared" si="221"/>
        <v>2019</v>
      </c>
    </row>
    <row r="7091" spans="1:6" x14ac:dyDescent="0.25">
      <c r="A7091" s="5" t="s">
        <v>249</v>
      </c>
      <c r="B7091" s="3" t="s">
        <v>241</v>
      </c>
      <c r="C7091" s="3" t="s">
        <v>108</v>
      </c>
      <c r="D7091" s="4">
        <v>1053052.138478063</v>
      </c>
      <c r="E7091" t="str">
        <f t="shared" si="220"/>
        <v>Sep</v>
      </c>
      <c r="F7091" t="str">
        <f t="shared" si="221"/>
        <v>2019</v>
      </c>
    </row>
    <row r="7092" spans="1:6" x14ac:dyDescent="0.25">
      <c r="A7092" s="5" t="s">
        <v>249</v>
      </c>
      <c r="B7092" s="3" t="s">
        <v>241</v>
      </c>
      <c r="C7092" s="3" t="s">
        <v>109</v>
      </c>
      <c r="D7092" s="4">
        <v>967294.48032030615</v>
      </c>
      <c r="E7092" t="str">
        <f t="shared" si="220"/>
        <v>Oct</v>
      </c>
      <c r="F7092" t="str">
        <f t="shared" si="221"/>
        <v>2019</v>
      </c>
    </row>
    <row r="7093" spans="1:6" x14ac:dyDescent="0.25">
      <c r="A7093" s="5" t="s">
        <v>249</v>
      </c>
      <c r="B7093" s="3" t="s">
        <v>241</v>
      </c>
      <c r="C7093" s="3" t="s">
        <v>110</v>
      </c>
      <c r="D7093" s="4">
        <v>984655.3421956168</v>
      </c>
      <c r="E7093" t="str">
        <f t="shared" si="220"/>
        <v>Nov</v>
      </c>
      <c r="F7093" t="str">
        <f t="shared" si="221"/>
        <v>2019</v>
      </c>
    </row>
    <row r="7094" spans="1:6" x14ac:dyDescent="0.25">
      <c r="A7094" s="5" t="s">
        <v>249</v>
      </c>
      <c r="B7094" s="3" t="s">
        <v>241</v>
      </c>
      <c r="C7094" s="3" t="s">
        <v>111</v>
      </c>
      <c r="D7094" s="4">
        <v>1012524.4636475075</v>
      </c>
      <c r="E7094" t="str">
        <f t="shared" si="220"/>
        <v>Dec</v>
      </c>
      <c r="F7094" t="str">
        <f t="shared" si="221"/>
        <v>2019</v>
      </c>
    </row>
    <row r="7095" spans="1:6" x14ac:dyDescent="0.25">
      <c r="A7095" s="5" t="s">
        <v>249</v>
      </c>
      <c r="B7095" s="3" t="s">
        <v>241</v>
      </c>
      <c r="C7095" s="3" t="s">
        <v>112</v>
      </c>
      <c r="D7095" s="4">
        <v>984843.58414465492</v>
      </c>
      <c r="E7095" t="str">
        <f t="shared" si="220"/>
        <v>Jan</v>
      </c>
      <c r="F7095" t="str">
        <f t="shared" si="221"/>
        <v>2020</v>
      </c>
    </row>
    <row r="7096" spans="1:6" x14ac:dyDescent="0.25">
      <c r="A7096" s="5" t="s">
        <v>249</v>
      </c>
      <c r="B7096" s="3" t="s">
        <v>241</v>
      </c>
      <c r="C7096" s="3" t="s">
        <v>113</v>
      </c>
      <c r="D7096" s="4">
        <v>826157.79222661024</v>
      </c>
      <c r="E7096" t="str">
        <f t="shared" si="220"/>
        <v>Feb</v>
      </c>
      <c r="F7096" t="str">
        <f t="shared" si="221"/>
        <v>2020</v>
      </c>
    </row>
    <row r="7097" spans="1:6" x14ac:dyDescent="0.25">
      <c r="A7097" s="5" t="s">
        <v>249</v>
      </c>
      <c r="B7097" s="3" t="s">
        <v>241</v>
      </c>
      <c r="C7097" s="3" t="s">
        <v>114</v>
      </c>
      <c r="D7097" s="4">
        <v>901852.65111103933</v>
      </c>
      <c r="E7097" t="str">
        <f t="shared" si="220"/>
        <v>Mar</v>
      </c>
      <c r="F7097" t="str">
        <f t="shared" si="221"/>
        <v>2020</v>
      </c>
    </row>
    <row r="7098" spans="1:6" x14ac:dyDescent="0.25">
      <c r="A7098" s="5" t="s">
        <v>249</v>
      </c>
      <c r="B7098" s="3" t="s">
        <v>241</v>
      </c>
      <c r="C7098" s="3" t="s">
        <v>115</v>
      </c>
      <c r="D7098" s="4">
        <v>809744.63980695442</v>
      </c>
      <c r="E7098" t="str">
        <f t="shared" si="220"/>
        <v>Apr</v>
      </c>
      <c r="F7098" t="str">
        <f t="shared" si="221"/>
        <v>2020</v>
      </c>
    </row>
    <row r="7099" spans="1:6" x14ac:dyDescent="0.25">
      <c r="A7099" s="5" t="s">
        <v>249</v>
      </c>
      <c r="B7099" s="3" t="s">
        <v>241</v>
      </c>
      <c r="C7099" s="3" t="s">
        <v>116</v>
      </c>
      <c r="D7099" s="4">
        <v>829242.47070201149</v>
      </c>
      <c r="E7099" t="str">
        <f t="shared" si="220"/>
        <v>May</v>
      </c>
      <c r="F7099" t="str">
        <f t="shared" si="221"/>
        <v>2020</v>
      </c>
    </row>
    <row r="7100" spans="1:6" x14ac:dyDescent="0.25">
      <c r="A7100" s="5" t="s">
        <v>249</v>
      </c>
      <c r="B7100" s="3" t="s">
        <v>241</v>
      </c>
      <c r="C7100" s="3" t="s">
        <v>117</v>
      </c>
      <c r="D7100" s="4">
        <v>1076324.2713689576</v>
      </c>
      <c r="E7100" t="str">
        <f t="shared" si="220"/>
        <v>Jun</v>
      </c>
      <c r="F7100" t="str">
        <f t="shared" si="221"/>
        <v>2020</v>
      </c>
    </row>
    <row r="7101" spans="1:6" x14ac:dyDescent="0.25">
      <c r="A7101" s="5" t="s">
        <v>249</v>
      </c>
      <c r="B7101" s="3" t="s">
        <v>241</v>
      </c>
      <c r="C7101" s="3" t="s">
        <v>118</v>
      </c>
      <c r="D7101" s="4">
        <v>897314.57150648406</v>
      </c>
      <c r="E7101" t="str">
        <f t="shared" si="220"/>
        <v>Jul</v>
      </c>
      <c r="F7101" t="str">
        <f t="shared" si="221"/>
        <v>2020</v>
      </c>
    </row>
    <row r="7102" spans="1:6" x14ac:dyDescent="0.25">
      <c r="A7102" s="5" t="s">
        <v>249</v>
      </c>
      <c r="B7102" s="3" t="s">
        <v>241</v>
      </c>
      <c r="C7102" s="3" t="s">
        <v>119</v>
      </c>
      <c r="D7102" s="4">
        <v>1007435.967544133</v>
      </c>
      <c r="E7102" t="str">
        <f t="shared" si="220"/>
        <v>Aug</v>
      </c>
      <c r="F7102" t="str">
        <f t="shared" si="221"/>
        <v>2020</v>
      </c>
    </row>
    <row r="7103" spans="1:6" x14ac:dyDescent="0.25">
      <c r="A7103" s="5" t="s">
        <v>249</v>
      </c>
      <c r="B7103" s="3" t="s">
        <v>241</v>
      </c>
      <c r="C7103" s="3" t="s">
        <v>120</v>
      </c>
      <c r="D7103" s="4">
        <v>898410.49509293097</v>
      </c>
      <c r="E7103" t="str">
        <f t="shared" si="220"/>
        <v>Sep</v>
      </c>
      <c r="F7103" t="str">
        <f t="shared" si="221"/>
        <v>2020</v>
      </c>
    </row>
    <row r="7104" spans="1:6" x14ac:dyDescent="0.25">
      <c r="A7104" s="5" t="s">
        <v>249</v>
      </c>
      <c r="B7104" s="3" t="s">
        <v>241</v>
      </c>
      <c r="C7104" s="3" t="s">
        <v>121</v>
      </c>
      <c r="D7104" s="4">
        <v>822329.69633536437</v>
      </c>
      <c r="E7104" t="str">
        <f t="shared" si="220"/>
        <v>Oct</v>
      </c>
      <c r="F7104" t="str">
        <f t="shared" si="221"/>
        <v>2020</v>
      </c>
    </row>
    <row r="7105" spans="1:6" x14ac:dyDescent="0.25">
      <c r="A7105" s="5" t="s">
        <v>249</v>
      </c>
      <c r="B7105" s="3" t="s">
        <v>241</v>
      </c>
      <c r="C7105" s="3" t="s">
        <v>122</v>
      </c>
      <c r="D7105" s="4">
        <v>841129.12955466704</v>
      </c>
      <c r="E7105" t="str">
        <f t="shared" si="220"/>
        <v>Nov</v>
      </c>
      <c r="F7105" t="str">
        <f t="shared" si="221"/>
        <v>2020</v>
      </c>
    </row>
    <row r="7106" spans="1:6" x14ac:dyDescent="0.25">
      <c r="A7106" s="5" t="s">
        <v>249</v>
      </c>
      <c r="B7106" s="3" t="s">
        <v>241</v>
      </c>
      <c r="C7106" s="3" t="s">
        <v>123</v>
      </c>
      <c r="D7106" s="4">
        <v>870197.66635205667</v>
      </c>
      <c r="E7106" t="str">
        <f t="shared" si="220"/>
        <v>Dec</v>
      </c>
      <c r="F7106" t="str">
        <f t="shared" si="221"/>
        <v>2020</v>
      </c>
    </row>
    <row r="7107" spans="1:6" x14ac:dyDescent="0.25">
      <c r="A7107" s="5" t="s">
        <v>249</v>
      </c>
      <c r="B7107" s="3" t="s">
        <v>241</v>
      </c>
      <c r="C7107" s="3" t="s">
        <v>124</v>
      </c>
      <c r="D7107" s="4">
        <v>846599.27948018746</v>
      </c>
      <c r="E7107" t="str">
        <f t="shared" ref="E7107:E7170" si="222">MID(C7107,1,3)</f>
        <v>Jan</v>
      </c>
      <c r="F7107" t="str">
        <f t="shared" ref="F7107:F7170" si="223">MID(C7107,5,4)</f>
        <v>2021</v>
      </c>
    </row>
    <row r="7108" spans="1:6" x14ac:dyDescent="0.25">
      <c r="A7108" s="5" t="s">
        <v>249</v>
      </c>
      <c r="B7108" s="3" t="s">
        <v>241</v>
      </c>
      <c r="C7108" s="3" t="s">
        <v>125</v>
      </c>
      <c r="D7108" s="4">
        <v>701804.87597937335</v>
      </c>
      <c r="E7108" t="str">
        <f t="shared" si="222"/>
        <v>Feb</v>
      </c>
      <c r="F7108" t="str">
        <f t="shared" si="223"/>
        <v>2021</v>
      </c>
    </row>
    <row r="7109" spans="1:6" x14ac:dyDescent="0.25">
      <c r="A7109" s="5" t="s">
        <v>249</v>
      </c>
      <c r="B7109" s="3" t="s">
        <v>241</v>
      </c>
      <c r="C7109" s="3" t="s">
        <v>126</v>
      </c>
      <c r="D7109" s="4">
        <v>768683.34390892473</v>
      </c>
      <c r="E7109" t="str">
        <f t="shared" si="222"/>
        <v>Mar</v>
      </c>
      <c r="F7109" t="str">
        <f t="shared" si="223"/>
        <v>2021</v>
      </c>
    </row>
    <row r="7110" spans="1:6" x14ac:dyDescent="0.25">
      <c r="A7110" s="5" t="s">
        <v>249</v>
      </c>
      <c r="B7110" s="3" t="s">
        <v>241</v>
      </c>
      <c r="C7110" s="3" t="s">
        <v>127</v>
      </c>
      <c r="D7110" s="4">
        <v>691124.60387408838</v>
      </c>
      <c r="E7110" t="str">
        <f t="shared" si="222"/>
        <v>Apr</v>
      </c>
      <c r="F7110" t="str">
        <f t="shared" si="223"/>
        <v>2021</v>
      </c>
    </row>
    <row r="7111" spans="1:6" x14ac:dyDescent="0.25">
      <c r="A7111" s="5" t="s">
        <v>249</v>
      </c>
      <c r="B7111" s="3" t="s">
        <v>241</v>
      </c>
      <c r="C7111" s="3" t="s">
        <v>128</v>
      </c>
      <c r="D7111" s="4">
        <v>687404.64211198268</v>
      </c>
      <c r="E7111" t="str">
        <f t="shared" si="222"/>
        <v>May</v>
      </c>
      <c r="F7111" t="str">
        <f t="shared" si="223"/>
        <v>2021</v>
      </c>
    </row>
    <row r="7112" spans="1:6" x14ac:dyDescent="0.25">
      <c r="A7112" s="5" t="s">
        <v>249</v>
      </c>
      <c r="B7112" s="3" t="s">
        <v>241</v>
      </c>
      <c r="C7112" s="3" t="s">
        <v>129</v>
      </c>
      <c r="D7112" s="4">
        <v>909120.71521377203</v>
      </c>
      <c r="E7112" t="str">
        <f t="shared" si="222"/>
        <v>Jun</v>
      </c>
      <c r="F7112" t="str">
        <f t="shared" si="223"/>
        <v>2021</v>
      </c>
    </row>
    <row r="7113" spans="1:6" x14ac:dyDescent="0.25">
      <c r="A7113" s="5" t="s">
        <v>249</v>
      </c>
      <c r="B7113" s="3" t="s">
        <v>241</v>
      </c>
      <c r="C7113" s="3" t="s">
        <v>130</v>
      </c>
      <c r="D7113" s="4">
        <v>746134.90928701544</v>
      </c>
      <c r="E7113" t="str">
        <f t="shared" si="222"/>
        <v>Jul</v>
      </c>
      <c r="F7113" t="str">
        <f t="shared" si="223"/>
        <v>2021</v>
      </c>
    </row>
    <row r="7114" spans="1:6" x14ac:dyDescent="0.25">
      <c r="A7114" s="5" t="s">
        <v>249</v>
      </c>
      <c r="B7114" s="3" t="s">
        <v>241</v>
      </c>
      <c r="C7114" s="3" t="s">
        <v>131</v>
      </c>
      <c r="D7114" s="4">
        <v>845572.14936850441</v>
      </c>
      <c r="E7114" t="str">
        <f t="shared" si="222"/>
        <v>Aug</v>
      </c>
      <c r="F7114" t="str">
        <f t="shared" si="223"/>
        <v>2021</v>
      </c>
    </row>
    <row r="7115" spans="1:6" x14ac:dyDescent="0.25">
      <c r="A7115" s="5" t="s">
        <v>249</v>
      </c>
      <c r="B7115" s="3" t="s">
        <v>241</v>
      </c>
      <c r="C7115" s="3" t="s">
        <v>132</v>
      </c>
      <c r="D7115" s="4">
        <v>749464.23280698375</v>
      </c>
      <c r="E7115" t="str">
        <f t="shared" si="222"/>
        <v>Sep</v>
      </c>
      <c r="F7115" t="str">
        <f t="shared" si="223"/>
        <v>2021</v>
      </c>
    </row>
    <row r="7116" spans="1:6" x14ac:dyDescent="0.25">
      <c r="A7116" s="5" t="s">
        <v>249</v>
      </c>
      <c r="B7116" s="3" t="s">
        <v>241</v>
      </c>
      <c r="C7116" s="3" t="s">
        <v>133</v>
      </c>
      <c r="D7116" s="4">
        <v>684966.0842004359</v>
      </c>
      <c r="E7116" t="str">
        <f t="shared" si="222"/>
        <v>Oct</v>
      </c>
      <c r="F7116" t="str">
        <f t="shared" si="223"/>
        <v>2021</v>
      </c>
    </row>
    <row r="7117" spans="1:6" x14ac:dyDescent="0.25">
      <c r="A7117" s="5" t="s">
        <v>249</v>
      </c>
      <c r="B7117" s="3" t="s">
        <v>241</v>
      </c>
      <c r="C7117" s="3" t="s">
        <v>134</v>
      </c>
      <c r="D7117" s="4">
        <v>704001.39369898511</v>
      </c>
      <c r="E7117" t="str">
        <f t="shared" si="222"/>
        <v>Nov</v>
      </c>
      <c r="F7117" t="str">
        <f t="shared" si="223"/>
        <v>2021</v>
      </c>
    </row>
    <row r="7118" spans="1:6" x14ac:dyDescent="0.25">
      <c r="A7118" s="5" t="s">
        <v>249</v>
      </c>
      <c r="B7118" s="3" t="s">
        <v>241</v>
      </c>
      <c r="C7118" s="3" t="s">
        <v>135</v>
      </c>
      <c r="D7118" s="4">
        <v>730319.03858672665</v>
      </c>
      <c r="E7118" t="str">
        <f t="shared" si="222"/>
        <v>Dec</v>
      </c>
      <c r="F7118" t="str">
        <f t="shared" si="223"/>
        <v>2021</v>
      </c>
    </row>
    <row r="7119" spans="1:6" x14ac:dyDescent="0.25">
      <c r="A7119" s="5" t="s">
        <v>249</v>
      </c>
      <c r="B7119" s="3" t="s">
        <v>241</v>
      </c>
      <c r="C7119" s="3" t="s">
        <v>136</v>
      </c>
      <c r="D7119" s="4">
        <v>710761.71922514844</v>
      </c>
      <c r="E7119" t="str">
        <f t="shared" si="222"/>
        <v>Jan</v>
      </c>
      <c r="F7119" t="str">
        <f t="shared" si="223"/>
        <v>2022</v>
      </c>
    </row>
    <row r="7120" spans="1:6" x14ac:dyDescent="0.25">
      <c r="A7120" s="5" t="s">
        <v>249</v>
      </c>
      <c r="B7120" s="3" t="s">
        <v>241</v>
      </c>
      <c r="C7120" s="3" t="s">
        <v>137</v>
      </c>
      <c r="D7120" s="4">
        <v>589138.50275092048</v>
      </c>
      <c r="E7120" t="str">
        <f t="shared" si="222"/>
        <v>Feb</v>
      </c>
      <c r="F7120" t="str">
        <f t="shared" si="223"/>
        <v>2022</v>
      </c>
    </row>
    <row r="7121" spans="1:6" x14ac:dyDescent="0.25">
      <c r="A7121" s="5" t="s">
        <v>249</v>
      </c>
      <c r="B7121" s="3" t="s">
        <v>241</v>
      </c>
      <c r="C7121" s="3" t="s">
        <v>138</v>
      </c>
      <c r="D7121" s="4">
        <v>648122.63750356471</v>
      </c>
      <c r="E7121" t="str">
        <f t="shared" si="222"/>
        <v>Mar</v>
      </c>
      <c r="F7121" t="str">
        <f t="shared" si="223"/>
        <v>2022</v>
      </c>
    </row>
    <row r="7122" spans="1:6" x14ac:dyDescent="0.25">
      <c r="A7122" s="5" t="s">
        <v>249</v>
      </c>
      <c r="B7122" s="3" t="s">
        <v>241</v>
      </c>
      <c r="C7122" s="3" t="s">
        <v>139</v>
      </c>
      <c r="D7122" s="4">
        <v>571902.14431952825</v>
      </c>
      <c r="E7122" t="str">
        <f t="shared" si="222"/>
        <v>Apr</v>
      </c>
      <c r="F7122" t="str">
        <f t="shared" si="223"/>
        <v>2022</v>
      </c>
    </row>
    <row r="7123" spans="1:6" x14ac:dyDescent="0.25">
      <c r="A7123" s="5" t="s">
        <v>249</v>
      </c>
      <c r="B7123" s="3" t="s">
        <v>241</v>
      </c>
      <c r="C7123" s="3" t="s">
        <v>140</v>
      </c>
      <c r="D7123" s="4">
        <v>519565.42398515373</v>
      </c>
      <c r="E7123" t="str">
        <f t="shared" si="222"/>
        <v>May</v>
      </c>
      <c r="F7123" t="str">
        <f t="shared" si="223"/>
        <v>2022</v>
      </c>
    </row>
    <row r="7124" spans="1:6" x14ac:dyDescent="0.25">
      <c r="A7124" s="5" t="s">
        <v>249</v>
      </c>
      <c r="B7124" s="3" t="s">
        <v>241</v>
      </c>
      <c r="C7124" s="3" t="s">
        <v>141</v>
      </c>
      <c r="D7124" s="4">
        <v>704337.23410746269</v>
      </c>
      <c r="E7124" t="str">
        <f t="shared" si="222"/>
        <v>Jun</v>
      </c>
      <c r="F7124" t="str">
        <f t="shared" si="223"/>
        <v>2022</v>
      </c>
    </row>
    <row r="7125" spans="1:6" x14ac:dyDescent="0.25">
      <c r="A7125" s="5" t="s">
        <v>249</v>
      </c>
      <c r="B7125" s="3" t="s">
        <v>241</v>
      </c>
      <c r="C7125" s="3" t="s">
        <v>142</v>
      </c>
      <c r="D7125" s="4">
        <v>561363.67845395359</v>
      </c>
      <c r="E7125" t="str">
        <f t="shared" si="222"/>
        <v>Jul</v>
      </c>
      <c r="F7125" t="str">
        <f t="shared" si="223"/>
        <v>2022</v>
      </c>
    </row>
    <row r="7126" spans="1:6" x14ac:dyDescent="0.25">
      <c r="A7126" s="5" t="s">
        <v>249</v>
      </c>
      <c r="B7126" s="3" t="s">
        <v>241</v>
      </c>
      <c r="C7126" s="3" t="s">
        <v>143</v>
      </c>
      <c r="D7126" s="4">
        <v>653284.31951657694</v>
      </c>
      <c r="E7126" t="str">
        <f t="shared" si="222"/>
        <v>Aug</v>
      </c>
      <c r="F7126" t="str">
        <f t="shared" si="223"/>
        <v>2022</v>
      </c>
    </row>
    <row r="7127" spans="1:6" x14ac:dyDescent="0.25">
      <c r="A7127" s="5" t="s">
        <v>249</v>
      </c>
      <c r="B7127" s="3" t="s">
        <v>241</v>
      </c>
      <c r="C7127" s="3" t="s">
        <v>144</v>
      </c>
      <c r="D7127" s="4">
        <v>570424.97182005888</v>
      </c>
      <c r="E7127" t="str">
        <f t="shared" si="222"/>
        <v>Sep</v>
      </c>
      <c r="F7127" t="str">
        <f t="shared" si="223"/>
        <v>2022</v>
      </c>
    </row>
    <row r="7128" spans="1:6" x14ac:dyDescent="0.25">
      <c r="A7128" s="5" t="s">
        <v>249</v>
      </c>
      <c r="B7128" s="3" t="s">
        <v>241</v>
      </c>
      <c r="C7128" s="3" t="s">
        <v>145</v>
      </c>
      <c r="D7128" s="4">
        <v>514154.71003413503</v>
      </c>
      <c r="E7128" t="str">
        <f t="shared" si="222"/>
        <v>Oct</v>
      </c>
      <c r="F7128" t="str">
        <f t="shared" si="223"/>
        <v>2022</v>
      </c>
    </row>
    <row r="7129" spans="1:6" x14ac:dyDescent="0.25">
      <c r="A7129" s="5" t="s">
        <v>249</v>
      </c>
      <c r="B7129" s="3" t="s">
        <v>241</v>
      </c>
      <c r="C7129" s="3" t="s">
        <v>146</v>
      </c>
      <c r="D7129" s="4">
        <v>533230.36303191422</v>
      </c>
      <c r="E7129" t="str">
        <f t="shared" si="222"/>
        <v>Nov</v>
      </c>
      <c r="F7129" t="str">
        <f t="shared" si="223"/>
        <v>2022</v>
      </c>
    </row>
    <row r="7130" spans="1:6" x14ac:dyDescent="0.25">
      <c r="A7130" s="5" t="s">
        <v>249</v>
      </c>
      <c r="B7130" s="3" t="s">
        <v>241</v>
      </c>
      <c r="C7130" s="3" t="s">
        <v>147</v>
      </c>
      <c r="D7130" s="4">
        <v>557771.8647296651</v>
      </c>
      <c r="E7130" t="str">
        <f t="shared" si="222"/>
        <v>Dec</v>
      </c>
      <c r="F7130" t="str">
        <f t="shared" si="223"/>
        <v>2022</v>
      </c>
    </row>
    <row r="7131" spans="1:6" x14ac:dyDescent="0.25">
      <c r="A7131" s="5" t="s">
        <v>249</v>
      </c>
      <c r="B7131" s="3" t="s">
        <v>241</v>
      </c>
      <c r="C7131" s="3" t="s">
        <v>148</v>
      </c>
      <c r="D7131" s="4">
        <v>541552.11197387811</v>
      </c>
      <c r="E7131" t="str">
        <f t="shared" si="222"/>
        <v>Jan</v>
      </c>
      <c r="F7131" t="str">
        <f t="shared" si="223"/>
        <v>2023</v>
      </c>
    </row>
    <row r="7132" spans="1:6" x14ac:dyDescent="0.25">
      <c r="A7132" s="5" t="s">
        <v>249</v>
      </c>
      <c r="B7132" s="3" t="s">
        <v>241</v>
      </c>
      <c r="C7132" s="3" t="s">
        <v>149</v>
      </c>
      <c r="D7132" s="4">
        <v>431932.12021327321</v>
      </c>
      <c r="E7132" t="str">
        <f t="shared" si="222"/>
        <v>Feb</v>
      </c>
      <c r="F7132" t="str">
        <f t="shared" si="223"/>
        <v>2023</v>
      </c>
    </row>
    <row r="7133" spans="1:6" x14ac:dyDescent="0.25">
      <c r="A7133" s="5" t="s">
        <v>249</v>
      </c>
      <c r="B7133" s="3" t="s">
        <v>241</v>
      </c>
      <c r="C7133" s="3" t="s">
        <v>150</v>
      </c>
      <c r="D7133" s="4">
        <v>488073.91113307897</v>
      </c>
      <c r="E7133" t="str">
        <f t="shared" si="222"/>
        <v>Mar</v>
      </c>
      <c r="F7133" t="str">
        <f t="shared" si="223"/>
        <v>2023</v>
      </c>
    </row>
    <row r="7134" spans="1:6" x14ac:dyDescent="0.25">
      <c r="A7134" s="5" t="s">
        <v>249</v>
      </c>
      <c r="B7134" s="3" t="s">
        <v>241</v>
      </c>
      <c r="C7134" s="3" t="s">
        <v>151</v>
      </c>
      <c r="D7134" s="4">
        <v>424229.62490088213</v>
      </c>
      <c r="E7134" t="str">
        <f t="shared" si="222"/>
        <v>Apr</v>
      </c>
      <c r="F7134" t="str">
        <f t="shared" si="223"/>
        <v>2023</v>
      </c>
    </row>
    <row r="7135" spans="1:6" x14ac:dyDescent="0.25">
      <c r="A7135" s="5" t="s">
        <v>249</v>
      </c>
      <c r="B7135" s="3" t="s">
        <v>241</v>
      </c>
      <c r="C7135" s="3" t="s">
        <v>152</v>
      </c>
      <c r="D7135" s="4">
        <v>444261.86494572245</v>
      </c>
      <c r="E7135" t="str">
        <f t="shared" si="222"/>
        <v>May</v>
      </c>
      <c r="F7135" t="str">
        <f t="shared" si="223"/>
        <v>2023</v>
      </c>
    </row>
    <row r="7136" spans="1:6" x14ac:dyDescent="0.25">
      <c r="A7136" s="5" t="s">
        <v>249</v>
      </c>
      <c r="B7136" s="3" t="s">
        <v>241</v>
      </c>
      <c r="C7136" s="3" t="s">
        <v>153</v>
      </c>
      <c r="D7136" s="4">
        <v>626196.41769440658</v>
      </c>
      <c r="E7136" t="str">
        <f t="shared" si="222"/>
        <v>Jun</v>
      </c>
      <c r="F7136" t="str">
        <f t="shared" si="223"/>
        <v>2023</v>
      </c>
    </row>
    <row r="7137" spans="1:6" x14ac:dyDescent="0.25">
      <c r="A7137" s="5" t="s">
        <v>249</v>
      </c>
      <c r="B7137" s="3" t="s">
        <v>241</v>
      </c>
      <c r="C7137" s="3" t="s">
        <v>154</v>
      </c>
      <c r="D7137" s="4">
        <v>499111.69172904734</v>
      </c>
      <c r="E7137" t="str">
        <f t="shared" si="222"/>
        <v>Jul</v>
      </c>
      <c r="F7137" t="str">
        <f t="shared" si="223"/>
        <v>2023</v>
      </c>
    </row>
    <row r="7138" spans="1:6" x14ac:dyDescent="0.25">
      <c r="A7138" s="5" t="s">
        <v>249</v>
      </c>
      <c r="B7138" s="3" t="s">
        <v>241</v>
      </c>
      <c r="C7138" s="3" t="s">
        <v>155</v>
      </c>
      <c r="D7138" s="4">
        <v>581087.04982221336</v>
      </c>
      <c r="E7138" t="str">
        <f t="shared" si="222"/>
        <v>Aug</v>
      </c>
      <c r="F7138" t="str">
        <f t="shared" si="223"/>
        <v>2023</v>
      </c>
    </row>
    <row r="7139" spans="1:6" x14ac:dyDescent="0.25">
      <c r="A7139" s="5" t="s">
        <v>249</v>
      </c>
      <c r="B7139" s="3" t="s">
        <v>241</v>
      </c>
      <c r="C7139" s="3" t="s">
        <v>156</v>
      </c>
      <c r="D7139" s="4">
        <v>507329.04809577798</v>
      </c>
      <c r="E7139" t="str">
        <f t="shared" si="222"/>
        <v>Sep</v>
      </c>
      <c r="F7139" t="str">
        <f t="shared" si="223"/>
        <v>2023</v>
      </c>
    </row>
    <row r="7140" spans="1:6" x14ac:dyDescent="0.25">
      <c r="A7140" s="5" t="s">
        <v>249</v>
      </c>
      <c r="B7140" s="3" t="s">
        <v>241</v>
      </c>
      <c r="C7140" s="3" t="s">
        <v>157</v>
      </c>
      <c r="D7140" s="4">
        <v>457031.51783420477</v>
      </c>
      <c r="E7140" t="str">
        <f t="shared" si="222"/>
        <v>Oct</v>
      </c>
      <c r="F7140" t="str">
        <f t="shared" si="223"/>
        <v>2023</v>
      </c>
    </row>
    <row r="7141" spans="1:6" x14ac:dyDescent="0.25">
      <c r="A7141" s="5" t="s">
        <v>249</v>
      </c>
      <c r="B7141" s="3" t="s">
        <v>241</v>
      </c>
      <c r="C7141" s="3" t="s">
        <v>158</v>
      </c>
      <c r="D7141" s="4">
        <v>474133.60976936936</v>
      </c>
      <c r="E7141" t="str">
        <f t="shared" si="222"/>
        <v>Nov</v>
      </c>
      <c r="F7141" t="str">
        <f t="shared" si="223"/>
        <v>2023</v>
      </c>
    </row>
    <row r="7142" spans="1:6" x14ac:dyDescent="0.25">
      <c r="A7142" s="5" t="s">
        <v>249</v>
      </c>
      <c r="B7142" s="3" t="s">
        <v>241</v>
      </c>
      <c r="C7142" s="3" t="s">
        <v>159</v>
      </c>
      <c r="D7142" s="4">
        <v>496042.85218556633</v>
      </c>
      <c r="E7142" t="str">
        <f t="shared" si="222"/>
        <v>Dec</v>
      </c>
      <c r="F7142" t="str">
        <f t="shared" si="223"/>
        <v>2023</v>
      </c>
    </row>
    <row r="7143" spans="1:6" x14ac:dyDescent="0.25">
      <c r="A7143" s="5" t="s">
        <v>249</v>
      </c>
      <c r="B7143" s="3" t="s">
        <v>241</v>
      </c>
      <c r="C7143" s="3" t="s">
        <v>160</v>
      </c>
      <c r="D7143" s="4">
        <v>481612.64774993237</v>
      </c>
      <c r="E7143" t="str">
        <f t="shared" si="222"/>
        <v>Jan</v>
      </c>
      <c r="F7143" t="str">
        <f t="shared" si="223"/>
        <v>2024</v>
      </c>
    </row>
    <row r="7144" spans="1:6" x14ac:dyDescent="0.25">
      <c r="A7144" s="5" t="s">
        <v>249</v>
      </c>
      <c r="B7144" s="3" t="s">
        <v>241</v>
      </c>
      <c r="C7144" s="3" t="s">
        <v>161</v>
      </c>
      <c r="D7144" s="4">
        <v>383669.40297928121</v>
      </c>
      <c r="E7144" t="str">
        <f t="shared" si="222"/>
        <v>Feb</v>
      </c>
      <c r="F7144" t="str">
        <f t="shared" si="223"/>
        <v>2024</v>
      </c>
    </row>
    <row r="7145" spans="1:6" x14ac:dyDescent="0.25">
      <c r="A7145" s="5" t="s">
        <v>249</v>
      </c>
      <c r="B7145" s="3" t="s">
        <v>241</v>
      </c>
      <c r="C7145" s="3" t="s">
        <v>162</v>
      </c>
      <c r="D7145" s="4">
        <v>433862.29900983092</v>
      </c>
      <c r="E7145" t="str">
        <f t="shared" si="222"/>
        <v>Mar</v>
      </c>
      <c r="F7145" t="str">
        <f t="shared" si="223"/>
        <v>2024</v>
      </c>
    </row>
    <row r="7146" spans="1:6" x14ac:dyDescent="0.25">
      <c r="A7146" s="5" t="s">
        <v>249</v>
      </c>
      <c r="B7146" s="3" t="s">
        <v>241</v>
      </c>
      <c r="C7146" s="3" t="s">
        <v>163</v>
      </c>
      <c r="D7146" s="4">
        <v>376832.24506517407</v>
      </c>
      <c r="E7146" t="str">
        <f t="shared" si="222"/>
        <v>Apr</v>
      </c>
      <c r="F7146" t="str">
        <f t="shared" si="223"/>
        <v>2024</v>
      </c>
    </row>
    <row r="7147" spans="1:6" x14ac:dyDescent="0.25">
      <c r="A7147" s="5" t="s">
        <v>249</v>
      </c>
      <c r="B7147" s="3" t="s">
        <v>241</v>
      </c>
      <c r="C7147" s="3" t="s">
        <v>164</v>
      </c>
      <c r="D7147" s="4">
        <v>394748.94496544963</v>
      </c>
      <c r="E7147" t="str">
        <f t="shared" si="222"/>
        <v>May</v>
      </c>
      <c r="F7147" t="str">
        <f t="shared" si="223"/>
        <v>2024</v>
      </c>
    </row>
    <row r="7148" spans="1:6" x14ac:dyDescent="0.25">
      <c r="A7148" s="5" t="s">
        <v>249</v>
      </c>
      <c r="B7148" s="3" t="s">
        <v>241</v>
      </c>
      <c r="C7148" s="3" t="s">
        <v>165</v>
      </c>
      <c r="D7148" s="4">
        <v>557344.21029639046</v>
      </c>
      <c r="E7148" t="str">
        <f t="shared" si="222"/>
        <v>Jun</v>
      </c>
      <c r="F7148" t="str">
        <f t="shared" si="223"/>
        <v>2024</v>
      </c>
    </row>
    <row r="7149" spans="1:6" x14ac:dyDescent="0.25">
      <c r="A7149" s="5" t="s">
        <v>249</v>
      </c>
      <c r="B7149" s="3" t="s">
        <v>241</v>
      </c>
      <c r="C7149" s="3" t="s">
        <v>166</v>
      </c>
      <c r="D7149" s="4">
        <v>443797.71562479949</v>
      </c>
      <c r="E7149" t="str">
        <f t="shared" si="222"/>
        <v>Jul</v>
      </c>
      <c r="F7149" t="str">
        <f t="shared" si="223"/>
        <v>2024</v>
      </c>
    </row>
    <row r="7150" spans="1:6" x14ac:dyDescent="0.25">
      <c r="A7150" s="5" t="s">
        <v>249</v>
      </c>
      <c r="B7150" s="3" t="s">
        <v>241</v>
      </c>
      <c r="C7150" s="3" t="s">
        <v>167</v>
      </c>
      <c r="D7150" s="4">
        <v>517042.48460189521</v>
      </c>
      <c r="E7150" t="str">
        <f t="shared" si="222"/>
        <v>Aug</v>
      </c>
      <c r="F7150" t="str">
        <f t="shared" si="223"/>
        <v>2024</v>
      </c>
    </row>
    <row r="7151" spans="1:6" x14ac:dyDescent="0.25">
      <c r="A7151" s="5" t="s">
        <v>249</v>
      </c>
      <c r="B7151" s="3" t="s">
        <v>241</v>
      </c>
      <c r="C7151" s="3" t="s">
        <v>168</v>
      </c>
      <c r="D7151" s="4">
        <v>451145.72210600768</v>
      </c>
      <c r="E7151" t="str">
        <f t="shared" si="222"/>
        <v>Sep</v>
      </c>
      <c r="F7151" t="str">
        <f t="shared" si="223"/>
        <v>2024</v>
      </c>
    </row>
    <row r="7152" spans="1:6" x14ac:dyDescent="0.25">
      <c r="A7152" s="5" t="s">
        <v>249</v>
      </c>
      <c r="B7152" s="3" t="s">
        <v>241</v>
      </c>
      <c r="C7152" s="3" t="s">
        <v>169</v>
      </c>
      <c r="D7152" s="4">
        <v>406200.0032066573</v>
      </c>
      <c r="E7152" t="str">
        <f t="shared" si="222"/>
        <v>Oct</v>
      </c>
      <c r="F7152" t="str">
        <f t="shared" si="223"/>
        <v>2024</v>
      </c>
    </row>
    <row r="7153" spans="1:6" x14ac:dyDescent="0.25">
      <c r="A7153" s="5" t="s">
        <v>249</v>
      </c>
      <c r="B7153" s="3" t="s">
        <v>241</v>
      </c>
      <c r="C7153" s="3" t="s">
        <v>170</v>
      </c>
      <c r="D7153" s="4">
        <v>421490.61650748347</v>
      </c>
      <c r="E7153" t="str">
        <f t="shared" si="222"/>
        <v>Nov</v>
      </c>
      <c r="F7153" t="str">
        <f t="shared" si="223"/>
        <v>2024</v>
      </c>
    </row>
    <row r="7154" spans="1:6" x14ac:dyDescent="0.25">
      <c r="A7154" s="5" t="s">
        <v>249</v>
      </c>
      <c r="B7154" s="3" t="s">
        <v>241</v>
      </c>
      <c r="C7154" s="3" t="s">
        <v>171</v>
      </c>
      <c r="D7154" s="4">
        <v>441047.10679533525</v>
      </c>
      <c r="E7154" t="str">
        <f t="shared" si="222"/>
        <v>Dec</v>
      </c>
      <c r="F7154" t="str">
        <f t="shared" si="223"/>
        <v>2024</v>
      </c>
    </row>
    <row r="7155" spans="1:6" x14ac:dyDescent="0.25">
      <c r="A7155" s="5" t="s">
        <v>249</v>
      </c>
      <c r="B7155" s="3" t="s">
        <v>241</v>
      </c>
      <c r="C7155" s="3" t="s">
        <v>172</v>
      </c>
      <c r="D7155" s="4">
        <v>428200.86585685163</v>
      </c>
      <c r="E7155" t="str">
        <f t="shared" si="222"/>
        <v>Jan</v>
      </c>
      <c r="F7155" t="str">
        <f t="shared" si="223"/>
        <v>2025</v>
      </c>
    </row>
    <row r="7156" spans="1:6" x14ac:dyDescent="0.25">
      <c r="A7156" s="5" t="s">
        <v>249</v>
      </c>
      <c r="B7156" s="3" t="s">
        <v>241</v>
      </c>
      <c r="C7156" s="3" t="s">
        <v>173</v>
      </c>
      <c r="D7156" s="4">
        <v>340653.91333245178</v>
      </c>
      <c r="E7156" t="str">
        <f t="shared" si="222"/>
        <v>Feb</v>
      </c>
      <c r="F7156" t="str">
        <f t="shared" si="223"/>
        <v>2025</v>
      </c>
    </row>
    <row r="7157" spans="1:6" x14ac:dyDescent="0.25">
      <c r="A7157" s="5" t="s">
        <v>249</v>
      </c>
      <c r="B7157" s="3" t="s">
        <v>241</v>
      </c>
      <c r="C7157" s="3" t="s">
        <v>174</v>
      </c>
      <c r="D7157" s="4">
        <v>385451.34416392492</v>
      </c>
      <c r="E7157" t="str">
        <f t="shared" si="222"/>
        <v>Mar</v>
      </c>
      <c r="F7157" t="str">
        <f t="shared" si="223"/>
        <v>2025</v>
      </c>
    </row>
    <row r="7158" spans="1:6" x14ac:dyDescent="0.25">
      <c r="A7158" s="5" t="s">
        <v>249</v>
      </c>
      <c r="B7158" s="3" t="s">
        <v>241</v>
      </c>
      <c r="C7158" s="3" t="s">
        <v>175</v>
      </c>
      <c r="D7158" s="4">
        <v>334503.99049301445</v>
      </c>
      <c r="E7158" t="str">
        <f t="shared" si="222"/>
        <v>Apr</v>
      </c>
      <c r="F7158" t="str">
        <f t="shared" si="223"/>
        <v>2025</v>
      </c>
    </row>
    <row r="7159" spans="1:6" x14ac:dyDescent="0.25">
      <c r="A7159" s="5" t="s">
        <v>249</v>
      </c>
      <c r="B7159" s="3" t="s">
        <v>241</v>
      </c>
      <c r="C7159" s="3" t="s">
        <v>176</v>
      </c>
      <c r="D7159" s="4">
        <v>350532.81937968696</v>
      </c>
      <c r="E7159" t="str">
        <f t="shared" si="222"/>
        <v>May</v>
      </c>
      <c r="F7159" t="str">
        <f t="shared" si="223"/>
        <v>2025</v>
      </c>
    </row>
    <row r="7160" spans="1:6" x14ac:dyDescent="0.25">
      <c r="A7160" s="5" t="s">
        <v>249</v>
      </c>
      <c r="B7160" s="3" t="s">
        <v>241</v>
      </c>
      <c r="C7160" s="3" t="s">
        <v>177</v>
      </c>
      <c r="D7160" s="4">
        <v>495767.41440228542</v>
      </c>
      <c r="E7160" t="str">
        <f t="shared" si="222"/>
        <v>Jun</v>
      </c>
      <c r="F7160" t="str">
        <f t="shared" si="223"/>
        <v>2025</v>
      </c>
    </row>
    <row r="7161" spans="1:6" x14ac:dyDescent="0.25">
      <c r="A7161" s="5" t="s">
        <v>249</v>
      </c>
      <c r="B7161" s="3" t="s">
        <v>241</v>
      </c>
      <c r="C7161" s="3" t="s">
        <v>178</v>
      </c>
      <c r="D7161" s="4">
        <v>394355.94248299499</v>
      </c>
      <c r="E7161" t="str">
        <f t="shared" si="222"/>
        <v>Jul</v>
      </c>
      <c r="F7161" t="str">
        <f t="shared" si="223"/>
        <v>2025</v>
      </c>
    </row>
    <row r="7162" spans="1:6" x14ac:dyDescent="0.25">
      <c r="A7162" s="5" t="s">
        <v>249</v>
      </c>
      <c r="B7162" s="3" t="s">
        <v>241</v>
      </c>
      <c r="C7162" s="3" t="s">
        <v>179</v>
      </c>
      <c r="D7162" s="4">
        <v>459805.90031148487</v>
      </c>
      <c r="E7162" t="str">
        <f t="shared" si="222"/>
        <v>Aug</v>
      </c>
      <c r="F7162" t="str">
        <f t="shared" si="223"/>
        <v>2025</v>
      </c>
    </row>
    <row r="7163" spans="1:6" x14ac:dyDescent="0.25">
      <c r="A7163" s="5" t="s">
        <v>249</v>
      </c>
      <c r="B7163" s="3" t="s">
        <v>241</v>
      </c>
      <c r="C7163" s="3" t="s">
        <v>180</v>
      </c>
      <c r="D7163" s="4">
        <v>400966.14995873981</v>
      </c>
      <c r="E7163" t="str">
        <f t="shared" si="222"/>
        <v>Sep</v>
      </c>
      <c r="F7163" t="str">
        <f t="shared" si="223"/>
        <v>2025</v>
      </c>
    </row>
    <row r="7164" spans="1:6" x14ac:dyDescent="0.25">
      <c r="A7164" s="5" t="s">
        <v>249</v>
      </c>
      <c r="B7164" s="3" t="s">
        <v>241</v>
      </c>
      <c r="C7164" s="3" t="s">
        <v>181</v>
      </c>
      <c r="D7164" s="4">
        <v>360851.09594512807</v>
      </c>
      <c r="E7164" t="str">
        <f t="shared" si="222"/>
        <v>Oct</v>
      </c>
      <c r="F7164" t="str">
        <f t="shared" si="223"/>
        <v>2025</v>
      </c>
    </row>
    <row r="7165" spans="1:6" x14ac:dyDescent="0.25">
      <c r="A7165" s="5" t="s">
        <v>249</v>
      </c>
      <c r="B7165" s="3" t="s">
        <v>241</v>
      </c>
      <c r="C7165" s="3" t="s">
        <v>182</v>
      </c>
      <c r="D7165" s="4">
        <v>374526.49668670702</v>
      </c>
      <c r="E7165" t="str">
        <f t="shared" si="222"/>
        <v>Nov</v>
      </c>
      <c r="F7165" t="str">
        <f t="shared" si="223"/>
        <v>2025</v>
      </c>
    </row>
    <row r="7166" spans="1:6" x14ac:dyDescent="0.25">
      <c r="A7166" s="5" t="s">
        <v>249</v>
      </c>
      <c r="B7166" s="3" t="s">
        <v>241</v>
      </c>
      <c r="C7166" s="3" t="s">
        <v>183</v>
      </c>
      <c r="D7166" s="4">
        <v>391973.21014226379</v>
      </c>
      <c r="E7166" t="str">
        <f t="shared" si="222"/>
        <v>Dec</v>
      </c>
      <c r="F7166" t="str">
        <f t="shared" si="223"/>
        <v>2025</v>
      </c>
    </row>
    <row r="7167" spans="1:6" x14ac:dyDescent="0.25">
      <c r="A7167" s="5" t="s">
        <v>249</v>
      </c>
      <c r="B7167" s="3" t="s">
        <v>241</v>
      </c>
      <c r="C7167" s="3" t="s">
        <v>184</v>
      </c>
      <c r="D7167" s="4">
        <v>380536.47879913339</v>
      </c>
      <c r="E7167" t="str">
        <f t="shared" si="222"/>
        <v>Jan</v>
      </c>
      <c r="F7167" t="str">
        <f t="shared" si="223"/>
        <v>2026</v>
      </c>
    </row>
    <row r="7168" spans="1:6" x14ac:dyDescent="0.25">
      <c r="A7168" s="5" t="s">
        <v>249</v>
      </c>
      <c r="B7168" s="3" t="s">
        <v>241</v>
      </c>
      <c r="C7168" s="3" t="s">
        <v>185</v>
      </c>
      <c r="D7168" s="4">
        <v>302403.34796876286</v>
      </c>
      <c r="E7168" t="str">
        <f t="shared" si="222"/>
        <v>Feb</v>
      </c>
      <c r="F7168" t="str">
        <f t="shared" si="223"/>
        <v>2026</v>
      </c>
    </row>
    <row r="7169" spans="1:6" x14ac:dyDescent="0.25">
      <c r="A7169" s="5" t="s">
        <v>249</v>
      </c>
      <c r="B7169" s="3" t="s">
        <v>241</v>
      </c>
      <c r="C7169" s="3" t="s">
        <v>186</v>
      </c>
      <c r="D7169" s="4">
        <v>342466.36649236066</v>
      </c>
      <c r="E7169" t="str">
        <f t="shared" si="222"/>
        <v>Mar</v>
      </c>
      <c r="F7169" t="str">
        <f t="shared" si="223"/>
        <v>2026</v>
      </c>
    </row>
    <row r="7170" spans="1:6" x14ac:dyDescent="0.25">
      <c r="A7170" s="5" t="s">
        <v>249</v>
      </c>
      <c r="B7170" s="3" t="s">
        <v>241</v>
      </c>
      <c r="C7170" s="3" t="s">
        <v>187</v>
      </c>
      <c r="D7170" s="4">
        <v>297001.09920120862</v>
      </c>
      <c r="E7170" t="str">
        <f t="shared" si="222"/>
        <v>Apr</v>
      </c>
      <c r="F7170" t="str">
        <f t="shared" si="223"/>
        <v>2026</v>
      </c>
    </row>
    <row r="7171" spans="1:6" x14ac:dyDescent="0.25">
      <c r="A7171" s="5" t="s">
        <v>249</v>
      </c>
      <c r="B7171" s="3" t="s">
        <v>241</v>
      </c>
      <c r="C7171" s="3" t="s">
        <v>189</v>
      </c>
      <c r="D7171" s="4">
        <v>311312.05890863604</v>
      </c>
      <c r="E7171" t="str">
        <f t="shared" ref="E7171:E7234" si="224">MID(C7171,1,3)</f>
        <v>May</v>
      </c>
      <c r="F7171" t="str">
        <f t="shared" ref="F7171:F7234" si="225">MID(C7171,5,4)</f>
        <v>2026</v>
      </c>
    </row>
    <row r="7172" spans="1:6" x14ac:dyDescent="0.25">
      <c r="A7172" s="5" t="s">
        <v>249</v>
      </c>
      <c r="B7172" s="3" t="s">
        <v>241</v>
      </c>
      <c r="C7172" s="3" t="s">
        <v>191</v>
      </c>
      <c r="D7172" s="4">
        <v>441018.99117864034</v>
      </c>
      <c r="E7172" t="str">
        <f t="shared" si="224"/>
        <v>Jun</v>
      </c>
      <c r="F7172" t="str">
        <f t="shared" si="225"/>
        <v>2026</v>
      </c>
    </row>
    <row r="7173" spans="1:6" x14ac:dyDescent="0.25">
      <c r="A7173" s="5" t="s">
        <v>249</v>
      </c>
      <c r="B7173" s="3" t="s">
        <v>241</v>
      </c>
      <c r="C7173" s="3" t="s">
        <v>192</v>
      </c>
      <c r="D7173" s="4">
        <v>350476.59620621969</v>
      </c>
      <c r="E7173" t="str">
        <f t="shared" si="224"/>
        <v>Jul</v>
      </c>
      <c r="F7173" t="str">
        <f t="shared" si="225"/>
        <v>2026</v>
      </c>
    </row>
    <row r="7174" spans="1:6" x14ac:dyDescent="0.25">
      <c r="A7174" s="5" t="s">
        <v>249</v>
      </c>
      <c r="B7174" s="3" t="s">
        <v>241</v>
      </c>
      <c r="C7174" s="3" t="s">
        <v>193</v>
      </c>
      <c r="D7174" s="4">
        <v>408900.5117040936</v>
      </c>
      <c r="E7174" t="str">
        <f t="shared" si="224"/>
        <v>Aug</v>
      </c>
      <c r="F7174" t="str">
        <f t="shared" si="225"/>
        <v>2026</v>
      </c>
    </row>
    <row r="7175" spans="1:6" x14ac:dyDescent="0.25">
      <c r="A7175" s="5" t="s">
        <v>249</v>
      </c>
      <c r="B7175" s="3" t="s">
        <v>241</v>
      </c>
      <c r="C7175" s="3" t="s">
        <v>194</v>
      </c>
      <c r="D7175" s="4">
        <v>356370.59487443551</v>
      </c>
      <c r="E7175" t="str">
        <f t="shared" si="224"/>
        <v>Sep</v>
      </c>
      <c r="F7175" t="str">
        <f t="shared" si="225"/>
        <v>2026</v>
      </c>
    </row>
    <row r="7176" spans="1:6" x14ac:dyDescent="0.25">
      <c r="A7176" s="5" t="s">
        <v>249</v>
      </c>
      <c r="B7176" s="3" t="s">
        <v>241</v>
      </c>
      <c r="C7176" s="3" t="s">
        <v>195</v>
      </c>
      <c r="D7176" s="4">
        <v>320572.16150985676</v>
      </c>
      <c r="E7176" t="str">
        <f t="shared" si="224"/>
        <v>Oct</v>
      </c>
      <c r="F7176" t="str">
        <f t="shared" si="225"/>
        <v>2026</v>
      </c>
    </row>
    <row r="7177" spans="1:6" x14ac:dyDescent="0.25">
      <c r="A7177" s="5" t="s">
        <v>249</v>
      </c>
      <c r="B7177" s="3" t="s">
        <v>241</v>
      </c>
      <c r="C7177" s="3" t="s">
        <v>196</v>
      </c>
      <c r="D7177" s="4">
        <v>332773.96429022</v>
      </c>
      <c r="E7177" t="str">
        <f t="shared" si="224"/>
        <v>Nov</v>
      </c>
      <c r="F7177" t="str">
        <f t="shared" si="225"/>
        <v>2026</v>
      </c>
    </row>
    <row r="7178" spans="1:6" x14ac:dyDescent="0.25">
      <c r="A7178" s="5" t="s">
        <v>249</v>
      </c>
      <c r="B7178" s="3" t="s">
        <v>241</v>
      </c>
      <c r="C7178" s="3" t="s">
        <v>197</v>
      </c>
      <c r="D7178" s="4">
        <v>348296.79283882392</v>
      </c>
      <c r="E7178" t="str">
        <f t="shared" si="224"/>
        <v>Dec</v>
      </c>
      <c r="F7178" t="str">
        <f t="shared" si="225"/>
        <v>2026</v>
      </c>
    </row>
    <row r="7179" spans="1:6" x14ac:dyDescent="0.25">
      <c r="A7179" s="5" t="s">
        <v>249</v>
      </c>
      <c r="B7179" s="3" t="s">
        <v>241</v>
      </c>
      <c r="C7179" s="3" t="s">
        <v>198</v>
      </c>
      <c r="D7179" s="4">
        <v>338149.37680681492</v>
      </c>
      <c r="E7179" t="str">
        <f t="shared" si="224"/>
        <v>Jan</v>
      </c>
      <c r="F7179" t="str">
        <f t="shared" si="225"/>
        <v>2027</v>
      </c>
    </row>
    <row r="7180" spans="1:6" x14ac:dyDescent="0.25">
      <c r="A7180" s="5" t="s">
        <v>249</v>
      </c>
      <c r="B7180" s="3" t="s">
        <v>241</v>
      </c>
      <c r="C7180" s="3" t="s">
        <v>199</v>
      </c>
      <c r="D7180" s="4">
        <v>323740.62932385446</v>
      </c>
      <c r="E7180" t="str">
        <f t="shared" si="224"/>
        <v>Feb</v>
      </c>
      <c r="F7180" t="str">
        <f t="shared" si="225"/>
        <v>2027</v>
      </c>
    </row>
    <row r="7181" spans="1:6" x14ac:dyDescent="0.25">
      <c r="A7181" s="5" t="s">
        <v>249</v>
      </c>
      <c r="B7181" s="3" t="s">
        <v>241</v>
      </c>
      <c r="C7181" s="3" t="s">
        <v>200</v>
      </c>
      <c r="D7181" s="4">
        <v>306438.8145652223</v>
      </c>
      <c r="E7181" t="str">
        <f t="shared" si="224"/>
        <v>Mar</v>
      </c>
      <c r="F7181" t="str">
        <f t="shared" si="225"/>
        <v>2027</v>
      </c>
    </row>
    <row r="7182" spans="1:6" x14ac:dyDescent="0.25">
      <c r="A7182" s="5" t="s">
        <v>249</v>
      </c>
      <c r="B7182" s="3" t="s">
        <v>241</v>
      </c>
      <c r="C7182" s="3" t="s">
        <v>201</v>
      </c>
      <c r="D7182" s="4">
        <v>250987.00027427357</v>
      </c>
      <c r="E7182" t="str">
        <f t="shared" si="224"/>
        <v>Apr</v>
      </c>
      <c r="F7182" t="str">
        <f t="shared" si="225"/>
        <v>2027</v>
      </c>
    </row>
    <row r="7183" spans="1:6" x14ac:dyDescent="0.25">
      <c r="A7183" s="5" t="s">
        <v>249</v>
      </c>
      <c r="B7183" s="3" t="s">
        <v>242</v>
      </c>
      <c r="C7183" s="3" t="s">
        <v>21</v>
      </c>
      <c r="D7183" s="4">
        <v>10299526.512758523</v>
      </c>
      <c r="E7183" t="str">
        <f t="shared" si="224"/>
        <v>Jun</v>
      </c>
      <c r="F7183" t="str">
        <f t="shared" si="225"/>
        <v>2012</v>
      </c>
    </row>
    <row r="7184" spans="1:6" x14ac:dyDescent="0.25">
      <c r="A7184" s="5" t="s">
        <v>249</v>
      </c>
      <c r="B7184" s="3" t="s">
        <v>242</v>
      </c>
      <c r="C7184" s="3" t="s">
        <v>22</v>
      </c>
      <c r="D7184" s="4">
        <v>18709855.63038215</v>
      </c>
      <c r="E7184" t="str">
        <f t="shared" si="224"/>
        <v>Jul</v>
      </c>
      <c r="F7184" t="str">
        <f t="shared" si="225"/>
        <v>2012</v>
      </c>
    </row>
    <row r="7185" spans="1:6" x14ac:dyDescent="0.25">
      <c r="A7185" s="5" t="s">
        <v>249</v>
      </c>
      <c r="B7185" s="3" t="s">
        <v>242</v>
      </c>
      <c r="C7185" s="3" t="s">
        <v>23</v>
      </c>
      <c r="D7185" s="4">
        <v>15693025.642810859</v>
      </c>
      <c r="E7185" t="str">
        <f t="shared" si="224"/>
        <v>Aug</v>
      </c>
      <c r="F7185" t="str">
        <f t="shared" si="225"/>
        <v>2012</v>
      </c>
    </row>
    <row r="7186" spans="1:6" x14ac:dyDescent="0.25">
      <c r="A7186" s="5" t="s">
        <v>249</v>
      </c>
      <c r="B7186" s="3" t="s">
        <v>242</v>
      </c>
      <c r="C7186" s="3" t="s">
        <v>24</v>
      </c>
      <c r="D7186" s="4">
        <v>12219061.264914893</v>
      </c>
      <c r="E7186" t="str">
        <f t="shared" si="224"/>
        <v>Sep</v>
      </c>
      <c r="F7186" t="str">
        <f t="shared" si="225"/>
        <v>2012</v>
      </c>
    </row>
    <row r="7187" spans="1:6" x14ac:dyDescent="0.25">
      <c r="A7187" s="5" t="s">
        <v>249</v>
      </c>
      <c r="B7187" s="3" t="s">
        <v>242</v>
      </c>
      <c r="C7187" s="3" t="s">
        <v>25</v>
      </c>
      <c r="D7187" s="4">
        <v>9991489.0113450289</v>
      </c>
      <c r="E7187" t="str">
        <f t="shared" si="224"/>
        <v>Oct</v>
      </c>
      <c r="F7187" t="str">
        <f t="shared" si="225"/>
        <v>2012</v>
      </c>
    </row>
    <row r="7188" spans="1:6" x14ac:dyDescent="0.25">
      <c r="A7188" s="5" t="s">
        <v>249</v>
      </c>
      <c r="B7188" s="3" t="s">
        <v>242</v>
      </c>
      <c r="C7188" s="3" t="s">
        <v>26</v>
      </c>
      <c r="D7188" s="4">
        <v>10038664.537825178</v>
      </c>
      <c r="E7188" t="str">
        <f t="shared" si="224"/>
        <v>Nov</v>
      </c>
      <c r="F7188" t="str">
        <f t="shared" si="225"/>
        <v>2012</v>
      </c>
    </row>
    <row r="7189" spans="1:6" x14ac:dyDescent="0.25">
      <c r="A7189" s="5" t="s">
        <v>249</v>
      </c>
      <c r="B7189" s="3" t="s">
        <v>242</v>
      </c>
      <c r="C7189" s="3" t="s">
        <v>27</v>
      </c>
      <c r="D7189" s="4">
        <v>10431406.009740764</v>
      </c>
      <c r="E7189" t="str">
        <f t="shared" si="224"/>
        <v>Dec</v>
      </c>
      <c r="F7189" t="str">
        <f t="shared" si="225"/>
        <v>2012</v>
      </c>
    </row>
    <row r="7190" spans="1:6" x14ac:dyDescent="0.25">
      <c r="A7190" s="5" t="s">
        <v>249</v>
      </c>
      <c r="B7190" s="3" t="s">
        <v>242</v>
      </c>
      <c r="C7190" s="3" t="s">
        <v>28</v>
      </c>
      <c r="D7190" s="4">
        <v>10652246.168349072</v>
      </c>
      <c r="E7190" t="str">
        <f t="shared" si="224"/>
        <v>Jan</v>
      </c>
      <c r="F7190" t="str">
        <f t="shared" si="225"/>
        <v>2013</v>
      </c>
    </row>
    <row r="7191" spans="1:6" x14ac:dyDescent="0.25">
      <c r="A7191" s="5" t="s">
        <v>249</v>
      </c>
      <c r="B7191" s="3" t="s">
        <v>242</v>
      </c>
      <c r="C7191" s="3" t="s">
        <v>29</v>
      </c>
      <c r="D7191" s="4">
        <v>10517412.14573019</v>
      </c>
      <c r="E7191" t="str">
        <f t="shared" si="224"/>
        <v>Feb</v>
      </c>
      <c r="F7191" t="str">
        <f t="shared" si="225"/>
        <v>2013</v>
      </c>
    </row>
    <row r="7192" spans="1:6" x14ac:dyDescent="0.25">
      <c r="A7192" s="5" t="s">
        <v>249</v>
      </c>
      <c r="B7192" s="3" t="s">
        <v>242</v>
      </c>
      <c r="C7192" s="3" t="s">
        <v>30</v>
      </c>
      <c r="D7192" s="4">
        <v>10417001.331338644</v>
      </c>
      <c r="E7192" t="str">
        <f t="shared" si="224"/>
        <v>Mar</v>
      </c>
      <c r="F7192" t="str">
        <f t="shared" si="225"/>
        <v>2013</v>
      </c>
    </row>
    <row r="7193" spans="1:6" x14ac:dyDescent="0.25">
      <c r="A7193" s="5" t="s">
        <v>249</v>
      </c>
      <c r="B7193" s="3" t="s">
        <v>242</v>
      </c>
      <c r="C7193" s="3" t="s">
        <v>31</v>
      </c>
      <c r="D7193" s="4">
        <v>10574482.389173802</v>
      </c>
      <c r="E7193" t="str">
        <f t="shared" si="224"/>
        <v>Apr</v>
      </c>
      <c r="F7193" t="str">
        <f t="shared" si="225"/>
        <v>2013</v>
      </c>
    </row>
    <row r="7194" spans="1:6" x14ac:dyDescent="0.25">
      <c r="A7194" s="5" t="s">
        <v>249</v>
      </c>
      <c r="B7194" s="3" t="s">
        <v>242</v>
      </c>
      <c r="C7194" s="3" t="s">
        <v>32</v>
      </c>
      <c r="D7194" s="4">
        <v>10812439.150799902</v>
      </c>
      <c r="E7194" t="str">
        <f t="shared" si="224"/>
        <v>May</v>
      </c>
      <c r="F7194" t="str">
        <f t="shared" si="225"/>
        <v>2013</v>
      </c>
    </row>
    <row r="7195" spans="1:6" x14ac:dyDescent="0.25">
      <c r="A7195" s="5" t="s">
        <v>249</v>
      </c>
      <c r="B7195" s="3" t="s">
        <v>242</v>
      </c>
      <c r="C7195" s="3" t="s">
        <v>33</v>
      </c>
      <c r="D7195" s="4">
        <v>11261237.592064381</v>
      </c>
      <c r="E7195" t="str">
        <f t="shared" si="224"/>
        <v>Jun</v>
      </c>
      <c r="F7195" t="str">
        <f t="shared" si="225"/>
        <v>2013</v>
      </c>
    </row>
    <row r="7196" spans="1:6" x14ac:dyDescent="0.25">
      <c r="A7196" s="5" t="s">
        <v>249</v>
      </c>
      <c r="B7196" s="3" t="s">
        <v>242</v>
      </c>
      <c r="C7196" s="3" t="s">
        <v>34</v>
      </c>
      <c r="D7196" s="4">
        <v>11607046.028117586</v>
      </c>
      <c r="E7196" t="str">
        <f t="shared" si="224"/>
        <v>Jul</v>
      </c>
      <c r="F7196" t="str">
        <f t="shared" si="225"/>
        <v>2013</v>
      </c>
    </row>
    <row r="7197" spans="1:6" x14ac:dyDescent="0.25">
      <c r="A7197" s="5" t="s">
        <v>249</v>
      </c>
      <c r="B7197" s="3" t="s">
        <v>242</v>
      </c>
      <c r="C7197" s="3" t="s">
        <v>35</v>
      </c>
      <c r="D7197" s="4">
        <v>11770863.148764933</v>
      </c>
      <c r="E7197" t="str">
        <f t="shared" si="224"/>
        <v>Aug</v>
      </c>
      <c r="F7197" t="str">
        <f t="shared" si="225"/>
        <v>2013</v>
      </c>
    </row>
    <row r="7198" spans="1:6" x14ac:dyDescent="0.25">
      <c r="A7198" s="5" t="s">
        <v>249</v>
      </c>
      <c r="B7198" s="3" t="s">
        <v>242</v>
      </c>
      <c r="C7198" s="3" t="s">
        <v>36</v>
      </c>
      <c r="D7198" s="4">
        <v>11704054.662540881</v>
      </c>
      <c r="E7198" t="str">
        <f t="shared" si="224"/>
        <v>Sep</v>
      </c>
      <c r="F7198" t="str">
        <f t="shared" si="225"/>
        <v>2013</v>
      </c>
    </row>
    <row r="7199" spans="1:6" x14ac:dyDescent="0.25">
      <c r="A7199" s="5" t="s">
        <v>249</v>
      </c>
      <c r="B7199" s="3" t="s">
        <v>242</v>
      </c>
      <c r="C7199" s="3" t="s">
        <v>37</v>
      </c>
      <c r="D7199" s="4">
        <v>11517004.846556779</v>
      </c>
      <c r="E7199" t="str">
        <f t="shared" si="224"/>
        <v>Oct</v>
      </c>
      <c r="F7199" t="str">
        <f t="shared" si="225"/>
        <v>2013</v>
      </c>
    </row>
    <row r="7200" spans="1:6" x14ac:dyDescent="0.25">
      <c r="A7200" s="5" t="s">
        <v>249</v>
      </c>
      <c r="B7200" s="3" t="s">
        <v>242</v>
      </c>
      <c r="C7200" s="3" t="s">
        <v>38</v>
      </c>
      <c r="D7200" s="4">
        <v>11529525.913111359</v>
      </c>
      <c r="E7200" t="str">
        <f t="shared" si="224"/>
        <v>Nov</v>
      </c>
      <c r="F7200" t="str">
        <f t="shared" si="225"/>
        <v>2013</v>
      </c>
    </row>
    <row r="7201" spans="1:6" x14ac:dyDescent="0.25">
      <c r="A7201" s="5" t="s">
        <v>249</v>
      </c>
      <c r="B7201" s="3" t="s">
        <v>242</v>
      </c>
      <c r="C7201" s="3" t="s">
        <v>39</v>
      </c>
      <c r="D7201" s="4">
        <v>11932623.671744844</v>
      </c>
      <c r="E7201" t="str">
        <f t="shared" si="224"/>
        <v>Dec</v>
      </c>
      <c r="F7201" t="str">
        <f t="shared" si="225"/>
        <v>2013</v>
      </c>
    </row>
    <row r="7202" spans="1:6" x14ac:dyDescent="0.25">
      <c r="A7202" s="5" t="s">
        <v>249</v>
      </c>
      <c r="B7202" s="3" t="s">
        <v>242</v>
      </c>
      <c r="C7202" s="3" t="s">
        <v>40</v>
      </c>
      <c r="D7202" s="4">
        <v>11894242.867635883</v>
      </c>
      <c r="E7202" t="str">
        <f t="shared" si="224"/>
        <v>Jan</v>
      </c>
      <c r="F7202" t="str">
        <f t="shared" si="225"/>
        <v>2014</v>
      </c>
    </row>
    <row r="7203" spans="1:6" x14ac:dyDescent="0.25">
      <c r="A7203" s="5" t="s">
        <v>249</v>
      </c>
      <c r="B7203" s="3" t="s">
        <v>242</v>
      </c>
      <c r="C7203" s="3" t="s">
        <v>41</v>
      </c>
      <c r="D7203" s="4">
        <v>11776283.202481166</v>
      </c>
      <c r="E7203" t="str">
        <f t="shared" si="224"/>
        <v>Feb</v>
      </c>
      <c r="F7203" t="str">
        <f t="shared" si="225"/>
        <v>2014</v>
      </c>
    </row>
    <row r="7204" spans="1:6" x14ac:dyDescent="0.25">
      <c r="A7204" s="5" t="s">
        <v>249</v>
      </c>
      <c r="B7204" s="3" t="s">
        <v>242</v>
      </c>
      <c r="C7204" s="3" t="s">
        <v>42</v>
      </c>
      <c r="D7204" s="4">
        <v>11507981.36408839</v>
      </c>
      <c r="E7204" t="str">
        <f t="shared" si="224"/>
        <v>Mar</v>
      </c>
      <c r="F7204" t="str">
        <f t="shared" si="225"/>
        <v>2014</v>
      </c>
    </row>
    <row r="7205" spans="1:6" x14ac:dyDescent="0.25">
      <c r="A7205" s="5" t="s">
        <v>249</v>
      </c>
      <c r="B7205" s="3" t="s">
        <v>242</v>
      </c>
      <c r="C7205" s="3" t="s">
        <v>43</v>
      </c>
      <c r="D7205" s="4">
        <v>11277980.832261514</v>
      </c>
      <c r="E7205" t="str">
        <f t="shared" si="224"/>
        <v>Apr</v>
      </c>
      <c r="F7205" t="str">
        <f t="shared" si="225"/>
        <v>2014</v>
      </c>
    </row>
    <row r="7206" spans="1:6" x14ac:dyDescent="0.25">
      <c r="A7206" s="5" t="s">
        <v>249</v>
      </c>
      <c r="B7206" s="3" t="s">
        <v>242</v>
      </c>
      <c r="C7206" s="3" t="s">
        <v>44</v>
      </c>
      <c r="D7206" s="4">
        <v>11206245.754966231</v>
      </c>
      <c r="E7206" t="str">
        <f t="shared" si="224"/>
        <v>May</v>
      </c>
      <c r="F7206" t="str">
        <f t="shared" si="225"/>
        <v>2014</v>
      </c>
    </row>
    <row r="7207" spans="1:6" x14ac:dyDescent="0.25">
      <c r="A7207" s="5" t="s">
        <v>249</v>
      </c>
      <c r="B7207" s="3" t="s">
        <v>242</v>
      </c>
      <c r="C7207" s="3" t="s">
        <v>45</v>
      </c>
      <c r="D7207" s="4">
        <v>11254526.735345986</v>
      </c>
      <c r="E7207" t="str">
        <f t="shared" si="224"/>
        <v>Jun</v>
      </c>
      <c r="F7207" t="str">
        <f t="shared" si="225"/>
        <v>2014</v>
      </c>
    </row>
    <row r="7208" spans="1:6" x14ac:dyDescent="0.25">
      <c r="A7208" s="5" t="s">
        <v>249</v>
      </c>
      <c r="B7208" s="3" t="s">
        <v>242</v>
      </c>
      <c r="C7208" s="3" t="s">
        <v>46</v>
      </c>
      <c r="D7208" s="4">
        <v>11306275.222506888</v>
      </c>
      <c r="E7208" t="str">
        <f t="shared" si="224"/>
        <v>Jul</v>
      </c>
      <c r="F7208" t="str">
        <f t="shared" si="225"/>
        <v>2014</v>
      </c>
    </row>
    <row r="7209" spans="1:6" x14ac:dyDescent="0.25">
      <c r="A7209" s="5" t="s">
        <v>249</v>
      </c>
      <c r="B7209" s="3" t="s">
        <v>242</v>
      </c>
      <c r="C7209" s="3" t="s">
        <v>47</v>
      </c>
      <c r="D7209" s="4">
        <v>11293657.598155553</v>
      </c>
      <c r="E7209" t="str">
        <f t="shared" si="224"/>
        <v>Aug</v>
      </c>
      <c r="F7209" t="str">
        <f t="shared" si="225"/>
        <v>2014</v>
      </c>
    </row>
    <row r="7210" spans="1:6" x14ac:dyDescent="0.25">
      <c r="A7210" s="5" t="s">
        <v>249</v>
      </c>
      <c r="B7210" s="3" t="s">
        <v>242</v>
      </c>
      <c r="C7210" s="3" t="s">
        <v>48</v>
      </c>
      <c r="D7210" s="4">
        <v>10963755.075311232</v>
      </c>
      <c r="E7210" t="str">
        <f t="shared" si="224"/>
        <v>Sep</v>
      </c>
      <c r="F7210" t="str">
        <f t="shared" si="225"/>
        <v>2014</v>
      </c>
    </row>
    <row r="7211" spans="1:6" x14ac:dyDescent="0.25">
      <c r="A7211" s="5" t="s">
        <v>249</v>
      </c>
      <c r="B7211" s="3" t="s">
        <v>242</v>
      </c>
      <c r="C7211" s="3" t="s">
        <v>49</v>
      </c>
      <c r="D7211" s="4">
        <v>10832988.029785097</v>
      </c>
      <c r="E7211" t="str">
        <f t="shared" si="224"/>
        <v>Oct</v>
      </c>
      <c r="F7211" t="str">
        <f t="shared" si="225"/>
        <v>2014</v>
      </c>
    </row>
    <row r="7212" spans="1:6" x14ac:dyDescent="0.25">
      <c r="A7212" s="5" t="s">
        <v>249</v>
      </c>
      <c r="B7212" s="3" t="s">
        <v>242</v>
      </c>
      <c r="C7212" s="3" t="s">
        <v>50</v>
      </c>
      <c r="D7212" s="4">
        <v>10924836.634241616</v>
      </c>
      <c r="E7212" t="str">
        <f t="shared" si="224"/>
        <v>Nov</v>
      </c>
      <c r="F7212" t="str">
        <f t="shared" si="225"/>
        <v>2014</v>
      </c>
    </row>
    <row r="7213" spans="1:6" x14ac:dyDescent="0.25">
      <c r="A7213" s="5" t="s">
        <v>249</v>
      </c>
      <c r="B7213" s="3" t="s">
        <v>242</v>
      </c>
      <c r="C7213" s="3" t="s">
        <v>51</v>
      </c>
      <c r="D7213" s="4">
        <v>11263867.367756482</v>
      </c>
      <c r="E7213" t="str">
        <f t="shared" si="224"/>
        <v>Dec</v>
      </c>
      <c r="F7213" t="str">
        <f t="shared" si="225"/>
        <v>2014</v>
      </c>
    </row>
    <row r="7214" spans="1:6" x14ac:dyDescent="0.25">
      <c r="A7214" s="5" t="s">
        <v>249</v>
      </c>
      <c r="B7214" s="3" t="s">
        <v>242</v>
      </c>
      <c r="C7214" s="3" t="s">
        <v>52</v>
      </c>
      <c r="D7214" s="4">
        <v>11200657.432541972</v>
      </c>
      <c r="E7214" t="str">
        <f t="shared" si="224"/>
        <v>Jan</v>
      </c>
      <c r="F7214" t="str">
        <f t="shared" si="225"/>
        <v>2015</v>
      </c>
    </row>
    <row r="7215" spans="1:6" x14ac:dyDescent="0.25">
      <c r="A7215" s="5" t="s">
        <v>249</v>
      </c>
      <c r="B7215" s="3" t="s">
        <v>242</v>
      </c>
      <c r="C7215" s="3" t="s">
        <v>53</v>
      </c>
      <c r="D7215" s="4">
        <v>11111222.351042286</v>
      </c>
      <c r="E7215" t="str">
        <f t="shared" si="224"/>
        <v>Feb</v>
      </c>
      <c r="F7215" t="str">
        <f t="shared" si="225"/>
        <v>2015</v>
      </c>
    </row>
    <row r="7216" spans="1:6" x14ac:dyDescent="0.25">
      <c r="A7216" s="5" t="s">
        <v>249</v>
      </c>
      <c r="B7216" s="3" t="s">
        <v>242</v>
      </c>
      <c r="C7216" s="3" t="s">
        <v>54</v>
      </c>
      <c r="D7216" s="4">
        <v>10983999.976845793</v>
      </c>
      <c r="E7216" t="str">
        <f t="shared" si="224"/>
        <v>Mar</v>
      </c>
      <c r="F7216" t="str">
        <f t="shared" si="225"/>
        <v>2015</v>
      </c>
    </row>
    <row r="7217" spans="1:6" x14ac:dyDescent="0.25">
      <c r="A7217" s="5" t="s">
        <v>249</v>
      </c>
      <c r="B7217" s="3" t="s">
        <v>242</v>
      </c>
      <c r="C7217" s="3" t="s">
        <v>55</v>
      </c>
      <c r="D7217" s="4">
        <v>10861615.771188023</v>
      </c>
      <c r="E7217" t="str">
        <f t="shared" si="224"/>
        <v>Apr</v>
      </c>
      <c r="F7217" t="str">
        <f t="shared" si="225"/>
        <v>2015</v>
      </c>
    </row>
    <row r="7218" spans="1:6" x14ac:dyDescent="0.25">
      <c r="A7218" s="5" t="s">
        <v>249</v>
      </c>
      <c r="B7218" s="3" t="s">
        <v>242</v>
      </c>
      <c r="C7218" s="3" t="s">
        <v>56</v>
      </c>
      <c r="D7218" s="4">
        <v>10817453.579845434</v>
      </c>
      <c r="E7218" t="str">
        <f t="shared" si="224"/>
        <v>May</v>
      </c>
      <c r="F7218" t="str">
        <f t="shared" si="225"/>
        <v>2015</v>
      </c>
    </row>
    <row r="7219" spans="1:6" x14ac:dyDescent="0.25">
      <c r="A7219" s="5" t="s">
        <v>249</v>
      </c>
      <c r="B7219" s="3" t="s">
        <v>242</v>
      </c>
      <c r="C7219" s="3" t="s">
        <v>57</v>
      </c>
      <c r="D7219" s="4">
        <v>10882310.142002361</v>
      </c>
      <c r="E7219" t="str">
        <f t="shared" si="224"/>
        <v>Jun</v>
      </c>
      <c r="F7219" t="str">
        <f t="shared" si="225"/>
        <v>2015</v>
      </c>
    </row>
    <row r="7220" spans="1:6" x14ac:dyDescent="0.25">
      <c r="A7220" s="5" t="s">
        <v>249</v>
      </c>
      <c r="B7220" s="3" t="s">
        <v>242</v>
      </c>
      <c r="C7220" s="3" t="s">
        <v>58</v>
      </c>
      <c r="D7220" s="4">
        <v>10973620.110566109</v>
      </c>
      <c r="E7220" t="str">
        <f t="shared" si="224"/>
        <v>Jul</v>
      </c>
      <c r="F7220" t="str">
        <f t="shared" si="225"/>
        <v>2015</v>
      </c>
    </row>
    <row r="7221" spans="1:6" x14ac:dyDescent="0.25">
      <c r="A7221" s="5" t="s">
        <v>249</v>
      </c>
      <c r="B7221" s="3" t="s">
        <v>242</v>
      </c>
      <c r="C7221" s="3" t="s">
        <v>59</v>
      </c>
      <c r="D7221" s="4">
        <v>10965261.405948101</v>
      </c>
      <c r="E7221" t="str">
        <f t="shared" si="224"/>
        <v>Aug</v>
      </c>
      <c r="F7221" t="str">
        <f t="shared" si="225"/>
        <v>2015</v>
      </c>
    </row>
    <row r="7222" spans="1:6" x14ac:dyDescent="0.25">
      <c r="A7222" s="5" t="s">
        <v>249</v>
      </c>
      <c r="B7222" s="3" t="s">
        <v>242</v>
      </c>
      <c r="C7222" s="3" t="s">
        <v>60</v>
      </c>
      <c r="D7222" s="4">
        <v>10862848.186360195</v>
      </c>
      <c r="E7222" t="str">
        <f t="shared" si="224"/>
        <v>Sep</v>
      </c>
      <c r="F7222" t="str">
        <f t="shared" si="225"/>
        <v>2015</v>
      </c>
    </row>
    <row r="7223" spans="1:6" x14ac:dyDescent="0.25">
      <c r="A7223" s="5" t="s">
        <v>249</v>
      </c>
      <c r="B7223" s="3" t="s">
        <v>242</v>
      </c>
      <c r="C7223" s="3" t="s">
        <v>61</v>
      </c>
      <c r="D7223" s="4">
        <v>10751312.948513877</v>
      </c>
      <c r="E7223" t="str">
        <f t="shared" si="224"/>
        <v>Oct</v>
      </c>
      <c r="F7223" t="str">
        <f t="shared" si="225"/>
        <v>2015</v>
      </c>
    </row>
    <row r="7224" spans="1:6" x14ac:dyDescent="0.25">
      <c r="A7224" s="5" t="s">
        <v>249</v>
      </c>
      <c r="B7224" s="3" t="s">
        <v>242</v>
      </c>
      <c r="C7224" s="3" t="s">
        <v>62</v>
      </c>
      <c r="D7224" s="4">
        <v>10758689.361782636</v>
      </c>
      <c r="E7224" t="str">
        <f t="shared" si="224"/>
        <v>Nov</v>
      </c>
      <c r="F7224" t="str">
        <f t="shared" si="225"/>
        <v>2015</v>
      </c>
    </row>
    <row r="7225" spans="1:6" x14ac:dyDescent="0.25">
      <c r="A7225" s="5" t="s">
        <v>249</v>
      </c>
      <c r="B7225" s="3" t="s">
        <v>242</v>
      </c>
      <c r="C7225" s="3" t="s">
        <v>63</v>
      </c>
      <c r="D7225" s="4">
        <v>10970094.45382322</v>
      </c>
      <c r="E7225" t="str">
        <f t="shared" si="224"/>
        <v>Dec</v>
      </c>
      <c r="F7225" t="str">
        <f t="shared" si="225"/>
        <v>2015</v>
      </c>
    </row>
    <row r="7226" spans="1:6" x14ac:dyDescent="0.25">
      <c r="A7226" s="5" t="s">
        <v>249</v>
      </c>
      <c r="B7226" s="3" t="s">
        <v>242</v>
      </c>
      <c r="C7226" s="3" t="s">
        <v>64</v>
      </c>
      <c r="D7226" s="4">
        <v>10859328.533085264</v>
      </c>
      <c r="E7226" t="str">
        <f t="shared" si="224"/>
        <v>Jan</v>
      </c>
      <c r="F7226" t="str">
        <f t="shared" si="225"/>
        <v>2016</v>
      </c>
    </row>
    <row r="7227" spans="1:6" x14ac:dyDescent="0.25">
      <c r="A7227" s="5" t="s">
        <v>249</v>
      </c>
      <c r="B7227" s="3" t="s">
        <v>242</v>
      </c>
      <c r="C7227" s="3" t="s">
        <v>65</v>
      </c>
      <c r="D7227" s="4">
        <v>10758192.673040977</v>
      </c>
      <c r="E7227" t="str">
        <f t="shared" si="224"/>
        <v>Feb</v>
      </c>
      <c r="F7227" t="str">
        <f t="shared" si="225"/>
        <v>2016</v>
      </c>
    </row>
    <row r="7228" spans="1:6" x14ac:dyDescent="0.25">
      <c r="A7228" s="5" t="s">
        <v>249</v>
      </c>
      <c r="B7228" s="3" t="s">
        <v>242</v>
      </c>
      <c r="C7228" s="3" t="s">
        <v>66</v>
      </c>
      <c r="D7228" s="4">
        <v>10642052.191217478</v>
      </c>
      <c r="E7228" t="str">
        <f t="shared" si="224"/>
        <v>Mar</v>
      </c>
      <c r="F7228" t="str">
        <f t="shared" si="225"/>
        <v>2016</v>
      </c>
    </row>
    <row r="7229" spans="1:6" x14ac:dyDescent="0.25">
      <c r="A7229" s="5" t="s">
        <v>249</v>
      </c>
      <c r="B7229" s="3" t="s">
        <v>242</v>
      </c>
      <c r="C7229" s="3" t="s">
        <v>67</v>
      </c>
      <c r="D7229" s="4">
        <v>10542161.985143129</v>
      </c>
      <c r="E7229" t="str">
        <f t="shared" si="224"/>
        <v>Apr</v>
      </c>
      <c r="F7229" t="str">
        <f t="shared" si="225"/>
        <v>2016</v>
      </c>
    </row>
    <row r="7230" spans="1:6" x14ac:dyDescent="0.25">
      <c r="A7230" s="5" t="s">
        <v>249</v>
      </c>
      <c r="B7230" s="3" t="s">
        <v>242</v>
      </c>
      <c r="C7230" s="3" t="s">
        <v>68</v>
      </c>
      <c r="D7230" s="4">
        <v>10558314.534007037</v>
      </c>
      <c r="E7230" t="str">
        <f t="shared" si="224"/>
        <v>May</v>
      </c>
      <c r="F7230" t="str">
        <f t="shared" si="225"/>
        <v>2016</v>
      </c>
    </row>
    <row r="7231" spans="1:6" x14ac:dyDescent="0.25">
      <c r="A7231" s="5" t="s">
        <v>249</v>
      </c>
      <c r="B7231" s="3" t="s">
        <v>242</v>
      </c>
      <c r="C7231" s="3" t="s">
        <v>69</v>
      </c>
      <c r="D7231" s="4">
        <v>10586258.552375445</v>
      </c>
      <c r="E7231" t="str">
        <f t="shared" si="224"/>
        <v>Jun</v>
      </c>
      <c r="F7231" t="str">
        <f t="shared" si="225"/>
        <v>2016</v>
      </c>
    </row>
    <row r="7232" spans="1:6" x14ac:dyDescent="0.25">
      <c r="A7232" s="5" t="s">
        <v>249</v>
      </c>
      <c r="B7232" s="3" t="s">
        <v>242</v>
      </c>
      <c r="C7232" s="3" t="s">
        <v>70</v>
      </c>
      <c r="D7232" s="4">
        <v>10580434.627881333</v>
      </c>
      <c r="E7232" t="str">
        <f t="shared" si="224"/>
        <v>Jul</v>
      </c>
      <c r="F7232" t="str">
        <f t="shared" si="225"/>
        <v>2016</v>
      </c>
    </row>
    <row r="7233" spans="1:6" x14ac:dyDescent="0.25">
      <c r="A7233" s="5" t="s">
        <v>249</v>
      </c>
      <c r="B7233" s="3" t="s">
        <v>242</v>
      </c>
      <c r="C7233" s="3" t="s">
        <v>71</v>
      </c>
      <c r="D7233" s="4">
        <v>10511051.745185487</v>
      </c>
      <c r="E7233" t="str">
        <f t="shared" si="224"/>
        <v>Aug</v>
      </c>
      <c r="F7233" t="str">
        <f t="shared" si="225"/>
        <v>2016</v>
      </c>
    </row>
    <row r="7234" spans="1:6" x14ac:dyDescent="0.25">
      <c r="A7234" s="5" t="s">
        <v>249</v>
      </c>
      <c r="B7234" s="3" t="s">
        <v>242</v>
      </c>
      <c r="C7234" s="3" t="s">
        <v>72</v>
      </c>
      <c r="D7234" s="4">
        <v>10393314.02786281</v>
      </c>
      <c r="E7234" t="str">
        <f t="shared" si="224"/>
        <v>Sep</v>
      </c>
      <c r="F7234" t="str">
        <f t="shared" si="225"/>
        <v>2016</v>
      </c>
    </row>
    <row r="7235" spans="1:6" x14ac:dyDescent="0.25">
      <c r="A7235" s="5" t="s">
        <v>249</v>
      </c>
      <c r="B7235" s="3" t="s">
        <v>242</v>
      </c>
      <c r="C7235" s="3" t="s">
        <v>73</v>
      </c>
      <c r="D7235" s="4">
        <v>10252432.528691553</v>
      </c>
      <c r="E7235" t="str">
        <f t="shared" ref="E7235:E7298" si="226">MID(C7235,1,3)</f>
        <v>Oct</v>
      </c>
      <c r="F7235" t="str">
        <f t="shared" ref="F7235:F7298" si="227">MID(C7235,5,4)</f>
        <v>2016</v>
      </c>
    </row>
    <row r="7236" spans="1:6" x14ac:dyDescent="0.25">
      <c r="A7236" s="5" t="s">
        <v>249</v>
      </c>
      <c r="B7236" s="3" t="s">
        <v>242</v>
      </c>
      <c r="C7236" s="3" t="s">
        <v>74</v>
      </c>
      <c r="D7236" s="4">
        <v>10122159.433782654</v>
      </c>
      <c r="E7236" t="str">
        <f t="shared" si="226"/>
        <v>Nov</v>
      </c>
      <c r="F7236" t="str">
        <f t="shared" si="227"/>
        <v>2016</v>
      </c>
    </row>
    <row r="7237" spans="1:6" x14ac:dyDescent="0.25">
      <c r="A7237" s="5" t="s">
        <v>249</v>
      </c>
      <c r="B7237" s="3" t="s">
        <v>242</v>
      </c>
      <c r="C7237" s="3" t="s">
        <v>75</v>
      </c>
      <c r="D7237" s="4">
        <v>10099280.945473908</v>
      </c>
      <c r="E7237" t="str">
        <f t="shared" si="226"/>
        <v>Dec</v>
      </c>
      <c r="F7237" t="str">
        <f t="shared" si="227"/>
        <v>2016</v>
      </c>
    </row>
    <row r="7238" spans="1:6" x14ac:dyDescent="0.25">
      <c r="A7238" s="5" t="s">
        <v>249</v>
      </c>
      <c r="B7238" s="3" t="s">
        <v>242</v>
      </c>
      <c r="C7238" s="3" t="s">
        <v>76</v>
      </c>
      <c r="D7238" s="4">
        <v>9787981.5412912536</v>
      </c>
      <c r="E7238" t="str">
        <f t="shared" si="226"/>
        <v>Jan</v>
      </c>
      <c r="F7238" t="str">
        <f t="shared" si="227"/>
        <v>2017</v>
      </c>
    </row>
    <row r="7239" spans="1:6" x14ac:dyDescent="0.25">
      <c r="A7239" s="5" t="s">
        <v>249</v>
      </c>
      <c r="B7239" s="3" t="s">
        <v>242</v>
      </c>
      <c r="C7239" s="3" t="s">
        <v>77</v>
      </c>
      <c r="D7239" s="4">
        <v>9494280.8060846236</v>
      </c>
      <c r="E7239" t="str">
        <f t="shared" si="226"/>
        <v>Feb</v>
      </c>
      <c r="F7239" t="str">
        <f t="shared" si="227"/>
        <v>2017</v>
      </c>
    </row>
    <row r="7240" spans="1:6" x14ac:dyDescent="0.25">
      <c r="A7240" s="5" t="s">
        <v>249</v>
      </c>
      <c r="B7240" s="3" t="s">
        <v>242</v>
      </c>
      <c r="C7240" s="3" t="s">
        <v>78</v>
      </c>
      <c r="D7240" s="4">
        <v>9180732.1064572837</v>
      </c>
      <c r="E7240" t="str">
        <f t="shared" si="226"/>
        <v>Mar</v>
      </c>
      <c r="F7240" t="str">
        <f t="shared" si="227"/>
        <v>2017</v>
      </c>
    </row>
    <row r="7241" spans="1:6" x14ac:dyDescent="0.25">
      <c r="A7241" s="5" t="s">
        <v>249</v>
      </c>
      <c r="B7241" s="3" t="s">
        <v>242</v>
      </c>
      <c r="C7241" s="3" t="s">
        <v>79</v>
      </c>
      <c r="D7241" s="4">
        <v>8900485.0671357401</v>
      </c>
      <c r="E7241" t="str">
        <f t="shared" si="226"/>
        <v>Apr</v>
      </c>
      <c r="F7241" t="str">
        <f t="shared" si="227"/>
        <v>2017</v>
      </c>
    </row>
    <row r="7242" spans="1:6" x14ac:dyDescent="0.25">
      <c r="A7242" s="5" t="s">
        <v>249</v>
      </c>
      <c r="B7242" s="3" t="s">
        <v>242</v>
      </c>
      <c r="C7242" s="3" t="s">
        <v>80</v>
      </c>
      <c r="D7242" s="4">
        <v>8679964.0273505878</v>
      </c>
      <c r="E7242" t="str">
        <f t="shared" si="226"/>
        <v>May</v>
      </c>
      <c r="F7242" t="str">
        <f t="shared" si="227"/>
        <v>2017</v>
      </c>
    </row>
    <row r="7243" spans="1:6" x14ac:dyDescent="0.25">
      <c r="A7243" s="5" t="s">
        <v>249</v>
      </c>
      <c r="B7243" s="3" t="s">
        <v>242</v>
      </c>
      <c r="C7243" s="3" t="s">
        <v>81</v>
      </c>
      <c r="D7243" s="4">
        <v>8491936.6977530047</v>
      </c>
      <c r="E7243" t="str">
        <f t="shared" si="226"/>
        <v>Jun</v>
      </c>
      <c r="F7243" t="str">
        <f t="shared" si="227"/>
        <v>2017</v>
      </c>
    </row>
    <row r="7244" spans="1:6" x14ac:dyDescent="0.25">
      <c r="A7244" s="5" t="s">
        <v>249</v>
      </c>
      <c r="B7244" s="3" t="s">
        <v>242</v>
      </c>
      <c r="C7244" s="3" t="s">
        <v>82</v>
      </c>
      <c r="D7244" s="4">
        <v>8361004.8748505972</v>
      </c>
      <c r="E7244" t="str">
        <f t="shared" si="226"/>
        <v>Jul</v>
      </c>
      <c r="F7244" t="str">
        <f t="shared" si="227"/>
        <v>2017</v>
      </c>
    </row>
    <row r="7245" spans="1:6" x14ac:dyDescent="0.25">
      <c r="A7245" s="5" t="s">
        <v>249</v>
      </c>
      <c r="B7245" s="3" t="s">
        <v>242</v>
      </c>
      <c r="C7245" s="3" t="s">
        <v>83</v>
      </c>
      <c r="D7245" s="4">
        <v>8188279.5852954611</v>
      </c>
      <c r="E7245" t="str">
        <f t="shared" si="226"/>
        <v>Aug</v>
      </c>
      <c r="F7245" t="str">
        <f t="shared" si="227"/>
        <v>2017</v>
      </c>
    </row>
    <row r="7246" spans="1:6" x14ac:dyDescent="0.25">
      <c r="A7246" s="5" t="s">
        <v>249</v>
      </c>
      <c r="B7246" s="3" t="s">
        <v>242</v>
      </c>
      <c r="C7246" s="3" t="s">
        <v>84</v>
      </c>
      <c r="D7246" s="4">
        <v>7976741.6190384729</v>
      </c>
      <c r="E7246" t="str">
        <f t="shared" si="226"/>
        <v>Sep</v>
      </c>
      <c r="F7246" t="str">
        <f t="shared" si="227"/>
        <v>2017</v>
      </c>
    </row>
    <row r="7247" spans="1:6" x14ac:dyDescent="0.25">
      <c r="A7247" s="5" t="s">
        <v>249</v>
      </c>
      <c r="B7247" s="3" t="s">
        <v>242</v>
      </c>
      <c r="C7247" s="3" t="s">
        <v>85</v>
      </c>
      <c r="D7247" s="4">
        <v>7769631.042430222</v>
      </c>
      <c r="E7247" t="str">
        <f t="shared" si="226"/>
        <v>Oct</v>
      </c>
      <c r="F7247" t="str">
        <f t="shared" si="227"/>
        <v>2017</v>
      </c>
    </row>
    <row r="7248" spans="1:6" x14ac:dyDescent="0.25">
      <c r="A7248" s="5" t="s">
        <v>249</v>
      </c>
      <c r="B7248" s="3" t="s">
        <v>242</v>
      </c>
      <c r="C7248" s="3" t="s">
        <v>86</v>
      </c>
      <c r="D7248" s="4">
        <v>7595681.1274226485</v>
      </c>
      <c r="E7248" t="str">
        <f t="shared" si="226"/>
        <v>Nov</v>
      </c>
      <c r="F7248" t="str">
        <f t="shared" si="227"/>
        <v>2017</v>
      </c>
    </row>
    <row r="7249" spans="1:6" x14ac:dyDescent="0.25">
      <c r="A7249" s="5" t="s">
        <v>249</v>
      </c>
      <c r="B7249" s="3" t="s">
        <v>242</v>
      </c>
      <c r="C7249" s="3" t="s">
        <v>87</v>
      </c>
      <c r="D7249" s="4">
        <v>7514794.6397989178</v>
      </c>
      <c r="E7249" t="str">
        <f t="shared" si="226"/>
        <v>Dec</v>
      </c>
      <c r="F7249" t="str">
        <f t="shared" si="227"/>
        <v>2017</v>
      </c>
    </row>
    <row r="7250" spans="1:6" x14ac:dyDescent="0.25">
      <c r="A7250" s="5" t="s">
        <v>249</v>
      </c>
      <c r="B7250" s="3" t="s">
        <v>242</v>
      </c>
      <c r="C7250" s="3" t="s">
        <v>88</v>
      </c>
      <c r="D7250" s="4">
        <v>7210517.6132508758</v>
      </c>
      <c r="E7250" t="str">
        <f t="shared" si="226"/>
        <v>Jan</v>
      </c>
      <c r="F7250" t="str">
        <f t="shared" si="227"/>
        <v>2018</v>
      </c>
    </row>
    <row r="7251" spans="1:6" x14ac:dyDescent="0.25">
      <c r="A7251" s="5" t="s">
        <v>249</v>
      </c>
      <c r="B7251" s="3" t="s">
        <v>242</v>
      </c>
      <c r="C7251" s="3" t="s">
        <v>89</v>
      </c>
      <c r="D7251" s="4">
        <v>6939465.3745402703</v>
      </c>
      <c r="E7251" t="str">
        <f t="shared" si="226"/>
        <v>Feb</v>
      </c>
      <c r="F7251" t="str">
        <f t="shared" si="227"/>
        <v>2018</v>
      </c>
    </row>
    <row r="7252" spans="1:6" x14ac:dyDescent="0.25">
      <c r="A7252" s="5" t="s">
        <v>249</v>
      </c>
      <c r="B7252" s="3" t="s">
        <v>242</v>
      </c>
      <c r="C7252" s="3" t="s">
        <v>90</v>
      </c>
      <c r="D7252" s="4">
        <v>6669046.2810389288</v>
      </c>
      <c r="E7252" t="str">
        <f t="shared" si="226"/>
        <v>Mar</v>
      </c>
      <c r="F7252" t="str">
        <f t="shared" si="227"/>
        <v>2018</v>
      </c>
    </row>
    <row r="7253" spans="1:6" x14ac:dyDescent="0.25">
      <c r="A7253" s="5" t="s">
        <v>249</v>
      </c>
      <c r="B7253" s="3" t="s">
        <v>242</v>
      </c>
      <c r="C7253" s="3" t="s">
        <v>91</v>
      </c>
      <c r="D7253" s="4">
        <v>6435013.1257623108</v>
      </c>
      <c r="E7253" t="str">
        <f t="shared" si="226"/>
        <v>Apr</v>
      </c>
      <c r="F7253" t="str">
        <f t="shared" si="227"/>
        <v>2018</v>
      </c>
    </row>
    <row r="7254" spans="1:6" x14ac:dyDescent="0.25">
      <c r="A7254" s="5" t="s">
        <v>249</v>
      </c>
      <c r="B7254" s="3" t="s">
        <v>242</v>
      </c>
      <c r="C7254" s="3" t="s">
        <v>92</v>
      </c>
      <c r="D7254" s="4">
        <v>6251741.9442287432</v>
      </c>
      <c r="E7254" t="str">
        <f t="shared" si="226"/>
        <v>May</v>
      </c>
      <c r="F7254" t="str">
        <f t="shared" si="227"/>
        <v>2018</v>
      </c>
    </row>
    <row r="7255" spans="1:6" x14ac:dyDescent="0.25">
      <c r="A7255" s="5" t="s">
        <v>249</v>
      </c>
      <c r="B7255" s="3" t="s">
        <v>242</v>
      </c>
      <c r="C7255" s="3" t="s">
        <v>93</v>
      </c>
      <c r="D7255" s="4">
        <v>6109535.016744595</v>
      </c>
      <c r="E7255" t="str">
        <f t="shared" si="226"/>
        <v>Jun</v>
      </c>
      <c r="F7255" t="str">
        <f t="shared" si="227"/>
        <v>2018</v>
      </c>
    </row>
    <row r="7256" spans="1:6" x14ac:dyDescent="0.25">
      <c r="A7256" s="5" t="s">
        <v>249</v>
      </c>
      <c r="B7256" s="3" t="s">
        <v>242</v>
      </c>
      <c r="C7256" s="3" t="s">
        <v>94</v>
      </c>
      <c r="D7256" s="4">
        <v>5982307.9276471511</v>
      </c>
      <c r="E7256" t="str">
        <f t="shared" si="226"/>
        <v>Jul</v>
      </c>
      <c r="F7256" t="str">
        <f t="shared" si="227"/>
        <v>2018</v>
      </c>
    </row>
    <row r="7257" spans="1:6" x14ac:dyDescent="0.25">
      <c r="A7257" s="5" t="s">
        <v>249</v>
      </c>
      <c r="B7257" s="3" t="s">
        <v>242</v>
      </c>
      <c r="C7257" s="3" t="s">
        <v>95</v>
      </c>
      <c r="D7257" s="4">
        <v>5854289.5592863727</v>
      </c>
      <c r="E7257" t="str">
        <f t="shared" si="226"/>
        <v>Aug</v>
      </c>
      <c r="F7257" t="str">
        <f t="shared" si="227"/>
        <v>2018</v>
      </c>
    </row>
    <row r="7258" spans="1:6" x14ac:dyDescent="0.25">
      <c r="A7258" s="5" t="s">
        <v>249</v>
      </c>
      <c r="B7258" s="3" t="s">
        <v>242</v>
      </c>
      <c r="C7258" s="3" t="s">
        <v>96</v>
      </c>
      <c r="D7258" s="4">
        <v>5685133.9790966855</v>
      </c>
      <c r="E7258" t="str">
        <f t="shared" si="226"/>
        <v>Sep</v>
      </c>
      <c r="F7258" t="str">
        <f t="shared" si="227"/>
        <v>2018</v>
      </c>
    </row>
    <row r="7259" spans="1:6" x14ac:dyDescent="0.25">
      <c r="A7259" s="5" t="s">
        <v>249</v>
      </c>
      <c r="B7259" s="3" t="s">
        <v>242</v>
      </c>
      <c r="C7259" s="3" t="s">
        <v>97</v>
      </c>
      <c r="D7259" s="4">
        <v>5506541.1650916329</v>
      </c>
      <c r="E7259" t="str">
        <f t="shared" si="226"/>
        <v>Oct</v>
      </c>
      <c r="F7259" t="str">
        <f t="shared" si="227"/>
        <v>2018</v>
      </c>
    </row>
    <row r="7260" spans="1:6" x14ac:dyDescent="0.25">
      <c r="A7260" s="5" t="s">
        <v>249</v>
      </c>
      <c r="B7260" s="3" t="s">
        <v>242</v>
      </c>
      <c r="C7260" s="3" t="s">
        <v>98</v>
      </c>
      <c r="D7260" s="4">
        <v>5369613.1598794078</v>
      </c>
      <c r="E7260" t="str">
        <f t="shared" si="226"/>
        <v>Nov</v>
      </c>
      <c r="F7260" t="str">
        <f t="shared" si="227"/>
        <v>2018</v>
      </c>
    </row>
    <row r="7261" spans="1:6" x14ac:dyDescent="0.25">
      <c r="A7261" s="5" t="s">
        <v>249</v>
      </c>
      <c r="B7261" s="3" t="s">
        <v>242</v>
      </c>
      <c r="C7261" s="3" t="s">
        <v>99</v>
      </c>
      <c r="D7261" s="4">
        <v>5331677.5654753409</v>
      </c>
      <c r="E7261" t="str">
        <f t="shared" si="226"/>
        <v>Dec</v>
      </c>
      <c r="F7261" t="str">
        <f t="shared" si="227"/>
        <v>2018</v>
      </c>
    </row>
    <row r="7262" spans="1:6" x14ac:dyDescent="0.25">
      <c r="A7262" s="5" t="s">
        <v>249</v>
      </c>
      <c r="B7262" s="3" t="s">
        <v>242</v>
      </c>
      <c r="C7262" s="3" t="s">
        <v>100</v>
      </c>
      <c r="D7262" s="4">
        <v>5095875.3827027725</v>
      </c>
      <c r="E7262" t="str">
        <f t="shared" si="226"/>
        <v>Jan</v>
      </c>
      <c r="F7262" t="str">
        <f t="shared" si="227"/>
        <v>2019</v>
      </c>
    </row>
    <row r="7263" spans="1:6" x14ac:dyDescent="0.25">
      <c r="A7263" s="5" t="s">
        <v>249</v>
      </c>
      <c r="B7263" s="3" t="s">
        <v>242</v>
      </c>
      <c r="C7263" s="3" t="s">
        <v>101</v>
      </c>
      <c r="D7263" s="4">
        <v>4902947.3983373111</v>
      </c>
      <c r="E7263" t="str">
        <f t="shared" si="226"/>
        <v>Feb</v>
      </c>
      <c r="F7263" t="str">
        <f t="shared" si="227"/>
        <v>2019</v>
      </c>
    </row>
    <row r="7264" spans="1:6" x14ac:dyDescent="0.25">
      <c r="A7264" s="5" t="s">
        <v>249</v>
      </c>
      <c r="B7264" s="3" t="s">
        <v>242</v>
      </c>
      <c r="C7264" s="3" t="s">
        <v>102</v>
      </c>
      <c r="D7264" s="4">
        <v>4710961.0125712128</v>
      </c>
      <c r="E7264" t="str">
        <f t="shared" si="226"/>
        <v>Mar</v>
      </c>
      <c r="F7264" t="str">
        <f t="shared" si="227"/>
        <v>2019</v>
      </c>
    </row>
    <row r="7265" spans="1:6" x14ac:dyDescent="0.25">
      <c r="A7265" s="5" t="s">
        <v>249</v>
      </c>
      <c r="B7265" s="3" t="s">
        <v>242</v>
      </c>
      <c r="C7265" s="3" t="s">
        <v>103</v>
      </c>
      <c r="D7265" s="4">
        <v>4544715.9900551066</v>
      </c>
      <c r="E7265" t="str">
        <f t="shared" si="226"/>
        <v>Apr</v>
      </c>
      <c r="F7265" t="str">
        <f t="shared" si="227"/>
        <v>2019</v>
      </c>
    </row>
    <row r="7266" spans="1:6" x14ac:dyDescent="0.25">
      <c r="A7266" s="5" t="s">
        <v>249</v>
      </c>
      <c r="B7266" s="3" t="s">
        <v>242</v>
      </c>
      <c r="C7266" s="3" t="s">
        <v>104</v>
      </c>
      <c r="D7266" s="4">
        <v>4405984.247032945</v>
      </c>
      <c r="E7266" t="str">
        <f t="shared" si="226"/>
        <v>May</v>
      </c>
      <c r="F7266" t="str">
        <f t="shared" si="227"/>
        <v>2019</v>
      </c>
    </row>
    <row r="7267" spans="1:6" x14ac:dyDescent="0.25">
      <c r="A7267" s="5" t="s">
        <v>249</v>
      </c>
      <c r="B7267" s="3" t="s">
        <v>242</v>
      </c>
      <c r="C7267" s="3" t="s">
        <v>105</v>
      </c>
      <c r="D7267" s="4">
        <v>4310249.7126002992</v>
      </c>
      <c r="E7267" t="str">
        <f t="shared" si="226"/>
        <v>Jun</v>
      </c>
      <c r="F7267" t="str">
        <f t="shared" si="227"/>
        <v>2019</v>
      </c>
    </row>
    <row r="7268" spans="1:6" x14ac:dyDescent="0.25">
      <c r="A7268" s="5" t="s">
        <v>249</v>
      </c>
      <c r="B7268" s="3" t="s">
        <v>242</v>
      </c>
      <c r="C7268" s="3" t="s">
        <v>106</v>
      </c>
      <c r="D7268" s="4">
        <v>4224223.4770872574</v>
      </c>
      <c r="E7268" t="str">
        <f t="shared" si="226"/>
        <v>Jul</v>
      </c>
      <c r="F7268" t="str">
        <f t="shared" si="227"/>
        <v>2019</v>
      </c>
    </row>
    <row r="7269" spans="1:6" x14ac:dyDescent="0.25">
      <c r="A7269" s="5" t="s">
        <v>249</v>
      </c>
      <c r="B7269" s="3" t="s">
        <v>242</v>
      </c>
      <c r="C7269" s="3" t="s">
        <v>107</v>
      </c>
      <c r="D7269" s="4">
        <v>4130405.5053913374</v>
      </c>
      <c r="E7269" t="str">
        <f t="shared" si="226"/>
        <v>Aug</v>
      </c>
      <c r="F7269" t="str">
        <f t="shared" si="227"/>
        <v>2019</v>
      </c>
    </row>
    <row r="7270" spans="1:6" x14ac:dyDescent="0.25">
      <c r="A7270" s="5" t="s">
        <v>249</v>
      </c>
      <c r="B7270" s="3" t="s">
        <v>242</v>
      </c>
      <c r="C7270" s="3" t="s">
        <v>108</v>
      </c>
      <c r="D7270" s="4">
        <v>4012230.6954997857</v>
      </c>
      <c r="E7270" t="str">
        <f t="shared" si="226"/>
        <v>Sep</v>
      </c>
      <c r="F7270" t="str">
        <f t="shared" si="227"/>
        <v>2019</v>
      </c>
    </row>
    <row r="7271" spans="1:6" x14ac:dyDescent="0.25">
      <c r="A7271" s="5" t="s">
        <v>249</v>
      </c>
      <c r="B7271" s="3" t="s">
        <v>242</v>
      </c>
      <c r="C7271" s="3" t="s">
        <v>109</v>
      </c>
      <c r="D7271" s="4">
        <v>3875986.1478781276</v>
      </c>
      <c r="E7271" t="str">
        <f t="shared" si="226"/>
        <v>Oct</v>
      </c>
      <c r="F7271" t="str">
        <f t="shared" si="227"/>
        <v>2019</v>
      </c>
    </row>
    <row r="7272" spans="1:6" x14ac:dyDescent="0.25">
      <c r="A7272" s="5" t="s">
        <v>249</v>
      </c>
      <c r="B7272" s="3" t="s">
        <v>242</v>
      </c>
      <c r="C7272" s="3" t="s">
        <v>110</v>
      </c>
      <c r="D7272" s="4">
        <v>3707169.2482917733</v>
      </c>
      <c r="E7272" t="str">
        <f t="shared" si="226"/>
        <v>Nov</v>
      </c>
      <c r="F7272" t="str">
        <f t="shared" si="227"/>
        <v>2019</v>
      </c>
    </row>
    <row r="7273" spans="1:6" x14ac:dyDescent="0.25">
      <c r="A7273" s="5" t="s">
        <v>249</v>
      </c>
      <c r="B7273" s="3" t="s">
        <v>242</v>
      </c>
      <c r="C7273" s="3" t="s">
        <v>111</v>
      </c>
      <c r="D7273" s="4">
        <v>3588036.9880952062</v>
      </c>
      <c r="E7273" t="str">
        <f t="shared" si="226"/>
        <v>Dec</v>
      </c>
      <c r="F7273" t="str">
        <f t="shared" si="227"/>
        <v>2019</v>
      </c>
    </row>
    <row r="7274" spans="1:6" x14ac:dyDescent="0.25">
      <c r="A7274" s="5" t="s">
        <v>249</v>
      </c>
      <c r="B7274" s="3" t="s">
        <v>242</v>
      </c>
      <c r="C7274" s="3" t="s">
        <v>112</v>
      </c>
      <c r="D7274" s="4">
        <v>3450190.7266054167</v>
      </c>
      <c r="E7274" t="str">
        <f t="shared" si="226"/>
        <v>Jan</v>
      </c>
      <c r="F7274" t="str">
        <f t="shared" si="227"/>
        <v>2020</v>
      </c>
    </row>
    <row r="7275" spans="1:6" x14ac:dyDescent="0.25">
      <c r="A7275" s="5" t="s">
        <v>249</v>
      </c>
      <c r="B7275" s="3" t="s">
        <v>242</v>
      </c>
      <c r="C7275" s="3" t="s">
        <v>113</v>
      </c>
      <c r="D7275" s="4">
        <v>3381762.0713788844</v>
      </c>
      <c r="E7275" t="str">
        <f t="shared" si="226"/>
        <v>Feb</v>
      </c>
      <c r="F7275" t="str">
        <f t="shared" si="227"/>
        <v>2020</v>
      </c>
    </row>
    <row r="7276" spans="1:6" x14ac:dyDescent="0.25">
      <c r="A7276" s="5" t="s">
        <v>249</v>
      </c>
      <c r="B7276" s="3" t="s">
        <v>242</v>
      </c>
      <c r="C7276" s="3" t="s">
        <v>114</v>
      </c>
      <c r="D7276" s="4">
        <v>3317050.8014684031</v>
      </c>
      <c r="E7276" t="str">
        <f t="shared" si="226"/>
        <v>Mar</v>
      </c>
      <c r="F7276" t="str">
        <f t="shared" si="227"/>
        <v>2020</v>
      </c>
    </row>
    <row r="7277" spans="1:6" x14ac:dyDescent="0.25">
      <c r="A7277" s="5" t="s">
        <v>249</v>
      </c>
      <c r="B7277" s="3" t="s">
        <v>242</v>
      </c>
      <c r="C7277" s="3" t="s">
        <v>115</v>
      </c>
      <c r="D7277" s="4">
        <v>3253282.7467038026</v>
      </c>
      <c r="E7277" t="str">
        <f t="shared" si="226"/>
        <v>Apr</v>
      </c>
      <c r="F7277" t="str">
        <f t="shared" si="227"/>
        <v>2020</v>
      </c>
    </row>
    <row r="7278" spans="1:6" x14ac:dyDescent="0.25">
      <c r="A7278" s="5" t="s">
        <v>249</v>
      </c>
      <c r="B7278" s="3" t="s">
        <v>242</v>
      </c>
      <c r="C7278" s="3" t="s">
        <v>116</v>
      </c>
      <c r="D7278" s="4">
        <v>3191628.3331341376</v>
      </c>
      <c r="E7278" t="str">
        <f t="shared" si="226"/>
        <v>May</v>
      </c>
      <c r="F7278" t="str">
        <f t="shared" si="227"/>
        <v>2020</v>
      </c>
    </row>
    <row r="7279" spans="1:6" x14ac:dyDescent="0.25">
      <c r="A7279" s="5" t="s">
        <v>249</v>
      </c>
      <c r="B7279" s="3" t="s">
        <v>242</v>
      </c>
      <c r="C7279" s="3" t="s">
        <v>117</v>
      </c>
      <c r="D7279" s="4">
        <v>3126360.7474031965</v>
      </c>
      <c r="E7279" t="str">
        <f t="shared" si="226"/>
        <v>Jun</v>
      </c>
      <c r="F7279" t="str">
        <f t="shared" si="227"/>
        <v>2020</v>
      </c>
    </row>
    <row r="7280" spans="1:6" x14ac:dyDescent="0.25">
      <c r="A7280" s="5" t="s">
        <v>249</v>
      </c>
      <c r="B7280" s="3" t="s">
        <v>242</v>
      </c>
      <c r="C7280" s="3" t="s">
        <v>118</v>
      </c>
      <c r="D7280" s="4">
        <v>3058170.4855500199</v>
      </c>
      <c r="E7280" t="str">
        <f t="shared" si="226"/>
        <v>Jul</v>
      </c>
      <c r="F7280" t="str">
        <f t="shared" si="227"/>
        <v>2020</v>
      </c>
    </row>
    <row r="7281" spans="1:6" x14ac:dyDescent="0.25">
      <c r="A7281" s="5" t="s">
        <v>249</v>
      </c>
      <c r="B7281" s="3" t="s">
        <v>242</v>
      </c>
      <c r="C7281" s="3" t="s">
        <v>119</v>
      </c>
      <c r="D7281" s="4">
        <v>3005161.4705850668</v>
      </c>
      <c r="E7281" t="str">
        <f t="shared" si="226"/>
        <v>Aug</v>
      </c>
      <c r="F7281" t="str">
        <f t="shared" si="227"/>
        <v>2020</v>
      </c>
    </row>
    <row r="7282" spans="1:6" x14ac:dyDescent="0.25">
      <c r="A7282" s="5" t="s">
        <v>249</v>
      </c>
      <c r="B7282" s="3" t="s">
        <v>242</v>
      </c>
      <c r="C7282" s="3" t="s">
        <v>120</v>
      </c>
      <c r="D7282" s="4">
        <v>2942986.619922149</v>
      </c>
      <c r="E7282" t="str">
        <f t="shared" si="226"/>
        <v>Sep</v>
      </c>
      <c r="F7282" t="str">
        <f t="shared" si="227"/>
        <v>2020</v>
      </c>
    </row>
    <row r="7283" spans="1:6" x14ac:dyDescent="0.25">
      <c r="A7283" s="5" t="s">
        <v>249</v>
      </c>
      <c r="B7283" s="3" t="s">
        <v>242</v>
      </c>
      <c r="C7283" s="3" t="s">
        <v>121</v>
      </c>
      <c r="D7283" s="4">
        <v>2883750.2759705004</v>
      </c>
      <c r="E7283" t="str">
        <f t="shared" si="226"/>
        <v>Oct</v>
      </c>
      <c r="F7283" t="str">
        <f t="shared" si="227"/>
        <v>2020</v>
      </c>
    </row>
    <row r="7284" spans="1:6" x14ac:dyDescent="0.25">
      <c r="A7284" s="5" t="s">
        <v>249</v>
      </c>
      <c r="B7284" s="3" t="s">
        <v>242</v>
      </c>
      <c r="C7284" s="3" t="s">
        <v>122</v>
      </c>
      <c r="D7284" s="4">
        <v>2824231.0590355215</v>
      </c>
      <c r="E7284" t="str">
        <f t="shared" si="226"/>
        <v>Nov</v>
      </c>
      <c r="F7284" t="str">
        <f t="shared" si="227"/>
        <v>2020</v>
      </c>
    </row>
    <row r="7285" spans="1:6" x14ac:dyDescent="0.25">
      <c r="A7285" s="5" t="s">
        <v>249</v>
      </c>
      <c r="B7285" s="3" t="s">
        <v>242</v>
      </c>
      <c r="C7285" s="3" t="s">
        <v>123</v>
      </c>
      <c r="D7285" s="4">
        <v>2819394.7924380437</v>
      </c>
      <c r="E7285" t="str">
        <f t="shared" si="226"/>
        <v>Dec</v>
      </c>
      <c r="F7285" t="str">
        <f t="shared" si="227"/>
        <v>2020</v>
      </c>
    </row>
    <row r="7286" spans="1:6" x14ac:dyDescent="0.25">
      <c r="A7286" s="5" t="s">
        <v>249</v>
      </c>
      <c r="B7286" s="3" t="s">
        <v>242</v>
      </c>
      <c r="C7286" s="3" t="s">
        <v>124</v>
      </c>
      <c r="D7286" s="4">
        <v>2712173.0646803793</v>
      </c>
      <c r="E7286" t="str">
        <f t="shared" si="226"/>
        <v>Jan</v>
      </c>
      <c r="F7286" t="str">
        <f t="shared" si="227"/>
        <v>2021</v>
      </c>
    </row>
    <row r="7287" spans="1:6" x14ac:dyDescent="0.25">
      <c r="A7287" s="5" t="s">
        <v>249</v>
      </c>
      <c r="B7287" s="3" t="s">
        <v>242</v>
      </c>
      <c r="C7287" s="3" t="s">
        <v>125</v>
      </c>
      <c r="D7287" s="4">
        <v>2659212.0985167651</v>
      </c>
      <c r="E7287" t="str">
        <f t="shared" si="226"/>
        <v>Feb</v>
      </c>
      <c r="F7287" t="str">
        <f t="shared" si="227"/>
        <v>2021</v>
      </c>
    </row>
    <row r="7288" spans="1:6" x14ac:dyDescent="0.25">
      <c r="A7288" s="5" t="s">
        <v>249</v>
      </c>
      <c r="B7288" s="3" t="s">
        <v>242</v>
      </c>
      <c r="C7288" s="3" t="s">
        <v>126</v>
      </c>
      <c r="D7288" s="4">
        <v>2603337.640847797</v>
      </c>
      <c r="E7288" t="str">
        <f t="shared" si="226"/>
        <v>Mar</v>
      </c>
      <c r="F7288" t="str">
        <f t="shared" si="227"/>
        <v>2021</v>
      </c>
    </row>
    <row r="7289" spans="1:6" x14ac:dyDescent="0.25">
      <c r="A7289" s="5" t="s">
        <v>249</v>
      </c>
      <c r="B7289" s="3" t="s">
        <v>242</v>
      </c>
      <c r="C7289" s="3" t="s">
        <v>127</v>
      </c>
      <c r="D7289" s="4">
        <v>2551341.2772652083</v>
      </c>
      <c r="E7289" t="str">
        <f t="shared" si="226"/>
        <v>Apr</v>
      </c>
      <c r="F7289" t="str">
        <f t="shared" si="227"/>
        <v>2021</v>
      </c>
    </row>
    <row r="7290" spans="1:6" x14ac:dyDescent="0.25">
      <c r="A7290" s="5" t="s">
        <v>249</v>
      </c>
      <c r="B7290" s="3" t="s">
        <v>242</v>
      </c>
      <c r="C7290" s="3" t="s">
        <v>128</v>
      </c>
      <c r="D7290" s="4">
        <v>2508610.9607052258</v>
      </c>
      <c r="E7290" t="str">
        <f t="shared" si="226"/>
        <v>May</v>
      </c>
      <c r="F7290" t="str">
        <f t="shared" si="227"/>
        <v>2021</v>
      </c>
    </row>
    <row r="7291" spans="1:6" x14ac:dyDescent="0.25">
      <c r="A7291" s="5" t="s">
        <v>249</v>
      </c>
      <c r="B7291" s="3" t="s">
        <v>242</v>
      </c>
      <c r="C7291" s="3" t="s">
        <v>129</v>
      </c>
      <c r="D7291" s="4">
        <v>2453273.0446352172</v>
      </c>
      <c r="E7291" t="str">
        <f t="shared" si="226"/>
        <v>Jun</v>
      </c>
      <c r="F7291" t="str">
        <f t="shared" si="227"/>
        <v>2021</v>
      </c>
    </row>
    <row r="7292" spans="1:6" x14ac:dyDescent="0.25">
      <c r="A7292" s="5" t="s">
        <v>249</v>
      </c>
      <c r="B7292" s="3" t="s">
        <v>242</v>
      </c>
      <c r="C7292" s="3" t="s">
        <v>130</v>
      </c>
      <c r="D7292" s="4">
        <v>2398735.2127118483</v>
      </c>
      <c r="E7292" t="str">
        <f t="shared" si="226"/>
        <v>Jul</v>
      </c>
      <c r="F7292" t="str">
        <f t="shared" si="227"/>
        <v>2021</v>
      </c>
    </row>
    <row r="7293" spans="1:6" x14ac:dyDescent="0.25">
      <c r="A7293" s="5" t="s">
        <v>249</v>
      </c>
      <c r="B7293" s="3" t="s">
        <v>242</v>
      </c>
      <c r="C7293" s="3" t="s">
        <v>131</v>
      </c>
      <c r="D7293" s="4">
        <v>2350532.3962202659</v>
      </c>
      <c r="E7293" t="str">
        <f t="shared" si="226"/>
        <v>Aug</v>
      </c>
      <c r="F7293" t="str">
        <f t="shared" si="227"/>
        <v>2021</v>
      </c>
    </row>
    <row r="7294" spans="1:6" x14ac:dyDescent="0.25">
      <c r="A7294" s="5" t="s">
        <v>249</v>
      </c>
      <c r="B7294" s="3" t="s">
        <v>242</v>
      </c>
      <c r="C7294" s="3" t="s">
        <v>132</v>
      </c>
      <c r="D7294" s="4">
        <v>2302314.4272220237</v>
      </c>
      <c r="E7294" t="str">
        <f t="shared" si="226"/>
        <v>Sep</v>
      </c>
      <c r="F7294" t="str">
        <f t="shared" si="227"/>
        <v>2021</v>
      </c>
    </row>
    <row r="7295" spans="1:6" x14ac:dyDescent="0.25">
      <c r="A7295" s="5" t="s">
        <v>249</v>
      </c>
      <c r="B7295" s="3" t="s">
        <v>242</v>
      </c>
      <c r="C7295" s="3" t="s">
        <v>133</v>
      </c>
      <c r="D7295" s="4">
        <v>2255257.8906228212</v>
      </c>
      <c r="E7295" t="str">
        <f t="shared" si="226"/>
        <v>Oct</v>
      </c>
      <c r="F7295" t="str">
        <f t="shared" si="227"/>
        <v>2021</v>
      </c>
    </row>
    <row r="7296" spans="1:6" x14ac:dyDescent="0.25">
      <c r="A7296" s="5" t="s">
        <v>249</v>
      </c>
      <c r="B7296" s="3" t="s">
        <v>242</v>
      </c>
      <c r="C7296" s="3" t="s">
        <v>134</v>
      </c>
      <c r="D7296" s="4">
        <v>2211917.1802062895</v>
      </c>
      <c r="E7296" t="str">
        <f t="shared" si="226"/>
        <v>Nov</v>
      </c>
      <c r="F7296" t="str">
        <f t="shared" si="227"/>
        <v>2021</v>
      </c>
    </row>
    <row r="7297" spans="1:6" x14ac:dyDescent="0.25">
      <c r="A7297" s="5" t="s">
        <v>249</v>
      </c>
      <c r="B7297" s="3" t="s">
        <v>242</v>
      </c>
      <c r="C7297" s="3" t="s">
        <v>135</v>
      </c>
      <c r="D7297" s="4">
        <v>2210126.3453977746</v>
      </c>
      <c r="E7297" t="str">
        <f t="shared" si="226"/>
        <v>Dec</v>
      </c>
      <c r="F7297" t="str">
        <f t="shared" si="227"/>
        <v>2021</v>
      </c>
    </row>
    <row r="7298" spans="1:6" x14ac:dyDescent="0.25">
      <c r="A7298" s="5" t="s">
        <v>249</v>
      </c>
      <c r="B7298" s="3" t="s">
        <v>242</v>
      </c>
      <c r="C7298" s="3" t="s">
        <v>136</v>
      </c>
      <c r="D7298" s="4">
        <v>2127145.114852177</v>
      </c>
      <c r="E7298" t="str">
        <f t="shared" si="226"/>
        <v>Jan</v>
      </c>
      <c r="F7298" t="str">
        <f t="shared" si="227"/>
        <v>2022</v>
      </c>
    </row>
    <row r="7299" spans="1:6" x14ac:dyDescent="0.25">
      <c r="A7299" s="5" t="s">
        <v>249</v>
      </c>
      <c r="B7299" s="3" t="s">
        <v>242</v>
      </c>
      <c r="C7299" s="3" t="s">
        <v>137</v>
      </c>
      <c r="D7299" s="4">
        <v>2086591.415663033</v>
      </c>
      <c r="E7299" t="str">
        <f t="shared" ref="E7299:E7362" si="228">MID(C7299,1,3)</f>
        <v>Feb</v>
      </c>
      <c r="F7299" t="str">
        <f t="shared" ref="F7299:F7362" si="229">MID(C7299,5,4)</f>
        <v>2022</v>
      </c>
    </row>
    <row r="7300" spans="1:6" x14ac:dyDescent="0.25">
      <c r="A7300" s="5" t="s">
        <v>249</v>
      </c>
      <c r="B7300" s="3" t="s">
        <v>242</v>
      </c>
      <c r="C7300" s="3" t="s">
        <v>138</v>
      </c>
      <c r="D7300" s="4">
        <v>2050449.5815958802</v>
      </c>
      <c r="E7300" t="str">
        <f t="shared" si="228"/>
        <v>Mar</v>
      </c>
      <c r="F7300" t="str">
        <f t="shared" si="229"/>
        <v>2022</v>
      </c>
    </row>
    <row r="7301" spans="1:6" x14ac:dyDescent="0.25">
      <c r="A7301" s="5" t="s">
        <v>249</v>
      </c>
      <c r="B7301" s="3" t="s">
        <v>242</v>
      </c>
      <c r="C7301" s="3" t="s">
        <v>139</v>
      </c>
      <c r="D7301" s="4">
        <v>2007745.6612385069</v>
      </c>
      <c r="E7301" t="str">
        <f t="shared" si="228"/>
        <v>Apr</v>
      </c>
      <c r="F7301" t="str">
        <f t="shared" si="229"/>
        <v>2022</v>
      </c>
    </row>
    <row r="7302" spans="1:6" x14ac:dyDescent="0.25">
      <c r="A7302" s="5" t="s">
        <v>249</v>
      </c>
      <c r="B7302" s="3" t="s">
        <v>242</v>
      </c>
      <c r="C7302" s="3" t="s">
        <v>140</v>
      </c>
      <c r="D7302" s="4">
        <v>1965715.6244974269</v>
      </c>
      <c r="E7302" t="str">
        <f t="shared" si="228"/>
        <v>May</v>
      </c>
      <c r="F7302" t="str">
        <f t="shared" si="229"/>
        <v>2022</v>
      </c>
    </row>
    <row r="7303" spans="1:6" x14ac:dyDescent="0.25">
      <c r="A7303" s="5" t="s">
        <v>249</v>
      </c>
      <c r="B7303" s="3" t="s">
        <v>242</v>
      </c>
      <c r="C7303" s="3" t="s">
        <v>141</v>
      </c>
      <c r="D7303" s="4">
        <v>1800650.7863503571</v>
      </c>
      <c r="E7303" t="str">
        <f t="shared" si="228"/>
        <v>Jun</v>
      </c>
      <c r="F7303" t="str">
        <f t="shared" si="229"/>
        <v>2022</v>
      </c>
    </row>
    <row r="7304" spans="1:6" x14ac:dyDescent="0.25">
      <c r="A7304" s="5" t="s">
        <v>249</v>
      </c>
      <c r="B7304" s="3" t="s">
        <v>242</v>
      </c>
      <c r="C7304" s="3" t="s">
        <v>142</v>
      </c>
      <c r="D7304" s="4">
        <v>1734835.5838650274</v>
      </c>
      <c r="E7304" t="str">
        <f t="shared" si="228"/>
        <v>Jul</v>
      </c>
      <c r="F7304" t="str">
        <f t="shared" si="229"/>
        <v>2022</v>
      </c>
    </row>
    <row r="7305" spans="1:6" x14ac:dyDescent="0.25">
      <c r="A7305" s="5" t="s">
        <v>249</v>
      </c>
      <c r="B7305" s="3" t="s">
        <v>242</v>
      </c>
      <c r="C7305" s="3" t="s">
        <v>143</v>
      </c>
      <c r="D7305" s="4">
        <v>1700254.1482542658</v>
      </c>
      <c r="E7305" t="str">
        <f t="shared" si="228"/>
        <v>Aug</v>
      </c>
      <c r="F7305" t="str">
        <f t="shared" si="229"/>
        <v>2022</v>
      </c>
    </row>
    <row r="7306" spans="1:6" x14ac:dyDescent="0.25">
      <c r="A7306" s="5" t="s">
        <v>249</v>
      </c>
      <c r="B7306" s="3" t="s">
        <v>242</v>
      </c>
      <c r="C7306" s="3" t="s">
        <v>144</v>
      </c>
      <c r="D7306" s="4">
        <v>1667593.0261293643</v>
      </c>
      <c r="E7306" t="str">
        <f t="shared" si="228"/>
        <v>Sep</v>
      </c>
      <c r="F7306" t="str">
        <f t="shared" si="229"/>
        <v>2022</v>
      </c>
    </row>
    <row r="7307" spans="1:6" x14ac:dyDescent="0.25">
      <c r="A7307" s="5" t="s">
        <v>249</v>
      </c>
      <c r="B7307" s="3" t="s">
        <v>242</v>
      </c>
      <c r="C7307" s="3" t="s">
        <v>145</v>
      </c>
      <c r="D7307" s="4">
        <v>1634896.3109706582</v>
      </c>
      <c r="E7307" t="str">
        <f t="shared" si="228"/>
        <v>Oct</v>
      </c>
      <c r="F7307" t="str">
        <f t="shared" si="229"/>
        <v>2022</v>
      </c>
    </row>
    <row r="7308" spans="1:6" x14ac:dyDescent="0.25">
      <c r="A7308" s="5" t="s">
        <v>249</v>
      </c>
      <c r="B7308" s="3" t="s">
        <v>242</v>
      </c>
      <c r="C7308" s="3" t="s">
        <v>146</v>
      </c>
      <c r="D7308" s="4">
        <v>1603174.4429261442</v>
      </c>
      <c r="E7308" t="str">
        <f t="shared" si="228"/>
        <v>Nov</v>
      </c>
      <c r="F7308" t="str">
        <f t="shared" si="229"/>
        <v>2022</v>
      </c>
    </row>
    <row r="7309" spans="1:6" x14ac:dyDescent="0.25">
      <c r="A7309" s="5" t="s">
        <v>249</v>
      </c>
      <c r="B7309" s="3" t="s">
        <v>242</v>
      </c>
      <c r="C7309" s="3" t="s">
        <v>147</v>
      </c>
      <c r="D7309" s="4">
        <v>1604598.2017297947</v>
      </c>
      <c r="E7309" t="str">
        <f t="shared" si="228"/>
        <v>Dec</v>
      </c>
      <c r="F7309" t="str">
        <f t="shared" si="229"/>
        <v>2022</v>
      </c>
    </row>
    <row r="7310" spans="1:6" x14ac:dyDescent="0.25">
      <c r="A7310" s="5" t="s">
        <v>249</v>
      </c>
      <c r="B7310" s="3" t="s">
        <v>242</v>
      </c>
      <c r="C7310" s="3" t="s">
        <v>148</v>
      </c>
      <c r="D7310" s="4">
        <v>1541689.0174649085</v>
      </c>
      <c r="E7310" t="str">
        <f t="shared" si="228"/>
        <v>Jan</v>
      </c>
      <c r="F7310" t="str">
        <f t="shared" si="229"/>
        <v>2023</v>
      </c>
    </row>
    <row r="7311" spans="1:6" x14ac:dyDescent="0.25">
      <c r="A7311" s="5" t="s">
        <v>249</v>
      </c>
      <c r="B7311" s="3" t="s">
        <v>242</v>
      </c>
      <c r="C7311" s="3" t="s">
        <v>149</v>
      </c>
      <c r="D7311" s="4">
        <v>1511899.0435087061</v>
      </c>
      <c r="E7311" t="str">
        <f t="shared" si="228"/>
        <v>Feb</v>
      </c>
      <c r="F7311" t="str">
        <f t="shared" si="229"/>
        <v>2023</v>
      </c>
    </row>
    <row r="7312" spans="1:6" x14ac:dyDescent="0.25">
      <c r="A7312" s="5" t="s">
        <v>249</v>
      </c>
      <c r="B7312" s="3" t="s">
        <v>242</v>
      </c>
      <c r="C7312" s="3" t="s">
        <v>150</v>
      </c>
      <c r="D7312" s="4">
        <v>1482662.2982660723</v>
      </c>
      <c r="E7312" t="str">
        <f t="shared" si="228"/>
        <v>Mar</v>
      </c>
      <c r="F7312" t="str">
        <f t="shared" si="229"/>
        <v>2023</v>
      </c>
    </row>
    <row r="7313" spans="1:6" x14ac:dyDescent="0.25">
      <c r="A7313" s="5" t="s">
        <v>249</v>
      </c>
      <c r="B7313" s="3" t="s">
        <v>242</v>
      </c>
      <c r="C7313" s="3" t="s">
        <v>151</v>
      </c>
      <c r="D7313" s="4">
        <v>1453345.380303558</v>
      </c>
      <c r="E7313" t="str">
        <f t="shared" si="228"/>
        <v>Apr</v>
      </c>
      <c r="F7313" t="str">
        <f t="shared" si="229"/>
        <v>2023</v>
      </c>
    </row>
    <row r="7314" spans="1:6" x14ac:dyDescent="0.25">
      <c r="A7314" s="5" t="s">
        <v>249</v>
      </c>
      <c r="B7314" s="3" t="s">
        <v>242</v>
      </c>
      <c r="C7314" s="3" t="s">
        <v>152</v>
      </c>
      <c r="D7314" s="4">
        <v>1425136.665188493</v>
      </c>
      <c r="E7314" t="str">
        <f t="shared" si="228"/>
        <v>May</v>
      </c>
      <c r="F7314" t="str">
        <f t="shared" si="229"/>
        <v>2023</v>
      </c>
    </row>
    <row r="7315" spans="1:6" x14ac:dyDescent="0.25">
      <c r="A7315" s="5" t="s">
        <v>249</v>
      </c>
      <c r="B7315" s="3" t="s">
        <v>242</v>
      </c>
      <c r="C7315" s="3" t="s">
        <v>153</v>
      </c>
      <c r="D7315" s="4">
        <v>1397457.4203833672</v>
      </c>
      <c r="E7315" t="str">
        <f t="shared" si="228"/>
        <v>Jun</v>
      </c>
      <c r="F7315" t="str">
        <f t="shared" si="229"/>
        <v>2023</v>
      </c>
    </row>
    <row r="7316" spans="1:6" x14ac:dyDescent="0.25">
      <c r="A7316" s="5" t="s">
        <v>249</v>
      </c>
      <c r="B7316" s="3" t="s">
        <v>242</v>
      </c>
      <c r="C7316" s="3" t="s">
        <v>154</v>
      </c>
      <c r="D7316" s="4">
        <v>1370341.3937584984</v>
      </c>
      <c r="E7316" t="str">
        <f t="shared" si="228"/>
        <v>Jul</v>
      </c>
      <c r="F7316" t="str">
        <f t="shared" si="229"/>
        <v>2023</v>
      </c>
    </row>
    <row r="7317" spans="1:6" x14ac:dyDescent="0.25">
      <c r="A7317" s="5" t="s">
        <v>249</v>
      </c>
      <c r="B7317" s="3" t="s">
        <v>242</v>
      </c>
      <c r="C7317" s="3" t="s">
        <v>155</v>
      </c>
      <c r="D7317" s="4">
        <v>1343703.153827515</v>
      </c>
      <c r="E7317" t="str">
        <f t="shared" si="228"/>
        <v>Aug</v>
      </c>
      <c r="F7317" t="str">
        <f t="shared" si="229"/>
        <v>2023</v>
      </c>
    </row>
    <row r="7318" spans="1:6" x14ac:dyDescent="0.25">
      <c r="A7318" s="5" t="s">
        <v>249</v>
      </c>
      <c r="B7318" s="3" t="s">
        <v>242</v>
      </c>
      <c r="C7318" s="3" t="s">
        <v>156</v>
      </c>
      <c r="D7318" s="4">
        <v>1317619.7552470043</v>
      </c>
      <c r="E7318" t="str">
        <f t="shared" si="228"/>
        <v>Sep</v>
      </c>
      <c r="F7318" t="str">
        <f t="shared" si="229"/>
        <v>2023</v>
      </c>
    </row>
    <row r="7319" spans="1:6" x14ac:dyDescent="0.25">
      <c r="A7319" s="5" t="s">
        <v>249</v>
      </c>
      <c r="B7319" s="3" t="s">
        <v>242</v>
      </c>
      <c r="C7319" s="3" t="s">
        <v>157</v>
      </c>
      <c r="D7319" s="4">
        <v>1292316.1428696546</v>
      </c>
      <c r="E7319" t="str">
        <f t="shared" si="228"/>
        <v>Oct</v>
      </c>
      <c r="F7319" t="str">
        <f t="shared" si="229"/>
        <v>2023</v>
      </c>
    </row>
    <row r="7320" spans="1:6" x14ac:dyDescent="0.25">
      <c r="A7320" s="5" t="s">
        <v>249</v>
      </c>
      <c r="B7320" s="3" t="s">
        <v>242</v>
      </c>
      <c r="C7320" s="3" t="s">
        <v>158</v>
      </c>
      <c r="D7320" s="4">
        <v>1266842.9011531402</v>
      </c>
      <c r="E7320" t="str">
        <f t="shared" si="228"/>
        <v>Nov</v>
      </c>
      <c r="F7320" t="str">
        <f t="shared" si="229"/>
        <v>2023</v>
      </c>
    </row>
    <row r="7321" spans="1:6" x14ac:dyDescent="0.25">
      <c r="A7321" s="5" t="s">
        <v>249</v>
      </c>
      <c r="B7321" s="3" t="s">
        <v>242</v>
      </c>
      <c r="C7321" s="3" t="s">
        <v>159</v>
      </c>
      <c r="D7321" s="4">
        <v>1266795.7552320196</v>
      </c>
      <c r="E7321" t="str">
        <f t="shared" si="228"/>
        <v>Dec</v>
      </c>
      <c r="F7321" t="str">
        <f t="shared" si="229"/>
        <v>2023</v>
      </c>
    </row>
    <row r="7322" spans="1:6" x14ac:dyDescent="0.25">
      <c r="A7322" s="5" t="s">
        <v>249</v>
      </c>
      <c r="B7322" s="3" t="s">
        <v>242</v>
      </c>
      <c r="C7322" s="3" t="s">
        <v>160</v>
      </c>
      <c r="D7322" s="4">
        <v>1218231.0398508108</v>
      </c>
      <c r="E7322" t="str">
        <f t="shared" si="228"/>
        <v>Jan</v>
      </c>
      <c r="F7322" t="str">
        <f t="shared" si="229"/>
        <v>2024</v>
      </c>
    </row>
    <row r="7323" spans="1:6" x14ac:dyDescent="0.25">
      <c r="A7323" s="5" t="s">
        <v>249</v>
      </c>
      <c r="B7323" s="3" t="s">
        <v>242</v>
      </c>
      <c r="C7323" s="3" t="s">
        <v>161</v>
      </c>
      <c r="D7323" s="4">
        <v>1194637.6562194182</v>
      </c>
      <c r="E7323" t="str">
        <f t="shared" si="228"/>
        <v>Feb</v>
      </c>
      <c r="F7323" t="str">
        <f t="shared" si="229"/>
        <v>2024</v>
      </c>
    </row>
    <row r="7324" spans="1:6" x14ac:dyDescent="0.25">
      <c r="A7324" s="5" t="s">
        <v>249</v>
      </c>
      <c r="B7324" s="3" t="s">
        <v>242</v>
      </c>
      <c r="C7324" s="3" t="s">
        <v>162</v>
      </c>
      <c r="D7324" s="4">
        <v>1171640.173148274</v>
      </c>
      <c r="E7324" t="str">
        <f t="shared" si="228"/>
        <v>Mar</v>
      </c>
      <c r="F7324" t="str">
        <f t="shared" si="229"/>
        <v>2024</v>
      </c>
    </row>
    <row r="7325" spans="1:6" x14ac:dyDescent="0.25">
      <c r="A7325" s="5" t="s">
        <v>249</v>
      </c>
      <c r="B7325" s="3" t="s">
        <v>242</v>
      </c>
      <c r="C7325" s="3" t="s">
        <v>163</v>
      </c>
      <c r="D7325" s="4">
        <v>1148748.3924856277</v>
      </c>
      <c r="E7325" t="str">
        <f t="shared" si="228"/>
        <v>Apr</v>
      </c>
      <c r="F7325" t="str">
        <f t="shared" si="229"/>
        <v>2024</v>
      </c>
    </row>
    <row r="7326" spans="1:6" x14ac:dyDescent="0.25">
      <c r="A7326" s="5" t="s">
        <v>249</v>
      </c>
      <c r="B7326" s="3" t="s">
        <v>242</v>
      </c>
      <c r="C7326" s="3" t="s">
        <v>164</v>
      </c>
      <c r="D7326" s="4">
        <v>1126598.2074878819</v>
      </c>
      <c r="E7326" t="str">
        <f t="shared" si="228"/>
        <v>May</v>
      </c>
      <c r="F7326" t="str">
        <f t="shared" si="229"/>
        <v>2024</v>
      </c>
    </row>
    <row r="7327" spans="1:6" x14ac:dyDescent="0.25">
      <c r="A7327" s="5" t="s">
        <v>249</v>
      </c>
      <c r="B7327" s="3" t="s">
        <v>242</v>
      </c>
      <c r="C7327" s="3" t="s">
        <v>165</v>
      </c>
      <c r="D7327" s="4">
        <v>1104986.4839017426</v>
      </c>
      <c r="E7327" t="str">
        <f t="shared" si="228"/>
        <v>Jun</v>
      </c>
      <c r="F7327" t="str">
        <f t="shared" si="229"/>
        <v>2024</v>
      </c>
    </row>
    <row r="7328" spans="1:6" x14ac:dyDescent="0.25">
      <c r="A7328" s="5" t="s">
        <v>249</v>
      </c>
      <c r="B7328" s="3" t="s">
        <v>242</v>
      </c>
      <c r="C7328" s="3" t="s">
        <v>166</v>
      </c>
      <c r="D7328" s="4">
        <v>1083470.6970715111</v>
      </c>
      <c r="E7328" t="str">
        <f t="shared" si="228"/>
        <v>Jul</v>
      </c>
      <c r="F7328" t="str">
        <f t="shared" si="229"/>
        <v>2024</v>
      </c>
    </row>
    <row r="7329" spans="1:6" x14ac:dyDescent="0.25">
      <c r="A7329" s="5" t="s">
        <v>249</v>
      </c>
      <c r="B7329" s="3" t="s">
        <v>242</v>
      </c>
      <c r="C7329" s="3" t="s">
        <v>167</v>
      </c>
      <c r="D7329" s="4">
        <v>1062365.36031623</v>
      </c>
      <c r="E7329" t="str">
        <f t="shared" si="228"/>
        <v>Aug</v>
      </c>
      <c r="F7329" t="str">
        <f t="shared" si="229"/>
        <v>2024</v>
      </c>
    </row>
    <row r="7330" spans="1:6" x14ac:dyDescent="0.25">
      <c r="A7330" s="5" t="s">
        <v>249</v>
      </c>
      <c r="B7330" s="3" t="s">
        <v>242</v>
      </c>
      <c r="C7330" s="3" t="s">
        <v>168</v>
      </c>
      <c r="D7330" s="4">
        <v>1042014.3154682228</v>
      </c>
      <c r="E7330" t="str">
        <f t="shared" si="228"/>
        <v>Sep</v>
      </c>
      <c r="F7330" t="str">
        <f t="shared" si="229"/>
        <v>2024</v>
      </c>
    </row>
    <row r="7331" spans="1:6" x14ac:dyDescent="0.25">
      <c r="A7331" s="5" t="s">
        <v>249</v>
      </c>
      <c r="B7331" s="3" t="s">
        <v>242</v>
      </c>
      <c r="C7331" s="3" t="s">
        <v>169</v>
      </c>
      <c r="D7331" s="4">
        <v>1022061.7071700681</v>
      </c>
      <c r="E7331" t="str">
        <f t="shared" si="228"/>
        <v>Oct</v>
      </c>
      <c r="F7331" t="str">
        <f t="shared" si="229"/>
        <v>2024</v>
      </c>
    </row>
    <row r="7332" spans="1:6" x14ac:dyDescent="0.25">
      <c r="A7332" s="5" t="s">
        <v>249</v>
      </c>
      <c r="B7332" s="3" t="s">
        <v>242</v>
      </c>
      <c r="C7332" s="3" t="s">
        <v>170</v>
      </c>
      <c r="D7332" s="4">
        <v>1001730.2592990937</v>
      </c>
      <c r="E7332" t="str">
        <f t="shared" si="228"/>
        <v>Nov</v>
      </c>
      <c r="F7332" t="str">
        <f t="shared" si="229"/>
        <v>2024</v>
      </c>
    </row>
    <row r="7333" spans="1:6" x14ac:dyDescent="0.25">
      <c r="A7333" s="5" t="s">
        <v>249</v>
      </c>
      <c r="B7333" s="3" t="s">
        <v>242</v>
      </c>
      <c r="C7333" s="3" t="s">
        <v>171</v>
      </c>
      <c r="D7333" s="4">
        <v>1000636.1505946934</v>
      </c>
      <c r="E7333" t="str">
        <f t="shared" si="228"/>
        <v>Dec</v>
      </c>
      <c r="F7333" t="str">
        <f t="shared" si="229"/>
        <v>2024</v>
      </c>
    </row>
    <row r="7334" spans="1:6" x14ac:dyDescent="0.25">
      <c r="A7334" s="5" t="s">
        <v>249</v>
      </c>
      <c r="B7334" s="3" t="s">
        <v>242</v>
      </c>
      <c r="C7334" s="3" t="s">
        <v>172</v>
      </c>
      <c r="D7334" s="4">
        <v>963697.45791809552</v>
      </c>
      <c r="E7334" t="str">
        <f t="shared" si="228"/>
        <v>Jan</v>
      </c>
      <c r="F7334" t="str">
        <f t="shared" si="229"/>
        <v>2025</v>
      </c>
    </row>
    <row r="7335" spans="1:6" x14ac:dyDescent="0.25">
      <c r="A7335" s="5" t="s">
        <v>249</v>
      </c>
      <c r="B7335" s="3" t="s">
        <v>242</v>
      </c>
      <c r="C7335" s="3" t="s">
        <v>173</v>
      </c>
      <c r="D7335" s="4">
        <v>944729.56885591615</v>
      </c>
      <c r="E7335" t="str">
        <f t="shared" si="228"/>
        <v>Feb</v>
      </c>
      <c r="F7335" t="str">
        <f t="shared" si="229"/>
        <v>2025</v>
      </c>
    </row>
    <row r="7336" spans="1:6" x14ac:dyDescent="0.25">
      <c r="A7336" s="5" t="s">
        <v>249</v>
      </c>
      <c r="B7336" s="3" t="s">
        <v>242</v>
      </c>
      <c r="C7336" s="3" t="s">
        <v>174</v>
      </c>
      <c r="D7336" s="4">
        <v>926679.5141050393</v>
      </c>
      <c r="E7336" t="str">
        <f t="shared" si="228"/>
        <v>Mar</v>
      </c>
      <c r="F7336" t="str">
        <f t="shared" si="229"/>
        <v>2025</v>
      </c>
    </row>
    <row r="7337" spans="1:6" x14ac:dyDescent="0.25">
      <c r="A7337" s="5" t="s">
        <v>249</v>
      </c>
      <c r="B7337" s="3" t="s">
        <v>242</v>
      </c>
      <c r="C7337" s="3" t="s">
        <v>175</v>
      </c>
      <c r="D7337" s="4">
        <v>908922.53404047701</v>
      </c>
      <c r="E7337" t="str">
        <f t="shared" si="228"/>
        <v>Apr</v>
      </c>
      <c r="F7337" t="str">
        <f t="shared" si="229"/>
        <v>2025</v>
      </c>
    </row>
    <row r="7338" spans="1:6" x14ac:dyDescent="0.25">
      <c r="A7338" s="5" t="s">
        <v>249</v>
      </c>
      <c r="B7338" s="3" t="s">
        <v>242</v>
      </c>
      <c r="C7338" s="3" t="s">
        <v>176</v>
      </c>
      <c r="D7338" s="4">
        <v>890670.8320085</v>
      </c>
      <c r="E7338" t="str">
        <f t="shared" si="228"/>
        <v>May</v>
      </c>
      <c r="F7338" t="str">
        <f t="shared" si="229"/>
        <v>2025</v>
      </c>
    </row>
    <row r="7339" spans="1:6" x14ac:dyDescent="0.25">
      <c r="A7339" s="5" t="s">
        <v>249</v>
      </c>
      <c r="B7339" s="3" t="s">
        <v>242</v>
      </c>
      <c r="C7339" s="3" t="s">
        <v>177</v>
      </c>
      <c r="D7339" s="4">
        <v>873632.76193113206</v>
      </c>
      <c r="E7339" t="str">
        <f t="shared" si="228"/>
        <v>Jun</v>
      </c>
      <c r="F7339" t="str">
        <f t="shared" si="229"/>
        <v>2025</v>
      </c>
    </row>
    <row r="7340" spans="1:6" x14ac:dyDescent="0.25">
      <c r="A7340" s="5" t="s">
        <v>249</v>
      </c>
      <c r="B7340" s="3" t="s">
        <v>242</v>
      </c>
      <c r="C7340" s="3" t="s">
        <v>178</v>
      </c>
      <c r="D7340" s="4">
        <v>856945.20186761208</v>
      </c>
      <c r="E7340" t="str">
        <f t="shared" si="228"/>
        <v>Jul</v>
      </c>
      <c r="F7340" t="str">
        <f t="shared" si="229"/>
        <v>2025</v>
      </c>
    </row>
    <row r="7341" spans="1:6" x14ac:dyDescent="0.25">
      <c r="A7341" s="5" t="s">
        <v>249</v>
      </c>
      <c r="B7341" s="3" t="s">
        <v>242</v>
      </c>
      <c r="C7341" s="3" t="s">
        <v>179</v>
      </c>
      <c r="D7341" s="4">
        <v>839503.57635469874</v>
      </c>
      <c r="E7341" t="str">
        <f t="shared" si="228"/>
        <v>Aug</v>
      </c>
      <c r="F7341" t="str">
        <f t="shared" si="229"/>
        <v>2025</v>
      </c>
    </row>
    <row r="7342" spans="1:6" x14ac:dyDescent="0.25">
      <c r="A7342" s="5" t="s">
        <v>249</v>
      </c>
      <c r="B7342" s="3" t="s">
        <v>242</v>
      </c>
      <c r="C7342" s="3" t="s">
        <v>180</v>
      </c>
      <c r="D7342" s="4">
        <v>823455.06113774201</v>
      </c>
      <c r="E7342" t="str">
        <f t="shared" si="228"/>
        <v>Sep</v>
      </c>
      <c r="F7342" t="str">
        <f t="shared" si="229"/>
        <v>2025</v>
      </c>
    </row>
    <row r="7343" spans="1:6" x14ac:dyDescent="0.25">
      <c r="A7343" s="5" t="s">
        <v>249</v>
      </c>
      <c r="B7343" s="3" t="s">
        <v>242</v>
      </c>
      <c r="C7343" s="3" t="s">
        <v>181</v>
      </c>
      <c r="D7343" s="4">
        <v>807691.2541741383</v>
      </c>
      <c r="E7343" t="str">
        <f t="shared" si="228"/>
        <v>Oct</v>
      </c>
      <c r="F7343" t="str">
        <f t="shared" si="229"/>
        <v>2025</v>
      </c>
    </row>
    <row r="7344" spans="1:6" x14ac:dyDescent="0.25">
      <c r="A7344" s="5" t="s">
        <v>249</v>
      </c>
      <c r="B7344" s="3" t="s">
        <v>242</v>
      </c>
      <c r="C7344" s="3" t="s">
        <v>182</v>
      </c>
      <c r="D7344" s="4">
        <v>791858.47212800675</v>
      </c>
      <c r="E7344" t="str">
        <f t="shared" si="228"/>
        <v>Nov</v>
      </c>
      <c r="F7344" t="str">
        <f t="shared" si="229"/>
        <v>2025</v>
      </c>
    </row>
    <row r="7345" spans="1:6" x14ac:dyDescent="0.25">
      <c r="A7345" s="5" t="s">
        <v>249</v>
      </c>
      <c r="B7345" s="3" t="s">
        <v>242</v>
      </c>
      <c r="C7345" s="3" t="s">
        <v>183</v>
      </c>
      <c r="D7345" s="4">
        <v>789109.36751233344</v>
      </c>
      <c r="E7345" t="str">
        <f t="shared" si="228"/>
        <v>Dec</v>
      </c>
      <c r="F7345" t="str">
        <f t="shared" si="229"/>
        <v>2025</v>
      </c>
    </row>
    <row r="7346" spans="1:6" x14ac:dyDescent="0.25">
      <c r="A7346" s="5" t="s">
        <v>249</v>
      </c>
      <c r="B7346" s="3" t="s">
        <v>242</v>
      </c>
      <c r="C7346" s="3" t="s">
        <v>184</v>
      </c>
      <c r="D7346" s="4">
        <v>761878.96250991197</v>
      </c>
      <c r="E7346" t="str">
        <f t="shared" si="228"/>
        <v>Jan</v>
      </c>
      <c r="F7346" t="str">
        <f t="shared" si="229"/>
        <v>2026</v>
      </c>
    </row>
    <row r="7347" spans="1:6" x14ac:dyDescent="0.25">
      <c r="A7347" s="5" t="s">
        <v>249</v>
      </c>
      <c r="B7347" s="3" t="s">
        <v>242</v>
      </c>
      <c r="C7347" s="3" t="s">
        <v>185</v>
      </c>
      <c r="D7347" s="4">
        <v>746984.67153161007</v>
      </c>
      <c r="E7347" t="str">
        <f t="shared" si="228"/>
        <v>Feb</v>
      </c>
      <c r="F7347" t="str">
        <f t="shared" si="229"/>
        <v>2026</v>
      </c>
    </row>
    <row r="7348" spans="1:6" x14ac:dyDescent="0.25">
      <c r="A7348" s="5" t="s">
        <v>249</v>
      </c>
      <c r="B7348" s="3" t="s">
        <v>242</v>
      </c>
      <c r="C7348" s="3" t="s">
        <v>186</v>
      </c>
      <c r="D7348" s="4">
        <v>732766.61105926288</v>
      </c>
      <c r="E7348" t="str">
        <f t="shared" si="228"/>
        <v>Mar</v>
      </c>
      <c r="F7348" t="str">
        <f t="shared" si="229"/>
        <v>2026</v>
      </c>
    </row>
    <row r="7349" spans="1:6" x14ac:dyDescent="0.25">
      <c r="A7349" s="5" t="s">
        <v>249</v>
      </c>
      <c r="B7349" s="3" t="s">
        <v>242</v>
      </c>
      <c r="C7349" s="3" t="s">
        <v>187</v>
      </c>
      <c r="D7349" s="4">
        <v>718767.19127430185</v>
      </c>
      <c r="E7349" t="str">
        <f t="shared" si="228"/>
        <v>Apr</v>
      </c>
      <c r="F7349" t="str">
        <f t="shared" si="229"/>
        <v>2026</v>
      </c>
    </row>
    <row r="7350" spans="1:6" x14ac:dyDescent="0.25">
      <c r="A7350" s="5" t="s">
        <v>249</v>
      </c>
      <c r="B7350" s="3" t="s">
        <v>242</v>
      </c>
      <c r="C7350" s="3" t="s">
        <v>189</v>
      </c>
      <c r="D7350" s="4">
        <v>704012.78784287104</v>
      </c>
      <c r="E7350" t="str">
        <f t="shared" si="228"/>
        <v>May</v>
      </c>
      <c r="F7350" t="str">
        <f t="shared" si="229"/>
        <v>2026</v>
      </c>
    </row>
    <row r="7351" spans="1:6" x14ac:dyDescent="0.25">
      <c r="A7351" s="5" t="s">
        <v>249</v>
      </c>
      <c r="B7351" s="3" t="s">
        <v>242</v>
      </c>
      <c r="C7351" s="3" t="s">
        <v>191</v>
      </c>
      <c r="D7351" s="4">
        <v>690445.85695620207</v>
      </c>
      <c r="E7351" t="str">
        <f t="shared" si="228"/>
        <v>Jun</v>
      </c>
      <c r="F7351" t="str">
        <f t="shared" si="229"/>
        <v>2026</v>
      </c>
    </row>
    <row r="7352" spans="1:6" x14ac:dyDescent="0.25">
      <c r="A7352" s="5" t="s">
        <v>249</v>
      </c>
      <c r="B7352" s="3" t="s">
        <v>242</v>
      </c>
      <c r="C7352" s="3" t="s">
        <v>192</v>
      </c>
      <c r="D7352" s="4">
        <v>677310.65706403076</v>
      </c>
      <c r="E7352" t="str">
        <f t="shared" si="228"/>
        <v>Jul</v>
      </c>
      <c r="F7352" t="str">
        <f t="shared" si="229"/>
        <v>2026</v>
      </c>
    </row>
    <row r="7353" spans="1:6" x14ac:dyDescent="0.25">
      <c r="A7353" s="5" t="s">
        <v>249</v>
      </c>
      <c r="B7353" s="3" t="s">
        <v>242</v>
      </c>
      <c r="C7353" s="3" t="s">
        <v>193</v>
      </c>
      <c r="D7353" s="4">
        <v>663963.85505255044</v>
      </c>
      <c r="E7353" t="str">
        <f t="shared" si="228"/>
        <v>Aug</v>
      </c>
      <c r="F7353" t="str">
        <f t="shared" si="229"/>
        <v>2026</v>
      </c>
    </row>
    <row r="7354" spans="1:6" x14ac:dyDescent="0.25">
      <c r="A7354" s="5" t="s">
        <v>249</v>
      </c>
      <c r="B7354" s="3" t="s">
        <v>242</v>
      </c>
      <c r="C7354" s="3" t="s">
        <v>194</v>
      </c>
      <c r="D7354" s="4">
        <v>651188.43060486636</v>
      </c>
      <c r="E7354" t="str">
        <f t="shared" si="228"/>
        <v>Sep</v>
      </c>
      <c r="F7354" t="str">
        <f t="shared" si="229"/>
        <v>2026</v>
      </c>
    </row>
    <row r="7355" spans="1:6" x14ac:dyDescent="0.25">
      <c r="A7355" s="5" t="s">
        <v>249</v>
      </c>
      <c r="B7355" s="3" t="s">
        <v>242</v>
      </c>
      <c r="C7355" s="3" t="s">
        <v>195</v>
      </c>
      <c r="D7355" s="4">
        <v>638831.57734664588</v>
      </c>
      <c r="E7355" t="str">
        <f t="shared" si="228"/>
        <v>Oct</v>
      </c>
      <c r="F7355" t="str">
        <f t="shared" si="229"/>
        <v>2026</v>
      </c>
    </row>
    <row r="7356" spans="1:6" x14ac:dyDescent="0.25">
      <c r="A7356" s="5" t="s">
        <v>249</v>
      </c>
      <c r="B7356" s="3" t="s">
        <v>242</v>
      </c>
      <c r="C7356" s="3" t="s">
        <v>196</v>
      </c>
      <c r="D7356" s="4">
        <v>625429.97792804195</v>
      </c>
      <c r="E7356" t="str">
        <f t="shared" si="228"/>
        <v>Nov</v>
      </c>
      <c r="F7356" t="str">
        <f t="shared" si="229"/>
        <v>2026</v>
      </c>
    </row>
    <row r="7357" spans="1:6" x14ac:dyDescent="0.25">
      <c r="A7357" s="5" t="s">
        <v>249</v>
      </c>
      <c r="B7357" s="3" t="s">
        <v>242</v>
      </c>
      <c r="C7357" s="3" t="s">
        <v>197</v>
      </c>
      <c r="D7357" s="4">
        <v>620873.01494586456</v>
      </c>
      <c r="E7357" t="str">
        <f t="shared" si="228"/>
        <v>Dec</v>
      </c>
      <c r="F7357" t="str">
        <f t="shared" si="229"/>
        <v>2026</v>
      </c>
    </row>
    <row r="7358" spans="1:6" x14ac:dyDescent="0.25">
      <c r="A7358" s="5" t="s">
        <v>249</v>
      </c>
      <c r="B7358" s="3" t="s">
        <v>242</v>
      </c>
      <c r="C7358" s="3" t="s">
        <v>198</v>
      </c>
      <c r="D7358" s="4">
        <v>601848.39180404099</v>
      </c>
      <c r="E7358" t="str">
        <f t="shared" si="228"/>
        <v>Jan</v>
      </c>
      <c r="F7358" t="str">
        <f t="shared" si="229"/>
        <v>2027</v>
      </c>
    </row>
    <row r="7359" spans="1:6" x14ac:dyDescent="0.25">
      <c r="A7359" s="5" t="s">
        <v>249</v>
      </c>
      <c r="B7359" s="3" t="s">
        <v>242</v>
      </c>
      <c r="C7359" s="3" t="s">
        <v>199</v>
      </c>
      <c r="D7359" s="4">
        <v>589827.76526654547</v>
      </c>
      <c r="E7359" t="str">
        <f t="shared" si="228"/>
        <v>Feb</v>
      </c>
      <c r="F7359" t="str">
        <f t="shared" si="229"/>
        <v>2027</v>
      </c>
    </row>
    <row r="7360" spans="1:6" x14ac:dyDescent="0.25">
      <c r="A7360" s="5" t="s">
        <v>249</v>
      </c>
      <c r="B7360" s="3" t="s">
        <v>242</v>
      </c>
      <c r="C7360" s="3" t="s">
        <v>200</v>
      </c>
      <c r="D7360" s="4">
        <v>578598.17041659751</v>
      </c>
      <c r="E7360" t="str">
        <f t="shared" si="228"/>
        <v>Mar</v>
      </c>
      <c r="F7360" t="str">
        <f t="shared" si="229"/>
        <v>2027</v>
      </c>
    </row>
    <row r="7361" spans="1:6" x14ac:dyDescent="0.25">
      <c r="A7361" s="5" t="s">
        <v>249</v>
      </c>
      <c r="B7361" s="3" t="s">
        <v>242</v>
      </c>
      <c r="C7361" s="3" t="s">
        <v>201</v>
      </c>
      <c r="D7361" s="4">
        <v>567577.34330961981</v>
      </c>
      <c r="E7361" t="str">
        <f t="shared" si="228"/>
        <v>Apr</v>
      </c>
      <c r="F7361" t="str">
        <f t="shared" si="229"/>
        <v>2027</v>
      </c>
    </row>
    <row r="7362" spans="1:6" x14ac:dyDescent="0.25">
      <c r="A7362" s="5" t="s">
        <v>249</v>
      </c>
      <c r="B7362" s="3" t="s">
        <v>242</v>
      </c>
      <c r="C7362" s="3" t="s">
        <v>202</v>
      </c>
      <c r="D7362" s="4">
        <v>555844.54290125507</v>
      </c>
      <c r="E7362" t="str">
        <f t="shared" si="228"/>
        <v>May</v>
      </c>
      <c r="F7362" t="str">
        <f t="shared" si="229"/>
        <v>2027</v>
      </c>
    </row>
    <row r="7363" spans="1:6" x14ac:dyDescent="0.25">
      <c r="A7363" s="5" t="s">
        <v>249</v>
      </c>
      <c r="B7363" s="3" t="s">
        <v>242</v>
      </c>
      <c r="C7363" s="3" t="s">
        <v>203</v>
      </c>
      <c r="D7363" s="4">
        <v>478512.47654690093</v>
      </c>
      <c r="E7363" t="str">
        <f t="shared" ref="E7363:E7426" si="230">MID(C7363,1,3)</f>
        <v>Jun</v>
      </c>
      <c r="F7363" t="str">
        <f t="shared" ref="F7363:F7426" si="231">MID(C7363,5,4)</f>
        <v>2027</v>
      </c>
    </row>
    <row r="7364" spans="1:6" x14ac:dyDescent="0.25">
      <c r="A7364" s="5" t="s">
        <v>249</v>
      </c>
      <c r="B7364" s="3" t="s">
        <v>243</v>
      </c>
      <c r="C7364" s="3" t="s">
        <v>22</v>
      </c>
      <c r="D7364" s="4">
        <v>8453069.8018075917</v>
      </c>
      <c r="E7364" t="str">
        <f t="shared" si="230"/>
        <v>Jul</v>
      </c>
      <c r="F7364" t="str">
        <f t="shared" si="231"/>
        <v>2012</v>
      </c>
    </row>
    <row r="7365" spans="1:6" x14ac:dyDescent="0.25">
      <c r="A7365" s="5" t="s">
        <v>249</v>
      </c>
      <c r="B7365" s="3" t="s">
        <v>243</v>
      </c>
      <c r="C7365" s="3" t="s">
        <v>23</v>
      </c>
      <c r="D7365" s="4">
        <v>9057376.4011999946</v>
      </c>
      <c r="E7365" t="str">
        <f t="shared" si="230"/>
        <v>Aug</v>
      </c>
      <c r="F7365" t="str">
        <f t="shared" si="231"/>
        <v>2012</v>
      </c>
    </row>
    <row r="7366" spans="1:6" x14ac:dyDescent="0.25">
      <c r="A7366" s="5" t="s">
        <v>249</v>
      </c>
      <c r="B7366" s="3" t="s">
        <v>243</v>
      </c>
      <c r="C7366" s="3" t="s">
        <v>24</v>
      </c>
      <c r="D7366" s="4">
        <v>7934720.6865585418</v>
      </c>
      <c r="E7366" t="str">
        <f t="shared" si="230"/>
        <v>Sep</v>
      </c>
      <c r="F7366" t="str">
        <f t="shared" si="231"/>
        <v>2012</v>
      </c>
    </row>
    <row r="7367" spans="1:6" x14ac:dyDescent="0.25">
      <c r="A7367" s="5" t="s">
        <v>249</v>
      </c>
      <c r="B7367" s="3" t="s">
        <v>243</v>
      </c>
      <c r="C7367" s="3" t="s">
        <v>25</v>
      </c>
      <c r="D7367" s="4">
        <v>6624921.4315654673</v>
      </c>
      <c r="E7367" t="str">
        <f t="shared" si="230"/>
        <v>Oct</v>
      </c>
      <c r="F7367" t="str">
        <f t="shared" si="231"/>
        <v>2012</v>
      </c>
    </row>
    <row r="7368" spans="1:6" x14ac:dyDescent="0.25">
      <c r="A7368" s="5" t="s">
        <v>249</v>
      </c>
      <c r="B7368" s="3" t="s">
        <v>243</v>
      </c>
      <c r="C7368" s="3" t="s">
        <v>26</v>
      </c>
      <c r="D7368" s="4">
        <v>5761981.8346929383</v>
      </c>
      <c r="E7368" t="str">
        <f t="shared" si="230"/>
        <v>Nov</v>
      </c>
      <c r="F7368" t="str">
        <f t="shared" si="231"/>
        <v>2012</v>
      </c>
    </row>
    <row r="7369" spans="1:6" x14ac:dyDescent="0.25">
      <c r="A7369" s="5" t="s">
        <v>249</v>
      </c>
      <c r="B7369" s="3" t="s">
        <v>243</v>
      </c>
      <c r="C7369" s="3" t="s">
        <v>27</v>
      </c>
      <c r="D7369" s="4">
        <v>5095836.1823385637</v>
      </c>
      <c r="E7369" t="str">
        <f t="shared" si="230"/>
        <v>Dec</v>
      </c>
      <c r="F7369" t="str">
        <f t="shared" si="231"/>
        <v>2012</v>
      </c>
    </row>
    <row r="7370" spans="1:6" x14ac:dyDescent="0.25">
      <c r="A7370" s="5" t="s">
        <v>249</v>
      </c>
      <c r="B7370" s="3" t="s">
        <v>243</v>
      </c>
      <c r="C7370" s="3" t="s">
        <v>28</v>
      </c>
      <c r="D7370" s="4">
        <v>4845466.5321151502</v>
      </c>
      <c r="E7370" t="str">
        <f t="shared" si="230"/>
        <v>Jan</v>
      </c>
      <c r="F7370" t="str">
        <f t="shared" si="231"/>
        <v>2013</v>
      </c>
    </row>
    <row r="7371" spans="1:6" x14ac:dyDescent="0.25">
      <c r="A7371" s="5" t="s">
        <v>249</v>
      </c>
      <c r="B7371" s="3" t="s">
        <v>243</v>
      </c>
      <c r="C7371" s="3" t="s">
        <v>29</v>
      </c>
      <c r="D7371" s="4">
        <v>4618444.4886242915</v>
      </c>
      <c r="E7371" t="str">
        <f t="shared" si="230"/>
        <v>Feb</v>
      </c>
      <c r="F7371" t="str">
        <f t="shared" si="231"/>
        <v>2013</v>
      </c>
    </row>
    <row r="7372" spans="1:6" x14ac:dyDescent="0.25">
      <c r="A7372" s="5" t="s">
        <v>249</v>
      </c>
      <c r="B7372" s="3" t="s">
        <v>243</v>
      </c>
      <c r="C7372" s="3" t="s">
        <v>30</v>
      </c>
      <c r="D7372" s="4">
        <v>4469410.783173183</v>
      </c>
      <c r="E7372" t="str">
        <f t="shared" si="230"/>
        <v>Mar</v>
      </c>
      <c r="F7372" t="str">
        <f t="shared" si="231"/>
        <v>2013</v>
      </c>
    </row>
    <row r="7373" spans="1:6" x14ac:dyDescent="0.25">
      <c r="A7373" s="5" t="s">
        <v>249</v>
      </c>
      <c r="B7373" s="3" t="s">
        <v>243</v>
      </c>
      <c r="C7373" s="3" t="s">
        <v>31</v>
      </c>
      <c r="D7373" s="4">
        <v>4590228.0176163055</v>
      </c>
      <c r="E7373" t="str">
        <f t="shared" si="230"/>
        <v>Apr</v>
      </c>
      <c r="F7373" t="str">
        <f t="shared" si="231"/>
        <v>2013</v>
      </c>
    </row>
    <row r="7374" spans="1:6" x14ac:dyDescent="0.25">
      <c r="A7374" s="5" t="s">
        <v>249</v>
      </c>
      <c r="B7374" s="3" t="s">
        <v>243</v>
      </c>
      <c r="C7374" s="3" t="s">
        <v>32</v>
      </c>
      <c r="D7374" s="4">
        <v>4726501.351520218</v>
      </c>
      <c r="E7374" t="str">
        <f t="shared" si="230"/>
        <v>May</v>
      </c>
      <c r="F7374" t="str">
        <f t="shared" si="231"/>
        <v>2013</v>
      </c>
    </row>
    <row r="7375" spans="1:6" x14ac:dyDescent="0.25">
      <c r="A7375" s="5" t="s">
        <v>249</v>
      </c>
      <c r="B7375" s="3" t="s">
        <v>243</v>
      </c>
      <c r="C7375" s="3" t="s">
        <v>33</v>
      </c>
      <c r="D7375" s="4">
        <v>4766162.724597076</v>
      </c>
      <c r="E7375" t="str">
        <f t="shared" si="230"/>
        <v>Jun</v>
      </c>
      <c r="F7375" t="str">
        <f t="shared" si="231"/>
        <v>2013</v>
      </c>
    </row>
    <row r="7376" spans="1:6" x14ac:dyDescent="0.25">
      <c r="A7376" s="5" t="s">
        <v>249</v>
      </c>
      <c r="B7376" s="3" t="s">
        <v>243</v>
      </c>
      <c r="C7376" s="3" t="s">
        <v>34</v>
      </c>
      <c r="D7376" s="4">
        <v>4789799.6014845446</v>
      </c>
      <c r="E7376" t="str">
        <f t="shared" si="230"/>
        <v>Jul</v>
      </c>
      <c r="F7376" t="str">
        <f t="shared" si="231"/>
        <v>2013</v>
      </c>
    </row>
    <row r="7377" spans="1:6" x14ac:dyDescent="0.25">
      <c r="A7377" s="5" t="s">
        <v>249</v>
      </c>
      <c r="B7377" s="3" t="s">
        <v>243</v>
      </c>
      <c r="C7377" s="3" t="s">
        <v>35</v>
      </c>
      <c r="D7377" s="4">
        <v>4771823.5901470659</v>
      </c>
      <c r="E7377" t="str">
        <f t="shared" si="230"/>
        <v>Aug</v>
      </c>
      <c r="F7377" t="str">
        <f t="shared" si="231"/>
        <v>2013</v>
      </c>
    </row>
    <row r="7378" spans="1:6" x14ac:dyDescent="0.25">
      <c r="A7378" s="5" t="s">
        <v>249</v>
      </c>
      <c r="B7378" s="3" t="s">
        <v>243</v>
      </c>
      <c r="C7378" s="3" t="s">
        <v>36</v>
      </c>
      <c r="D7378" s="4">
        <v>4630460.3301113285</v>
      </c>
      <c r="E7378" t="str">
        <f t="shared" si="230"/>
        <v>Sep</v>
      </c>
      <c r="F7378" t="str">
        <f t="shared" si="231"/>
        <v>2013</v>
      </c>
    </row>
    <row r="7379" spans="1:6" x14ac:dyDescent="0.25">
      <c r="A7379" s="5" t="s">
        <v>249</v>
      </c>
      <c r="B7379" s="3" t="s">
        <v>243</v>
      </c>
      <c r="C7379" s="3" t="s">
        <v>37</v>
      </c>
      <c r="D7379" s="4">
        <v>4513126.0417826455</v>
      </c>
      <c r="E7379" t="str">
        <f t="shared" si="230"/>
        <v>Oct</v>
      </c>
      <c r="F7379" t="str">
        <f t="shared" si="231"/>
        <v>2013</v>
      </c>
    </row>
    <row r="7380" spans="1:6" x14ac:dyDescent="0.25">
      <c r="A7380" s="5" t="s">
        <v>249</v>
      </c>
      <c r="B7380" s="3" t="s">
        <v>243</v>
      </c>
      <c r="C7380" s="3" t="s">
        <v>38</v>
      </c>
      <c r="D7380" s="4">
        <v>4356861.5377780255</v>
      </c>
      <c r="E7380" t="str">
        <f t="shared" si="230"/>
        <v>Nov</v>
      </c>
      <c r="F7380" t="str">
        <f t="shared" si="231"/>
        <v>2013</v>
      </c>
    </row>
    <row r="7381" spans="1:6" x14ac:dyDescent="0.25">
      <c r="A7381" s="5" t="s">
        <v>249</v>
      </c>
      <c r="B7381" s="3" t="s">
        <v>243</v>
      </c>
      <c r="C7381" s="3" t="s">
        <v>39</v>
      </c>
      <c r="D7381" s="4">
        <v>4143761.5223924518</v>
      </c>
      <c r="E7381" t="str">
        <f t="shared" si="230"/>
        <v>Dec</v>
      </c>
      <c r="F7381" t="str">
        <f t="shared" si="231"/>
        <v>2013</v>
      </c>
    </row>
    <row r="7382" spans="1:6" x14ac:dyDescent="0.25">
      <c r="A7382" s="5" t="s">
        <v>249</v>
      </c>
      <c r="B7382" s="3" t="s">
        <v>243</v>
      </c>
      <c r="C7382" s="3" t="s">
        <v>40</v>
      </c>
      <c r="D7382" s="4">
        <v>3924393.1483875774</v>
      </c>
      <c r="E7382" t="str">
        <f t="shared" si="230"/>
        <v>Jan</v>
      </c>
      <c r="F7382" t="str">
        <f t="shared" si="231"/>
        <v>2014</v>
      </c>
    </row>
    <row r="7383" spans="1:6" x14ac:dyDescent="0.25">
      <c r="A7383" s="5" t="s">
        <v>249</v>
      </c>
      <c r="B7383" s="3" t="s">
        <v>243</v>
      </c>
      <c r="C7383" s="3" t="s">
        <v>41</v>
      </c>
      <c r="D7383" s="4">
        <v>3735061.0122935427</v>
      </c>
      <c r="E7383" t="str">
        <f t="shared" si="230"/>
        <v>Feb</v>
      </c>
      <c r="F7383" t="str">
        <f t="shared" si="231"/>
        <v>2014</v>
      </c>
    </row>
    <row r="7384" spans="1:6" x14ac:dyDescent="0.25">
      <c r="A7384" s="5" t="s">
        <v>249</v>
      </c>
      <c r="B7384" s="3" t="s">
        <v>243</v>
      </c>
      <c r="C7384" s="3" t="s">
        <v>42</v>
      </c>
      <c r="D7384" s="4">
        <v>3578318.5424103234</v>
      </c>
      <c r="E7384" t="str">
        <f t="shared" si="230"/>
        <v>Mar</v>
      </c>
      <c r="F7384" t="str">
        <f t="shared" si="231"/>
        <v>2014</v>
      </c>
    </row>
    <row r="7385" spans="1:6" x14ac:dyDescent="0.25">
      <c r="A7385" s="5" t="s">
        <v>249</v>
      </c>
      <c r="B7385" s="3" t="s">
        <v>243</v>
      </c>
      <c r="C7385" s="3" t="s">
        <v>43</v>
      </c>
      <c r="D7385" s="4">
        <v>3330758.6454016482</v>
      </c>
      <c r="E7385" t="str">
        <f t="shared" si="230"/>
        <v>Apr</v>
      </c>
      <c r="F7385" t="str">
        <f t="shared" si="231"/>
        <v>2014</v>
      </c>
    </row>
    <row r="7386" spans="1:6" x14ac:dyDescent="0.25">
      <c r="A7386" s="5" t="s">
        <v>249</v>
      </c>
      <c r="B7386" s="3" t="s">
        <v>243</v>
      </c>
      <c r="C7386" s="3" t="s">
        <v>44</v>
      </c>
      <c r="D7386" s="4">
        <v>3071068.4500913667</v>
      </c>
      <c r="E7386" t="str">
        <f t="shared" si="230"/>
        <v>May</v>
      </c>
      <c r="F7386" t="str">
        <f t="shared" si="231"/>
        <v>2014</v>
      </c>
    </row>
    <row r="7387" spans="1:6" x14ac:dyDescent="0.25">
      <c r="A7387" s="5" t="s">
        <v>249</v>
      </c>
      <c r="B7387" s="3" t="s">
        <v>243</v>
      </c>
      <c r="C7387" s="3" t="s">
        <v>45</v>
      </c>
      <c r="D7387" s="4">
        <v>2913019.1837450787</v>
      </c>
      <c r="E7387" t="str">
        <f t="shared" si="230"/>
        <v>Jun</v>
      </c>
      <c r="F7387" t="str">
        <f t="shared" si="231"/>
        <v>2014</v>
      </c>
    </row>
    <row r="7388" spans="1:6" x14ac:dyDescent="0.25">
      <c r="A7388" s="5" t="s">
        <v>249</v>
      </c>
      <c r="B7388" s="3" t="s">
        <v>243</v>
      </c>
      <c r="C7388" s="3" t="s">
        <v>46</v>
      </c>
      <c r="D7388" s="4">
        <v>2797225.961901275</v>
      </c>
      <c r="E7388" t="str">
        <f t="shared" si="230"/>
        <v>Jul</v>
      </c>
      <c r="F7388" t="str">
        <f t="shared" si="231"/>
        <v>2014</v>
      </c>
    </row>
    <row r="7389" spans="1:6" x14ac:dyDescent="0.25">
      <c r="A7389" s="5" t="s">
        <v>249</v>
      </c>
      <c r="B7389" s="3" t="s">
        <v>243</v>
      </c>
      <c r="C7389" s="3" t="s">
        <v>47</v>
      </c>
      <c r="D7389" s="4">
        <v>2641279.7320509786</v>
      </c>
      <c r="E7389" t="str">
        <f t="shared" si="230"/>
        <v>Aug</v>
      </c>
      <c r="F7389" t="str">
        <f t="shared" si="231"/>
        <v>2014</v>
      </c>
    </row>
    <row r="7390" spans="1:6" x14ac:dyDescent="0.25">
      <c r="A7390" s="5" t="s">
        <v>249</v>
      </c>
      <c r="B7390" s="3" t="s">
        <v>243</v>
      </c>
      <c r="C7390" s="3" t="s">
        <v>48</v>
      </c>
      <c r="D7390" s="4">
        <v>2468822.9632381378</v>
      </c>
      <c r="E7390" t="str">
        <f t="shared" si="230"/>
        <v>Sep</v>
      </c>
      <c r="F7390" t="str">
        <f t="shared" si="231"/>
        <v>2014</v>
      </c>
    </row>
    <row r="7391" spans="1:6" x14ac:dyDescent="0.25">
      <c r="A7391" s="5" t="s">
        <v>249</v>
      </c>
      <c r="B7391" s="3" t="s">
        <v>243</v>
      </c>
      <c r="C7391" s="3" t="s">
        <v>49</v>
      </c>
      <c r="D7391" s="4">
        <v>2297641.430269442</v>
      </c>
      <c r="E7391" t="str">
        <f t="shared" si="230"/>
        <v>Oct</v>
      </c>
      <c r="F7391" t="str">
        <f t="shared" si="231"/>
        <v>2014</v>
      </c>
    </row>
    <row r="7392" spans="1:6" x14ac:dyDescent="0.25">
      <c r="A7392" s="5" t="s">
        <v>249</v>
      </c>
      <c r="B7392" s="3" t="s">
        <v>243</v>
      </c>
      <c r="C7392" s="3" t="s">
        <v>50</v>
      </c>
      <c r="D7392" s="4">
        <v>2192538.1247445382</v>
      </c>
      <c r="E7392" t="str">
        <f t="shared" si="230"/>
        <v>Nov</v>
      </c>
      <c r="F7392" t="str">
        <f t="shared" si="231"/>
        <v>2014</v>
      </c>
    </row>
    <row r="7393" spans="1:6" x14ac:dyDescent="0.25">
      <c r="A7393" s="5" t="s">
        <v>249</v>
      </c>
      <c r="B7393" s="3" t="s">
        <v>243</v>
      </c>
      <c r="C7393" s="3" t="s">
        <v>51</v>
      </c>
      <c r="D7393" s="4">
        <v>2180560.2377713718</v>
      </c>
      <c r="E7393" t="str">
        <f t="shared" si="230"/>
        <v>Dec</v>
      </c>
      <c r="F7393" t="str">
        <f t="shared" si="231"/>
        <v>2014</v>
      </c>
    </row>
    <row r="7394" spans="1:6" x14ac:dyDescent="0.25">
      <c r="A7394" s="5" t="s">
        <v>249</v>
      </c>
      <c r="B7394" s="3" t="s">
        <v>243</v>
      </c>
      <c r="C7394" s="3" t="s">
        <v>52</v>
      </c>
      <c r="D7394" s="4">
        <v>2177400.4364937642</v>
      </c>
      <c r="E7394" t="str">
        <f t="shared" si="230"/>
        <v>Jan</v>
      </c>
      <c r="F7394" t="str">
        <f t="shared" si="231"/>
        <v>2015</v>
      </c>
    </row>
    <row r="7395" spans="1:6" x14ac:dyDescent="0.25">
      <c r="A7395" s="5" t="s">
        <v>249</v>
      </c>
      <c r="B7395" s="3" t="s">
        <v>243</v>
      </c>
      <c r="C7395" s="3" t="s">
        <v>53</v>
      </c>
      <c r="D7395" s="4">
        <v>2163010.3367001414</v>
      </c>
      <c r="E7395" t="str">
        <f t="shared" si="230"/>
        <v>Feb</v>
      </c>
      <c r="F7395" t="str">
        <f t="shared" si="231"/>
        <v>2015</v>
      </c>
    </row>
    <row r="7396" spans="1:6" x14ac:dyDescent="0.25">
      <c r="A7396" s="5" t="s">
        <v>249</v>
      </c>
      <c r="B7396" s="3" t="s">
        <v>243</v>
      </c>
      <c r="C7396" s="3" t="s">
        <v>54</v>
      </c>
      <c r="D7396" s="4">
        <v>2123084.0065688756</v>
      </c>
      <c r="E7396" t="str">
        <f t="shared" si="230"/>
        <v>Mar</v>
      </c>
      <c r="F7396" t="str">
        <f t="shared" si="231"/>
        <v>2015</v>
      </c>
    </row>
    <row r="7397" spans="1:6" x14ac:dyDescent="0.25">
      <c r="A7397" s="5" t="s">
        <v>249</v>
      </c>
      <c r="B7397" s="3" t="s">
        <v>243</v>
      </c>
      <c r="C7397" s="3" t="s">
        <v>55</v>
      </c>
      <c r="D7397" s="4">
        <v>2076616.0366014354</v>
      </c>
      <c r="E7397" t="str">
        <f t="shared" si="230"/>
        <v>Apr</v>
      </c>
      <c r="F7397" t="str">
        <f t="shared" si="231"/>
        <v>2015</v>
      </c>
    </row>
    <row r="7398" spans="1:6" x14ac:dyDescent="0.25">
      <c r="A7398" s="5" t="s">
        <v>249</v>
      </c>
      <c r="B7398" s="3" t="s">
        <v>243</v>
      </c>
      <c r="C7398" s="3" t="s">
        <v>56</v>
      </c>
      <c r="D7398" s="4">
        <v>2026697.2852295912</v>
      </c>
      <c r="E7398" t="str">
        <f t="shared" si="230"/>
        <v>May</v>
      </c>
      <c r="F7398" t="str">
        <f t="shared" si="231"/>
        <v>2015</v>
      </c>
    </row>
    <row r="7399" spans="1:6" x14ac:dyDescent="0.25">
      <c r="A7399" s="5" t="s">
        <v>249</v>
      </c>
      <c r="B7399" s="3" t="s">
        <v>243</v>
      </c>
      <c r="C7399" s="3" t="s">
        <v>57</v>
      </c>
      <c r="D7399" s="4">
        <v>1984698.6111261556</v>
      </c>
      <c r="E7399" t="str">
        <f t="shared" si="230"/>
        <v>Jun</v>
      </c>
      <c r="F7399" t="str">
        <f t="shared" si="231"/>
        <v>2015</v>
      </c>
    </row>
    <row r="7400" spans="1:6" x14ac:dyDescent="0.25">
      <c r="A7400" s="5" t="s">
        <v>249</v>
      </c>
      <c r="B7400" s="3" t="s">
        <v>243</v>
      </c>
      <c r="C7400" s="3" t="s">
        <v>58</v>
      </c>
      <c r="D7400" s="4">
        <v>1948499.8611402847</v>
      </c>
      <c r="E7400" t="str">
        <f t="shared" si="230"/>
        <v>Jul</v>
      </c>
      <c r="F7400" t="str">
        <f t="shared" si="231"/>
        <v>2015</v>
      </c>
    </row>
    <row r="7401" spans="1:6" x14ac:dyDescent="0.25">
      <c r="A7401" s="5" t="s">
        <v>249</v>
      </c>
      <c r="B7401" s="3" t="s">
        <v>243</v>
      </c>
      <c r="C7401" s="3" t="s">
        <v>59</v>
      </c>
      <c r="D7401" s="4">
        <v>1966836.3306283499</v>
      </c>
      <c r="E7401" t="str">
        <f t="shared" si="230"/>
        <v>Aug</v>
      </c>
      <c r="F7401" t="str">
        <f t="shared" si="231"/>
        <v>2015</v>
      </c>
    </row>
    <row r="7402" spans="1:6" x14ac:dyDescent="0.25">
      <c r="A7402" s="5" t="s">
        <v>249</v>
      </c>
      <c r="B7402" s="3" t="s">
        <v>243</v>
      </c>
      <c r="C7402" s="3" t="s">
        <v>60</v>
      </c>
      <c r="D7402" s="4">
        <v>1916508.5885427804</v>
      </c>
      <c r="E7402" t="str">
        <f t="shared" si="230"/>
        <v>Sep</v>
      </c>
      <c r="F7402" t="str">
        <f t="shared" si="231"/>
        <v>2015</v>
      </c>
    </row>
    <row r="7403" spans="1:6" x14ac:dyDescent="0.25">
      <c r="A7403" s="5" t="s">
        <v>249</v>
      </c>
      <c r="B7403" s="3" t="s">
        <v>243</v>
      </c>
      <c r="C7403" s="3" t="s">
        <v>61</v>
      </c>
      <c r="D7403" s="4">
        <v>1871128.9878534358</v>
      </c>
      <c r="E7403" t="str">
        <f t="shared" si="230"/>
        <v>Oct</v>
      </c>
      <c r="F7403" t="str">
        <f t="shared" si="231"/>
        <v>2015</v>
      </c>
    </row>
    <row r="7404" spans="1:6" x14ac:dyDescent="0.25">
      <c r="A7404" s="5" t="s">
        <v>249</v>
      </c>
      <c r="B7404" s="3" t="s">
        <v>243</v>
      </c>
      <c r="C7404" s="3" t="s">
        <v>62</v>
      </c>
      <c r="D7404" s="4">
        <v>1829375.381728916</v>
      </c>
      <c r="E7404" t="str">
        <f t="shared" si="230"/>
        <v>Nov</v>
      </c>
      <c r="F7404" t="str">
        <f t="shared" si="231"/>
        <v>2015</v>
      </c>
    </row>
    <row r="7405" spans="1:6" x14ac:dyDescent="0.25">
      <c r="A7405" s="5" t="s">
        <v>249</v>
      </c>
      <c r="B7405" s="3" t="s">
        <v>243</v>
      </c>
      <c r="C7405" s="3" t="s">
        <v>63</v>
      </c>
      <c r="D7405" s="4">
        <v>1791425.4985807277</v>
      </c>
      <c r="E7405" t="str">
        <f t="shared" si="230"/>
        <v>Dec</v>
      </c>
      <c r="F7405" t="str">
        <f t="shared" si="231"/>
        <v>2015</v>
      </c>
    </row>
    <row r="7406" spans="1:6" x14ac:dyDescent="0.25">
      <c r="A7406" s="5" t="s">
        <v>249</v>
      </c>
      <c r="B7406" s="3" t="s">
        <v>243</v>
      </c>
      <c r="C7406" s="3" t="s">
        <v>64</v>
      </c>
      <c r="D7406" s="4">
        <v>1749434.5279270876</v>
      </c>
      <c r="E7406" t="str">
        <f t="shared" si="230"/>
        <v>Jan</v>
      </c>
      <c r="F7406" t="str">
        <f t="shared" si="231"/>
        <v>2016</v>
      </c>
    </row>
    <row r="7407" spans="1:6" x14ac:dyDescent="0.25">
      <c r="A7407" s="5" t="s">
        <v>249</v>
      </c>
      <c r="B7407" s="3" t="s">
        <v>243</v>
      </c>
      <c r="C7407" s="3" t="s">
        <v>65</v>
      </c>
      <c r="D7407" s="4">
        <v>1710819.7734765941</v>
      </c>
      <c r="E7407" t="str">
        <f t="shared" si="230"/>
        <v>Feb</v>
      </c>
      <c r="F7407" t="str">
        <f t="shared" si="231"/>
        <v>2016</v>
      </c>
    </row>
    <row r="7408" spans="1:6" x14ac:dyDescent="0.25">
      <c r="A7408" s="5" t="s">
        <v>249</v>
      </c>
      <c r="B7408" s="3" t="s">
        <v>243</v>
      </c>
      <c r="C7408" s="3" t="s">
        <v>66</v>
      </c>
      <c r="D7408" s="4">
        <v>1673956.4992032393</v>
      </c>
      <c r="E7408" t="str">
        <f t="shared" si="230"/>
        <v>Mar</v>
      </c>
      <c r="F7408" t="str">
        <f t="shared" si="231"/>
        <v>2016</v>
      </c>
    </row>
    <row r="7409" spans="1:6" x14ac:dyDescent="0.25">
      <c r="A7409" s="5" t="s">
        <v>249</v>
      </c>
      <c r="B7409" s="3" t="s">
        <v>243</v>
      </c>
      <c r="C7409" s="3" t="s">
        <v>67</v>
      </c>
      <c r="D7409" s="4">
        <v>1637337.5460106838</v>
      </c>
      <c r="E7409" t="str">
        <f t="shared" si="230"/>
        <v>Apr</v>
      </c>
      <c r="F7409" t="str">
        <f t="shared" si="231"/>
        <v>2016</v>
      </c>
    </row>
    <row r="7410" spans="1:6" x14ac:dyDescent="0.25">
      <c r="A7410" s="5" t="s">
        <v>249</v>
      </c>
      <c r="B7410" s="3" t="s">
        <v>243</v>
      </c>
      <c r="C7410" s="3" t="s">
        <v>68</v>
      </c>
      <c r="D7410" s="4">
        <v>1607474.0880401332</v>
      </c>
      <c r="E7410" t="str">
        <f t="shared" si="230"/>
        <v>May</v>
      </c>
      <c r="F7410" t="str">
        <f t="shared" si="231"/>
        <v>2016</v>
      </c>
    </row>
    <row r="7411" spans="1:6" x14ac:dyDescent="0.25">
      <c r="A7411" s="5" t="s">
        <v>249</v>
      </c>
      <c r="B7411" s="3" t="s">
        <v>243</v>
      </c>
      <c r="C7411" s="3" t="s">
        <v>69</v>
      </c>
      <c r="D7411" s="4">
        <v>1572629.319663608</v>
      </c>
      <c r="E7411" t="str">
        <f t="shared" si="230"/>
        <v>Jun</v>
      </c>
      <c r="F7411" t="str">
        <f t="shared" si="231"/>
        <v>2016</v>
      </c>
    </row>
    <row r="7412" spans="1:6" x14ac:dyDescent="0.25">
      <c r="A7412" s="5" t="s">
        <v>249</v>
      </c>
      <c r="B7412" s="3" t="s">
        <v>243</v>
      </c>
      <c r="C7412" s="3" t="s">
        <v>70</v>
      </c>
      <c r="D7412" s="4">
        <v>1540249.1816866982</v>
      </c>
      <c r="E7412" t="str">
        <f t="shared" si="230"/>
        <v>Jul</v>
      </c>
      <c r="F7412" t="str">
        <f t="shared" si="231"/>
        <v>2016</v>
      </c>
    </row>
    <row r="7413" spans="1:6" x14ac:dyDescent="0.25">
      <c r="A7413" s="5" t="s">
        <v>249</v>
      </c>
      <c r="B7413" s="3" t="s">
        <v>243</v>
      </c>
      <c r="C7413" s="3" t="s">
        <v>71</v>
      </c>
      <c r="D7413" s="4">
        <v>1504597.6063719811</v>
      </c>
      <c r="E7413" t="str">
        <f t="shared" si="230"/>
        <v>Aug</v>
      </c>
      <c r="F7413" t="str">
        <f t="shared" si="231"/>
        <v>2016</v>
      </c>
    </row>
    <row r="7414" spans="1:6" x14ac:dyDescent="0.25">
      <c r="A7414" s="5" t="s">
        <v>249</v>
      </c>
      <c r="B7414" s="3" t="s">
        <v>243</v>
      </c>
      <c r="C7414" s="3" t="s">
        <v>72</v>
      </c>
      <c r="D7414" s="4">
        <v>1459244.9743506801</v>
      </c>
      <c r="E7414" t="str">
        <f t="shared" si="230"/>
        <v>Sep</v>
      </c>
      <c r="F7414" t="str">
        <f t="shared" si="231"/>
        <v>2016</v>
      </c>
    </row>
    <row r="7415" spans="1:6" x14ac:dyDescent="0.25">
      <c r="A7415" s="5" t="s">
        <v>249</v>
      </c>
      <c r="B7415" s="3" t="s">
        <v>243</v>
      </c>
      <c r="C7415" s="3" t="s">
        <v>73</v>
      </c>
      <c r="D7415" s="4">
        <v>1422550.3052432276</v>
      </c>
      <c r="E7415" t="str">
        <f t="shared" si="230"/>
        <v>Oct</v>
      </c>
      <c r="F7415" t="str">
        <f t="shared" si="231"/>
        <v>2016</v>
      </c>
    </row>
    <row r="7416" spans="1:6" x14ac:dyDescent="0.25">
      <c r="A7416" s="5" t="s">
        <v>249</v>
      </c>
      <c r="B7416" s="3" t="s">
        <v>243</v>
      </c>
      <c r="C7416" s="3" t="s">
        <v>74</v>
      </c>
      <c r="D7416" s="4">
        <v>1386233.6325929607</v>
      </c>
      <c r="E7416" t="str">
        <f t="shared" si="230"/>
        <v>Nov</v>
      </c>
      <c r="F7416" t="str">
        <f t="shared" si="231"/>
        <v>2016</v>
      </c>
    </row>
    <row r="7417" spans="1:6" x14ac:dyDescent="0.25">
      <c r="A7417" s="5" t="s">
        <v>249</v>
      </c>
      <c r="B7417" s="3" t="s">
        <v>243</v>
      </c>
      <c r="C7417" s="3" t="s">
        <v>75</v>
      </c>
      <c r="D7417" s="4">
        <v>1353157.2788024945</v>
      </c>
      <c r="E7417" t="str">
        <f t="shared" si="230"/>
        <v>Dec</v>
      </c>
      <c r="F7417" t="str">
        <f t="shared" si="231"/>
        <v>2016</v>
      </c>
    </row>
    <row r="7418" spans="1:6" x14ac:dyDescent="0.25">
      <c r="A7418" s="5" t="s">
        <v>249</v>
      </c>
      <c r="B7418" s="3" t="s">
        <v>243</v>
      </c>
      <c r="C7418" s="3" t="s">
        <v>76</v>
      </c>
      <c r="D7418" s="4">
        <v>1320690.6542827622</v>
      </c>
      <c r="E7418" t="str">
        <f t="shared" si="230"/>
        <v>Jan</v>
      </c>
      <c r="F7418" t="str">
        <f t="shared" si="231"/>
        <v>2017</v>
      </c>
    </row>
    <row r="7419" spans="1:6" x14ac:dyDescent="0.25">
      <c r="A7419" s="5" t="s">
        <v>249</v>
      </c>
      <c r="B7419" s="3" t="s">
        <v>243</v>
      </c>
      <c r="C7419" s="3" t="s">
        <v>77</v>
      </c>
      <c r="D7419" s="4">
        <v>1292925.7569110463</v>
      </c>
      <c r="E7419" t="str">
        <f t="shared" si="230"/>
        <v>Feb</v>
      </c>
      <c r="F7419" t="str">
        <f t="shared" si="231"/>
        <v>2017</v>
      </c>
    </row>
    <row r="7420" spans="1:6" x14ac:dyDescent="0.25">
      <c r="A7420" s="5" t="s">
        <v>249</v>
      </c>
      <c r="B7420" s="3" t="s">
        <v>243</v>
      </c>
      <c r="C7420" s="3" t="s">
        <v>78</v>
      </c>
      <c r="D7420" s="4">
        <v>1271112.5139973692</v>
      </c>
      <c r="E7420" t="str">
        <f t="shared" si="230"/>
        <v>Mar</v>
      </c>
      <c r="F7420" t="str">
        <f t="shared" si="231"/>
        <v>2017</v>
      </c>
    </row>
    <row r="7421" spans="1:6" x14ac:dyDescent="0.25">
      <c r="A7421" s="5" t="s">
        <v>249</v>
      </c>
      <c r="B7421" s="3" t="s">
        <v>243</v>
      </c>
      <c r="C7421" s="3" t="s">
        <v>79</v>
      </c>
      <c r="D7421" s="4">
        <v>1240977.0333662326</v>
      </c>
      <c r="E7421" t="str">
        <f t="shared" si="230"/>
        <v>Apr</v>
      </c>
      <c r="F7421" t="str">
        <f t="shared" si="231"/>
        <v>2017</v>
      </c>
    </row>
    <row r="7422" spans="1:6" x14ac:dyDescent="0.25">
      <c r="A7422" s="5" t="s">
        <v>249</v>
      </c>
      <c r="B7422" s="3" t="s">
        <v>243</v>
      </c>
      <c r="C7422" s="3" t="s">
        <v>80</v>
      </c>
      <c r="D7422" s="4">
        <v>1209561.074551719</v>
      </c>
      <c r="E7422" t="str">
        <f t="shared" si="230"/>
        <v>May</v>
      </c>
      <c r="F7422" t="str">
        <f t="shared" si="231"/>
        <v>2017</v>
      </c>
    </row>
    <row r="7423" spans="1:6" x14ac:dyDescent="0.25">
      <c r="A7423" s="5" t="s">
        <v>249</v>
      </c>
      <c r="B7423" s="3" t="s">
        <v>243</v>
      </c>
      <c r="C7423" s="3" t="s">
        <v>81</v>
      </c>
      <c r="D7423" s="4">
        <v>1189494.736243641</v>
      </c>
      <c r="E7423" t="str">
        <f t="shared" si="230"/>
        <v>Jun</v>
      </c>
      <c r="F7423" t="str">
        <f t="shared" si="231"/>
        <v>2017</v>
      </c>
    </row>
    <row r="7424" spans="1:6" x14ac:dyDescent="0.25">
      <c r="A7424" s="5" t="s">
        <v>249</v>
      </c>
      <c r="B7424" s="3" t="s">
        <v>243</v>
      </c>
      <c r="C7424" s="3" t="s">
        <v>82</v>
      </c>
      <c r="D7424" s="4">
        <v>1155640.1000470766</v>
      </c>
      <c r="E7424" t="str">
        <f t="shared" si="230"/>
        <v>Jul</v>
      </c>
      <c r="F7424" t="str">
        <f t="shared" si="231"/>
        <v>2017</v>
      </c>
    </row>
    <row r="7425" spans="1:6" x14ac:dyDescent="0.25">
      <c r="A7425" s="5" t="s">
        <v>249</v>
      </c>
      <c r="B7425" s="3" t="s">
        <v>243</v>
      </c>
      <c r="C7425" s="3" t="s">
        <v>83</v>
      </c>
      <c r="D7425" s="4">
        <v>1133088.2231320976</v>
      </c>
      <c r="E7425" t="str">
        <f t="shared" si="230"/>
        <v>Aug</v>
      </c>
      <c r="F7425" t="str">
        <f t="shared" si="231"/>
        <v>2017</v>
      </c>
    </row>
    <row r="7426" spans="1:6" x14ac:dyDescent="0.25">
      <c r="A7426" s="5" t="s">
        <v>249</v>
      </c>
      <c r="B7426" s="3" t="s">
        <v>243</v>
      </c>
      <c r="C7426" s="3" t="s">
        <v>84</v>
      </c>
      <c r="D7426" s="4">
        <v>1107484.00715556</v>
      </c>
      <c r="E7426" t="str">
        <f t="shared" si="230"/>
        <v>Sep</v>
      </c>
      <c r="F7426" t="str">
        <f t="shared" si="231"/>
        <v>2017</v>
      </c>
    </row>
    <row r="7427" spans="1:6" x14ac:dyDescent="0.25">
      <c r="A7427" s="5" t="s">
        <v>249</v>
      </c>
      <c r="B7427" s="3" t="s">
        <v>243</v>
      </c>
      <c r="C7427" s="3" t="s">
        <v>85</v>
      </c>
      <c r="D7427" s="4">
        <v>1078439.0389223434</v>
      </c>
      <c r="E7427" t="str">
        <f t="shared" ref="E7427:E7490" si="232">MID(C7427,1,3)</f>
        <v>Oct</v>
      </c>
      <c r="F7427" t="str">
        <f t="shared" ref="F7427:F7490" si="233">MID(C7427,5,4)</f>
        <v>2017</v>
      </c>
    </row>
    <row r="7428" spans="1:6" x14ac:dyDescent="0.25">
      <c r="A7428" s="5" t="s">
        <v>249</v>
      </c>
      <c r="B7428" s="3" t="s">
        <v>243</v>
      </c>
      <c r="C7428" s="3" t="s">
        <v>86</v>
      </c>
      <c r="D7428" s="4">
        <v>1059465.4017773634</v>
      </c>
      <c r="E7428" t="str">
        <f t="shared" si="232"/>
        <v>Nov</v>
      </c>
      <c r="F7428" t="str">
        <f t="shared" si="233"/>
        <v>2017</v>
      </c>
    </row>
    <row r="7429" spans="1:6" x14ac:dyDescent="0.25">
      <c r="A7429" s="5" t="s">
        <v>249</v>
      </c>
      <c r="B7429" s="3" t="s">
        <v>243</v>
      </c>
      <c r="C7429" s="3" t="s">
        <v>87</v>
      </c>
      <c r="D7429" s="4">
        <v>1044514.7005346022</v>
      </c>
      <c r="E7429" t="str">
        <f t="shared" si="232"/>
        <v>Dec</v>
      </c>
      <c r="F7429" t="str">
        <f t="shared" si="233"/>
        <v>2017</v>
      </c>
    </row>
    <row r="7430" spans="1:6" x14ac:dyDescent="0.25">
      <c r="A7430" s="5" t="s">
        <v>249</v>
      </c>
      <c r="B7430" s="3" t="s">
        <v>243</v>
      </c>
      <c r="C7430" s="3" t="s">
        <v>88</v>
      </c>
      <c r="D7430" s="4">
        <v>1018141.7650986391</v>
      </c>
      <c r="E7430" t="str">
        <f t="shared" si="232"/>
        <v>Jan</v>
      </c>
      <c r="F7430" t="str">
        <f t="shared" si="233"/>
        <v>2018</v>
      </c>
    </row>
    <row r="7431" spans="1:6" x14ac:dyDescent="0.25">
      <c r="A7431" s="5" t="s">
        <v>249</v>
      </c>
      <c r="B7431" s="3" t="s">
        <v>243</v>
      </c>
      <c r="C7431" s="3" t="s">
        <v>89</v>
      </c>
      <c r="D7431" s="4">
        <v>995998.3411980368</v>
      </c>
      <c r="E7431" t="str">
        <f t="shared" si="232"/>
        <v>Feb</v>
      </c>
      <c r="F7431" t="str">
        <f t="shared" si="233"/>
        <v>2018</v>
      </c>
    </row>
    <row r="7432" spans="1:6" x14ac:dyDescent="0.25">
      <c r="A7432" s="5" t="s">
        <v>249</v>
      </c>
      <c r="B7432" s="3" t="s">
        <v>243</v>
      </c>
      <c r="C7432" s="3" t="s">
        <v>90</v>
      </c>
      <c r="D7432" s="4">
        <v>975617.48980875069</v>
      </c>
      <c r="E7432" t="str">
        <f t="shared" si="232"/>
        <v>Mar</v>
      </c>
      <c r="F7432" t="str">
        <f t="shared" si="233"/>
        <v>2018</v>
      </c>
    </row>
    <row r="7433" spans="1:6" x14ac:dyDescent="0.25">
      <c r="A7433" s="5" t="s">
        <v>249</v>
      </c>
      <c r="B7433" s="3" t="s">
        <v>243</v>
      </c>
      <c r="C7433" s="3" t="s">
        <v>91</v>
      </c>
      <c r="D7433" s="4">
        <v>948028.7332529386</v>
      </c>
      <c r="E7433" t="str">
        <f t="shared" si="232"/>
        <v>Apr</v>
      </c>
      <c r="F7433" t="str">
        <f t="shared" si="233"/>
        <v>2018</v>
      </c>
    </row>
    <row r="7434" spans="1:6" x14ac:dyDescent="0.25">
      <c r="A7434" s="5" t="s">
        <v>249</v>
      </c>
      <c r="B7434" s="3" t="s">
        <v>243</v>
      </c>
      <c r="C7434" s="3" t="s">
        <v>92</v>
      </c>
      <c r="D7434" s="4">
        <v>926501.57461934141</v>
      </c>
      <c r="E7434" t="str">
        <f t="shared" si="232"/>
        <v>May</v>
      </c>
      <c r="F7434" t="str">
        <f t="shared" si="233"/>
        <v>2018</v>
      </c>
    </row>
    <row r="7435" spans="1:6" x14ac:dyDescent="0.25">
      <c r="A7435" s="5" t="s">
        <v>249</v>
      </c>
      <c r="B7435" s="3" t="s">
        <v>243</v>
      </c>
      <c r="C7435" s="3" t="s">
        <v>93</v>
      </c>
      <c r="D7435" s="4">
        <v>913815.4660623821</v>
      </c>
      <c r="E7435" t="str">
        <f t="shared" si="232"/>
        <v>Jun</v>
      </c>
      <c r="F7435" t="str">
        <f t="shared" si="233"/>
        <v>2018</v>
      </c>
    </row>
    <row r="7436" spans="1:6" x14ac:dyDescent="0.25">
      <c r="A7436" s="5" t="s">
        <v>249</v>
      </c>
      <c r="B7436" s="3" t="s">
        <v>243</v>
      </c>
      <c r="C7436" s="3" t="s">
        <v>94</v>
      </c>
      <c r="D7436" s="4">
        <v>891388.61015444482</v>
      </c>
      <c r="E7436" t="str">
        <f t="shared" si="232"/>
        <v>Jul</v>
      </c>
      <c r="F7436" t="str">
        <f t="shared" si="233"/>
        <v>2018</v>
      </c>
    </row>
    <row r="7437" spans="1:6" x14ac:dyDescent="0.25">
      <c r="A7437" s="5" t="s">
        <v>249</v>
      </c>
      <c r="B7437" s="3" t="s">
        <v>243</v>
      </c>
      <c r="C7437" s="3" t="s">
        <v>95</v>
      </c>
      <c r="D7437" s="4">
        <v>873942.31643335801</v>
      </c>
      <c r="E7437" t="str">
        <f t="shared" si="232"/>
        <v>Aug</v>
      </c>
      <c r="F7437" t="str">
        <f t="shared" si="233"/>
        <v>2018</v>
      </c>
    </row>
    <row r="7438" spans="1:6" x14ac:dyDescent="0.25">
      <c r="A7438" s="5" t="s">
        <v>249</v>
      </c>
      <c r="B7438" s="3" t="s">
        <v>243</v>
      </c>
      <c r="C7438" s="3" t="s">
        <v>96</v>
      </c>
      <c r="D7438" s="4">
        <v>858640.90658059926</v>
      </c>
      <c r="E7438" t="str">
        <f t="shared" si="232"/>
        <v>Sep</v>
      </c>
      <c r="F7438" t="str">
        <f t="shared" si="233"/>
        <v>2018</v>
      </c>
    </row>
    <row r="7439" spans="1:6" x14ac:dyDescent="0.25">
      <c r="A7439" s="5" t="s">
        <v>249</v>
      </c>
      <c r="B7439" s="3" t="s">
        <v>243</v>
      </c>
      <c r="C7439" s="3" t="s">
        <v>97</v>
      </c>
      <c r="D7439" s="4">
        <v>845893.73949717951</v>
      </c>
      <c r="E7439" t="str">
        <f t="shared" si="232"/>
        <v>Oct</v>
      </c>
      <c r="F7439" t="str">
        <f t="shared" si="233"/>
        <v>2018</v>
      </c>
    </row>
    <row r="7440" spans="1:6" x14ac:dyDescent="0.25">
      <c r="A7440" s="5" t="s">
        <v>249</v>
      </c>
      <c r="B7440" s="3" t="s">
        <v>243</v>
      </c>
      <c r="C7440" s="3" t="s">
        <v>98</v>
      </c>
      <c r="D7440" s="4">
        <v>823915.7723599663</v>
      </c>
      <c r="E7440" t="str">
        <f t="shared" si="232"/>
        <v>Nov</v>
      </c>
      <c r="F7440" t="str">
        <f t="shared" si="233"/>
        <v>2018</v>
      </c>
    </row>
    <row r="7441" spans="1:6" x14ac:dyDescent="0.25">
      <c r="A7441" s="5" t="s">
        <v>249</v>
      </c>
      <c r="B7441" s="3" t="s">
        <v>243</v>
      </c>
      <c r="C7441" s="3" t="s">
        <v>99</v>
      </c>
      <c r="D7441" s="4">
        <v>802702.93982303166</v>
      </c>
      <c r="E7441" t="str">
        <f t="shared" si="232"/>
        <v>Dec</v>
      </c>
      <c r="F7441" t="str">
        <f t="shared" si="233"/>
        <v>2018</v>
      </c>
    </row>
    <row r="7442" spans="1:6" x14ac:dyDescent="0.25">
      <c r="A7442" s="5" t="s">
        <v>249</v>
      </c>
      <c r="B7442" s="3" t="s">
        <v>243</v>
      </c>
      <c r="C7442" s="3" t="s">
        <v>100</v>
      </c>
      <c r="D7442" s="4">
        <v>785838.85100858076</v>
      </c>
      <c r="E7442" t="str">
        <f t="shared" si="232"/>
        <v>Jan</v>
      </c>
      <c r="F7442" t="str">
        <f t="shared" si="233"/>
        <v>2019</v>
      </c>
    </row>
    <row r="7443" spans="1:6" x14ac:dyDescent="0.25">
      <c r="A7443" s="5" t="s">
        <v>249</v>
      </c>
      <c r="B7443" s="3" t="s">
        <v>243</v>
      </c>
      <c r="C7443" s="3" t="s">
        <v>101</v>
      </c>
      <c r="D7443" s="4">
        <v>771079.41033160849</v>
      </c>
      <c r="E7443" t="str">
        <f t="shared" si="232"/>
        <v>Feb</v>
      </c>
      <c r="F7443" t="str">
        <f t="shared" si="233"/>
        <v>2019</v>
      </c>
    </row>
    <row r="7444" spans="1:6" x14ac:dyDescent="0.25">
      <c r="A7444" s="5" t="s">
        <v>249</v>
      </c>
      <c r="B7444" s="3" t="s">
        <v>243</v>
      </c>
      <c r="C7444" s="3" t="s">
        <v>102</v>
      </c>
      <c r="D7444" s="4">
        <v>758306.69998352299</v>
      </c>
      <c r="E7444" t="str">
        <f t="shared" si="232"/>
        <v>Mar</v>
      </c>
      <c r="F7444" t="str">
        <f t="shared" si="233"/>
        <v>2019</v>
      </c>
    </row>
    <row r="7445" spans="1:6" x14ac:dyDescent="0.25">
      <c r="A7445" s="5" t="s">
        <v>249</v>
      </c>
      <c r="B7445" s="3" t="s">
        <v>243</v>
      </c>
      <c r="C7445" s="3" t="s">
        <v>103</v>
      </c>
      <c r="D7445" s="4">
        <v>741442.66211848939</v>
      </c>
      <c r="E7445" t="str">
        <f t="shared" si="232"/>
        <v>Apr</v>
      </c>
      <c r="F7445" t="str">
        <f t="shared" si="233"/>
        <v>2019</v>
      </c>
    </row>
    <row r="7446" spans="1:6" x14ac:dyDescent="0.25">
      <c r="A7446" s="5" t="s">
        <v>249</v>
      </c>
      <c r="B7446" s="3" t="s">
        <v>243</v>
      </c>
      <c r="C7446" s="3" t="s">
        <v>104</v>
      </c>
      <c r="D7446" s="4">
        <v>728321.47467323276</v>
      </c>
      <c r="E7446" t="str">
        <f t="shared" si="232"/>
        <v>May</v>
      </c>
      <c r="F7446" t="str">
        <f t="shared" si="233"/>
        <v>2019</v>
      </c>
    </row>
    <row r="7447" spans="1:6" x14ac:dyDescent="0.25">
      <c r="A7447" s="5" t="s">
        <v>249</v>
      </c>
      <c r="B7447" s="3" t="s">
        <v>243</v>
      </c>
      <c r="C7447" s="3" t="s">
        <v>105</v>
      </c>
      <c r="D7447" s="4">
        <v>719473.62638092553</v>
      </c>
      <c r="E7447" t="str">
        <f t="shared" si="232"/>
        <v>Jun</v>
      </c>
      <c r="F7447" t="str">
        <f t="shared" si="233"/>
        <v>2019</v>
      </c>
    </row>
    <row r="7448" spans="1:6" x14ac:dyDescent="0.25">
      <c r="A7448" s="5" t="s">
        <v>249</v>
      </c>
      <c r="B7448" s="3" t="s">
        <v>243</v>
      </c>
      <c r="C7448" s="3" t="s">
        <v>106</v>
      </c>
      <c r="D7448" s="4">
        <v>704921.81096799439</v>
      </c>
      <c r="E7448" t="str">
        <f t="shared" si="232"/>
        <v>Jul</v>
      </c>
      <c r="F7448" t="str">
        <f t="shared" si="233"/>
        <v>2019</v>
      </c>
    </row>
    <row r="7449" spans="1:6" x14ac:dyDescent="0.25">
      <c r="A7449" s="5" t="s">
        <v>249</v>
      </c>
      <c r="B7449" s="3" t="s">
        <v>243</v>
      </c>
      <c r="C7449" s="3" t="s">
        <v>107</v>
      </c>
      <c r="D7449" s="4">
        <v>694488.17239303933</v>
      </c>
      <c r="E7449" t="str">
        <f t="shared" si="232"/>
        <v>Aug</v>
      </c>
      <c r="F7449" t="str">
        <f t="shared" si="233"/>
        <v>2019</v>
      </c>
    </row>
    <row r="7450" spans="1:6" x14ac:dyDescent="0.25">
      <c r="A7450" s="5" t="s">
        <v>249</v>
      </c>
      <c r="B7450" s="3" t="s">
        <v>243</v>
      </c>
      <c r="C7450" s="3" t="s">
        <v>108</v>
      </c>
      <c r="D7450" s="4">
        <v>679618.07155250222</v>
      </c>
      <c r="E7450" t="str">
        <f t="shared" si="232"/>
        <v>Sep</v>
      </c>
      <c r="F7450" t="str">
        <f t="shared" si="233"/>
        <v>2019</v>
      </c>
    </row>
    <row r="7451" spans="1:6" x14ac:dyDescent="0.25">
      <c r="A7451" s="5" t="s">
        <v>249</v>
      </c>
      <c r="B7451" s="3" t="s">
        <v>243</v>
      </c>
      <c r="C7451" s="3" t="s">
        <v>109</v>
      </c>
      <c r="D7451" s="4">
        <v>666743.71818059485</v>
      </c>
      <c r="E7451" t="str">
        <f t="shared" si="232"/>
        <v>Oct</v>
      </c>
      <c r="F7451" t="str">
        <f t="shared" si="233"/>
        <v>2019</v>
      </c>
    </row>
    <row r="7452" spans="1:6" x14ac:dyDescent="0.25">
      <c r="A7452" s="5" t="s">
        <v>249</v>
      </c>
      <c r="B7452" s="3" t="s">
        <v>243</v>
      </c>
      <c r="C7452" s="3" t="s">
        <v>110</v>
      </c>
      <c r="D7452" s="4">
        <v>657125.71335959609</v>
      </c>
      <c r="E7452" t="str">
        <f t="shared" si="232"/>
        <v>Nov</v>
      </c>
      <c r="F7452" t="str">
        <f t="shared" si="233"/>
        <v>2019</v>
      </c>
    </row>
    <row r="7453" spans="1:6" x14ac:dyDescent="0.25">
      <c r="A7453" s="5" t="s">
        <v>249</v>
      </c>
      <c r="B7453" s="3" t="s">
        <v>243</v>
      </c>
      <c r="C7453" s="3" t="s">
        <v>111</v>
      </c>
      <c r="D7453" s="4">
        <v>644568.65062513459</v>
      </c>
      <c r="E7453" t="str">
        <f t="shared" si="232"/>
        <v>Dec</v>
      </c>
      <c r="F7453" t="str">
        <f t="shared" si="233"/>
        <v>2019</v>
      </c>
    </row>
    <row r="7454" spans="1:6" x14ac:dyDescent="0.25">
      <c r="A7454" s="5" t="s">
        <v>249</v>
      </c>
      <c r="B7454" s="3" t="s">
        <v>243</v>
      </c>
      <c r="C7454" s="3" t="s">
        <v>112</v>
      </c>
      <c r="D7454" s="4">
        <v>627620.47514721181</v>
      </c>
      <c r="E7454" t="str">
        <f t="shared" si="232"/>
        <v>Jan</v>
      </c>
      <c r="F7454" t="str">
        <f t="shared" si="233"/>
        <v>2020</v>
      </c>
    </row>
    <row r="7455" spans="1:6" x14ac:dyDescent="0.25">
      <c r="A7455" s="5" t="s">
        <v>249</v>
      </c>
      <c r="B7455" s="3" t="s">
        <v>243</v>
      </c>
      <c r="C7455" s="3" t="s">
        <v>113</v>
      </c>
      <c r="D7455" s="4">
        <v>615234.13597455528</v>
      </c>
      <c r="E7455" t="str">
        <f t="shared" si="232"/>
        <v>Feb</v>
      </c>
      <c r="F7455" t="str">
        <f t="shared" si="233"/>
        <v>2020</v>
      </c>
    </row>
    <row r="7456" spans="1:6" x14ac:dyDescent="0.25">
      <c r="A7456" s="5" t="s">
        <v>249</v>
      </c>
      <c r="B7456" s="3" t="s">
        <v>243</v>
      </c>
      <c r="C7456" s="3" t="s">
        <v>114</v>
      </c>
      <c r="D7456" s="4">
        <v>605201.70296665141</v>
      </c>
      <c r="E7456" t="str">
        <f t="shared" si="232"/>
        <v>Mar</v>
      </c>
      <c r="F7456" t="str">
        <f t="shared" si="233"/>
        <v>2020</v>
      </c>
    </row>
    <row r="7457" spans="1:6" x14ac:dyDescent="0.25">
      <c r="A7457" s="5" t="s">
        <v>249</v>
      </c>
      <c r="B7457" s="3" t="s">
        <v>243</v>
      </c>
      <c r="C7457" s="3" t="s">
        <v>115</v>
      </c>
      <c r="D7457" s="4">
        <v>593018.78990407637</v>
      </c>
      <c r="E7457" t="str">
        <f t="shared" si="232"/>
        <v>Apr</v>
      </c>
      <c r="F7457" t="str">
        <f t="shared" si="233"/>
        <v>2020</v>
      </c>
    </row>
    <row r="7458" spans="1:6" x14ac:dyDescent="0.25">
      <c r="A7458" s="5" t="s">
        <v>249</v>
      </c>
      <c r="B7458" s="3" t="s">
        <v>243</v>
      </c>
      <c r="C7458" s="3" t="s">
        <v>116</v>
      </c>
      <c r="D7458" s="4">
        <v>584284.99078437313</v>
      </c>
      <c r="E7458" t="str">
        <f t="shared" si="232"/>
        <v>May</v>
      </c>
      <c r="F7458" t="str">
        <f t="shared" si="233"/>
        <v>2020</v>
      </c>
    </row>
    <row r="7459" spans="1:6" x14ac:dyDescent="0.25">
      <c r="A7459" s="5" t="s">
        <v>249</v>
      </c>
      <c r="B7459" s="3" t="s">
        <v>243</v>
      </c>
      <c r="C7459" s="3" t="s">
        <v>117</v>
      </c>
      <c r="D7459" s="4">
        <v>577046.92301322496</v>
      </c>
      <c r="E7459" t="str">
        <f t="shared" si="232"/>
        <v>Jun</v>
      </c>
      <c r="F7459" t="str">
        <f t="shared" si="233"/>
        <v>2020</v>
      </c>
    </row>
    <row r="7460" spans="1:6" x14ac:dyDescent="0.25">
      <c r="A7460" s="5" t="s">
        <v>249</v>
      </c>
      <c r="B7460" s="3" t="s">
        <v>243</v>
      </c>
      <c r="C7460" s="3" t="s">
        <v>118</v>
      </c>
      <c r="D7460" s="4">
        <v>559049.8796037283</v>
      </c>
      <c r="E7460" t="str">
        <f t="shared" si="232"/>
        <v>Jul</v>
      </c>
      <c r="F7460" t="str">
        <f t="shared" si="233"/>
        <v>2020</v>
      </c>
    </row>
    <row r="7461" spans="1:6" x14ac:dyDescent="0.25">
      <c r="A7461" s="5" t="s">
        <v>249</v>
      </c>
      <c r="B7461" s="3" t="s">
        <v>243</v>
      </c>
      <c r="C7461" s="3" t="s">
        <v>119</v>
      </c>
      <c r="D7461" s="4">
        <v>545320.57745683088</v>
      </c>
      <c r="E7461" t="str">
        <f t="shared" si="232"/>
        <v>Aug</v>
      </c>
      <c r="F7461" t="str">
        <f t="shared" si="233"/>
        <v>2020</v>
      </c>
    </row>
    <row r="7462" spans="1:6" x14ac:dyDescent="0.25">
      <c r="A7462" s="5" t="s">
        <v>249</v>
      </c>
      <c r="B7462" s="3" t="s">
        <v>243</v>
      </c>
      <c r="C7462" s="3" t="s">
        <v>120</v>
      </c>
      <c r="D7462" s="4">
        <v>535657.09852669551</v>
      </c>
      <c r="E7462" t="str">
        <f t="shared" si="232"/>
        <v>Sep</v>
      </c>
      <c r="F7462" t="str">
        <f t="shared" si="233"/>
        <v>2020</v>
      </c>
    </row>
    <row r="7463" spans="1:6" x14ac:dyDescent="0.25">
      <c r="A7463" s="5" t="s">
        <v>249</v>
      </c>
      <c r="B7463" s="3" t="s">
        <v>243</v>
      </c>
      <c r="C7463" s="3" t="s">
        <v>121</v>
      </c>
      <c r="D7463" s="4">
        <v>524156.70554667263</v>
      </c>
      <c r="E7463" t="str">
        <f t="shared" si="232"/>
        <v>Oct</v>
      </c>
      <c r="F7463" t="str">
        <f t="shared" si="233"/>
        <v>2020</v>
      </c>
    </row>
    <row r="7464" spans="1:6" x14ac:dyDescent="0.25">
      <c r="A7464" s="5" t="s">
        <v>249</v>
      </c>
      <c r="B7464" s="3" t="s">
        <v>243</v>
      </c>
      <c r="C7464" s="3" t="s">
        <v>122</v>
      </c>
      <c r="D7464" s="4">
        <v>511016.62967985845</v>
      </c>
      <c r="E7464" t="str">
        <f t="shared" si="232"/>
        <v>Nov</v>
      </c>
      <c r="F7464" t="str">
        <f t="shared" si="233"/>
        <v>2020</v>
      </c>
    </row>
    <row r="7465" spans="1:6" x14ac:dyDescent="0.25">
      <c r="A7465" s="5" t="s">
        <v>249</v>
      </c>
      <c r="B7465" s="3" t="s">
        <v>243</v>
      </c>
      <c r="C7465" s="3" t="s">
        <v>123</v>
      </c>
      <c r="D7465" s="4">
        <v>498408.50723345194</v>
      </c>
      <c r="E7465" t="str">
        <f t="shared" si="232"/>
        <v>Dec</v>
      </c>
      <c r="F7465" t="str">
        <f t="shared" si="233"/>
        <v>2020</v>
      </c>
    </row>
    <row r="7466" spans="1:6" x14ac:dyDescent="0.25">
      <c r="A7466" s="5" t="s">
        <v>249</v>
      </c>
      <c r="B7466" s="3" t="s">
        <v>243</v>
      </c>
      <c r="C7466" s="3" t="s">
        <v>124</v>
      </c>
      <c r="D7466" s="4">
        <v>484825.87202186196</v>
      </c>
      <c r="E7466" t="str">
        <f t="shared" si="232"/>
        <v>Jan</v>
      </c>
      <c r="F7466" t="str">
        <f t="shared" si="233"/>
        <v>2021</v>
      </c>
    </row>
    <row r="7467" spans="1:6" x14ac:dyDescent="0.25">
      <c r="A7467" s="5" t="s">
        <v>249</v>
      </c>
      <c r="B7467" s="3" t="s">
        <v>243</v>
      </c>
      <c r="C7467" s="3" t="s">
        <v>125</v>
      </c>
      <c r="D7467" s="4">
        <v>476693.22673971299</v>
      </c>
      <c r="E7467" t="str">
        <f t="shared" si="232"/>
        <v>Feb</v>
      </c>
      <c r="F7467" t="str">
        <f t="shared" si="233"/>
        <v>2021</v>
      </c>
    </row>
    <row r="7468" spans="1:6" x14ac:dyDescent="0.25">
      <c r="A7468" s="5" t="s">
        <v>249</v>
      </c>
      <c r="B7468" s="3" t="s">
        <v>243</v>
      </c>
      <c r="C7468" s="3" t="s">
        <v>126</v>
      </c>
      <c r="D7468" s="4">
        <v>467618.94715158106</v>
      </c>
      <c r="E7468" t="str">
        <f t="shared" si="232"/>
        <v>Mar</v>
      </c>
      <c r="F7468" t="str">
        <f t="shared" si="233"/>
        <v>2021</v>
      </c>
    </row>
    <row r="7469" spans="1:6" x14ac:dyDescent="0.25">
      <c r="A7469" s="5" t="s">
        <v>249</v>
      </c>
      <c r="B7469" s="3" t="s">
        <v>243</v>
      </c>
      <c r="C7469" s="3" t="s">
        <v>127</v>
      </c>
      <c r="D7469" s="4">
        <v>453163.2727289258</v>
      </c>
      <c r="E7469" t="str">
        <f t="shared" si="232"/>
        <v>Apr</v>
      </c>
      <c r="F7469" t="str">
        <f t="shared" si="233"/>
        <v>2021</v>
      </c>
    </row>
    <row r="7470" spans="1:6" x14ac:dyDescent="0.25">
      <c r="A7470" s="5" t="s">
        <v>249</v>
      </c>
      <c r="B7470" s="3" t="s">
        <v>243</v>
      </c>
      <c r="C7470" s="3" t="s">
        <v>128</v>
      </c>
      <c r="D7470" s="4">
        <v>444073.96928051912</v>
      </c>
      <c r="E7470" t="str">
        <f t="shared" si="232"/>
        <v>May</v>
      </c>
      <c r="F7470" t="str">
        <f t="shared" si="233"/>
        <v>2021</v>
      </c>
    </row>
    <row r="7471" spans="1:6" x14ac:dyDescent="0.25">
      <c r="A7471" s="5" t="s">
        <v>249</v>
      </c>
      <c r="B7471" s="3" t="s">
        <v>243</v>
      </c>
      <c r="C7471" s="3" t="s">
        <v>129</v>
      </c>
      <c r="D7471" s="4">
        <v>441782.35134572501</v>
      </c>
      <c r="E7471" t="str">
        <f t="shared" si="232"/>
        <v>Jun</v>
      </c>
      <c r="F7471" t="str">
        <f t="shared" si="233"/>
        <v>2021</v>
      </c>
    </row>
    <row r="7472" spans="1:6" x14ac:dyDescent="0.25">
      <c r="A7472" s="5" t="s">
        <v>249</v>
      </c>
      <c r="B7472" s="3" t="s">
        <v>243</v>
      </c>
      <c r="C7472" s="3" t="s">
        <v>130</v>
      </c>
      <c r="D7472" s="4">
        <v>397752.60799827625</v>
      </c>
      <c r="E7472" t="str">
        <f t="shared" si="232"/>
        <v>Jul</v>
      </c>
      <c r="F7472" t="str">
        <f t="shared" si="233"/>
        <v>2021</v>
      </c>
    </row>
    <row r="7473" spans="1:6" x14ac:dyDescent="0.25">
      <c r="A7473" s="5" t="s">
        <v>249</v>
      </c>
      <c r="B7473" s="3" t="s">
        <v>243</v>
      </c>
      <c r="C7473" s="3" t="s">
        <v>131</v>
      </c>
      <c r="D7473" s="4">
        <v>387354.1915908996</v>
      </c>
      <c r="E7473" t="str">
        <f t="shared" si="232"/>
        <v>Aug</v>
      </c>
      <c r="F7473" t="str">
        <f t="shared" si="233"/>
        <v>2021</v>
      </c>
    </row>
    <row r="7474" spans="1:6" x14ac:dyDescent="0.25">
      <c r="A7474" s="5" t="s">
        <v>249</v>
      </c>
      <c r="B7474" s="3" t="s">
        <v>243</v>
      </c>
      <c r="C7474" s="3" t="s">
        <v>132</v>
      </c>
      <c r="D7474" s="4">
        <v>377287.70128841599</v>
      </c>
      <c r="E7474" t="str">
        <f t="shared" si="232"/>
        <v>Sep</v>
      </c>
      <c r="F7474" t="str">
        <f t="shared" si="233"/>
        <v>2021</v>
      </c>
    </row>
    <row r="7475" spans="1:6" x14ac:dyDescent="0.25">
      <c r="A7475" s="5" t="s">
        <v>249</v>
      </c>
      <c r="B7475" s="3" t="s">
        <v>243</v>
      </c>
      <c r="C7475" s="3" t="s">
        <v>133</v>
      </c>
      <c r="D7475" s="4">
        <v>369240.22340639291</v>
      </c>
      <c r="E7475" t="str">
        <f t="shared" si="232"/>
        <v>Oct</v>
      </c>
      <c r="F7475" t="str">
        <f t="shared" si="233"/>
        <v>2021</v>
      </c>
    </row>
    <row r="7476" spans="1:6" x14ac:dyDescent="0.25">
      <c r="A7476" s="5" t="s">
        <v>249</v>
      </c>
      <c r="B7476" s="3" t="s">
        <v>243</v>
      </c>
      <c r="C7476" s="3" t="s">
        <v>134</v>
      </c>
      <c r="D7476" s="4">
        <v>360406.43107748078</v>
      </c>
      <c r="E7476" t="str">
        <f t="shared" si="232"/>
        <v>Nov</v>
      </c>
      <c r="F7476" t="str">
        <f t="shared" si="233"/>
        <v>2021</v>
      </c>
    </row>
    <row r="7477" spans="1:6" x14ac:dyDescent="0.25">
      <c r="A7477" s="5" t="s">
        <v>249</v>
      </c>
      <c r="B7477" s="3" t="s">
        <v>243</v>
      </c>
      <c r="C7477" s="3" t="s">
        <v>135</v>
      </c>
      <c r="D7477" s="4">
        <v>354148.48541098431</v>
      </c>
      <c r="E7477" t="str">
        <f t="shared" si="232"/>
        <v>Dec</v>
      </c>
      <c r="F7477" t="str">
        <f t="shared" si="233"/>
        <v>2021</v>
      </c>
    </row>
    <row r="7478" spans="1:6" x14ac:dyDescent="0.25">
      <c r="A7478" s="5" t="s">
        <v>249</v>
      </c>
      <c r="B7478" s="3" t="s">
        <v>243</v>
      </c>
      <c r="C7478" s="3" t="s">
        <v>136</v>
      </c>
      <c r="D7478" s="4">
        <v>346965.77658914652</v>
      </c>
      <c r="E7478" t="str">
        <f t="shared" si="232"/>
        <v>Jan</v>
      </c>
      <c r="F7478" t="str">
        <f t="shared" si="233"/>
        <v>2022</v>
      </c>
    </row>
    <row r="7479" spans="1:6" x14ac:dyDescent="0.25">
      <c r="A7479" s="5" t="s">
        <v>249</v>
      </c>
      <c r="B7479" s="3" t="s">
        <v>243</v>
      </c>
      <c r="C7479" s="3" t="s">
        <v>137</v>
      </c>
      <c r="D7479" s="4">
        <v>339857.00681112224</v>
      </c>
      <c r="E7479" t="str">
        <f t="shared" si="232"/>
        <v>Feb</v>
      </c>
      <c r="F7479" t="str">
        <f t="shared" si="233"/>
        <v>2022</v>
      </c>
    </row>
    <row r="7480" spans="1:6" x14ac:dyDescent="0.25">
      <c r="A7480" s="5" t="s">
        <v>249</v>
      </c>
      <c r="B7480" s="3" t="s">
        <v>243</v>
      </c>
      <c r="C7480" s="3" t="s">
        <v>138</v>
      </c>
      <c r="D7480" s="4">
        <v>334158.00684368255</v>
      </c>
      <c r="E7480" t="str">
        <f t="shared" si="232"/>
        <v>Mar</v>
      </c>
      <c r="F7480" t="str">
        <f t="shared" si="233"/>
        <v>2022</v>
      </c>
    </row>
    <row r="7481" spans="1:6" x14ac:dyDescent="0.25">
      <c r="A7481" s="5" t="s">
        <v>249</v>
      </c>
      <c r="B7481" s="3" t="s">
        <v>243</v>
      </c>
      <c r="C7481" s="3" t="s">
        <v>139</v>
      </c>
      <c r="D7481" s="4">
        <v>330554.45495937741</v>
      </c>
      <c r="E7481" t="str">
        <f t="shared" si="232"/>
        <v>Apr</v>
      </c>
      <c r="F7481" t="str">
        <f t="shared" si="233"/>
        <v>2022</v>
      </c>
    </row>
    <row r="7482" spans="1:6" x14ac:dyDescent="0.25">
      <c r="A7482" s="5" t="s">
        <v>249</v>
      </c>
      <c r="B7482" s="3" t="s">
        <v>243</v>
      </c>
      <c r="C7482" s="3" t="s">
        <v>140</v>
      </c>
      <c r="D7482" s="4">
        <v>322487.04751696973</v>
      </c>
      <c r="E7482" t="str">
        <f t="shared" si="232"/>
        <v>May</v>
      </c>
      <c r="F7482" t="str">
        <f t="shared" si="233"/>
        <v>2022</v>
      </c>
    </row>
    <row r="7483" spans="1:6" x14ac:dyDescent="0.25">
      <c r="A7483" s="5" t="s">
        <v>249</v>
      </c>
      <c r="B7483" s="3" t="s">
        <v>243</v>
      </c>
      <c r="C7483" s="3" t="s">
        <v>141</v>
      </c>
      <c r="D7483" s="4">
        <v>310206.80890749808</v>
      </c>
      <c r="E7483" t="str">
        <f t="shared" si="232"/>
        <v>Jun</v>
      </c>
      <c r="F7483" t="str">
        <f t="shared" si="233"/>
        <v>2022</v>
      </c>
    </row>
    <row r="7484" spans="1:6" x14ac:dyDescent="0.25">
      <c r="A7484" s="5" t="s">
        <v>249</v>
      </c>
      <c r="B7484" s="3" t="s">
        <v>243</v>
      </c>
      <c r="C7484" s="3" t="s">
        <v>142</v>
      </c>
      <c r="D7484" s="4">
        <v>208765.18682419474</v>
      </c>
      <c r="E7484" t="str">
        <f t="shared" si="232"/>
        <v>Jul</v>
      </c>
      <c r="F7484" t="str">
        <f t="shared" si="233"/>
        <v>2022</v>
      </c>
    </row>
    <row r="7485" spans="1:6" x14ac:dyDescent="0.25">
      <c r="A7485" s="5" t="s">
        <v>249</v>
      </c>
      <c r="B7485" s="3" t="s">
        <v>243</v>
      </c>
      <c r="C7485" s="3" t="s">
        <v>143</v>
      </c>
      <c r="D7485" s="4">
        <v>143094.45999162237</v>
      </c>
      <c r="E7485" t="str">
        <f t="shared" si="232"/>
        <v>Aug</v>
      </c>
      <c r="F7485" t="str">
        <f t="shared" si="233"/>
        <v>2022</v>
      </c>
    </row>
    <row r="7486" spans="1:6" x14ac:dyDescent="0.25">
      <c r="A7486" s="5" t="s">
        <v>249</v>
      </c>
      <c r="B7486" s="3" t="s">
        <v>243</v>
      </c>
      <c r="C7486" s="3" t="s">
        <v>144</v>
      </c>
      <c r="D7486" s="4">
        <v>139201.3923697673</v>
      </c>
      <c r="E7486" t="str">
        <f t="shared" si="232"/>
        <v>Sep</v>
      </c>
      <c r="F7486" t="str">
        <f t="shared" si="233"/>
        <v>2022</v>
      </c>
    </row>
    <row r="7487" spans="1:6" x14ac:dyDescent="0.25">
      <c r="A7487" s="5" t="s">
        <v>249</v>
      </c>
      <c r="B7487" s="3" t="s">
        <v>243</v>
      </c>
      <c r="C7487" s="3" t="s">
        <v>145</v>
      </c>
      <c r="D7487" s="4">
        <v>137308.11713049025</v>
      </c>
      <c r="E7487" t="str">
        <f t="shared" si="232"/>
        <v>Oct</v>
      </c>
      <c r="F7487" t="str">
        <f t="shared" si="233"/>
        <v>2022</v>
      </c>
    </row>
    <row r="7488" spans="1:6" x14ac:dyDescent="0.25">
      <c r="A7488" s="5" t="s">
        <v>249</v>
      </c>
      <c r="B7488" s="3" t="s">
        <v>243</v>
      </c>
      <c r="C7488" s="3" t="s">
        <v>146</v>
      </c>
      <c r="D7488" s="4">
        <v>99115.386444247648</v>
      </c>
      <c r="E7488" t="str">
        <f t="shared" si="232"/>
        <v>Nov</v>
      </c>
      <c r="F7488" t="str">
        <f t="shared" si="233"/>
        <v>2022</v>
      </c>
    </row>
    <row r="7489" spans="1:6" x14ac:dyDescent="0.25">
      <c r="A7489" s="5" t="s">
        <v>249</v>
      </c>
      <c r="B7489" s="3" t="s">
        <v>243</v>
      </c>
      <c r="C7489" s="3" t="s">
        <v>147</v>
      </c>
      <c r="D7489" s="4">
        <v>97974.777922342633</v>
      </c>
      <c r="E7489" t="str">
        <f t="shared" si="232"/>
        <v>Dec</v>
      </c>
      <c r="F7489" t="str">
        <f t="shared" si="233"/>
        <v>2022</v>
      </c>
    </row>
    <row r="7490" spans="1:6" x14ac:dyDescent="0.25">
      <c r="A7490" s="5" t="s">
        <v>249</v>
      </c>
      <c r="B7490" s="3" t="s">
        <v>243</v>
      </c>
      <c r="C7490" s="3" t="s">
        <v>148</v>
      </c>
      <c r="D7490" s="4">
        <v>96789.797876229088</v>
      </c>
      <c r="E7490" t="str">
        <f t="shared" si="232"/>
        <v>Jan</v>
      </c>
      <c r="F7490" t="str">
        <f t="shared" si="233"/>
        <v>2023</v>
      </c>
    </row>
    <row r="7491" spans="1:6" x14ac:dyDescent="0.25">
      <c r="A7491" s="5" t="s">
        <v>249</v>
      </c>
      <c r="B7491" s="3" t="s">
        <v>243</v>
      </c>
      <c r="C7491" s="3" t="s">
        <v>149</v>
      </c>
      <c r="D7491" s="4">
        <v>95652.627038821374</v>
      </c>
      <c r="E7491" t="str">
        <f t="shared" ref="E7491:E7554" si="234">MID(C7491,1,3)</f>
        <v>Feb</v>
      </c>
      <c r="F7491" t="str">
        <f t="shared" ref="F7491:F7554" si="235">MID(C7491,5,4)</f>
        <v>2023</v>
      </c>
    </row>
    <row r="7492" spans="1:6" x14ac:dyDescent="0.25">
      <c r="A7492" s="5" t="s">
        <v>249</v>
      </c>
      <c r="B7492" s="3" t="s">
        <v>243</v>
      </c>
      <c r="C7492" s="3" t="s">
        <v>150</v>
      </c>
      <c r="D7492" s="4">
        <v>94529.930417574491</v>
      </c>
      <c r="E7492" t="str">
        <f t="shared" si="234"/>
        <v>Mar</v>
      </c>
      <c r="F7492" t="str">
        <f t="shared" si="235"/>
        <v>2023</v>
      </c>
    </row>
    <row r="7493" spans="1:6" x14ac:dyDescent="0.25">
      <c r="A7493" s="5" t="s">
        <v>249</v>
      </c>
      <c r="B7493" s="3" t="s">
        <v>243</v>
      </c>
      <c r="C7493" s="3" t="s">
        <v>151</v>
      </c>
      <c r="D7493" s="4">
        <v>93421.494487338379</v>
      </c>
      <c r="E7493" t="str">
        <f t="shared" si="234"/>
        <v>Apr</v>
      </c>
      <c r="F7493" t="str">
        <f t="shared" si="235"/>
        <v>2023</v>
      </c>
    </row>
    <row r="7494" spans="1:6" x14ac:dyDescent="0.25">
      <c r="A7494" s="5" t="s">
        <v>249</v>
      </c>
      <c r="B7494" s="3" t="s">
        <v>243</v>
      </c>
      <c r="C7494" s="3" t="s">
        <v>152</v>
      </c>
      <c r="D7494" s="4">
        <v>92327.108045868052</v>
      </c>
      <c r="E7494" t="str">
        <f t="shared" si="234"/>
        <v>May</v>
      </c>
      <c r="F7494" t="str">
        <f t="shared" si="235"/>
        <v>2023</v>
      </c>
    </row>
    <row r="7495" spans="1:6" x14ac:dyDescent="0.25">
      <c r="A7495" s="5" t="s">
        <v>249</v>
      </c>
      <c r="B7495" s="3" t="s">
        <v>243</v>
      </c>
      <c r="C7495" s="3" t="s">
        <v>153</v>
      </c>
      <c r="D7495" s="4">
        <v>91246.565959634056</v>
      </c>
      <c r="E7495" t="str">
        <f t="shared" si="234"/>
        <v>Jun</v>
      </c>
      <c r="F7495" t="str">
        <f t="shared" si="235"/>
        <v>2023</v>
      </c>
    </row>
    <row r="7496" spans="1:6" x14ac:dyDescent="0.25">
      <c r="A7496" s="5" t="s">
        <v>249</v>
      </c>
      <c r="B7496" s="3" t="s">
        <v>243</v>
      </c>
      <c r="C7496" s="3" t="s">
        <v>154</v>
      </c>
      <c r="D7496" s="4">
        <v>90179.662272201778</v>
      </c>
      <c r="E7496" t="str">
        <f t="shared" si="234"/>
        <v>Jul</v>
      </c>
      <c r="F7496" t="str">
        <f t="shared" si="235"/>
        <v>2023</v>
      </c>
    </row>
    <row r="7497" spans="1:6" x14ac:dyDescent="0.25">
      <c r="A7497" s="5" t="s">
        <v>249</v>
      </c>
      <c r="B7497" s="3" t="s">
        <v>243</v>
      </c>
      <c r="C7497" s="3" t="s">
        <v>155</v>
      </c>
      <c r="D7497" s="4">
        <v>89126.196795852098</v>
      </c>
      <c r="E7497" t="str">
        <f t="shared" si="234"/>
        <v>Aug</v>
      </c>
      <c r="F7497" t="str">
        <f t="shared" si="235"/>
        <v>2023</v>
      </c>
    </row>
    <row r="7498" spans="1:6" x14ac:dyDescent="0.25">
      <c r="A7498" s="5" t="s">
        <v>249</v>
      </c>
      <c r="B7498" s="3" t="s">
        <v>243</v>
      </c>
      <c r="C7498" s="3" t="s">
        <v>156</v>
      </c>
      <c r="D7498" s="4">
        <v>88085.975811581375</v>
      </c>
      <c r="E7498" t="str">
        <f t="shared" si="234"/>
        <v>Sep</v>
      </c>
      <c r="F7498" t="str">
        <f t="shared" si="235"/>
        <v>2023</v>
      </c>
    </row>
    <row r="7499" spans="1:6" x14ac:dyDescent="0.25">
      <c r="A7499" s="5" t="s">
        <v>249</v>
      </c>
      <c r="B7499" s="3" t="s">
        <v>243</v>
      </c>
      <c r="C7499" s="3" t="s">
        <v>157</v>
      </c>
      <c r="D7499" s="4">
        <v>87058.803877480779</v>
      </c>
      <c r="E7499" t="str">
        <f t="shared" si="234"/>
        <v>Oct</v>
      </c>
      <c r="F7499" t="str">
        <f t="shared" si="235"/>
        <v>2023</v>
      </c>
    </row>
    <row r="7500" spans="1:6" x14ac:dyDescent="0.25">
      <c r="A7500" s="5" t="s">
        <v>249</v>
      </c>
      <c r="B7500" s="3" t="s">
        <v>243</v>
      </c>
      <c r="C7500" s="3" t="s">
        <v>158</v>
      </c>
      <c r="D7500" s="4">
        <v>86044.490958904411</v>
      </c>
      <c r="E7500" t="str">
        <f t="shared" si="234"/>
        <v>Nov</v>
      </c>
      <c r="F7500" t="str">
        <f t="shared" si="235"/>
        <v>2023</v>
      </c>
    </row>
    <row r="7501" spans="1:6" x14ac:dyDescent="0.25">
      <c r="A7501" s="5" t="s">
        <v>249</v>
      </c>
      <c r="B7501" s="3" t="s">
        <v>243</v>
      </c>
      <c r="C7501" s="3" t="s">
        <v>159</v>
      </c>
      <c r="D7501" s="4">
        <v>85042.851005564124</v>
      </c>
      <c r="E7501" t="str">
        <f t="shared" si="234"/>
        <v>Dec</v>
      </c>
      <c r="F7501" t="str">
        <f t="shared" si="235"/>
        <v>2023</v>
      </c>
    </row>
    <row r="7502" spans="1:6" x14ac:dyDescent="0.25">
      <c r="A7502" s="5" t="s">
        <v>249</v>
      </c>
      <c r="B7502" s="3" t="s">
        <v>243</v>
      </c>
      <c r="C7502" s="3" t="s">
        <v>160</v>
      </c>
      <c r="D7502" s="4">
        <v>84053.697467171762</v>
      </c>
      <c r="E7502" t="str">
        <f t="shared" si="234"/>
        <v>Jan</v>
      </c>
      <c r="F7502" t="str">
        <f t="shared" si="235"/>
        <v>2024</v>
      </c>
    </row>
    <row r="7503" spans="1:6" x14ac:dyDescent="0.25">
      <c r="A7503" s="5" t="s">
        <v>249</v>
      </c>
      <c r="B7503" s="3" t="s">
        <v>243</v>
      </c>
      <c r="C7503" s="3" t="s">
        <v>161</v>
      </c>
      <c r="D7503" s="4">
        <v>83076.850100702082</v>
      </c>
      <c r="E7503" t="str">
        <f t="shared" si="234"/>
        <v>Feb</v>
      </c>
      <c r="F7503" t="str">
        <f t="shared" si="235"/>
        <v>2024</v>
      </c>
    </row>
    <row r="7504" spans="1:6" x14ac:dyDescent="0.25">
      <c r="A7504" s="5" t="s">
        <v>249</v>
      </c>
      <c r="B7504" s="3" t="s">
        <v>243</v>
      </c>
      <c r="C7504" s="3" t="s">
        <v>162</v>
      </c>
      <c r="D7504" s="4">
        <v>82112.135254750494</v>
      </c>
      <c r="E7504" t="str">
        <f t="shared" si="234"/>
        <v>Mar</v>
      </c>
      <c r="F7504" t="str">
        <f t="shared" si="235"/>
        <v>2024</v>
      </c>
    </row>
    <row r="7505" spans="1:6" x14ac:dyDescent="0.25">
      <c r="A7505" s="5" t="s">
        <v>249</v>
      </c>
      <c r="B7505" s="3" t="s">
        <v>243</v>
      </c>
      <c r="C7505" s="3" t="s">
        <v>163</v>
      </c>
      <c r="D7505" s="4">
        <v>81159.373424839112</v>
      </c>
      <c r="E7505" t="str">
        <f t="shared" si="234"/>
        <v>Apr</v>
      </c>
      <c r="F7505" t="str">
        <f t="shared" si="235"/>
        <v>2024</v>
      </c>
    </row>
    <row r="7506" spans="1:6" x14ac:dyDescent="0.25">
      <c r="A7506" s="5" t="s">
        <v>249</v>
      </c>
      <c r="B7506" s="3" t="s">
        <v>243</v>
      </c>
      <c r="C7506" s="3" t="s">
        <v>164</v>
      </c>
      <c r="D7506" s="4">
        <v>80218.390536658248</v>
      </c>
      <c r="E7506" t="str">
        <f t="shared" si="234"/>
        <v>May</v>
      </c>
      <c r="F7506" t="str">
        <f t="shared" si="235"/>
        <v>2024</v>
      </c>
    </row>
    <row r="7507" spans="1:6" x14ac:dyDescent="0.25">
      <c r="A7507" s="5" t="s">
        <v>249</v>
      </c>
      <c r="B7507" s="3" t="s">
        <v>243</v>
      </c>
      <c r="C7507" s="3" t="s">
        <v>165</v>
      </c>
      <c r="D7507" s="4">
        <v>79289.023791876505</v>
      </c>
      <c r="E7507" t="str">
        <f t="shared" si="234"/>
        <v>Jun</v>
      </c>
      <c r="F7507" t="str">
        <f t="shared" si="235"/>
        <v>2024</v>
      </c>
    </row>
    <row r="7508" spans="1:6" x14ac:dyDescent="0.25">
      <c r="A7508" s="5" t="s">
        <v>249</v>
      </c>
      <c r="B7508" s="3" t="s">
        <v>243</v>
      </c>
      <c r="C7508" s="3" t="s">
        <v>166</v>
      </c>
      <c r="D7508" s="4">
        <v>78371.101977636688</v>
      </c>
      <c r="E7508" t="str">
        <f t="shared" si="234"/>
        <v>Jul</v>
      </c>
      <c r="F7508" t="str">
        <f t="shared" si="235"/>
        <v>2024</v>
      </c>
    </row>
    <row r="7509" spans="1:6" x14ac:dyDescent="0.25">
      <c r="A7509" s="5" t="s">
        <v>249</v>
      </c>
      <c r="B7509" s="3" t="s">
        <v>243</v>
      </c>
      <c r="C7509" s="3" t="s">
        <v>167</v>
      </c>
      <c r="D7509" s="4">
        <v>77464.463957060041</v>
      </c>
      <c r="E7509" t="str">
        <f t="shared" si="234"/>
        <v>Aug</v>
      </c>
      <c r="F7509" t="str">
        <f t="shared" si="235"/>
        <v>2024</v>
      </c>
    </row>
    <row r="7510" spans="1:6" x14ac:dyDescent="0.25">
      <c r="A7510" s="5" t="s">
        <v>249</v>
      </c>
      <c r="B7510" s="3" t="s">
        <v>243</v>
      </c>
      <c r="C7510" s="3" t="s">
        <v>168</v>
      </c>
      <c r="D7510" s="4">
        <v>76568.946347457415</v>
      </c>
      <c r="E7510" t="str">
        <f t="shared" si="234"/>
        <v>Sep</v>
      </c>
      <c r="F7510" t="str">
        <f t="shared" si="235"/>
        <v>2024</v>
      </c>
    </row>
    <row r="7511" spans="1:6" x14ac:dyDescent="0.25">
      <c r="A7511" s="5" t="s">
        <v>249</v>
      </c>
      <c r="B7511" s="3" t="s">
        <v>243</v>
      </c>
      <c r="C7511" s="3" t="s">
        <v>169</v>
      </c>
      <c r="D7511" s="4">
        <v>75684.389511950081</v>
      </c>
      <c r="E7511" t="str">
        <f t="shared" si="234"/>
        <v>Oct</v>
      </c>
      <c r="F7511" t="str">
        <f t="shared" si="235"/>
        <v>2024</v>
      </c>
    </row>
    <row r="7512" spans="1:6" x14ac:dyDescent="0.25">
      <c r="A7512" s="5" t="s">
        <v>249</v>
      </c>
      <c r="B7512" s="3" t="s">
        <v>243</v>
      </c>
      <c r="C7512" s="3" t="s">
        <v>170</v>
      </c>
      <c r="D7512" s="4">
        <v>74810.641305279845</v>
      </c>
      <c r="E7512" t="str">
        <f t="shared" si="234"/>
        <v>Nov</v>
      </c>
      <c r="F7512" t="str">
        <f t="shared" si="235"/>
        <v>2024</v>
      </c>
    </row>
    <row r="7513" spans="1:6" x14ac:dyDescent="0.25">
      <c r="A7513" s="5" t="s">
        <v>249</v>
      </c>
      <c r="B7513" s="3" t="s">
        <v>243</v>
      </c>
      <c r="C7513" s="3" t="s">
        <v>171</v>
      </c>
      <c r="D7513" s="4">
        <v>73947.543029115375</v>
      </c>
      <c r="E7513" t="str">
        <f t="shared" si="234"/>
        <v>Dec</v>
      </c>
      <c r="F7513" t="str">
        <f t="shared" si="235"/>
        <v>2024</v>
      </c>
    </row>
    <row r="7514" spans="1:6" x14ac:dyDescent="0.25">
      <c r="A7514" s="5" t="s">
        <v>249</v>
      </c>
      <c r="B7514" s="3" t="s">
        <v>243</v>
      </c>
      <c r="C7514" s="3" t="s">
        <v>172</v>
      </c>
      <c r="D7514" s="4">
        <v>73094.951291271762</v>
      </c>
      <c r="E7514" t="str">
        <f t="shared" si="234"/>
        <v>Jan</v>
      </c>
      <c r="F7514" t="str">
        <f t="shared" si="235"/>
        <v>2025</v>
      </c>
    </row>
    <row r="7515" spans="1:6" x14ac:dyDescent="0.25">
      <c r="A7515" s="5" t="s">
        <v>249</v>
      </c>
      <c r="B7515" s="3" t="s">
        <v>243</v>
      </c>
      <c r="C7515" s="3" t="s">
        <v>173</v>
      </c>
      <c r="D7515" s="4">
        <v>72252.708131965046</v>
      </c>
      <c r="E7515" t="str">
        <f t="shared" si="234"/>
        <v>Feb</v>
      </c>
      <c r="F7515" t="str">
        <f t="shared" si="235"/>
        <v>2025</v>
      </c>
    </row>
    <row r="7516" spans="1:6" x14ac:dyDescent="0.25">
      <c r="A7516" s="5" t="s">
        <v>249</v>
      </c>
      <c r="B7516" s="3" t="s">
        <v>243</v>
      </c>
      <c r="C7516" s="3" t="s">
        <v>174</v>
      </c>
      <c r="D7516" s="4">
        <v>71420.674143368116</v>
      </c>
      <c r="E7516" t="str">
        <f t="shared" si="234"/>
        <v>Mar</v>
      </c>
      <c r="F7516" t="str">
        <f t="shared" si="235"/>
        <v>2025</v>
      </c>
    </row>
    <row r="7517" spans="1:6" x14ac:dyDescent="0.25">
      <c r="A7517" s="5" t="s">
        <v>249</v>
      </c>
      <c r="B7517" s="3" t="s">
        <v>243</v>
      </c>
      <c r="C7517" s="3" t="s">
        <v>175</v>
      </c>
      <c r="D7517" s="4">
        <v>70598.702603127924</v>
      </c>
      <c r="E7517" t="str">
        <f t="shared" si="234"/>
        <v>Apr</v>
      </c>
      <c r="F7517" t="str">
        <f t="shared" si="235"/>
        <v>2025</v>
      </c>
    </row>
    <row r="7518" spans="1:6" x14ac:dyDescent="0.25">
      <c r="A7518" s="5" t="s">
        <v>249</v>
      </c>
      <c r="B7518" s="3" t="s">
        <v>243</v>
      </c>
      <c r="C7518" s="3" t="s">
        <v>176</v>
      </c>
      <c r="D7518" s="4">
        <v>69786.65408051222</v>
      </c>
      <c r="E7518" t="str">
        <f t="shared" si="234"/>
        <v>May</v>
      </c>
      <c r="F7518" t="str">
        <f t="shared" si="235"/>
        <v>2025</v>
      </c>
    </row>
    <row r="7519" spans="1:6" x14ac:dyDescent="0.25">
      <c r="A7519" s="5" t="s">
        <v>249</v>
      </c>
      <c r="B7519" s="3" t="s">
        <v>243</v>
      </c>
      <c r="C7519" s="3" t="s">
        <v>177</v>
      </c>
      <c r="D7519" s="4">
        <v>68984.384676073154</v>
      </c>
      <c r="E7519" t="str">
        <f t="shared" si="234"/>
        <v>Jun</v>
      </c>
      <c r="F7519" t="str">
        <f t="shared" si="235"/>
        <v>2025</v>
      </c>
    </row>
    <row r="7520" spans="1:6" x14ac:dyDescent="0.25">
      <c r="A7520" s="5" t="s">
        <v>249</v>
      </c>
      <c r="B7520" s="3" t="s">
        <v>243</v>
      </c>
      <c r="C7520" s="3" t="s">
        <v>178</v>
      </c>
      <c r="D7520" s="4">
        <v>68191.7611277939</v>
      </c>
      <c r="E7520" t="str">
        <f t="shared" si="234"/>
        <v>Jul</v>
      </c>
      <c r="F7520" t="str">
        <f t="shared" si="235"/>
        <v>2025</v>
      </c>
    </row>
    <row r="7521" spans="1:6" x14ac:dyDescent="0.25">
      <c r="A7521" s="5" t="s">
        <v>249</v>
      </c>
      <c r="B7521" s="3" t="s">
        <v>243</v>
      </c>
      <c r="C7521" s="3" t="s">
        <v>179</v>
      </c>
      <c r="D7521" s="4">
        <v>67408.648027847317</v>
      </c>
      <c r="E7521" t="str">
        <f t="shared" si="234"/>
        <v>Aug</v>
      </c>
      <c r="F7521" t="str">
        <f t="shared" si="235"/>
        <v>2025</v>
      </c>
    </row>
    <row r="7522" spans="1:6" x14ac:dyDescent="0.25">
      <c r="A7522" s="5" t="s">
        <v>249</v>
      </c>
      <c r="B7522" s="3" t="s">
        <v>243</v>
      </c>
      <c r="C7522" s="3" t="s">
        <v>180</v>
      </c>
      <c r="D7522" s="4">
        <v>66634.914575669129</v>
      </c>
      <c r="E7522" t="str">
        <f t="shared" si="234"/>
        <v>Sep</v>
      </c>
      <c r="F7522" t="str">
        <f t="shared" si="235"/>
        <v>2025</v>
      </c>
    </row>
    <row r="7523" spans="1:6" x14ac:dyDescent="0.25">
      <c r="A7523" s="5" t="s">
        <v>249</v>
      </c>
      <c r="B7523" s="3" t="s">
        <v>243</v>
      </c>
      <c r="C7523" s="3" t="s">
        <v>181</v>
      </c>
      <c r="D7523" s="4">
        <v>65870.424040527025</v>
      </c>
      <c r="E7523" t="str">
        <f t="shared" si="234"/>
        <v>Oct</v>
      </c>
      <c r="F7523" t="str">
        <f t="shared" si="235"/>
        <v>2025</v>
      </c>
    </row>
    <row r="7524" spans="1:6" x14ac:dyDescent="0.25">
      <c r="A7524" s="5" t="s">
        <v>249</v>
      </c>
      <c r="B7524" s="3" t="s">
        <v>243</v>
      </c>
      <c r="C7524" s="3" t="s">
        <v>182</v>
      </c>
      <c r="D7524" s="4">
        <v>65115.049706214522</v>
      </c>
      <c r="E7524" t="str">
        <f t="shared" si="234"/>
        <v>Nov</v>
      </c>
      <c r="F7524" t="str">
        <f t="shared" si="235"/>
        <v>2025</v>
      </c>
    </row>
    <row r="7525" spans="1:6" x14ac:dyDescent="0.25">
      <c r="A7525" s="5" t="s">
        <v>249</v>
      </c>
      <c r="B7525" s="3" t="s">
        <v>243</v>
      </c>
      <c r="C7525" s="3" t="s">
        <v>183</v>
      </c>
      <c r="D7525" s="4">
        <v>64368.670225240567</v>
      </c>
      <c r="E7525" t="str">
        <f t="shared" si="234"/>
        <v>Dec</v>
      </c>
      <c r="F7525" t="str">
        <f t="shared" si="235"/>
        <v>2025</v>
      </c>
    </row>
    <row r="7526" spans="1:6" x14ac:dyDescent="0.25">
      <c r="A7526" s="5" t="s">
        <v>249</v>
      </c>
      <c r="B7526" s="3" t="s">
        <v>243</v>
      </c>
      <c r="C7526" s="3" t="s">
        <v>184</v>
      </c>
      <c r="D7526" s="4">
        <v>63631.155474135747</v>
      </c>
      <c r="E7526" t="str">
        <f t="shared" si="234"/>
        <v>Jan</v>
      </c>
      <c r="F7526" t="str">
        <f t="shared" si="235"/>
        <v>2026</v>
      </c>
    </row>
    <row r="7527" spans="1:6" x14ac:dyDescent="0.25">
      <c r="A7527" s="5" t="s">
        <v>249</v>
      </c>
      <c r="B7527" s="3" t="s">
        <v>243</v>
      </c>
      <c r="C7527" s="3" t="s">
        <v>185</v>
      </c>
      <c r="D7527" s="4">
        <v>62902.383182503894</v>
      </c>
      <c r="E7527" t="str">
        <f t="shared" si="234"/>
        <v>Feb</v>
      </c>
      <c r="F7527" t="str">
        <f t="shared" si="235"/>
        <v>2026</v>
      </c>
    </row>
    <row r="7528" spans="1:6" x14ac:dyDescent="0.25">
      <c r="A7528" s="5" t="s">
        <v>249</v>
      </c>
      <c r="B7528" s="3" t="s">
        <v>243</v>
      </c>
      <c r="C7528" s="3" t="s">
        <v>186</v>
      </c>
      <c r="D7528" s="4">
        <v>62182.234402853996</v>
      </c>
      <c r="E7528" t="str">
        <f t="shared" si="234"/>
        <v>Mar</v>
      </c>
      <c r="F7528" t="str">
        <f t="shared" si="235"/>
        <v>2026</v>
      </c>
    </row>
    <row r="7529" spans="1:6" x14ac:dyDescent="0.25">
      <c r="A7529" s="5" t="s">
        <v>249</v>
      </c>
      <c r="B7529" s="3" t="s">
        <v>243</v>
      </c>
      <c r="C7529" s="3" t="s">
        <v>187</v>
      </c>
      <c r="D7529" s="4">
        <v>61470.589787695011</v>
      </c>
      <c r="E7529" t="str">
        <f t="shared" si="234"/>
        <v>Apr</v>
      </c>
      <c r="F7529" t="str">
        <f t="shared" si="235"/>
        <v>2026</v>
      </c>
    </row>
    <row r="7530" spans="1:6" x14ac:dyDescent="0.25">
      <c r="A7530" s="5" t="s">
        <v>249</v>
      </c>
      <c r="B7530" s="3" t="s">
        <v>243</v>
      </c>
      <c r="C7530" s="3" t="s">
        <v>189</v>
      </c>
      <c r="D7530" s="4">
        <v>60767.331850988521</v>
      </c>
      <c r="E7530" t="str">
        <f t="shared" si="234"/>
        <v>May</v>
      </c>
      <c r="F7530" t="str">
        <f t="shared" si="235"/>
        <v>2026</v>
      </c>
    </row>
    <row r="7531" spans="1:6" x14ac:dyDescent="0.25">
      <c r="A7531" s="5" t="s">
        <v>249</v>
      </c>
      <c r="B7531" s="3" t="s">
        <v>243</v>
      </c>
      <c r="C7531" s="3" t="s">
        <v>191</v>
      </c>
      <c r="D7531" s="4">
        <v>60072.345629601237</v>
      </c>
      <c r="E7531" t="str">
        <f t="shared" si="234"/>
        <v>Jun</v>
      </c>
      <c r="F7531" t="str">
        <f t="shared" si="235"/>
        <v>2026</v>
      </c>
    </row>
    <row r="7532" spans="1:6" x14ac:dyDescent="0.25">
      <c r="A7532" s="5" t="s">
        <v>249</v>
      </c>
      <c r="B7532" s="3" t="s">
        <v>243</v>
      </c>
      <c r="C7532" s="3" t="s">
        <v>192</v>
      </c>
      <c r="D7532" s="4">
        <v>59385.520267662789</v>
      </c>
      <c r="E7532" t="str">
        <f t="shared" si="234"/>
        <v>Jul</v>
      </c>
      <c r="F7532" t="str">
        <f t="shared" si="235"/>
        <v>2026</v>
      </c>
    </row>
    <row r="7533" spans="1:6" x14ac:dyDescent="0.25">
      <c r="A7533" s="5" t="s">
        <v>249</v>
      </c>
      <c r="B7533" s="3" t="s">
        <v>243</v>
      </c>
      <c r="C7533" s="3" t="s">
        <v>193</v>
      </c>
      <c r="D7533" s="4">
        <v>58706.734810419272</v>
      </c>
      <c r="E7533" t="str">
        <f t="shared" si="234"/>
        <v>Aug</v>
      </c>
      <c r="F7533" t="str">
        <f t="shared" si="235"/>
        <v>2026</v>
      </c>
    </row>
    <row r="7534" spans="1:6" x14ac:dyDescent="0.25">
      <c r="A7534" s="5" t="s">
        <v>249</v>
      </c>
      <c r="B7534" s="3" t="s">
        <v>243</v>
      </c>
      <c r="C7534" s="3" t="s">
        <v>194</v>
      </c>
      <c r="D7534" s="4">
        <v>58035.89073943127</v>
      </c>
      <c r="E7534" t="str">
        <f t="shared" si="234"/>
        <v>Sep</v>
      </c>
      <c r="F7534" t="str">
        <f t="shared" si="235"/>
        <v>2026</v>
      </c>
    </row>
    <row r="7535" spans="1:6" x14ac:dyDescent="0.25">
      <c r="A7535" s="5" t="s">
        <v>249</v>
      </c>
      <c r="B7535" s="3" t="s">
        <v>243</v>
      </c>
      <c r="C7535" s="3" t="s">
        <v>195</v>
      </c>
      <c r="D7535" s="4">
        <v>57372.877075923258</v>
      </c>
      <c r="E7535" t="str">
        <f t="shared" si="234"/>
        <v>Oct</v>
      </c>
      <c r="F7535" t="str">
        <f t="shared" si="235"/>
        <v>2026</v>
      </c>
    </row>
    <row r="7536" spans="1:6" x14ac:dyDescent="0.25">
      <c r="A7536" s="5" t="s">
        <v>249</v>
      </c>
      <c r="B7536" s="3" t="s">
        <v>243</v>
      </c>
      <c r="C7536" s="3" t="s">
        <v>196</v>
      </c>
      <c r="D7536" s="4">
        <v>56717.582118214545</v>
      </c>
      <c r="E7536" t="str">
        <f t="shared" si="234"/>
        <v>Nov</v>
      </c>
      <c r="F7536" t="str">
        <f t="shared" si="235"/>
        <v>2026</v>
      </c>
    </row>
    <row r="7537" spans="1:6" x14ac:dyDescent="0.25">
      <c r="A7537" s="5" t="s">
        <v>249</v>
      </c>
      <c r="B7537" s="3" t="s">
        <v>243</v>
      </c>
      <c r="C7537" s="3" t="s">
        <v>197</v>
      </c>
      <c r="D7537" s="4">
        <v>56069.902717697682</v>
      </c>
      <c r="E7537" t="str">
        <f t="shared" si="234"/>
        <v>Dec</v>
      </c>
      <c r="F7537" t="str">
        <f t="shared" si="235"/>
        <v>2026</v>
      </c>
    </row>
    <row r="7538" spans="1:6" x14ac:dyDescent="0.25">
      <c r="A7538" s="5" t="s">
        <v>249</v>
      </c>
      <c r="B7538" s="3" t="s">
        <v>243</v>
      </c>
      <c r="C7538" s="3" t="s">
        <v>198</v>
      </c>
      <c r="D7538" s="4">
        <v>55429.736887217769</v>
      </c>
      <c r="E7538" t="str">
        <f t="shared" si="234"/>
        <v>Jan</v>
      </c>
      <c r="F7538" t="str">
        <f t="shared" si="235"/>
        <v>2027</v>
      </c>
    </row>
    <row r="7539" spans="1:6" x14ac:dyDescent="0.25">
      <c r="A7539" s="5" t="s">
        <v>249</v>
      </c>
      <c r="B7539" s="3" t="s">
        <v>243</v>
      </c>
      <c r="C7539" s="3" t="s">
        <v>199</v>
      </c>
      <c r="D7539" s="4">
        <v>54796.987446882835</v>
      </c>
      <c r="E7539" t="str">
        <f t="shared" si="234"/>
        <v>Feb</v>
      </c>
      <c r="F7539" t="str">
        <f t="shared" si="235"/>
        <v>2027</v>
      </c>
    </row>
    <row r="7540" spans="1:6" x14ac:dyDescent="0.25">
      <c r="A7540" s="5" t="s">
        <v>249</v>
      </c>
      <c r="B7540" s="3" t="s">
        <v>243</v>
      </c>
      <c r="C7540" s="3" t="s">
        <v>200</v>
      </c>
      <c r="D7540" s="4">
        <v>54171.545156464774</v>
      </c>
      <c r="E7540" t="str">
        <f t="shared" si="234"/>
        <v>Mar</v>
      </c>
      <c r="F7540" t="str">
        <f t="shared" si="235"/>
        <v>2027</v>
      </c>
    </row>
    <row r="7541" spans="1:6" x14ac:dyDescent="0.25">
      <c r="A7541" s="5" t="s">
        <v>249</v>
      </c>
      <c r="B7541" s="3" t="s">
        <v>243</v>
      </c>
      <c r="C7541" s="3" t="s">
        <v>201</v>
      </c>
      <c r="D7541" s="4">
        <v>53553.316458976769</v>
      </c>
      <c r="E7541" t="str">
        <f t="shared" si="234"/>
        <v>Apr</v>
      </c>
      <c r="F7541" t="str">
        <f t="shared" si="235"/>
        <v>2027</v>
      </c>
    </row>
    <row r="7542" spans="1:6" x14ac:dyDescent="0.25">
      <c r="A7542" s="5" t="s">
        <v>249</v>
      </c>
      <c r="B7542" s="3" t="s">
        <v>243</v>
      </c>
      <c r="C7542" s="3" t="s">
        <v>202</v>
      </c>
      <c r="D7542" s="4">
        <v>52942.203913074271</v>
      </c>
      <c r="E7542" t="str">
        <f t="shared" si="234"/>
        <v>May</v>
      </c>
      <c r="F7542" t="str">
        <f t="shared" si="235"/>
        <v>2027</v>
      </c>
    </row>
    <row r="7543" spans="1:6" x14ac:dyDescent="0.25">
      <c r="A7543" s="5" t="s">
        <v>249</v>
      </c>
      <c r="B7543" s="3" t="s">
        <v>243</v>
      </c>
      <c r="C7543" s="3" t="s">
        <v>203</v>
      </c>
      <c r="D7543" s="4">
        <v>52338.111115960128</v>
      </c>
      <c r="E7543" t="str">
        <f t="shared" si="234"/>
        <v>Jun</v>
      </c>
      <c r="F7543" t="str">
        <f t="shared" si="235"/>
        <v>2027</v>
      </c>
    </row>
    <row r="7544" spans="1:6" x14ac:dyDescent="0.25">
      <c r="A7544" s="5" t="s">
        <v>249</v>
      </c>
      <c r="B7544" s="3" t="s">
        <v>243</v>
      </c>
      <c r="C7544" s="3" t="s">
        <v>204</v>
      </c>
      <c r="D7544" s="4">
        <v>786.38560340446054</v>
      </c>
      <c r="E7544" t="str">
        <f t="shared" si="234"/>
        <v>Jul</v>
      </c>
      <c r="F7544" t="str">
        <f t="shared" si="235"/>
        <v>2027</v>
      </c>
    </row>
    <row r="7545" spans="1:6" x14ac:dyDescent="0.25">
      <c r="A7545" s="5" t="s">
        <v>249</v>
      </c>
      <c r="B7545" s="3" t="s">
        <v>244</v>
      </c>
      <c r="C7545" s="3" t="s">
        <v>23</v>
      </c>
      <c r="D7545" s="4">
        <v>6525130.7974509932</v>
      </c>
      <c r="E7545" t="str">
        <f t="shared" si="234"/>
        <v>Aug</v>
      </c>
      <c r="F7545" t="str">
        <f t="shared" si="235"/>
        <v>2012</v>
      </c>
    </row>
    <row r="7546" spans="1:6" x14ac:dyDescent="0.25">
      <c r="A7546" s="5" t="s">
        <v>249</v>
      </c>
      <c r="B7546" s="3" t="s">
        <v>244</v>
      </c>
      <c r="C7546" s="3" t="s">
        <v>24</v>
      </c>
      <c r="D7546" s="4">
        <v>9505929.5645874701</v>
      </c>
      <c r="E7546" t="str">
        <f t="shared" si="234"/>
        <v>Sep</v>
      </c>
      <c r="F7546" t="str">
        <f t="shared" si="235"/>
        <v>2012</v>
      </c>
    </row>
    <row r="7547" spans="1:6" x14ac:dyDescent="0.25">
      <c r="A7547" s="5" t="s">
        <v>249</v>
      </c>
      <c r="B7547" s="3" t="s">
        <v>244</v>
      </c>
      <c r="C7547" s="3" t="s">
        <v>25</v>
      </c>
      <c r="D7547" s="4">
        <v>9396380.8116032816</v>
      </c>
      <c r="E7547" t="str">
        <f t="shared" si="234"/>
        <v>Oct</v>
      </c>
      <c r="F7547" t="str">
        <f t="shared" si="235"/>
        <v>2012</v>
      </c>
    </row>
    <row r="7548" spans="1:6" x14ac:dyDescent="0.25">
      <c r="A7548" s="5" t="s">
        <v>249</v>
      </c>
      <c r="B7548" s="3" t="s">
        <v>244</v>
      </c>
      <c r="C7548" s="3" t="s">
        <v>26</v>
      </c>
      <c r="D7548" s="4">
        <v>7314569.9388744216</v>
      </c>
      <c r="E7548" t="str">
        <f t="shared" si="234"/>
        <v>Nov</v>
      </c>
      <c r="F7548" t="str">
        <f t="shared" si="235"/>
        <v>2012</v>
      </c>
    </row>
    <row r="7549" spans="1:6" x14ac:dyDescent="0.25">
      <c r="A7549" s="5" t="s">
        <v>249</v>
      </c>
      <c r="B7549" s="3" t="s">
        <v>244</v>
      </c>
      <c r="C7549" s="3" t="s">
        <v>27</v>
      </c>
      <c r="D7549" s="4">
        <v>6153391.3280370571</v>
      </c>
      <c r="E7549" t="str">
        <f t="shared" si="234"/>
        <v>Dec</v>
      </c>
      <c r="F7549" t="str">
        <f t="shared" si="235"/>
        <v>2012</v>
      </c>
    </row>
    <row r="7550" spans="1:6" x14ac:dyDescent="0.25">
      <c r="A7550" s="5" t="s">
        <v>249</v>
      </c>
      <c r="B7550" s="3" t="s">
        <v>244</v>
      </c>
      <c r="C7550" s="3" t="s">
        <v>28</v>
      </c>
      <c r="D7550" s="4">
        <v>5357281.1293913387</v>
      </c>
      <c r="E7550" t="str">
        <f t="shared" si="234"/>
        <v>Jan</v>
      </c>
      <c r="F7550" t="str">
        <f t="shared" si="235"/>
        <v>2013</v>
      </c>
    </row>
    <row r="7551" spans="1:6" x14ac:dyDescent="0.25">
      <c r="A7551" s="5" t="s">
        <v>249</v>
      </c>
      <c r="B7551" s="3" t="s">
        <v>244</v>
      </c>
      <c r="C7551" s="3" t="s">
        <v>29</v>
      </c>
      <c r="D7551" s="4">
        <v>4676009.1517453631</v>
      </c>
      <c r="E7551" t="str">
        <f t="shared" si="234"/>
        <v>Feb</v>
      </c>
      <c r="F7551" t="str">
        <f t="shared" si="235"/>
        <v>2013</v>
      </c>
    </row>
    <row r="7552" spans="1:6" x14ac:dyDescent="0.25">
      <c r="A7552" s="5" t="s">
        <v>249</v>
      </c>
      <c r="B7552" s="3" t="s">
        <v>244</v>
      </c>
      <c r="C7552" s="3" t="s">
        <v>30</v>
      </c>
      <c r="D7552" s="4">
        <v>4319429.9556873664</v>
      </c>
      <c r="E7552" t="str">
        <f t="shared" si="234"/>
        <v>Mar</v>
      </c>
      <c r="F7552" t="str">
        <f t="shared" si="235"/>
        <v>2013</v>
      </c>
    </row>
    <row r="7553" spans="1:6" x14ac:dyDescent="0.25">
      <c r="A7553" s="5" t="s">
        <v>249</v>
      </c>
      <c r="B7553" s="3" t="s">
        <v>244</v>
      </c>
      <c r="C7553" s="3" t="s">
        <v>31</v>
      </c>
      <c r="D7553" s="4">
        <v>4086393.2911396027</v>
      </c>
      <c r="E7553" t="str">
        <f t="shared" si="234"/>
        <v>Apr</v>
      </c>
      <c r="F7553" t="str">
        <f t="shared" si="235"/>
        <v>2013</v>
      </c>
    </row>
    <row r="7554" spans="1:6" x14ac:dyDescent="0.25">
      <c r="A7554" s="5" t="s">
        <v>249</v>
      </c>
      <c r="B7554" s="3" t="s">
        <v>244</v>
      </c>
      <c r="C7554" s="3" t="s">
        <v>32</v>
      </c>
      <c r="D7554" s="4">
        <v>4019938.3138032677</v>
      </c>
      <c r="E7554" t="str">
        <f t="shared" si="234"/>
        <v>May</v>
      </c>
      <c r="F7554" t="str">
        <f t="shared" si="235"/>
        <v>2013</v>
      </c>
    </row>
    <row r="7555" spans="1:6" x14ac:dyDescent="0.25">
      <c r="A7555" s="5" t="s">
        <v>249</v>
      </c>
      <c r="B7555" s="3" t="s">
        <v>244</v>
      </c>
      <c r="C7555" s="3" t="s">
        <v>33</v>
      </c>
      <c r="D7555" s="4">
        <v>4025186.4934898028</v>
      </c>
      <c r="E7555" t="str">
        <f t="shared" ref="E7555:E7618" si="236">MID(C7555,1,3)</f>
        <v>Jun</v>
      </c>
      <c r="F7555" t="str">
        <f t="shared" ref="F7555:F7618" si="237">MID(C7555,5,4)</f>
        <v>2013</v>
      </c>
    </row>
    <row r="7556" spans="1:6" x14ac:dyDescent="0.25">
      <c r="A7556" s="5" t="s">
        <v>249</v>
      </c>
      <c r="B7556" s="3" t="s">
        <v>244</v>
      </c>
      <c r="C7556" s="3" t="s">
        <v>34</v>
      </c>
      <c r="D7556" s="4">
        <v>3985006.4020283679</v>
      </c>
      <c r="E7556" t="str">
        <f t="shared" si="236"/>
        <v>Jul</v>
      </c>
      <c r="F7556" t="str">
        <f t="shared" si="237"/>
        <v>2013</v>
      </c>
    </row>
    <row r="7557" spans="1:6" x14ac:dyDescent="0.25">
      <c r="A7557" s="5" t="s">
        <v>249</v>
      </c>
      <c r="B7557" s="3" t="s">
        <v>244</v>
      </c>
      <c r="C7557" s="3" t="s">
        <v>35</v>
      </c>
      <c r="D7557" s="4">
        <v>3929956.4089618274</v>
      </c>
      <c r="E7557" t="str">
        <f t="shared" si="236"/>
        <v>Aug</v>
      </c>
      <c r="F7557" t="str">
        <f t="shared" si="237"/>
        <v>2013</v>
      </c>
    </row>
    <row r="7558" spans="1:6" x14ac:dyDescent="0.25">
      <c r="A7558" s="5" t="s">
        <v>249</v>
      </c>
      <c r="B7558" s="3" t="s">
        <v>244</v>
      </c>
      <c r="C7558" s="3" t="s">
        <v>36</v>
      </c>
      <c r="D7558" s="4">
        <v>3855281.7438953691</v>
      </c>
      <c r="E7558" t="str">
        <f t="shared" si="236"/>
        <v>Sep</v>
      </c>
      <c r="F7558" t="str">
        <f t="shared" si="237"/>
        <v>2013</v>
      </c>
    </row>
    <row r="7559" spans="1:6" x14ac:dyDescent="0.25">
      <c r="A7559" s="5" t="s">
        <v>249</v>
      </c>
      <c r="B7559" s="3" t="s">
        <v>244</v>
      </c>
      <c r="C7559" s="3" t="s">
        <v>37</v>
      </c>
      <c r="D7559" s="4">
        <v>3759810.2167814681</v>
      </c>
      <c r="E7559" t="str">
        <f t="shared" si="236"/>
        <v>Oct</v>
      </c>
      <c r="F7559" t="str">
        <f t="shared" si="237"/>
        <v>2013</v>
      </c>
    </row>
    <row r="7560" spans="1:6" x14ac:dyDescent="0.25">
      <c r="A7560" s="5" t="s">
        <v>249</v>
      </c>
      <c r="B7560" s="3" t="s">
        <v>244</v>
      </c>
      <c r="C7560" s="3" t="s">
        <v>38</v>
      </c>
      <c r="D7560" s="4">
        <v>3660920.3641322879</v>
      </c>
      <c r="E7560" t="str">
        <f t="shared" si="236"/>
        <v>Nov</v>
      </c>
      <c r="F7560" t="str">
        <f t="shared" si="237"/>
        <v>2013</v>
      </c>
    </row>
    <row r="7561" spans="1:6" x14ac:dyDescent="0.25">
      <c r="A7561" s="5" t="s">
        <v>249</v>
      </c>
      <c r="B7561" s="3" t="s">
        <v>244</v>
      </c>
      <c r="C7561" s="3" t="s">
        <v>39</v>
      </c>
      <c r="D7561" s="4">
        <v>3554030.4148208015</v>
      </c>
      <c r="E7561" t="str">
        <f t="shared" si="236"/>
        <v>Dec</v>
      </c>
      <c r="F7561" t="str">
        <f t="shared" si="237"/>
        <v>2013</v>
      </c>
    </row>
    <row r="7562" spans="1:6" x14ac:dyDescent="0.25">
      <c r="A7562" s="5" t="s">
        <v>249</v>
      </c>
      <c r="B7562" s="3" t="s">
        <v>244</v>
      </c>
      <c r="C7562" s="3" t="s">
        <v>40</v>
      </c>
      <c r="D7562" s="4">
        <v>3430854.5095141432</v>
      </c>
      <c r="E7562" t="str">
        <f t="shared" si="236"/>
        <v>Jan</v>
      </c>
      <c r="F7562" t="str">
        <f t="shared" si="237"/>
        <v>2014</v>
      </c>
    </row>
    <row r="7563" spans="1:6" x14ac:dyDescent="0.25">
      <c r="A7563" s="5" t="s">
        <v>249</v>
      </c>
      <c r="B7563" s="3" t="s">
        <v>244</v>
      </c>
      <c r="C7563" s="3" t="s">
        <v>41</v>
      </c>
      <c r="D7563" s="4">
        <v>3211026.4056529664</v>
      </c>
      <c r="E7563" t="str">
        <f t="shared" si="236"/>
        <v>Feb</v>
      </c>
      <c r="F7563" t="str">
        <f t="shared" si="237"/>
        <v>2014</v>
      </c>
    </row>
    <row r="7564" spans="1:6" x14ac:dyDescent="0.25">
      <c r="A7564" s="5" t="s">
        <v>249</v>
      </c>
      <c r="B7564" s="3" t="s">
        <v>244</v>
      </c>
      <c r="C7564" s="3" t="s">
        <v>42</v>
      </c>
      <c r="D7564" s="4">
        <v>3038882.0765221156</v>
      </c>
      <c r="E7564" t="str">
        <f t="shared" si="236"/>
        <v>Mar</v>
      </c>
      <c r="F7564" t="str">
        <f t="shared" si="237"/>
        <v>2014</v>
      </c>
    </row>
    <row r="7565" spans="1:6" x14ac:dyDescent="0.25">
      <c r="A7565" s="5" t="s">
        <v>249</v>
      </c>
      <c r="B7565" s="3" t="s">
        <v>244</v>
      </c>
      <c r="C7565" s="3" t="s">
        <v>43</v>
      </c>
      <c r="D7565" s="4">
        <v>2844603.7546038101</v>
      </c>
      <c r="E7565" t="str">
        <f t="shared" si="236"/>
        <v>Apr</v>
      </c>
      <c r="F7565" t="str">
        <f t="shared" si="237"/>
        <v>2014</v>
      </c>
    </row>
    <row r="7566" spans="1:6" x14ac:dyDescent="0.25">
      <c r="A7566" s="5" t="s">
        <v>249</v>
      </c>
      <c r="B7566" s="3" t="s">
        <v>244</v>
      </c>
      <c r="C7566" s="3" t="s">
        <v>44</v>
      </c>
      <c r="D7566" s="4">
        <v>2655105.3383756448</v>
      </c>
      <c r="E7566" t="str">
        <f t="shared" si="236"/>
        <v>May</v>
      </c>
      <c r="F7566" t="str">
        <f t="shared" si="237"/>
        <v>2014</v>
      </c>
    </row>
    <row r="7567" spans="1:6" x14ac:dyDescent="0.25">
      <c r="A7567" s="5" t="s">
        <v>249</v>
      </c>
      <c r="B7567" s="3" t="s">
        <v>244</v>
      </c>
      <c r="C7567" s="3" t="s">
        <v>45</v>
      </c>
      <c r="D7567" s="4">
        <v>2465721.1192113934</v>
      </c>
      <c r="E7567" t="str">
        <f t="shared" si="236"/>
        <v>Jun</v>
      </c>
      <c r="F7567" t="str">
        <f t="shared" si="237"/>
        <v>2014</v>
      </c>
    </row>
    <row r="7568" spans="1:6" x14ac:dyDescent="0.25">
      <c r="A7568" s="5" t="s">
        <v>249</v>
      </c>
      <c r="B7568" s="3" t="s">
        <v>244</v>
      </c>
      <c r="C7568" s="3" t="s">
        <v>46</v>
      </c>
      <c r="D7568" s="4">
        <v>2285589.7182248691</v>
      </c>
      <c r="E7568" t="str">
        <f t="shared" si="236"/>
        <v>Jul</v>
      </c>
      <c r="F7568" t="str">
        <f t="shared" si="237"/>
        <v>2014</v>
      </c>
    </row>
    <row r="7569" spans="1:6" x14ac:dyDescent="0.25">
      <c r="A7569" s="5" t="s">
        <v>249</v>
      </c>
      <c r="B7569" s="3" t="s">
        <v>244</v>
      </c>
      <c r="C7569" s="3" t="s">
        <v>47</v>
      </c>
      <c r="D7569" s="4">
        <v>2116373.3088681623</v>
      </c>
      <c r="E7569" t="str">
        <f t="shared" si="236"/>
        <v>Aug</v>
      </c>
      <c r="F7569" t="str">
        <f t="shared" si="237"/>
        <v>2014</v>
      </c>
    </row>
    <row r="7570" spans="1:6" x14ac:dyDescent="0.25">
      <c r="A7570" s="5" t="s">
        <v>249</v>
      </c>
      <c r="B7570" s="3" t="s">
        <v>244</v>
      </c>
      <c r="C7570" s="3" t="s">
        <v>48</v>
      </c>
      <c r="D7570" s="4">
        <v>1959180.5467825574</v>
      </c>
      <c r="E7570" t="str">
        <f t="shared" si="236"/>
        <v>Sep</v>
      </c>
      <c r="F7570" t="str">
        <f t="shared" si="237"/>
        <v>2014</v>
      </c>
    </row>
    <row r="7571" spans="1:6" x14ac:dyDescent="0.25">
      <c r="A7571" s="5" t="s">
        <v>249</v>
      </c>
      <c r="B7571" s="3" t="s">
        <v>244</v>
      </c>
      <c r="C7571" s="3" t="s">
        <v>49</v>
      </c>
      <c r="D7571" s="4">
        <v>1811781.1446026361</v>
      </c>
      <c r="E7571" t="str">
        <f t="shared" si="236"/>
        <v>Oct</v>
      </c>
      <c r="F7571" t="str">
        <f t="shared" si="237"/>
        <v>2014</v>
      </c>
    </row>
    <row r="7572" spans="1:6" x14ac:dyDescent="0.25">
      <c r="A7572" s="5" t="s">
        <v>249</v>
      </c>
      <c r="B7572" s="3" t="s">
        <v>244</v>
      </c>
      <c r="C7572" s="3" t="s">
        <v>50</v>
      </c>
      <c r="D7572" s="4">
        <v>1687180.5683369311</v>
      </c>
      <c r="E7572" t="str">
        <f t="shared" si="236"/>
        <v>Nov</v>
      </c>
      <c r="F7572" t="str">
        <f t="shared" si="237"/>
        <v>2014</v>
      </c>
    </row>
    <row r="7573" spans="1:6" x14ac:dyDescent="0.25">
      <c r="A7573" s="5" t="s">
        <v>249</v>
      </c>
      <c r="B7573" s="3" t="s">
        <v>244</v>
      </c>
      <c r="C7573" s="3" t="s">
        <v>51</v>
      </c>
      <c r="D7573" s="4">
        <v>1588114.3964283303</v>
      </c>
      <c r="E7573" t="str">
        <f t="shared" si="236"/>
        <v>Dec</v>
      </c>
      <c r="F7573" t="str">
        <f t="shared" si="237"/>
        <v>2014</v>
      </c>
    </row>
    <row r="7574" spans="1:6" x14ac:dyDescent="0.25">
      <c r="A7574" s="5" t="s">
        <v>249</v>
      </c>
      <c r="B7574" s="3" t="s">
        <v>244</v>
      </c>
      <c r="C7574" s="3" t="s">
        <v>52</v>
      </c>
      <c r="D7574" s="4">
        <v>1513603.4538153596</v>
      </c>
      <c r="E7574" t="str">
        <f t="shared" si="236"/>
        <v>Jan</v>
      </c>
      <c r="F7574" t="str">
        <f t="shared" si="237"/>
        <v>2015</v>
      </c>
    </row>
    <row r="7575" spans="1:6" x14ac:dyDescent="0.25">
      <c r="A7575" s="5" t="s">
        <v>249</v>
      </c>
      <c r="B7575" s="3" t="s">
        <v>244</v>
      </c>
      <c r="C7575" s="3" t="s">
        <v>53</v>
      </c>
      <c r="D7575" s="4">
        <v>1434276.9993132062</v>
      </c>
      <c r="E7575" t="str">
        <f t="shared" si="236"/>
        <v>Feb</v>
      </c>
      <c r="F7575" t="str">
        <f t="shared" si="237"/>
        <v>2015</v>
      </c>
    </row>
    <row r="7576" spans="1:6" x14ac:dyDescent="0.25">
      <c r="A7576" s="5" t="s">
        <v>249</v>
      </c>
      <c r="B7576" s="3" t="s">
        <v>244</v>
      </c>
      <c r="C7576" s="3" t="s">
        <v>54</v>
      </c>
      <c r="D7576" s="4">
        <v>1367401.4691083354</v>
      </c>
      <c r="E7576" t="str">
        <f t="shared" si="236"/>
        <v>Mar</v>
      </c>
      <c r="F7576" t="str">
        <f t="shared" si="237"/>
        <v>2015</v>
      </c>
    </row>
    <row r="7577" spans="1:6" x14ac:dyDescent="0.25">
      <c r="A7577" s="5" t="s">
        <v>249</v>
      </c>
      <c r="B7577" s="3" t="s">
        <v>244</v>
      </c>
      <c r="C7577" s="3" t="s">
        <v>55</v>
      </c>
      <c r="D7577" s="4">
        <v>1317010.8074066802</v>
      </c>
      <c r="E7577" t="str">
        <f t="shared" si="236"/>
        <v>Apr</v>
      </c>
      <c r="F7577" t="str">
        <f t="shared" si="237"/>
        <v>2015</v>
      </c>
    </row>
    <row r="7578" spans="1:6" x14ac:dyDescent="0.25">
      <c r="A7578" s="5" t="s">
        <v>249</v>
      </c>
      <c r="B7578" s="3" t="s">
        <v>244</v>
      </c>
      <c r="C7578" s="3" t="s">
        <v>56</v>
      </c>
      <c r="D7578" s="4">
        <v>1279718.0960969306</v>
      </c>
      <c r="E7578" t="str">
        <f t="shared" si="236"/>
        <v>May</v>
      </c>
      <c r="F7578" t="str">
        <f t="shared" si="237"/>
        <v>2015</v>
      </c>
    </row>
    <row r="7579" spans="1:6" x14ac:dyDescent="0.25">
      <c r="A7579" s="5" t="s">
        <v>249</v>
      </c>
      <c r="B7579" s="3" t="s">
        <v>244</v>
      </c>
      <c r="C7579" s="3" t="s">
        <v>57</v>
      </c>
      <c r="D7579" s="4">
        <v>1242963.2539926465</v>
      </c>
      <c r="E7579" t="str">
        <f t="shared" si="236"/>
        <v>Jun</v>
      </c>
      <c r="F7579" t="str">
        <f t="shared" si="237"/>
        <v>2015</v>
      </c>
    </row>
    <row r="7580" spans="1:6" x14ac:dyDescent="0.25">
      <c r="A7580" s="5" t="s">
        <v>249</v>
      </c>
      <c r="B7580" s="3" t="s">
        <v>244</v>
      </c>
      <c r="C7580" s="3" t="s">
        <v>58</v>
      </c>
      <c r="D7580" s="4">
        <v>1199859.6734631427</v>
      </c>
      <c r="E7580" t="str">
        <f t="shared" si="236"/>
        <v>Jul</v>
      </c>
      <c r="F7580" t="str">
        <f t="shared" si="237"/>
        <v>2015</v>
      </c>
    </row>
    <row r="7581" spans="1:6" x14ac:dyDescent="0.25">
      <c r="A7581" s="5" t="s">
        <v>249</v>
      </c>
      <c r="B7581" s="3" t="s">
        <v>244</v>
      </c>
      <c r="C7581" s="3" t="s">
        <v>59</v>
      </c>
      <c r="D7581" s="4">
        <v>1175816.3644833998</v>
      </c>
      <c r="E7581" t="str">
        <f t="shared" si="236"/>
        <v>Aug</v>
      </c>
      <c r="F7581" t="str">
        <f t="shared" si="237"/>
        <v>2015</v>
      </c>
    </row>
    <row r="7582" spans="1:6" x14ac:dyDescent="0.25">
      <c r="A7582" s="5" t="s">
        <v>249</v>
      </c>
      <c r="B7582" s="3" t="s">
        <v>244</v>
      </c>
      <c r="C7582" s="3" t="s">
        <v>60</v>
      </c>
      <c r="D7582" s="4">
        <v>1238653.5053163779</v>
      </c>
      <c r="E7582" t="str">
        <f t="shared" si="236"/>
        <v>Sep</v>
      </c>
      <c r="F7582" t="str">
        <f t="shared" si="237"/>
        <v>2015</v>
      </c>
    </row>
    <row r="7583" spans="1:6" x14ac:dyDescent="0.25">
      <c r="A7583" s="5" t="s">
        <v>249</v>
      </c>
      <c r="B7583" s="3" t="s">
        <v>244</v>
      </c>
      <c r="C7583" s="3" t="s">
        <v>61</v>
      </c>
      <c r="D7583" s="4">
        <v>1205215.1506219576</v>
      </c>
      <c r="E7583" t="str">
        <f t="shared" si="236"/>
        <v>Oct</v>
      </c>
      <c r="F7583" t="str">
        <f t="shared" si="237"/>
        <v>2015</v>
      </c>
    </row>
    <row r="7584" spans="1:6" x14ac:dyDescent="0.25">
      <c r="A7584" s="5" t="s">
        <v>249</v>
      </c>
      <c r="B7584" s="3" t="s">
        <v>244</v>
      </c>
      <c r="C7584" s="3" t="s">
        <v>62</v>
      </c>
      <c r="D7584" s="4">
        <v>1169826.7567836307</v>
      </c>
      <c r="E7584" t="str">
        <f t="shared" si="236"/>
        <v>Nov</v>
      </c>
      <c r="F7584" t="str">
        <f t="shared" si="237"/>
        <v>2015</v>
      </c>
    </row>
    <row r="7585" spans="1:6" x14ac:dyDescent="0.25">
      <c r="A7585" s="5" t="s">
        <v>249</v>
      </c>
      <c r="B7585" s="3" t="s">
        <v>244</v>
      </c>
      <c r="C7585" s="3" t="s">
        <v>63</v>
      </c>
      <c r="D7585" s="4">
        <v>1138063.3449182566</v>
      </c>
      <c r="E7585" t="str">
        <f t="shared" si="236"/>
        <v>Dec</v>
      </c>
      <c r="F7585" t="str">
        <f t="shared" si="237"/>
        <v>2015</v>
      </c>
    </row>
    <row r="7586" spans="1:6" x14ac:dyDescent="0.25">
      <c r="A7586" s="5" t="s">
        <v>249</v>
      </c>
      <c r="B7586" s="3" t="s">
        <v>244</v>
      </c>
      <c r="C7586" s="3" t="s">
        <v>64</v>
      </c>
      <c r="D7586" s="4">
        <v>1106391.5237324724</v>
      </c>
      <c r="E7586" t="str">
        <f t="shared" si="236"/>
        <v>Jan</v>
      </c>
      <c r="F7586" t="str">
        <f t="shared" si="237"/>
        <v>2016</v>
      </c>
    </row>
    <row r="7587" spans="1:6" x14ac:dyDescent="0.25">
      <c r="A7587" s="5" t="s">
        <v>249</v>
      </c>
      <c r="B7587" s="3" t="s">
        <v>244</v>
      </c>
      <c r="C7587" s="3" t="s">
        <v>65</v>
      </c>
      <c r="D7587" s="4">
        <v>1074079.4459539931</v>
      </c>
      <c r="E7587" t="str">
        <f t="shared" si="236"/>
        <v>Feb</v>
      </c>
      <c r="F7587" t="str">
        <f t="shared" si="237"/>
        <v>2016</v>
      </c>
    </row>
    <row r="7588" spans="1:6" x14ac:dyDescent="0.25">
      <c r="A7588" s="5" t="s">
        <v>249</v>
      </c>
      <c r="B7588" s="3" t="s">
        <v>244</v>
      </c>
      <c r="C7588" s="3" t="s">
        <v>66</v>
      </c>
      <c r="D7588" s="4">
        <v>1050681.6212493044</v>
      </c>
      <c r="E7588" t="str">
        <f t="shared" si="236"/>
        <v>Mar</v>
      </c>
      <c r="F7588" t="str">
        <f t="shared" si="237"/>
        <v>2016</v>
      </c>
    </row>
    <row r="7589" spans="1:6" x14ac:dyDescent="0.25">
      <c r="A7589" s="5" t="s">
        <v>249</v>
      </c>
      <c r="B7589" s="3" t="s">
        <v>244</v>
      </c>
      <c r="C7589" s="3" t="s">
        <v>67</v>
      </c>
      <c r="D7589" s="4">
        <v>1024636.3967027981</v>
      </c>
      <c r="E7589" t="str">
        <f t="shared" si="236"/>
        <v>Apr</v>
      </c>
      <c r="F7589" t="str">
        <f t="shared" si="237"/>
        <v>2016</v>
      </c>
    </row>
    <row r="7590" spans="1:6" x14ac:dyDescent="0.25">
      <c r="A7590" s="5" t="s">
        <v>249</v>
      </c>
      <c r="B7590" s="3" t="s">
        <v>244</v>
      </c>
      <c r="C7590" s="3" t="s">
        <v>68</v>
      </c>
      <c r="D7590" s="4">
        <v>996910.4553374938</v>
      </c>
      <c r="E7590" t="str">
        <f t="shared" si="236"/>
        <v>May</v>
      </c>
      <c r="F7590" t="str">
        <f t="shared" si="237"/>
        <v>2016</v>
      </c>
    </row>
    <row r="7591" spans="1:6" x14ac:dyDescent="0.25">
      <c r="A7591" s="5" t="s">
        <v>249</v>
      </c>
      <c r="B7591" s="3" t="s">
        <v>244</v>
      </c>
      <c r="C7591" s="3" t="s">
        <v>69</v>
      </c>
      <c r="D7591" s="4">
        <v>977474.94955568947</v>
      </c>
      <c r="E7591" t="str">
        <f t="shared" si="236"/>
        <v>Jun</v>
      </c>
      <c r="F7591" t="str">
        <f t="shared" si="237"/>
        <v>2016</v>
      </c>
    </row>
    <row r="7592" spans="1:6" x14ac:dyDescent="0.25">
      <c r="A7592" s="5" t="s">
        <v>249</v>
      </c>
      <c r="B7592" s="3" t="s">
        <v>244</v>
      </c>
      <c r="C7592" s="3" t="s">
        <v>70</v>
      </c>
      <c r="D7592" s="4">
        <v>952062.59414570953</v>
      </c>
      <c r="E7592" t="str">
        <f t="shared" si="236"/>
        <v>Jul</v>
      </c>
      <c r="F7592" t="str">
        <f t="shared" si="237"/>
        <v>2016</v>
      </c>
    </row>
    <row r="7593" spans="1:6" x14ac:dyDescent="0.25">
      <c r="A7593" s="5" t="s">
        <v>249</v>
      </c>
      <c r="B7593" s="3" t="s">
        <v>244</v>
      </c>
      <c r="C7593" s="3" t="s">
        <v>71</v>
      </c>
      <c r="D7593" s="4">
        <v>923983.42152429395</v>
      </c>
      <c r="E7593" t="str">
        <f t="shared" si="236"/>
        <v>Aug</v>
      </c>
      <c r="F7593" t="str">
        <f t="shared" si="237"/>
        <v>2016</v>
      </c>
    </row>
    <row r="7594" spans="1:6" x14ac:dyDescent="0.25">
      <c r="A7594" s="5" t="s">
        <v>249</v>
      </c>
      <c r="B7594" s="3" t="s">
        <v>244</v>
      </c>
      <c r="C7594" s="3" t="s">
        <v>72</v>
      </c>
      <c r="D7594" s="4">
        <v>907288.6875462255</v>
      </c>
      <c r="E7594" t="str">
        <f t="shared" si="236"/>
        <v>Sep</v>
      </c>
      <c r="F7594" t="str">
        <f t="shared" si="237"/>
        <v>2016</v>
      </c>
    </row>
    <row r="7595" spans="1:6" x14ac:dyDescent="0.25">
      <c r="A7595" s="5" t="s">
        <v>249</v>
      </c>
      <c r="B7595" s="3" t="s">
        <v>244</v>
      </c>
      <c r="C7595" s="3" t="s">
        <v>73</v>
      </c>
      <c r="D7595" s="4">
        <v>876577.2910461463</v>
      </c>
      <c r="E7595" t="str">
        <f t="shared" si="236"/>
        <v>Oct</v>
      </c>
      <c r="F7595" t="str">
        <f t="shared" si="237"/>
        <v>2016</v>
      </c>
    </row>
    <row r="7596" spans="1:6" x14ac:dyDescent="0.25">
      <c r="A7596" s="5" t="s">
        <v>249</v>
      </c>
      <c r="B7596" s="3" t="s">
        <v>244</v>
      </c>
      <c r="C7596" s="3" t="s">
        <v>74</v>
      </c>
      <c r="D7596" s="4">
        <v>851504.77859314624</v>
      </c>
      <c r="E7596" t="str">
        <f t="shared" si="236"/>
        <v>Nov</v>
      </c>
      <c r="F7596" t="str">
        <f t="shared" si="237"/>
        <v>2016</v>
      </c>
    </row>
    <row r="7597" spans="1:6" x14ac:dyDescent="0.25">
      <c r="A7597" s="5" t="s">
        <v>249</v>
      </c>
      <c r="B7597" s="3" t="s">
        <v>244</v>
      </c>
      <c r="C7597" s="3" t="s">
        <v>75</v>
      </c>
      <c r="D7597" s="4">
        <v>826243.039113865</v>
      </c>
      <c r="E7597" t="str">
        <f t="shared" si="236"/>
        <v>Dec</v>
      </c>
      <c r="F7597" t="str">
        <f t="shared" si="237"/>
        <v>2016</v>
      </c>
    </row>
    <row r="7598" spans="1:6" x14ac:dyDescent="0.25">
      <c r="A7598" s="5" t="s">
        <v>249</v>
      </c>
      <c r="B7598" s="3" t="s">
        <v>244</v>
      </c>
      <c r="C7598" s="3" t="s">
        <v>76</v>
      </c>
      <c r="D7598" s="4">
        <v>806815.21461261599</v>
      </c>
      <c r="E7598" t="str">
        <f t="shared" si="236"/>
        <v>Jan</v>
      </c>
      <c r="F7598" t="str">
        <f t="shared" si="237"/>
        <v>2017</v>
      </c>
    </row>
    <row r="7599" spans="1:6" x14ac:dyDescent="0.25">
      <c r="A7599" s="5" t="s">
        <v>249</v>
      </c>
      <c r="B7599" s="3" t="s">
        <v>244</v>
      </c>
      <c r="C7599" s="3" t="s">
        <v>77</v>
      </c>
      <c r="D7599" s="4">
        <v>785343.80786996637</v>
      </c>
      <c r="E7599" t="str">
        <f t="shared" si="236"/>
        <v>Feb</v>
      </c>
      <c r="F7599" t="str">
        <f t="shared" si="237"/>
        <v>2017</v>
      </c>
    </row>
    <row r="7600" spans="1:6" x14ac:dyDescent="0.25">
      <c r="A7600" s="5" t="s">
        <v>249</v>
      </c>
      <c r="B7600" s="3" t="s">
        <v>244</v>
      </c>
      <c r="C7600" s="3" t="s">
        <v>78</v>
      </c>
      <c r="D7600" s="4">
        <v>768258.16322671797</v>
      </c>
      <c r="E7600" t="str">
        <f t="shared" si="236"/>
        <v>Mar</v>
      </c>
      <c r="F7600" t="str">
        <f t="shared" si="237"/>
        <v>2017</v>
      </c>
    </row>
    <row r="7601" spans="1:6" x14ac:dyDescent="0.25">
      <c r="A7601" s="5" t="s">
        <v>249</v>
      </c>
      <c r="B7601" s="3" t="s">
        <v>244</v>
      </c>
      <c r="C7601" s="3" t="s">
        <v>79</v>
      </c>
      <c r="D7601" s="4">
        <v>752467.65757301485</v>
      </c>
      <c r="E7601" t="str">
        <f t="shared" si="236"/>
        <v>Apr</v>
      </c>
      <c r="F7601" t="str">
        <f t="shared" si="237"/>
        <v>2017</v>
      </c>
    </row>
    <row r="7602" spans="1:6" x14ac:dyDescent="0.25">
      <c r="A7602" s="5" t="s">
        <v>249</v>
      </c>
      <c r="B7602" s="3" t="s">
        <v>244</v>
      </c>
      <c r="C7602" s="3" t="s">
        <v>80</v>
      </c>
      <c r="D7602" s="4">
        <v>737678.93603025505</v>
      </c>
      <c r="E7602" t="str">
        <f t="shared" si="236"/>
        <v>May</v>
      </c>
      <c r="F7602" t="str">
        <f t="shared" si="237"/>
        <v>2017</v>
      </c>
    </row>
    <row r="7603" spans="1:6" x14ac:dyDescent="0.25">
      <c r="A7603" s="5" t="s">
        <v>249</v>
      </c>
      <c r="B7603" s="3" t="s">
        <v>244</v>
      </c>
      <c r="C7603" s="3" t="s">
        <v>81</v>
      </c>
      <c r="D7603" s="4">
        <v>716338.38512081513</v>
      </c>
      <c r="E7603" t="str">
        <f t="shared" si="236"/>
        <v>Jun</v>
      </c>
      <c r="F7603" t="str">
        <f t="shared" si="237"/>
        <v>2017</v>
      </c>
    </row>
    <row r="7604" spans="1:6" x14ac:dyDescent="0.25">
      <c r="A7604" s="5" t="s">
        <v>249</v>
      </c>
      <c r="B7604" s="3" t="s">
        <v>244</v>
      </c>
      <c r="C7604" s="3" t="s">
        <v>82</v>
      </c>
      <c r="D7604" s="4">
        <v>698715.10702853987</v>
      </c>
      <c r="E7604" t="str">
        <f t="shared" si="236"/>
        <v>Jul</v>
      </c>
      <c r="F7604" t="str">
        <f t="shared" si="237"/>
        <v>2017</v>
      </c>
    </row>
    <row r="7605" spans="1:6" x14ac:dyDescent="0.25">
      <c r="A7605" s="5" t="s">
        <v>249</v>
      </c>
      <c r="B7605" s="3" t="s">
        <v>244</v>
      </c>
      <c r="C7605" s="3" t="s">
        <v>83</v>
      </c>
      <c r="D7605" s="4">
        <v>675149.49124951963</v>
      </c>
      <c r="E7605" t="str">
        <f t="shared" si="236"/>
        <v>Aug</v>
      </c>
      <c r="F7605" t="str">
        <f t="shared" si="237"/>
        <v>2017</v>
      </c>
    </row>
    <row r="7606" spans="1:6" x14ac:dyDescent="0.25">
      <c r="A7606" s="5" t="s">
        <v>249</v>
      </c>
      <c r="B7606" s="3" t="s">
        <v>244</v>
      </c>
      <c r="C7606" s="3" t="s">
        <v>84</v>
      </c>
      <c r="D7606" s="4">
        <v>659333.31890833448</v>
      </c>
      <c r="E7606" t="str">
        <f t="shared" si="236"/>
        <v>Sep</v>
      </c>
      <c r="F7606" t="str">
        <f t="shared" si="237"/>
        <v>2017</v>
      </c>
    </row>
    <row r="7607" spans="1:6" x14ac:dyDescent="0.25">
      <c r="A7607" s="5" t="s">
        <v>249</v>
      </c>
      <c r="B7607" s="3" t="s">
        <v>244</v>
      </c>
      <c r="C7607" s="3" t="s">
        <v>85</v>
      </c>
      <c r="D7607" s="4">
        <v>645613.53966989391</v>
      </c>
      <c r="E7607" t="str">
        <f t="shared" si="236"/>
        <v>Oct</v>
      </c>
      <c r="F7607" t="str">
        <f t="shared" si="237"/>
        <v>2017</v>
      </c>
    </row>
    <row r="7608" spans="1:6" x14ac:dyDescent="0.25">
      <c r="A7608" s="5" t="s">
        <v>249</v>
      </c>
      <c r="B7608" s="3" t="s">
        <v>244</v>
      </c>
      <c r="C7608" s="3" t="s">
        <v>86</v>
      </c>
      <c r="D7608" s="4">
        <v>628371.56605713139</v>
      </c>
      <c r="E7608" t="str">
        <f t="shared" si="236"/>
        <v>Nov</v>
      </c>
      <c r="F7608" t="str">
        <f t="shared" si="237"/>
        <v>2017</v>
      </c>
    </row>
    <row r="7609" spans="1:6" x14ac:dyDescent="0.25">
      <c r="A7609" s="5" t="s">
        <v>249</v>
      </c>
      <c r="B7609" s="3" t="s">
        <v>244</v>
      </c>
      <c r="C7609" s="3" t="s">
        <v>87</v>
      </c>
      <c r="D7609" s="4">
        <v>617492.87387411424</v>
      </c>
      <c r="E7609" t="str">
        <f t="shared" si="236"/>
        <v>Dec</v>
      </c>
      <c r="F7609" t="str">
        <f t="shared" si="237"/>
        <v>2017</v>
      </c>
    </row>
    <row r="7610" spans="1:6" x14ac:dyDescent="0.25">
      <c r="A7610" s="5" t="s">
        <v>249</v>
      </c>
      <c r="B7610" s="3" t="s">
        <v>244</v>
      </c>
      <c r="C7610" s="3" t="s">
        <v>88</v>
      </c>
      <c r="D7610" s="4">
        <v>611980.74778746581</v>
      </c>
      <c r="E7610" t="str">
        <f t="shared" si="236"/>
        <v>Jan</v>
      </c>
      <c r="F7610" t="str">
        <f t="shared" si="237"/>
        <v>2018</v>
      </c>
    </row>
    <row r="7611" spans="1:6" x14ac:dyDescent="0.25">
      <c r="A7611" s="5" t="s">
        <v>249</v>
      </c>
      <c r="B7611" s="3" t="s">
        <v>244</v>
      </c>
      <c r="C7611" s="3" t="s">
        <v>89</v>
      </c>
      <c r="D7611" s="4">
        <v>598491.76800432953</v>
      </c>
      <c r="E7611" t="str">
        <f t="shared" si="236"/>
        <v>Feb</v>
      </c>
      <c r="F7611" t="str">
        <f t="shared" si="237"/>
        <v>2018</v>
      </c>
    </row>
    <row r="7612" spans="1:6" x14ac:dyDescent="0.25">
      <c r="A7612" s="5" t="s">
        <v>249</v>
      </c>
      <c r="B7612" s="3" t="s">
        <v>244</v>
      </c>
      <c r="C7612" s="3" t="s">
        <v>90</v>
      </c>
      <c r="D7612" s="4">
        <v>583792.03916669625</v>
      </c>
      <c r="E7612" t="str">
        <f t="shared" si="236"/>
        <v>Mar</v>
      </c>
      <c r="F7612" t="str">
        <f t="shared" si="237"/>
        <v>2018</v>
      </c>
    </row>
    <row r="7613" spans="1:6" x14ac:dyDescent="0.25">
      <c r="A7613" s="5" t="s">
        <v>249</v>
      </c>
      <c r="B7613" s="3" t="s">
        <v>244</v>
      </c>
      <c r="C7613" s="3" t="s">
        <v>91</v>
      </c>
      <c r="D7613" s="4">
        <v>572090.7346210574</v>
      </c>
      <c r="E7613" t="str">
        <f t="shared" si="236"/>
        <v>Apr</v>
      </c>
      <c r="F7613" t="str">
        <f t="shared" si="237"/>
        <v>2018</v>
      </c>
    </row>
    <row r="7614" spans="1:6" x14ac:dyDescent="0.25">
      <c r="A7614" s="5" t="s">
        <v>249</v>
      </c>
      <c r="B7614" s="3" t="s">
        <v>244</v>
      </c>
      <c r="C7614" s="3" t="s">
        <v>92</v>
      </c>
      <c r="D7614" s="4">
        <v>555351.22652765608</v>
      </c>
      <c r="E7614" t="str">
        <f t="shared" si="236"/>
        <v>May</v>
      </c>
      <c r="F7614" t="str">
        <f t="shared" si="237"/>
        <v>2018</v>
      </c>
    </row>
    <row r="7615" spans="1:6" x14ac:dyDescent="0.25">
      <c r="A7615" s="5" t="s">
        <v>249</v>
      </c>
      <c r="B7615" s="3" t="s">
        <v>244</v>
      </c>
      <c r="C7615" s="3" t="s">
        <v>93</v>
      </c>
      <c r="D7615" s="4">
        <v>543227.42605945305</v>
      </c>
      <c r="E7615" t="str">
        <f t="shared" si="236"/>
        <v>Jun</v>
      </c>
      <c r="F7615" t="str">
        <f t="shared" si="237"/>
        <v>2018</v>
      </c>
    </row>
    <row r="7616" spans="1:6" x14ac:dyDescent="0.25">
      <c r="A7616" s="5" t="s">
        <v>249</v>
      </c>
      <c r="B7616" s="3" t="s">
        <v>244</v>
      </c>
      <c r="C7616" s="3" t="s">
        <v>94</v>
      </c>
      <c r="D7616" s="4">
        <v>536730.26925975189</v>
      </c>
      <c r="E7616" t="str">
        <f t="shared" si="236"/>
        <v>Jul</v>
      </c>
      <c r="F7616" t="str">
        <f t="shared" si="237"/>
        <v>2018</v>
      </c>
    </row>
    <row r="7617" spans="1:6" x14ac:dyDescent="0.25">
      <c r="A7617" s="5" t="s">
        <v>249</v>
      </c>
      <c r="B7617" s="3" t="s">
        <v>244</v>
      </c>
      <c r="C7617" s="3" t="s">
        <v>95</v>
      </c>
      <c r="D7617" s="4">
        <v>529280.66677721892</v>
      </c>
      <c r="E7617" t="str">
        <f t="shared" si="236"/>
        <v>Aug</v>
      </c>
      <c r="F7617" t="str">
        <f t="shared" si="237"/>
        <v>2018</v>
      </c>
    </row>
    <row r="7618" spans="1:6" x14ac:dyDescent="0.25">
      <c r="A7618" s="5" t="s">
        <v>249</v>
      </c>
      <c r="B7618" s="3" t="s">
        <v>244</v>
      </c>
      <c r="C7618" s="3" t="s">
        <v>96</v>
      </c>
      <c r="D7618" s="4">
        <v>519784.250505478</v>
      </c>
      <c r="E7618" t="str">
        <f t="shared" si="236"/>
        <v>Sep</v>
      </c>
      <c r="F7618" t="str">
        <f t="shared" si="237"/>
        <v>2018</v>
      </c>
    </row>
    <row r="7619" spans="1:6" x14ac:dyDescent="0.25">
      <c r="A7619" s="5" t="s">
        <v>249</v>
      </c>
      <c r="B7619" s="3" t="s">
        <v>244</v>
      </c>
      <c r="C7619" s="3" t="s">
        <v>97</v>
      </c>
      <c r="D7619" s="4">
        <v>512054.48273505329</v>
      </c>
      <c r="E7619" t="str">
        <f t="shared" ref="E7619:E7682" si="238">MID(C7619,1,3)</f>
        <v>Oct</v>
      </c>
      <c r="F7619" t="str">
        <f t="shared" ref="F7619:F7682" si="239">MID(C7619,5,4)</f>
        <v>2018</v>
      </c>
    </row>
    <row r="7620" spans="1:6" x14ac:dyDescent="0.25">
      <c r="A7620" s="5" t="s">
        <v>249</v>
      </c>
      <c r="B7620" s="3" t="s">
        <v>244</v>
      </c>
      <c r="C7620" s="3" t="s">
        <v>98</v>
      </c>
      <c r="D7620" s="4">
        <v>506849.0703868483</v>
      </c>
      <c r="E7620" t="str">
        <f t="shared" si="238"/>
        <v>Nov</v>
      </c>
      <c r="F7620" t="str">
        <f t="shared" si="239"/>
        <v>2018</v>
      </c>
    </row>
    <row r="7621" spans="1:6" x14ac:dyDescent="0.25">
      <c r="A7621" s="5" t="s">
        <v>249</v>
      </c>
      <c r="B7621" s="3" t="s">
        <v>244</v>
      </c>
      <c r="C7621" s="3" t="s">
        <v>99</v>
      </c>
      <c r="D7621" s="4">
        <v>497075.05561858835</v>
      </c>
      <c r="E7621" t="str">
        <f t="shared" si="238"/>
        <v>Dec</v>
      </c>
      <c r="F7621" t="str">
        <f t="shared" si="239"/>
        <v>2018</v>
      </c>
    </row>
    <row r="7622" spans="1:6" x14ac:dyDescent="0.25">
      <c r="A7622" s="5" t="s">
        <v>249</v>
      </c>
      <c r="B7622" s="3" t="s">
        <v>244</v>
      </c>
      <c r="C7622" s="3" t="s">
        <v>100</v>
      </c>
      <c r="D7622" s="4">
        <v>486750.19075903873</v>
      </c>
      <c r="E7622" t="str">
        <f t="shared" si="238"/>
        <v>Jan</v>
      </c>
      <c r="F7622" t="str">
        <f t="shared" si="239"/>
        <v>2019</v>
      </c>
    </row>
    <row r="7623" spans="1:6" x14ac:dyDescent="0.25">
      <c r="A7623" s="5" t="s">
        <v>249</v>
      </c>
      <c r="B7623" s="3" t="s">
        <v>244</v>
      </c>
      <c r="C7623" s="3" t="s">
        <v>101</v>
      </c>
      <c r="D7623" s="4">
        <v>478136.93746176531</v>
      </c>
      <c r="E7623" t="str">
        <f t="shared" si="238"/>
        <v>Feb</v>
      </c>
      <c r="F7623" t="str">
        <f t="shared" si="239"/>
        <v>2019</v>
      </c>
    </row>
    <row r="7624" spans="1:6" x14ac:dyDescent="0.25">
      <c r="A7624" s="5" t="s">
        <v>249</v>
      </c>
      <c r="B7624" s="3" t="s">
        <v>244</v>
      </c>
      <c r="C7624" s="3" t="s">
        <v>102</v>
      </c>
      <c r="D7624" s="4">
        <v>470544.12158805953</v>
      </c>
      <c r="E7624" t="str">
        <f t="shared" si="238"/>
        <v>Mar</v>
      </c>
      <c r="F7624" t="str">
        <f t="shared" si="239"/>
        <v>2019</v>
      </c>
    </row>
    <row r="7625" spans="1:6" x14ac:dyDescent="0.25">
      <c r="A7625" s="5" t="s">
        <v>249</v>
      </c>
      <c r="B7625" s="3" t="s">
        <v>244</v>
      </c>
      <c r="C7625" s="3" t="s">
        <v>103</v>
      </c>
      <c r="D7625" s="4">
        <v>464412.76383273606</v>
      </c>
      <c r="E7625" t="str">
        <f t="shared" si="238"/>
        <v>Apr</v>
      </c>
      <c r="F7625" t="str">
        <f t="shared" si="239"/>
        <v>2019</v>
      </c>
    </row>
    <row r="7626" spans="1:6" x14ac:dyDescent="0.25">
      <c r="A7626" s="5" t="s">
        <v>249</v>
      </c>
      <c r="B7626" s="3" t="s">
        <v>244</v>
      </c>
      <c r="C7626" s="3" t="s">
        <v>104</v>
      </c>
      <c r="D7626" s="4">
        <v>457388.57595901465</v>
      </c>
      <c r="E7626" t="str">
        <f t="shared" si="238"/>
        <v>May</v>
      </c>
      <c r="F7626" t="str">
        <f t="shared" si="239"/>
        <v>2019</v>
      </c>
    </row>
    <row r="7627" spans="1:6" x14ac:dyDescent="0.25">
      <c r="A7627" s="5" t="s">
        <v>249</v>
      </c>
      <c r="B7627" s="3" t="s">
        <v>244</v>
      </c>
      <c r="C7627" s="3" t="s">
        <v>105</v>
      </c>
      <c r="D7627" s="4">
        <v>449635.19655621058</v>
      </c>
      <c r="E7627" t="str">
        <f t="shared" si="238"/>
        <v>Jun</v>
      </c>
      <c r="F7627" t="str">
        <f t="shared" si="239"/>
        <v>2019</v>
      </c>
    </row>
    <row r="7628" spans="1:6" x14ac:dyDescent="0.25">
      <c r="A7628" s="5" t="s">
        <v>249</v>
      </c>
      <c r="B7628" s="3" t="s">
        <v>244</v>
      </c>
      <c r="C7628" s="3" t="s">
        <v>106</v>
      </c>
      <c r="D7628" s="4">
        <v>446359.62988990895</v>
      </c>
      <c r="E7628" t="str">
        <f t="shared" si="238"/>
        <v>Jul</v>
      </c>
      <c r="F7628" t="str">
        <f t="shared" si="239"/>
        <v>2019</v>
      </c>
    </row>
    <row r="7629" spans="1:6" x14ac:dyDescent="0.25">
      <c r="A7629" s="5" t="s">
        <v>249</v>
      </c>
      <c r="B7629" s="3" t="s">
        <v>244</v>
      </c>
      <c r="C7629" s="3" t="s">
        <v>107</v>
      </c>
      <c r="D7629" s="4">
        <v>440288.36758197495</v>
      </c>
      <c r="E7629" t="str">
        <f t="shared" si="238"/>
        <v>Aug</v>
      </c>
      <c r="F7629" t="str">
        <f t="shared" si="239"/>
        <v>2019</v>
      </c>
    </row>
    <row r="7630" spans="1:6" x14ac:dyDescent="0.25">
      <c r="A7630" s="5" t="s">
        <v>249</v>
      </c>
      <c r="B7630" s="3" t="s">
        <v>244</v>
      </c>
      <c r="C7630" s="3" t="s">
        <v>108</v>
      </c>
      <c r="D7630" s="4">
        <v>434804.83231429226</v>
      </c>
      <c r="E7630" t="str">
        <f t="shared" si="238"/>
        <v>Sep</v>
      </c>
      <c r="F7630" t="str">
        <f t="shared" si="239"/>
        <v>2019</v>
      </c>
    </row>
    <row r="7631" spans="1:6" x14ac:dyDescent="0.25">
      <c r="A7631" s="5" t="s">
        <v>249</v>
      </c>
      <c r="B7631" s="3" t="s">
        <v>244</v>
      </c>
      <c r="C7631" s="3" t="s">
        <v>109</v>
      </c>
      <c r="D7631" s="4">
        <v>427374.14928036142</v>
      </c>
      <c r="E7631" t="str">
        <f t="shared" si="238"/>
        <v>Oct</v>
      </c>
      <c r="F7631" t="str">
        <f t="shared" si="239"/>
        <v>2019</v>
      </c>
    </row>
    <row r="7632" spans="1:6" x14ac:dyDescent="0.25">
      <c r="A7632" s="5" t="s">
        <v>249</v>
      </c>
      <c r="B7632" s="3" t="s">
        <v>244</v>
      </c>
      <c r="C7632" s="3" t="s">
        <v>110</v>
      </c>
      <c r="D7632" s="4">
        <v>420495.05900779011</v>
      </c>
      <c r="E7632" t="str">
        <f t="shared" si="238"/>
        <v>Nov</v>
      </c>
      <c r="F7632" t="str">
        <f t="shared" si="239"/>
        <v>2019</v>
      </c>
    </row>
    <row r="7633" spans="1:6" x14ac:dyDescent="0.25">
      <c r="A7633" s="5" t="s">
        <v>249</v>
      </c>
      <c r="B7633" s="3" t="s">
        <v>244</v>
      </c>
      <c r="C7633" s="3" t="s">
        <v>111</v>
      </c>
      <c r="D7633" s="4">
        <v>417436.72093003197</v>
      </c>
      <c r="E7633" t="str">
        <f t="shared" si="238"/>
        <v>Dec</v>
      </c>
      <c r="F7633" t="str">
        <f t="shared" si="239"/>
        <v>2019</v>
      </c>
    </row>
    <row r="7634" spans="1:6" x14ac:dyDescent="0.25">
      <c r="A7634" s="5" t="s">
        <v>249</v>
      </c>
      <c r="B7634" s="3" t="s">
        <v>244</v>
      </c>
      <c r="C7634" s="3" t="s">
        <v>112</v>
      </c>
      <c r="D7634" s="4">
        <v>410878.43468240567</v>
      </c>
      <c r="E7634" t="str">
        <f t="shared" si="238"/>
        <v>Jan</v>
      </c>
      <c r="F7634" t="str">
        <f t="shared" si="239"/>
        <v>2020</v>
      </c>
    </row>
    <row r="7635" spans="1:6" x14ac:dyDescent="0.25">
      <c r="A7635" s="5" t="s">
        <v>249</v>
      </c>
      <c r="B7635" s="3" t="s">
        <v>244</v>
      </c>
      <c r="C7635" s="3" t="s">
        <v>113</v>
      </c>
      <c r="D7635" s="4">
        <v>401613.76155068871</v>
      </c>
      <c r="E7635" t="str">
        <f t="shared" si="238"/>
        <v>Feb</v>
      </c>
      <c r="F7635" t="str">
        <f t="shared" si="239"/>
        <v>2020</v>
      </c>
    </row>
    <row r="7636" spans="1:6" x14ac:dyDescent="0.25">
      <c r="A7636" s="5" t="s">
        <v>249</v>
      </c>
      <c r="B7636" s="3" t="s">
        <v>244</v>
      </c>
      <c r="C7636" s="3" t="s">
        <v>114</v>
      </c>
      <c r="D7636" s="4">
        <v>395335.59170168242</v>
      </c>
      <c r="E7636" t="str">
        <f t="shared" si="238"/>
        <v>Mar</v>
      </c>
      <c r="F7636" t="str">
        <f t="shared" si="239"/>
        <v>2020</v>
      </c>
    </row>
    <row r="7637" spans="1:6" x14ac:dyDescent="0.25">
      <c r="A7637" s="5" t="s">
        <v>249</v>
      </c>
      <c r="B7637" s="3" t="s">
        <v>244</v>
      </c>
      <c r="C7637" s="3" t="s">
        <v>115</v>
      </c>
      <c r="D7637" s="4">
        <v>391021.52926330041</v>
      </c>
      <c r="E7637" t="str">
        <f t="shared" si="238"/>
        <v>Apr</v>
      </c>
      <c r="F7637" t="str">
        <f t="shared" si="239"/>
        <v>2020</v>
      </c>
    </row>
    <row r="7638" spans="1:6" x14ac:dyDescent="0.25">
      <c r="A7638" s="5" t="s">
        <v>249</v>
      </c>
      <c r="B7638" s="3" t="s">
        <v>244</v>
      </c>
      <c r="C7638" s="3" t="s">
        <v>116</v>
      </c>
      <c r="D7638" s="4">
        <v>385971.02928648295</v>
      </c>
      <c r="E7638" t="str">
        <f t="shared" si="238"/>
        <v>May</v>
      </c>
      <c r="F7638" t="str">
        <f t="shared" si="239"/>
        <v>2020</v>
      </c>
    </row>
    <row r="7639" spans="1:6" x14ac:dyDescent="0.25">
      <c r="A7639" s="5" t="s">
        <v>249</v>
      </c>
      <c r="B7639" s="3" t="s">
        <v>244</v>
      </c>
      <c r="C7639" s="3" t="s">
        <v>117</v>
      </c>
      <c r="D7639" s="4">
        <v>383710.8292862107</v>
      </c>
      <c r="E7639" t="str">
        <f t="shared" si="238"/>
        <v>Jun</v>
      </c>
      <c r="F7639" t="str">
        <f t="shared" si="239"/>
        <v>2020</v>
      </c>
    </row>
    <row r="7640" spans="1:6" x14ac:dyDescent="0.25">
      <c r="A7640" s="5" t="s">
        <v>249</v>
      </c>
      <c r="B7640" s="3" t="s">
        <v>244</v>
      </c>
      <c r="C7640" s="3" t="s">
        <v>118</v>
      </c>
      <c r="D7640" s="4">
        <v>381496.38099182479</v>
      </c>
      <c r="E7640" t="str">
        <f t="shared" si="238"/>
        <v>Jul</v>
      </c>
      <c r="F7640" t="str">
        <f t="shared" si="239"/>
        <v>2020</v>
      </c>
    </row>
    <row r="7641" spans="1:6" x14ac:dyDescent="0.25">
      <c r="A7641" s="5" t="s">
        <v>249</v>
      </c>
      <c r="B7641" s="3" t="s">
        <v>244</v>
      </c>
      <c r="C7641" s="3" t="s">
        <v>119</v>
      </c>
      <c r="D7641" s="4">
        <v>372755.84427560354</v>
      </c>
      <c r="E7641" t="str">
        <f t="shared" si="238"/>
        <v>Aug</v>
      </c>
      <c r="F7641" t="str">
        <f t="shared" si="239"/>
        <v>2020</v>
      </c>
    </row>
    <row r="7642" spans="1:6" x14ac:dyDescent="0.25">
      <c r="A7642" s="5" t="s">
        <v>249</v>
      </c>
      <c r="B7642" s="3" t="s">
        <v>244</v>
      </c>
      <c r="C7642" s="3" t="s">
        <v>120</v>
      </c>
      <c r="D7642" s="4">
        <v>365319.90945863217</v>
      </c>
      <c r="E7642" t="str">
        <f t="shared" si="238"/>
        <v>Sep</v>
      </c>
      <c r="F7642" t="str">
        <f t="shared" si="239"/>
        <v>2020</v>
      </c>
    </row>
    <row r="7643" spans="1:6" x14ac:dyDescent="0.25">
      <c r="A7643" s="5" t="s">
        <v>249</v>
      </c>
      <c r="B7643" s="3" t="s">
        <v>244</v>
      </c>
      <c r="C7643" s="3" t="s">
        <v>121</v>
      </c>
      <c r="D7643" s="4">
        <v>364334.78061180102</v>
      </c>
      <c r="E7643" t="str">
        <f t="shared" si="238"/>
        <v>Oct</v>
      </c>
      <c r="F7643" t="str">
        <f t="shared" si="239"/>
        <v>2020</v>
      </c>
    </row>
    <row r="7644" spans="1:6" x14ac:dyDescent="0.25">
      <c r="A7644" s="5" t="s">
        <v>249</v>
      </c>
      <c r="B7644" s="3" t="s">
        <v>244</v>
      </c>
      <c r="C7644" s="3" t="s">
        <v>122</v>
      </c>
      <c r="D7644" s="4">
        <v>359848.86044120416</v>
      </c>
      <c r="E7644" t="str">
        <f t="shared" si="238"/>
        <v>Nov</v>
      </c>
      <c r="F7644" t="str">
        <f t="shared" si="239"/>
        <v>2020</v>
      </c>
    </row>
    <row r="7645" spans="1:6" x14ac:dyDescent="0.25">
      <c r="A7645" s="5" t="s">
        <v>249</v>
      </c>
      <c r="B7645" s="3" t="s">
        <v>244</v>
      </c>
      <c r="C7645" s="3" t="s">
        <v>123</v>
      </c>
      <c r="D7645" s="4">
        <v>353745.03707455099</v>
      </c>
      <c r="E7645" t="str">
        <f t="shared" si="238"/>
        <v>Dec</v>
      </c>
      <c r="F7645" t="str">
        <f t="shared" si="239"/>
        <v>2020</v>
      </c>
    </row>
    <row r="7646" spans="1:6" x14ac:dyDescent="0.25">
      <c r="A7646" s="5" t="s">
        <v>249</v>
      </c>
      <c r="B7646" s="3" t="s">
        <v>244</v>
      </c>
      <c r="C7646" s="3" t="s">
        <v>124</v>
      </c>
      <c r="D7646" s="4">
        <v>347809.75702000642</v>
      </c>
      <c r="E7646" t="str">
        <f t="shared" si="238"/>
        <v>Jan</v>
      </c>
      <c r="F7646" t="str">
        <f t="shared" si="239"/>
        <v>2021</v>
      </c>
    </row>
    <row r="7647" spans="1:6" x14ac:dyDescent="0.25">
      <c r="A7647" s="5" t="s">
        <v>249</v>
      </c>
      <c r="B7647" s="3" t="s">
        <v>244</v>
      </c>
      <c r="C7647" s="3" t="s">
        <v>125</v>
      </c>
      <c r="D7647" s="4">
        <v>342410.45254702069</v>
      </c>
      <c r="E7647" t="str">
        <f t="shared" si="238"/>
        <v>Feb</v>
      </c>
      <c r="F7647" t="str">
        <f t="shared" si="239"/>
        <v>2021</v>
      </c>
    </row>
    <row r="7648" spans="1:6" x14ac:dyDescent="0.25">
      <c r="A7648" s="5" t="s">
        <v>249</v>
      </c>
      <c r="B7648" s="3" t="s">
        <v>244</v>
      </c>
      <c r="C7648" s="3" t="s">
        <v>126</v>
      </c>
      <c r="D7648" s="4">
        <v>340703.3659779976</v>
      </c>
      <c r="E7648" t="str">
        <f t="shared" si="238"/>
        <v>Mar</v>
      </c>
      <c r="F7648" t="str">
        <f t="shared" si="239"/>
        <v>2021</v>
      </c>
    </row>
    <row r="7649" spans="1:6" x14ac:dyDescent="0.25">
      <c r="A7649" s="5" t="s">
        <v>249</v>
      </c>
      <c r="B7649" s="3" t="s">
        <v>244</v>
      </c>
      <c r="C7649" s="3" t="s">
        <v>127</v>
      </c>
      <c r="D7649" s="4">
        <v>337325.96559793595</v>
      </c>
      <c r="E7649" t="str">
        <f t="shared" si="238"/>
        <v>Apr</v>
      </c>
      <c r="F7649" t="str">
        <f t="shared" si="239"/>
        <v>2021</v>
      </c>
    </row>
    <row r="7650" spans="1:6" x14ac:dyDescent="0.25">
      <c r="A7650" s="5" t="s">
        <v>249</v>
      </c>
      <c r="B7650" s="3" t="s">
        <v>244</v>
      </c>
      <c r="C7650" s="3" t="s">
        <v>128</v>
      </c>
      <c r="D7650" s="4">
        <v>328867.51336753793</v>
      </c>
      <c r="E7650" t="str">
        <f t="shared" si="238"/>
        <v>May</v>
      </c>
      <c r="F7650" t="str">
        <f t="shared" si="239"/>
        <v>2021</v>
      </c>
    </row>
    <row r="7651" spans="1:6" x14ac:dyDescent="0.25">
      <c r="A7651" s="5" t="s">
        <v>249</v>
      </c>
      <c r="B7651" s="3" t="s">
        <v>244</v>
      </c>
      <c r="C7651" s="3" t="s">
        <v>129</v>
      </c>
      <c r="D7651" s="4">
        <v>325131.11778002809</v>
      </c>
      <c r="E7651" t="str">
        <f t="shared" si="238"/>
        <v>Jun</v>
      </c>
      <c r="F7651" t="str">
        <f t="shared" si="239"/>
        <v>2021</v>
      </c>
    </row>
    <row r="7652" spans="1:6" x14ac:dyDescent="0.25">
      <c r="A7652" s="5" t="s">
        <v>249</v>
      </c>
      <c r="B7652" s="3" t="s">
        <v>244</v>
      </c>
      <c r="C7652" s="3" t="s">
        <v>130</v>
      </c>
      <c r="D7652" s="4">
        <v>327644.54658774321</v>
      </c>
      <c r="E7652" t="str">
        <f t="shared" si="238"/>
        <v>Jul</v>
      </c>
      <c r="F7652" t="str">
        <f t="shared" si="239"/>
        <v>2021</v>
      </c>
    </row>
    <row r="7653" spans="1:6" x14ac:dyDescent="0.25">
      <c r="A7653" s="5" t="s">
        <v>249</v>
      </c>
      <c r="B7653" s="3" t="s">
        <v>244</v>
      </c>
      <c r="C7653" s="3" t="s">
        <v>131</v>
      </c>
      <c r="D7653" s="4">
        <v>305682.0173647037</v>
      </c>
      <c r="E7653" t="str">
        <f t="shared" si="238"/>
        <v>Aug</v>
      </c>
      <c r="F7653" t="str">
        <f t="shared" si="239"/>
        <v>2021</v>
      </c>
    </row>
    <row r="7654" spans="1:6" x14ac:dyDescent="0.25">
      <c r="A7654" s="5" t="s">
        <v>249</v>
      </c>
      <c r="B7654" s="3" t="s">
        <v>244</v>
      </c>
      <c r="C7654" s="3" t="s">
        <v>132</v>
      </c>
      <c r="D7654" s="4">
        <v>298731.44884510391</v>
      </c>
      <c r="E7654" t="str">
        <f t="shared" si="238"/>
        <v>Sep</v>
      </c>
      <c r="F7654" t="str">
        <f t="shared" si="239"/>
        <v>2021</v>
      </c>
    </row>
    <row r="7655" spans="1:6" x14ac:dyDescent="0.25">
      <c r="A7655" s="5" t="s">
        <v>249</v>
      </c>
      <c r="B7655" s="3" t="s">
        <v>244</v>
      </c>
      <c r="C7655" s="3" t="s">
        <v>133</v>
      </c>
      <c r="D7655" s="4">
        <v>293832.30262811272</v>
      </c>
      <c r="E7655" t="str">
        <f t="shared" si="238"/>
        <v>Oct</v>
      </c>
      <c r="F7655" t="str">
        <f t="shared" si="239"/>
        <v>2021</v>
      </c>
    </row>
    <row r="7656" spans="1:6" x14ac:dyDescent="0.25">
      <c r="A7656" s="5" t="s">
        <v>249</v>
      </c>
      <c r="B7656" s="3" t="s">
        <v>244</v>
      </c>
      <c r="C7656" s="3" t="s">
        <v>134</v>
      </c>
      <c r="D7656" s="4">
        <v>289924.90385863039</v>
      </c>
      <c r="E7656" t="str">
        <f t="shared" si="238"/>
        <v>Nov</v>
      </c>
      <c r="F7656" t="str">
        <f t="shared" si="239"/>
        <v>2021</v>
      </c>
    </row>
    <row r="7657" spans="1:6" x14ac:dyDescent="0.25">
      <c r="A7657" s="5" t="s">
        <v>249</v>
      </c>
      <c r="B7657" s="3" t="s">
        <v>244</v>
      </c>
      <c r="C7657" s="3" t="s">
        <v>135</v>
      </c>
      <c r="D7657" s="4">
        <v>285198.94504655636</v>
      </c>
      <c r="E7657" t="str">
        <f t="shared" si="238"/>
        <v>Dec</v>
      </c>
      <c r="F7657" t="str">
        <f t="shared" si="239"/>
        <v>2021</v>
      </c>
    </row>
    <row r="7658" spans="1:6" x14ac:dyDescent="0.25">
      <c r="A7658" s="5" t="s">
        <v>249</v>
      </c>
      <c r="B7658" s="3" t="s">
        <v>244</v>
      </c>
      <c r="C7658" s="3" t="s">
        <v>136</v>
      </c>
      <c r="D7658" s="4">
        <v>282856.38992578839</v>
      </c>
      <c r="E7658" t="str">
        <f t="shared" si="238"/>
        <v>Jan</v>
      </c>
      <c r="F7658" t="str">
        <f t="shared" si="239"/>
        <v>2022</v>
      </c>
    </row>
    <row r="7659" spans="1:6" x14ac:dyDescent="0.25">
      <c r="A7659" s="5" t="s">
        <v>249</v>
      </c>
      <c r="B7659" s="3" t="s">
        <v>244</v>
      </c>
      <c r="C7659" s="3" t="s">
        <v>137</v>
      </c>
      <c r="D7659" s="4">
        <v>279839.10596001137</v>
      </c>
      <c r="E7659" t="str">
        <f t="shared" si="238"/>
        <v>Feb</v>
      </c>
      <c r="F7659" t="str">
        <f t="shared" si="239"/>
        <v>2022</v>
      </c>
    </row>
    <row r="7660" spans="1:6" x14ac:dyDescent="0.25">
      <c r="A7660" s="5" t="s">
        <v>249</v>
      </c>
      <c r="B7660" s="3" t="s">
        <v>244</v>
      </c>
      <c r="C7660" s="3" t="s">
        <v>138</v>
      </c>
      <c r="D7660" s="4">
        <v>278137.92120114749</v>
      </c>
      <c r="E7660" t="str">
        <f t="shared" si="238"/>
        <v>Mar</v>
      </c>
      <c r="F7660" t="str">
        <f t="shared" si="239"/>
        <v>2022</v>
      </c>
    </row>
    <row r="7661" spans="1:6" x14ac:dyDescent="0.25">
      <c r="A7661" s="5" t="s">
        <v>249</v>
      </c>
      <c r="B7661" s="3" t="s">
        <v>244</v>
      </c>
      <c r="C7661" s="3" t="s">
        <v>139</v>
      </c>
      <c r="D7661" s="4">
        <v>276102.93164966191</v>
      </c>
      <c r="E7661" t="str">
        <f t="shared" si="238"/>
        <v>Apr</v>
      </c>
      <c r="F7661" t="str">
        <f t="shared" si="239"/>
        <v>2022</v>
      </c>
    </row>
    <row r="7662" spans="1:6" x14ac:dyDescent="0.25">
      <c r="A7662" s="5" t="s">
        <v>249</v>
      </c>
      <c r="B7662" s="3" t="s">
        <v>244</v>
      </c>
      <c r="C7662" s="3" t="s">
        <v>140</v>
      </c>
      <c r="D7662" s="4">
        <v>276920.12666076946</v>
      </c>
      <c r="E7662" t="str">
        <f t="shared" si="238"/>
        <v>May</v>
      </c>
      <c r="F7662" t="str">
        <f t="shared" si="239"/>
        <v>2022</v>
      </c>
    </row>
    <row r="7663" spans="1:6" x14ac:dyDescent="0.25">
      <c r="A7663" s="5" t="s">
        <v>249</v>
      </c>
      <c r="B7663" s="3" t="s">
        <v>244</v>
      </c>
      <c r="C7663" s="3" t="s">
        <v>141</v>
      </c>
      <c r="D7663" s="4">
        <v>274198.11804290116</v>
      </c>
      <c r="E7663" t="str">
        <f t="shared" si="238"/>
        <v>Jun</v>
      </c>
      <c r="F7663" t="str">
        <f t="shared" si="239"/>
        <v>2022</v>
      </c>
    </row>
    <row r="7664" spans="1:6" x14ac:dyDescent="0.25">
      <c r="A7664" s="5" t="s">
        <v>249</v>
      </c>
      <c r="B7664" s="3" t="s">
        <v>244</v>
      </c>
      <c r="C7664" s="3" t="s">
        <v>142</v>
      </c>
      <c r="D7664" s="4">
        <v>266247.10362362186</v>
      </c>
      <c r="E7664" t="str">
        <f t="shared" si="238"/>
        <v>Jul</v>
      </c>
      <c r="F7664" t="str">
        <f t="shared" si="239"/>
        <v>2022</v>
      </c>
    </row>
    <row r="7665" spans="1:6" x14ac:dyDescent="0.25">
      <c r="A7665" s="5" t="s">
        <v>249</v>
      </c>
      <c r="B7665" s="3" t="s">
        <v>244</v>
      </c>
      <c r="C7665" s="3" t="s">
        <v>143</v>
      </c>
      <c r="D7665" s="4">
        <v>226976.75276454171</v>
      </c>
      <c r="E7665" t="str">
        <f t="shared" si="238"/>
        <v>Aug</v>
      </c>
      <c r="F7665" t="str">
        <f t="shared" si="239"/>
        <v>2022</v>
      </c>
    </row>
    <row r="7666" spans="1:6" x14ac:dyDescent="0.25">
      <c r="A7666" s="5" t="s">
        <v>249</v>
      </c>
      <c r="B7666" s="3" t="s">
        <v>244</v>
      </c>
      <c r="C7666" s="3" t="s">
        <v>144</v>
      </c>
      <c r="D7666" s="4">
        <v>99136.215386836993</v>
      </c>
      <c r="E7666" t="str">
        <f t="shared" si="238"/>
        <v>Sep</v>
      </c>
      <c r="F7666" t="str">
        <f t="shared" si="239"/>
        <v>2022</v>
      </c>
    </row>
    <row r="7667" spans="1:6" x14ac:dyDescent="0.25">
      <c r="A7667" s="5" t="s">
        <v>249</v>
      </c>
      <c r="B7667" s="3" t="s">
        <v>244</v>
      </c>
      <c r="C7667" s="3" t="s">
        <v>145</v>
      </c>
      <c r="D7667" s="4">
        <v>97169.156645016075</v>
      </c>
      <c r="E7667" t="str">
        <f t="shared" si="238"/>
        <v>Oct</v>
      </c>
      <c r="F7667" t="str">
        <f t="shared" si="239"/>
        <v>2022</v>
      </c>
    </row>
    <row r="7668" spans="1:6" x14ac:dyDescent="0.25">
      <c r="A7668" s="5" t="s">
        <v>249</v>
      </c>
      <c r="B7668" s="3" t="s">
        <v>244</v>
      </c>
      <c r="C7668" s="3" t="s">
        <v>146</v>
      </c>
      <c r="D7668" s="4">
        <v>96348.688685058107</v>
      </c>
      <c r="E7668" t="str">
        <f t="shared" si="238"/>
        <v>Nov</v>
      </c>
      <c r="F7668" t="str">
        <f t="shared" si="239"/>
        <v>2022</v>
      </c>
    </row>
    <row r="7669" spans="1:6" x14ac:dyDescent="0.25">
      <c r="A7669" s="5" t="s">
        <v>249</v>
      </c>
      <c r="B7669" s="3" t="s">
        <v>244</v>
      </c>
      <c r="C7669" s="3" t="s">
        <v>147</v>
      </c>
      <c r="D7669" s="4">
        <v>94925.189254484285</v>
      </c>
      <c r="E7669" t="str">
        <f t="shared" si="238"/>
        <v>Dec</v>
      </c>
      <c r="F7669" t="str">
        <f t="shared" si="239"/>
        <v>2022</v>
      </c>
    </row>
    <row r="7670" spans="1:6" x14ac:dyDescent="0.25">
      <c r="A7670" s="5" t="s">
        <v>249</v>
      </c>
      <c r="B7670" s="3" t="s">
        <v>244</v>
      </c>
      <c r="C7670" s="3" t="s">
        <v>148</v>
      </c>
      <c r="D7670" s="4">
        <v>93895.894452525361</v>
      </c>
      <c r="E7670" t="str">
        <f t="shared" si="238"/>
        <v>Jan</v>
      </c>
      <c r="F7670" t="str">
        <f t="shared" si="239"/>
        <v>2023</v>
      </c>
    </row>
    <row r="7671" spans="1:6" x14ac:dyDescent="0.25">
      <c r="A7671" s="5" t="s">
        <v>249</v>
      </c>
      <c r="B7671" s="3" t="s">
        <v>244</v>
      </c>
      <c r="C7671" s="3" t="s">
        <v>149</v>
      </c>
      <c r="D7671" s="4">
        <v>92815.828079021041</v>
      </c>
      <c r="E7671" t="str">
        <f t="shared" si="238"/>
        <v>Feb</v>
      </c>
      <c r="F7671" t="str">
        <f t="shared" si="239"/>
        <v>2023</v>
      </c>
    </row>
    <row r="7672" spans="1:6" x14ac:dyDescent="0.25">
      <c r="A7672" s="5" t="s">
        <v>249</v>
      </c>
      <c r="B7672" s="3" t="s">
        <v>244</v>
      </c>
      <c r="C7672" s="3" t="s">
        <v>150</v>
      </c>
      <c r="D7672" s="4">
        <v>91785.882876504736</v>
      </c>
      <c r="E7672" t="str">
        <f t="shared" si="238"/>
        <v>Mar</v>
      </c>
      <c r="F7672" t="str">
        <f t="shared" si="239"/>
        <v>2023</v>
      </c>
    </row>
    <row r="7673" spans="1:6" x14ac:dyDescent="0.25">
      <c r="A7673" s="5" t="s">
        <v>249</v>
      </c>
      <c r="B7673" s="3" t="s">
        <v>244</v>
      </c>
      <c r="C7673" s="3" t="s">
        <v>151</v>
      </c>
      <c r="D7673" s="4">
        <v>90769.611563918923</v>
      </c>
      <c r="E7673" t="str">
        <f t="shared" si="238"/>
        <v>Apr</v>
      </c>
      <c r="F7673" t="str">
        <f t="shared" si="239"/>
        <v>2023</v>
      </c>
    </row>
    <row r="7674" spans="1:6" x14ac:dyDescent="0.25">
      <c r="A7674" s="5" t="s">
        <v>249</v>
      </c>
      <c r="B7674" s="3" t="s">
        <v>244</v>
      </c>
      <c r="C7674" s="3" t="s">
        <v>152</v>
      </c>
      <c r="D7674" s="4">
        <v>89766.801155777328</v>
      </c>
      <c r="E7674" t="str">
        <f t="shared" si="238"/>
        <v>May</v>
      </c>
      <c r="F7674" t="str">
        <f t="shared" si="239"/>
        <v>2023</v>
      </c>
    </row>
    <row r="7675" spans="1:6" x14ac:dyDescent="0.25">
      <c r="A7675" s="5" t="s">
        <v>249</v>
      </c>
      <c r="B7675" s="3" t="s">
        <v>244</v>
      </c>
      <c r="C7675" s="3" t="s">
        <v>153</v>
      </c>
      <c r="D7675" s="4">
        <v>88777.251349835016</v>
      </c>
      <c r="E7675" t="str">
        <f t="shared" si="238"/>
        <v>Jun</v>
      </c>
      <c r="F7675" t="str">
        <f t="shared" si="239"/>
        <v>2023</v>
      </c>
    </row>
    <row r="7676" spans="1:6" x14ac:dyDescent="0.25">
      <c r="A7676" s="5" t="s">
        <v>249</v>
      </c>
      <c r="B7676" s="3" t="s">
        <v>244</v>
      </c>
      <c r="C7676" s="3" t="s">
        <v>154</v>
      </c>
      <c r="D7676" s="4">
        <v>87800.756690773851</v>
      </c>
      <c r="E7676" t="str">
        <f t="shared" si="238"/>
        <v>Jul</v>
      </c>
      <c r="F7676" t="str">
        <f t="shared" si="239"/>
        <v>2023</v>
      </c>
    </row>
    <row r="7677" spans="1:6" x14ac:dyDescent="0.25">
      <c r="A7677" s="5" t="s">
        <v>249</v>
      </c>
      <c r="B7677" s="3" t="s">
        <v>244</v>
      </c>
      <c r="C7677" s="3" t="s">
        <v>155</v>
      </c>
      <c r="D7677" s="4">
        <v>86837.118776348827</v>
      </c>
      <c r="E7677" t="str">
        <f t="shared" si="238"/>
        <v>Aug</v>
      </c>
      <c r="F7677" t="str">
        <f t="shared" si="239"/>
        <v>2023</v>
      </c>
    </row>
    <row r="7678" spans="1:6" x14ac:dyDescent="0.25">
      <c r="A7678" s="5" t="s">
        <v>249</v>
      </c>
      <c r="B7678" s="3" t="s">
        <v>244</v>
      </c>
      <c r="C7678" s="3" t="s">
        <v>156</v>
      </c>
      <c r="D7678" s="4">
        <v>85886.148557388253</v>
      </c>
      <c r="E7678" t="str">
        <f t="shared" si="238"/>
        <v>Sep</v>
      </c>
      <c r="F7678" t="str">
        <f t="shared" si="239"/>
        <v>2023</v>
      </c>
    </row>
    <row r="7679" spans="1:6" x14ac:dyDescent="0.25">
      <c r="A7679" s="5" t="s">
        <v>249</v>
      </c>
      <c r="B7679" s="3" t="s">
        <v>244</v>
      </c>
      <c r="C7679" s="3" t="s">
        <v>157</v>
      </c>
      <c r="D7679" s="4">
        <v>84947.652116004931</v>
      </c>
      <c r="E7679" t="str">
        <f t="shared" si="238"/>
        <v>Oct</v>
      </c>
      <c r="F7679" t="str">
        <f t="shared" si="239"/>
        <v>2023</v>
      </c>
    </row>
    <row r="7680" spans="1:6" x14ac:dyDescent="0.25">
      <c r="A7680" s="5" t="s">
        <v>249</v>
      </c>
      <c r="B7680" s="3" t="s">
        <v>244</v>
      </c>
      <c r="C7680" s="3" t="s">
        <v>158</v>
      </c>
      <c r="D7680" s="4">
        <v>84021.440241574557</v>
      </c>
      <c r="E7680" t="str">
        <f t="shared" si="238"/>
        <v>Nov</v>
      </c>
      <c r="F7680" t="str">
        <f t="shared" si="239"/>
        <v>2023</v>
      </c>
    </row>
    <row r="7681" spans="1:6" x14ac:dyDescent="0.25">
      <c r="A7681" s="5" t="s">
        <v>249</v>
      </c>
      <c r="B7681" s="3" t="s">
        <v>244</v>
      </c>
      <c r="C7681" s="3" t="s">
        <v>159</v>
      </c>
      <c r="D7681" s="4">
        <v>83107.32578492543</v>
      </c>
      <c r="E7681" t="str">
        <f t="shared" si="238"/>
        <v>Dec</v>
      </c>
      <c r="F7681" t="str">
        <f t="shared" si="239"/>
        <v>2023</v>
      </c>
    </row>
    <row r="7682" spans="1:6" x14ac:dyDescent="0.25">
      <c r="A7682" s="5" t="s">
        <v>249</v>
      </c>
      <c r="B7682" s="3" t="s">
        <v>244</v>
      </c>
      <c r="C7682" s="3" t="s">
        <v>160</v>
      </c>
      <c r="D7682" s="4">
        <v>82205.135018674569</v>
      </c>
      <c r="E7682" t="str">
        <f t="shared" si="238"/>
        <v>Jan</v>
      </c>
      <c r="F7682" t="str">
        <f t="shared" si="239"/>
        <v>2024</v>
      </c>
    </row>
    <row r="7683" spans="1:6" x14ac:dyDescent="0.25">
      <c r="A7683" s="5" t="s">
        <v>249</v>
      </c>
      <c r="B7683" s="3" t="s">
        <v>244</v>
      </c>
      <c r="C7683" s="3" t="s">
        <v>161</v>
      </c>
      <c r="D7683" s="4">
        <v>81314.680432197652</v>
      </c>
      <c r="E7683" t="str">
        <f t="shared" ref="E7683:E7746" si="240">MID(C7683,1,3)</f>
        <v>Feb</v>
      </c>
      <c r="F7683" t="str">
        <f t="shared" ref="F7683:F7746" si="241">MID(C7683,5,4)</f>
        <v>2024</v>
      </c>
    </row>
    <row r="7684" spans="1:6" x14ac:dyDescent="0.25">
      <c r="A7684" s="5" t="s">
        <v>249</v>
      </c>
      <c r="B7684" s="3" t="s">
        <v>244</v>
      </c>
      <c r="C7684" s="3" t="s">
        <v>162</v>
      </c>
      <c r="D7684" s="4">
        <v>80435.794305374598</v>
      </c>
      <c r="E7684" t="str">
        <f t="shared" si="240"/>
        <v>Mar</v>
      </c>
      <c r="F7684" t="str">
        <f t="shared" si="241"/>
        <v>2024</v>
      </c>
    </row>
    <row r="7685" spans="1:6" x14ac:dyDescent="0.25">
      <c r="A7685" s="5" t="s">
        <v>249</v>
      </c>
      <c r="B7685" s="3" t="s">
        <v>244</v>
      </c>
      <c r="C7685" s="3" t="s">
        <v>163</v>
      </c>
      <c r="D7685" s="4">
        <v>79568.298380654363</v>
      </c>
      <c r="E7685" t="str">
        <f t="shared" si="240"/>
        <v>Apr</v>
      </c>
      <c r="F7685" t="str">
        <f t="shared" si="241"/>
        <v>2024</v>
      </c>
    </row>
    <row r="7686" spans="1:6" x14ac:dyDescent="0.25">
      <c r="A7686" s="5" t="s">
        <v>249</v>
      </c>
      <c r="B7686" s="3" t="s">
        <v>244</v>
      </c>
      <c r="C7686" s="3" t="s">
        <v>164</v>
      </c>
      <c r="D7686" s="4">
        <v>78712.028422274569</v>
      </c>
      <c r="E7686" t="str">
        <f t="shared" si="240"/>
        <v>May</v>
      </c>
      <c r="F7686" t="str">
        <f t="shared" si="241"/>
        <v>2024</v>
      </c>
    </row>
    <row r="7687" spans="1:6" x14ac:dyDescent="0.25">
      <c r="A7687" s="5" t="s">
        <v>249</v>
      </c>
      <c r="B7687" s="3" t="s">
        <v>244</v>
      </c>
      <c r="C7687" s="3" t="s">
        <v>165</v>
      </c>
      <c r="D7687" s="4">
        <v>77866.811679947103</v>
      </c>
      <c r="E7687" t="str">
        <f t="shared" si="240"/>
        <v>Jun</v>
      </c>
      <c r="F7687" t="str">
        <f t="shared" si="241"/>
        <v>2024</v>
      </c>
    </row>
    <row r="7688" spans="1:6" x14ac:dyDescent="0.25">
      <c r="A7688" s="5" t="s">
        <v>249</v>
      </c>
      <c r="B7688" s="3" t="s">
        <v>244</v>
      </c>
      <c r="C7688" s="3" t="s">
        <v>166</v>
      </c>
      <c r="D7688" s="4">
        <v>77032.490686625097</v>
      </c>
      <c r="E7688" t="str">
        <f t="shared" si="240"/>
        <v>Jul</v>
      </c>
      <c r="F7688" t="str">
        <f t="shared" si="241"/>
        <v>2024</v>
      </c>
    </row>
    <row r="7689" spans="1:6" x14ac:dyDescent="0.25">
      <c r="A7689" s="5" t="s">
        <v>249</v>
      </c>
      <c r="B7689" s="3" t="s">
        <v>244</v>
      </c>
      <c r="C7689" s="3" t="s">
        <v>167</v>
      </c>
      <c r="D7689" s="4">
        <v>76208.898199283271</v>
      </c>
      <c r="E7689" t="str">
        <f t="shared" si="240"/>
        <v>Aug</v>
      </c>
      <c r="F7689" t="str">
        <f t="shared" si="241"/>
        <v>2024</v>
      </c>
    </row>
    <row r="7690" spans="1:6" x14ac:dyDescent="0.25">
      <c r="A7690" s="5" t="s">
        <v>249</v>
      </c>
      <c r="B7690" s="3" t="s">
        <v>244</v>
      </c>
      <c r="C7690" s="3" t="s">
        <v>168</v>
      </c>
      <c r="D7690" s="4">
        <v>75395.879373779957</v>
      </c>
      <c r="E7690" t="str">
        <f t="shared" si="240"/>
        <v>Sep</v>
      </c>
      <c r="F7690" t="str">
        <f t="shared" si="241"/>
        <v>2024</v>
      </c>
    </row>
    <row r="7691" spans="1:6" x14ac:dyDescent="0.25">
      <c r="A7691" s="5" t="s">
        <v>249</v>
      </c>
      <c r="B7691" s="3" t="s">
        <v>244</v>
      </c>
      <c r="C7691" s="3" t="s">
        <v>169</v>
      </c>
      <c r="D7691" s="4">
        <v>74593.276681615738</v>
      </c>
      <c r="E7691" t="str">
        <f t="shared" si="240"/>
        <v>Oct</v>
      </c>
      <c r="F7691" t="str">
        <f t="shared" si="241"/>
        <v>2024</v>
      </c>
    </row>
    <row r="7692" spans="1:6" x14ac:dyDescent="0.25">
      <c r="A7692" s="5" t="s">
        <v>249</v>
      </c>
      <c r="B7692" s="3" t="s">
        <v>244</v>
      </c>
      <c r="C7692" s="3" t="s">
        <v>170</v>
      </c>
      <c r="D7692" s="4">
        <v>73800.937840101469</v>
      </c>
      <c r="E7692" t="str">
        <f t="shared" si="240"/>
        <v>Nov</v>
      </c>
      <c r="F7692" t="str">
        <f t="shared" si="241"/>
        <v>2024</v>
      </c>
    </row>
    <row r="7693" spans="1:6" x14ac:dyDescent="0.25">
      <c r="A7693" s="5" t="s">
        <v>249</v>
      </c>
      <c r="B7693" s="3" t="s">
        <v>244</v>
      </c>
      <c r="C7693" s="3" t="s">
        <v>171</v>
      </c>
      <c r="D7693" s="4">
        <v>73018.713112358397</v>
      </c>
      <c r="E7693" t="str">
        <f t="shared" si="240"/>
        <v>Dec</v>
      </c>
      <c r="F7693" t="str">
        <f t="shared" si="241"/>
        <v>2024</v>
      </c>
    </row>
    <row r="7694" spans="1:6" x14ac:dyDescent="0.25">
      <c r="A7694" s="5" t="s">
        <v>249</v>
      </c>
      <c r="B7694" s="3" t="s">
        <v>244</v>
      </c>
      <c r="C7694" s="3" t="s">
        <v>172</v>
      </c>
      <c r="D7694" s="4">
        <v>72246.452538602549</v>
      </c>
      <c r="E7694" t="str">
        <f t="shared" si="240"/>
        <v>Jan</v>
      </c>
      <c r="F7694" t="str">
        <f t="shared" si="241"/>
        <v>2025</v>
      </c>
    </row>
    <row r="7695" spans="1:6" x14ac:dyDescent="0.25">
      <c r="A7695" s="5" t="s">
        <v>249</v>
      </c>
      <c r="B7695" s="3" t="s">
        <v>244</v>
      </c>
      <c r="C7695" s="3" t="s">
        <v>173</v>
      </c>
      <c r="D7695" s="4">
        <v>71484.011066312902</v>
      </c>
      <c r="E7695" t="str">
        <f t="shared" si="240"/>
        <v>Feb</v>
      </c>
      <c r="F7695" t="str">
        <f t="shared" si="241"/>
        <v>2025</v>
      </c>
    </row>
    <row r="7696" spans="1:6" x14ac:dyDescent="0.25">
      <c r="A7696" s="5" t="s">
        <v>249</v>
      </c>
      <c r="B7696" s="3" t="s">
        <v>244</v>
      </c>
      <c r="C7696" s="3" t="s">
        <v>174</v>
      </c>
      <c r="D7696" s="4">
        <v>70731.245465873566</v>
      </c>
      <c r="E7696" t="str">
        <f t="shared" si="240"/>
        <v>Mar</v>
      </c>
      <c r="F7696" t="str">
        <f t="shared" si="241"/>
        <v>2025</v>
      </c>
    </row>
    <row r="7697" spans="1:6" x14ac:dyDescent="0.25">
      <c r="A7697" s="5" t="s">
        <v>249</v>
      </c>
      <c r="B7697" s="3" t="s">
        <v>244</v>
      </c>
      <c r="C7697" s="3" t="s">
        <v>175</v>
      </c>
      <c r="D7697" s="4">
        <v>69988.015992026398</v>
      </c>
      <c r="E7697" t="str">
        <f t="shared" si="240"/>
        <v>Apr</v>
      </c>
      <c r="F7697" t="str">
        <f t="shared" si="241"/>
        <v>2025</v>
      </c>
    </row>
    <row r="7698" spans="1:6" x14ac:dyDescent="0.25">
      <c r="A7698" s="5" t="s">
        <v>249</v>
      </c>
      <c r="B7698" s="3" t="s">
        <v>244</v>
      </c>
      <c r="C7698" s="3" t="s">
        <v>176</v>
      </c>
      <c r="D7698" s="4">
        <v>69254.179092250371</v>
      </c>
      <c r="E7698" t="str">
        <f t="shared" si="240"/>
        <v>May</v>
      </c>
      <c r="F7698" t="str">
        <f t="shared" si="241"/>
        <v>2025</v>
      </c>
    </row>
    <row r="7699" spans="1:6" x14ac:dyDescent="0.25">
      <c r="A7699" s="5" t="s">
        <v>249</v>
      </c>
      <c r="B7699" s="3" t="s">
        <v>244</v>
      </c>
      <c r="C7699" s="3" t="s">
        <v>177</v>
      </c>
      <c r="D7699" s="4">
        <v>68529.60357436059</v>
      </c>
      <c r="E7699" t="str">
        <f t="shared" si="240"/>
        <v>Jun</v>
      </c>
      <c r="F7699" t="str">
        <f t="shared" si="241"/>
        <v>2025</v>
      </c>
    </row>
    <row r="7700" spans="1:6" x14ac:dyDescent="0.25">
      <c r="A7700" s="5" t="s">
        <v>249</v>
      </c>
      <c r="B7700" s="3" t="s">
        <v>244</v>
      </c>
      <c r="C7700" s="3" t="s">
        <v>178</v>
      </c>
      <c r="D7700" s="4">
        <v>67814.154638909225</v>
      </c>
      <c r="E7700" t="str">
        <f t="shared" si="240"/>
        <v>Jul</v>
      </c>
      <c r="F7700" t="str">
        <f t="shared" si="241"/>
        <v>2025</v>
      </c>
    </row>
    <row r="7701" spans="1:6" x14ac:dyDescent="0.25">
      <c r="A7701" s="5" t="s">
        <v>249</v>
      </c>
      <c r="B7701" s="3" t="s">
        <v>244</v>
      </c>
      <c r="C7701" s="3" t="s">
        <v>179</v>
      </c>
      <c r="D7701" s="4">
        <v>67107.698486448498</v>
      </c>
      <c r="E7701" t="str">
        <f t="shared" si="240"/>
        <v>Aug</v>
      </c>
      <c r="F7701" t="str">
        <f t="shared" si="241"/>
        <v>2025</v>
      </c>
    </row>
    <row r="7702" spans="1:6" x14ac:dyDescent="0.25">
      <c r="A7702" s="5" t="s">
        <v>249</v>
      </c>
      <c r="B7702" s="3" t="s">
        <v>244</v>
      </c>
      <c r="C7702" s="3" t="s">
        <v>180</v>
      </c>
      <c r="D7702" s="4">
        <v>66410.105324793461</v>
      </c>
      <c r="E7702" t="str">
        <f t="shared" si="240"/>
        <v>Sep</v>
      </c>
      <c r="F7702" t="str">
        <f t="shared" si="241"/>
        <v>2025</v>
      </c>
    </row>
    <row r="7703" spans="1:6" x14ac:dyDescent="0.25">
      <c r="A7703" s="5" t="s">
        <v>249</v>
      </c>
      <c r="B7703" s="3" t="s">
        <v>244</v>
      </c>
      <c r="C7703" s="3" t="s">
        <v>181</v>
      </c>
      <c r="D7703" s="4">
        <v>65721.249807569577</v>
      </c>
      <c r="E7703" t="str">
        <f t="shared" si="240"/>
        <v>Oct</v>
      </c>
      <c r="F7703" t="str">
        <f t="shared" si="241"/>
        <v>2025</v>
      </c>
    </row>
    <row r="7704" spans="1:6" x14ac:dyDescent="0.25">
      <c r="A7704" s="5" t="s">
        <v>249</v>
      </c>
      <c r="B7704" s="3" t="s">
        <v>244</v>
      </c>
      <c r="C7704" s="3" t="s">
        <v>182</v>
      </c>
      <c r="D7704" s="4">
        <v>65041.00582694968</v>
      </c>
      <c r="E7704" t="str">
        <f t="shared" si="240"/>
        <v>Nov</v>
      </c>
      <c r="F7704" t="str">
        <f t="shared" si="241"/>
        <v>2025</v>
      </c>
    </row>
    <row r="7705" spans="1:6" x14ac:dyDescent="0.25">
      <c r="A7705" s="5" t="s">
        <v>249</v>
      </c>
      <c r="B7705" s="3" t="s">
        <v>244</v>
      </c>
      <c r="C7705" s="3" t="s">
        <v>183</v>
      </c>
      <c r="D7705" s="4">
        <v>64369.245429296279</v>
      </c>
      <c r="E7705" t="str">
        <f t="shared" si="240"/>
        <v>Dec</v>
      </c>
      <c r="F7705" t="str">
        <f t="shared" si="241"/>
        <v>2025</v>
      </c>
    </row>
    <row r="7706" spans="1:6" x14ac:dyDescent="0.25">
      <c r="A7706" s="5" t="s">
        <v>249</v>
      </c>
      <c r="B7706" s="3" t="s">
        <v>244</v>
      </c>
      <c r="C7706" s="3" t="s">
        <v>184</v>
      </c>
      <c r="D7706" s="4">
        <v>63705.853744213193</v>
      </c>
      <c r="E7706" t="str">
        <f t="shared" si="240"/>
        <v>Jan</v>
      </c>
      <c r="F7706" t="str">
        <f t="shared" si="241"/>
        <v>2026</v>
      </c>
    </row>
    <row r="7707" spans="1:6" x14ac:dyDescent="0.25">
      <c r="A7707" s="5" t="s">
        <v>249</v>
      </c>
      <c r="B7707" s="3" t="s">
        <v>244</v>
      </c>
      <c r="C7707" s="3" t="s">
        <v>185</v>
      </c>
      <c r="D7707" s="4">
        <v>63050.706825325848</v>
      </c>
      <c r="E7707" t="str">
        <f t="shared" si="240"/>
        <v>Feb</v>
      </c>
      <c r="F7707" t="str">
        <f t="shared" si="241"/>
        <v>2026</v>
      </c>
    </row>
    <row r="7708" spans="1:6" x14ac:dyDescent="0.25">
      <c r="A7708" s="5" t="s">
        <v>249</v>
      </c>
      <c r="B7708" s="3" t="s">
        <v>244</v>
      </c>
      <c r="C7708" s="3" t="s">
        <v>186</v>
      </c>
      <c r="D7708" s="4">
        <v>62403.685510617404</v>
      </c>
      <c r="E7708" t="str">
        <f t="shared" si="240"/>
        <v>Mar</v>
      </c>
      <c r="F7708" t="str">
        <f t="shared" si="241"/>
        <v>2026</v>
      </c>
    </row>
    <row r="7709" spans="1:6" x14ac:dyDescent="0.25">
      <c r="A7709" s="5" t="s">
        <v>249</v>
      </c>
      <c r="B7709" s="3" t="s">
        <v>244</v>
      </c>
      <c r="C7709" s="3" t="s">
        <v>187</v>
      </c>
      <c r="D7709" s="4">
        <v>61764.676891144278</v>
      </c>
      <c r="E7709" t="str">
        <f t="shared" si="240"/>
        <v>Apr</v>
      </c>
      <c r="F7709" t="str">
        <f t="shared" si="241"/>
        <v>2026</v>
      </c>
    </row>
    <row r="7710" spans="1:6" x14ac:dyDescent="0.25">
      <c r="A7710" s="5" t="s">
        <v>249</v>
      </c>
      <c r="B7710" s="3" t="s">
        <v>244</v>
      </c>
      <c r="C7710" s="3" t="s">
        <v>189</v>
      </c>
      <c r="D7710" s="4">
        <v>61133.570719415409</v>
      </c>
      <c r="E7710" t="str">
        <f t="shared" si="240"/>
        <v>May</v>
      </c>
      <c r="F7710" t="str">
        <f t="shared" si="241"/>
        <v>2026</v>
      </c>
    </row>
    <row r="7711" spans="1:6" x14ac:dyDescent="0.25">
      <c r="A7711" s="5" t="s">
        <v>249</v>
      </c>
      <c r="B7711" s="3" t="s">
        <v>244</v>
      </c>
      <c r="C7711" s="3" t="s">
        <v>191</v>
      </c>
      <c r="D7711" s="4">
        <v>60510.251079224356</v>
      </c>
      <c r="E7711" t="str">
        <f t="shared" si="240"/>
        <v>Jun</v>
      </c>
      <c r="F7711" t="str">
        <f t="shared" si="241"/>
        <v>2026</v>
      </c>
    </row>
    <row r="7712" spans="1:6" x14ac:dyDescent="0.25">
      <c r="A7712" s="5" t="s">
        <v>249</v>
      </c>
      <c r="B7712" s="3" t="s">
        <v>244</v>
      </c>
      <c r="C7712" s="3" t="s">
        <v>192</v>
      </c>
      <c r="D7712" s="4">
        <v>59894.603754364551</v>
      </c>
      <c r="E7712" t="str">
        <f t="shared" si="240"/>
        <v>Jul</v>
      </c>
      <c r="F7712" t="str">
        <f t="shared" si="241"/>
        <v>2026</v>
      </c>
    </row>
    <row r="7713" spans="1:6" x14ac:dyDescent="0.25">
      <c r="A7713" s="5" t="s">
        <v>249</v>
      </c>
      <c r="B7713" s="3" t="s">
        <v>244</v>
      </c>
      <c r="C7713" s="3" t="s">
        <v>193</v>
      </c>
      <c r="D7713" s="4">
        <v>59286.52548896565</v>
      </c>
      <c r="E7713" t="str">
        <f t="shared" si="240"/>
        <v>Aug</v>
      </c>
      <c r="F7713" t="str">
        <f t="shared" si="241"/>
        <v>2026</v>
      </c>
    </row>
    <row r="7714" spans="1:6" x14ac:dyDescent="0.25">
      <c r="A7714" s="5" t="s">
        <v>249</v>
      </c>
      <c r="B7714" s="3" t="s">
        <v>244</v>
      </c>
      <c r="C7714" s="3" t="s">
        <v>194</v>
      </c>
      <c r="D7714" s="4">
        <v>58685.908996989223</v>
      </c>
      <c r="E7714" t="str">
        <f t="shared" si="240"/>
        <v>Sep</v>
      </c>
      <c r="F7714" t="str">
        <f t="shared" si="241"/>
        <v>2026</v>
      </c>
    </row>
    <row r="7715" spans="1:6" x14ac:dyDescent="0.25">
      <c r="A7715" s="5" t="s">
        <v>249</v>
      </c>
      <c r="B7715" s="3" t="s">
        <v>244</v>
      </c>
      <c r="C7715" s="3" t="s">
        <v>195</v>
      </c>
      <c r="D7715" s="4">
        <v>58092.648115301985</v>
      </c>
      <c r="E7715" t="str">
        <f t="shared" si="240"/>
        <v>Oct</v>
      </c>
      <c r="F7715" t="str">
        <f t="shared" si="241"/>
        <v>2026</v>
      </c>
    </row>
    <row r="7716" spans="1:6" x14ac:dyDescent="0.25">
      <c r="A7716" s="5" t="s">
        <v>249</v>
      </c>
      <c r="B7716" s="3" t="s">
        <v>244</v>
      </c>
      <c r="C7716" s="3" t="s">
        <v>196</v>
      </c>
      <c r="D7716" s="4">
        <v>57506.63758077065</v>
      </c>
      <c r="E7716" t="str">
        <f t="shared" si="240"/>
        <v>Nov</v>
      </c>
      <c r="F7716" t="str">
        <f t="shared" si="241"/>
        <v>2026</v>
      </c>
    </row>
    <row r="7717" spans="1:6" x14ac:dyDescent="0.25">
      <c r="A7717" s="5" t="s">
        <v>249</v>
      </c>
      <c r="B7717" s="3" t="s">
        <v>244</v>
      </c>
      <c r="C7717" s="3" t="s">
        <v>197</v>
      </c>
      <c r="D7717" s="4">
        <v>56927.779621882619</v>
      </c>
      <c r="E7717" t="str">
        <f t="shared" si="240"/>
        <v>Dec</v>
      </c>
      <c r="F7717" t="str">
        <f t="shared" si="241"/>
        <v>2026</v>
      </c>
    </row>
    <row r="7718" spans="1:6" x14ac:dyDescent="0.25">
      <c r="A7718" s="5" t="s">
        <v>249</v>
      </c>
      <c r="B7718" s="3" t="s">
        <v>244</v>
      </c>
      <c r="C7718" s="3" t="s">
        <v>198</v>
      </c>
      <c r="D7718" s="4">
        <v>56355.971498409766</v>
      </c>
      <c r="E7718" t="str">
        <f t="shared" si="240"/>
        <v>Jan</v>
      </c>
      <c r="F7718" t="str">
        <f t="shared" si="241"/>
        <v>2027</v>
      </c>
    </row>
    <row r="7719" spans="1:6" x14ac:dyDescent="0.25">
      <c r="A7719" s="5" t="s">
        <v>249</v>
      </c>
      <c r="B7719" s="3" t="s">
        <v>244</v>
      </c>
      <c r="C7719" s="3" t="s">
        <v>199</v>
      </c>
      <c r="D7719" s="4">
        <v>55791.115177386862</v>
      </c>
      <c r="E7719" t="str">
        <f t="shared" si="240"/>
        <v>Feb</v>
      </c>
      <c r="F7719" t="str">
        <f t="shared" si="241"/>
        <v>2027</v>
      </c>
    </row>
    <row r="7720" spans="1:6" x14ac:dyDescent="0.25">
      <c r="A7720" s="5" t="s">
        <v>249</v>
      </c>
      <c r="B7720" s="3" t="s">
        <v>244</v>
      </c>
      <c r="C7720" s="3" t="s">
        <v>200</v>
      </c>
      <c r="D7720" s="4">
        <v>55233.116671659067</v>
      </c>
      <c r="E7720" t="str">
        <f t="shared" si="240"/>
        <v>Mar</v>
      </c>
      <c r="F7720" t="str">
        <f t="shared" si="241"/>
        <v>2027</v>
      </c>
    </row>
    <row r="7721" spans="1:6" x14ac:dyDescent="0.25">
      <c r="A7721" s="5" t="s">
        <v>249</v>
      </c>
      <c r="B7721" s="3" t="s">
        <v>244</v>
      </c>
      <c r="C7721" s="3" t="s">
        <v>201</v>
      </c>
      <c r="D7721" s="4">
        <v>54681.874240998251</v>
      </c>
      <c r="E7721" t="str">
        <f t="shared" si="240"/>
        <v>Apr</v>
      </c>
      <c r="F7721" t="str">
        <f t="shared" si="241"/>
        <v>2027</v>
      </c>
    </row>
    <row r="7722" spans="1:6" x14ac:dyDescent="0.25">
      <c r="A7722" s="5" t="s">
        <v>249</v>
      </c>
      <c r="B7722" s="3" t="s">
        <v>244</v>
      </c>
      <c r="C7722" s="3" t="s">
        <v>202</v>
      </c>
      <c r="D7722" s="4">
        <v>54137.299205512434</v>
      </c>
      <c r="E7722" t="str">
        <f t="shared" si="240"/>
        <v>May</v>
      </c>
      <c r="F7722" t="str">
        <f t="shared" si="241"/>
        <v>2027</v>
      </c>
    </row>
    <row r="7723" spans="1:6" x14ac:dyDescent="0.25">
      <c r="A7723" s="5" t="s">
        <v>249</v>
      </c>
      <c r="B7723" s="3" t="s">
        <v>244</v>
      </c>
      <c r="C7723" s="3" t="s">
        <v>203</v>
      </c>
      <c r="D7723" s="4">
        <v>53599.29755514158</v>
      </c>
      <c r="E7723" t="str">
        <f t="shared" si="240"/>
        <v>Jun</v>
      </c>
      <c r="F7723" t="str">
        <f t="shared" si="241"/>
        <v>2027</v>
      </c>
    </row>
    <row r="7724" spans="1:6" x14ac:dyDescent="0.25">
      <c r="A7724" s="5" t="s">
        <v>249</v>
      </c>
      <c r="B7724" s="3" t="s">
        <v>244</v>
      </c>
      <c r="C7724" s="3" t="s">
        <v>204</v>
      </c>
      <c r="D7724" s="4">
        <v>53067.778025635969</v>
      </c>
      <c r="E7724" t="str">
        <f t="shared" si="240"/>
        <v>Jul</v>
      </c>
      <c r="F7724" t="str">
        <f t="shared" si="241"/>
        <v>2027</v>
      </c>
    </row>
    <row r="7725" spans="1:6" x14ac:dyDescent="0.25">
      <c r="A7725" s="5" t="s">
        <v>249</v>
      </c>
      <c r="B7725" s="3" t="s">
        <v>244</v>
      </c>
      <c r="C7725" s="3" t="s">
        <v>205</v>
      </c>
      <c r="D7725" s="4">
        <v>476.54609202036471</v>
      </c>
      <c r="E7725" t="str">
        <f t="shared" si="240"/>
        <v>Aug</v>
      </c>
      <c r="F7725" t="str">
        <f t="shared" si="241"/>
        <v>2027</v>
      </c>
    </row>
    <row r="7726" spans="1:6" x14ac:dyDescent="0.25">
      <c r="A7726" s="5" t="s">
        <v>249</v>
      </c>
      <c r="B7726" s="3" t="s">
        <v>245</v>
      </c>
      <c r="C7726" s="3" t="s">
        <v>24</v>
      </c>
      <c r="D7726" s="4">
        <v>7372461.7488740813</v>
      </c>
      <c r="E7726" t="str">
        <f t="shared" si="240"/>
        <v>Sep</v>
      </c>
      <c r="F7726" t="str">
        <f t="shared" si="241"/>
        <v>2012</v>
      </c>
    </row>
    <row r="7727" spans="1:6" x14ac:dyDescent="0.25">
      <c r="A7727" s="5" t="s">
        <v>249</v>
      </c>
      <c r="B7727" s="3" t="s">
        <v>245</v>
      </c>
      <c r="C7727" s="3" t="s">
        <v>25</v>
      </c>
      <c r="D7727" s="4">
        <v>8976759.2756966725</v>
      </c>
      <c r="E7727" t="str">
        <f t="shared" si="240"/>
        <v>Oct</v>
      </c>
      <c r="F7727" t="str">
        <f t="shared" si="241"/>
        <v>2012</v>
      </c>
    </row>
    <row r="7728" spans="1:6" x14ac:dyDescent="0.25">
      <c r="A7728" s="5" t="s">
        <v>249</v>
      </c>
      <c r="B7728" s="3" t="s">
        <v>245</v>
      </c>
      <c r="C7728" s="3" t="s">
        <v>26</v>
      </c>
      <c r="D7728" s="4">
        <v>7107099.3055145415</v>
      </c>
      <c r="E7728" t="str">
        <f t="shared" si="240"/>
        <v>Nov</v>
      </c>
      <c r="F7728" t="str">
        <f t="shared" si="241"/>
        <v>2012</v>
      </c>
    </row>
    <row r="7729" spans="1:6" x14ac:dyDescent="0.25">
      <c r="A7729" s="5" t="s">
        <v>249</v>
      </c>
      <c r="B7729" s="3" t="s">
        <v>245</v>
      </c>
      <c r="C7729" s="3" t="s">
        <v>27</v>
      </c>
      <c r="D7729" s="4">
        <v>5526844.1067656558</v>
      </c>
      <c r="E7729" t="str">
        <f t="shared" si="240"/>
        <v>Dec</v>
      </c>
      <c r="F7729" t="str">
        <f t="shared" si="241"/>
        <v>2012</v>
      </c>
    </row>
    <row r="7730" spans="1:6" x14ac:dyDescent="0.25">
      <c r="A7730" s="5" t="s">
        <v>249</v>
      </c>
      <c r="B7730" s="3" t="s">
        <v>245</v>
      </c>
      <c r="C7730" s="3" t="s">
        <v>28</v>
      </c>
      <c r="D7730" s="4">
        <v>4696203.6837956421</v>
      </c>
      <c r="E7730" t="str">
        <f t="shared" si="240"/>
        <v>Jan</v>
      </c>
      <c r="F7730" t="str">
        <f t="shared" si="241"/>
        <v>2013</v>
      </c>
    </row>
    <row r="7731" spans="1:6" x14ac:dyDescent="0.25">
      <c r="A7731" s="5" t="s">
        <v>249</v>
      </c>
      <c r="B7731" s="3" t="s">
        <v>245</v>
      </c>
      <c r="C7731" s="3" t="s">
        <v>29</v>
      </c>
      <c r="D7731" s="4">
        <v>4263937.7639072416</v>
      </c>
      <c r="E7731" t="str">
        <f t="shared" si="240"/>
        <v>Feb</v>
      </c>
      <c r="F7731" t="str">
        <f t="shared" si="241"/>
        <v>2013</v>
      </c>
    </row>
    <row r="7732" spans="1:6" x14ac:dyDescent="0.25">
      <c r="A7732" s="5" t="s">
        <v>249</v>
      </c>
      <c r="B7732" s="3" t="s">
        <v>245</v>
      </c>
      <c r="C7732" s="3" t="s">
        <v>30</v>
      </c>
      <c r="D7732" s="4">
        <v>3786298.5921442425</v>
      </c>
      <c r="E7732" t="str">
        <f t="shared" si="240"/>
        <v>Mar</v>
      </c>
      <c r="F7732" t="str">
        <f t="shared" si="241"/>
        <v>2013</v>
      </c>
    </row>
    <row r="7733" spans="1:6" x14ac:dyDescent="0.25">
      <c r="A7733" s="5" t="s">
        <v>249</v>
      </c>
      <c r="B7733" s="3" t="s">
        <v>245</v>
      </c>
      <c r="C7733" s="3" t="s">
        <v>31</v>
      </c>
      <c r="D7733" s="4">
        <v>3509567.5124562858</v>
      </c>
      <c r="E7733" t="str">
        <f t="shared" si="240"/>
        <v>Apr</v>
      </c>
      <c r="F7733" t="str">
        <f t="shared" si="241"/>
        <v>2013</v>
      </c>
    </row>
    <row r="7734" spans="1:6" x14ac:dyDescent="0.25">
      <c r="A7734" s="5" t="s">
        <v>249</v>
      </c>
      <c r="B7734" s="3" t="s">
        <v>245</v>
      </c>
      <c r="C7734" s="3" t="s">
        <v>32</v>
      </c>
      <c r="D7734" s="4">
        <v>3138011.3117004558</v>
      </c>
      <c r="E7734" t="str">
        <f t="shared" si="240"/>
        <v>May</v>
      </c>
      <c r="F7734" t="str">
        <f t="shared" si="241"/>
        <v>2013</v>
      </c>
    </row>
    <row r="7735" spans="1:6" x14ac:dyDescent="0.25">
      <c r="A7735" s="5" t="s">
        <v>249</v>
      </c>
      <c r="B7735" s="3" t="s">
        <v>245</v>
      </c>
      <c r="C7735" s="3" t="s">
        <v>33</v>
      </c>
      <c r="D7735" s="4">
        <v>3052422.3811014732</v>
      </c>
      <c r="E7735" t="str">
        <f t="shared" si="240"/>
        <v>Jun</v>
      </c>
      <c r="F7735" t="str">
        <f t="shared" si="241"/>
        <v>2013</v>
      </c>
    </row>
    <row r="7736" spans="1:6" x14ac:dyDescent="0.25">
      <c r="A7736" s="5" t="s">
        <v>249</v>
      </c>
      <c r="B7736" s="3" t="s">
        <v>245</v>
      </c>
      <c r="C7736" s="3" t="s">
        <v>34</v>
      </c>
      <c r="D7736" s="4">
        <v>2943723.2155576628</v>
      </c>
      <c r="E7736" t="str">
        <f t="shared" si="240"/>
        <v>Jul</v>
      </c>
      <c r="F7736" t="str">
        <f t="shared" si="241"/>
        <v>2013</v>
      </c>
    </row>
    <row r="7737" spans="1:6" x14ac:dyDescent="0.25">
      <c r="A7737" s="5" t="s">
        <v>249</v>
      </c>
      <c r="B7737" s="3" t="s">
        <v>245</v>
      </c>
      <c r="C7737" s="3" t="s">
        <v>35</v>
      </c>
      <c r="D7737" s="4">
        <v>2772589.2299685725</v>
      </c>
      <c r="E7737" t="str">
        <f t="shared" si="240"/>
        <v>Aug</v>
      </c>
      <c r="F7737" t="str">
        <f t="shared" si="241"/>
        <v>2013</v>
      </c>
    </row>
    <row r="7738" spans="1:6" x14ac:dyDescent="0.25">
      <c r="A7738" s="5" t="s">
        <v>249</v>
      </c>
      <c r="B7738" s="3" t="s">
        <v>245</v>
      </c>
      <c r="C7738" s="3" t="s">
        <v>36</v>
      </c>
      <c r="D7738" s="4">
        <v>2742443.1468220609</v>
      </c>
      <c r="E7738" t="str">
        <f t="shared" si="240"/>
        <v>Sep</v>
      </c>
      <c r="F7738" t="str">
        <f t="shared" si="241"/>
        <v>2013</v>
      </c>
    </row>
    <row r="7739" spans="1:6" x14ac:dyDescent="0.25">
      <c r="A7739" s="5" t="s">
        <v>249</v>
      </c>
      <c r="B7739" s="3" t="s">
        <v>245</v>
      </c>
      <c r="C7739" s="3" t="s">
        <v>37</v>
      </c>
      <c r="D7739" s="4">
        <v>2595210.1098596128</v>
      </c>
      <c r="E7739" t="str">
        <f t="shared" si="240"/>
        <v>Oct</v>
      </c>
      <c r="F7739" t="str">
        <f t="shared" si="241"/>
        <v>2013</v>
      </c>
    </row>
    <row r="7740" spans="1:6" x14ac:dyDescent="0.25">
      <c r="A7740" s="5" t="s">
        <v>249</v>
      </c>
      <c r="B7740" s="3" t="s">
        <v>245</v>
      </c>
      <c r="C7740" s="3" t="s">
        <v>38</v>
      </c>
      <c r="D7740" s="4">
        <v>2516259.6681367429</v>
      </c>
      <c r="E7740" t="str">
        <f t="shared" si="240"/>
        <v>Nov</v>
      </c>
      <c r="F7740" t="str">
        <f t="shared" si="241"/>
        <v>2013</v>
      </c>
    </row>
    <row r="7741" spans="1:6" x14ac:dyDescent="0.25">
      <c r="A7741" s="5" t="s">
        <v>249</v>
      </c>
      <c r="B7741" s="3" t="s">
        <v>245</v>
      </c>
      <c r="C7741" s="3" t="s">
        <v>39</v>
      </c>
      <c r="D7741" s="4">
        <v>2335374.7194406586</v>
      </c>
      <c r="E7741" t="str">
        <f t="shared" si="240"/>
        <v>Dec</v>
      </c>
      <c r="F7741" t="str">
        <f t="shared" si="241"/>
        <v>2013</v>
      </c>
    </row>
    <row r="7742" spans="1:6" x14ac:dyDescent="0.25">
      <c r="A7742" s="5" t="s">
        <v>249</v>
      </c>
      <c r="B7742" s="3" t="s">
        <v>245</v>
      </c>
      <c r="C7742" s="3" t="s">
        <v>40</v>
      </c>
      <c r="D7742" s="4">
        <v>2173270.9032240151</v>
      </c>
      <c r="E7742" t="str">
        <f t="shared" si="240"/>
        <v>Jan</v>
      </c>
      <c r="F7742" t="str">
        <f t="shared" si="241"/>
        <v>2014</v>
      </c>
    </row>
    <row r="7743" spans="1:6" x14ac:dyDescent="0.25">
      <c r="A7743" s="5" t="s">
        <v>249</v>
      </c>
      <c r="B7743" s="3" t="s">
        <v>245</v>
      </c>
      <c r="C7743" s="3" t="s">
        <v>41</v>
      </c>
      <c r="D7743" s="4">
        <v>2075528.7971387017</v>
      </c>
      <c r="E7743" t="str">
        <f t="shared" si="240"/>
        <v>Feb</v>
      </c>
      <c r="F7743" t="str">
        <f t="shared" si="241"/>
        <v>2014</v>
      </c>
    </row>
    <row r="7744" spans="1:6" x14ac:dyDescent="0.25">
      <c r="A7744" s="5" t="s">
        <v>249</v>
      </c>
      <c r="B7744" s="3" t="s">
        <v>245</v>
      </c>
      <c r="C7744" s="3" t="s">
        <v>42</v>
      </c>
      <c r="D7744" s="4">
        <v>1952381.973429258</v>
      </c>
      <c r="E7744" t="str">
        <f t="shared" si="240"/>
        <v>Mar</v>
      </c>
      <c r="F7744" t="str">
        <f t="shared" si="241"/>
        <v>2014</v>
      </c>
    </row>
    <row r="7745" spans="1:6" x14ac:dyDescent="0.25">
      <c r="A7745" s="5" t="s">
        <v>249</v>
      </c>
      <c r="B7745" s="3" t="s">
        <v>245</v>
      </c>
      <c r="C7745" s="3" t="s">
        <v>43</v>
      </c>
      <c r="D7745" s="4">
        <v>1839235.2017149935</v>
      </c>
      <c r="E7745" t="str">
        <f t="shared" si="240"/>
        <v>Apr</v>
      </c>
      <c r="F7745" t="str">
        <f t="shared" si="241"/>
        <v>2014</v>
      </c>
    </row>
    <row r="7746" spans="1:6" x14ac:dyDescent="0.25">
      <c r="A7746" s="5" t="s">
        <v>249</v>
      </c>
      <c r="B7746" s="3" t="s">
        <v>245</v>
      </c>
      <c r="C7746" s="3" t="s">
        <v>44</v>
      </c>
      <c r="D7746" s="4">
        <v>1732282.944628878</v>
      </c>
      <c r="E7746" t="str">
        <f t="shared" si="240"/>
        <v>May</v>
      </c>
      <c r="F7746" t="str">
        <f t="shared" si="241"/>
        <v>2014</v>
      </c>
    </row>
    <row r="7747" spans="1:6" x14ac:dyDescent="0.25">
      <c r="A7747" s="5" t="s">
        <v>249</v>
      </c>
      <c r="B7747" s="3" t="s">
        <v>245</v>
      </c>
      <c r="C7747" s="3" t="s">
        <v>45</v>
      </c>
      <c r="D7747" s="4">
        <v>1663260.1121981668</v>
      </c>
      <c r="E7747" t="str">
        <f t="shared" ref="E7747:E7810" si="242">MID(C7747,1,3)</f>
        <v>Jun</v>
      </c>
      <c r="F7747" t="str">
        <f t="shared" ref="F7747:F7810" si="243">MID(C7747,5,4)</f>
        <v>2014</v>
      </c>
    </row>
    <row r="7748" spans="1:6" x14ac:dyDescent="0.25">
      <c r="A7748" s="5" t="s">
        <v>249</v>
      </c>
      <c r="B7748" s="3" t="s">
        <v>245</v>
      </c>
      <c r="C7748" s="3" t="s">
        <v>46</v>
      </c>
      <c r="D7748" s="4">
        <v>1558974.5155415779</v>
      </c>
      <c r="E7748" t="str">
        <f t="shared" si="242"/>
        <v>Jul</v>
      </c>
      <c r="F7748" t="str">
        <f t="shared" si="243"/>
        <v>2014</v>
      </c>
    </row>
    <row r="7749" spans="1:6" x14ac:dyDescent="0.25">
      <c r="A7749" s="5" t="s">
        <v>249</v>
      </c>
      <c r="B7749" s="3" t="s">
        <v>245</v>
      </c>
      <c r="C7749" s="3" t="s">
        <v>47</v>
      </c>
      <c r="D7749" s="4">
        <v>1502412.4396904006</v>
      </c>
      <c r="E7749" t="str">
        <f t="shared" si="242"/>
        <v>Aug</v>
      </c>
      <c r="F7749" t="str">
        <f t="shared" si="243"/>
        <v>2014</v>
      </c>
    </row>
    <row r="7750" spans="1:6" x14ac:dyDescent="0.25">
      <c r="A7750" s="5" t="s">
        <v>249</v>
      </c>
      <c r="B7750" s="3" t="s">
        <v>245</v>
      </c>
      <c r="C7750" s="3" t="s">
        <v>48</v>
      </c>
      <c r="D7750" s="4">
        <v>1420958.4577481239</v>
      </c>
      <c r="E7750" t="str">
        <f t="shared" si="242"/>
        <v>Sep</v>
      </c>
      <c r="F7750" t="str">
        <f t="shared" si="243"/>
        <v>2014</v>
      </c>
    </row>
    <row r="7751" spans="1:6" x14ac:dyDescent="0.25">
      <c r="A7751" s="5" t="s">
        <v>249</v>
      </c>
      <c r="B7751" s="3" t="s">
        <v>245</v>
      </c>
      <c r="C7751" s="3" t="s">
        <v>49</v>
      </c>
      <c r="D7751" s="4">
        <v>1334780.1251790631</v>
      </c>
      <c r="E7751" t="str">
        <f t="shared" si="242"/>
        <v>Oct</v>
      </c>
      <c r="F7751" t="str">
        <f t="shared" si="243"/>
        <v>2014</v>
      </c>
    </row>
    <row r="7752" spans="1:6" x14ac:dyDescent="0.25">
      <c r="A7752" s="5" t="s">
        <v>249</v>
      </c>
      <c r="B7752" s="3" t="s">
        <v>245</v>
      </c>
      <c r="C7752" s="3" t="s">
        <v>50</v>
      </c>
      <c r="D7752" s="4">
        <v>1283309.1825711662</v>
      </c>
      <c r="E7752" t="str">
        <f t="shared" si="242"/>
        <v>Nov</v>
      </c>
      <c r="F7752" t="str">
        <f t="shared" si="243"/>
        <v>2014</v>
      </c>
    </row>
    <row r="7753" spans="1:6" x14ac:dyDescent="0.25">
      <c r="A7753" s="5" t="s">
        <v>249</v>
      </c>
      <c r="B7753" s="3" t="s">
        <v>245</v>
      </c>
      <c r="C7753" s="3" t="s">
        <v>51</v>
      </c>
      <c r="D7753" s="4">
        <v>1214798.6690260775</v>
      </c>
      <c r="E7753" t="str">
        <f t="shared" si="242"/>
        <v>Dec</v>
      </c>
      <c r="F7753" t="str">
        <f t="shared" si="243"/>
        <v>2014</v>
      </c>
    </row>
    <row r="7754" spans="1:6" x14ac:dyDescent="0.25">
      <c r="A7754" s="5" t="s">
        <v>249</v>
      </c>
      <c r="B7754" s="3" t="s">
        <v>245</v>
      </c>
      <c r="C7754" s="3" t="s">
        <v>52</v>
      </c>
      <c r="D7754" s="4">
        <v>1159150.042432993</v>
      </c>
      <c r="E7754" t="str">
        <f t="shared" si="242"/>
        <v>Jan</v>
      </c>
      <c r="F7754" t="str">
        <f t="shared" si="243"/>
        <v>2015</v>
      </c>
    </row>
    <row r="7755" spans="1:6" x14ac:dyDescent="0.25">
      <c r="A7755" s="5" t="s">
        <v>249</v>
      </c>
      <c r="B7755" s="3" t="s">
        <v>245</v>
      </c>
      <c r="C7755" s="3" t="s">
        <v>53</v>
      </c>
      <c r="D7755" s="4">
        <v>1132699.6430485426</v>
      </c>
      <c r="E7755" t="str">
        <f t="shared" si="242"/>
        <v>Feb</v>
      </c>
      <c r="F7755" t="str">
        <f t="shared" si="243"/>
        <v>2015</v>
      </c>
    </row>
    <row r="7756" spans="1:6" x14ac:dyDescent="0.25">
      <c r="A7756" s="5" t="s">
        <v>249</v>
      </c>
      <c r="B7756" s="3" t="s">
        <v>245</v>
      </c>
      <c r="C7756" s="3" t="s">
        <v>54</v>
      </c>
      <c r="D7756" s="4">
        <v>1102746.2327955926</v>
      </c>
      <c r="E7756" t="str">
        <f t="shared" si="242"/>
        <v>Mar</v>
      </c>
      <c r="F7756" t="str">
        <f t="shared" si="243"/>
        <v>2015</v>
      </c>
    </row>
    <row r="7757" spans="1:6" x14ac:dyDescent="0.25">
      <c r="A7757" s="5" t="s">
        <v>249</v>
      </c>
      <c r="B7757" s="3" t="s">
        <v>245</v>
      </c>
      <c r="C7757" s="3" t="s">
        <v>55</v>
      </c>
      <c r="D7757" s="4">
        <v>1071141.1385711448</v>
      </c>
      <c r="E7757" t="str">
        <f t="shared" si="242"/>
        <v>Apr</v>
      </c>
      <c r="F7757" t="str">
        <f t="shared" si="243"/>
        <v>2015</v>
      </c>
    </row>
    <row r="7758" spans="1:6" x14ac:dyDescent="0.25">
      <c r="A7758" s="5" t="s">
        <v>249</v>
      </c>
      <c r="B7758" s="3" t="s">
        <v>245</v>
      </c>
      <c r="C7758" s="3" t="s">
        <v>56</v>
      </c>
      <c r="D7758" s="4">
        <v>1030320.3399953394</v>
      </c>
      <c r="E7758" t="str">
        <f t="shared" si="242"/>
        <v>May</v>
      </c>
      <c r="F7758" t="str">
        <f t="shared" si="243"/>
        <v>2015</v>
      </c>
    </row>
    <row r="7759" spans="1:6" x14ac:dyDescent="0.25">
      <c r="A7759" s="5" t="s">
        <v>249</v>
      </c>
      <c r="B7759" s="3" t="s">
        <v>245</v>
      </c>
      <c r="C7759" s="3" t="s">
        <v>57</v>
      </c>
      <c r="D7759" s="4">
        <v>1025246.572435639</v>
      </c>
      <c r="E7759" t="str">
        <f t="shared" si="242"/>
        <v>Jun</v>
      </c>
      <c r="F7759" t="str">
        <f t="shared" si="243"/>
        <v>2015</v>
      </c>
    </row>
    <row r="7760" spans="1:6" x14ac:dyDescent="0.25">
      <c r="A7760" s="5" t="s">
        <v>249</v>
      </c>
      <c r="B7760" s="3" t="s">
        <v>245</v>
      </c>
      <c r="C7760" s="3" t="s">
        <v>58</v>
      </c>
      <c r="D7760" s="4">
        <v>972221.37247848685</v>
      </c>
      <c r="E7760" t="str">
        <f t="shared" si="242"/>
        <v>Jul</v>
      </c>
      <c r="F7760" t="str">
        <f t="shared" si="243"/>
        <v>2015</v>
      </c>
    </row>
    <row r="7761" spans="1:6" x14ac:dyDescent="0.25">
      <c r="A7761" s="5" t="s">
        <v>249</v>
      </c>
      <c r="B7761" s="3" t="s">
        <v>245</v>
      </c>
      <c r="C7761" s="3" t="s">
        <v>59</v>
      </c>
      <c r="D7761" s="4">
        <v>962014.5807718453</v>
      </c>
      <c r="E7761" t="str">
        <f t="shared" si="242"/>
        <v>Aug</v>
      </c>
      <c r="F7761" t="str">
        <f t="shared" si="243"/>
        <v>2015</v>
      </c>
    </row>
    <row r="7762" spans="1:6" x14ac:dyDescent="0.25">
      <c r="A7762" s="5" t="s">
        <v>249</v>
      </c>
      <c r="B7762" s="3" t="s">
        <v>245</v>
      </c>
      <c r="C7762" s="3" t="s">
        <v>60</v>
      </c>
      <c r="D7762" s="4">
        <v>930164.10448590841</v>
      </c>
      <c r="E7762" t="str">
        <f t="shared" si="242"/>
        <v>Sep</v>
      </c>
      <c r="F7762" t="str">
        <f t="shared" si="243"/>
        <v>2015</v>
      </c>
    </row>
    <row r="7763" spans="1:6" x14ac:dyDescent="0.25">
      <c r="A7763" s="5" t="s">
        <v>249</v>
      </c>
      <c r="B7763" s="3" t="s">
        <v>245</v>
      </c>
      <c r="C7763" s="3" t="s">
        <v>61</v>
      </c>
      <c r="D7763" s="4">
        <v>970356.26950458903</v>
      </c>
      <c r="E7763" t="str">
        <f t="shared" si="242"/>
        <v>Oct</v>
      </c>
      <c r="F7763" t="str">
        <f t="shared" si="243"/>
        <v>2015</v>
      </c>
    </row>
    <row r="7764" spans="1:6" x14ac:dyDescent="0.25">
      <c r="A7764" s="5" t="s">
        <v>249</v>
      </c>
      <c r="B7764" s="3" t="s">
        <v>245</v>
      </c>
      <c r="C7764" s="3" t="s">
        <v>62</v>
      </c>
      <c r="D7764" s="4">
        <v>949678.21670525405</v>
      </c>
      <c r="E7764" t="str">
        <f t="shared" si="242"/>
        <v>Nov</v>
      </c>
      <c r="F7764" t="str">
        <f t="shared" si="243"/>
        <v>2015</v>
      </c>
    </row>
    <row r="7765" spans="1:6" x14ac:dyDescent="0.25">
      <c r="A7765" s="5" t="s">
        <v>249</v>
      </c>
      <c r="B7765" s="3" t="s">
        <v>245</v>
      </c>
      <c r="C7765" s="3" t="s">
        <v>63</v>
      </c>
      <c r="D7765" s="4">
        <v>924820.48067118111</v>
      </c>
      <c r="E7765" t="str">
        <f t="shared" si="242"/>
        <v>Dec</v>
      </c>
      <c r="F7765" t="str">
        <f t="shared" si="243"/>
        <v>2015</v>
      </c>
    </row>
    <row r="7766" spans="1:6" x14ac:dyDescent="0.25">
      <c r="A7766" s="5" t="s">
        <v>249</v>
      </c>
      <c r="B7766" s="3" t="s">
        <v>245</v>
      </c>
      <c r="C7766" s="3" t="s">
        <v>64</v>
      </c>
      <c r="D7766" s="4">
        <v>900934.33504767204</v>
      </c>
      <c r="E7766" t="str">
        <f t="shared" si="242"/>
        <v>Jan</v>
      </c>
      <c r="F7766" t="str">
        <f t="shared" si="243"/>
        <v>2016</v>
      </c>
    </row>
    <row r="7767" spans="1:6" x14ac:dyDescent="0.25">
      <c r="A7767" s="5" t="s">
        <v>249</v>
      </c>
      <c r="B7767" s="3" t="s">
        <v>245</v>
      </c>
      <c r="C7767" s="3" t="s">
        <v>65</v>
      </c>
      <c r="D7767" s="4">
        <v>879447.06325361074</v>
      </c>
      <c r="E7767" t="str">
        <f t="shared" si="242"/>
        <v>Feb</v>
      </c>
      <c r="F7767" t="str">
        <f t="shared" si="243"/>
        <v>2016</v>
      </c>
    </row>
    <row r="7768" spans="1:6" x14ac:dyDescent="0.25">
      <c r="A7768" s="5" t="s">
        <v>249</v>
      </c>
      <c r="B7768" s="3" t="s">
        <v>245</v>
      </c>
      <c r="C7768" s="3" t="s">
        <v>66</v>
      </c>
      <c r="D7768" s="4">
        <v>855903.91928648553</v>
      </c>
      <c r="E7768" t="str">
        <f t="shared" si="242"/>
        <v>Mar</v>
      </c>
      <c r="F7768" t="str">
        <f t="shared" si="243"/>
        <v>2016</v>
      </c>
    </row>
    <row r="7769" spans="1:6" x14ac:dyDescent="0.25">
      <c r="A7769" s="5" t="s">
        <v>249</v>
      </c>
      <c r="B7769" s="3" t="s">
        <v>245</v>
      </c>
      <c r="C7769" s="3" t="s">
        <v>67</v>
      </c>
      <c r="D7769" s="4">
        <v>838381.28732001921</v>
      </c>
      <c r="E7769" t="str">
        <f t="shared" si="242"/>
        <v>Apr</v>
      </c>
      <c r="F7769" t="str">
        <f t="shared" si="243"/>
        <v>2016</v>
      </c>
    </row>
    <row r="7770" spans="1:6" x14ac:dyDescent="0.25">
      <c r="A7770" s="5" t="s">
        <v>249</v>
      </c>
      <c r="B7770" s="3" t="s">
        <v>245</v>
      </c>
      <c r="C7770" s="3" t="s">
        <v>68</v>
      </c>
      <c r="D7770" s="4">
        <v>819146.93992524152</v>
      </c>
      <c r="E7770" t="str">
        <f t="shared" si="242"/>
        <v>May</v>
      </c>
      <c r="F7770" t="str">
        <f t="shared" si="243"/>
        <v>2016</v>
      </c>
    </row>
    <row r="7771" spans="1:6" x14ac:dyDescent="0.25">
      <c r="A7771" s="5" t="s">
        <v>249</v>
      </c>
      <c r="B7771" s="3" t="s">
        <v>245</v>
      </c>
      <c r="C7771" s="3" t="s">
        <v>69</v>
      </c>
      <c r="D7771" s="4">
        <v>802046.56225474016</v>
      </c>
      <c r="E7771" t="str">
        <f t="shared" si="242"/>
        <v>Jun</v>
      </c>
      <c r="F7771" t="str">
        <f t="shared" si="243"/>
        <v>2016</v>
      </c>
    </row>
    <row r="7772" spans="1:6" x14ac:dyDescent="0.25">
      <c r="A7772" s="5" t="s">
        <v>249</v>
      </c>
      <c r="B7772" s="3" t="s">
        <v>245</v>
      </c>
      <c r="C7772" s="3" t="s">
        <v>70</v>
      </c>
      <c r="D7772" s="4">
        <v>783354.40641235071</v>
      </c>
      <c r="E7772" t="str">
        <f t="shared" si="242"/>
        <v>Jul</v>
      </c>
      <c r="F7772" t="str">
        <f t="shared" si="243"/>
        <v>2016</v>
      </c>
    </row>
    <row r="7773" spans="1:6" x14ac:dyDescent="0.25">
      <c r="A7773" s="5" t="s">
        <v>249</v>
      </c>
      <c r="B7773" s="3" t="s">
        <v>245</v>
      </c>
      <c r="C7773" s="3" t="s">
        <v>71</v>
      </c>
      <c r="D7773" s="4">
        <v>763789.833797339</v>
      </c>
      <c r="E7773" t="str">
        <f t="shared" si="242"/>
        <v>Aug</v>
      </c>
      <c r="F7773" t="str">
        <f t="shared" si="243"/>
        <v>2016</v>
      </c>
    </row>
    <row r="7774" spans="1:6" x14ac:dyDescent="0.25">
      <c r="A7774" s="5" t="s">
        <v>249</v>
      </c>
      <c r="B7774" s="3" t="s">
        <v>245</v>
      </c>
      <c r="C7774" s="3" t="s">
        <v>72</v>
      </c>
      <c r="D7774" s="4">
        <v>742173.02601068374</v>
      </c>
      <c r="E7774" t="str">
        <f t="shared" si="242"/>
        <v>Sep</v>
      </c>
      <c r="F7774" t="str">
        <f t="shared" si="243"/>
        <v>2016</v>
      </c>
    </row>
    <row r="7775" spans="1:6" x14ac:dyDescent="0.25">
      <c r="A7775" s="5" t="s">
        <v>249</v>
      </c>
      <c r="B7775" s="3" t="s">
        <v>245</v>
      </c>
      <c r="C7775" s="3" t="s">
        <v>73</v>
      </c>
      <c r="D7775" s="4">
        <v>722254.12485217478</v>
      </c>
      <c r="E7775" t="str">
        <f t="shared" si="242"/>
        <v>Oct</v>
      </c>
      <c r="F7775" t="str">
        <f t="shared" si="243"/>
        <v>2016</v>
      </c>
    </row>
    <row r="7776" spans="1:6" x14ac:dyDescent="0.25">
      <c r="A7776" s="5" t="s">
        <v>249</v>
      </c>
      <c r="B7776" s="3" t="s">
        <v>245</v>
      </c>
      <c r="C7776" s="3" t="s">
        <v>74</v>
      </c>
      <c r="D7776" s="4">
        <v>702919.26732131932</v>
      </c>
      <c r="E7776" t="str">
        <f t="shared" si="242"/>
        <v>Nov</v>
      </c>
      <c r="F7776" t="str">
        <f t="shared" si="243"/>
        <v>2016</v>
      </c>
    </row>
    <row r="7777" spans="1:6" x14ac:dyDescent="0.25">
      <c r="A7777" s="5" t="s">
        <v>249</v>
      </c>
      <c r="B7777" s="3" t="s">
        <v>245</v>
      </c>
      <c r="C7777" s="3" t="s">
        <v>75</v>
      </c>
      <c r="D7777" s="4">
        <v>683296.30310885236</v>
      </c>
      <c r="E7777" t="str">
        <f t="shared" si="242"/>
        <v>Dec</v>
      </c>
      <c r="F7777" t="str">
        <f t="shared" si="243"/>
        <v>2016</v>
      </c>
    </row>
    <row r="7778" spans="1:6" x14ac:dyDescent="0.25">
      <c r="A7778" s="5" t="s">
        <v>249</v>
      </c>
      <c r="B7778" s="3" t="s">
        <v>245</v>
      </c>
      <c r="C7778" s="3" t="s">
        <v>76</v>
      </c>
      <c r="D7778" s="4">
        <v>664358.67835889151</v>
      </c>
      <c r="E7778" t="str">
        <f t="shared" si="242"/>
        <v>Jan</v>
      </c>
      <c r="F7778" t="str">
        <f t="shared" si="243"/>
        <v>2017</v>
      </c>
    </row>
    <row r="7779" spans="1:6" x14ac:dyDescent="0.25">
      <c r="A7779" s="5" t="s">
        <v>249</v>
      </c>
      <c r="B7779" s="3" t="s">
        <v>245</v>
      </c>
      <c r="C7779" s="3" t="s">
        <v>77</v>
      </c>
      <c r="D7779" s="4">
        <v>646768.34212980536</v>
      </c>
      <c r="E7779" t="str">
        <f t="shared" si="242"/>
        <v>Feb</v>
      </c>
      <c r="F7779" t="str">
        <f t="shared" si="243"/>
        <v>2017</v>
      </c>
    </row>
    <row r="7780" spans="1:6" x14ac:dyDescent="0.25">
      <c r="A7780" s="5" t="s">
        <v>249</v>
      </c>
      <c r="B7780" s="3" t="s">
        <v>245</v>
      </c>
      <c r="C7780" s="3" t="s">
        <v>78</v>
      </c>
      <c r="D7780" s="4">
        <v>629767.9112036638</v>
      </c>
      <c r="E7780" t="str">
        <f t="shared" si="242"/>
        <v>Mar</v>
      </c>
      <c r="F7780" t="str">
        <f t="shared" si="243"/>
        <v>2017</v>
      </c>
    </row>
    <row r="7781" spans="1:6" x14ac:dyDescent="0.25">
      <c r="A7781" s="5" t="s">
        <v>249</v>
      </c>
      <c r="B7781" s="3" t="s">
        <v>245</v>
      </c>
      <c r="C7781" s="3" t="s">
        <v>79</v>
      </c>
      <c r="D7781" s="4">
        <v>613201.38913224416</v>
      </c>
      <c r="E7781" t="str">
        <f t="shared" si="242"/>
        <v>Apr</v>
      </c>
      <c r="F7781" t="str">
        <f t="shared" si="243"/>
        <v>2017</v>
      </c>
    </row>
    <row r="7782" spans="1:6" x14ac:dyDescent="0.25">
      <c r="A7782" s="5" t="s">
        <v>249</v>
      </c>
      <c r="B7782" s="3" t="s">
        <v>245</v>
      </c>
      <c r="C7782" s="3" t="s">
        <v>80</v>
      </c>
      <c r="D7782" s="4">
        <v>596943.11980170221</v>
      </c>
      <c r="E7782" t="str">
        <f t="shared" si="242"/>
        <v>May</v>
      </c>
      <c r="F7782" t="str">
        <f t="shared" si="243"/>
        <v>2017</v>
      </c>
    </row>
    <row r="7783" spans="1:6" x14ac:dyDescent="0.25">
      <c r="A7783" s="5" t="s">
        <v>249</v>
      </c>
      <c r="B7783" s="3" t="s">
        <v>245</v>
      </c>
      <c r="C7783" s="3" t="s">
        <v>81</v>
      </c>
      <c r="D7783" s="4">
        <v>583344.32597496198</v>
      </c>
      <c r="E7783" t="str">
        <f t="shared" si="242"/>
        <v>Jun</v>
      </c>
      <c r="F7783" t="str">
        <f t="shared" si="243"/>
        <v>2017</v>
      </c>
    </row>
    <row r="7784" spans="1:6" x14ac:dyDescent="0.25">
      <c r="A7784" s="5" t="s">
        <v>249</v>
      </c>
      <c r="B7784" s="3" t="s">
        <v>245</v>
      </c>
      <c r="C7784" s="3" t="s">
        <v>82</v>
      </c>
      <c r="D7784" s="4">
        <v>567599.28800025932</v>
      </c>
      <c r="E7784" t="str">
        <f t="shared" si="242"/>
        <v>Jul</v>
      </c>
      <c r="F7784" t="str">
        <f t="shared" si="243"/>
        <v>2017</v>
      </c>
    </row>
    <row r="7785" spans="1:6" x14ac:dyDescent="0.25">
      <c r="A7785" s="5" t="s">
        <v>249</v>
      </c>
      <c r="B7785" s="3" t="s">
        <v>245</v>
      </c>
      <c r="C7785" s="3" t="s">
        <v>83</v>
      </c>
      <c r="D7785" s="4">
        <v>554915.97362168704</v>
      </c>
      <c r="E7785" t="str">
        <f t="shared" si="242"/>
        <v>Aug</v>
      </c>
      <c r="F7785" t="str">
        <f t="shared" si="243"/>
        <v>2017</v>
      </c>
    </row>
    <row r="7786" spans="1:6" x14ac:dyDescent="0.25">
      <c r="A7786" s="5" t="s">
        <v>249</v>
      </c>
      <c r="B7786" s="3" t="s">
        <v>245</v>
      </c>
      <c r="C7786" s="3" t="s">
        <v>84</v>
      </c>
      <c r="D7786" s="4">
        <v>531129.94919121661</v>
      </c>
      <c r="E7786" t="str">
        <f t="shared" si="242"/>
        <v>Sep</v>
      </c>
      <c r="F7786" t="str">
        <f t="shared" si="243"/>
        <v>2017</v>
      </c>
    </row>
    <row r="7787" spans="1:6" x14ac:dyDescent="0.25">
      <c r="A7787" s="5" t="s">
        <v>249</v>
      </c>
      <c r="B7787" s="3" t="s">
        <v>245</v>
      </c>
      <c r="C7787" s="3" t="s">
        <v>85</v>
      </c>
      <c r="D7787" s="4">
        <v>507558.19761684391</v>
      </c>
      <c r="E7787" t="str">
        <f t="shared" si="242"/>
        <v>Oct</v>
      </c>
      <c r="F7787" t="str">
        <f t="shared" si="243"/>
        <v>2017</v>
      </c>
    </row>
    <row r="7788" spans="1:6" x14ac:dyDescent="0.25">
      <c r="A7788" s="5" t="s">
        <v>249</v>
      </c>
      <c r="B7788" s="3" t="s">
        <v>245</v>
      </c>
      <c r="C7788" s="3" t="s">
        <v>86</v>
      </c>
      <c r="D7788" s="4">
        <v>495536.38912058366</v>
      </c>
      <c r="E7788" t="str">
        <f t="shared" si="242"/>
        <v>Nov</v>
      </c>
      <c r="F7788" t="str">
        <f t="shared" si="243"/>
        <v>2017</v>
      </c>
    </row>
    <row r="7789" spans="1:6" x14ac:dyDescent="0.25">
      <c r="A7789" s="5" t="s">
        <v>249</v>
      </c>
      <c r="B7789" s="3" t="s">
        <v>245</v>
      </c>
      <c r="C7789" s="3" t="s">
        <v>87</v>
      </c>
      <c r="D7789" s="4">
        <v>483895.93166915828</v>
      </c>
      <c r="E7789" t="str">
        <f t="shared" si="242"/>
        <v>Dec</v>
      </c>
      <c r="F7789" t="str">
        <f t="shared" si="243"/>
        <v>2017</v>
      </c>
    </row>
    <row r="7790" spans="1:6" x14ac:dyDescent="0.25">
      <c r="A7790" s="5" t="s">
        <v>249</v>
      </c>
      <c r="B7790" s="3" t="s">
        <v>245</v>
      </c>
      <c r="C7790" s="3" t="s">
        <v>88</v>
      </c>
      <c r="D7790" s="4">
        <v>472352.98449072125</v>
      </c>
      <c r="E7790" t="str">
        <f t="shared" si="242"/>
        <v>Jan</v>
      </c>
      <c r="F7790" t="str">
        <f t="shared" si="243"/>
        <v>2018</v>
      </c>
    </row>
    <row r="7791" spans="1:6" x14ac:dyDescent="0.25">
      <c r="A7791" s="5" t="s">
        <v>249</v>
      </c>
      <c r="B7791" s="3" t="s">
        <v>245</v>
      </c>
      <c r="C7791" s="3" t="s">
        <v>89</v>
      </c>
      <c r="D7791" s="4">
        <v>461892.46457782877</v>
      </c>
      <c r="E7791" t="str">
        <f t="shared" si="242"/>
        <v>Feb</v>
      </c>
      <c r="F7791" t="str">
        <f t="shared" si="243"/>
        <v>2018</v>
      </c>
    </row>
    <row r="7792" spans="1:6" x14ac:dyDescent="0.25">
      <c r="A7792" s="5" t="s">
        <v>249</v>
      </c>
      <c r="B7792" s="3" t="s">
        <v>245</v>
      </c>
      <c r="C7792" s="3" t="s">
        <v>90</v>
      </c>
      <c r="D7792" s="4">
        <v>451903.23415637168</v>
      </c>
      <c r="E7792" t="str">
        <f t="shared" si="242"/>
        <v>Mar</v>
      </c>
      <c r="F7792" t="str">
        <f t="shared" si="243"/>
        <v>2018</v>
      </c>
    </row>
    <row r="7793" spans="1:6" x14ac:dyDescent="0.25">
      <c r="A7793" s="5" t="s">
        <v>249</v>
      </c>
      <c r="B7793" s="3" t="s">
        <v>245</v>
      </c>
      <c r="C7793" s="3" t="s">
        <v>91</v>
      </c>
      <c r="D7793" s="4">
        <v>441582.95497001201</v>
      </c>
      <c r="E7793" t="str">
        <f t="shared" si="242"/>
        <v>Apr</v>
      </c>
      <c r="F7793" t="str">
        <f t="shared" si="243"/>
        <v>2018</v>
      </c>
    </row>
    <row r="7794" spans="1:6" x14ac:dyDescent="0.25">
      <c r="A7794" s="5" t="s">
        <v>249</v>
      </c>
      <c r="B7794" s="3" t="s">
        <v>245</v>
      </c>
      <c r="C7794" s="3" t="s">
        <v>92</v>
      </c>
      <c r="D7794" s="4">
        <v>432038.74126012344</v>
      </c>
      <c r="E7794" t="str">
        <f t="shared" si="242"/>
        <v>May</v>
      </c>
      <c r="F7794" t="str">
        <f t="shared" si="243"/>
        <v>2018</v>
      </c>
    </row>
    <row r="7795" spans="1:6" x14ac:dyDescent="0.25">
      <c r="A7795" s="5" t="s">
        <v>249</v>
      </c>
      <c r="B7795" s="3" t="s">
        <v>245</v>
      </c>
      <c r="C7795" s="3" t="s">
        <v>93</v>
      </c>
      <c r="D7795" s="4">
        <v>423555.12728662329</v>
      </c>
      <c r="E7795" t="str">
        <f t="shared" si="242"/>
        <v>Jun</v>
      </c>
      <c r="F7795" t="str">
        <f t="shared" si="243"/>
        <v>2018</v>
      </c>
    </row>
    <row r="7796" spans="1:6" x14ac:dyDescent="0.25">
      <c r="A7796" s="5" t="s">
        <v>249</v>
      </c>
      <c r="B7796" s="3" t="s">
        <v>245</v>
      </c>
      <c r="C7796" s="3" t="s">
        <v>94</v>
      </c>
      <c r="D7796" s="4">
        <v>413922.85088687664</v>
      </c>
      <c r="E7796" t="str">
        <f t="shared" si="242"/>
        <v>Jul</v>
      </c>
      <c r="F7796" t="str">
        <f t="shared" si="243"/>
        <v>2018</v>
      </c>
    </row>
    <row r="7797" spans="1:6" x14ac:dyDescent="0.25">
      <c r="A7797" s="5" t="s">
        <v>249</v>
      </c>
      <c r="B7797" s="3" t="s">
        <v>245</v>
      </c>
      <c r="C7797" s="3" t="s">
        <v>95</v>
      </c>
      <c r="D7797" s="4">
        <v>406972.23086873785</v>
      </c>
      <c r="E7797" t="str">
        <f t="shared" si="242"/>
        <v>Aug</v>
      </c>
      <c r="F7797" t="str">
        <f t="shared" si="243"/>
        <v>2018</v>
      </c>
    </row>
    <row r="7798" spans="1:6" x14ac:dyDescent="0.25">
      <c r="A7798" s="5" t="s">
        <v>249</v>
      </c>
      <c r="B7798" s="3" t="s">
        <v>245</v>
      </c>
      <c r="C7798" s="3" t="s">
        <v>96</v>
      </c>
      <c r="D7798" s="4">
        <v>398757.16177865578</v>
      </c>
      <c r="E7798" t="str">
        <f t="shared" si="242"/>
        <v>Sep</v>
      </c>
      <c r="F7798" t="str">
        <f t="shared" si="243"/>
        <v>2018</v>
      </c>
    </row>
    <row r="7799" spans="1:6" x14ac:dyDescent="0.25">
      <c r="A7799" s="5" t="s">
        <v>249</v>
      </c>
      <c r="B7799" s="3" t="s">
        <v>245</v>
      </c>
      <c r="C7799" s="3" t="s">
        <v>97</v>
      </c>
      <c r="D7799" s="4">
        <v>391915.9183325147</v>
      </c>
      <c r="E7799" t="str">
        <f t="shared" si="242"/>
        <v>Oct</v>
      </c>
      <c r="F7799" t="str">
        <f t="shared" si="243"/>
        <v>2018</v>
      </c>
    </row>
    <row r="7800" spans="1:6" x14ac:dyDescent="0.25">
      <c r="A7800" s="5" t="s">
        <v>249</v>
      </c>
      <c r="B7800" s="3" t="s">
        <v>245</v>
      </c>
      <c r="C7800" s="3" t="s">
        <v>98</v>
      </c>
      <c r="D7800" s="4">
        <v>384966.33949142339</v>
      </c>
      <c r="E7800" t="str">
        <f t="shared" si="242"/>
        <v>Nov</v>
      </c>
      <c r="F7800" t="str">
        <f t="shared" si="243"/>
        <v>2018</v>
      </c>
    </row>
    <row r="7801" spans="1:6" x14ac:dyDescent="0.25">
      <c r="A7801" s="5" t="s">
        <v>249</v>
      </c>
      <c r="B7801" s="3" t="s">
        <v>245</v>
      </c>
      <c r="C7801" s="3" t="s">
        <v>99</v>
      </c>
      <c r="D7801" s="4">
        <v>377749.07116168004</v>
      </c>
      <c r="E7801" t="str">
        <f t="shared" si="242"/>
        <v>Dec</v>
      </c>
      <c r="F7801" t="str">
        <f t="shared" si="243"/>
        <v>2018</v>
      </c>
    </row>
    <row r="7802" spans="1:6" x14ac:dyDescent="0.25">
      <c r="A7802" s="5" t="s">
        <v>249</v>
      </c>
      <c r="B7802" s="3" t="s">
        <v>245</v>
      </c>
      <c r="C7802" s="3" t="s">
        <v>100</v>
      </c>
      <c r="D7802" s="4">
        <v>370681.76321388915</v>
      </c>
      <c r="E7802" t="str">
        <f t="shared" si="242"/>
        <v>Jan</v>
      </c>
      <c r="F7802" t="str">
        <f t="shared" si="243"/>
        <v>2019</v>
      </c>
    </row>
    <row r="7803" spans="1:6" x14ac:dyDescent="0.25">
      <c r="A7803" s="5" t="s">
        <v>249</v>
      </c>
      <c r="B7803" s="3" t="s">
        <v>245</v>
      </c>
      <c r="C7803" s="3" t="s">
        <v>101</v>
      </c>
      <c r="D7803" s="4">
        <v>364336.09380531346</v>
      </c>
      <c r="E7803" t="str">
        <f t="shared" si="242"/>
        <v>Feb</v>
      </c>
      <c r="F7803" t="str">
        <f t="shared" si="243"/>
        <v>2019</v>
      </c>
    </row>
    <row r="7804" spans="1:6" x14ac:dyDescent="0.25">
      <c r="A7804" s="5" t="s">
        <v>249</v>
      </c>
      <c r="B7804" s="3" t="s">
        <v>245</v>
      </c>
      <c r="C7804" s="3" t="s">
        <v>102</v>
      </c>
      <c r="D7804" s="4">
        <v>358449.30315037165</v>
      </c>
      <c r="E7804" t="str">
        <f t="shared" si="242"/>
        <v>Mar</v>
      </c>
      <c r="F7804" t="str">
        <f t="shared" si="243"/>
        <v>2019</v>
      </c>
    </row>
    <row r="7805" spans="1:6" x14ac:dyDescent="0.25">
      <c r="A7805" s="5" t="s">
        <v>249</v>
      </c>
      <c r="B7805" s="3" t="s">
        <v>245</v>
      </c>
      <c r="C7805" s="3" t="s">
        <v>103</v>
      </c>
      <c r="D7805" s="4">
        <v>351958.17717613775</v>
      </c>
      <c r="E7805" t="str">
        <f t="shared" si="242"/>
        <v>Apr</v>
      </c>
      <c r="F7805" t="str">
        <f t="shared" si="243"/>
        <v>2019</v>
      </c>
    </row>
    <row r="7806" spans="1:6" x14ac:dyDescent="0.25">
      <c r="A7806" s="5" t="s">
        <v>249</v>
      </c>
      <c r="B7806" s="3" t="s">
        <v>245</v>
      </c>
      <c r="C7806" s="3" t="s">
        <v>104</v>
      </c>
      <c r="D7806" s="4">
        <v>345996.75914875476</v>
      </c>
      <c r="E7806" t="str">
        <f t="shared" si="242"/>
        <v>May</v>
      </c>
      <c r="F7806" t="str">
        <f t="shared" si="243"/>
        <v>2019</v>
      </c>
    </row>
    <row r="7807" spans="1:6" x14ac:dyDescent="0.25">
      <c r="A7807" s="5" t="s">
        <v>249</v>
      </c>
      <c r="B7807" s="3" t="s">
        <v>245</v>
      </c>
      <c r="C7807" s="3" t="s">
        <v>105</v>
      </c>
      <c r="D7807" s="4">
        <v>340810.7233741323</v>
      </c>
      <c r="E7807" t="str">
        <f t="shared" si="242"/>
        <v>Jun</v>
      </c>
      <c r="F7807" t="str">
        <f t="shared" si="243"/>
        <v>2019</v>
      </c>
    </row>
    <row r="7808" spans="1:6" x14ac:dyDescent="0.25">
      <c r="A7808" s="5" t="s">
        <v>249</v>
      </c>
      <c r="B7808" s="3" t="s">
        <v>245</v>
      </c>
      <c r="C7808" s="3" t="s">
        <v>106</v>
      </c>
      <c r="D7808" s="4">
        <v>334498.71576577961</v>
      </c>
      <c r="E7808" t="str">
        <f t="shared" si="242"/>
        <v>Jul</v>
      </c>
      <c r="F7808" t="str">
        <f t="shared" si="243"/>
        <v>2019</v>
      </c>
    </row>
    <row r="7809" spans="1:6" x14ac:dyDescent="0.25">
      <c r="A7809" s="5" t="s">
        <v>249</v>
      </c>
      <c r="B7809" s="3" t="s">
        <v>245</v>
      </c>
      <c r="C7809" s="3" t="s">
        <v>107</v>
      </c>
      <c r="D7809" s="4">
        <v>329285.38100525911</v>
      </c>
      <c r="E7809" t="str">
        <f t="shared" si="242"/>
        <v>Aug</v>
      </c>
      <c r="F7809" t="str">
        <f t="shared" si="243"/>
        <v>2019</v>
      </c>
    </row>
    <row r="7810" spans="1:6" x14ac:dyDescent="0.25">
      <c r="A7810" s="5" t="s">
        <v>249</v>
      </c>
      <c r="B7810" s="3" t="s">
        <v>245</v>
      </c>
      <c r="C7810" s="3" t="s">
        <v>108</v>
      </c>
      <c r="D7810" s="4">
        <v>323518.99224294425</v>
      </c>
      <c r="E7810" t="str">
        <f t="shared" si="242"/>
        <v>Sep</v>
      </c>
      <c r="F7810" t="str">
        <f t="shared" si="243"/>
        <v>2019</v>
      </c>
    </row>
    <row r="7811" spans="1:6" x14ac:dyDescent="0.25">
      <c r="A7811" s="5" t="s">
        <v>249</v>
      </c>
      <c r="B7811" s="3" t="s">
        <v>245</v>
      </c>
      <c r="C7811" s="3" t="s">
        <v>109</v>
      </c>
      <c r="D7811" s="4">
        <v>318205.41521086893</v>
      </c>
      <c r="E7811" t="str">
        <f t="shared" ref="E7811:E7874" si="244">MID(C7811,1,3)</f>
        <v>Oct</v>
      </c>
      <c r="F7811" t="str">
        <f t="shared" ref="F7811:F7874" si="245">MID(C7811,5,4)</f>
        <v>2019</v>
      </c>
    </row>
    <row r="7812" spans="1:6" x14ac:dyDescent="0.25">
      <c r="A7812" s="5" t="s">
        <v>249</v>
      </c>
      <c r="B7812" s="3" t="s">
        <v>245</v>
      </c>
      <c r="C7812" s="3" t="s">
        <v>110</v>
      </c>
      <c r="D7812" s="4">
        <v>312918.95824938366</v>
      </c>
      <c r="E7812" t="str">
        <f t="shared" si="244"/>
        <v>Nov</v>
      </c>
      <c r="F7812" t="str">
        <f t="shared" si="245"/>
        <v>2019</v>
      </c>
    </row>
    <row r="7813" spans="1:6" x14ac:dyDescent="0.25">
      <c r="A7813" s="5" t="s">
        <v>249</v>
      </c>
      <c r="B7813" s="3" t="s">
        <v>245</v>
      </c>
      <c r="C7813" s="3" t="s">
        <v>111</v>
      </c>
      <c r="D7813" s="4">
        <v>307740.07093525317</v>
      </c>
      <c r="E7813" t="str">
        <f t="shared" si="244"/>
        <v>Dec</v>
      </c>
      <c r="F7813" t="str">
        <f t="shared" si="245"/>
        <v>2019</v>
      </c>
    </row>
    <row r="7814" spans="1:6" x14ac:dyDescent="0.25">
      <c r="A7814" s="5" t="s">
        <v>249</v>
      </c>
      <c r="B7814" s="3" t="s">
        <v>245</v>
      </c>
      <c r="C7814" s="3" t="s">
        <v>112</v>
      </c>
      <c r="D7814" s="4">
        <v>302217.49354068725</v>
      </c>
      <c r="E7814" t="str">
        <f t="shared" si="244"/>
        <v>Jan</v>
      </c>
      <c r="F7814" t="str">
        <f t="shared" si="245"/>
        <v>2020</v>
      </c>
    </row>
    <row r="7815" spans="1:6" x14ac:dyDescent="0.25">
      <c r="A7815" s="5" t="s">
        <v>249</v>
      </c>
      <c r="B7815" s="3" t="s">
        <v>245</v>
      </c>
      <c r="C7815" s="3" t="s">
        <v>113</v>
      </c>
      <c r="D7815" s="4">
        <v>297248.80276708043</v>
      </c>
      <c r="E7815" t="str">
        <f t="shared" si="244"/>
        <v>Feb</v>
      </c>
      <c r="F7815" t="str">
        <f t="shared" si="245"/>
        <v>2020</v>
      </c>
    </row>
    <row r="7816" spans="1:6" x14ac:dyDescent="0.25">
      <c r="A7816" s="5" t="s">
        <v>249</v>
      </c>
      <c r="B7816" s="3" t="s">
        <v>245</v>
      </c>
      <c r="C7816" s="3" t="s">
        <v>114</v>
      </c>
      <c r="D7816" s="4">
        <v>292496.02562971233</v>
      </c>
      <c r="E7816" t="str">
        <f t="shared" si="244"/>
        <v>Mar</v>
      </c>
      <c r="F7816" t="str">
        <f t="shared" si="245"/>
        <v>2020</v>
      </c>
    </row>
    <row r="7817" spans="1:6" x14ac:dyDescent="0.25">
      <c r="A7817" s="5" t="s">
        <v>249</v>
      </c>
      <c r="B7817" s="3" t="s">
        <v>245</v>
      </c>
      <c r="C7817" s="3" t="s">
        <v>115</v>
      </c>
      <c r="D7817" s="4">
        <v>287500.68705706688</v>
      </c>
      <c r="E7817" t="str">
        <f t="shared" si="244"/>
        <v>Apr</v>
      </c>
      <c r="F7817" t="str">
        <f t="shared" si="245"/>
        <v>2020</v>
      </c>
    </row>
    <row r="7818" spans="1:6" x14ac:dyDescent="0.25">
      <c r="A7818" s="5" t="s">
        <v>249</v>
      </c>
      <c r="B7818" s="3" t="s">
        <v>245</v>
      </c>
      <c r="C7818" s="3" t="s">
        <v>116</v>
      </c>
      <c r="D7818" s="4">
        <v>282918.32204798888</v>
      </c>
      <c r="E7818" t="str">
        <f t="shared" si="244"/>
        <v>May</v>
      </c>
      <c r="F7818" t="str">
        <f t="shared" si="245"/>
        <v>2020</v>
      </c>
    </row>
    <row r="7819" spans="1:6" x14ac:dyDescent="0.25">
      <c r="A7819" s="5" t="s">
        <v>249</v>
      </c>
      <c r="B7819" s="3" t="s">
        <v>245</v>
      </c>
      <c r="C7819" s="3" t="s">
        <v>117</v>
      </c>
      <c r="D7819" s="4">
        <v>278850.77472036041</v>
      </c>
      <c r="E7819" t="str">
        <f t="shared" si="244"/>
        <v>Jun</v>
      </c>
      <c r="F7819" t="str">
        <f t="shared" si="245"/>
        <v>2020</v>
      </c>
    </row>
    <row r="7820" spans="1:6" x14ac:dyDescent="0.25">
      <c r="A7820" s="5" t="s">
        <v>249</v>
      </c>
      <c r="B7820" s="3" t="s">
        <v>245</v>
      </c>
      <c r="C7820" s="3" t="s">
        <v>118</v>
      </c>
      <c r="D7820" s="4">
        <v>274074.99203052989</v>
      </c>
      <c r="E7820" t="str">
        <f t="shared" si="244"/>
        <v>Jul</v>
      </c>
      <c r="F7820" t="str">
        <f t="shared" si="245"/>
        <v>2020</v>
      </c>
    </row>
    <row r="7821" spans="1:6" x14ac:dyDescent="0.25">
      <c r="A7821" s="5" t="s">
        <v>249</v>
      </c>
      <c r="B7821" s="3" t="s">
        <v>245</v>
      </c>
      <c r="C7821" s="3" t="s">
        <v>119</v>
      </c>
      <c r="D7821" s="4">
        <v>270069.34291896055</v>
      </c>
      <c r="E7821" t="str">
        <f t="shared" si="244"/>
        <v>Aug</v>
      </c>
      <c r="F7821" t="str">
        <f t="shared" si="245"/>
        <v>2020</v>
      </c>
    </row>
    <row r="7822" spans="1:6" x14ac:dyDescent="0.25">
      <c r="A7822" s="5" t="s">
        <v>249</v>
      </c>
      <c r="B7822" s="3" t="s">
        <v>245</v>
      </c>
      <c r="C7822" s="3" t="s">
        <v>120</v>
      </c>
      <c r="D7822" s="4">
        <v>265411.14801146853</v>
      </c>
      <c r="E7822" t="str">
        <f t="shared" si="244"/>
        <v>Sep</v>
      </c>
      <c r="F7822" t="str">
        <f t="shared" si="245"/>
        <v>2020</v>
      </c>
    </row>
    <row r="7823" spans="1:6" x14ac:dyDescent="0.25">
      <c r="A7823" s="5" t="s">
        <v>249</v>
      </c>
      <c r="B7823" s="3" t="s">
        <v>245</v>
      </c>
      <c r="C7823" s="3" t="s">
        <v>121</v>
      </c>
      <c r="D7823" s="4">
        <v>261117.34698019689</v>
      </c>
      <c r="E7823" t="str">
        <f t="shared" si="244"/>
        <v>Oct</v>
      </c>
      <c r="F7823" t="str">
        <f t="shared" si="245"/>
        <v>2020</v>
      </c>
    </row>
    <row r="7824" spans="1:6" x14ac:dyDescent="0.25">
      <c r="A7824" s="5" t="s">
        <v>249</v>
      </c>
      <c r="B7824" s="3" t="s">
        <v>245</v>
      </c>
      <c r="C7824" s="3" t="s">
        <v>122</v>
      </c>
      <c r="D7824" s="4">
        <v>257191.11101651748</v>
      </c>
      <c r="E7824" t="str">
        <f t="shared" si="244"/>
        <v>Nov</v>
      </c>
      <c r="F7824" t="str">
        <f t="shared" si="245"/>
        <v>2020</v>
      </c>
    </row>
    <row r="7825" spans="1:6" x14ac:dyDescent="0.25">
      <c r="A7825" s="5" t="s">
        <v>249</v>
      </c>
      <c r="B7825" s="3" t="s">
        <v>245</v>
      </c>
      <c r="C7825" s="3" t="s">
        <v>123</v>
      </c>
      <c r="D7825" s="4">
        <v>253181.61984330436</v>
      </c>
      <c r="E7825" t="str">
        <f t="shared" si="244"/>
        <v>Dec</v>
      </c>
      <c r="F7825" t="str">
        <f t="shared" si="245"/>
        <v>2020</v>
      </c>
    </row>
    <row r="7826" spans="1:6" x14ac:dyDescent="0.25">
      <c r="A7826" s="5" t="s">
        <v>249</v>
      </c>
      <c r="B7826" s="3" t="s">
        <v>245</v>
      </c>
      <c r="C7826" s="3" t="s">
        <v>124</v>
      </c>
      <c r="D7826" s="4">
        <v>248566.20295420519</v>
      </c>
      <c r="E7826" t="str">
        <f t="shared" si="244"/>
        <v>Jan</v>
      </c>
      <c r="F7826" t="str">
        <f t="shared" si="245"/>
        <v>2021</v>
      </c>
    </row>
    <row r="7827" spans="1:6" x14ac:dyDescent="0.25">
      <c r="A7827" s="5" t="s">
        <v>249</v>
      </c>
      <c r="B7827" s="3" t="s">
        <v>245</v>
      </c>
      <c r="C7827" s="3" t="s">
        <v>125</v>
      </c>
      <c r="D7827" s="4">
        <v>244641.20047194674</v>
      </c>
      <c r="E7827" t="str">
        <f t="shared" si="244"/>
        <v>Feb</v>
      </c>
      <c r="F7827" t="str">
        <f t="shared" si="245"/>
        <v>2021</v>
      </c>
    </row>
    <row r="7828" spans="1:6" x14ac:dyDescent="0.25">
      <c r="A7828" s="5" t="s">
        <v>249</v>
      </c>
      <c r="B7828" s="3" t="s">
        <v>245</v>
      </c>
      <c r="C7828" s="3" t="s">
        <v>126</v>
      </c>
      <c r="D7828" s="4">
        <v>240967.63026977162</v>
      </c>
      <c r="E7828" t="str">
        <f t="shared" si="244"/>
        <v>Mar</v>
      </c>
      <c r="F7828" t="str">
        <f t="shared" si="245"/>
        <v>2021</v>
      </c>
    </row>
    <row r="7829" spans="1:6" x14ac:dyDescent="0.25">
      <c r="A7829" s="5" t="s">
        <v>249</v>
      </c>
      <c r="B7829" s="3" t="s">
        <v>245</v>
      </c>
      <c r="C7829" s="3" t="s">
        <v>127</v>
      </c>
      <c r="D7829" s="4">
        <v>237214.11876168434</v>
      </c>
      <c r="E7829" t="str">
        <f t="shared" si="244"/>
        <v>Apr</v>
      </c>
      <c r="F7829" t="str">
        <f t="shared" si="245"/>
        <v>2021</v>
      </c>
    </row>
    <row r="7830" spans="1:6" x14ac:dyDescent="0.25">
      <c r="A7830" s="5" t="s">
        <v>249</v>
      </c>
      <c r="B7830" s="3" t="s">
        <v>245</v>
      </c>
      <c r="C7830" s="3" t="s">
        <v>128</v>
      </c>
      <c r="D7830" s="4">
        <v>233609.58670003357</v>
      </c>
      <c r="E7830" t="str">
        <f t="shared" si="244"/>
        <v>May</v>
      </c>
      <c r="F7830" t="str">
        <f t="shared" si="245"/>
        <v>2021</v>
      </c>
    </row>
    <row r="7831" spans="1:6" x14ac:dyDescent="0.25">
      <c r="A7831" s="5" t="s">
        <v>249</v>
      </c>
      <c r="B7831" s="3" t="s">
        <v>245</v>
      </c>
      <c r="C7831" s="3" t="s">
        <v>129</v>
      </c>
      <c r="D7831" s="4">
        <v>230155.59296519819</v>
      </c>
      <c r="E7831" t="str">
        <f t="shared" si="244"/>
        <v>Jun</v>
      </c>
      <c r="F7831" t="str">
        <f t="shared" si="245"/>
        <v>2021</v>
      </c>
    </row>
    <row r="7832" spans="1:6" x14ac:dyDescent="0.25">
      <c r="A7832" s="5" t="s">
        <v>249</v>
      </c>
      <c r="B7832" s="3" t="s">
        <v>245</v>
      </c>
      <c r="C7832" s="3" t="s">
        <v>130</v>
      </c>
      <c r="D7832" s="4">
        <v>226360.80808640024</v>
      </c>
      <c r="E7832" t="str">
        <f t="shared" si="244"/>
        <v>Jul</v>
      </c>
      <c r="F7832" t="str">
        <f t="shared" si="245"/>
        <v>2021</v>
      </c>
    </row>
    <row r="7833" spans="1:6" x14ac:dyDescent="0.25">
      <c r="A7833" s="5" t="s">
        <v>249</v>
      </c>
      <c r="B7833" s="3" t="s">
        <v>245</v>
      </c>
      <c r="C7833" s="3" t="s">
        <v>131</v>
      </c>
      <c r="D7833" s="4">
        <v>223357.5619418149</v>
      </c>
      <c r="E7833" t="str">
        <f t="shared" si="244"/>
        <v>Aug</v>
      </c>
      <c r="F7833" t="str">
        <f t="shared" si="245"/>
        <v>2021</v>
      </c>
    </row>
    <row r="7834" spans="1:6" x14ac:dyDescent="0.25">
      <c r="A7834" s="5" t="s">
        <v>249</v>
      </c>
      <c r="B7834" s="3" t="s">
        <v>245</v>
      </c>
      <c r="C7834" s="3" t="s">
        <v>132</v>
      </c>
      <c r="D7834" s="4">
        <v>198443.77126174205</v>
      </c>
      <c r="E7834" t="str">
        <f t="shared" si="244"/>
        <v>Sep</v>
      </c>
      <c r="F7834" t="str">
        <f t="shared" si="245"/>
        <v>2021</v>
      </c>
    </row>
    <row r="7835" spans="1:6" x14ac:dyDescent="0.25">
      <c r="A7835" s="5" t="s">
        <v>249</v>
      </c>
      <c r="B7835" s="3" t="s">
        <v>245</v>
      </c>
      <c r="C7835" s="3" t="s">
        <v>133</v>
      </c>
      <c r="D7835" s="4">
        <v>195589.62364508066</v>
      </c>
      <c r="E7835" t="str">
        <f t="shared" si="244"/>
        <v>Oct</v>
      </c>
      <c r="F7835" t="str">
        <f t="shared" si="245"/>
        <v>2021</v>
      </c>
    </row>
    <row r="7836" spans="1:6" x14ac:dyDescent="0.25">
      <c r="A7836" s="5" t="s">
        <v>249</v>
      </c>
      <c r="B7836" s="3" t="s">
        <v>245</v>
      </c>
      <c r="C7836" s="3" t="s">
        <v>134</v>
      </c>
      <c r="D7836" s="4">
        <v>192862.06925786636</v>
      </c>
      <c r="E7836" t="str">
        <f t="shared" si="244"/>
        <v>Nov</v>
      </c>
      <c r="F7836" t="str">
        <f t="shared" si="245"/>
        <v>2021</v>
      </c>
    </row>
    <row r="7837" spans="1:6" x14ac:dyDescent="0.25">
      <c r="A7837" s="5" t="s">
        <v>249</v>
      </c>
      <c r="B7837" s="3" t="s">
        <v>245</v>
      </c>
      <c r="C7837" s="3" t="s">
        <v>135</v>
      </c>
      <c r="D7837" s="4">
        <v>190212.07760009216</v>
      </c>
      <c r="E7837" t="str">
        <f t="shared" si="244"/>
        <v>Dec</v>
      </c>
      <c r="F7837" t="str">
        <f t="shared" si="245"/>
        <v>2021</v>
      </c>
    </row>
    <row r="7838" spans="1:6" x14ac:dyDescent="0.25">
      <c r="A7838" s="5" t="s">
        <v>249</v>
      </c>
      <c r="B7838" s="3" t="s">
        <v>245</v>
      </c>
      <c r="C7838" s="3" t="s">
        <v>136</v>
      </c>
      <c r="D7838" s="4">
        <v>187527.65482639149</v>
      </c>
      <c r="E7838" t="str">
        <f t="shared" si="244"/>
        <v>Jan</v>
      </c>
      <c r="F7838" t="str">
        <f t="shared" si="245"/>
        <v>2022</v>
      </c>
    </row>
    <row r="7839" spans="1:6" x14ac:dyDescent="0.25">
      <c r="A7839" s="5" t="s">
        <v>249</v>
      </c>
      <c r="B7839" s="3" t="s">
        <v>245</v>
      </c>
      <c r="C7839" s="3" t="s">
        <v>137</v>
      </c>
      <c r="D7839" s="4">
        <v>184915.44574903045</v>
      </c>
      <c r="E7839" t="str">
        <f t="shared" si="244"/>
        <v>Feb</v>
      </c>
      <c r="F7839" t="str">
        <f t="shared" si="245"/>
        <v>2022</v>
      </c>
    </row>
    <row r="7840" spans="1:6" x14ac:dyDescent="0.25">
      <c r="A7840" s="5" t="s">
        <v>249</v>
      </c>
      <c r="B7840" s="3" t="s">
        <v>245</v>
      </c>
      <c r="C7840" s="3" t="s">
        <v>138</v>
      </c>
      <c r="D7840" s="4">
        <v>182380.50465937387</v>
      </c>
      <c r="E7840" t="str">
        <f t="shared" si="244"/>
        <v>Mar</v>
      </c>
      <c r="F7840" t="str">
        <f t="shared" si="245"/>
        <v>2022</v>
      </c>
    </row>
    <row r="7841" spans="1:6" x14ac:dyDescent="0.25">
      <c r="A7841" s="5" t="s">
        <v>249</v>
      </c>
      <c r="B7841" s="3" t="s">
        <v>245</v>
      </c>
      <c r="C7841" s="3" t="s">
        <v>139</v>
      </c>
      <c r="D7841" s="4">
        <v>179933.35078421561</v>
      </c>
      <c r="E7841" t="str">
        <f t="shared" si="244"/>
        <v>Apr</v>
      </c>
      <c r="F7841" t="str">
        <f t="shared" si="245"/>
        <v>2022</v>
      </c>
    </row>
    <row r="7842" spans="1:6" x14ac:dyDescent="0.25">
      <c r="A7842" s="5" t="s">
        <v>249</v>
      </c>
      <c r="B7842" s="3" t="s">
        <v>245</v>
      </c>
      <c r="C7842" s="3" t="s">
        <v>140</v>
      </c>
      <c r="D7842" s="4">
        <v>177858.08933586313</v>
      </c>
      <c r="E7842" t="str">
        <f t="shared" si="244"/>
        <v>May</v>
      </c>
      <c r="F7842" t="str">
        <f t="shared" si="245"/>
        <v>2022</v>
      </c>
    </row>
    <row r="7843" spans="1:6" x14ac:dyDescent="0.25">
      <c r="A7843" s="5" t="s">
        <v>249</v>
      </c>
      <c r="B7843" s="3" t="s">
        <v>245</v>
      </c>
      <c r="C7843" s="3" t="s">
        <v>141</v>
      </c>
      <c r="D7843" s="4">
        <v>175554.87717295298</v>
      </c>
      <c r="E7843" t="str">
        <f t="shared" si="244"/>
        <v>Jun</v>
      </c>
      <c r="F7843" t="str">
        <f t="shared" si="245"/>
        <v>2022</v>
      </c>
    </row>
    <row r="7844" spans="1:6" x14ac:dyDescent="0.25">
      <c r="A7844" s="5" t="s">
        <v>249</v>
      </c>
      <c r="B7844" s="3" t="s">
        <v>245</v>
      </c>
      <c r="C7844" s="3" t="s">
        <v>142</v>
      </c>
      <c r="D7844" s="4">
        <v>173255.09894027031</v>
      </c>
      <c r="E7844" t="str">
        <f t="shared" si="244"/>
        <v>Jul</v>
      </c>
      <c r="F7844" t="str">
        <f t="shared" si="245"/>
        <v>2022</v>
      </c>
    </row>
    <row r="7845" spans="1:6" x14ac:dyDescent="0.25">
      <c r="A7845" s="5" t="s">
        <v>249</v>
      </c>
      <c r="B7845" s="3" t="s">
        <v>245</v>
      </c>
      <c r="C7845" s="3" t="s">
        <v>143</v>
      </c>
      <c r="D7845" s="4">
        <v>170865.62943228119</v>
      </c>
      <c r="E7845" t="str">
        <f t="shared" si="244"/>
        <v>Aug</v>
      </c>
      <c r="F7845" t="str">
        <f t="shared" si="245"/>
        <v>2022</v>
      </c>
    </row>
    <row r="7846" spans="1:6" x14ac:dyDescent="0.25">
      <c r="A7846" s="5" t="s">
        <v>249</v>
      </c>
      <c r="B7846" s="3" t="s">
        <v>245</v>
      </c>
      <c r="C7846" s="3" t="s">
        <v>144</v>
      </c>
      <c r="D7846" s="4">
        <v>115134.34335333426</v>
      </c>
      <c r="E7846" t="str">
        <f t="shared" si="244"/>
        <v>Sep</v>
      </c>
      <c r="F7846" t="str">
        <f t="shared" si="245"/>
        <v>2022</v>
      </c>
    </row>
    <row r="7847" spans="1:6" x14ac:dyDescent="0.25">
      <c r="A7847" s="5" t="s">
        <v>249</v>
      </c>
      <c r="B7847" s="3" t="s">
        <v>245</v>
      </c>
      <c r="C7847" s="3" t="s">
        <v>145</v>
      </c>
      <c r="D7847" s="4">
        <v>93420.189361014098</v>
      </c>
      <c r="E7847" t="str">
        <f t="shared" si="244"/>
        <v>Oct</v>
      </c>
      <c r="F7847" t="str">
        <f t="shared" si="245"/>
        <v>2022</v>
      </c>
    </row>
    <row r="7848" spans="1:6" x14ac:dyDescent="0.25">
      <c r="A7848" s="5" t="s">
        <v>249</v>
      </c>
      <c r="B7848" s="3" t="s">
        <v>245</v>
      </c>
      <c r="C7848" s="3" t="s">
        <v>146</v>
      </c>
      <c r="D7848" s="4">
        <v>92334.424007515307</v>
      </c>
      <c r="E7848" t="str">
        <f t="shared" si="244"/>
        <v>Nov</v>
      </c>
      <c r="F7848" t="str">
        <f t="shared" si="245"/>
        <v>2022</v>
      </c>
    </row>
    <row r="7849" spans="1:6" x14ac:dyDescent="0.25">
      <c r="A7849" s="5" t="s">
        <v>249</v>
      </c>
      <c r="B7849" s="3" t="s">
        <v>245</v>
      </c>
      <c r="C7849" s="3" t="s">
        <v>147</v>
      </c>
      <c r="D7849" s="4">
        <v>91309.966746533071</v>
      </c>
      <c r="E7849" t="str">
        <f t="shared" si="244"/>
        <v>Dec</v>
      </c>
      <c r="F7849" t="str">
        <f t="shared" si="245"/>
        <v>2022</v>
      </c>
    </row>
    <row r="7850" spans="1:6" x14ac:dyDescent="0.25">
      <c r="A7850" s="5" t="s">
        <v>249</v>
      </c>
      <c r="B7850" s="3" t="s">
        <v>245</v>
      </c>
      <c r="C7850" s="3" t="s">
        <v>148</v>
      </c>
      <c r="D7850" s="4">
        <v>90270.434439696604</v>
      </c>
      <c r="E7850" t="str">
        <f t="shared" si="244"/>
        <v>Jan</v>
      </c>
      <c r="F7850" t="str">
        <f t="shared" si="245"/>
        <v>2023</v>
      </c>
    </row>
    <row r="7851" spans="1:6" x14ac:dyDescent="0.25">
      <c r="A7851" s="5" t="s">
        <v>249</v>
      </c>
      <c r="B7851" s="3" t="s">
        <v>245</v>
      </c>
      <c r="C7851" s="3" t="s">
        <v>149</v>
      </c>
      <c r="D7851" s="4">
        <v>89259.13715464453</v>
      </c>
      <c r="E7851" t="str">
        <f t="shared" si="244"/>
        <v>Feb</v>
      </c>
      <c r="F7851" t="str">
        <f t="shared" si="245"/>
        <v>2023</v>
      </c>
    </row>
    <row r="7852" spans="1:6" x14ac:dyDescent="0.25">
      <c r="A7852" s="5" t="s">
        <v>249</v>
      </c>
      <c r="B7852" s="3" t="s">
        <v>245</v>
      </c>
      <c r="C7852" s="3" t="s">
        <v>150</v>
      </c>
      <c r="D7852" s="4">
        <v>88256.545177564331</v>
      </c>
      <c r="E7852" t="str">
        <f t="shared" si="244"/>
        <v>Mar</v>
      </c>
      <c r="F7852" t="str">
        <f t="shared" si="245"/>
        <v>2023</v>
      </c>
    </row>
    <row r="7853" spans="1:6" x14ac:dyDescent="0.25">
      <c r="A7853" s="5" t="s">
        <v>249</v>
      </c>
      <c r="B7853" s="3" t="s">
        <v>245</v>
      </c>
      <c r="C7853" s="3" t="s">
        <v>151</v>
      </c>
      <c r="D7853" s="4">
        <v>87266.917746224673</v>
      </c>
      <c r="E7853" t="str">
        <f t="shared" si="244"/>
        <v>Apr</v>
      </c>
      <c r="F7853" t="str">
        <f t="shared" si="245"/>
        <v>2023</v>
      </c>
    </row>
    <row r="7854" spans="1:6" x14ac:dyDescent="0.25">
      <c r="A7854" s="5" t="s">
        <v>249</v>
      </c>
      <c r="B7854" s="3" t="s">
        <v>245</v>
      </c>
      <c r="C7854" s="3" t="s">
        <v>152</v>
      </c>
      <c r="D7854" s="4">
        <v>86288.527341501336</v>
      </c>
      <c r="E7854" t="str">
        <f t="shared" si="244"/>
        <v>May</v>
      </c>
      <c r="F7854" t="str">
        <f t="shared" si="245"/>
        <v>2023</v>
      </c>
    </row>
    <row r="7855" spans="1:6" x14ac:dyDescent="0.25">
      <c r="A7855" s="5" t="s">
        <v>249</v>
      </c>
      <c r="B7855" s="3" t="s">
        <v>245</v>
      </c>
      <c r="C7855" s="3" t="s">
        <v>153</v>
      </c>
      <c r="D7855" s="4">
        <v>85321.228932661965</v>
      </c>
      <c r="E7855" t="str">
        <f t="shared" si="244"/>
        <v>Jun</v>
      </c>
      <c r="F7855" t="str">
        <f t="shared" si="245"/>
        <v>2023</v>
      </c>
    </row>
    <row r="7856" spans="1:6" x14ac:dyDescent="0.25">
      <c r="A7856" s="5" t="s">
        <v>249</v>
      </c>
      <c r="B7856" s="3" t="s">
        <v>245</v>
      </c>
      <c r="C7856" s="3" t="s">
        <v>154</v>
      </c>
      <c r="D7856" s="4">
        <v>84364.883957689744</v>
      </c>
      <c r="E7856" t="str">
        <f t="shared" si="244"/>
        <v>Jul</v>
      </c>
      <c r="F7856" t="str">
        <f t="shared" si="245"/>
        <v>2023</v>
      </c>
    </row>
    <row r="7857" spans="1:6" x14ac:dyDescent="0.25">
      <c r="A7857" s="5" t="s">
        <v>249</v>
      </c>
      <c r="B7857" s="3" t="s">
        <v>245</v>
      </c>
      <c r="C7857" s="3" t="s">
        <v>155</v>
      </c>
      <c r="D7857" s="4">
        <v>83419.350008757523</v>
      </c>
      <c r="E7857" t="str">
        <f t="shared" si="244"/>
        <v>Aug</v>
      </c>
      <c r="F7857" t="str">
        <f t="shared" si="245"/>
        <v>2023</v>
      </c>
    </row>
    <row r="7858" spans="1:6" x14ac:dyDescent="0.25">
      <c r="A7858" s="5" t="s">
        <v>249</v>
      </c>
      <c r="B7858" s="3" t="s">
        <v>245</v>
      </c>
      <c r="C7858" s="3" t="s">
        <v>156</v>
      </c>
      <c r="D7858" s="4">
        <v>82484.487839490714</v>
      </c>
      <c r="E7858" t="str">
        <f t="shared" si="244"/>
        <v>Sep</v>
      </c>
      <c r="F7858" t="str">
        <f t="shared" si="245"/>
        <v>2023</v>
      </c>
    </row>
    <row r="7859" spans="1:6" x14ac:dyDescent="0.25">
      <c r="A7859" s="5" t="s">
        <v>249</v>
      </c>
      <c r="B7859" s="3" t="s">
        <v>245</v>
      </c>
      <c r="C7859" s="3" t="s">
        <v>157</v>
      </c>
      <c r="D7859" s="4">
        <v>81560.162672230217</v>
      </c>
      <c r="E7859" t="str">
        <f t="shared" si="244"/>
        <v>Oct</v>
      </c>
      <c r="F7859" t="str">
        <f t="shared" si="245"/>
        <v>2023</v>
      </c>
    </row>
    <row r="7860" spans="1:6" x14ac:dyDescent="0.25">
      <c r="A7860" s="5" t="s">
        <v>249</v>
      </c>
      <c r="B7860" s="3" t="s">
        <v>245</v>
      </c>
      <c r="C7860" s="3" t="s">
        <v>158</v>
      </c>
      <c r="D7860" s="4">
        <v>80646.238444959206</v>
      </c>
      <c r="E7860" t="str">
        <f t="shared" si="244"/>
        <v>Nov</v>
      </c>
      <c r="F7860" t="str">
        <f t="shared" si="245"/>
        <v>2023</v>
      </c>
    </row>
    <row r="7861" spans="1:6" x14ac:dyDescent="0.25">
      <c r="A7861" s="5" t="s">
        <v>249</v>
      </c>
      <c r="B7861" s="3" t="s">
        <v>245</v>
      </c>
      <c r="C7861" s="3" t="s">
        <v>159</v>
      </c>
      <c r="D7861" s="4">
        <v>79742.586848734092</v>
      </c>
      <c r="E7861" t="str">
        <f t="shared" si="244"/>
        <v>Dec</v>
      </c>
      <c r="F7861" t="str">
        <f t="shared" si="245"/>
        <v>2023</v>
      </c>
    </row>
    <row r="7862" spans="1:6" x14ac:dyDescent="0.25">
      <c r="A7862" s="5" t="s">
        <v>249</v>
      </c>
      <c r="B7862" s="3" t="s">
        <v>245</v>
      </c>
      <c r="C7862" s="3" t="s">
        <v>160</v>
      </c>
      <c r="D7862" s="4">
        <v>78849.073821538041</v>
      </c>
      <c r="E7862" t="str">
        <f t="shared" si="244"/>
        <v>Jan</v>
      </c>
      <c r="F7862" t="str">
        <f t="shared" si="245"/>
        <v>2024</v>
      </c>
    </row>
    <row r="7863" spans="1:6" x14ac:dyDescent="0.25">
      <c r="A7863" s="5" t="s">
        <v>249</v>
      </c>
      <c r="B7863" s="3" t="s">
        <v>245</v>
      </c>
      <c r="C7863" s="3" t="s">
        <v>161</v>
      </c>
      <c r="D7863" s="4">
        <v>77965.57119297485</v>
      </c>
      <c r="E7863" t="str">
        <f t="shared" si="244"/>
        <v>Feb</v>
      </c>
      <c r="F7863" t="str">
        <f t="shared" si="245"/>
        <v>2024</v>
      </c>
    </row>
    <row r="7864" spans="1:6" x14ac:dyDescent="0.25">
      <c r="A7864" s="5" t="s">
        <v>249</v>
      </c>
      <c r="B7864" s="3" t="s">
        <v>245</v>
      </c>
      <c r="C7864" s="3" t="s">
        <v>162</v>
      </c>
      <c r="D7864" s="4">
        <v>77091.953454100949</v>
      </c>
      <c r="E7864" t="str">
        <f t="shared" si="244"/>
        <v>Mar</v>
      </c>
      <c r="F7864" t="str">
        <f t="shared" si="245"/>
        <v>2024</v>
      </c>
    </row>
    <row r="7865" spans="1:6" x14ac:dyDescent="0.25">
      <c r="A7865" s="5" t="s">
        <v>249</v>
      </c>
      <c r="B7865" s="3" t="s">
        <v>245</v>
      </c>
      <c r="C7865" s="3" t="s">
        <v>163</v>
      </c>
      <c r="D7865" s="4">
        <v>76228.092311614964</v>
      </c>
      <c r="E7865" t="str">
        <f t="shared" si="244"/>
        <v>Apr</v>
      </c>
      <c r="F7865" t="str">
        <f t="shared" si="245"/>
        <v>2024</v>
      </c>
    </row>
    <row r="7866" spans="1:6" x14ac:dyDescent="0.25">
      <c r="A7866" s="5" t="s">
        <v>249</v>
      </c>
      <c r="B7866" s="3" t="s">
        <v>245</v>
      </c>
      <c r="C7866" s="3" t="s">
        <v>164</v>
      </c>
      <c r="D7866" s="4">
        <v>75373.867963836223</v>
      </c>
      <c r="E7866" t="str">
        <f t="shared" si="244"/>
        <v>May</v>
      </c>
      <c r="F7866" t="str">
        <f t="shared" si="245"/>
        <v>2024</v>
      </c>
    </row>
    <row r="7867" spans="1:6" x14ac:dyDescent="0.25">
      <c r="A7867" s="5" t="s">
        <v>249</v>
      </c>
      <c r="B7867" s="3" t="s">
        <v>245</v>
      </c>
      <c r="C7867" s="3" t="s">
        <v>165</v>
      </c>
      <c r="D7867" s="4">
        <v>74529.157824726266</v>
      </c>
      <c r="E7867" t="str">
        <f t="shared" si="244"/>
        <v>Jun</v>
      </c>
      <c r="F7867" t="str">
        <f t="shared" si="245"/>
        <v>2024</v>
      </c>
    </row>
    <row r="7868" spans="1:6" x14ac:dyDescent="0.25">
      <c r="A7868" s="5" t="s">
        <v>249</v>
      </c>
      <c r="B7868" s="3" t="s">
        <v>245</v>
      </c>
      <c r="C7868" s="3" t="s">
        <v>166</v>
      </c>
      <c r="D7868" s="4">
        <v>73693.839046794106</v>
      </c>
      <c r="E7868" t="str">
        <f t="shared" si="244"/>
        <v>Jul</v>
      </c>
      <c r="F7868" t="str">
        <f t="shared" si="245"/>
        <v>2024</v>
      </c>
    </row>
    <row r="7869" spans="1:6" x14ac:dyDescent="0.25">
      <c r="A7869" s="5" t="s">
        <v>249</v>
      </c>
      <c r="B7869" s="3" t="s">
        <v>245</v>
      </c>
      <c r="C7869" s="3" t="s">
        <v>167</v>
      </c>
      <c r="D7869" s="4">
        <v>72867.794189811597</v>
      </c>
      <c r="E7869" t="str">
        <f t="shared" si="244"/>
        <v>Aug</v>
      </c>
      <c r="F7869" t="str">
        <f t="shared" si="245"/>
        <v>2024</v>
      </c>
    </row>
    <row r="7870" spans="1:6" x14ac:dyDescent="0.25">
      <c r="A7870" s="5" t="s">
        <v>249</v>
      </c>
      <c r="B7870" s="3" t="s">
        <v>245</v>
      </c>
      <c r="C7870" s="3" t="s">
        <v>168</v>
      </c>
      <c r="D7870" s="4">
        <v>72050.912343718708</v>
      </c>
      <c r="E7870" t="str">
        <f t="shared" si="244"/>
        <v>Sep</v>
      </c>
      <c r="F7870" t="str">
        <f t="shared" si="245"/>
        <v>2024</v>
      </c>
    </row>
    <row r="7871" spans="1:6" x14ac:dyDescent="0.25">
      <c r="A7871" s="5" t="s">
        <v>249</v>
      </c>
      <c r="B7871" s="3" t="s">
        <v>245</v>
      </c>
      <c r="C7871" s="3" t="s">
        <v>169</v>
      </c>
      <c r="D7871" s="4">
        <v>71243.069015214103</v>
      </c>
      <c r="E7871" t="str">
        <f t="shared" si="244"/>
        <v>Oct</v>
      </c>
      <c r="F7871" t="str">
        <f t="shared" si="245"/>
        <v>2024</v>
      </c>
    </row>
    <row r="7872" spans="1:6" x14ac:dyDescent="0.25">
      <c r="A7872" s="5" t="s">
        <v>249</v>
      </c>
      <c r="B7872" s="3" t="s">
        <v>245</v>
      </c>
      <c r="C7872" s="3" t="s">
        <v>170</v>
      </c>
      <c r="D7872" s="4">
        <v>70444.156678595493</v>
      </c>
      <c r="E7872" t="str">
        <f t="shared" si="244"/>
        <v>Nov</v>
      </c>
      <c r="F7872" t="str">
        <f t="shared" si="245"/>
        <v>2024</v>
      </c>
    </row>
    <row r="7873" spans="1:6" x14ac:dyDescent="0.25">
      <c r="A7873" s="5" t="s">
        <v>249</v>
      </c>
      <c r="B7873" s="3" t="s">
        <v>245</v>
      </c>
      <c r="C7873" s="3" t="s">
        <v>171</v>
      </c>
      <c r="D7873" s="4">
        <v>69654.064600897633</v>
      </c>
      <c r="E7873" t="str">
        <f t="shared" si="244"/>
        <v>Dec</v>
      </c>
      <c r="F7873" t="str">
        <f t="shared" si="245"/>
        <v>2024</v>
      </c>
    </row>
    <row r="7874" spans="1:6" x14ac:dyDescent="0.25">
      <c r="A7874" s="5" t="s">
        <v>249</v>
      </c>
      <c r="B7874" s="3" t="s">
        <v>245</v>
      </c>
      <c r="C7874" s="3" t="s">
        <v>172</v>
      </c>
      <c r="D7874" s="4">
        <v>68872.673434629542</v>
      </c>
      <c r="E7874" t="str">
        <f t="shared" si="244"/>
        <v>Jan</v>
      </c>
      <c r="F7874" t="str">
        <f t="shared" si="245"/>
        <v>2025</v>
      </c>
    </row>
    <row r="7875" spans="1:6" x14ac:dyDescent="0.25">
      <c r="A7875" s="5" t="s">
        <v>249</v>
      </c>
      <c r="B7875" s="3" t="s">
        <v>245</v>
      </c>
      <c r="C7875" s="3" t="s">
        <v>173</v>
      </c>
      <c r="D7875" s="4">
        <v>68099.88484570953</v>
      </c>
      <c r="E7875" t="str">
        <f t="shared" ref="E7875:E7938" si="246">MID(C7875,1,3)</f>
        <v>Feb</v>
      </c>
      <c r="F7875" t="str">
        <f t="shared" ref="F7875:F7938" si="247">MID(C7875,5,4)</f>
        <v>2025</v>
      </c>
    </row>
    <row r="7876" spans="1:6" x14ac:dyDescent="0.25">
      <c r="A7876" s="5" t="s">
        <v>249</v>
      </c>
      <c r="B7876" s="3" t="s">
        <v>245</v>
      </c>
      <c r="C7876" s="3" t="s">
        <v>174</v>
      </c>
      <c r="D7876" s="4">
        <v>67335.585655362112</v>
      </c>
      <c r="E7876" t="str">
        <f t="shared" si="246"/>
        <v>Mar</v>
      </c>
      <c r="F7876" t="str">
        <f t="shared" si="247"/>
        <v>2025</v>
      </c>
    </row>
    <row r="7877" spans="1:6" x14ac:dyDescent="0.25">
      <c r="A7877" s="5" t="s">
        <v>249</v>
      </c>
      <c r="B7877" s="3" t="s">
        <v>245</v>
      </c>
      <c r="C7877" s="3" t="s">
        <v>175</v>
      </c>
      <c r="D7877" s="4">
        <v>66579.669614979794</v>
      </c>
      <c r="E7877" t="str">
        <f t="shared" si="246"/>
        <v>Apr</v>
      </c>
      <c r="F7877" t="str">
        <f t="shared" si="247"/>
        <v>2025</v>
      </c>
    </row>
    <row r="7878" spans="1:6" x14ac:dyDescent="0.25">
      <c r="A7878" s="5" t="s">
        <v>249</v>
      </c>
      <c r="B7878" s="3" t="s">
        <v>245</v>
      </c>
      <c r="C7878" s="3" t="s">
        <v>176</v>
      </c>
      <c r="D7878" s="4">
        <v>65832.036744670622</v>
      </c>
      <c r="E7878" t="str">
        <f t="shared" si="246"/>
        <v>May</v>
      </c>
      <c r="F7878" t="str">
        <f t="shared" si="247"/>
        <v>2025</v>
      </c>
    </row>
    <row r="7879" spans="1:6" x14ac:dyDescent="0.25">
      <c r="A7879" s="5" t="s">
        <v>249</v>
      </c>
      <c r="B7879" s="3" t="s">
        <v>245</v>
      </c>
      <c r="C7879" s="3" t="s">
        <v>177</v>
      </c>
      <c r="D7879" s="4">
        <v>65092.579372921959</v>
      </c>
      <c r="E7879" t="str">
        <f t="shared" si="246"/>
        <v>Jun</v>
      </c>
      <c r="F7879" t="str">
        <f t="shared" si="247"/>
        <v>2025</v>
      </c>
    </row>
    <row r="7880" spans="1:6" x14ac:dyDescent="0.25">
      <c r="A7880" s="5" t="s">
        <v>249</v>
      </c>
      <c r="B7880" s="3" t="s">
        <v>245</v>
      </c>
      <c r="C7880" s="3" t="s">
        <v>178</v>
      </c>
      <c r="D7880" s="4">
        <v>64361.195374031515</v>
      </c>
      <c r="E7880" t="str">
        <f t="shared" si="246"/>
        <v>Jul</v>
      </c>
      <c r="F7880" t="str">
        <f t="shared" si="247"/>
        <v>2025</v>
      </c>
    </row>
    <row r="7881" spans="1:6" x14ac:dyDescent="0.25">
      <c r="A7881" s="5" t="s">
        <v>249</v>
      </c>
      <c r="B7881" s="3" t="s">
        <v>245</v>
      </c>
      <c r="C7881" s="3" t="s">
        <v>179</v>
      </c>
      <c r="D7881" s="4">
        <v>63637.784206654716</v>
      </c>
      <c r="E7881" t="str">
        <f t="shared" si="246"/>
        <v>Aug</v>
      </c>
      <c r="F7881" t="str">
        <f t="shared" si="247"/>
        <v>2025</v>
      </c>
    </row>
    <row r="7882" spans="1:6" x14ac:dyDescent="0.25">
      <c r="A7882" s="5" t="s">
        <v>249</v>
      </c>
      <c r="B7882" s="3" t="s">
        <v>245</v>
      </c>
      <c r="C7882" s="3" t="s">
        <v>180</v>
      </c>
      <c r="D7882" s="4">
        <v>62922.25239816252</v>
      </c>
      <c r="E7882" t="str">
        <f t="shared" si="246"/>
        <v>Sep</v>
      </c>
      <c r="F7882" t="str">
        <f t="shared" si="247"/>
        <v>2025</v>
      </c>
    </row>
    <row r="7883" spans="1:6" x14ac:dyDescent="0.25">
      <c r="A7883" s="5" t="s">
        <v>249</v>
      </c>
      <c r="B7883" s="3" t="s">
        <v>245</v>
      </c>
      <c r="C7883" s="3" t="s">
        <v>181</v>
      </c>
      <c r="D7883" s="4">
        <v>62214.496599947452</v>
      </c>
      <c r="E7883" t="str">
        <f t="shared" si="246"/>
        <v>Oct</v>
      </c>
      <c r="F7883" t="str">
        <f t="shared" si="247"/>
        <v>2025</v>
      </c>
    </row>
    <row r="7884" spans="1:6" x14ac:dyDescent="0.25">
      <c r="A7884" s="5" t="s">
        <v>249</v>
      </c>
      <c r="B7884" s="3" t="s">
        <v>245</v>
      </c>
      <c r="C7884" s="3" t="s">
        <v>182</v>
      </c>
      <c r="D7884" s="4">
        <v>61514.423277927861</v>
      </c>
      <c r="E7884" t="str">
        <f t="shared" si="246"/>
        <v>Nov</v>
      </c>
      <c r="F7884" t="str">
        <f t="shared" si="247"/>
        <v>2025</v>
      </c>
    </row>
    <row r="7885" spans="1:6" x14ac:dyDescent="0.25">
      <c r="A7885" s="5" t="s">
        <v>249</v>
      </c>
      <c r="B7885" s="3" t="s">
        <v>245</v>
      </c>
      <c r="C7885" s="3" t="s">
        <v>183</v>
      </c>
      <c r="D7885" s="4">
        <v>60821.936475116949</v>
      </c>
      <c r="E7885" t="str">
        <f t="shared" si="246"/>
        <v>Dec</v>
      </c>
      <c r="F7885" t="str">
        <f t="shared" si="247"/>
        <v>2025</v>
      </c>
    </row>
    <row r="7886" spans="1:6" x14ac:dyDescent="0.25">
      <c r="A7886" s="5" t="s">
        <v>249</v>
      </c>
      <c r="B7886" s="3" t="s">
        <v>245</v>
      </c>
      <c r="C7886" s="3" t="s">
        <v>184</v>
      </c>
      <c r="D7886" s="4">
        <v>60136.941773075298</v>
      </c>
      <c r="E7886" t="str">
        <f t="shared" si="246"/>
        <v>Jan</v>
      </c>
      <c r="F7886" t="str">
        <f t="shared" si="247"/>
        <v>2026</v>
      </c>
    </row>
    <row r="7887" spans="1:6" x14ac:dyDescent="0.25">
      <c r="A7887" s="5" t="s">
        <v>249</v>
      </c>
      <c r="B7887" s="3" t="s">
        <v>245</v>
      </c>
      <c r="C7887" s="3" t="s">
        <v>185</v>
      </c>
      <c r="D7887" s="4">
        <v>59459.34746062645</v>
      </c>
      <c r="E7887" t="str">
        <f t="shared" si="246"/>
        <v>Feb</v>
      </c>
      <c r="F7887" t="str">
        <f t="shared" si="247"/>
        <v>2026</v>
      </c>
    </row>
    <row r="7888" spans="1:6" x14ac:dyDescent="0.25">
      <c r="A7888" s="5" t="s">
        <v>249</v>
      </c>
      <c r="B7888" s="3" t="s">
        <v>245</v>
      </c>
      <c r="C7888" s="3" t="s">
        <v>186</v>
      </c>
      <c r="D7888" s="4">
        <v>58789.062403688746</v>
      </c>
      <c r="E7888" t="str">
        <f t="shared" si="246"/>
        <v>Mar</v>
      </c>
      <c r="F7888" t="str">
        <f t="shared" si="247"/>
        <v>2026</v>
      </c>
    </row>
    <row r="7889" spans="1:6" x14ac:dyDescent="0.25">
      <c r="A7889" s="5" t="s">
        <v>249</v>
      </c>
      <c r="B7889" s="3" t="s">
        <v>245</v>
      </c>
      <c r="C7889" s="3" t="s">
        <v>187</v>
      </c>
      <c r="D7889" s="4">
        <v>58125.997352538267</v>
      </c>
      <c r="E7889" t="str">
        <f t="shared" si="246"/>
        <v>Apr</v>
      </c>
      <c r="F7889" t="str">
        <f t="shared" si="247"/>
        <v>2026</v>
      </c>
    </row>
    <row r="7890" spans="1:6" x14ac:dyDescent="0.25">
      <c r="A7890" s="5" t="s">
        <v>249</v>
      </c>
      <c r="B7890" s="3" t="s">
        <v>245</v>
      </c>
      <c r="C7890" s="3" t="s">
        <v>189</v>
      </c>
      <c r="D7890" s="4">
        <v>57470.059188735642</v>
      </c>
      <c r="E7890" t="str">
        <f t="shared" si="246"/>
        <v>May</v>
      </c>
      <c r="F7890" t="str">
        <f t="shared" si="247"/>
        <v>2026</v>
      </c>
    </row>
    <row r="7891" spans="1:6" x14ac:dyDescent="0.25">
      <c r="A7891" s="5" t="s">
        <v>249</v>
      </c>
      <c r="B7891" s="3" t="s">
        <v>245</v>
      </c>
      <c r="C7891" s="3" t="s">
        <v>191</v>
      </c>
      <c r="D7891" s="4">
        <v>56821.165492725035</v>
      </c>
      <c r="E7891" t="str">
        <f t="shared" si="246"/>
        <v>Jun</v>
      </c>
      <c r="F7891" t="str">
        <f t="shared" si="247"/>
        <v>2026</v>
      </c>
    </row>
    <row r="7892" spans="1:6" x14ac:dyDescent="0.25">
      <c r="A7892" s="5" t="s">
        <v>249</v>
      </c>
      <c r="B7892" s="3" t="s">
        <v>245</v>
      </c>
      <c r="C7892" s="3" t="s">
        <v>192</v>
      </c>
      <c r="D7892" s="4">
        <v>56179.226830424777</v>
      </c>
      <c r="E7892" t="str">
        <f t="shared" si="246"/>
        <v>Jul</v>
      </c>
      <c r="F7892" t="str">
        <f t="shared" si="247"/>
        <v>2026</v>
      </c>
    </row>
    <row r="7893" spans="1:6" x14ac:dyDescent="0.25">
      <c r="A7893" s="5" t="s">
        <v>249</v>
      </c>
      <c r="B7893" s="3" t="s">
        <v>245</v>
      </c>
      <c r="C7893" s="3" t="s">
        <v>193</v>
      </c>
      <c r="D7893" s="4">
        <v>55544.156213563576</v>
      </c>
      <c r="E7893" t="str">
        <f t="shared" si="246"/>
        <v>Aug</v>
      </c>
      <c r="F7893" t="str">
        <f t="shared" si="247"/>
        <v>2026</v>
      </c>
    </row>
    <row r="7894" spans="1:6" x14ac:dyDescent="0.25">
      <c r="A7894" s="5" t="s">
        <v>249</v>
      </c>
      <c r="B7894" s="3" t="s">
        <v>245</v>
      </c>
      <c r="C7894" s="3" t="s">
        <v>194</v>
      </c>
      <c r="D7894" s="4">
        <v>54915.875284038142</v>
      </c>
      <c r="E7894" t="str">
        <f t="shared" si="246"/>
        <v>Sep</v>
      </c>
      <c r="F7894" t="str">
        <f t="shared" si="247"/>
        <v>2026</v>
      </c>
    </row>
    <row r="7895" spans="1:6" x14ac:dyDescent="0.25">
      <c r="A7895" s="5" t="s">
        <v>249</v>
      </c>
      <c r="B7895" s="3" t="s">
        <v>245</v>
      </c>
      <c r="C7895" s="3" t="s">
        <v>195</v>
      </c>
      <c r="D7895" s="4">
        <v>54294.29546921944</v>
      </c>
      <c r="E7895" t="str">
        <f t="shared" si="246"/>
        <v>Oct</v>
      </c>
      <c r="F7895" t="str">
        <f t="shared" si="247"/>
        <v>2026</v>
      </c>
    </row>
    <row r="7896" spans="1:6" x14ac:dyDescent="0.25">
      <c r="A7896" s="5" t="s">
        <v>249</v>
      </c>
      <c r="B7896" s="3" t="s">
        <v>245</v>
      </c>
      <c r="C7896" s="3" t="s">
        <v>196</v>
      </c>
      <c r="D7896" s="4">
        <v>53679.337149551618</v>
      </c>
      <c r="E7896" t="str">
        <f t="shared" si="246"/>
        <v>Nov</v>
      </c>
      <c r="F7896" t="str">
        <f t="shared" si="247"/>
        <v>2026</v>
      </c>
    </row>
    <row r="7897" spans="1:6" x14ac:dyDescent="0.25">
      <c r="A7897" s="5" t="s">
        <v>249</v>
      </c>
      <c r="B7897" s="3" t="s">
        <v>245</v>
      </c>
      <c r="C7897" s="3" t="s">
        <v>197</v>
      </c>
      <c r="D7897" s="4">
        <v>53070.917298215936</v>
      </c>
      <c r="E7897" t="str">
        <f t="shared" si="246"/>
        <v>Dec</v>
      </c>
      <c r="F7897" t="str">
        <f t="shared" si="247"/>
        <v>2026</v>
      </c>
    </row>
    <row r="7898" spans="1:6" x14ac:dyDescent="0.25">
      <c r="A7898" s="5" t="s">
        <v>249</v>
      </c>
      <c r="B7898" s="3" t="s">
        <v>245</v>
      </c>
      <c r="C7898" s="3" t="s">
        <v>198</v>
      </c>
      <c r="D7898" s="4">
        <v>52468.959880014299</v>
      </c>
      <c r="E7898" t="str">
        <f t="shared" si="246"/>
        <v>Jan</v>
      </c>
      <c r="F7898" t="str">
        <f t="shared" si="247"/>
        <v>2027</v>
      </c>
    </row>
    <row r="7899" spans="1:6" x14ac:dyDescent="0.25">
      <c r="A7899" s="5" t="s">
        <v>249</v>
      </c>
      <c r="B7899" s="3" t="s">
        <v>245</v>
      </c>
      <c r="C7899" s="3" t="s">
        <v>199</v>
      </c>
      <c r="D7899" s="4">
        <v>51873.38389103314</v>
      </c>
      <c r="E7899" t="str">
        <f t="shared" si="246"/>
        <v>Feb</v>
      </c>
      <c r="F7899" t="str">
        <f t="shared" si="247"/>
        <v>2027</v>
      </c>
    </row>
    <row r="7900" spans="1:6" x14ac:dyDescent="0.25">
      <c r="A7900" s="5" t="s">
        <v>249</v>
      </c>
      <c r="B7900" s="3" t="s">
        <v>245</v>
      </c>
      <c r="C7900" s="3" t="s">
        <v>200</v>
      </c>
      <c r="D7900" s="4">
        <v>51284.109988811455</v>
      </c>
      <c r="E7900" t="str">
        <f t="shared" si="246"/>
        <v>Mar</v>
      </c>
      <c r="F7900" t="str">
        <f t="shared" si="247"/>
        <v>2027</v>
      </c>
    </row>
    <row r="7901" spans="1:6" x14ac:dyDescent="0.25">
      <c r="A7901" s="5" t="s">
        <v>249</v>
      </c>
      <c r="B7901" s="3" t="s">
        <v>245</v>
      </c>
      <c r="C7901" s="3" t="s">
        <v>201</v>
      </c>
      <c r="D7901" s="4">
        <v>50701.066022508894</v>
      </c>
      <c r="E7901" t="str">
        <f t="shared" si="246"/>
        <v>Apr</v>
      </c>
      <c r="F7901" t="str">
        <f t="shared" si="247"/>
        <v>2027</v>
      </c>
    </row>
    <row r="7902" spans="1:6" x14ac:dyDescent="0.25">
      <c r="A7902" s="5" t="s">
        <v>249</v>
      </c>
      <c r="B7902" s="3" t="s">
        <v>245</v>
      </c>
      <c r="C7902" s="3" t="s">
        <v>202</v>
      </c>
      <c r="D7902" s="4">
        <v>50124.170465306714</v>
      </c>
      <c r="E7902" t="str">
        <f t="shared" si="246"/>
        <v>May</v>
      </c>
      <c r="F7902" t="str">
        <f t="shared" si="247"/>
        <v>2027</v>
      </c>
    </row>
    <row r="7903" spans="1:6" x14ac:dyDescent="0.25">
      <c r="A7903" s="5" t="s">
        <v>249</v>
      </c>
      <c r="B7903" s="3" t="s">
        <v>245</v>
      </c>
      <c r="C7903" s="3" t="s">
        <v>203</v>
      </c>
      <c r="D7903" s="4">
        <v>49553.350543459419</v>
      </c>
      <c r="E7903" t="str">
        <f t="shared" si="246"/>
        <v>Jun</v>
      </c>
      <c r="F7903" t="str">
        <f t="shared" si="247"/>
        <v>2027</v>
      </c>
    </row>
    <row r="7904" spans="1:6" x14ac:dyDescent="0.25">
      <c r="A7904" s="5" t="s">
        <v>249</v>
      </c>
      <c r="B7904" s="3" t="s">
        <v>245</v>
      </c>
      <c r="C7904" s="3" t="s">
        <v>204</v>
      </c>
      <c r="D7904" s="4">
        <v>48988.537790484392</v>
      </c>
      <c r="E7904" t="str">
        <f t="shared" si="246"/>
        <v>Jul</v>
      </c>
      <c r="F7904" t="str">
        <f t="shared" si="247"/>
        <v>2027</v>
      </c>
    </row>
    <row r="7905" spans="1:6" x14ac:dyDescent="0.25">
      <c r="A7905" s="5" t="s">
        <v>249</v>
      </c>
      <c r="B7905" s="3" t="s">
        <v>245</v>
      </c>
      <c r="C7905" s="3" t="s">
        <v>205</v>
      </c>
      <c r="D7905" s="4">
        <v>48429.650456657735</v>
      </c>
      <c r="E7905" t="str">
        <f t="shared" si="246"/>
        <v>Aug</v>
      </c>
      <c r="F7905" t="str">
        <f t="shared" si="247"/>
        <v>2027</v>
      </c>
    </row>
    <row r="7906" spans="1:6" x14ac:dyDescent="0.25">
      <c r="A7906" s="5" t="s">
        <v>249</v>
      </c>
      <c r="B7906" s="3" t="s">
        <v>245</v>
      </c>
      <c r="C7906" s="3" t="s">
        <v>206</v>
      </c>
      <c r="D7906" s="4">
        <v>429.28421905016233</v>
      </c>
      <c r="E7906" t="str">
        <f t="shared" si="246"/>
        <v>Sep</v>
      </c>
      <c r="F7906" t="str">
        <f t="shared" si="247"/>
        <v>2027</v>
      </c>
    </row>
    <row r="7907" spans="1:6" x14ac:dyDescent="0.25">
      <c r="A7907" s="5" t="s">
        <v>249</v>
      </c>
      <c r="B7907" s="3" t="s">
        <v>246</v>
      </c>
      <c r="C7907" s="3" t="s">
        <v>25</v>
      </c>
      <c r="D7907" s="4">
        <v>10024995.775932794</v>
      </c>
      <c r="E7907" t="str">
        <f t="shared" si="246"/>
        <v>Oct</v>
      </c>
      <c r="F7907" t="str">
        <f t="shared" si="247"/>
        <v>2012</v>
      </c>
    </row>
    <row r="7908" spans="1:6" x14ac:dyDescent="0.25">
      <c r="A7908" s="5" t="s">
        <v>249</v>
      </c>
      <c r="B7908" s="3" t="s">
        <v>246</v>
      </c>
      <c r="C7908" s="3" t="s">
        <v>26</v>
      </c>
      <c r="D7908" s="4">
        <v>13367054.175995532</v>
      </c>
      <c r="E7908" t="str">
        <f t="shared" si="246"/>
        <v>Nov</v>
      </c>
      <c r="F7908" t="str">
        <f t="shared" si="247"/>
        <v>2012</v>
      </c>
    </row>
    <row r="7909" spans="1:6" x14ac:dyDescent="0.25">
      <c r="A7909" s="5" t="s">
        <v>249</v>
      </c>
      <c r="B7909" s="3" t="s">
        <v>246</v>
      </c>
      <c r="C7909" s="3" t="s">
        <v>27</v>
      </c>
      <c r="D7909" s="4">
        <v>11491053.210422825</v>
      </c>
      <c r="E7909" t="str">
        <f t="shared" si="246"/>
        <v>Dec</v>
      </c>
      <c r="F7909" t="str">
        <f t="shared" si="247"/>
        <v>2012</v>
      </c>
    </row>
    <row r="7910" spans="1:6" x14ac:dyDescent="0.25">
      <c r="A7910" s="5" t="s">
        <v>249</v>
      </c>
      <c r="B7910" s="3" t="s">
        <v>246</v>
      </c>
      <c r="C7910" s="3" t="s">
        <v>28</v>
      </c>
      <c r="D7910" s="4">
        <v>9461985.3249094635</v>
      </c>
      <c r="E7910" t="str">
        <f t="shared" si="246"/>
        <v>Jan</v>
      </c>
      <c r="F7910" t="str">
        <f t="shared" si="247"/>
        <v>2013</v>
      </c>
    </row>
    <row r="7911" spans="1:6" x14ac:dyDescent="0.25">
      <c r="A7911" s="5" t="s">
        <v>249</v>
      </c>
      <c r="B7911" s="3" t="s">
        <v>246</v>
      </c>
      <c r="C7911" s="3" t="s">
        <v>29</v>
      </c>
      <c r="D7911" s="4">
        <v>8048664.760478992</v>
      </c>
      <c r="E7911" t="str">
        <f t="shared" si="246"/>
        <v>Feb</v>
      </c>
      <c r="F7911" t="str">
        <f t="shared" si="247"/>
        <v>2013</v>
      </c>
    </row>
    <row r="7912" spans="1:6" x14ac:dyDescent="0.25">
      <c r="A7912" s="5" t="s">
        <v>249</v>
      </c>
      <c r="B7912" s="3" t="s">
        <v>246</v>
      </c>
      <c r="C7912" s="3" t="s">
        <v>30</v>
      </c>
      <c r="D7912" s="4">
        <v>7310546.774021605</v>
      </c>
      <c r="E7912" t="str">
        <f t="shared" si="246"/>
        <v>Mar</v>
      </c>
      <c r="F7912" t="str">
        <f t="shared" si="247"/>
        <v>2013</v>
      </c>
    </row>
    <row r="7913" spans="1:6" x14ac:dyDescent="0.25">
      <c r="A7913" s="5" t="s">
        <v>249</v>
      </c>
      <c r="B7913" s="3" t="s">
        <v>246</v>
      </c>
      <c r="C7913" s="3" t="s">
        <v>31</v>
      </c>
      <c r="D7913" s="4">
        <v>6681521.6171420664</v>
      </c>
      <c r="E7913" t="str">
        <f t="shared" si="246"/>
        <v>Apr</v>
      </c>
      <c r="F7913" t="str">
        <f t="shared" si="247"/>
        <v>2013</v>
      </c>
    </row>
    <row r="7914" spans="1:6" x14ac:dyDescent="0.25">
      <c r="A7914" s="5" t="s">
        <v>249</v>
      </c>
      <c r="B7914" s="3" t="s">
        <v>246</v>
      </c>
      <c r="C7914" s="3" t="s">
        <v>32</v>
      </c>
      <c r="D7914" s="4">
        <v>6217696.4135458712</v>
      </c>
      <c r="E7914" t="str">
        <f t="shared" si="246"/>
        <v>May</v>
      </c>
      <c r="F7914" t="str">
        <f t="shared" si="247"/>
        <v>2013</v>
      </c>
    </row>
    <row r="7915" spans="1:6" x14ac:dyDescent="0.25">
      <c r="A7915" s="5" t="s">
        <v>249</v>
      </c>
      <c r="B7915" s="3" t="s">
        <v>246</v>
      </c>
      <c r="C7915" s="3" t="s">
        <v>33</v>
      </c>
      <c r="D7915" s="4">
        <v>6116107.0771137411</v>
      </c>
      <c r="E7915" t="str">
        <f t="shared" si="246"/>
        <v>Jun</v>
      </c>
      <c r="F7915" t="str">
        <f t="shared" si="247"/>
        <v>2013</v>
      </c>
    </row>
    <row r="7916" spans="1:6" x14ac:dyDescent="0.25">
      <c r="A7916" s="5" t="s">
        <v>249</v>
      </c>
      <c r="B7916" s="3" t="s">
        <v>246</v>
      </c>
      <c r="C7916" s="3" t="s">
        <v>34</v>
      </c>
      <c r="D7916" s="4">
        <v>6128671.3688699715</v>
      </c>
      <c r="E7916" t="str">
        <f t="shared" si="246"/>
        <v>Jul</v>
      </c>
      <c r="F7916" t="str">
        <f t="shared" si="247"/>
        <v>2013</v>
      </c>
    </row>
    <row r="7917" spans="1:6" x14ac:dyDescent="0.25">
      <c r="A7917" s="5" t="s">
        <v>249</v>
      </c>
      <c r="B7917" s="3" t="s">
        <v>246</v>
      </c>
      <c r="C7917" s="3" t="s">
        <v>35</v>
      </c>
      <c r="D7917" s="4">
        <v>6181491.1135901595</v>
      </c>
      <c r="E7917" t="str">
        <f t="shared" si="246"/>
        <v>Aug</v>
      </c>
      <c r="F7917" t="str">
        <f t="shared" si="247"/>
        <v>2013</v>
      </c>
    </row>
    <row r="7918" spans="1:6" x14ac:dyDescent="0.25">
      <c r="A7918" s="5" t="s">
        <v>249</v>
      </c>
      <c r="B7918" s="3" t="s">
        <v>246</v>
      </c>
      <c r="C7918" s="3" t="s">
        <v>36</v>
      </c>
      <c r="D7918" s="4">
        <v>6161508.9721264336</v>
      </c>
      <c r="E7918" t="str">
        <f t="shared" si="246"/>
        <v>Sep</v>
      </c>
      <c r="F7918" t="str">
        <f t="shared" si="247"/>
        <v>2013</v>
      </c>
    </row>
    <row r="7919" spans="1:6" x14ac:dyDescent="0.25">
      <c r="A7919" s="5" t="s">
        <v>249</v>
      </c>
      <c r="B7919" s="3" t="s">
        <v>246</v>
      </c>
      <c r="C7919" s="3" t="s">
        <v>37</v>
      </c>
      <c r="D7919" s="4">
        <v>6094723.8532451587</v>
      </c>
      <c r="E7919" t="str">
        <f t="shared" si="246"/>
        <v>Oct</v>
      </c>
      <c r="F7919" t="str">
        <f t="shared" si="247"/>
        <v>2013</v>
      </c>
    </row>
    <row r="7920" spans="1:6" x14ac:dyDescent="0.25">
      <c r="A7920" s="5" t="s">
        <v>249</v>
      </c>
      <c r="B7920" s="3" t="s">
        <v>246</v>
      </c>
      <c r="C7920" s="3" t="s">
        <v>38</v>
      </c>
      <c r="D7920" s="4">
        <v>5933917.4459104575</v>
      </c>
      <c r="E7920" t="str">
        <f t="shared" si="246"/>
        <v>Nov</v>
      </c>
      <c r="F7920" t="str">
        <f t="shared" si="247"/>
        <v>2013</v>
      </c>
    </row>
    <row r="7921" spans="1:6" x14ac:dyDescent="0.25">
      <c r="A7921" s="5" t="s">
        <v>249</v>
      </c>
      <c r="B7921" s="3" t="s">
        <v>246</v>
      </c>
      <c r="C7921" s="3" t="s">
        <v>39</v>
      </c>
      <c r="D7921" s="4">
        <v>5709290.5214558188</v>
      </c>
      <c r="E7921" t="str">
        <f t="shared" si="246"/>
        <v>Dec</v>
      </c>
      <c r="F7921" t="str">
        <f t="shared" si="247"/>
        <v>2013</v>
      </c>
    </row>
    <row r="7922" spans="1:6" x14ac:dyDescent="0.25">
      <c r="A7922" s="5" t="s">
        <v>249</v>
      </c>
      <c r="B7922" s="3" t="s">
        <v>246</v>
      </c>
      <c r="C7922" s="3" t="s">
        <v>40</v>
      </c>
      <c r="D7922" s="4">
        <v>5500230.618436357</v>
      </c>
      <c r="E7922" t="str">
        <f t="shared" si="246"/>
        <v>Jan</v>
      </c>
      <c r="F7922" t="str">
        <f t="shared" si="247"/>
        <v>2014</v>
      </c>
    </row>
    <row r="7923" spans="1:6" x14ac:dyDescent="0.25">
      <c r="A7923" s="5" t="s">
        <v>249</v>
      </c>
      <c r="B7923" s="3" t="s">
        <v>246</v>
      </c>
      <c r="C7923" s="3" t="s">
        <v>41</v>
      </c>
      <c r="D7923" s="4">
        <v>5217797.0394145874</v>
      </c>
      <c r="E7923" t="str">
        <f t="shared" si="246"/>
        <v>Feb</v>
      </c>
      <c r="F7923" t="str">
        <f t="shared" si="247"/>
        <v>2014</v>
      </c>
    </row>
    <row r="7924" spans="1:6" x14ac:dyDescent="0.25">
      <c r="A7924" s="5" t="s">
        <v>249</v>
      </c>
      <c r="B7924" s="3" t="s">
        <v>246</v>
      </c>
      <c r="C7924" s="3" t="s">
        <v>42</v>
      </c>
      <c r="D7924" s="4">
        <v>4947368.8578921352</v>
      </c>
      <c r="E7924" t="str">
        <f t="shared" si="246"/>
        <v>Mar</v>
      </c>
      <c r="F7924" t="str">
        <f t="shared" si="247"/>
        <v>2014</v>
      </c>
    </row>
    <row r="7925" spans="1:6" x14ac:dyDescent="0.25">
      <c r="A7925" s="5" t="s">
        <v>249</v>
      </c>
      <c r="B7925" s="3" t="s">
        <v>246</v>
      </c>
      <c r="C7925" s="3" t="s">
        <v>43</v>
      </c>
      <c r="D7925" s="4">
        <v>4575837.00813781</v>
      </c>
      <c r="E7925" t="str">
        <f t="shared" si="246"/>
        <v>Apr</v>
      </c>
      <c r="F7925" t="str">
        <f t="shared" si="247"/>
        <v>2014</v>
      </c>
    </row>
    <row r="7926" spans="1:6" x14ac:dyDescent="0.25">
      <c r="A7926" s="5" t="s">
        <v>249</v>
      </c>
      <c r="B7926" s="3" t="s">
        <v>246</v>
      </c>
      <c r="C7926" s="3" t="s">
        <v>44</v>
      </c>
      <c r="D7926" s="4">
        <v>4287644.7695494834</v>
      </c>
      <c r="E7926" t="str">
        <f t="shared" si="246"/>
        <v>May</v>
      </c>
      <c r="F7926" t="str">
        <f t="shared" si="247"/>
        <v>2014</v>
      </c>
    </row>
    <row r="7927" spans="1:6" x14ac:dyDescent="0.25">
      <c r="A7927" s="5" t="s">
        <v>249</v>
      </c>
      <c r="B7927" s="3" t="s">
        <v>246</v>
      </c>
      <c r="C7927" s="3" t="s">
        <v>45</v>
      </c>
      <c r="D7927" s="4">
        <v>4051435.6583762406</v>
      </c>
      <c r="E7927" t="str">
        <f t="shared" si="246"/>
        <v>Jun</v>
      </c>
      <c r="F7927" t="str">
        <f t="shared" si="247"/>
        <v>2014</v>
      </c>
    </row>
    <row r="7928" spans="1:6" x14ac:dyDescent="0.25">
      <c r="A7928" s="5" t="s">
        <v>249</v>
      </c>
      <c r="B7928" s="3" t="s">
        <v>246</v>
      </c>
      <c r="C7928" s="3" t="s">
        <v>46</v>
      </c>
      <c r="D7928" s="4">
        <v>3875817.5991947642</v>
      </c>
      <c r="E7928" t="str">
        <f t="shared" si="246"/>
        <v>Jul</v>
      </c>
      <c r="F7928" t="str">
        <f t="shared" si="247"/>
        <v>2014</v>
      </c>
    </row>
    <row r="7929" spans="1:6" x14ac:dyDescent="0.25">
      <c r="A7929" s="5" t="s">
        <v>249</v>
      </c>
      <c r="B7929" s="3" t="s">
        <v>246</v>
      </c>
      <c r="C7929" s="3" t="s">
        <v>47</v>
      </c>
      <c r="D7929" s="4">
        <v>3698985.6745316493</v>
      </c>
      <c r="E7929" t="str">
        <f t="shared" si="246"/>
        <v>Aug</v>
      </c>
      <c r="F7929" t="str">
        <f t="shared" si="247"/>
        <v>2014</v>
      </c>
    </row>
    <row r="7930" spans="1:6" x14ac:dyDescent="0.25">
      <c r="A7930" s="5" t="s">
        <v>249</v>
      </c>
      <c r="B7930" s="3" t="s">
        <v>246</v>
      </c>
      <c r="C7930" s="3" t="s">
        <v>48</v>
      </c>
      <c r="D7930" s="4">
        <v>3515136.3017635033</v>
      </c>
      <c r="E7930" t="str">
        <f t="shared" si="246"/>
        <v>Sep</v>
      </c>
      <c r="F7930" t="str">
        <f t="shared" si="247"/>
        <v>2014</v>
      </c>
    </row>
    <row r="7931" spans="1:6" x14ac:dyDescent="0.25">
      <c r="A7931" s="5" t="s">
        <v>249</v>
      </c>
      <c r="B7931" s="3" t="s">
        <v>246</v>
      </c>
      <c r="C7931" s="3" t="s">
        <v>49</v>
      </c>
      <c r="D7931" s="4">
        <v>3306938.5600924138</v>
      </c>
      <c r="E7931" t="str">
        <f t="shared" si="246"/>
        <v>Oct</v>
      </c>
      <c r="F7931" t="str">
        <f t="shared" si="247"/>
        <v>2014</v>
      </c>
    </row>
    <row r="7932" spans="1:6" x14ac:dyDescent="0.25">
      <c r="A7932" s="5" t="s">
        <v>249</v>
      </c>
      <c r="B7932" s="3" t="s">
        <v>246</v>
      </c>
      <c r="C7932" s="3" t="s">
        <v>50</v>
      </c>
      <c r="D7932" s="4">
        <v>3114201.7253966155</v>
      </c>
      <c r="E7932" t="str">
        <f t="shared" si="246"/>
        <v>Nov</v>
      </c>
      <c r="F7932" t="str">
        <f t="shared" si="247"/>
        <v>2014</v>
      </c>
    </row>
    <row r="7933" spans="1:6" x14ac:dyDescent="0.25">
      <c r="A7933" s="5" t="s">
        <v>249</v>
      </c>
      <c r="B7933" s="3" t="s">
        <v>246</v>
      </c>
      <c r="C7933" s="3" t="s">
        <v>51</v>
      </c>
      <c r="D7933" s="4">
        <v>2959473.6592450039</v>
      </c>
      <c r="E7933" t="str">
        <f t="shared" si="246"/>
        <v>Dec</v>
      </c>
      <c r="F7933" t="str">
        <f t="shared" si="247"/>
        <v>2014</v>
      </c>
    </row>
    <row r="7934" spans="1:6" x14ac:dyDescent="0.25">
      <c r="A7934" s="5" t="s">
        <v>249</v>
      </c>
      <c r="B7934" s="3" t="s">
        <v>246</v>
      </c>
      <c r="C7934" s="3" t="s">
        <v>52</v>
      </c>
      <c r="D7934" s="4">
        <v>2830430.8682749788</v>
      </c>
      <c r="E7934" t="str">
        <f t="shared" si="246"/>
        <v>Jan</v>
      </c>
      <c r="F7934" t="str">
        <f t="shared" si="247"/>
        <v>2015</v>
      </c>
    </row>
    <row r="7935" spans="1:6" x14ac:dyDescent="0.25">
      <c r="A7935" s="5" t="s">
        <v>249</v>
      </c>
      <c r="B7935" s="3" t="s">
        <v>246</v>
      </c>
      <c r="C7935" s="3" t="s">
        <v>53</v>
      </c>
      <c r="D7935" s="4">
        <v>2743136.1723910687</v>
      </c>
      <c r="E7935" t="str">
        <f t="shared" si="246"/>
        <v>Feb</v>
      </c>
      <c r="F7935" t="str">
        <f t="shared" si="247"/>
        <v>2015</v>
      </c>
    </row>
    <row r="7936" spans="1:6" x14ac:dyDescent="0.25">
      <c r="A7936" s="5" t="s">
        <v>249</v>
      </c>
      <c r="B7936" s="3" t="s">
        <v>246</v>
      </c>
      <c r="C7936" s="3" t="s">
        <v>54</v>
      </c>
      <c r="D7936" s="4">
        <v>2642931.0513347331</v>
      </c>
      <c r="E7936" t="str">
        <f t="shared" si="246"/>
        <v>Mar</v>
      </c>
      <c r="F7936" t="str">
        <f t="shared" si="247"/>
        <v>2015</v>
      </c>
    </row>
    <row r="7937" spans="1:6" x14ac:dyDescent="0.25">
      <c r="A7937" s="5" t="s">
        <v>249</v>
      </c>
      <c r="B7937" s="3" t="s">
        <v>246</v>
      </c>
      <c r="C7937" s="3" t="s">
        <v>55</v>
      </c>
      <c r="D7937" s="4">
        <v>2509093.5077344165</v>
      </c>
      <c r="E7937" t="str">
        <f t="shared" si="246"/>
        <v>Apr</v>
      </c>
      <c r="F7937" t="str">
        <f t="shared" si="247"/>
        <v>2015</v>
      </c>
    </row>
    <row r="7938" spans="1:6" x14ac:dyDescent="0.25">
      <c r="A7938" s="5" t="s">
        <v>249</v>
      </c>
      <c r="B7938" s="3" t="s">
        <v>246</v>
      </c>
      <c r="C7938" s="3" t="s">
        <v>56</v>
      </c>
      <c r="D7938" s="4">
        <v>2445280.7685176311</v>
      </c>
      <c r="E7938" t="str">
        <f t="shared" si="246"/>
        <v>May</v>
      </c>
      <c r="F7938" t="str">
        <f t="shared" si="247"/>
        <v>2015</v>
      </c>
    </row>
    <row r="7939" spans="1:6" x14ac:dyDescent="0.25">
      <c r="A7939" s="5" t="s">
        <v>249</v>
      </c>
      <c r="B7939" s="3" t="s">
        <v>246</v>
      </c>
      <c r="C7939" s="3" t="s">
        <v>57</v>
      </c>
      <c r="D7939" s="4">
        <v>2398396.0336367115</v>
      </c>
      <c r="E7939" t="str">
        <f t="shared" ref="E7939:E8002" si="248">MID(C7939,1,3)</f>
        <v>Jun</v>
      </c>
      <c r="F7939" t="str">
        <f t="shared" ref="F7939:F8002" si="249">MID(C7939,5,4)</f>
        <v>2015</v>
      </c>
    </row>
    <row r="7940" spans="1:6" x14ac:dyDescent="0.25">
      <c r="A7940" s="5" t="s">
        <v>249</v>
      </c>
      <c r="B7940" s="3" t="s">
        <v>246</v>
      </c>
      <c r="C7940" s="3" t="s">
        <v>58</v>
      </c>
      <c r="D7940" s="4">
        <v>2345866.0585237038</v>
      </c>
      <c r="E7940" t="str">
        <f t="shared" si="248"/>
        <v>Jul</v>
      </c>
      <c r="F7940" t="str">
        <f t="shared" si="249"/>
        <v>2015</v>
      </c>
    </row>
    <row r="7941" spans="1:6" x14ac:dyDescent="0.25">
      <c r="A7941" s="5" t="s">
        <v>249</v>
      </c>
      <c r="B7941" s="3" t="s">
        <v>246</v>
      </c>
      <c r="C7941" s="3" t="s">
        <v>59</v>
      </c>
      <c r="D7941" s="4">
        <v>2279706.2217569994</v>
      </c>
      <c r="E7941" t="str">
        <f t="shared" si="248"/>
        <v>Aug</v>
      </c>
      <c r="F7941" t="str">
        <f t="shared" si="249"/>
        <v>2015</v>
      </c>
    </row>
    <row r="7942" spans="1:6" x14ac:dyDescent="0.25">
      <c r="A7942" s="5" t="s">
        <v>249</v>
      </c>
      <c r="B7942" s="3" t="s">
        <v>246</v>
      </c>
      <c r="C7942" s="3" t="s">
        <v>60</v>
      </c>
      <c r="D7942" s="4">
        <v>2231778.0382198961</v>
      </c>
      <c r="E7942" t="str">
        <f t="shared" si="248"/>
        <v>Sep</v>
      </c>
      <c r="F7942" t="str">
        <f t="shared" si="249"/>
        <v>2015</v>
      </c>
    </row>
    <row r="7943" spans="1:6" x14ac:dyDescent="0.25">
      <c r="A7943" s="5" t="s">
        <v>249</v>
      </c>
      <c r="B7943" s="3" t="s">
        <v>246</v>
      </c>
      <c r="C7943" s="3" t="s">
        <v>61</v>
      </c>
      <c r="D7943" s="4">
        <v>2193946.0291544255</v>
      </c>
      <c r="E7943" t="str">
        <f t="shared" si="248"/>
        <v>Oct</v>
      </c>
      <c r="F7943" t="str">
        <f t="shared" si="249"/>
        <v>2015</v>
      </c>
    </row>
    <row r="7944" spans="1:6" x14ac:dyDescent="0.25">
      <c r="A7944" s="5" t="s">
        <v>249</v>
      </c>
      <c r="B7944" s="3" t="s">
        <v>246</v>
      </c>
      <c r="C7944" s="3" t="s">
        <v>62</v>
      </c>
      <c r="D7944" s="4">
        <v>2196729.2547251796</v>
      </c>
      <c r="E7944" t="str">
        <f t="shared" si="248"/>
        <v>Nov</v>
      </c>
      <c r="F7944" t="str">
        <f t="shared" si="249"/>
        <v>2015</v>
      </c>
    </row>
    <row r="7945" spans="1:6" x14ac:dyDescent="0.25">
      <c r="A7945" s="5" t="s">
        <v>249</v>
      </c>
      <c r="B7945" s="3" t="s">
        <v>246</v>
      </c>
      <c r="C7945" s="3" t="s">
        <v>63</v>
      </c>
      <c r="D7945" s="4">
        <v>2161763.89948624</v>
      </c>
      <c r="E7945" t="str">
        <f t="shared" si="248"/>
        <v>Dec</v>
      </c>
      <c r="F7945" t="str">
        <f t="shared" si="249"/>
        <v>2015</v>
      </c>
    </row>
    <row r="7946" spans="1:6" x14ac:dyDescent="0.25">
      <c r="A7946" s="5" t="s">
        <v>249</v>
      </c>
      <c r="B7946" s="3" t="s">
        <v>246</v>
      </c>
      <c r="C7946" s="3" t="s">
        <v>64</v>
      </c>
      <c r="D7946" s="4">
        <v>2116300.6306564054</v>
      </c>
      <c r="E7946" t="str">
        <f t="shared" si="248"/>
        <v>Jan</v>
      </c>
      <c r="F7946" t="str">
        <f t="shared" si="249"/>
        <v>2016</v>
      </c>
    </row>
    <row r="7947" spans="1:6" x14ac:dyDescent="0.25">
      <c r="A7947" s="5" t="s">
        <v>249</v>
      </c>
      <c r="B7947" s="3" t="s">
        <v>246</v>
      </c>
      <c r="C7947" s="3" t="s">
        <v>65</v>
      </c>
      <c r="D7947" s="4">
        <v>2067996.0468691601</v>
      </c>
      <c r="E7947" t="str">
        <f t="shared" si="248"/>
        <v>Feb</v>
      </c>
      <c r="F7947" t="str">
        <f t="shared" si="249"/>
        <v>2016</v>
      </c>
    </row>
    <row r="7948" spans="1:6" x14ac:dyDescent="0.25">
      <c r="A7948" s="5" t="s">
        <v>249</v>
      </c>
      <c r="B7948" s="3" t="s">
        <v>246</v>
      </c>
      <c r="C7948" s="3" t="s">
        <v>66</v>
      </c>
      <c r="D7948" s="4">
        <v>2032233.1651398535</v>
      </c>
      <c r="E7948" t="str">
        <f t="shared" si="248"/>
        <v>Mar</v>
      </c>
      <c r="F7948" t="str">
        <f t="shared" si="249"/>
        <v>2016</v>
      </c>
    </row>
    <row r="7949" spans="1:6" x14ac:dyDescent="0.25">
      <c r="A7949" s="5" t="s">
        <v>249</v>
      </c>
      <c r="B7949" s="3" t="s">
        <v>246</v>
      </c>
      <c r="C7949" s="3" t="s">
        <v>67</v>
      </c>
      <c r="D7949" s="4">
        <v>1984112.2191811972</v>
      </c>
      <c r="E7949" t="str">
        <f t="shared" si="248"/>
        <v>Apr</v>
      </c>
      <c r="F7949" t="str">
        <f t="shared" si="249"/>
        <v>2016</v>
      </c>
    </row>
    <row r="7950" spans="1:6" x14ac:dyDescent="0.25">
      <c r="A7950" s="5" t="s">
        <v>249</v>
      </c>
      <c r="B7950" s="3" t="s">
        <v>246</v>
      </c>
      <c r="C7950" s="3" t="s">
        <v>68</v>
      </c>
      <c r="D7950" s="4">
        <v>1939367.7847925979</v>
      </c>
      <c r="E7950" t="str">
        <f t="shared" si="248"/>
        <v>May</v>
      </c>
      <c r="F7950" t="str">
        <f t="shared" si="249"/>
        <v>2016</v>
      </c>
    </row>
    <row r="7951" spans="1:6" x14ac:dyDescent="0.25">
      <c r="A7951" s="5" t="s">
        <v>249</v>
      </c>
      <c r="B7951" s="3" t="s">
        <v>246</v>
      </c>
      <c r="C7951" s="3" t="s">
        <v>69</v>
      </c>
      <c r="D7951" s="4">
        <v>1900353.6819250286</v>
      </c>
      <c r="E7951" t="str">
        <f t="shared" si="248"/>
        <v>Jun</v>
      </c>
      <c r="F7951" t="str">
        <f t="shared" si="249"/>
        <v>2016</v>
      </c>
    </row>
    <row r="7952" spans="1:6" x14ac:dyDescent="0.25">
      <c r="A7952" s="5" t="s">
        <v>249</v>
      </c>
      <c r="B7952" s="3" t="s">
        <v>246</v>
      </c>
      <c r="C7952" s="3" t="s">
        <v>70</v>
      </c>
      <c r="D7952" s="4">
        <v>1867364.2180909934</v>
      </c>
      <c r="E7952" t="str">
        <f t="shared" si="248"/>
        <v>Jul</v>
      </c>
      <c r="F7952" t="str">
        <f t="shared" si="249"/>
        <v>2016</v>
      </c>
    </row>
    <row r="7953" spans="1:6" x14ac:dyDescent="0.25">
      <c r="A7953" s="5" t="s">
        <v>249</v>
      </c>
      <c r="B7953" s="3" t="s">
        <v>246</v>
      </c>
      <c r="C7953" s="3" t="s">
        <v>71</v>
      </c>
      <c r="D7953" s="4">
        <v>1831436.5656838808</v>
      </c>
      <c r="E7953" t="str">
        <f t="shared" si="248"/>
        <v>Aug</v>
      </c>
      <c r="F7953" t="str">
        <f t="shared" si="249"/>
        <v>2016</v>
      </c>
    </row>
    <row r="7954" spans="1:6" x14ac:dyDescent="0.25">
      <c r="A7954" s="5" t="s">
        <v>249</v>
      </c>
      <c r="B7954" s="3" t="s">
        <v>246</v>
      </c>
      <c r="C7954" s="3" t="s">
        <v>72</v>
      </c>
      <c r="D7954" s="4">
        <v>1800391.6524322557</v>
      </c>
      <c r="E7954" t="str">
        <f t="shared" si="248"/>
        <v>Sep</v>
      </c>
      <c r="F7954" t="str">
        <f t="shared" si="249"/>
        <v>2016</v>
      </c>
    </row>
    <row r="7955" spans="1:6" x14ac:dyDescent="0.25">
      <c r="A7955" s="5" t="s">
        <v>249</v>
      </c>
      <c r="B7955" s="3" t="s">
        <v>246</v>
      </c>
      <c r="C7955" s="3" t="s">
        <v>73</v>
      </c>
      <c r="D7955" s="4">
        <v>1759650.2187839011</v>
      </c>
      <c r="E7955" t="str">
        <f t="shared" si="248"/>
        <v>Oct</v>
      </c>
      <c r="F7955" t="str">
        <f t="shared" si="249"/>
        <v>2016</v>
      </c>
    </row>
    <row r="7956" spans="1:6" x14ac:dyDescent="0.25">
      <c r="A7956" s="5" t="s">
        <v>249</v>
      </c>
      <c r="B7956" s="3" t="s">
        <v>246</v>
      </c>
      <c r="C7956" s="3" t="s">
        <v>74</v>
      </c>
      <c r="D7956" s="4">
        <v>1722979.4602382728</v>
      </c>
      <c r="E7956" t="str">
        <f t="shared" si="248"/>
        <v>Nov</v>
      </c>
      <c r="F7956" t="str">
        <f t="shared" si="249"/>
        <v>2016</v>
      </c>
    </row>
    <row r="7957" spans="1:6" x14ac:dyDescent="0.25">
      <c r="A7957" s="5" t="s">
        <v>249</v>
      </c>
      <c r="B7957" s="3" t="s">
        <v>246</v>
      </c>
      <c r="C7957" s="3" t="s">
        <v>75</v>
      </c>
      <c r="D7957" s="4">
        <v>1685606.2770333269</v>
      </c>
      <c r="E7957" t="str">
        <f t="shared" si="248"/>
        <v>Dec</v>
      </c>
      <c r="F7957" t="str">
        <f t="shared" si="249"/>
        <v>2016</v>
      </c>
    </row>
    <row r="7958" spans="1:6" x14ac:dyDescent="0.25">
      <c r="A7958" s="5" t="s">
        <v>249</v>
      </c>
      <c r="B7958" s="3" t="s">
        <v>246</v>
      </c>
      <c r="C7958" s="3" t="s">
        <v>76</v>
      </c>
      <c r="D7958" s="4">
        <v>1646209.9092543181</v>
      </c>
      <c r="E7958" t="str">
        <f t="shared" si="248"/>
        <v>Jan</v>
      </c>
      <c r="F7958" t="str">
        <f t="shared" si="249"/>
        <v>2017</v>
      </c>
    </row>
    <row r="7959" spans="1:6" x14ac:dyDescent="0.25">
      <c r="A7959" s="5" t="s">
        <v>249</v>
      </c>
      <c r="B7959" s="3" t="s">
        <v>246</v>
      </c>
      <c r="C7959" s="3" t="s">
        <v>77</v>
      </c>
      <c r="D7959" s="4">
        <v>1609938.5587593089</v>
      </c>
      <c r="E7959" t="str">
        <f t="shared" si="248"/>
        <v>Feb</v>
      </c>
      <c r="F7959" t="str">
        <f t="shared" si="249"/>
        <v>2017</v>
      </c>
    </row>
    <row r="7960" spans="1:6" x14ac:dyDescent="0.25">
      <c r="A7960" s="5" t="s">
        <v>249</v>
      </c>
      <c r="B7960" s="3" t="s">
        <v>246</v>
      </c>
      <c r="C7960" s="3" t="s">
        <v>78</v>
      </c>
      <c r="D7960" s="4">
        <v>1579923.9793944373</v>
      </c>
      <c r="E7960" t="str">
        <f t="shared" si="248"/>
        <v>Mar</v>
      </c>
      <c r="F7960" t="str">
        <f t="shared" si="249"/>
        <v>2017</v>
      </c>
    </row>
    <row r="7961" spans="1:6" x14ac:dyDescent="0.25">
      <c r="A7961" s="5" t="s">
        <v>249</v>
      </c>
      <c r="B7961" s="3" t="s">
        <v>246</v>
      </c>
      <c r="C7961" s="3" t="s">
        <v>79</v>
      </c>
      <c r="D7961" s="4">
        <v>1536339.0293001162</v>
      </c>
      <c r="E7961" t="str">
        <f t="shared" si="248"/>
        <v>Apr</v>
      </c>
      <c r="F7961" t="str">
        <f t="shared" si="249"/>
        <v>2017</v>
      </c>
    </row>
    <row r="7962" spans="1:6" x14ac:dyDescent="0.25">
      <c r="A7962" s="5" t="s">
        <v>249</v>
      </c>
      <c r="B7962" s="3" t="s">
        <v>246</v>
      </c>
      <c r="C7962" s="3" t="s">
        <v>80</v>
      </c>
      <c r="D7962" s="4">
        <v>1500739.385609726</v>
      </c>
      <c r="E7962" t="str">
        <f t="shared" si="248"/>
        <v>May</v>
      </c>
      <c r="F7962" t="str">
        <f t="shared" si="249"/>
        <v>2017</v>
      </c>
    </row>
    <row r="7963" spans="1:6" x14ac:dyDescent="0.25">
      <c r="A7963" s="5" t="s">
        <v>249</v>
      </c>
      <c r="B7963" s="3" t="s">
        <v>246</v>
      </c>
      <c r="C7963" s="3" t="s">
        <v>81</v>
      </c>
      <c r="D7963" s="4">
        <v>1465254.1062824596</v>
      </c>
      <c r="E7963" t="str">
        <f t="shared" si="248"/>
        <v>Jun</v>
      </c>
      <c r="F7963" t="str">
        <f t="shared" si="249"/>
        <v>2017</v>
      </c>
    </row>
    <row r="7964" spans="1:6" x14ac:dyDescent="0.25">
      <c r="A7964" s="5" t="s">
        <v>249</v>
      </c>
      <c r="B7964" s="3" t="s">
        <v>246</v>
      </c>
      <c r="C7964" s="3" t="s">
        <v>82</v>
      </c>
      <c r="D7964" s="4">
        <v>1421478.7280232585</v>
      </c>
      <c r="E7964" t="str">
        <f t="shared" si="248"/>
        <v>Jul</v>
      </c>
      <c r="F7964" t="str">
        <f t="shared" si="249"/>
        <v>2017</v>
      </c>
    </row>
    <row r="7965" spans="1:6" x14ac:dyDescent="0.25">
      <c r="A7965" s="5" t="s">
        <v>249</v>
      </c>
      <c r="B7965" s="3" t="s">
        <v>246</v>
      </c>
      <c r="C7965" s="3" t="s">
        <v>83</v>
      </c>
      <c r="D7965" s="4">
        <v>1388529.2362879913</v>
      </c>
      <c r="E7965" t="str">
        <f t="shared" si="248"/>
        <v>Aug</v>
      </c>
      <c r="F7965" t="str">
        <f t="shared" si="249"/>
        <v>2017</v>
      </c>
    </row>
    <row r="7966" spans="1:6" x14ac:dyDescent="0.25">
      <c r="A7966" s="5" t="s">
        <v>249</v>
      </c>
      <c r="B7966" s="3" t="s">
        <v>246</v>
      </c>
      <c r="C7966" s="3" t="s">
        <v>84</v>
      </c>
      <c r="D7966" s="4">
        <v>1352624.5785251141</v>
      </c>
      <c r="E7966" t="str">
        <f t="shared" si="248"/>
        <v>Sep</v>
      </c>
      <c r="F7966" t="str">
        <f t="shared" si="249"/>
        <v>2017</v>
      </c>
    </row>
    <row r="7967" spans="1:6" x14ac:dyDescent="0.25">
      <c r="A7967" s="5" t="s">
        <v>249</v>
      </c>
      <c r="B7967" s="3" t="s">
        <v>246</v>
      </c>
      <c r="C7967" s="3" t="s">
        <v>85</v>
      </c>
      <c r="D7967" s="4">
        <v>1309557.1928073326</v>
      </c>
      <c r="E7967" t="str">
        <f t="shared" si="248"/>
        <v>Oct</v>
      </c>
      <c r="F7967" t="str">
        <f t="shared" si="249"/>
        <v>2017</v>
      </c>
    </row>
    <row r="7968" spans="1:6" x14ac:dyDescent="0.25">
      <c r="A7968" s="5" t="s">
        <v>249</v>
      </c>
      <c r="B7968" s="3" t="s">
        <v>246</v>
      </c>
      <c r="C7968" s="3" t="s">
        <v>86</v>
      </c>
      <c r="D7968" s="4">
        <v>1276192.0440450632</v>
      </c>
      <c r="E7968" t="str">
        <f t="shared" si="248"/>
        <v>Nov</v>
      </c>
      <c r="F7968" t="str">
        <f t="shared" si="249"/>
        <v>2017</v>
      </c>
    </row>
    <row r="7969" spans="1:6" x14ac:dyDescent="0.25">
      <c r="A7969" s="5" t="s">
        <v>249</v>
      </c>
      <c r="B7969" s="3" t="s">
        <v>246</v>
      </c>
      <c r="C7969" s="3" t="s">
        <v>87</v>
      </c>
      <c r="D7969" s="4">
        <v>1244167.394059608</v>
      </c>
      <c r="E7969" t="str">
        <f t="shared" si="248"/>
        <v>Dec</v>
      </c>
      <c r="F7969" t="str">
        <f t="shared" si="249"/>
        <v>2017</v>
      </c>
    </row>
    <row r="7970" spans="1:6" x14ac:dyDescent="0.25">
      <c r="A7970" s="5" t="s">
        <v>249</v>
      </c>
      <c r="B7970" s="3" t="s">
        <v>246</v>
      </c>
      <c r="C7970" s="3" t="s">
        <v>88</v>
      </c>
      <c r="D7970" s="4">
        <v>1212003.5987375258</v>
      </c>
      <c r="E7970" t="str">
        <f t="shared" si="248"/>
        <v>Jan</v>
      </c>
      <c r="F7970" t="str">
        <f t="shared" si="249"/>
        <v>2018</v>
      </c>
    </row>
    <row r="7971" spans="1:6" x14ac:dyDescent="0.25">
      <c r="A7971" s="5" t="s">
        <v>249</v>
      </c>
      <c r="B7971" s="3" t="s">
        <v>246</v>
      </c>
      <c r="C7971" s="3" t="s">
        <v>89</v>
      </c>
      <c r="D7971" s="4">
        <v>1180296.7727135031</v>
      </c>
      <c r="E7971" t="str">
        <f t="shared" si="248"/>
        <v>Feb</v>
      </c>
      <c r="F7971" t="str">
        <f t="shared" si="249"/>
        <v>2018</v>
      </c>
    </row>
    <row r="7972" spans="1:6" x14ac:dyDescent="0.25">
      <c r="A7972" s="5" t="s">
        <v>249</v>
      </c>
      <c r="B7972" s="3" t="s">
        <v>246</v>
      </c>
      <c r="C7972" s="3" t="s">
        <v>90</v>
      </c>
      <c r="D7972" s="4">
        <v>1152791.8895674464</v>
      </c>
      <c r="E7972" t="str">
        <f t="shared" si="248"/>
        <v>Mar</v>
      </c>
      <c r="F7972" t="str">
        <f t="shared" si="249"/>
        <v>2018</v>
      </c>
    </row>
    <row r="7973" spans="1:6" x14ac:dyDescent="0.25">
      <c r="A7973" s="5" t="s">
        <v>249</v>
      </c>
      <c r="B7973" s="3" t="s">
        <v>246</v>
      </c>
      <c r="C7973" s="3" t="s">
        <v>91</v>
      </c>
      <c r="D7973" s="4">
        <v>1122199.9688207058</v>
      </c>
      <c r="E7973" t="str">
        <f t="shared" si="248"/>
        <v>Apr</v>
      </c>
      <c r="F7973" t="str">
        <f t="shared" si="249"/>
        <v>2018</v>
      </c>
    </row>
    <row r="7974" spans="1:6" x14ac:dyDescent="0.25">
      <c r="A7974" s="5" t="s">
        <v>249</v>
      </c>
      <c r="B7974" s="3" t="s">
        <v>246</v>
      </c>
      <c r="C7974" s="3" t="s">
        <v>92</v>
      </c>
      <c r="D7974" s="4">
        <v>1095012.0149702139</v>
      </c>
      <c r="E7974" t="str">
        <f t="shared" si="248"/>
        <v>May</v>
      </c>
      <c r="F7974" t="str">
        <f t="shared" si="249"/>
        <v>2018</v>
      </c>
    </row>
    <row r="7975" spans="1:6" x14ac:dyDescent="0.25">
      <c r="A7975" s="5" t="s">
        <v>249</v>
      </c>
      <c r="B7975" s="3" t="s">
        <v>246</v>
      </c>
      <c r="C7975" s="3" t="s">
        <v>93</v>
      </c>
      <c r="D7975" s="4">
        <v>1069089.6177930047</v>
      </c>
      <c r="E7975" t="str">
        <f t="shared" si="248"/>
        <v>Jun</v>
      </c>
      <c r="F7975" t="str">
        <f t="shared" si="249"/>
        <v>2018</v>
      </c>
    </row>
    <row r="7976" spans="1:6" x14ac:dyDescent="0.25">
      <c r="A7976" s="5" t="s">
        <v>249</v>
      </c>
      <c r="B7976" s="3" t="s">
        <v>246</v>
      </c>
      <c r="C7976" s="3" t="s">
        <v>94</v>
      </c>
      <c r="D7976" s="4">
        <v>1044372.3854004497</v>
      </c>
      <c r="E7976" t="str">
        <f t="shared" si="248"/>
        <v>Jul</v>
      </c>
      <c r="F7976" t="str">
        <f t="shared" si="249"/>
        <v>2018</v>
      </c>
    </row>
    <row r="7977" spans="1:6" x14ac:dyDescent="0.25">
      <c r="A7977" s="5" t="s">
        <v>249</v>
      </c>
      <c r="B7977" s="3" t="s">
        <v>246</v>
      </c>
      <c r="C7977" s="3" t="s">
        <v>95</v>
      </c>
      <c r="D7977" s="4">
        <v>1020988.0879661087</v>
      </c>
      <c r="E7977" t="str">
        <f t="shared" si="248"/>
        <v>Aug</v>
      </c>
      <c r="F7977" t="str">
        <f t="shared" si="249"/>
        <v>2018</v>
      </c>
    </row>
    <row r="7978" spans="1:6" x14ac:dyDescent="0.25">
      <c r="A7978" s="5" t="s">
        <v>249</v>
      </c>
      <c r="B7978" s="3" t="s">
        <v>246</v>
      </c>
      <c r="C7978" s="3" t="s">
        <v>96</v>
      </c>
      <c r="D7978" s="4">
        <v>999364.4191694418</v>
      </c>
      <c r="E7978" t="str">
        <f t="shared" si="248"/>
        <v>Sep</v>
      </c>
      <c r="F7978" t="str">
        <f t="shared" si="249"/>
        <v>2018</v>
      </c>
    </row>
    <row r="7979" spans="1:6" x14ac:dyDescent="0.25">
      <c r="A7979" s="5" t="s">
        <v>249</v>
      </c>
      <c r="B7979" s="3" t="s">
        <v>246</v>
      </c>
      <c r="C7979" s="3" t="s">
        <v>97</v>
      </c>
      <c r="D7979" s="4">
        <v>983386.00667459494</v>
      </c>
      <c r="E7979" t="str">
        <f t="shared" si="248"/>
        <v>Oct</v>
      </c>
      <c r="F7979" t="str">
        <f t="shared" si="249"/>
        <v>2018</v>
      </c>
    </row>
    <row r="7980" spans="1:6" x14ac:dyDescent="0.25">
      <c r="A7980" s="5" t="s">
        <v>249</v>
      </c>
      <c r="B7980" s="3" t="s">
        <v>246</v>
      </c>
      <c r="C7980" s="3" t="s">
        <v>98</v>
      </c>
      <c r="D7980" s="4">
        <v>967191.56065970566</v>
      </c>
      <c r="E7980" t="str">
        <f t="shared" si="248"/>
        <v>Nov</v>
      </c>
      <c r="F7980" t="str">
        <f t="shared" si="249"/>
        <v>2018</v>
      </c>
    </row>
    <row r="7981" spans="1:6" x14ac:dyDescent="0.25">
      <c r="A7981" s="5" t="s">
        <v>249</v>
      </c>
      <c r="B7981" s="3" t="s">
        <v>246</v>
      </c>
      <c r="C7981" s="3" t="s">
        <v>99</v>
      </c>
      <c r="D7981" s="4">
        <v>952998.28749901894</v>
      </c>
      <c r="E7981" t="str">
        <f t="shared" si="248"/>
        <v>Dec</v>
      </c>
      <c r="F7981" t="str">
        <f t="shared" si="249"/>
        <v>2018</v>
      </c>
    </row>
    <row r="7982" spans="1:6" x14ac:dyDescent="0.25">
      <c r="A7982" s="5" t="s">
        <v>249</v>
      </c>
      <c r="B7982" s="3" t="s">
        <v>246</v>
      </c>
      <c r="C7982" s="3" t="s">
        <v>100</v>
      </c>
      <c r="D7982" s="4">
        <v>938915.14778108755</v>
      </c>
      <c r="E7982" t="str">
        <f t="shared" si="248"/>
        <v>Jan</v>
      </c>
      <c r="F7982" t="str">
        <f t="shared" si="249"/>
        <v>2019</v>
      </c>
    </row>
    <row r="7983" spans="1:6" x14ac:dyDescent="0.25">
      <c r="A7983" s="5" t="s">
        <v>249</v>
      </c>
      <c r="B7983" s="3" t="s">
        <v>246</v>
      </c>
      <c r="C7983" s="3" t="s">
        <v>101</v>
      </c>
      <c r="D7983" s="4">
        <v>926591.08871200425</v>
      </c>
      <c r="E7983" t="str">
        <f t="shared" si="248"/>
        <v>Feb</v>
      </c>
      <c r="F7983" t="str">
        <f t="shared" si="249"/>
        <v>2019</v>
      </c>
    </row>
    <row r="7984" spans="1:6" x14ac:dyDescent="0.25">
      <c r="A7984" s="5" t="s">
        <v>249</v>
      </c>
      <c r="B7984" s="3" t="s">
        <v>246</v>
      </c>
      <c r="C7984" s="3" t="s">
        <v>102</v>
      </c>
      <c r="D7984" s="4">
        <v>905867.91251154011</v>
      </c>
      <c r="E7984" t="str">
        <f t="shared" si="248"/>
        <v>Mar</v>
      </c>
      <c r="F7984" t="str">
        <f t="shared" si="249"/>
        <v>2019</v>
      </c>
    </row>
    <row r="7985" spans="1:6" x14ac:dyDescent="0.25">
      <c r="A7985" s="5" t="s">
        <v>249</v>
      </c>
      <c r="B7985" s="3" t="s">
        <v>246</v>
      </c>
      <c r="C7985" s="3" t="s">
        <v>103</v>
      </c>
      <c r="D7985" s="4">
        <v>878619.55635330325</v>
      </c>
      <c r="E7985" t="str">
        <f t="shared" si="248"/>
        <v>Apr</v>
      </c>
      <c r="F7985" t="str">
        <f t="shared" si="249"/>
        <v>2019</v>
      </c>
    </row>
    <row r="7986" spans="1:6" x14ac:dyDescent="0.25">
      <c r="A7986" s="5" t="s">
        <v>249</v>
      </c>
      <c r="B7986" s="3" t="s">
        <v>246</v>
      </c>
      <c r="C7986" s="3" t="s">
        <v>104</v>
      </c>
      <c r="D7986" s="4">
        <v>861419.26107627724</v>
      </c>
      <c r="E7986" t="str">
        <f t="shared" si="248"/>
        <v>May</v>
      </c>
      <c r="F7986" t="str">
        <f t="shared" si="249"/>
        <v>2019</v>
      </c>
    </row>
    <row r="7987" spans="1:6" x14ac:dyDescent="0.25">
      <c r="A7987" s="5" t="s">
        <v>249</v>
      </c>
      <c r="B7987" s="3" t="s">
        <v>246</v>
      </c>
      <c r="C7987" s="3" t="s">
        <v>105</v>
      </c>
      <c r="D7987" s="4">
        <v>844722.62291127315</v>
      </c>
      <c r="E7987" t="str">
        <f t="shared" si="248"/>
        <v>Jun</v>
      </c>
      <c r="F7987" t="str">
        <f t="shared" si="249"/>
        <v>2019</v>
      </c>
    </row>
    <row r="7988" spans="1:6" x14ac:dyDescent="0.25">
      <c r="A7988" s="5" t="s">
        <v>249</v>
      </c>
      <c r="B7988" s="3" t="s">
        <v>246</v>
      </c>
      <c r="C7988" s="3" t="s">
        <v>106</v>
      </c>
      <c r="D7988" s="4">
        <v>828300.0000476134</v>
      </c>
      <c r="E7988" t="str">
        <f t="shared" si="248"/>
        <v>Jul</v>
      </c>
      <c r="F7988" t="str">
        <f t="shared" si="249"/>
        <v>2019</v>
      </c>
    </row>
    <row r="7989" spans="1:6" x14ac:dyDescent="0.25">
      <c r="A7989" s="5" t="s">
        <v>249</v>
      </c>
      <c r="B7989" s="3" t="s">
        <v>246</v>
      </c>
      <c r="C7989" s="3" t="s">
        <v>107</v>
      </c>
      <c r="D7989" s="4">
        <v>812266.56429140689</v>
      </c>
      <c r="E7989" t="str">
        <f t="shared" si="248"/>
        <v>Aug</v>
      </c>
      <c r="F7989" t="str">
        <f t="shared" si="249"/>
        <v>2019</v>
      </c>
    </row>
    <row r="7990" spans="1:6" x14ac:dyDescent="0.25">
      <c r="A7990" s="5" t="s">
        <v>249</v>
      </c>
      <c r="B7990" s="3" t="s">
        <v>246</v>
      </c>
      <c r="C7990" s="3" t="s">
        <v>108</v>
      </c>
      <c r="D7990" s="4">
        <v>796591.32204677863</v>
      </c>
      <c r="E7990" t="str">
        <f t="shared" si="248"/>
        <v>Sep</v>
      </c>
      <c r="F7990" t="str">
        <f t="shared" si="249"/>
        <v>2019</v>
      </c>
    </row>
    <row r="7991" spans="1:6" x14ac:dyDescent="0.25">
      <c r="A7991" s="5" t="s">
        <v>249</v>
      </c>
      <c r="B7991" s="3" t="s">
        <v>246</v>
      </c>
      <c r="C7991" s="3" t="s">
        <v>109</v>
      </c>
      <c r="D7991" s="4">
        <v>781257.09853344329</v>
      </c>
      <c r="E7991" t="str">
        <f t="shared" si="248"/>
        <v>Oct</v>
      </c>
      <c r="F7991" t="str">
        <f t="shared" si="249"/>
        <v>2019</v>
      </c>
    </row>
    <row r="7992" spans="1:6" x14ac:dyDescent="0.25">
      <c r="A7992" s="5" t="s">
        <v>249</v>
      </c>
      <c r="B7992" s="3" t="s">
        <v>246</v>
      </c>
      <c r="C7992" s="3" t="s">
        <v>110</v>
      </c>
      <c r="D7992" s="4">
        <v>766235.04372759839</v>
      </c>
      <c r="E7992" t="str">
        <f t="shared" si="248"/>
        <v>Nov</v>
      </c>
      <c r="F7992" t="str">
        <f t="shared" si="249"/>
        <v>2019</v>
      </c>
    </row>
    <row r="7993" spans="1:6" x14ac:dyDescent="0.25">
      <c r="A7993" s="5" t="s">
        <v>249</v>
      </c>
      <c r="B7993" s="3" t="s">
        <v>246</v>
      </c>
      <c r="C7993" s="3" t="s">
        <v>111</v>
      </c>
      <c r="D7993" s="4">
        <v>751898.55201897607</v>
      </c>
      <c r="E7993" t="str">
        <f t="shared" si="248"/>
        <v>Dec</v>
      </c>
      <c r="F7993" t="str">
        <f t="shared" si="249"/>
        <v>2019</v>
      </c>
    </row>
    <row r="7994" spans="1:6" x14ac:dyDescent="0.25">
      <c r="A7994" s="5" t="s">
        <v>249</v>
      </c>
      <c r="B7994" s="3" t="s">
        <v>246</v>
      </c>
      <c r="C7994" s="3" t="s">
        <v>112</v>
      </c>
      <c r="D7994" s="4">
        <v>737169.94477753411</v>
      </c>
      <c r="E7994" t="str">
        <f t="shared" si="248"/>
        <v>Jan</v>
      </c>
      <c r="F7994" t="str">
        <f t="shared" si="249"/>
        <v>2020</v>
      </c>
    </row>
    <row r="7995" spans="1:6" x14ac:dyDescent="0.25">
      <c r="A7995" s="5" t="s">
        <v>249</v>
      </c>
      <c r="B7995" s="3" t="s">
        <v>246</v>
      </c>
      <c r="C7995" s="3" t="s">
        <v>113</v>
      </c>
      <c r="D7995" s="4">
        <v>722728.95291149442</v>
      </c>
      <c r="E7995" t="str">
        <f t="shared" si="248"/>
        <v>Feb</v>
      </c>
      <c r="F7995" t="str">
        <f t="shared" si="249"/>
        <v>2020</v>
      </c>
    </row>
    <row r="7996" spans="1:6" x14ac:dyDescent="0.25">
      <c r="A7996" s="5" t="s">
        <v>249</v>
      </c>
      <c r="B7996" s="3" t="s">
        <v>246</v>
      </c>
      <c r="C7996" s="3" t="s">
        <v>114</v>
      </c>
      <c r="D7996" s="4">
        <v>710466.31470428989</v>
      </c>
      <c r="E7996" t="str">
        <f t="shared" si="248"/>
        <v>Mar</v>
      </c>
      <c r="F7996" t="str">
        <f t="shared" si="249"/>
        <v>2020</v>
      </c>
    </row>
    <row r="7997" spans="1:6" x14ac:dyDescent="0.25">
      <c r="A7997" s="5" t="s">
        <v>249</v>
      </c>
      <c r="B7997" s="3" t="s">
        <v>246</v>
      </c>
      <c r="C7997" s="3" t="s">
        <v>115</v>
      </c>
      <c r="D7997" s="4">
        <v>695517.21581225155</v>
      </c>
      <c r="E7997" t="str">
        <f t="shared" si="248"/>
        <v>Apr</v>
      </c>
      <c r="F7997" t="str">
        <f t="shared" si="249"/>
        <v>2020</v>
      </c>
    </row>
    <row r="7998" spans="1:6" x14ac:dyDescent="0.25">
      <c r="A7998" s="5" t="s">
        <v>249</v>
      </c>
      <c r="B7998" s="3" t="s">
        <v>246</v>
      </c>
      <c r="C7998" s="3" t="s">
        <v>116</v>
      </c>
      <c r="D7998" s="4">
        <v>682381.03613371123</v>
      </c>
      <c r="E7998" t="str">
        <f t="shared" si="248"/>
        <v>May</v>
      </c>
      <c r="F7998" t="str">
        <f t="shared" si="249"/>
        <v>2020</v>
      </c>
    </row>
    <row r="7999" spans="1:6" x14ac:dyDescent="0.25">
      <c r="A7999" s="5" t="s">
        <v>249</v>
      </c>
      <c r="B7999" s="3" t="s">
        <v>246</v>
      </c>
      <c r="C7999" s="3" t="s">
        <v>117</v>
      </c>
      <c r="D7999" s="4">
        <v>669582.37775974162</v>
      </c>
      <c r="E7999" t="str">
        <f t="shared" si="248"/>
        <v>Jun</v>
      </c>
      <c r="F7999" t="str">
        <f t="shared" si="249"/>
        <v>2020</v>
      </c>
    </row>
    <row r="8000" spans="1:6" x14ac:dyDescent="0.25">
      <c r="A8000" s="5" t="s">
        <v>249</v>
      </c>
      <c r="B8000" s="3" t="s">
        <v>246</v>
      </c>
      <c r="C8000" s="3" t="s">
        <v>118</v>
      </c>
      <c r="D8000" s="4">
        <v>656898.52765817801</v>
      </c>
      <c r="E8000" t="str">
        <f t="shared" si="248"/>
        <v>Jul</v>
      </c>
      <c r="F8000" t="str">
        <f t="shared" si="249"/>
        <v>2020</v>
      </c>
    </row>
    <row r="8001" spans="1:6" x14ac:dyDescent="0.25">
      <c r="A8001" s="5" t="s">
        <v>249</v>
      </c>
      <c r="B8001" s="3" t="s">
        <v>246</v>
      </c>
      <c r="C8001" s="3" t="s">
        <v>119</v>
      </c>
      <c r="D8001" s="4">
        <v>644684.10882732249</v>
      </c>
      <c r="E8001" t="str">
        <f t="shared" si="248"/>
        <v>Aug</v>
      </c>
      <c r="F8001" t="str">
        <f t="shared" si="249"/>
        <v>2020</v>
      </c>
    </row>
    <row r="8002" spans="1:6" x14ac:dyDescent="0.25">
      <c r="A8002" s="5" t="s">
        <v>249</v>
      </c>
      <c r="B8002" s="3" t="s">
        <v>246</v>
      </c>
      <c r="C8002" s="3" t="s">
        <v>120</v>
      </c>
      <c r="D8002" s="4">
        <v>632722.32901188894</v>
      </c>
      <c r="E8002" t="str">
        <f t="shared" si="248"/>
        <v>Sep</v>
      </c>
      <c r="F8002" t="str">
        <f t="shared" si="249"/>
        <v>2020</v>
      </c>
    </row>
    <row r="8003" spans="1:6" x14ac:dyDescent="0.25">
      <c r="A8003" s="5" t="s">
        <v>249</v>
      </c>
      <c r="B8003" s="3" t="s">
        <v>246</v>
      </c>
      <c r="C8003" s="3" t="s">
        <v>121</v>
      </c>
      <c r="D8003" s="4">
        <v>620844.43174309074</v>
      </c>
      <c r="E8003" t="str">
        <f t="shared" ref="E8003:E8066" si="250">MID(C8003,1,3)</f>
        <v>Oct</v>
      </c>
      <c r="F8003" t="str">
        <f t="shared" ref="F8003:F8066" si="251">MID(C8003,5,4)</f>
        <v>2020</v>
      </c>
    </row>
    <row r="8004" spans="1:6" x14ac:dyDescent="0.25">
      <c r="A8004" s="5" t="s">
        <v>249</v>
      </c>
      <c r="B8004" s="3" t="s">
        <v>246</v>
      </c>
      <c r="C8004" s="3" t="s">
        <v>122</v>
      </c>
      <c r="D8004" s="4">
        <v>609227.53759881202</v>
      </c>
      <c r="E8004" t="str">
        <f t="shared" si="250"/>
        <v>Nov</v>
      </c>
      <c r="F8004" t="str">
        <f t="shared" si="251"/>
        <v>2020</v>
      </c>
    </row>
    <row r="8005" spans="1:6" x14ac:dyDescent="0.25">
      <c r="A8005" s="5" t="s">
        <v>249</v>
      </c>
      <c r="B8005" s="3" t="s">
        <v>246</v>
      </c>
      <c r="C8005" s="3" t="s">
        <v>123</v>
      </c>
      <c r="D8005" s="4">
        <v>598556.54002030275</v>
      </c>
      <c r="E8005" t="str">
        <f t="shared" si="250"/>
        <v>Dec</v>
      </c>
      <c r="F8005" t="str">
        <f t="shared" si="251"/>
        <v>2020</v>
      </c>
    </row>
    <row r="8006" spans="1:6" x14ac:dyDescent="0.25">
      <c r="A8006" s="5" t="s">
        <v>249</v>
      </c>
      <c r="B8006" s="3" t="s">
        <v>246</v>
      </c>
      <c r="C8006" s="3" t="s">
        <v>124</v>
      </c>
      <c r="D8006" s="4">
        <v>587266.82814534847</v>
      </c>
      <c r="E8006" t="str">
        <f t="shared" si="250"/>
        <v>Jan</v>
      </c>
      <c r="F8006" t="str">
        <f t="shared" si="251"/>
        <v>2021</v>
      </c>
    </row>
    <row r="8007" spans="1:6" x14ac:dyDescent="0.25">
      <c r="A8007" s="5" t="s">
        <v>249</v>
      </c>
      <c r="B8007" s="3" t="s">
        <v>246</v>
      </c>
      <c r="C8007" s="3" t="s">
        <v>125</v>
      </c>
      <c r="D8007" s="4">
        <v>576108.36266918585</v>
      </c>
      <c r="E8007" t="str">
        <f t="shared" si="250"/>
        <v>Feb</v>
      </c>
      <c r="F8007" t="str">
        <f t="shared" si="251"/>
        <v>2021</v>
      </c>
    </row>
    <row r="8008" spans="1:6" x14ac:dyDescent="0.25">
      <c r="A8008" s="5" t="s">
        <v>249</v>
      </c>
      <c r="B8008" s="3" t="s">
        <v>246</v>
      </c>
      <c r="C8008" s="3" t="s">
        <v>126</v>
      </c>
      <c r="D8008" s="4">
        <v>564436.22349191271</v>
      </c>
      <c r="E8008" t="str">
        <f t="shared" si="250"/>
        <v>Mar</v>
      </c>
      <c r="F8008" t="str">
        <f t="shared" si="251"/>
        <v>2021</v>
      </c>
    </row>
    <row r="8009" spans="1:6" x14ac:dyDescent="0.25">
      <c r="A8009" s="5" t="s">
        <v>249</v>
      </c>
      <c r="B8009" s="3" t="s">
        <v>246</v>
      </c>
      <c r="C8009" s="3" t="s">
        <v>127</v>
      </c>
      <c r="D8009" s="4">
        <v>555088.74536604842</v>
      </c>
      <c r="E8009" t="str">
        <f t="shared" si="250"/>
        <v>Apr</v>
      </c>
      <c r="F8009" t="str">
        <f t="shared" si="251"/>
        <v>2021</v>
      </c>
    </row>
    <row r="8010" spans="1:6" x14ac:dyDescent="0.25">
      <c r="A8010" s="5" t="s">
        <v>249</v>
      </c>
      <c r="B8010" s="3" t="s">
        <v>246</v>
      </c>
      <c r="C8010" s="3" t="s">
        <v>128</v>
      </c>
      <c r="D8010" s="4">
        <v>545034.08762979158</v>
      </c>
      <c r="E8010" t="str">
        <f t="shared" si="250"/>
        <v>May</v>
      </c>
      <c r="F8010" t="str">
        <f t="shared" si="251"/>
        <v>2021</v>
      </c>
    </row>
    <row r="8011" spans="1:6" x14ac:dyDescent="0.25">
      <c r="A8011" s="5" t="s">
        <v>249</v>
      </c>
      <c r="B8011" s="3" t="s">
        <v>246</v>
      </c>
      <c r="C8011" s="3" t="s">
        <v>129</v>
      </c>
      <c r="D8011" s="4">
        <v>535093.37101417349</v>
      </c>
      <c r="E8011" t="str">
        <f t="shared" si="250"/>
        <v>Jun</v>
      </c>
      <c r="F8011" t="str">
        <f t="shared" si="251"/>
        <v>2021</v>
      </c>
    </row>
    <row r="8012" spans="1:6" x14ac:dyDescent="0.25">
      <c r="A8012" s="5" t="s">
        <v>249</v>
      </c>
      <c r="B8012" s="3" t="s">
        <v>246</v>
      </c>
      <c r="C8012" s="3" t="s">
        <v>130</v>
      </c>
      <c r="D8012" s="4">
        <v>525193.21361523995</v>
      </c>
      <c r="E8012" t="str">
        <f t="shared" si="250"/>
        <v>Jul</v>
      </c>
      <c r="F8012" t="str">
        <f t="shared" si="251"/>
        <v>2021</v>
      </c>
    </row>
    <row r="8013" spans="1:6" x14ac:dyDescent="0.25">
      <c r="A8013" s="5" t="s">
        <v>249</v>
      </c>
      <c r="B8013" s="3" t="s">
        <v>246</v>
      </c>
      <c r="C8013" s="3" t="s">
        <v>131</v>
      </c>
      <c r="D8013" s="4">
        <v>515639.06551471265</v>
      </c>
      <c r="E8013" t="str">
        <f t="shared" si="250"/>
        <v>Aug</v>
      </c>
      <c r="F8013" t="str">
        <f t="shared" si="251"/>
        <v>2021</v>
      </c>
    </row>
    <row r="8014" spans="1:6" x14ac:dyDescent="0.25">
      <c r="A8014" s="5" t="s">
        <v>249</v>
      </c>
      <c r="B8014" s="3" t="s">
        <v>246</v>
      </c>
      <c r="C8014" s="3" t="s">
        <v>132</v>
      </c>
      <c r="D8014" s="4">
        <v>506440.68835399585</v>
      </c>
      <c r="E8014" t="str">
        <f t="shared" si="250"/>
        <v>Sep</v>
      </c>
      <c r="F8014" t="str">
        <f t="shared" si="251"/>
        <v>2021</v>
      </c>
    </row>
    <row r="8015" spans="1:6" x14ac:dyDescent="0.25">
      <c r="A8015" s="5" t="s">
        <v>249</v>
      </c>
      <c r="B8015" s="3" t="s">
        <v>246</v>
      </c>
      <c r="C8015" s="3" t="s">
        <v>133</v>
      </c>
      <c r="D8015" s="4">
        <v>370927.97586346319</v>
      </c>
      <c r="E8015" t="str">
        <f t="shared" si="250"/>
        <v>Oct</v>
      </c>
      <c r="F8015" t="str">
        <f t="shared" si="251"/>
        <v>2021</v>
      </c>
    </row>
    <row r="8016" spans="1:6" x14ac:dyDescent="0.25">
      <c r="A8016" s="5" t="s">
        <v>249</v>
      </c>
      <c r="B8016" s="3" t="s">
        <v>246</v>
      </c>
      <c r="C8016" s="3" t="s">
        <v>134</v>
      </c>
      <c r="D8016" s="4">
        <v>364746.02150914515</v>
      </c>
      <c r="E8016" t="str">
        <f t="shared" si="250"/>
        <v>Nov</v>
      </c>
      <c r="F8016" t="str">
        <f t="shared" si="251"/>
        <v>2021</v>
      </c>
    </row>
    <row r="8017" spans="1:6" x14ac:dyDescent="0.25">
      <c r="A8017" s="5" t="s">
        <v>249</v>
      </c>
      <c r="B8017" s="3" t="s">
        <v>246</v>
      </c>
      <c r="C8017" s="3" t="s">
        <v>135</v>
      </c>
      <c r="D8017" s="4">
        <v>359124.87136689783</v>
      </c>
      <c r="E8017" t="str">
        <f t="shared" si="250"/>
        <v>Dec</v>
      </c>
      <c r="F8017" t="str">
        <f t="shared" si="251"/>
        <v>2021</v>
      </c>
    </row>
    <row r="8018" spans="1:6" x14ac:dyDescent="0.25">
      <c r="A8018" s="5" t="s">
        <v>249</v>
      </c>
      <c r="B8018" s="3" t="s">
        <v>246</v>
      </c>
      <c r="C8018" s="3" t="s">
        <v>136</v>
      </c>
      <c r="D8018" s="4">
        <v>352995.80211642018</v>
      </c>
      <c r="E8018" t="str">
        <f t="shared" si="250"/>
        <v>Jan</v>
      </c>
      <c r="F8018" t="str">
        <f t="shared" si="251"/>
        <v>2022</v>
      </c>
    </row>
    <row r="8019" spans="1:6" x14ac:dyDescent="0.25">
      <c r="A8019" s="5" t="s">
        <v>249</v>
      </c>
      <c r="B8019" s="3" t="s">
        <v>246</v>
      </c>
      <c r="C8019" s="3" t="s">
        <v>137</v>
      </c>
      <c r="D8019" s="4">
        <v>346997.33355905605</v>
      </c>
      <c r="E8019" t="str">
        <f t="shared" si="250"/>
        <v>Feb</v>
      </c>
      <c r="F8019" t="str">
        <f t="shared" si="251"/>
        <v>2022</v>
      </c>
    </row>
    <row r="8020" spans="1:6" x14ac:dyDescent="0.25">
      <c r="A8020" s="5" t="s">
        <v>249</v>
      </c>
      <c r="B8020" s="3" t="s">
        <v>246</v>
      </c>
      <c r="C8020" s="3" t="s">
        <v>138</v>
      </c>
      <c r="D8020" s="4">
        <v>342248.23032285518</v>
      </c>
      <c r="E8020" t="str">
        <f t="shared" si="250"/>
        <v>Mar</v>
      </c>
      <c r="F8020" t="str">
        <f t="shared" si="251"/>
        <v>2022</v>
      </c>
    </row>
    <row r="8021" spans="1:6" x14ac:dyDescent="0.25">
      <c r="A8021" s="5" t="s">
        <v>249</v>
      </c>
      <c r="B8021" s="3" t="s">
        <v>246</v>
      </c>
      <c r="C8021" s="3" t="s">
        <v>139</v>
      </c>
      <c r="D8021" s="4">
        <v>335749.07383464935</v>
      </c>
      <c r="E8021" t="str">
        <f t="shared" si="250"/>
        <v>Apr</v>
      </c>
      <c r="F8021" t="str">
        <f t="shared" si="251"/>
        <v>2022</v>
      </c>
    </row>
    <row r="8022" spans="1:6" x14ac:dyDescent="0.25">
      <c r="A8022" s="5" t="s">
        <v>249</v>
      </c>
      <c r="B8022" s="3" t="s">
        <v>246</v>
      </c>
      <c r="C8022" s="3" t="s">
        <v>140</v>
      </c>
      <c r="D8022" s="4">
        <v>330338.70885152346</v>
      </c>
      <c r="E8022" t="str">
        <f t="shared" si="250"/>
        <v>May</v>
      </c>
      <c r="F8022" t="str">
        <f t="shared" si="251"/>
        <v>2022</v>
      </c>
    </row>
    <row r="8023" spans="1:6" x14ac:dyDescent="0.25">
      <c r="A8023" s="5" t="s">
        <v>249</v>
      </c>
      <c r="B8023" s="3" t="s">
        <v>246</v>
      </c>
      <c r="C8023" s="3" t="s">
        <v>141</v>
      </c>
      <c r="D8023" s="4">
        <v>324984.73851186817</v>
      </c>
      <c r="E8023" t="str">
        <f t="shared" si="250"/>
        <v>Jun</v>
      </c>
      <c r="F8023" t="str">
        <f t="shared" si="251"/>
        <v>2022</v>
      </c>
    </row>
    <row r="8024" spans="1:6" x14ac:dyDescent="0.25">
      <c r="A8024" s="5" t="s">
        <v>249</v>
      </c>
      <c r="B8024" s="3" t="s">
        <v>246</v>
      </c>
      <c r="C8024" s="3" t="s">
        <v>142</v>
      </c>
      <c r="D8024" s="4">
        <v>319814.50136432814</v>
      </c>
      <c r="E8024" t="str">
        <f t="shared" si="250"/>
        <v>Jul</v>
      </c>
      <c r="F8024" t="str">
        <f t="shared" si="251"/>
        <v>2022</v>
      </c>
    </row>
    <row r="8025" spans="1:6" x14ac:dyDescent="0.25">
      <c r="A8025" s="5" t="s">
        <v>249</v>
      </c>
      <c r="B8025" s="3" t="s">
        <v>246</v>
      </c>
      <c r="C8025" s="3" t="s">
        <v>143</v>
      </c>
      <c r="D8025" s="4">
        <v>314621.41509515519</v>
      </c>
      <c r="E8025" t="str">
        <f t="shared" si="250"/>
        <v>Aug</v>
      </c>
      <c r="F8025" t="str">
        <f t="shared" si="251"/>
        <v>2022</v>
      </c>
    </row>
    <row r="8026" spans="1:6" x14ac:dyDescent="0.25">
      <c r="A8026" s="5" t="s">
        <v>249</v>
      </c>
      <c r="B8026" s="3" t="s">
        <v>246</v>
      </c>
      <c r="C8026" s="3" t="s">
        <v>144</v>
      </c>
      <c r="D8026" s="4">
        <v>309497.24867086223</v>
      </c>
      <c r="E8026" t="str">
        <f t="shared" si="250"/>
        <v>Sep</v>
      </c>
      <c r="F8026" t="str">
        <f t="shared" si="251"/>
        <v>2022</v>
      </c>
    </row>
    <row r="8027" spans="1:6" x14ac:dyDescent="0.25">
      <c r="A8027" s="5" t="s">
        <v>249</v>
      </c>
      <c r="B8027" s="3" t="s">
        <v>246</v>
      </c>
      <c r="C8027" s="3" t="s">
        <v>145</v>
      </c>
      <c r="D8027" s="4">
        <v>202783.18042667146</v>
      </c>
      <c r="E8027" t="str">
        <f t="shared" si="250"/>
        <v>Oct</v>
      </c>
      <c r="F8027" t="str">
        <f t="shared" si="251"/>
        <v>2022</v>
      </c>
    </row>
    <row r="8028" spans="1:6" x14ac:dyDescent="0.25">
      <c r="A8028" s="5" t="s">
        <v>249</v>
      </c>
      <c r="B8028" s="3" t="s">
        <v>246</v>
      </c>
      <c r="C8028" s="3" t="s">
        <v>146</v>
      </c>
      <c r="D8028" s="4">
        <v>106185.65229134326</v>
      </c>
      <c r="E8028" t="str">
        <f t="shared" si="250"/>
        <v>Nov</v>
      </c>
      <c r="F8028" t="str">
        <f t="shared" si="251"/>
        <v>2022</v>
      </c>
    </row>
    <row r="8029" spans="1:6" x14ac:dyDescent="0.25">
      <c r="A8029" s="5" t="s">
        <v>249</v>
      </c>
      <c r="B8029" s="3" t="s">
        <v>246</v>
      </c>
      <c r="C8029" s="3" t="s">
        <v>147</v>
      </c>
      <c r="D8029" s="4">
        <v>105358.877720388</v>
      </c>
      <c r="E8029" t="str">
        <f t="shared" si="250"/>
        <v>Dec</v>
      </c>
      <c r="F8029" t="str">
        <f t="shared" si="251"/>
        <v>2022</v>
      </c>
    </row>
    <row r="8030" spans="1:6" x14ac:dyDescent="0.25">
      <c r="A8030" s="5" t="s">
        <v>249</v>
      </c>
      <c r="B8030" s="3" t="s">
        <v>246</v>
      </c>
      <c r="C8030" s="3" t="s">
        <v>148</v>
      </c>
      <c r="D8030" s="4">
        <v>103886.18335924555</v>
      </c>
      <c r="E8030" t="str">
        <f t="shared" si="250"/>
        <v>Jan</v>
      </c>
      <c r="F8030" t="str">
        <f t="shared" si="251"/>
        <v>2023</v>
      </c>
    </row>
    <row r="8031" spans="1:6" x14ac:dyDescent="0.25">
      <c r="A8031" s="5" t="s">
        <v>249</v>
      </c>
      <c r="B8031" s="3" t="s">
        <v>246</v>
      </c>
      <c r="C8031" s="3" t="s">
        <v>149</v>
      </c>
      <c r="D8031" s="4">
        <v>102492.07653441935</v>
      </c>
      <c r="E8031" t="str">
        <f t="shared" si="250"/>
        <v>Feb</v>
      </c>
      <c r="F8031" t="str">
        <f t="shared" si="251"/>
        <v>2023</v>
      </c>
    </row>
    <row r="8032" spans="1:6" x14ac:dyDescent="0.25">
      <c r="A8032" s="5" t="s">
        <v>249</v>
      </c>
      <c r="B8032" s="3" t="s">
        <v>246</v>
      </c>
      <c r="C8032" s="3" t="s">
        <v>150</v>
      </c>
      <c r="D8032" s="4">
        <v>102073.70507697682</v>
      </c>
      <c r="E8032" t="str">
        <f t="shared" si="250"/>
        <v>Mar</v>
      </c>
      <c r="F8032" t="str">
        <f t="shared" si="251"/>
        <v>2023</v>
      </c>
    </row>
    <row r="8033" spans="1:6" x14ac:dyDescent="0.25">
      <c r="A8033" s="5" t="s">
        <v>249</v>
      </c>
      <c r="B8033" s="3" t="s">
        <v>246</v>
      </c>
      <c r="C8033" s="3" t="s">
        <v>151</v>
      </c>
      <c r="D8033" s="4">
        <v>100185.48764704565</v>
      </c>
      <c r="E8033" t="str">
        <f t="shared" si="250"/>
        <v>Apr</v>
      </c>
      <c r="F8033" t="str">
        <f t="shared" si="251"/>
        <v>2023</v>
      </c>
    </row>
    <row r="8034" spans="1:6" x14ac:dyDescent="0.25">
      <c r="A8034" s="5" t="s">
        <v>249</v>
      </c>
      <c r="B8034" s="3" t="s">
        <v>246</v>
      </c>
      <c r="C8034" s="3" t="s">
        <v>152</v>
      </c>
      <c r="D8034" s="4">
        <v>99023.454648790095</v>
      </c>
      <c r="E8034" t="str">
        <f t="shared" si="250"/>
        <v>May</v>
      </c>
      <c r="F8034" t="str">
        <f t="shared" si="251"/>
        <v>2023</v>
      </c>
    </row>
    <row r="8035" spans="1:6" x14ac:dyDescent="0.25">
      <c r="A8035" s="5" t="s">
        <v>249</v>
      </c>
      <c r="B8035" s="3" t="s">
        <v>246</v>
      </c>
      <c r="C8035" s="3" t="s">
        <v>153</v>
      </c>
      <c r="D8035" s="4">
        <v>97885.044199892305</v>
      </c>
      <c r="E8035" t="str">
        <f t="shared" si="250"/>
        <v>Jun</v>
      </c>
      <c r="F8035" t="str">
        <f t="shared" si="251"/>
        <v>2023</v>
      </c>
    </row>
    <row r="8036" spans="1:6" x14ac:dyDescent="0.25">
      <c r="A8036" s="5" t="s">
        <v>249</v>
      </c>
      <c r="B8036" s="3" t="s">
        <v>246</v>
      </c>
      <c r="C8036" s="3" t="s">
        <v>154</v>
      </c>
      <c r="D8036" s="4">
        <v>96778.982569755259</v>
      </c>
      <c r="E8036" t="str">
        <f t="shared" si="250"/>
        <v>Jul</v>
      </c>
      <c r="F8036" t="str">
        <f t="shared" si="251"/>
        <v>2023</v>
      </c>
    </row>
    <row r="8037" spans="1:6" x14ac:dyDescent="0.25">
      <c r="A8037" s="5" t="s">
        <v>249</v>
      </c>
      <c r="B8037" s="3" t="s">
        <v>246</v>
      </c>
      <c r="C8037" s="3" t="s">
        <v>155</v>
      </c>
      <c r="D8037" s="4">
        <v>95705.067171776231</v>
      </c>
      <c r="E8037" t="str">
        <f t="shared" si="250"/>
        <v>Aug</v>
      </c>
      <c r="F8037" t="str">
        <f t="shared" si="251"/>
        <v>2023</v>
      </c>
    </row>
    <row r="8038" spans="1:6" x14ac:dyDescent="0.25">
      <c r="A8038" s="5" t="s">
        <v>249</v>
      </c>
      <c r="B8038" s="3" t="s">
        <v>246</v>
      </c>
      <c r="C8038" s="3" t="s">
        <v>156</v>
      </c>
      <c r="D8038" s="4">
        <v>94603.023885045171</v>
      </c>
      <c r="E8038" t="str">
        <f t="shared" si="250"/>
        <v>Sep</v>
      </c>
      <c r="F8038" t="str">
        <f t="shared" si="251"/>
        <v>2023</v>
      </c>
    </row>
    <row r="8039" spans="1:6" x14ac:dyDescent="0.25">
      <c r="A8039" s="5" t="s">
        <v>249</v>
      </c>
      <c r="B8039" s="3" t="s">
        <v>246</v>
      </c>
      <c r="C8039" s="3" t="s">
        <v>157</v>
      </c>
      <c r="D8039" s="4">
        <v>93471.746236296443</v>
      </c>
      <c r="E8039" t="str">
        <f t="shared" si="250"/>
        <v>Oct</v>
      </c>
      <c r="F8039" t="str">
        <f t="shared" si="251"/>
        <v>2023</v>
      </c>
    </row>
    <row r="8040" spans="1:6" x14ac:dyDescent="0.25">
      <c r="A8040" s="5" t="s">
        <v>249</v>
      </c>
      <c r="B8040" s="3" t="s">
        <v>246</v>
      </c>
      <c r="C8040" s="3" t="s">
        <v>158</v>
      </c>
      <c r="D8040" s="4">
        <v>92383.676989301617</v>
      </c>
      <c r="E8040" t="str">
        <f t="shared" si="250"/>
        <v>Nov</v>
      </c>
      <c r="F8040" t="str">
        <f t="shared" si="251"/>
        <v>2023</v>
      </c>
    </row>
    <row r="8041" spans="1:6" x14ac:dyDescent="0.25">
      <c r="A8041" s="5" t="s">
        <v>249</v>
      </c>
      <c r="B8041" s="3" t="s">
        <v>246</v>
      </c>
      <c r="C8041" s="3" t="s">
        <v>159</v>
      </c>
      <c r="D8041" s="4">
        <v>91681.009300438483</v>
      </c>
      <c r="E8041" t="str">
        <f t="shared" si="250"/>
        <v>Dec</v>
      </c>
      <c r="F8041" t="str">
        <f t="shared" si="251"/>
        <v>2023</v>
      </c>
    </row>
    <row r="8042" spans="1:6" x14ac:dyDescent="0.25">
      <c r="A8042" s="5" t="s">
        <v>249</v>
      </c>
      <c r="B8042" s="3" t="s">
        <v>246</v>
      </c>
      <c r="C8042" s="3" t="s">
        <v>160</v>
      </c>
      <c r="D8042" s="4">
        <v>90392.508141794242</v>
      </c>
      <c r="E8042" t="str">
        <f t="shared" si="250"/>
        <v>Jan</v>
      </c>
      <c r="F8042" t="str">
        <f t="shared" si="251"/>
        <v>2024</v>
      </c>
    </row>
    <row r="8043" spans="1:6" x14ac:dyDescent="0.25">
      <c r="A8043" s="5" t="s">
        <v>249</v>
      </c>
      <c r="B8043" s="3" t="s">
        <v>246</v>
      </c>
      <c r="C8043" s="3" t="s">
        <v>161</v>
      </c>
      <c r="D8043" s="4">
        <v>89279.205253342865</v>
      </c>
      <c r="E8043" t="str">
        <f t="shared" si="250"/>
        <v>Feb</v>
      </c>
      <c r="F8043" t="str">
        <f t="shared" si="251"/>
        <v>2024</v>
      </c>
    </row>
    <row r="8044" spans="1:6" x14ac:dyDescent="0.25">
      <c r="A8044" s="5" t="s">
        <v>249</v>
      </c>
      <c r="B8044" s="3" t="s">
        <v>246</v>
      </c>
      <c r="C8044" s="3" t="s">
        <v>162</v>
      </c>
      <c r="D8044" s="4">
        <v>88826.738845139262</v>
      </c>
      <c r="E8044" t="str">
        <f t="shared" si="250"/>
        <v>Mar</v>
      </c>
      <c r="F8044" t="str">
        <f t="shared" si="251"/>
        <v>2024</v>
      </c>
    </row>
    <row r="8045" spans="1:6" x14ac:dyDescent="0.25">
      <c r="A8045" s="5" t="s">
        <v>249</v>
      </c>
      <c r="B8045" s="3" t="s">
        <v>246</v>
      </c>
      <c r="C8045" s="3" t="s">
        <v>163</v>
      </c>
      <c r="D8045" s="4">
        <v>87123.82006714333</v>
      </c>
      <c r="E8045" t="str">
        <f t="shared" si="250"/>
        <v>Apr</v>
      </c>
      <c r="F8045" t="str">
        <f t="shared" si="251"/>
        <v>2024</v>
      </c>
    </row>
    <row r="8046" spans="1:6" x14ac:dyDescent="0.25">
      <c r="A8046" s="5" t="s">
        <v>249</v>
      </c>
      <c r="B8046" s="3" t="s">
        <v>246</v>
      </c>
      <c r="C8046" s="3" t="s">
        <v>164</v>
      </c>
      <c r="D8046" s="4">
        <v>86130.554774898992</v>
      </c>
      <c r="E8046" t="str">
        <f t="shared" si="250"/>
        <v>May</v>
      </c>
      <c r="F8046" t="str">
        <f t="shared" si="251"/>
        <v>2024</v>
      </c>
    </row>
    <row r="8047" spans="1:6" x14ac:dyDescent="0.25">
      <c r="A8047" s="5" t="s">
        <v>249</v>
      </c>
      <c r="B8047" s="3" t="s">
        <v>246</v>
      </c>
      <c r="C8047" s="3" t="s">
        <v>165</v>
      </c>
      <c r="D8047" s="4">
        <v>85171.004263588984</v>
      </c>
      <c r="E8047" t="str">
        <f t="shared" si="250"/>
        <v>Jun</v>
      </c>
      <c r="F8047" t="str">
        <f t="shared" si="251"/>
        <v>2024</v>
      </c>
    </row>
    <row r="8048" spans="1:6" x14ac:dyDescent="0.25">
      <c r="A8048" s="5" t="s">
        <v>249</v>
      </c>
      <c r="B8048" s="3" t="s">
        <v>246</v>
      </c>
      <c r="C8048" s="3" t="s">
        <v>166</v>
      </c>
      <c r="D8048" s="4">
        <v>84171.872964915616</v>
      </c>
      <c r="E8048" t="str">
        <f t="shared" si="250"/>
        <v>Jul</v>
      </c>
      <c r="F8048" t="str">
        <f t="shared" si="251"/>
        <v>2024</v>
      </c>
    </row>
    <row r="8049" spans="1:6" x14ac:dyDescent="0.25">
      <c r="A8049" s="5" t="s">
        <v>249</v>
      </c>
      <c r="B8049" s="3" t="s">
        <v>246</v>
      </c>
      <c r="C8049" s="3" t="s">
        <v>167</v>
      </c>
      <c r="D8049" s="4">
        <v>83217.782329077483</v>
      </c>
      <c r="E8049" t="str">
        <f t="shared" si="250"/>
        <v>Aug</v>
      </c>
      <c r="F8049" t="str">
        <f t="shared" si="251"/>
        <v>2024</v>
      </c>
    </row>
    <row r="8050" spans="1:6" x14ac:dyDescent="0.25">
      <c r="A8050" s="5" t="s">
        <v>249</v>
      </c>
      <c r="B8050" s="3" t="s">
        <v>246</v>
      </c>
      <c r="C8050" s="3" t="s">
        <v>168</v>
      </c>
      <c r="D8050" s="4">
        <v>82270.185439097884</v>
      </c>
      <c r="E8050" t="str">
        <f t="shared" si="250"/>
        <v>Sep</v>
      </c>
      <c r="F8050" t="str">
        <f t="shared" si="251"/>
        <v>2024</v>
      </c>
    </row>
    <row r="8051" spans="1:6" x14ac:dyDescent="0.25">
      <c r="A8051" s="5" t="s">
        <v>249</v>
      </c>
      <c r="B8051" s="3" t="s">
        <v>246</v>
      </c>
      <c r="C8051" s="3" t="s">
        <v>169</v>
      </c>
      <c r="D8051" s="4">
        <v>81321.239509451843</v>
      </c>
      <c r="E8051" t="str">
        <f t="shared" si="250"/>
        <v>Oct</v>
      </c>
      <c r="F8051" t="str">
        <f t="shared" si="251"/>
        <v>2024</v>
      </c>
    </row>
    <row r="8052" spans="1:6" x14ac:dyDescent="0.25">
      <c r="A8052" s="5" t="s">
        <v>249</v>
      </c>
      <c r="B8052" s="3" t="s">
        <v>246</v>
      </c>
      <c r="C8052" s="3" t="s">
        <v>170</v>
      </c>
      <c r="D8052" s="4">
        <v>80400.004660293926</v>
      </c>
      <c r="E8052" t="str">
        <f t="shared" si="250"/>
        <v>Nov</v>
      </c>
      <c r="F8052" t="str">
        <f t="shared" si="251"/>
        <v>2024</v>
      </c>
    </row>
    <row r="8053" spans="1:6" x14ac:dyDescent="0.25">
      <c r="A8053" s="5" t="s">
        <v>249</v>
      </c>
      <c r="B8053" s="3" t="s">
        <v>246</v>
      </c>
      <c r="C8053" s="3" t="s">
        <v>171</v>
      </c>
      <c r="D8053" s="4">
        <v>79784.568639635429</v>
      </c>
      <c r="E8053" t="str">
        <f t="shared" si="250"/>
        <v>Dec</v>
      </c>
      <c r="F8053" t="str">
        <f t="shared" si="251"/>
        <v>2024</v>
      </c>
    </row>
    <row r="8054" spans="1:6" x14ac:dyDescent="0.25">
      <c r="A8054" s="5" t="s">
        <v>249</v>
      </c>
      <c r="B8054" s="3" t="s">
        <v>246</v>
      </c>
      <c r="C8054" s="3" t="s">
        <v>172</v>
      </c>
      <c r="D8054" s="4">
        <v>78612.046949266485</v>
      </c>
      <c r="E8054" t="str">
        <f t="shared" si="250"/>
        <v>Jan</v>
      </c>
      <c r="F8054" t="str">
        <f t="shared" si="251"/>
        <v>2025</v>
      </c>
    </row>
    <row r="8055" spans="1:6" x14ac:dyDescent="0.25">
      <c r="A8055" s="5" t="s">
        <v>249</v>
      </c>
      <c r="B8055" s="3" t="s">
        <v>246</v>
      </c>
      <c r="C8055" s="3" t="s">
        <v>173</v>
      </c>
      <c r="D8055" s="4">
        <v>77601.865039314114</v>
      </c>
      <c r="E8055" t="str">
        <f t="shared" si="250"/>
        <v>Feb</v>
      </c>
      <c r="F8055" t="str">
        <f t="shared" si="251"/>
        <v>2025</v>
      </c>
    </row>
    <row r="8056" spans="1:6" x14ac:dyDescent="0.25">
      <c r="A8056" s="5" t="s">
        <v>249</v>
      </c>
      <c r="B8056" s="3" t="s">
        <v>246</v>
      </c>
      <c r="C8056" s="3" t="s">
        <v>174</v>
      </c>
      <c r="D8056" s="4">
        <v>77078.004782608128</v>
      </c>
      <c r="E8056" t="str">
        <f t="shared" si="250"/>
        <v>Mar</v>
      </c>
      <c r="F8056" t="str">
        <f t="shared" si="251"/>
        <v>2025</v>
      </c>
    </row>
    <row r="8057" spans="1:6" x14ac:dyDescent="0.25">
      <c r="A8057" s="5" t="s">
        <v>249</v>
      </c>
      <c r="B8057" s="3" t="s">
        <v>246</v>
      </c>
      <c r="C8057" s="3" t="s">
        <v>175</v>
      </c>
      <c r="D8057" s="4">
        <v>75775.269357852565</v>
      </c>
      <c r="E8057" t="str">
        <f t="shared" si="250"/>
        <v>Apr</v>
      </c>
      <c r="F8057" t="str">
        <f t="shared" si="251"/>
        <v>2025</v>
      </c>
    </row>
    <row r="8058" spans="1:6" x14ac:dyDescent="0.25">
      <c r="A8058" s="5" t="s">
        <v>249</v>
      </c>
      <c r="B8058" s="3" t="s">
        <v>246</v>
      </c>
      <c r="C8058" s="3" t="s">
        <v>176</v>
      </c>
      <c r="D8058" s="4">
        <v>74905.704589457542</v>
      </c>
      <c r="E8058" t="str">
        <f t="shared" si="250"/>
        <v>May</v>
      </c>
      <c r="F8058" t="str">
        <f t="shared" si="251"/>
        <v>2025</v>
      </c>
    </row>
    <row r="8059" spans="1:6" x14ac:dyDescent="0.25">
      <c r="A8059" s="5" t="s">
        <v>249</v>
      </c>
      <c r="B8059" s="3" t="s">
        <v>246</v>
      </c>
      <c r="C8059" s="3" t="s">
        <v>177</v>
      </c>
      <c r="D8059" s="4">
        <v>74012.816188651224</v>
      </c>
      <c r="E8059" t="str">
        <f t="shared" si="250"/>
        <v>Jun</v>
      </c>
      <c r="F8059" t="str">
        <f t="shared" si="251"/>
        <v>2025</v>
      </c>
    </row>
    <row r="8060" spans="1:6" x14ac:dyDescent="0.25">
      <c r="A8060" s="5" t="s">
        <v>249</v>
      </c>
      <c r="B8060" s="3" t="s">
        <v>246</v>
      </c>
      <c r="C8060" s="3" t="s">
        <v>178</v>
      </c>
      <c r="D8060" s="4">
        <v>73151.450828442583</v>
      </c>
      <c r="E8060" t="str">
        <f t="shared" si="250"/>
        <v>Jul</v>
      </c>
      <c r="F8060" t="str">
        <f t="shared" si="251"/>
        <v>2025</v>
      </c>
    </row>
    <row r="8061" spans="1:6" x14ac:dyDescent="0.25">
      <c r="A8061" s="5" t="s">
        <v>249</v>
      </c>
      <c r="B8061" s="3" t="s">
        <v>246</v>
      </c>
      <c r="C8061" s="3" t="s">
        <v>179</v>
      </c>
      <c r="D8061" s="4">
        <v>72280.980030797786</v>
      </c>
      <c r="E8061" t="str">
        <f t="shared" si="250"/>
        <v>Aug</v>
      </c>
      <c r="F8061" t="str">
        <f t="shared" si="251"/>
        <v>2025</v>
      </c>
    </row>
    <row r="8062" spans="1:6" x14ac:dyDescent="0.25">
      <c r="A8062" s="5" t="s">
        <v>249</v>
      </c>
      <c r="B8062" s="3" t="s">
        <v>246</v>
      </c>
      <c r="C8062" s="3" t="s">
        <v>180</v>
      </c>
      <c r="D8062" s="4">
        <v>71459.223180131463</v>
      </c>
      <c r="E8062" t="str">
        <f t="shared" si="250"/>
        <v>Sep</v>
      </c>
      <c r="F8062" t="str">
        <f t="shared" si="251"/>
        <v>2025</v>
      </c>
    </row>
    <row r="8063" spans="1:6" x14ac:dyDescent="0.25">
      <c r="A8063" s="5" t="s">
        <v>249</v>
      </c>
      <c r="B8063" s="3" t="s">
        <v>246</v>
      </c>
      <c r="C8063" s="3" t="s">
        <v>181</v>
      </c>
      <c r="D8063" s="4">
        <v>70562.292544970405</v>
      </c>
      <c r="E8063" t="str">
        <f t="shared" si="250"/>
        <v>Oct</v>
      </c>
      <c r="F8063" t="str">
        <f t="shared" si="251"/>
        <v>2025</v>
      </c>
    </row>
    <row r="8064" spans="1:6" x14ac:dyDescent="0.25">
      <c r="A8064" s="5" t="s">
        <v>249</v>
      </c>
      <c r="B8064" s="3" t="s">
        <v>246</v>
      </c>
      <c r="C8064" s="3" t="s">
        <v>182</v>
      </c>
      <c r="D8064" s="4">
        <v>69700.312864658044</v>
      </c>
      <c r="E8064" t="str">
        <f t="shared" si="250"/>
        <v>Nov</v>
      </c>
      <c r="F8064" t="str">
        <f t="shared" si="251"/>
        <v>2025</v>
      </c>
    </row>
    <row r="8065" spans="1:6" x14ac:dyDescent="0.25">
      <c r="A8065" s="5" t="s">
        <v>249</v>
      </c>
      <c r="B8065" s="3" t="s">
        <v>246</v>
      </c>
      <c r="C8065" s="3" t="s">
        <v>183</v>
      </c>
      <c r="D8065" s="4">
        <v>69159.413316884456</v>
      </c>
      <c r="E8065" t="str">
        <f t="shared" si="250"/>
        <v>Dec</v>
      </c>
      <c r="F8065" t="str">
        <f t="shared" si="251"/>
        <v>2025</v>
      </c>
    </row>
    <row r="8066" spans="1:6" x14ac:dyDescent="0.25">
      <c r="A8066" s="5" t="s">
        <v>249</v>
      </c>
      <c r="B8066" s="3" t="s">
        <v>246</v>
      </c>
      <c r="C8066" s="3" t="s">
        <v>184</v>
      </c>
      <c r="D8066" s="4">
        <v>68153.56288095846</v>
      </c>
      <c r="E8066" t="str">
        <f t="shared" si="250"/>
        <v>Jan</v>
      </c>
      <c r="F8066" t="str">
        <f t="shared" si="251"/>
        <v>2026</v>
      </c>
    </row>
    <row r="8067" spans="1:6" x14ac:dyDescent="0.25">
      <c r="A8067" s="5" t="s">
        <v>249</v>
      </c>
      <c r="B8067" s="3" t="s">
        <v>246</v>
      </c>
      <c r="C8067" s="3" t="s">
        <v>185</v>
      </c>
      <c r="D8067" s="4">
        <v>67308.346924248166</v>
      </c>
      <c r="E8067" t="str">
        <f t="shared" ref="E8067:E8130" si="252">MID(C8067,1,3)</f>
        <v>Feb</v>
      </c>
      <c r="F8067" t="str">
        <f t="shared" ref="F8067:F8130" si="253">MID(C8067,5,4)</f>
        <v>2026</v>
      </c>
    </row>
    <row r="8068" spans="1:6" x14ac:dyDescent="0.25">
      <c r="A8068" s="5" t="s">
        <v>249</v>
      </c>
      <c r="B8068" s="3" t="s">
        <v>246</v>
      </c>
      <c r="C8068" s="3" t="s">
        <v>186</v>
      </c>
      <c r="D8068" s="4">
        <v>66755.322641963081</v>
      </c>
      <c r="E8068" t="str">
        <f t="shared" si="252"/>
        <v>Mar</v>
      </c>
      <c r="F8068" t="str">
        <f t="shared" si="253"/>
        <v>2026</v>
      </c>
    </row>
    <row r="8069" spans="1:6" x14ac:dyDescent="0.25">
      <c r="A8069" s="5" t="s">
        <v>249</v>
      </c>
      <c r="B8069" s="3" t="s">
        <v>246</v>
      </c>
      <c r="C8069" s="3" t="s">
        <v>187</v>
      </c>
      <c r="D8069" s="4">
        <v>65720.410283620338</v>
      </c>
      <c r="E8069" t="str">
        <f t="shared" si="252"/>
        <v>Apr</v>
      </c>
      <c r="F8069" t="str">
        <f t="shared" si="253"/>
        <v>2026</v>
      </c>
    </row>
    <row r="8070" spans="1:6" x14ac:dyDescent="0.25">
      <c r="A8070" s="5" t="s">
        <v>249</v>
      </c>
      <c r="B8070" s="3" t="s">
        <v>246</v>
      </c>
      <c r="C8070" s="3" t="s">
        <v>189</v>
      </c>
      <c r="D8070" s="4">
        <v>64958.739571412705</v>
      </c>
      <c r="E8070" t="str">
        <f t="shared" si="252"/>
        <v>May</v>
      </c>
      <c r="F8070" t="str">
        <f t="shared" si="253"/>
        <v>2026</v>
      </c>
    </row>
    <row r="8071" spans="1:6" x14ac:dyDescent="0.25">
      <c r="A8071" s="5" t="s">
        <v>249</v>
      </c>
      <c r="B8071" s="3" t="s">
        <v>246</v>
      </c>
      <c r="C8071" s="3" t="s">
        <v>191</v>
      </c>
      <c r="D8071" s="4">
        <v>64203.548371630648</v>
      </c>
      <c r="E8071" t="str">
        <f t="shared" si="252"/>
        <v>Jun</v>
      </c>
      <c r="F8071" t="str">
        <f t="shared" si="253"/>
        <v>2026</v>
      </c>
    </row>
    <row r="8072" spans="1:6" x14ac:dyDescent="0.25">
      <c r="A8072" s="5" t="s">
        <v>249</v>
      </c>
      <c r="B8072" s="3" t="s">
        <v>246</v>
      </c>
      <c r="C8072" s="3" t="s">
        <v>192</v>
      </c>
      <c r="D8072" s="4">
        <v>63463.096632968649</v>
      </c>
      <c r="E8072" t="str">
        <f t="shared" si="252"/>
        <v>Jul</v>
      </c>
      <c r="F8072" t="str">
        <f t="shared" si="253"/>
        <v>2026</v>
      </c>
    </row>
    <row r="8073" spans="1:6" x14ac:dyDescent="0.25">
      <c r="A8073" s="5" t="s">
        <v>249</v>
      </c>
      <c r="B8073" s="3" t="s">
        <v>246</v>
      </c>
      <c r="C8073" s="3" t="s">
        <v>193</v>
      </c>
      <c r="D8073" s="4">
        <v>62708.920419125963</v>
      </c>
      <c r="E8073" t="str">
        <f t="shared" si="252"/>
        <v>Aug</v>
      </c>
      <c r="F8073" t="str">
        <f t="shared" si="253"/>
        <v>2026</v>
      </c>
    </row>
    <row r="8074" spans="1:6" x14ac:dyDescent="0.25">
      <c r="A8074" s="5" t="s">
        <v>249</v>
      </c>
      <c r="B8074" s="3" t="s">
        <v>246</v>
      </c>
      <c r="C8074" s="3" t="s">
        <v>194</v>
      </c>
      <c r="D8074" s="4">
        <v>61976.228538446623</v>
      </c>
      <c r="E8074" t="str">
        <f t="shared" si="252"/>
        <v>Sep</v>
      </c>
      <c r="F8074" t="str">
        <f t="shared" si="253"/>
        <v>2026</v>
      </c>
    </row>
    <row r="8075" spans="1:6" x14ac:dyDescent="0.25">
      <c r="A8075" s="5" t="s">
        <v>249</v>
      </c>
      <c r="B8075" s="3" t="s">
        <v>246</v>
      </c>
      <c r="C8075" s="3" t="s">
        <v>195</v>
      </c>
      <c r="D8075" s="4">
        <v>61234.442827090097</v>
      </c>
      <c r="E8075" t="str">
        <f t="shared" si="252"/>
        <v>Oct</v>
      </c>
      <c r="F8075" t="str">
        <f t="shared" si="253"/>
        <v>2026</v>
      </c>
    </row>
    <row r="8076" spans="1:6" x14ac:dyDescent="0.25">
      <c r="A8076" s="5" t="s">
        <v>249</v>
      </c>
      <c r="B8076" s="3" t="s">
        <v>246</v>
      </c>
      <c r="C8076" s="3" t="s">
        <v>196</v>
      </c>
      <c r="D8076" s="4">
        <v>60511.304560972756</v>
      </c>
      <c r="E8076" t="str">
        <f t="shared" si="252"/>
        <v>Nov</v>
      </c>
      <c r="F8076" t="str">
        <f t="shared" si="253"/>
        <v>2026</v>
      </c>
    </row>
    <row r="8077" spans="1:6" x14ac:dyDescent="0.25">
      <c r="A8077" s="5" t="s">
        <v>249</v>
      </c>
      <c r="B8077" s="3" t="s">
        <v>246</v>
      </c>
      <c r="C8077" s="3" t="s">
        <v>197</v>
      </c>
      <c r="D8077" s="4">
        <v>60015.418985463853</v>
      </c>
      <c r="E8077" t="str">
        <f t="shared" si="252"/>
        <v>Dec</v>
      </c>
      <c r="F8077" t="str">
        <f t="shared" si="253"/>
        <v>2026</v>
      </c>
    </row>
    <row r="8078" spans="1:6" x14ac:dyDescent="0.25">
      <c r="A8078" s="5" t="s">
        <v>249</v>
      </c>
      <c r="B8078" s="3" t="s">
        <v>246</v>
      </c>
      <c r="C8078" s="3" t="s">
        <v>198</v>
      </c>
      <c r="D8078" s="4">
        <v>59092.814830423922</v>
      </c>
      <c r="E8078" t="str">
        <f t="shared" si="252"/>
        <v>Jan</v>
      </c>
      <c r="F8078" t="str">
        <f t="shared" si="253"/>
        <v>2027</v>
      </c>
    </row>
    <row r="8079" spans="1:6" x14ac:dyDescent="0.25">
      <c r="A8079" s="5" t="s">
        <v>249</v>
      </c>
      <c r="B8079" s="3" t="s">
        <v>246</v>
      </c>
      <c r="C8079" s="3" t="s">
        <v>199</v>
      </c>
      <c r="D8079" s="4">
        <v>58321.67514331211</v>
      </c>
      <c r="E8079" t="str">
        <f t="shared" si="252"/>
        <v>Feb</v>
      </c>
      <c r="F8079" t="str">
        <f t="shared" si="253"/>
        <v>2027</v>
      </c>
    </row>
    <row r="8080" spans="1:6" x14ac:dyDescent="0.25">
      <c r="A8080" s="5" t="s">
        <v>249</v>
      </c>
      <c r="B8080" s="3" t="s">
        <v>246</v>
      </c>
      <c r="C8080" s="3" t="s">
        <v>200</v>
      </c>
      <c r="D8080" s="4">
        <v>57838.204525846159</v>
      </c>
      <c r="E8080" t="str">
        <f t="shared" si="252"/>
        <v>Mar</v>
      </c>
      <c r="F8080" t="str">
        <f t="shared" si="253"/>
        <v>2027</v>
      </c>
    </row>
    <row r="8081" spans="1:6" x14ac:dyDescent="0.25">
      <c r="A8081" s="5" t="s">
        <v>249</v>
      </c>
      <c r="B8081" s="3" t="s">
        <v>246</v>
      </c>
      <c r="C8081" s="3" t="s">
        <v>201</v>
      </c>
      <c r="D8081" s="4">
        <v>56686.741876469423</v>
      </c>
      <c r="E8081" t="str">
        <f t="shared" si="252"/>
        <v>Apr</v>
      </c>
      <c r="F8081" t="str">
        <f t="shared" si="253"/>
        <v>2027</v>
      </c>
    </row>
    <row r="8082" spans="1:6" x14ac:dyDescent="0.25">
      <c r="A8082" s="5" t="s">
        <v>249</v>
      </c>
      <c r="B8082" s="3" t="s">
        <v>246</v>
      </c>
      <c r="C8082" s="3" t="s">
        <v>202</v>
      </c>
      <c r="D8082" s="4">
        <v>56005.714183106917</v>
      </c>
      <c r="E8082" t="str">
        <f t="shared" si="252"/>
        <v>May</v>
      </c>
      <c r="F8082" t="str">
        <f t="shared" si="253"/>
        <v>2027</v>
      </c>
    </row>
    <row r="8083" spans="1:6" x14ac:dyDescent="0.25">
      <c r="A8083" s="5" t="s">
        <v>249</v>
      </c>
      <c r="B8083" s="3" t="s">
        <v>246</v>
      </c>
      <c r="C8083" s="3" t="s">
        <v>203</v>
      </c>
      <c r="D8083" s="4">
        <v>55331.972475459806</v>
      </c>
      <c r="E8083" t="str">
        <f t="shared" si="252"/>
        <v>Jun</v>
      </c>
      <c r="F8083" t="str">
        <f t="shared" si="253"/>
        <v>2027</v>
      </c>
    </row>
    <row r="8084" spans="1:6" x14ac:dyDescent="0.25">
      <c r="A8084" s="5" t="s">
        <v>249</v>
      </c>
      <c r="B8084" s="3" t="s">
        <v>246</v>
      </c>
      <c r="C8084" s="3" t="s">
        <v>204</v>
      </c>
      <c r="D8084" s="4">
        <v>54639.646743686841</v>
      </c>
      <c r="E8084" t="str">
        <f t="shared" si="252"/>
        <v>Jul</v>
      </c>
      <c r="F8084" t="str">
        <f t="shared" si="253"/>
        <v>2027</v>
      </c>
    </row>
    <row r="8085" spans="1:6" x14ac:dyDescent="0.25">
      <c r="A8085" s="5" t="s">
        <v>249</v>
      </c>
      <c r="B8085" s="3" t="s">
        <v>246</v>
      </c>
      <c r="C8085" s="3" t="s">
        <v>205</v>
      </c>
      <c r="D8085" s="4">
        <v>53952.862678505029</v>
      </c>
      <c r="E8085" t="str">
        <f t="shared" si="252"/>
        <v>Aug</v>
      </c>
      <c r="F8085" t="str">
        <f t="shared" si="253"/>
        <v>2027</v>
      </c>
    </row>
    <row r="8086" spans="1:6" x14ac:dyDescent="0.25">
      <c r="A8086" s="5" t="s">
        <v>249</v>
      </c>
      <c r="B8086" s="3" t="s">
        <v>246</v>
      </c>
      <c r="C8086" s="3" t="s">
        <v>206</v>
      </c>
      <c r="D8086" s="4">
        <v>53237.840089566089</v>
      </c>
      <c r="E8086" t="str">
        <f t="shared" si="252"/>
        <v>Sep</v>
      </c>
      <c r="F8086" t="str">
        <f t="shared" si="253"/>
        <v>2027</v>
      </c>
    </row>
    <row r="8087" spans="1:6" x14ac:dyDescent="0.25">
      <c r="A8087" s="5" t="s">
        <v>249</v>
      </c>
      <c r="B8087" s="3" t="s">
        <v>246</v>
      </c>
      <c r="C8087" s="3" t="s">
        <v>207</v>
      </c>
      <c r="D8087" s="4">
        <v>562.2235814029616</v>
      </c>
      <c r="E8087" t="str">
        <f t="shared" si="252"/>
        <v>Oct</v>
      </c>
      <c r="F8087" t="str">
        <f t="shared" si="253"/>
        <v>2027</v>
      </c>
    </row>
    <row r="8088" spans="1:6" x14ac:dyDescent="0.25">
      <c r="A8088" s="5" t="s">
        <v>250</v>
      </c>
      <c r="B8088" s="3" t="s">
        <v>3</v>
      </c>
      <c r="C8088" s="3" t="s">
        <v>4</v>
      </c>
      <c r="D8088" s="4">
        <v>669682.46726187074</v>
      </c>
      <c r="E8088" t="str">
        <f t="shared" si="252"/>
        <v>Jan</v>
      </c>
      <c r="F8088" t="str">
        <f t="shared" si="253"/>
        <v>2011</v>
      </c>
    </row>
    <row r="8089" spans="1:6" x14ac:dyDescent="0.25">
      <c r="A8089" s="5" t="s">
        <v>250</v>
      </c>
      <c r="B8089" s="3" t="s">
        <v>3</v>
      </c>
      <c r="C8089" s="3" t="s">
        <v>5</v>
      </c>
      <c r="D8089" s="4">
        <v>1495167.0069027515</v>
      </c>
      <c r="E8089" t="str">
        <f t="shared" si="252"/>
        <v>Feb</v>
      </c>
      <c r="F8089" t="str">
        <f t="shared" si="253"/>
        <v>2011</v>
      </c>
    </row>
    <row r="8090" spans="1:6" x14ac:dyDescent="0.25">
      <c r="A8090" s="5" t="s">
        <v>250</v>
      </c>
      <c r="B8090" s="3" t="s">
        <v>3</v>
      </c>
      <c r="C8090" s="3" t="s">
        <v>6</v>
      </c>
      <c r="D8090" s="4">
        <v>1982407.9191729771</v>
      </c>
      <c r="E8090" t="str">
        <f t="shared" si="252"/>
        <v>Mar</v>
      </c>
      <c r="F8090" t="str">
        <f t="shared" si="253"/>
        <v>2011</v>
      </c>
    </row>
    <row r="8091" spans="1:6" x14ac:dyDescent="0.25">
      <c r="A8091" s="5" t="s">
        <v>250</v>
      </c>
      <c r="B8091" s="3" t="s">
        <v>3</v>
      </c>
      <c r="C8091" s="3" t="s">
        <v>7</v>
      </c>
      <c r="D8091" s="4">
        <v>1197207.2022521324</v>
      </c>
      <c r="E8091" t="str">
        <f t="shared" si="252"/>
        <v>Apr</v>
      </c>
      <c r="F8091" t="str">
        <f t="shared" si="253"/>
        <v>2011</v>
      </c>
    </row>
    <row r="8092" spans="1:6" x14ac:dyDescent="0.25">
      <c r="A8092" s="5" t="s">
        <v>250</v>
      </c>
      <c r="B8092" s="3" t="s">
        <v>3</v>
      </c>
      <c r="C8092" s="3" t="s">
        <v>8</v>
      </c>
      <c r="D8092" s="4">
        <v>1101302.9162795641</v>
      </c>
      <c r="E8092" t="str">
        <f t="shared" si="252"/>
        <v>May</v>
      </c>
      <c r="F8092" t="str">
        <f t="shared" si="253"/>
        <v>2011</v>
      </c>
    </row>
    <row r="8093" spans="1:6" x14ac:dyDescent="0.25">
      <c r="A8093" s="5" t="s">
        <v>250</v>
      </c>
      <c r="B8093" s="3" t="s">
        <v>3</v>
      </c>
      <c r="C8093" s="3" t="s">
        <v>9</v>
      </c>
      <c r="D8093" s="4">
        <v>1173764.6944743299</v>
      </c>
      <c r="E8093" t="str">
        <f t="shared" si="252"/>
        <v>Jun</v>
      </c>
      <c r="F8093" t="str">
        <f t="shared" si="253"/>
        <v>2011</v>
      </c>
    </row>
    <row r="8094" spans="1:6" x14ac:dyDescent="0.25">
      <c r="A8094" s="5" t="s">
        <v>250</v>
      </c>
      <c r="B8094" s="3" t="s">
        <v>3</v>
      </c>
      <c r="C8094" s="3" t="s">
        <v>10</v>
      </c>
      <c r="D8094" s="4">
        <v>1282596.2813668787</v>
      </c>
      <c r="E8094" t="str">
        <f t="shared" si="252"/>
        <v>Jul</v>
      </c>
      <c r="F8094" t="str">
        <f t="shared" si="253"/>
        <v>2011</v>
      </c>
    </row>
    <row r="8095" spans="1:6" x14ac:dyDescent="0.25">
      <c r="A8095" s="5" t="s">
        <v>250</v>
      </c>
      <c r="B8095" s="3" t="s">
        <v>3</v>
      </c>
      <c r="C8095" s="3" t="s">
        <v>11</v>
      </c>
      <c r="D8095" s="4">
        <v>1182884.7637674685</v>
      </c>
      <c r="E8095" t="str">
        <f t="shared" si="252"/>
        <v>Aug</v>
      </c>
      <c r="F8095" t="str">
        <f t="shared" si="253"/>
        <v>2011</v>
      </c>
    </row>
    <row r="8096" spans="1:6" x14ac:dyDescent="0.25">
      <c r="A8096" s="5" t="s">
        <v>250</v>
      </c>
      <c r="B8096" s="3" t="s">
        <v>3</v>
      </c>
      <c r="C8096" s="3" t="s">
        <v>12</v>
      </c>
      <c r="D8096" s="4">
        <v>1144166.72986685</v>
      </c>
      <c r="E8096" t="str">
        <f t="shared" si="252"/>
        <v>Sep</v>
      </c>
      <c r="F8096" t="str">
        <f t="shared" si="253"/>
        <v>2011</v>
      </c>
    </row>
    <row r="8097" spans="1:6" x14ac:dyDescent="0.25">
      <c r="A8097" s="5" t="s">
        <v>250</v>
      </c>
      <c r="B8097" s="3" t="s">
        <v>3</v>
      </c>
      <c r="C8097" s="3" t="s">
        <v>13</v>
      </c>
      <c r="D8097" s="4">
        <v>1125411.3899149387</v>
      </c>
      <c r="E8097" t="str">
        <f t="shared" si="252"/>
        <v>Oct</v>
      </c>
      <c r="F8097" t="str">
        <f t="shared" si="253"/>
        <v>2011</v>
      </c>
    </row>
    <row r="8098" spans="1:6" x14ac:dyDescent="0.25">
      <c r="A8098" s="5" t="s">
        <v>250</v>
      </c>
      <c r="B8098" s="3" t="s">
        <v>3</v>
      </c>
      <c r="C8098" s="3" t="s">
        <v>14</v>
      </c>
      <c r="D8098" s="4">
        <v>1142535.2416416863</v>
      </c>
      <c r="E8098" t="str">
        <f t="shared" si="252"/>
        <v>Nov</v>
      </c>
      <c r="F8098" t="str">
        <f t="shared" si="253"/>
        <v>2011</v>
      </c>
    </row>
    <row r="8099" spans="1:6" x14ac:dyDescent="0.25">
      <c r="A8099" s="5" t="s">
        <v>250</v>
      </c>
      <c r="B8099" s="3" t="s">
        <v>3</v>
      </c>
      <c r="C8099" s="3" t="s">
        <v>15</v>
      </c>
      <c r="D8099" s="4">
        <v>1092141.6246644694</v>
      </c>
      <c r="E8099" t="str">
        <f t="shared" si="252"/>
        <v>Dec</v>
      </c>
      <c r="F8099" t="str">
        <f t="shared" si="253"/>
        <v>2011</v>
      </c>
    </row>
    <row r="8100" spans="1:6" x14ac:dyDescent="0.25">
      <c r="A8100" s="5" t="s">
        <v>250</v>
      </c>
      <c r="B8100" s="3" t="s">
        <v>3</v>
      </c>
      <c r="C8100" s="3" t="s">
        <v>16</v>
      </c>
      <c r="D8100" s="4">
        <v>1096336.2758987895</v>
      </c>
      <c r="E8100" t="str">
        <f t="shared" si="252"/>
        <v>Jan</v>
      </c>
      <c r="F8100" t="str">
        <f t="shared" si="253"/>
        <v>2012</v>
      </c>
    </row>
    <row r="8101" spans="1:6" x14ac:dyDescent="0.25">
      <c r="A8101" s="5" t="s">
        <v>250</v>
      </c>
      <c r="B8101" s="3" t="s">
        <v>3</v>
      </c>
      <c r="C8101" s="3" t="s">
        <v>17</v>
      </c>
      <c r="D8101" s="4">
        <v>1069176.5227002082</v>
      </c>
      <c r="E8101" t="str">
        <f t="shared" si="252"/>
        <v>Feb</v>
      </c>
      <c r="F8101" t="str">
        <f t="shared" si="253"/>
        <v>2012</v>
      </c>
    </row>
    <row r="8102" spans="1:6" x14ac:dyDescent="0.25">
      <c r="A8102" s="5" t="s">
        <v>250</v>
      </c>
      <c r="B8102" s="3" t="s">
        <v>3</v>
      </c>
      <c r="C8102" s="3" t="s">
        <v>18</v>
      </c>
      <c r="D8102" s="4">
        <v>1066619.2926356699</v>
      </c>
      <c r="E8102" t="str">
        <f t="shared" si="252"/>
        <v>Mar</v>
      </c>
      <c r="F8102" t="str">
        <f t="shared" si="253"/>
        <v>2012</v>
      </c>
    </row>
    <row r="8103" spans="1:6" x14ac:dyDescent="0.25">
      <c r="A8103" s="5" t="s">
        <v>250</v>
      </c>
      <c r="B8103" s="3" t="s">
        <v>3</v>
      </c>
      <c r="C8103" s="3" t="s">
        <v>19</v>
      </c>
      <c r="D8103" s="4">
        <v>1059798.702520496</v>
      </c>
      <c r="E8103" t="str">
        <f t="shared" si="252"/>
        <v>Apr</v>
      </c>
      <c r="F8103" t="str">
        <f t="shared" si="253"/>
        <v>2012</v>
      </c>
    </row>
    <row r="8104" spans="1:6" x14ac:dyDescent="0.25">
      <c r="A8104" s="5" t="s">
        <v>250</v>
      </c>
      <c r="B8104" s="3" t="s">
        <v>3</v>
      </c>
      <c r="C8104" s="3" t="s">
        <v>20</v>
      </c>
      <c r="D8104" s="4">
        <v>1034911.6130601867</v>
      </c>
      <c r="E8104" t="str">
        <f t="shared" si="252"/>
        <v>May</v>
      </c>
      <c r="F8104" t="str">
        <f t="shared" si="253"/>
        <v>2012</v>
      </c>
    </row>
    <row r="8105" spans="1:6" x14ac:dyDescent="0.25">
      <c r="A8105" s="5" t="s">
        <v>250</v>
      </c>
      <c r="B8105" s="3" t="s">
        <v>3</v>
      </c>
      <c r="C8105" s="3" t="s">
        <v>21</v>
      </c>
      <c r="D8105" s="4">
        <v>976196.21220893005</v>
      </c>
      <c r="E8105" t="str">
        <f t="shared" si="252"/>
        <v>Jun</v>
      </c>
      <c r="F8105" t="str">
        <f t="shared" si="253"/>
        <v>2012</v>
      </c>
    </row>
    <row r="8106" spans="1:6" x14ac:dyDescent="0.25">
      <c r="A8106" s="5" t="s">
        <v>250</v>
      </c>
      <c r="B8106" s="3" t="s">
        <v>3</v>
      </c>
      <c r="C8106" s="3" t="s">
        <v>22</v>
      </c>
      <c r="D8106" s="4">
        <v>875827.39726001571</v>
      </c>
      <c r="E8106" t="str">
        <f t="shared" si="252"/>
        <v>Jul</v>
      </c>
      <c r="F8106" t="str">
        <f t="shared" si="253"/>
        <v>2012</v>
      </c>
    </row>
    <row r="8107" spans="1:6" x14ac:dyDescent="0.25">
      <c r="A8107" s="5" t="s">
        <v>250</v>
      </c>
      <c r="B8107" s="3" t="s">
        <v>3</v>
      </c>
      <c r="C8107" s="3" t="s">
        <v>23</v>
      </c>
      <c r="D8107" s="4">
        <v>767759.02768392244</v>
      </c>
      <c r="E8107" t="str">
        <f t="shared" si="252"/>
        <v>Aug</v>
      </c>
      <c r="F8107" t="str">
        <f t="shared" si="253"/>
        <v>2012</v>
      </c>
    </row>
    <row r="8108" spans="1:6" x14ac:dyDescent="0.25">
      <c r="A8108" s="5" t="s">
        <v>250</v>
      </c>
      <c r="B8108" s="3" t="s">
        <v>3</v>
      </c>
      <c r="C8108" s="3" t="s">
        <v>24</v>
      </c>
      <c r="D8108" s="4">
        <v>726712.20621130639</v>
      </c>
      <c r="E8108" t="str">
        <f t="shared" si="252"/>
        <v>Sep</v>
      </c>
      <c r="F8108" t="str">
        <f t="shared" si="253"/>
        <v>2012</v>
      </c>
    </row>
    <row r="8109" spans="1:6" x14ac:dyDescent="0.25">
      <c r="A8109" s="5" t="s">
        <v>250</v>
      </c>
      <c r="B8109" s="3" t="s">
        <v>3</v>
      </c>
      <c r="C8109" s="3" t="s">
        <v>25</v>
      </c>
      <c r="D8109" s="4">
        <v>706761.19015911291</v>
      </c>
      <c r="E8109" t="str">
        <f t="shared" si="252"/>
        <v>Oct</v>
      </c>
      <c r="F8109" t="str">
        <f t="shared" si="253"/>
        <v>2012</v>
      </c>
    </row>
    <row r="8110" spans="1:6" x14ac:dyDescent="0.25">
      <c r="A8110" s="5" t="s">
        <v>250</v>
      </c>
      <c r="B8110" s="3" t="s">
        <v>3</v>
      </c>
      <c r="C8110" s="3" t="s">
        <v>26</v>
      </c>
      <c r="D8110" s="4">
        <v>914398.05675889563</v>
      </c>
      <c r="E8110" t="str">
        <f t="shared" si="252"/>
        <v>Nov</v>
      </c>
      <c r="F8110" t="str">
        <f t="shared" si="253"/>
        <v>2012</v>
      </c>
    </row>
    <row r="8111" spans="1:6" x14ac:dyDescent="0.25">
      <c r="A8111" s="5" t="s">
        <v>250</v>
      </c>
      <c r="B8111" s="3" t="s">
        <v>3</v>
      </c>
      <c r="C8111" s="3" t="s">
        <v>27</v>
      </c>
      <c r="D8111" s="4">
        <v>864704.8204690289</v>
      </c>
      <c r="E8111" t="str">
        <f t="shared" si="252"/>
        <v>Dec</v>
      </c>
      <c r="F8111" t="str">
        <f t="shared" si="253"/>
        <v>2012</v>
      </c>
    </row>
    <row r="8112" spans="1:6" x14ac:dyDescent="0.25">
      <c r="A8112" s="5" t="s">
        <v>250</v>
      </c>
      <c r="B8112" s="3" t="s">
        <v>3</v>
      </c>
      <c r="C8112" s="3" t="s">
        <v>28</v>
      </c>
      <c r="D8112" s="4">
        <v>832759.55836557469</v>
      </c>
      <c r="E8112" t="str">
        <f t="shared" si="252"/>
        <v>Jan</v>
      </c>
      <c r="F8112" t="str">
        <f t="shared" si="253"/>
        <v>2013</v>
      </c>
    </row>
    <row r="8113" spans="1:6" x14ac:dyDescent="0.25">
      <c r="A8113" s="5" t="s">
        <v>250</v>
      </c>
      <c r="B8113" s="3" t="s">
        <v>3</v>
      </c>
      <c r="C8113" s="3" t="s">
        <v>29</v>
      </c>
      <c r="D8113" s="4">
        <v>782955.49779988127</v>
      </c>
      <c r="E8113" t="str">
        <f t="shared" si="252"/>
        <v>Feb</v>
      </c>
      <c r="F8113" t="str">
        <f t="shared" si="253"/>
        <v>2013</v>
      </c>
    </row>
    <row r="8114" spans="1:6" x14ac:dyDescent="0.25">
      <c r="A8114" s="5" t="s">
        <v>250</v>
      </c>
      <c r="B8114" s="3" t="s">
        <v>3</v>
      </c>
      <c r="C8114" s="3" t="s">
        <v>30</v>
      </c>
      <c r="D8114" s="4">
        <v>750112.94810406864</v>
      </c>
      <c r="E8114" t="str">
        <f t="shared" si="252"/>
        <v>Mar</v>
      </c>
      <c r="F8114" t="str">
        <f t="shared" si="253"/>
        <v>2013</v>
      </c>
    </row>
    <row r="8115" spans="1:6" x14ac:dyDescent="0.25">
      <c r="A8115" s="5" t="s">
        <v>250</v>
      </c>
      <c r="B8115" s="3" t="s">
        <v>3</v>
      </c>
      <c r="C8115" s="3" t="s">
        <v>31</v>
      </c>
      <c r="D8115" s="4">
        <v>725885.54108619434</v>
      </c>
      <c r="E8115" t="str">
        <f t="shared" si="252"/>
        <v>Apr</v>
      </c>
      <c r="F8115" t="str">
        <f t="shared" si="253"/>
        <v>2013</v>
      </c>
    </row>
    <row r="8116" spans="1:6" x14ac:dyDescent="0.25">
      <c r="A8116" s="5" t="s">
        <v>250</v>
      </c>
      <c r="B8116" s="3" t="s">
        <v>3</v>
      </c>
      <c r="C8116" s="3" t="s">
        <v>32</v>
      </c>
      <c r="D8116" s="4">
        <v>713138.60166283243</v>
      </c>
      <c r="E8116" t="str">
        <f t="shared" si="252"/>
        <v>May</v>
      </c>
      <c r="F8116" t="str">
        <f t="shared" si="253"/>
        <v>2013</v>
      </c>
    </row>
    <row r="8117" spans="1:6" x14ac:dyDescent="0.25">
      <c r="A8117" s="5" t="s">
        <v>250</v>
      </c>
      <c r="B8117" s="3" t="s">
        <v>3</v>
      </c>
      <c r="C8117" s="3" t="s">
        <v>33</v>
      </c>
      <c r="D8117" s="4">
        <v>679837.12918069132</v>
      </c>
      <c r="E8117" t="str">
        <f t="shared" si="252"/>
        <v>Jun</v>
      </c>
      <c r="F8117" t="str">
        <f t="shared" si="253"/>
        <v>2013</v>
      </c>
    </row>
    <row r="8118" spans="1:6" x14ac:dyDescent="0.25">
      <c r="A8118" s="5" t="s">
        <v>250</v>
      </c>
      <c r="B8118" s="3" t="s">
        <v>3</v>
      </c>
      <c r="C8118" s="3" t="s">
        <v>34</v>
      </c>
      <c r="D8118" s="4">
        <v>650355.21631106886</v>
      </c>
      <c r="E8118" t="str">
        <f t="shared" si="252"/>
        <v>Jul</v>
      </c>
      <c r="F8118" t="str">
        <f t="shared" si="253"/>
        <v>2013</v>
      </c>
    </row>
    <row r="8119" spans="1:6" x14ac:dyDescent="0.25">
      <c r="A8119" s="5" t="s">
        <v>250</v>
      </c>
      <c r="B8119" s="3" t="s">
        <v>3</v>
      </c>
      <c r="C8119" s="3" t="s">
        <v>35</v>
      </c>
      <c r="D8119" s="4">
        <v>622959.67733774625</v>
      </c>
      <c r="E8119" t="str">
        <f t="shared" si="252"/>
        <v>Aug</v>
      </c>
      <c r="F8119" t="str">
        <f t="shared" si="253"/>
        <v>2013</v>
      </c>
    </row>
    <row r="8120" spans="1:6" x14ac:dyDescent="0.25">
      <c r="A8120" s="5" t="s">
        <v>250</v>
      </c>
      <c r="B8120" s="3" t="s">
        <v>3</v>
      </c>
      <c r="C8120" s="3" t="s">
        <v>36</v>
      </c>
      <c r="D8120" s="4">
        <v>598303.27925392182</v>
      </c>
      <c r="E8120" t="str">
        <f t="shared" si="252"/>
        <v>Sep</v>
      </c>
      <c r="F8120" t="str">
        <f t="shared" si="253"/>
        <v>2013</v>
      </c>
    </row>
    <row r="8121" spans="1:6" x14ac:dyDescent="0.25">
      <c r="A8121" s="5" t="s">
        <v>250</v>
      </c>
      <c r="B8121" s="3" t="s">
        <v>3</v>
      </c>
      <c r="C8121" s="3" t="s">
        <v>37</v>
      </c>
      <c r="D8121" s="4">
        <v>573709.7526181112</v>
      </c>
      <c r="E8121" t="str">
        <f t="shared" si="252"/>
        <v>Oct</v>
      </c>
      <c r="F8121" t="str">
        <f t="shared" si="253"/>
        <v>2013</v>
      </c>
    </row>
    <row r="8122" spans="1:6" x14ac:dyDescent="0.25">
      <c r="A8122" s="5" t="s">
        <v>250</v>
      </c>
      <c r="B8122" s="3" t="s">
        <v>3</v>
      </c>
      <c r="C8122" s="3" t="s">
        <v>38</v>
      </c>
      <c r="D8122" s="4">
        <v>551147.47525001841</v>
      </c>
      <c r="E8122" t="str">
        <f t="shared" si="252"/>
        <v>Nov</v>
      </c>
      <c r="F8122" t="str">
        <f t="shared" si="253"/>
        <v>2013</v>
      </c>
    </row>
    <row r="8123" spans="1:6" x14ac:dyDescent="0.25">
      <c r="A8123" s="5" t="s">
        <v>250</v>
      </c>
      <c r="B8123" s="3" t="s">
        <v>3</v>
      </c>
      <c r="C8123" s="3" t="s">
        <v>39</v>
      </c>
      <c r="D8123" s="4">
        <v>528406.81811334728</v>
      </c>
      <c r="E8123" t="str">
        <f t="shared" si="252"/>
        <v>Dec</v>
      </c>
      <c r="F8123" t="str">
        <f t="shared" si="253"/>
        <v>2013</v>
      </c>
    </row>
    <row r="8124" spans="1:6" x14ac:dyDescent="0.25">
      <c r="A8124" s="5" t="s">
        <v>250</v>
      </c>
      <c r="B8124" s="3" t="s">
        <v>3</v>
      </c>
      <c r="C8124" s="3" t="s">
        <v>40</v>
      </c>
      <c r="D8124" s="4">
        <v>524818.40813814593</v>
      </c>
      <c r="E8124" t="str">
        <f t="shared" si="252"/>
        <v>Jan</v>
      </c>
      <c r="F8124" t="str">
        <f t="shared" si="253"/>
        <v>2014</v>
      </c>
    </row>
    <row r="8125" spans="1:6" x14ac:dyDescent="0.25">
      <c r="A8125" s="5" t="s">
        <v>250</v>
      </c>
      <c r="B8125" s="3" t="s">
        <v>3</v>
      </c>
      <c r="C8125" s="3" t="s">
        <v>41</v>
      </c>
      <c r="D8125" s="4">
        <v>468276.18933785905</v>
      </c>
      <c r="E8125" t="str">
        <f t="shared" si="252"/>
        <v>Feb</v>
      </c>
      <c r="F8125" t="str">
        <f t="shared" si="253"/>
        <v>2014</v>
      </c>
    </row>
    <row r="8126" spans="1:6" x14ac:dyDescent="0.25">
      <c r="A8126" s="5" t="s">
        <v>250</v>
      </c>
      <c r="B8126" s="3" t="s">
        <v>3</v>
      </c>
      <c r="C8126" s="3" t="s">
        <v>42</v>
      </c>
      <c r="D8126" s="4">
        <v>450305.13444586203</v>
      </c>
      <c r="E8126" t="str">
        <f t="shared" si="252"/>
        <v>Mar</v>
      </c>
      <c r="F8126" t="str">
        <f t="shared" si="253"/>
        <v>2014</v>
      </c>
    </row>
    <row r="8127" spans="1:6" x14ac:dyDescent="0.25">
      <c r="A8127" s="5" t="s">
        <v>250</v>
      </c>
      <c r="B8127" s="3" t="s">
        <v>3</v>
      </c>
      <c r="C8127" s="3" t="s">
        <v>43</v>
      </c>
      <c r="D8127" s="4">
        <v>443210.24992128735</v>
      </c>
      <c r="E8127" t="str">
        <f t="shared" si="252"/>
        <v>Apr</v>
      </c>
      <c r="F8127" t="str">
        <f t="shared" si="253"/>
        <v>2014</v>
      </c>
    </row>
    <row r="8128" spans="1:6" x14ac:dyDescent="0.25">
      <c r="A8128" s="5" t="s">
        <v>250</v>
      </c>
      <c r="B8128" s="3" t="s">
        <v>3</v>
      </c>
      <c r="C8128" s="3" t="s">
        <v>44</v>
      </c>
      <c r="D8128" s="4">
        <v>431115.03868564218</v>
      </c>
      <c r="E8128" t="str">
        <f t="shared" si="252"/>
        <v>May</v>
      </c>
      <c r="F8128" t="str">
        <f t="shared" si="253"/>
        <v>2014</v>
      </c>
    </row>
    <row r="8129" spans="1:6" x14ac:dyDescent="0.25">
      <c r="A8129" s="5" t="s">
        <v>250</v>
      </c>
      <c r="B8129" s="3" t="s">
        <v>3</v>
      </c>
      <c r="C8129" s="3" t="s">
        <v>45</v>
      </c>
      <c r="D8129" s="4">
        <v>416320.1634117192</v>
      </c>
      <c r="E8129" t="str">
        <f t="shared" si="252"/>
        <v>Jun</v>
      </c>
      <c r="F8129" t="str">
        <f t="shared" si="253"/>
        <v>2014</v>
      </c>
    </row>
    <row r="8130" spans="1:6" x14ac:dyDescent="0.25">
      <c r="A8130" s="5" t="s">
        <v>250</v>
      </c>
      <c r="B8130" s="3" t="s">
        <v>3</v>
      </c>
      <c r="C8130" s="3" t="s">
        <v>46</v>
      </c>
      <c r="D8130" s="4">
        <v>403276.66733291181</v>
      </c>
      <c r="E8130" t="str">
        <f t="shared" si="252"/>
        <v>Jul</v>
      </c>
      <c r="F8130" t="str">
        <f t="shared" si="253"/>
        <v>2014</v>
      </c>
    </row>
    <row r="8131" spans="1:6" x14ac:dyDescent="0.25">
      <c r="A8131" s="5" t="s">
        <v>250</v>
      </c>
      <c r="B8131" s="3" t="s">
        <v>3</v>
      </c>
      <c r="C8131" s="3" t="s">
        <v>47</v>
      </c>
      <c r="D8131" s="4">
        <v>391059.94806348305</v>
      </c>
      <c r="E8131" t="str">
        <f t="shared" ref="E8131:E8194" si="254">MID(C8131,1,3)</f>
        <v>Aug</v>
      </c>
      <c r="F8131" t="str">
        <f t="shared" ref="F8131:F8194" si="255">MID(C8131,5,4)</f>
        <v>2014</v>
      </c>
    </row>
    <row r="8132" spans="1:6" x14ac:dyDescent="0.25">
      <c r="A8132" s="5" t="s">
        <v>250</v>
      </c>
      <c r="B8132" s="3" t="s">
        <v>3</v>
      </c>
      <c r="C8132" s="3" t="s">
        <v>48</v>
      </c>
      <c r="D8132" s="4">
        <v>380209.0392902483</v>
      </c>
      <c r="E8132" t="str">
        <f t="shared" si="254"/>
        <v>Sep</v>
      </c>
      <c r="F8132" t="str">
        <f t="shared" si="255"/>
        <v>2014</v>
      </c>
    </row>
    <row r="8133" spans="1:6" x14ac:dyDescent="0.25">
      <c r="A8133" s="5" t="s">
        <v>250</v>
      </c>
      <c r="B8133" s="3" t="s">
        <v>3</v>
      </c>
      <c r="C8133" s="3" t="s">
        <v>49</v>
      </c>
      <c r="D8133" s="4">
        <v>370986.84324206127</v>
      </c>
      <c r="E8133" t="str">
        <f t="shared" si="254"/>
        <v>Oct</v>
      </c>
      <c r="F8133" t="str">
        <f t="shared" si="255"/>
        <v>2014</v>
      </c>
    </row>
    <row r="8134" spans="1:6" x14ac:dyDescent="0.25">
      <c r="A8134" s="5" t="s">
        <v>250</v>
      </c>
      <c r="B8134" s="3" t="s">
        <v>3</v>
      </c>
      <c r="C8134" s="3" t="s">
        <v>50</v>
      </c>
      <c r="D8134" s="4">
        <v>362312.30818130728</v>
      </c>
      <c r="E8134" t="str">
        <f t="shared" si="254"/>
        <v>Nov</v>
      </c>
      <c r="F8134" t="str">
        <f t="shared" si="255"/>
        <v>2014</v>
      </c>
    </row>
    <row r="8135" spans="1:6" x14ac:dyDescent="0.25">
      <c r="A8135" s="5" t="s">
        <v>250</v>
      </c>
      <c r="B8135" s="3" t="s">
        <v>3</v>
      </c>
      <c r="C8135" s="3" t="s">
        <v>51</v>
      </c>
      <c r="D8135" s="4">
        <v>354155.66608881491</v>
      </c>
      <c r="E8135" t="str">
        <f t="shared" si="254"/>
        <v>Dec</v>
      </c>
      <c r="F8135" t="str">
        <f t="shared" si="255"/>
        <v>2014</v>
      </c>
    </row>
    <row r="8136" spans="1:6" x14ac:dyDescent="0.25">
      <c r="A8136" s="5" t="s">
        <v>250</v>
      </c>
      <c r="B8136" s="3" t="s">
        <v>3</v>
      </c>
      <c r="C8136" s="3" t="s">
        <v>52</v>
      </c>
      <c r="D8136" s="4">
        <v>342718.32489219954</v>
      </c>
      <c r="E8136" t="str">
        <f t="shared" si="254"/>
        <v>Jan</v>
      </c>
      <c r="F8136" t="str">
        <f t="shared" si="255"/>
        <v>2015</v>
      </c>
    </row>
    <row r="8137" spans="1:6" x14ac:dyDescent="0.25">
      <c r="A8137" s="5" t="s">
        <v>250</v>
      </c>
      <c r="B8137" s="3" t="s">
        <v>3</v>
      </c>
      <c r="C8137" s="3" t="s">
        <v>53</v>
      </c>
      <c r="D8137" s="4">
        <v>330090.27990992478</v>
      </c>
      <c r="E8137" t="str">
        <f t="shared" si="254"/>
        <v>Feb</v>
      </c>
      <c r="F8137" t="str">
        <f t="shared" si="255"/>
        <v>2015</v>
      </c>
    </row>
    <row r="8138" spans="1:6" x14ac:dyDescent="0.25">
      <c r="A8138" s="5" t="s">
        <v>250</v>
      </c>
      <c r="B8138" s="3" t="s">
        <v>3</v>
      </c>
      <c r="C8138" s="3" t="s">
        <v>54</v>
      </c>
      <c r="D8138" s="4">
        <v>318080.39050266787</v>
      </c>
      <c r="E8138" t="str">
        <f t="shared" si="254"/>
        <v>Mar</v>
      </c>
      <c r="F8138" t="str">
        <f t="shared" si="255"/>
        <v>2015</v>
      </c>
    </row>
    <row r="8139" spans="1:6" x14ac:dyDescent="0.25">
      <c r="A8139" s="5" t="s">
        <v>250</v>
      </c>
      <c r="B8139" s="3" t="s">
        <v>3</v>
      </c>
      <c r="C8139" s="3" t="s">
        <v>55</v>
      </c>
      <c r="D8139" s="4">
        <v>306758.19225785771</v>
      </c>
      <c r="E8139" t="str">
        <f t="shared" si="254"/>
        <v>Apr</v>
      </c>
      <c r="F8139" t="str">
        <f t="shared" si="255"/>
        <v>2015</v>
      </c>
    </row>
    <row r="8140" spans="1:6" x14ac:dyDescent="0.25">
      <c r="A8140" s="5" t="s">
        <v>250</v>
      </c>
      <c r="B8140" s="3" t="s">
        <v>3</v>
      </c>
      <c r="C8140" s="3" t="s">
        <v>56</v>
      </c>
      <c r="D8140" s="4">
        <v>295952.95972001925</v>
      </c>
      <c r="E8140" t="str">
        <f t="shared" si="254"/>
        <v>May</v>
      </c>
      <c r="F8140" t="str">
        <f t="shared" si="255"/>
        <v>2015</v>
      </c>
    </row>
    <row r="8141" spans="1:6" x14ac:dyDescent="0.25">
      <c r="A8141" s="5" t="s">
        <v>250</v>
      </c>
      <c r="B8141" s="3" t="s">
        <v>3</v>
      </c>
      <c r="C8141" s="3" t="s">
        <v>57</v>
      </c>
      <c r="D8141" s="4">
        <v>285353.58415538445</v>
      </c>
      <c r="E8141" t="str">
        <f t="shared" si="254"/>
        <v>Jun</v>
      </c>
      <c r="F8141" t="str">
        <f t="shared" si="255"/>
        <v>2015</v>
      </c>
    </row>
    <row r="8142" spans="1:6" x14ac:dyDescent="0.25">
      <c r="A8142" s="5" t="s">
        <v>250</v>
      </c>
      <c r="B8142" s="3" t="s">
        <v>3</v>
      </c>
      <c r="C8142" s="3" t="s">
        <v>58</v>
      </c>
      <c r="D8142" s="4">
        <v>274845.5998462307</v>
      </c>
      <c r="E8142" t="str">
        <f t="shared" si="254"/>
        <v>Jul</v>
      </c>
      <c r="F8142" t="str">
        <f t="shared" si="255"/>
        <v>2015</v>
      </c>
    </row>
    <row r="8143" spans="1:6" x14ac:dyDescent="0.25">
      <c r="A8143" s="5" t="s">
        <v>250</v>
      </c>
      <c r="B8143" s="3" t="s">
        <v>3</v>
      </c>
      <c r="C8143" s="3" t="s">
        <v>59</v>
      </c>
      <c r="D8143" s="4">
        <v>265462.92292743555</v>
      </c>
      <c r="E8143" t="str">
        <f t="shared" si="254"/>
        <v>Aug</v>
      </c>
      <c r="F8143" t="str">
        <f t="shared" si="255"/>
        <v>2015</v>
      </c>
    </row>
    <row r="8144" spans="1:6" x14ac:dyDescent="0.25">
      <c r="A8144" s="5" t="s">
        <v>250</v>
      </c>
      <c r="B8144" s="3" t="s">
        <v>3</v>
      </c>
      <c r="C8144" s="3" t="s">
        <v>60</v>
      </c>
      <c r="D8144" s="4">
        <v>256114.48681586795</v>
      </c>
      <c r="E8144" t="str">
        <f t="shared" si="254"/>
        <v>Sep</v>
      </c>
      <c r="F8144" t="str">
        <f t="shared" si="255"/>
        <v>2015</v>
      </c>
    </row>
    <row r="8145" spans="1:6" x14ac:dyDescent="0.25">
      <c r="A8145" s="5" t="s">
        <v>250</v>
      </c>
      <c r="B8145" s="3" t="s">
        <v>3</v>
      </c>
      <c r="C8145" s="3" t="s">
        <v>61</v>
      </c>
      <c r="D8145" s="4">
        <v>246988.58244399351</v>
      </c>
      <c r="E8145" t="str">
        <f t="shared" si="254"/>
        <v>Oct</v>
      </c>
      <c r="F8145" t="str">
        <f t="shared" si="255"/>
        <v>2015</v>
      </c>
    </row>
    <row r="8146" spans="1:6" x14ac:dyDescent="0.25">
      <c r="A8146" s="5" t="s">
        <v>250</v>
      </c>
      <c r="B8146" s="3" t="s">
        <v>3</v>
      </c>
      <c r="C8146" s="3" t="s">
        <v>62</v>
      </c>
      <c r="D8146" s="4">
        <v>238977.22121663985</v>
      </c>
      <c r="E8146" t="str">
        <f t="shared" si="254"/>
        <v>Nov</v>
      </c>
      <c r="F8146" t="str">
        <f t="shared" si="255"/>
        <v>2015</v>
      </c>
    </row>
    <row r="8147" spans="1:6" x14ac:dyDescent="0.25">
      <c r="A8147" s="5" t="s">
        <v>250</v>
      </c>
      <c r="B8147" s="3" t="s">
        <v>3</v>
      </c>
      <c r="C8147" s="3" t="s">
        <v>63</v>
      </c>
      <c r="D8147" s="4">
        <v>231555.02467527281</v>
      </c>
      <c r="E8147" t="str">
        <f t="shared" si="254"/>
        <v>Dec</v>
      </c>
      <c r="F8147" t="str">
        <f t="shared" si="255"/>
        <v>2015</v>
      </c>
    </row>
    <row r="8148" spans="1:6" x14ac:dyDescent="0.25">
      <c r="A8148" s="5" t="s">
        <v>250</v>
      </c>
      <c r="B8148" s="3" t="s">
        <v>3</v>
      </c>
      <c r="C8148" s="3" t="s">
        <v>64</v>
      </c>
      <c r="D8148" s="4">
        <v>222834.46292898091</v>
      </c>
      <c r="E8148" t="str">
        <f t="shared" si="254"/>
        <v>Jan</v>
      </c>
      <c r="F8148" t="str">
        <f t="shared" si="255"/>
        <v>2016</v>
      </c>
    </row>
    <row r="8149" spans="1:6" x14ac:dyDescent="0.25">
      <c r="A8149" s="5" t="s">
        <v>250</v>
      </c>
      <c r="B8149" s="3" t="s">
        <v>3</v>
      </c>
      <c r="C8149" s="3" t="s">
        <v>65</v>
      </c>
      <c r="D8149" s="4">
        <v>214822.6881514132</v>
      </c>
      <c r="E8149" t="str">
        <f t="shared" si="254"/>
        <v>Feb</v>
      </c>
      <c r="F8149" t="str">
        <f t="shared" si="255"/>
        <v>2016</v>
      </c>
    </row>
    <row r="8150" spans="1:6" x14ac:dyDescent="0.25">
      <c r="A8150" s="5" t="s">
        <v>250</v>
      </c>
      <c r="B8150" s="3" t="s">
        <v>3</v>
      </c>
      <c r="C8150" s="3" t="s">
        <v>66</v>
      </c>
      <c r="D8150" s="4">
        <v>207416.98805597116</v>
      </c>
      <c r="E8150" t="str">
        <f t="shared" si="254"/>
        <v>Mar</v>
      </c>
      <c r="F8150" t="str">
        <f t="shared" si="255"/>
        <v>2016</v>
      </c>
    </row>
    <row r="8151" spans="1:6" x14ac:dyDescent="0.25">
      <c r="A8151" s="5" t="s">
        <v>250</v>
      </c>
      <c r="B8151" s="3" t="s">
        <v>3</v>
      </c>
      <c r="C8151" s="3" t="s">
        <v>67</v>
      </c>
      <c r="D8151" s="4">
        <v>201168.86508908795</v>
      </c>
      <c r="E8151" t="str">
        <f t="shared" si="254"/>
        <v>Apr</v>
      </c>
      <c r="F8151" t="str">
        <f t="shared" si="255"/>
        <v>2016</v>
      </c>
    </row>
    <row r="8152" spans="1:6" x14ac:dyDescent="0.25">
      <c r="A8152" s="5" t="s">
        <v>250</v>
      </c>
      <c r="B8152" s="3" t="s">
        <v>3</v>
      </c>
      <c r="C8152" s="3" t="s">
        <v>68</v>
      </c>
      <c r="D8152" s="4">
        <v>194390.28229227103</v>
      </c>
      <c r="E8152" t="str">
        <f t="shared" si="254"/>
        <v>May</v>
      </c>
      <c r="F8152" t="str">
        <f t="shared" si="255"/>
        <v>2016</v>
      </c>
    </row>
    <row r="8153" spans="1:6" x14ac:dyDescent="0.25">
      <c r="A8153" s="5" t="s">
        <v>250</v>
      </c>
      <c r="B8153" s="3" t="s">
        <v>3</v>
      </c>
      <c r="C8153" s="3" t="s">
        <v>69</v>
      </c>
      <c r="D8153" s="4">
        <v>187329.79739740014</v>
      </c>
      <c r="E8153" t="str">
        <f t="shared" si="254"/>
        <v>Jun</v>
      </c>
      <c r="F8153" t="str">
        <f t="shared" si="255"/>
        <v>2016</v>
      </c>
    </row>
    <row r="8154" spans="1:6" x14ac:dyDescent="0.25">
      <c r="A8154" s="5" t="s">
        <v>250</v>
      </c>
      <c r="B8154" s="3" t="s">
        <v>3</v>
      </c>
      <c r="C8154" s="3" t="s">
        <v>70</v>
      </c>
      <c r="D8154" s="4">
        <v>181238.97450918998</v>
      </c>
      <c r="E8154" t="str">
        <f t="shared" si="254"/>
        <v>Jul</v>
      </c>
      <c r="F8154" t="str">
        <f t="shared" si="255"/>
        <v>2016</v>
      </c>
    </row>
    <row r="8155" spans="1:6" x14ac:dyDescent="0.25">
      <c r="A8155" s="5" t="s">
        <v>250</v>
      </c>
      <c r="B8155" s="3" t="s">
        <v>3</v>
      </c>
      <c r="C8155" s="3" t="s">
        <v>71</v>
      </c>
      <c r="D8155" s="4">
        <v>175272.53309184892</v>
      </c>
      <c r="E8155" t="str">
        <f t="shared" si="254"/>
        <v>Aug</v>
      </c>
      <c r="F8155" t="str">
        <f t="shared" si="255"/>
        <v>2016</v>
      </c>
    </row>
    <row r="8156" spans="1:6" x14ac:dyDescent="0.25">
      <c r="A8156" s="5" t="s">
        <v>250</v>
      </c>
      <c r="B8156" s="3" t="s">
        <v>3</v>
      </c>
      <c r="C8156" s="3" t="s">
        <v>72</v>
      </c>
      <c r="D8156" s="4">
        <v>169367.64527933978</v>
      </c>
      <c r="E8156" t="str">
        <f t="shared" si="254"/>
        <v>Sep</v>
      </c>
      <c r="F8156" t="str">
        <f t="shared" si="255"/>
        <v>2016</v>
      </c>
    </row>
    <row r="8157" spans="1:6" x14ac:dyDescent="0.25">
      <c r="A8157" s="5" t="s">
        <v>250</v>
      </c>
      <c r="B8157" s="3" t="s">
        <v>3</v>
      </c>
      <c r="C8157" s="3" t="s">
        <v>73</v>
      </c>
      <c r="D8157" s="4">
        <v>163661.07661259788</v>
      </c>
      <c r="E8157" t="str">
        <f t="shared" si="254"/>
        <v>Oct</v>
      </c>
      <c r="F8157" t="str">
        <f t="shared" si="255"/>
        <v>2016</v>
      </c>
    </row>
    <row r="8158" spans="1:6" x14ac:dyDescent="0.25">
      <c r="A8158" s="5" t="s">
        <v>250</v>
      </c>
      <c r="B8158" s="3" t="s">
        <v>3</v>
      </c>
      <c r="C8158" s="3" t="s">
        <v>74</v>
      </c>
      <c r="D8158" s="4">
        <v>158243.98365982098</v>
      </c>
      <c r="E8158" t="str">
        <f t="shared" si="254"/>
        <v>Nov</v>
      </c>
      <c r="F8158" t="str">
        <f t="shared" si="255"/>
        <v>2016</v>
      </c>
    </row>
    <row r="8159" spans="1:6" x14ac:dyDescent="0.25">
      <c r="A8159" s="5" t="s">
        <v>250</v>
      </c>
      <c r="B8159" s="3" t="s">
        <v>3</v>
      </c>
      <c r="C8159" s="3" t="s">
        <v>75</v>
      </c>
      <c r="D8159" s="4">
        <v>154563.54225279842</v>
      </c>
      <c r="E8159" t="str">
        <f t="shared" si="254"/>
        <v>Dec</v>
      </c>
      <c r="F8159" t="str">
        <f t="shared" si="255"/>
        <v>2016</v>
      </c>
    </row>
    <row r="8160" spans="1:6" x14ac:dyDescent="0.25">
      <c r="A8160" s="5" t="s">
        <v>250</v>
      </c>
      <c r="B8160" s="3" t="s">
        <v>3</v>
      </c>
      <c r="C8160" s="3" t="s">
        <v>76</v>
      </c>
      <c r="D8160" s="4">
        <v>147871.60830946564</v>
      </c>
      <c r="E8160" t="str">
        <f t="shared" si="254"/>
        <v>Jan</v>
      </c>
      <c r="F8160" t="str">
        <f t="shared" si="255"/>
        <v>2017</v>
      </c>
    </row>
    <row r="8161" spans="1:6" x14ac:dyDescent="0.25">
      <c r="A8161" s="5" t="s">
        <v>250</v>
      </c>
      <c r="B8161" s="3" t="s">
        <v>3</v>
      </c>
      <c r="C8161" s="3" t="s">
        <v>77</v>
      </c>
      <c r="D8161" s="4">
        <v>143777.69990217773</v>
      </c>
      <c r="E8161" t="str">
        <f t="shared" si="254"/>
        <v>Feb</v>
      </c>
      <c r="F8161" t="str">
        <f t="shared" si="255"/>
        <v>2017</v>
      </c>
    </row>
    <row r="8162" spans="1:6" x14ac:dyDescent="0.25">
      <c r="A8162" s="5" t="s">
        <v>250</v>
      </c>
      <c r="B8162" s="3" t="s">
        <v>3</v>
      </c>
      <c r="C8162" s="3" t="s">
        <v>78</v>
      </c>
      <c r="D8162" s="4">
        <v>138467.27089112101</v>
      </c>
      <c r="E8162" t="str">
        <f t="shared" si="254"/>
        <v>Mar</v>
      </c>
      <c r="F8162" t="str">
        <f t="shared" si="255"/>
        <v>2017</v>
      </c>
    </row>
    <row r="8163" spans="1:6" x14ac:dyDescent="0.25">
      <c r="A8163" s="5" t="s">
        <v>250</v>
      </c>
      <c r="B8163" s="3" t="s">
        <v>3</v>
      </c>
      <c r="C8163" s="3" t="s">
        <v>79</v>
      </c>
      <c r="D8163" s="4">
        <v>134019.24817320364</v>
      </c>
      <c r="E8163" t="str">
        <f t="shared" si="254"/>
        <v>Apr</v>
      </c>
      <c r="F8163" t="str">
        <f t="shared" si="255"/>
        <v>2017</v>
      </c>
    </row>
    <row r="8164" spans="1:6" x14ac:dyDescent="0.25">
      <c r="A8164" s="5" t="s">
        <v>250</v>
      </c>
      <c r="B8164" s="3" t="s">
        <v>3</v>
      </c>
      <c r="C8164" s="3" t="s">
        <v>80</v>
      </c>
      <c r="D8164" s="4">
        <v>129681.93500851199</v>
      </c>
      <c r="E8164" t="str">
        <f t="shared" si="254"/>
        <v>May</v>
      </c>
      <c r="F8164" t="str">
        <f t="shared" si="255"/>
        <v>2017</v>
      </c>
    </row>
    <row r="8165" spans="1:6" x14ac:dyDescent="0.25">
      <c r="A8165" s="5" t="s">
        <v>250</v>
      </c>
      <c r="B8165" s="3" t="s">
        <v>3</v>
      </c>
      <c r="C8165" s="3" t="s">
        <v>81</v>
      </c>
      <c r="D8165" s="4">
        <v>125318.96914854975</v>
      </c>
      <c r="E8165" t="str">
        <f t="shared" si="254"/>
        <v>Jun</v>
      </c>
      <c r="F8165" t="str">
        <f t="shared" si="255"/>
        <v>2017</v>
      </c>
    </row>
    <row r="8166" spans="1:6" x14ac:dyDescent="0.25">
      <c r="A8166" s="5" t="s">
        <v>250</v>
      </c>
      <c r="B8166" s="3" t="s">
        <v>3</v>
      </c>
      <c r="C8166" s="3" t="s">
        <v>82</v>
      </c>
      <c r="D8166" s="4">
        <v>121555.51120785042</v>
      </c>
      <c r="E8166" t="str">
        <f t="shared" si="254"/>
        <v>Jul</v>
      </c>
      <c r="F8166" t="str">
        <f t="shared" si="255"/>
        <v>2017</v>
      </c>
    </row>
    <row r="8167" spans="1:6" x14ac:dyDescent="0.25">
      <c r="A8167" s="5" t="s">
        <v>250</v>
      </c>
      <c r="B8167" s="3" t="s">
        <v>3</v>
      </c>
      <c r="C8167" s="3" t="s">
        <v>83</v>
      </c>
      <c r="D8167" s="4">
        <v>118449.57666904799</v>
      </c>
      <c r="E8167" t="str">
        <f t="shared" si="254"/>
        <v>Aug</v>
      </c>
      <c r="F8167" t="str">
        <f t="shared" si="255"/>
        <v>2017</v>
      </c>
    </row>
    <row r="8168" spans="1:6" x14ac:dyDescent="0.25">
      <c r="A8168" s="5" t="s">
        <v>250</v>
      </c>
      <c r="B8168" s="3" t="s">
        <v>3</v>
      </c>
      <c r="C8168" s="3" t="s">
        <v>84</v>
      </c>
      <c r="D8168" s="4">
        <v>115121.4657122085</v>
      </c>
      <c r="E8168" t="str">
        <f t="shared" si="254"/>
        <v>Sep</v>
      </c>
      <c r="F8168" t="str">
        <f t="shared" si="255"/>
        <v>2017</v>
      </c>
    </row>
    <row r="8169" spans="1:6" x14ac:dyDescent="0.25">
      <c r="A8169" s="5" t="s">
        <v>250</v>
      </c>
      <c r="B8169" s="3" t="s">
        <v>3</v>
      </c>
      <c r="C8169" s="3" t="s">
        <v>85</v>
      </c>
      <c r="D8169" s="4">
        <v>110734.11603860254</v>
      </c>
      <c r="E8169" t="str">
        <f t="shared" si="254"/>
        <v>Oct</v>
      </c>
      <c r="F8169" t="str">
        <f t="shared" si="255"/>
        <v>2017</v>
      </c>
    </row>
    <row r="8170" spans="1:6" x14ac:dyDescent="0.25">
      <c r="A8170" s="5" t="s">
        <v>250</v>
      </c>
      <c r="B8170" s="3" t="s">
        <v>3</v>
      </c>
      <c r="C8170" s="3" t="s">
        <v>86</v>
      </c>
      <c r="D8170" s="4">
        <v>108448.98518758561</v>
      </c>
      <c r="E8170" t="str">
        <f t="shared" si="254"/>
        <v>Nov</v>
      </c>
      <c r="F8170" t="str">
        <f t="shared" si="255"/>
        <v>2017</v>
      </c>
    </row>
    <row r="8171" spans="1:6" x14ac:dyDescent="0.25">
      <c r="A8171" s="5" t="s">
        <v>250</v>
      </c>
      <c r="B8171" s="3" t="s">
        <v>3</v>
      </c>
      <c r="C8171" s="3" t="s">
        <v>87</v>
      </c>
      <c r="D8171" s="4">
        <v>106621.51123282651</v>
      </c>
      <c r="E8171" t="str">
        <f t="shared" si="254"/>
        <v>Dec</v>
      </c>
      <c r="F8171" t="str">
        <f t="shared" si="255"/>
        <v>2017</v>
      </c>
    </row>
    <row r="8172" spans="1:6" x14ac:dyDescent="0.25">
      <c r="A8172" s="5" t="s">
        <v>250</v>
      </c>
      <c r="B8172" s="3" t="s">
        <v>3</v>
      </c>
      <c r="C8172" s="3" t="s">
        <v>88</v>
      </c>
      <c r="D8172" s="4">
        <v>101372.12520437187</v>
      </c>
      <c r="E8172" t="str">
        <f t="shared" si="254"/>
        <v>Jan</v>
      </c>
      <c r="F8172" t="str">
        <f t="shared" si="255"/>
        <v>2018</v>
      </c>
    </row>
    <row r="8173" spans="1:6" x14ac:dyDescent="0.25">
      <c r="A8173" s="5" t="s">
        <v>250</v>
      </c>
      <c r="B8173" s="3" t="s">
        <v>3</v>
      </c>
      <c r="C8173" s="3" t="s">
        <v>89</v>
      </c>
      <c r="D8173" s="4">
        <v>97208.127722764752</v>
      </c>
      <c r="E8173" t="str">
        <f t="shared" si="254"/>
        <v>Feb</v>
      </c>
      <c r="F8173" t="str">
        <f t="shared" si="255"/>
        <v>2018</v>
      </c>
    </row>
    <row r="8174" spans="1:6" x14ac:dyDescent="0.25">
      <c r="A8174" s="5" t="s">
        <v>250</v>
      </c>
      <c r="B8174" s="3" t="s">
        <v>3</v>
      </c>
      <c r="C8174" s="3" t="s">
        <v>90</v>
      </c>
      <c r="D8174" s="4">
        <v>79349.041091528459</v>
      </c>
      <c r="E8174" t="str">
        <f t="shared" si="254"/>
        <v>Mar</v>
      </c>
      <c r="F8174" t="str">
        <f t="shared" si="255"/>
        <v>2018</v>
      </c>
    </row>
    <row r="8175" spans="1:6" x14ac:dyDescent="0.25">
      <c r="A8175" s="5" t="s">
        <v>250</v>
      </c>
      <c r="B8175" s="3" t="s">
        <v>3</v>
      </c>
      <c r="C8175" s="3" t="s">
        <v>91</v>
      </c>
      <c r="D8175" s="4">
        <v>77312.921324634954</v>
      </c>
      <c r="E8175" t="str">
        <f t="shared" si="254"/>
        <v>Apr</v>
      </c>
      <c r="F8175" t="str">
        <f t="shared" si="255"/>
        <v>2018</v>
      </c>
    </row>
    <row r="8176" spans="1:6" x14ac:dyDescent="0.25">
      <c r="A8176" s="5" t="s">
        <v>250</v>
      </c>
      <c r="B8176" s="3" t="s">
        <v>3</v>
      </c>
      <c r="C8176" s="3" t="s">
        <v>92</v>
      </c>
      <c r="D8176" s="4">
        <v>75445.911275974955</v>
      </c>
      <c r="E8176" t="str">
        <f t="shared" si="254"/>
        <v>May</v>
      </c>
      <c r="F8176" t="str">
        <f t="shared" si="255"/>
        <v>2018</v>
      </c>
    </row>
    <row r="8177" spans="1:6" x14ac:dyDescent="0.25">
      <c r="A8177" s="5" t="s">
        <v>250</v>
      </c>
      <c r="B8177" s="3" t="s">
        <v>3</v>
      </c>
      <c r="C8177" s="3" t="s">
        <v>93</v>
      </c>
      <c r="D8177" s="4">
        <v>73584.446650025406</v>
      </c>
      <c r="E8177" t="str">
        <f t="shared" si="254"/>
        <v>Jun</v>
      </c>
      <c r="F8177" t="str">
        <f t="shared" si="255"/>
        <v>2018</v>
      </c>
    </row>
    <row r="8178" spans="1:6" x14ac:dyDescent="0.25">
      <c r="A8178" s="5" t="s">
        <v>250</v>
      </c>
      <c r="B8178" s="3" t="s">
        <v>3</v>
      </c>
      <c r="C8178" s="3" t="s">
        <v>94</v>
      </c>
      <c r="D8178" s="4">
        <v>71630.957805202313</v>
      </c>
      <c r="E8178" t="str">
        <f t="shared" si="254"/>
        <v>Jul</v>
      </c>
      <c r="F8178" t="str">
        <f t="shared" si="255"/>
        <v>2018</v>
      </c>
    </row>
    <row r="8179" spans="1:6" x14ac:dyDescent="0.25">
      <c r="A8179" s="5" t="s">
        <v>250</v>
      </c>
      <c r="B8179" s="3" t="s">
        <v>3</v>
      </c>
      <c r="C8179" s="3" t="s">
        <v>95</v>
      </c>
      <c r="D8179" s="4">
        <v>69954.632076692535</v>
      </c>
      <c r="E8179" t="str">
        <f t="shared" si="254"/>
        <v>Aug</v>
      </c>
      <c r="F8179" t="str">
        <f t="shared" si="255"/>
        <v>2018</v>
      </c>
    </row>
    <row r="8180" spans="1:6" x14ac:dyDescent="0.25">
      <c r="A8180" s="5" t="s">
        <v>250</v>
      </c>
      <c r="B8180" s="3" t="s">
        <v>3</v>
      </c>
      <c r="C8180" s="3" t="s">
        <v>96</v>
      </c>
      <c r="D8180" s="4">
        <v>68131.24570582599</v>
      </c>
      <c r="E8180" t="str">
        <f t="shared" si="254"/>
        <v>Sep</v>
      </c>
      <c r="F8180" t="str">
        <f t="shared" si="255"/>
        <v>2018</v>
      </c>
    </row>
    <row r="8181" spans="1:6" x14ac:dyDescent="0.25">
      <c r="A8181" s="5" t="s">
        <v>250</v>
      </c>
      <c r="B8181" s="3" t="s">
        <v>3</v>
      </c>
      <c r="C8181" s="3" t="s">
        <v>97</v>
      </c>
      <c r="D8181" s="4">
        <v>66401.442630470425</v>
      </c>
      <c r="E8181" t="str">
        <f t="shared" si="254"/>
        <v>Oct</v>
      </c>
      <c r="F8181" t="str">
        <f t="shared" si="255"/>
        <v>2018</v>
      </c>
    </row>
    <row r="8182" spans="1:6" x14ac:dyDescent="0.25">
      <c r="A8182" s="5" t="s">
        <v>250</v>
      </c>
      <c r="B8182" s="3" t="s">
        <v>3</v>
      </c>
      <c r="C8182" s="3" t="s">
        <v>98</v>
      </c>
      <c r="D8182" s="4">
        <v>64814.590983398084</v>
      </c>
      <c r="E8182" t="str">
        <f t="shared" si="254"/>
        <v>Nov</v>
      </c>
      <c r="F8182" t="str">
        <f t="shared" si="255"/>
        <v>2018</v>
      </c>
    </row>
    <row r="8183" spans="1:6" x14ac:dyDescent="0.25">
      <c r="A8183" s="5" t="s">
        <v>250</v>
      </c>
      <c r="B8183" s="3" t="s">
        <v>3</v>
      </c>
      <c r="C8183" s="3" t="s">
        <v>99</v>
      </c>
      <c r="D8183" s="4">
        <v>64643.504919364597</v>
      </c>
      <c r="E8183" t="str">
        <f t="shared" si="254"/>
        <v>Dec</v>
      </c>
      <c r="F8183" t="str">
        <f t="shared" si="255"/>
        <v>2018</v>
      </c>
    </row>
    <row r="8184" spans="1:6" x14ac:dyDescent="0.25">
      <c r="A8184" s="5" t="s">
        <v>250</v>
      </c>
      <c r="B8184" s="3" t="s">
        <v>3</v>
      </c>
      <c r="C8184" s="3" t="s">
        <v>100</v>
      </c>
      <c r="D8184" s="4">
        <v>61633.144184612735</v>
      </c>
      <c r="E8184" t="str">
        <f t="shared" si="254"/>
        <v>Jan</v>
      </c>
      <c r="F8184" t="str">
        <f t="shared" si="255"/>
        <v>2019</v>
      </c>
    </row>
    <row r="8185" spans="1:6" x14ac:dyDescent="0.25">
      <c r="A8185" s="5" t="s">
        <v>250</v>
      </c>
      <c r="B8185" s="3" t="s">
        <v>3</v>
      </c>
      <c r="C8185" s="3" t="s">
        <v>101</v>
      </c>
      <c r="D8185" s="4">
        <v>60080.381292752594</v>
      </c>
      <c r="E8185" t="str">
        <f t="shared" si="254"/>
        <v>Feb</v>
      </c>
      <c r="F8185" t="str">
        <f t="shared" si="255"/>
        <v>2019</v>
      </c>
    </row>
    <row r="8186" spans="1:6" x14ac:dyDescent="0.25">
      <c r="A8186" s="5" t="s">
        <v>250</v>
      </c>
      <c r="B8186" s="3" t="s">
        <v>3</v>
      </c>
      <c r="C8186" s="3" t="s">
        <v>102</v>
      </c>
      <c r="D8186" s="4">
        <v>58655.334838654235</v>
      </c>
      <c r="E8186" t="str">
        <f t="shared" si="254"/>
        <v>Mar</v>
      </c>
      <c r="F8186" t="str">
        <f t="shared" si="255"/>
        <v>2019</v>
      </c>
    </row>
    <row r="8187" spans="1:6" x14ac:dyDescent="0.25">
      <c r="A8187" s="5" t="s">
        <v>250</v>
      </c>
      <c r="B8187" s="3" t="s">
        <v>3</v>
      </c>
      <c r="C8187" s="3" t="s">
        <v>103</v>
      </c>
      <c r="D8187" s="4">
        <v>57203.138500541849</v>
      </c>
      <c r="E8187" t="str">
        <f t="shared" si="254"/>
        <v>Apr</v>
      </c>
      <c r="F8187" t="str">
        <f t="shared" si="255"/>
        <v>2019</v>
      </c>
    </row>
    <row r="8188" spans="1:6" x14ac:dyDescent="0.25">
      <c r="A8188" s="5" t="s">
        <v>250</v>
      </c>
      <c r="B8188" s="3" t="s">
        <v>3</v>
      </c>
      <c r="C8188" s="3" t="s">
        <v>104</v>
      </c>
      <c r="D8188" s="4">
        <v>55880.098366974489</v>
      </c>
      <c r="E8188" t="str">
        <f t="shared" si="254"/>
        <v>May</v>
      </c>
      <c r="F8188" t="str">
        <f t="shared" si="255"/>
        <v>2019</v>
      </c>
    </row>
    <row r="8189" spans="1:6" x14ac:dyDescent="0.25">
      <c r="A8189" s="5" t="s">
        <v>250</v>
      </c>
      <c r="B8189" s="3" t="s">
        <v>3</v>
      </c>
      <c r="C8189" s="3" t="s">
        <v>105</v>
      </c>
      <c r="D8189" s="4">
        <v>54558.753861705845</v>
      </c>
      <c r="E8189" t="str">
        <f t="shared" si="254"/>
        <v>Jun</v>
      </c>
      <c r="F8189" t="str">
        <f t="shared" si="255"/>
        <v>2019</v>
      </c>
    </row>
    <row r="8190" spans="1:6" x14ac:dyDescent="0.25">
      <c r="A8190" s="5" t="s">
        <v>250</v>
      </c>
      <c r="B8190" s="3" t="s">
        <v>3</v>
      </c>
      <c r="C8190" s="3" t="s">
        <v>106</v>
      </c>
      <c r="D8190" s="4">
        <v>53151.432889771968</v>
      </c>
      <c r="E8190" t="str">
        <f t="shared" si="254"/>
        <v>Jul</v>
      </c>
      <c r="F8190" t="str">
        <f t="shared" si="255"/>
        <v>2019</v>
      </c>
    </row>
    <row r="8191" spans="1:6" x14ac:dyDescent="0.25">
      <c r="A8191" s="5" t="s">
        <v>250</v>
      </c>
      <c r="B8191" s="3" t="s">
        <v>3</v>
      </c>
      <c r="C8191" s="3" t="s">
        <v>107</v>
      </c>
      <c r="D8191" s="4">
        <v>51964.055530534184</v>
      </c>
      <c r="E8191" t="str">
        <f t="shared" si="254"/>
        <v>Aug</v>
      </c>
      <c r="F8191" t="str">
        <f t="shared" si="255"/>
        <v>2019</v>
      </c>
    </row>
    <row r="8192" spans="1:6" x14ac:dyDescent="0.25">
      <c r="A8192" s="5" t="s">
        <v>250</v>
      </c>
      <c r="B8192" s="3" t="s">
        <v>3</v>
      </c>
      <c r="C8192" s="3" t="s">
        <v>108</v>
      </c>
      <c r="D8192" s="4">
        <v>50650.208012228315</v>
      </c>
      <c r="E8192" t="str">
        <f t="shared" si="254"/>
        <v>Sep</v>
      </c>
      <c r="F8192" t="str">
        <f t="shared" si="255"/>
        <v>2019</v>
      </c>
    </row>
    <row r="8193" spans="1:6" x14ac:dyDescent="0.25">
      <c r="A8193" s="5" t="s">
        <v>250</v>
      </c>
      <c r="B8193" s="3" t="s">
        <v>3</v>
      </c>
      <c r="C8193" s="3" t="s">
        <v>109</v>
      </c>
      <c r="D8193" s="4">
        <v>49402.792133899879</v>
      </c>
      <c r="E8193" t="str">
        <f t="shared" si="254"/>
        <v>Oct</v>
      </c>
      <c r="F8193" t="str">
        <f t="shared" si="255"/>
        <v>2019</v>
      </c>
    </row>
    <row r="8194" spans="1:6" x14ac:dyDescent="0.25">
      <c r="A8194" s="5" t="s">
        <v>250</v>
      </c>
      <c r="B8194" s="3" t="s">
        <v>3</v>
      </c>
      <c r="C8194" s="3" t="s">
        <v>110</v>
      </c>
      <c r="D8194" s="4">
        <v>48268.126904750054</v>
      </c>
      <c r="E8194" t="str">
        <f t="shared" si="254"/>
        <v>Nov</v>
      </c>
      <c r="F8194" t="str">
        <f t="shared" si="255"/>
        <v>2019</v>
      </c>
    </row>
    <row r="8195" spans="1:6" x14ac:dyDescent="0.25">
      <c r="A8195" s="5" t="s">
        <v>250</v>
      </c>
      <c r="B8195" s="3" t="s">
        <v>3</v>
      </c>
      <c r="C8195" s="3" t="s">
        <v>111</v>
      </c>
      <c r="D8195" s="4">
        <v>48309.620831738495</v>
      </c>
      <c r="E8195" t="str">
        <f t="shared" ref="E8195:E8258" si="256">MID(C8195,1,3)</f>
        <v>Dec</v>
      </c>
      <c r="F8195" t="str">
        <f t="shared" ref="F8195:F8258" si="257">MID(C8195,5,4)</f>
        <v>2019</v>
      </c>
    </row>
    <row r="8196" spans="1:6" x14ac:dyDescent="0.25">
      <c r="A8196" s="5" t="s">
        <v>250</v>
      </c>
      <c r="B8196" s="3" t="s">
        <v>3</v>
      </c>
      <c r="C8196" s="3" t="s">
        <v>112</v>
      </c>
      <c r="D8196" s="4">
        <v>38830.225228308198</v>
      </c>
      <c r="E8196" t="str">
        <f t="shared" si="256"/>
        <v>Jan</v>
      </c>
      <c r="F8196" t="str">
        <f t="shared" si="257"/>
        <v>2020</v>
      </c>
    </row>
    <row r="8197" spans="1:6" x14ac:dyDescent="0.25">
      <c r="A8197" s="5" t="s">
        <v>250</v>
      </c>
      <c r="B8197" s="3" t="s">
        <v>3</v>
      </c>
      <c r="C8197" s="3" t="s">
        <v>113</v>
      </c>
      <c r="D8197" s="4">
        <v>37894.756481354721</v>
      </c>
      <c r="E8197" t="str">
        <f t="shared" si="256"/>
        <v>Feb</v>
      </c>
      <c r="F8197" t="str">
        <f t="shared" si="257"/>
        <v>2020</v>
      </c>
    </row>
    <row r="8198" spans="1:6" x14ac:dyDescent="0.25">
      <c r="A8198" s="5" t="s">
        <v>250</v>
      </c>
      <c r="B8198" s="3" t="s">
        <v>3</v>
      </c>
      <c r="C8198" s="3" t="s">
        <v>114</v>
      </c>
      <c r="D8198" s="4">
        <v>37029.37589896367</v>
      </c>
      <c r="E8198" t="str">
        <f t="shared" si="256"/>
        <v>Mar</v>
      </c>
      <c r="F8198" t="str">
        <f t="shared" si="257"/>
        <v>2020</v>
      </c>
    </row>
    <row r="8199" spans="1:6" x14ac:dyDescent="0.25">
      <c r="A8199" s="5" t="s">
        <v>250</v>
      </c>
      <c r="B8199" s="3" t="s">
        <v>3</v>
      </c>
      <c r="C8199" s="3" t="s">
        <v>115</v>
      </c>
      <c r="D8199" s="4">
        <v>36154.412144103786</v>
      </c>
      <c r="E8199" t="str">
        <f t="shared" si="256"/>
        <v>Apr</v>
      </c>
      <c r="F8199" t="str">
        <f t="shared" si="257"/>
        <v>2020</v>
      </c>
    </row>
    <row r="8200" spans="1:6" x14ac:dyDescent="0.25">
      <c r="A8200" s="5" t="s">
        <v>250</v>
      </c>
      <c r="B8200" s="3" t="s">
        <v>3</v>
      </c>
      <c r="C8200" s="3" t="s">
        <v>116</v>
      </c>
      <c r="D8200" s="4">
        <v>35348.925083072456</v>
      </c>
      <c r="E8200" t="str">
        <f t="shared" si="256"/>
        <v>May</v>
      </c>
      <c r="F8200" t="str">
        <f t="shared" si="257"/>
        <v>2020</v>
      </c>
    </row>
    <row r="8201" spans="1:6" x14ac:dyDescent="0.25">
      <c r="A8201" s="5" t="s">
        <v>250</v>
      </c>
      <c r="B8201" s="3" t="s">
        <v>3</v>
      </c>
      <c r="C8201" s="3" t="s">
        <v>117</v>
      </c>
      <c r="D8201" s="4">
        <v>34550.453535294575</v>
      </c>
      <c r="E8201" t="str">
        <f t="shared" si="256"/>
        <v>Jun</v>
      </c>
      <c r="F8201" t="str">
        <f t="shared" si="257"/>
        <v>2020</v>
      </c>
    </row>
    <row r="8202" spans="1:6" x14ac:dyDescent="0.25">
      <c r="A8202" s="5" t="s">
        <v>250</v>
      </c>
      <c r="B8202" s="3" t="s">
        <v>3</v>
      </c>
      <c r="C8202" s="3" t="s">
        <v>118</v>
      </c>
      <c r="D8202" s="4">
        <v>33711.66016441425</v>
      </c>
      <c r="E8202" t="str">
        <f t="shared" si="256"/>
        <v>Jul</v>
      </c>
      <c r="F8202" t="str">
        <f t="shared" si="257"/>
        <v>2020</v>
      </c>
    </row>
    <row r="8203" spans="1:6" x14ac:dyDescent="0.25">
      <c r="A8203" s="5" t="s">
        <v>250</v>
      </c>
      <c r="B8203" s="3" t="s">
        <v>3</v>
      </c>
      <c r="C8203" s="3" t="s">
        <v>119</v>
      </c>
      <c r="D8203" s="4">
        <v>32981.993778113931</v>
      </c>
      <c r="E8203" t="str">
        <f t="shared" si="256"/>
        <v>Aug</v>
      </c>
      <c r="F8203" t="str">
        <f t="shared" si="257"/>
        <v>2020</v>
      </c>
    </row>
    <row r="8204" spans="1:6" x14ac:dyDescent="0.25">
      <c r="A8204" s="5" t="s">
        <v>250</v>
      </c>
      <c r="B8204" s="3" t="s">
        <v>3</v>
      </c>
      <c r="C8204" s="3" t="s">
        <v>120</v>
      </c>
      <c r="D8204" s="4">
        <v>32193.628846757059</v>
      </c>
      <c r="E8204" t="str">
        <f t="shared" si="256"/>
        <v>Sep</v>
      </c>
      <c r="F8204" t="str">
        <f t="shared" si="257"/>
        <v>2020</v>
      </c>
    </row>
    <row r="8205" spans="1:6" x14ac:dyDescent="0.25">
      <c r="A8205" s="5" t="s">
        <v>250</v>
      </c>
      <c r="B8205" s="3" t="s">
        <v>3</v>
      </c>
      <c r="C8205" s="3" t="s">
        <v>121</v>
      </c>
      <c r="D8205" s="4">
        <v>31446.529640646779</v>
      </c>
      <c r="E8205" t="str">
        <f t="shared" si="256"/>
        <v>Oct</v>
      </c>
      <c r="F8205" t="str">
        <f t="shared" si="257"/>
        <v>2020</v>
      </c>
    </row>
    <row r="8206" spans="1:6" x14ac:dyDescent="0.25">
      <c r="A8206" s="5" t="s">
        <v>250</v>
      </c>
      <c r="B8206" s="3" t="s">
        <v>3</v>
      </c>
      <c r="C8206" s="3" t="s">
        <v>122</v>
      </c>
      <c r="D8206" s="4">
        <v>30762.179296467184</v>
      </c>
      <c r="E8206" t="str">
        <f t="shared" si="256"/>
        <v>Nov</v>
      </c>
      <c r="F8206" t="str">
        <f t="shared" si="257"/>
        <v>2020</v>
      </c>
    </row>
    <row r="8207" spans="1:6" x14ac:dyDescent="0.25">
      <c r="A8207" s="5" t="s">
        <v>250</v>
      </c>
      <c r="B8207" s="3" t="s">
        <v>3</v>
      </c>
      <c r="C8207" s="3" t="s">
        <v>123</v>
      </c>
      <c r="D8207" s="4">
        <v>30961.825070198043</v>
      </c>
      <c r="E8207" t="str">
        <f t="shared" si="256"/>
        <v>Dec</v>
      </c>
      <c r="F8207" t="str">
        <f t="shared" si="257"/>
        <v>2020</v>
      </c>
    </row>
    <row r="8208" spans="1:6" x14ac:dyDescent="0.25">
      <c r="A8208" s="5" t="s">
        <v>250</v>
      </c>
      <c r="B8208" s="3" t="s">
        <v>3</v>
      </c>
      <c r="C8208" s="3" t="s">
        <v>124</v>
      </c>
      <c r="D8208" s="4">
        <v>25997.184452544301</v>
      </c>
      <c r="E8208" t="str">
        <f t="shared" si="256"/>
        <v>Jan</v>
      </c>
      <c r="F8208" t="str">
        <f t="shared" si="257"/>
        <v>2021</v>
      </c>
    </row>
    <row r="8209" spans="1:6" x14ac:dyDescent="0.25">
      <c r="A8209" s="5" t="s">
        <v>250</v>
      </c>
      <c r="B8209" s="3" t="s">
        <v>3</v>
      </c>
      <c r="C8209" s="3" t="s">
        <v>125</v>
      </c>
      <c r="D8209" s="4">
        <v>7350.6582912062922</v>
      </c>
      <c r="E8209" t="str">
        <f t="shared" si="256"/>
        <v>Feb</v>
      </c>
      <c r="F8209" t="str">
        <f t="shared" si="257"/>
        <v>2021</v>
      </c>
    </row>
    <row r="8210" spans="1:6" x14ac:dyDescent="0.25">
      <c r="A8210" s="5" t="s">
        <v>250</v>
      </c>
      <c r="B8210" s="3" t="s">
        <v>3</v>
      </c>
      <c r="C8210" s="3" t="s">
        <v>126</v>
      </c>
      <c r="D8210" s="4">
        <v>7264.1033672010544</v>
      </c>
      <c r="E8210" t="str">
        <f t="shared" si="256"/>
        <v>Mar</v>
      </c>
      <c r="F8210" t="str">
        <f t="shared" si="257"/>
        <v>2021</v>
      </c>
    </row>
    <row r="8211" spans="1:6" x14ac:dyDescent="0.25">
      <c r="A8211" s="5" t="s">
        <v>250</v>
      </c>
      <c r="B8211" s="3" t="s">
        <v>3</v>
      </c>
      <c r="C8211" s="3" t="s">
        <v>127</v>
      </c>
      <c r="D8211" s="4">
        <v>7178.4411270134297</v>
      </c>
      <c r="E8211" t="str">
        <f t="shared" si="256"/>
        <v>Apr</v>
      </c>
      <c r="F8211" t="str">
        <f t="shared" si="257"/>
        <v>2021</v>
      </c>
    </row>
    <row r="8212" spans="1:6" x14ac:dyDescent="0.25">
      <c r="A8212" s="5" t="s">
        <v>250</v>
      </c>
      <c r="B8212" s="3" t="s">
        <v>3</v>
      </c>
      <c r="C8212" s="3" t="s">
        <v>128</v>
      </c>
      <c r="D8212" s="4">
        <v>7093.6766695269762</v>
      </c>
      <c r="E8212" t="str">
        <f t="shared" si="256"/>
        <v>May</v>
      </c>
      <c r="F8212" t="str">
        <f t="shared" si="257"/>
        <v>2021</v>
      </c>
    </row>
    <row r="8213" spans="1:6" x14ac:dyDescent="0.25">
      <c r="A8213" s="5" t="s">
        <v>250</v>
      </c>
      <c r="B8213" s="3" t="s">
        <v>3</v>
      </c>
      <c r="C8213" s="3" t="s">
        <v>129</v>
      </c>
      <c r="D8213" s="4">
        <v>7009.8127707200892</v>
      </c>
      <c r="E8213" t="str">
        <f t="shared" si="256"/>
        <v>Jun</v>
      </c>
      <c r="F8213" t="str">
        <f t="shared" si="257"/>
        <v>2021</v>
      </c>
    </row>
    <row r="8214" spans="1:6" x14ac:dyDescent="0.25">
      <c r="A8214" s="5" t="s">
        <v>250</v>
      </c>
      <c r="B8214" s="3" t="s">
        <v>3</v>
      </c>
      <c r="C8214" s="3" t="s">
        <v>130</v>
      </c>
      <c r="D8214" s="4">
        <v>6926.8533680237424</v>
      </c>
      <c r="E8214" t="str">
        <f t="shared" si="256"/>
        <v>Jul</v>
      </c>
      <c r="F8214" t="str">
        <f t="shared" si="257"/>
        <v>2021</v>
      </c>
    </row>
    <row r="8215" spans="1:6" x14ac:dyDescent="0.25">
      <c r="A8215" s="5" t="s">
        <v>250</v>
      </c>
      <c r="B8215" s="3" t="s">
        <v>3</v>
      </c>
      <c r="C8215" s="3" t="s">
        <v>131</v>
      </c>
      <c r="D8215" s="4">
        <v>6844.7923614379361</v>
      </c>
      <c r="E8215" t="str">
        <f t="shared" si="256"/>
        <v>Aug</v>
      </c>
      <c r="F8215" t="str">
        <f t="shared" si="257"/>
        <v>2021</v>
      </c>
    </row>
    <row r="8216" spans="1:6" x14ac:dyDescent="0.25">
      <c r="A8216" s="5" t="s">
        <v>250</v>
      </c>
      <c r="B8216" s="3" t="s">
        <v>3</v>
      </c>
      <c r="C8216" s="3" t="s">
        <v>132</v>
      </c>
      <c r="D8216" s="4">
        <v>6763.6394185617191</v>
      </c>
      <c r="E8216" t="str">
        <f t="shared" si="256"/>
        <v>Sep</v>
      </c>
      <c r="F8216" t="str">
        <f t="shared" si="257"/>
        <v>2021</v>
      </c>
    </row>
    <row r="8217" spans="1:6" x14ac:dyDescent="0.25">
      <c r="A8217" s="5" t="s">
        <v>250</v>
      </c>
      <c r="B8217" s="3" t="s">
        <v>3</v>
      </c>
      <c r="C8217" s="3" t="s">
        <v>133</v>
      </c>
      <c r="D8217" s="4">
        <v>6683.3903623002507</v>
      </c>
      <c r="E8217" t="str">
        <f t="shared" si="256"/>
        <v>Oct</v>
      </c>
      <c r="F8217" t="str">
        <f t="shared" si="257"/>
        <v>2021</v>
      </c>
    </row>
    <row r="8218" spans="1:6" x14ac:dyDescent="0.25">
      <c r="A8218" s="5" t="s">
        <v>250</v>
      </c>
      <c r="B8218" s="3" t="s">
        <v>3</v>
      </c>
      <c r="C8218" s="3" t="s">
        <v>134</v>
      </c>
      <c r="D8218" s="4">
        <v>6604.0492300845081</v>
      </c>
      <c r="E8218" t="str">
        <f t="shared" si="256"/>
        <v>Nov</v>
      </c>
      <c r="F8218" t="str">
        <f t="shared" si="257"/>
        <v>2021</v>
      </c>
    </row>
    <row r="8219" spans="1:6" x14ac:dyDescent="0.25">
      <c r="A8219" s="5" t="s">
        <v>250</v>
      </c>
      <c r="B8219" s="3" t="s">
        <v>3</v>
      </c>
      <c r="C8219" s="3" t="s">
        <v>135</v>
      </c>
      <c r="D8219" s="4">
        <v>7173.4672586184024</v>
      </c>
      <c r="E8219" t="str">
        <f t="shared" si="256"/>
        <v>Dec</v>
      </c>
      <c r="F8219" t="str">
        <f t="shared" si="257"/>
        <v>2021</v>
      </c>
    </row>
    <row r="8220" spans="1:6" x14ac:dyDescent="0.25">
      <c r="A8220" s="5" t="s">
        <v>250</v>
      </c>
      <c r="B8220" s="3" t="s">
        <v>3</v>
      </c>
      <c r="C8220" s="3" t="s">
        <v>136</v>
      </c>
      <c r="D8220" s="4">
        <v>6448.0856897469912</v>
      </c>
      <c r="E8220" t="str">
        <f t="shared" si="256"/>
        <v>Jan</v>
      </c>
      <c r="F8220" t="str">
        <f t="shared" si="257"/>
        <v>2022</v>
      </c>
    </row>
    <row r="8221" spans="1:6" x14ac:dyDescent="0.25">
      <c r="A8221" s="5" t="s">
        <v>250</v>
      </c>
      <c r="B8221" s="3" t="s">
        <v>3</v>
      </c>
      <c r="C8221" s="3" t="s">
        <v>137</v>
      </c>
      <c r="D8221" s="4">
        <v>6371.4606576036113</v>
      </c>
      <c r="E8221" t="str">
        <f t="shared" si="256"/>
        <v>Feb</v>
      </c>
      <c r="F8221" t="str">
        <f t="shared" si="257"/>
        <v>2022</v>
      </c>
    </row>
    <row r="8222" spans="1:6" x14ac:dyDescent="0.25">
      <c r="A8222" s="5" t="s">
        <v>250</v>
      </c>
      <c r="B8222" s="3" t="s">
        <v>3</v>
      </c>
      <c r="C8222" s="3" t="s">
        <v>138</v>
      </c>
      <c r="D8222" s="4">
        <v>6295.739562915328</v>
      </c>
      <c r="E8222" t="str">
        <f t="shared" si="256"/>
        <v>Mar</v>
      </c>
      <c r="F8222" t="str">
        <f t="shared" si="257"/>
        <v>2022</v>
      </c>
    </row>
    <row r="8223" spans="1:6" x14ac:dyDescent="0.25">
      <c r="A8223" s="5" t="s">
        <v>250</v>
      </c>
      <c r="B8223" s="3" t="s">
        <v>3</v>
      </c>
      <c r="C8223" s="3" t="s">
        <v>139</v>
      </c>
      <c r="D8223" s="4">
        <v>6220.9240587553732</v>
      </c>
      <c r="E8223" t="str">
        <f t="shared" si="256"/>
        <v>Apr</v>
      </c>
      <c r="F8223" t="str">
        <f t="shared" si="257"/>
        <v>2022</v>
      </c>
    </row>
    <row r="8224" spans="1:6" x14ac:dyDescent="0.25">
      <c r="A8224" s="5" t="s">
        <v>250</v>
      </c>
      <c r="B8224" s="3" t="s">
        <v>3</v>
      </c>
      <c r="C8224" s="3" t="s">
        <v>140</v>
      </c>
      <c r="D8224" s="4">
        <v>6147.0137138392365</v>
      </c>
      <c r="E8224" t="str">
        <f t="shared" si="256"/>
        <v>May</v>
      </c>
      <c r="F8224" t="str">
        <f t="shared" si="257"/>
        <v>2022</v>
      </c>
    </row>
    <row r="8225" spans="1:6" x14ac:dyDescent="0.25">
      <c r="A8225" s="5" t="s">
        <v>250</v>
      </c>
      <c r="B8225" s="3" t="s">
        <v>3</v>
      </c>
      <c r="C8225" s="3" t="s">
        <v>141</v>
      </c>
      <c r="D8225" s="4">
        <v>6073.9981209040088</v>
      </c>
      <c r="E8225" t="str">
        <f t="shared" si="256"/>
        <v>Jun</v>
      </c>
      <c r="F8225" t="str">
        <f t="shared" si="257"/>
        <v>2022</v>
      </c>
    </row>
    <row r="8226" spans="1:6" x14ac:dyDescent="0.25">
      <c r="A8226" s="5" t="s">
        <v>250</v>
      </c>
      <c r="B8226" s="3" t="s">
        <v>3</v>
      </c>
      <c r="C8226" s="3" t="s">
        <v>142</v>
      </c>
      <c r="D8226" s="4">
        <v>6001.8800330229233</v>
      </c>
      <c r="E8226" t="str">
        <f t="shared" si="256"/>
        <v>Jul</v>
      </c>
      <c r="F8226" t="str">
        <f t="shared" si="257"/>
        <v>2022</v>
      </c>
    </row>
    <row r="8227" spans="1:6" x14ac:dyDescent="0.25">
      <c r="A8227" s="5" t="s">
        <v>250</v>
      </c>
      <c r="B8227" s="3" t="s">
        <v>3</v>
      </c>
      <c r="C8227" s="3" t="s">
        <v>143</v>
      </c>
      <c r="D8227" s="4">
        <v>5930.6558345537251</v>
      </c>
      <c r="E8227" t="str">
        <f t="shared" si="256"/>
        <v>Aug</v>
      </c>
      <c r="F8227" t="str">
        <f t="shared" si="257"/>
        <v>2022</v>
      </c>
    </row>
    <row r="8228" spans="1:6" x14ac:dyDescent="0.25">
      <c r="A8228" s="5" t="s">
        <v>250</v>
      </c>
      <c r="B8228" s="3" t="s">
        <v>3</v>
      </c>
      <c r="C8228" s="3" t="s">
        <v>144</v>
      </c>
      <c r="D8228" s="4">
        <v>5860.3234713067377</v>
      </c>
      <c r="E8228" t="str">
        <f t="shared" si="256"/>
        <v>Sep</v>
      </c>
      <c r="F8228" t="str">
        <f t="shared" si="257"/>
        <v>2022</v>
      </c>
    </row>
    <row r="8229" spans="1:6" x14ac:dyDescent="0.25">
      <c r="A8229" s="5" t="s">
        <v>250</v>
      </c>
      <c r="B8229" s="3" t="s">
        <v>3</v>
      </c>
      <c r="C8229" s="3" t="s">
        <v>145</v>
      </c>
      <c r="D8229" s="4">
        <v>5790.8778432819618</v>
      </c>
      <c r="E8229" t="str">
        <f t="shared" si="256"/>
        <v>Oct</v>
      </c>
      <c r="F8229" t="str">
        <f t="shared" si="257"/>
        <v>2022</v>
      </c>
    </row>
    <row r="8230" spans="1:6" x14ac:dyDescent="0.25">
      <c r="A8230" s="5" t="s">
        <v>250</v>
      </c>
      <c r="B8230" s="3" t="s">
        <v>3</v>
      </c>
      <c r="C8230" s="3" t="s">
        <v>146</v>
      </c>
      <c r="D8230" s="4">
        <v>5722.3146733845606</v>
      </c>
      <c r="E8230" t="str">
        <f t="shared" si="256"/>
        <v>Nov</v>
      </c>
      <c r="F8230" t="str">
        <f t="shared" si="257"/>
        <v>2022</v>
      </c>
    </row>
    <row r="8231" spans="1:6" x14ac:dyDescent="0.25">
      <c r="A8231" s="5" t="s">
        <v>250</v>
      </c>
      <c r="B8231" s="3" t="s">
        <v>3</v>
      </c>
      <c r="C8231" s="3" t="s">
        <v>147</v>
      </c>
      <c r="D8231" s="4">
        <v>6091.2648169938748</v>
      </c>
      <c r="E8231" t="str">
        <f t="shared" si="256"/>
        <v>Dec</v>
      </c>
      <c r="F8231" t="str">
        <f t="shared" si="257"/>
        <v>2022</v>
      </c>
    </row>
    <row r="8232" spans="1:6" x14ac:dyDescent="0.25">
      <c r="A8232" s="5" t="s">
        <v>250</v>
      </c>
      <c r="B8232" s="3" t="s">
        <v>3</v>
      </c>
      <c r="C8232" s="3" t="s">
        <v>148</v>
      </c>
      <c r="D8232" s="4">
        <v>5587.8177923296262</v>
      </c>
      <c r="E8232" t="str">
        <f t="shared" si="256"/>
        <v>Jan</v>
      </c>
      <c r="F8232" t="str">
        <f t="shared" si="257"/>
        <v>2023</v>
      </c>
    </row>
    <row r="8233" spans="1:6" x14ac:dyDescent="0.25">
      <c r="A8233" s="5" t="s">
        <v>250</v>
      </c>
      <c r="B8233" s="3" t="s">
        <v>3</v>
      </c>
      <c r="C8233" s="3" t="s">
        <v>149</v>
      </c>
      <c r="D8233" s="4">
        <v>5521.8725197195108</v>
      </c>
      <c r="E8233" t="str">
        <f t="shared" si="256"/>
        <v>Feb</v>
      </c>
      <c r="F8233" t="str">
        <f t="shared" si="257"/>
        <v>2023</v>
      </c>
    </row>
    <row r="8234" spans="1:6" x14ac:dyDescent="0.25">
      <c r="A8234" s="5" t="s">
        <v>250</v>
      </c>
      <c r="B8234" s="3" t="s">
        <v>3</v>
      </c>
      <c r="C8234" s="3" t="s">
        <v>150</v>
      </c>
      <c r="D8234" s="4">
        <v>5456.7858208790258</v>
      </c>
      <c r="E8234" t="str">
        <f t="shared" si="256"/>
        <v>Mar</v>
      </c>
      <c r="F8234" t="str">
        <f t="shared" si="257"/>
        <v>2023</v>
      </c>
    </row>
    <row r="8235" spans="1:6" x14ac:dyDescent="0.25">
      <c r="A8235" s="5" t="s">
        <v>250</v>
      </c>
      <c r="B8235" s="3" t="s">
        <v>3</v>
      </c>
      <c r="C8235" s="3" t="s">
        <v>151</v>
      </c>
      <c r="D8235" s="4">
        <v>5392.5608488814041</v>
      </c>
      <c r="E8235" t="str">
        <f t="shared" si="256"/>
        <v>Apr</v>
      </c>
      <c r="F8235" t="str">
        <f t="shared" si="257"/>
        <v>2023</v>
      </c>
    </row>
    <row r="8236" spans="1:6" x14ac:dyDescent="0.25">
      <c r="A8236" s="5" t="s">
        <v>250</v>
      </c>
      <c r="B8236" s="3" t="s">
        <v>3</v>
      </c>
      <c r="C8236" s="3" t="s">
        <v>152</v>
      </c>
      <c r="D8236" s="4">
        <v>5329.1826277482487</v>
      </c>
      <c r="E8236" t="str">
        <f t="shared" si="256"/>
        <v>May</v>
      </c>
      <c r="F8236" t="str">
        <f t="shared" si="257"/>
        <v>2023</v>
      </c>
    </row>
    <row r="8237" spans="1:6" x14ac:dyDescent="0.25">
      <c r="A8237" s="5" t="s">
        <v>250</v>
      </c>
      <c r="B8237" s="3" t="s">
        <v>3</v>
      </c>
      <c r="C8237" s="3" t="s">
        <v>153</v>
      </c>
      <c r="D8237" s="4">
        <v>5266.6469189321433</v>
      </c>
      <c r="E8237" t="str">
        <f t="shared" si="256"/>
        <v>Jun</v>
      </c>
      <c r="F8237" t="str">
        <f t="shared" si="257"/>
        <v>2023</v>
      </c>
    </row>
    <row r="8238" spans="1:6" x14ac:dyDescent="0.25">
      <c r="A8238" s="5" t="s">
        <v>250</v>
      </c>
      <c r="B8238" s="3" t="s">
        <v>3</v>
      </c>
      <c r="C8238" s="3" t="s">
        <v>154</v>
      </c>
      <c r="D8238" s="4">
        <v>5204.9479609805057</v>
      </c>
      <c r="E8238" t="str">
        <f t="shared" si="256"/>
        <v>Jul</v>
      </c>
      <c r="F8238" t="str">
        <f t="shared" si="257"/>
        <v>2023</v>
      </c>
    </row>
    <row r="8239" spans="1:6" x14ac:dyDescent="0.25">
      <c r="A8239" s="5" t="s">
        <v>250</v>
      </c>
      <c r="B8239" s="3" t="s">
        <v>3</v>
      </c>
      <c r="C8239" s="3" t="s">
        <v>155</v>
      </c>
      <c r="D8239" s="4">
        <v>5144.07816953559</v>
      </c>
      <c r="E8239" t="str">
        <f t="shared" si="256"/>
        <v>Aug</v>
      </c>
      <c r="F8239" t="str">
        <f t="shared" si="257"/>
        <v>2023</v>
      </c>
    </row>
    <row r="8240" spans="1:6" x14ac:dyDescent="0.25">
      <c r="A8240" s="5" t="s">
        <v>250</v>
      </c>
      <c r="B8240" s="3" t="s">
        <v>3</v>
      </c>
      <c r="C8240" s="3" t="s">
        <v>156</v>
      </c>
      <c r="D8240" s="4">
        <v>5084.0272758819119</v>
      </c>
      <c r="E8240" t="str">
        <f t="shared" si="256"/>
        <v>Sep</v>
      </c>
      <c r="F8240" t="str">
        <f t="shared" si="257"/>
        <v>2023</v>
      </c>
    </row>
    <row r="8241" spans="1:6" x14ac:dyDescent="0.25">
      <c r="A8241" s="5" t="s">
        <v>250</v>
      </c>
      <c r="B8241" s="3" t="s">
        <v>3</v>
      </c>
      <c r="C8241" s="3" t="s">
        <v>157</v>
      </c>
      <c r="D8241" s="4">
        <v>5024.7933643772121</v>
      </c>
      <c r="E8241" t="str">
        <f t="shared" si="256"/>
        <v>Oct</v>
      </c>
      <c r="F8241" t="str">
        <f t="shared" si="257"/>
        <v>2023</v>
      </c>
    </row>
    <row r="8242" spans="1:6" x14ac:dyDescent="0.25">
      <c r="A8242" s="5" t="s">
        <v>250</v>
      </c>
      <c r="B8242" s="3" t="s">
        <v>3</v>
      </c>
      <c r="C8242" s="3" t="s">
        <v>158</v>
      </c>
      <c r="D8242" s="4">
        <v>4966.3617590430977</v>
      </c>
      <c r="E8242" t="str">
        <f t="shared" si="256"/>
        <v>Nov</v>
      </c>
      <c r="F8242" t="str">
        <f t="shared" si="257"/>
        <v>2023</v>
      </c>
    </row>
    <row r="8243" spans="1:6" x14ac:dyDescent="0.25">
      <c r="A8243" s="5" t="s">
        <v>250</v>
      </c>
      <c r="B8243" s="3" t="s">
        <v>3</v>
      </c>
      <c r="C8243" s="3" t="s">
        <v>159</v>
      </c>
      <c r="D8243" s="4">
        <v>5182.668919293953</v>
      </c>
      <c r="E8243" t="str">
        <f t="shared" si="256"/>
        <v>Dec</v>
      </c>
      <c r="F8243" t="str">
        <f t="shared" si="257"/>
        <v>2023</v>
      </c>
    </row>
    <row r="8244" spans="1:6" x14ac:dyDescent="0.25">
      <c r="A8244" s="5" t="s">
        <v>250</v>
      </c>
      <c r="B8244" s="3" t="s">
        <v>3</v>
      </c>
      <c r="C8244" s="3" t="s">
        <v>160</v>
      </c>
      <c r="D8244" s="4">
        <v>4851.8833210762987</v>
      </c>
      <c r="E8244" t="str">
        <f t="shared" si="256"/>
        <v>Jan</v>
      </c>
      <c r="F8244" t="str">
        <f t="shared" si="257"/>
        <v>2024</v>
      </c>
    </row>
    <row r="8245" spans="1:6" x14ac:dyDescent="0.25">
      <c r="A8245" s="5" t="s">
        <v>250</v>
      </c>
      <c r="B8245" s="3" t="s">
        <v>3</v>
      </c>
      <c r="C8245" s="3" t="s">
        <v>161</v>
      </c>
      <c r="D8245" s="4">
        <v>4795.8158895600563</v>
      </c>
      <c r="E8245" t="str">
        <f t="shared" si="256"/>
        <v>Feb</v>
      </c>
      <c r="F8245" t="str">
        <f t="shared" si="257"/>
        <v>2024</v>
      </c>
    </row>
    <row r="8246" spans="1:6" x14ac:dyDescent="0.25">
      <c r="A8246" s="5" t="s">
        <v>250</v>
      </c>
      <c r="B8246" s="3" t="s">
        <v>3</v>
      </c>
      <c r="C8246" s="3" t="s">
        <v>162</v>
      </c>
      <c r="D8246" s="4">
        <v>4740.5207653308407</v>
      </c>
      <c r="E8246" t="str">
        <f t="shared" si="256"/>
        <v>Mar</v>
      </c>
      <c r="F8246" t="str">
        <f t="shared" si="257"/>
        <v>2024</v>
      </c>
    </row>
    <row r="8247" spans="1:6" x14ac:dyDescent="0.25">
      <c r="A8247" s="5" t="s">
        <v>250</v>
      </c>
      <c r="B8247" s="3" t="s">
        <v>3</v>
      </c>
      <c r="C8247" s="3" t="s">
        <v>163</v>
      </c>
      <c r="D8247" s="4">
        <v>4685.989241125746</v>
      </c>
      <c r="E8247" t="str">
        <f t="shared" si="256"/>
        <v>Apr</v>
      </c>
      <c r="F8247" t="str">
        <f t="shared" si="257"/>
        <v>2024</v>
      </c>
    </row>
    <row r="8248" spans="1:6" x14ac:dyDescent="0.25">
      <c r="A8248" s="5" t="s">
        <v>250</v>
      </c>
      <c r="B8248" s="3" t="s">
        <v>3</v>
      </c>
      <c r="C8248" s="3" t="s">
        <v>164</v>
      </c>
      <c r="D8248" s="4">
        <v>4631.6522655039926</v>
      </c>
      <c r="E8248" t="str">
        <f t="shared" si="256"/>
        <v>May</v>
      </c>
      <c r="F8248" t="str">
        <f t="shared" si="257"/>
        <v>2024</v>
      </c>
    </row>
    <row r="8249" spans="1:6" x14ac:dyDescent="0.25">
      <c r="A8249" s="5" t="s">
        <v>250</v>
      </c>
      <c r="B8249" s="3" t="s">
        <v>3</v>
      </c>
      <c r="C8249" s="3" t="s">
        <v>165</v>
      </c>
      <c r="D8249" s="4">
        <v>4578.6372871574649</v>
      </c>
      <c r="E8249" t="str">
        <f t="shared" si="256"/>
        <v>Jun</v>
      </c>
      <c r="F8249" t="str">
        <f t="shared" si="257"/>
        <v>2024</v>
      </c>
    </row>
    <row r="8250" spans="1:6" x14ac:dyDescent="0.25">
      <c r="A8250" s="5" t="s">
        <v>250</v>
      </c>
      <c r="B8250" s="3" t="s">
        <v>3</v>
      </c>
      <c r="C8250" s="3" t="s">
        <v>166</v>
      </c>
      <c r="D8250" s="4">
        <v>4526.1924652455573</v>
      </c>
      <c r="E8250" t="str">
        <f t="shared" si="256"/>
        <v>Jul</v>
      </c>
      <c r="F8250" t="str">
        <f t="shared" si="257"/>
        <v>2024</v>
      </c>
    </row>
    <row r="8251" spans="1:6" x14ac:dyDescent="0.25">
      <c r="A8251" s="5" t="s">
        <v>250</v>
      </c>
      <c r="B8251" s="3" t="s">
        <v>3</v>
      </c>
      <c r="C8251" s="3" t="s">
        <v>167</v>
      </c>
      <c r="D8251" s="4">
        <v>4471.3134218800342</v>
      </c>
      <c r="E8251" t="str">
        <f t="shared" si="256"/>
        <v>Aug</v>
      </c>
      <c r="F8251" t="str">
        <f t="shared" si="257"/>
        <v>2024</v>
      </c>
    </row>
    <row r="8252" spans="1:6" x14ac:dyDescent="0.25">
      <c r="A8252" s="5" t="s">
        <v>250</v>
      </c>
      <c r="B8252" s="3" t="s">
        <v>3</v>
      </c>
      <c r="C8252" s="3" t="s">
        <v>168</v>
      </c>
      <c r="D8252" s="4">
        <v>4418.9682613604054</v>
      </c>
      <c r="E8252" t="str">
        <f t="shared" si="256"/>
        <v>Sep</v>
      </c>
      <c r="F8252" t="str">
        <f t="shared" si="257"/>
        <v>2024</v>
      </c>
    </row>
    <row r="8253" spans="1:6" x14ac:dyDescent="0.25">
      <c r="A8253" s="5" t="s">
        <v>250</v>
      </c>
      <c r="B8253" s="3" t="s">
        <v>3</v>
      </c>
      <c r="C8253" s="3" t="s">
        <v>169</v>
      </c>
      <c r="D8253" s="4">
        <v>4366.7974723292818</v>
      </c>
      <c r="E8253" t="str">
        <f t="shared" si="256"/>
        <v>Oct</v>
      </c>
      <c r="F8253" t="str">
        <f t="shared" si="257"/>
        <v>2024</v>
      </c>
    </row>
    <row r="8254" spans="1:6" x14ac:dyDescent="0.25">
      <c r="A8254" s="5" t="s">
        <v>250</v>
      </c>
      <c r="B8254" s="3" t="s">
        <v>3</v>
      </c>
      <c r="C8254" s="3" t="s">
        <v>170</v>
      </c>
      <c r="D8254" s="4">
        <v>4317.4146091813618</v>
      </c>
      <c r="E8254" t="str">
        <f t="shared" si="256"/>
        <v>Nov</v>
      </c>
      <c r="F8254" t="str">
        <f t="shared" si="257"/>
        <v>2024</v>
      </c>
    </row>
    <row r="8255" spans="1:6" x14ac:dyDescent="0.25">
      <c r="A8255" s="5" t="s">
        <v>250</v>
      </c>
      <c r="B8255" s="3" t="s">
        <v>3</v>
      </c>
      <c r="C8255" s="3" t="s">
        <v>171</v>
      </c>
      <c r="D8255" s="4">
        <v>4421.5740809145173</v>
      </c>
      <c r="E8255" t="str">
        <f t="shared" si="256"/>
        <v>Dec</v>
      </c>
      <c r="F8255" t="str">
        <f t="shared" si="257"/>
        <v>2024</v>
      </c>
    </row>
    <row r="8256" spans="1:6" x14ac:dyDescent="0.25">
      <c r="A8256" s="5" t="s">
        <v>250</v>
      </c>
      <c r="B8256" s="3" t="s">
        <v>3</v>
      </c>
      <c r="C8256" s="3" t="s">
        <v>172</v>
      </c>
      <c r="D8256" s="4">
        <v>4221.0829500167983</v>
      </c>
      <c r="E8256" t="str">
        <f t="shared" si="256"/>
        <v>Jan</v>
      </c>
      <c r="F8256" t="str">
        <f t="shared" si="257"/>
        <v>2025</v>
      </c>
    </row>
    <row r="8257" spans="1:6" x14ac:dyDescent="0.25">
      <c r="A8257" s="5" t="s">
        <v>250</v>
      </c>
      <c r="B8257" s="3" t="s">
        <v>3</v>
      </c>
      <c r="C8257" s="3" t="s">
        <v>173</v>
      </c>
      <c r="D8257" s="4">
        <v>4173.9198668332147</v>
      </c>
      <c r="E8257" t="str">
        <f t="shared" si="256"/>
        <v>Feb</v>
      </c>
      <c r="F8257" t="str">
        <f t="shared" si="257"/>
        <v>2025</v>
      </c>
    </row>
    <row r="8258" spans="1:6" x14ac:dyDescent="0.25">
      <c r="A8258" s="5" t="s">
        <v>250</v>
      </c>
      <c r="B8258" s="3" t="s">
        <v>3</v>
      </c>
      <c r="C8258" s="3" t="s">
        <v>174</v>
      </c>
      <c r="D8258" s="4">
        <v>4127.4571775272861</v>
      </c>
      <c r="E8258" t="str">
        <f t="shared" si="256"/>
        <v>Mar</v>
      </c>
      <c r="F8258" t="str">
        <f t="shared" si="257"/>
        <v>2025</v>
      </c>
    </row>
    <row r="8259" spans="1:6" x14ac:dyDescent="0.25">
      <c r="A8259" s="5" t="s">
        <v>250</v>
      </c>
      <c r="B8259" s="3" t="s">
        <v>3</v>
      </c>
      <c r="C8259" s="3" t="s">
        <v>175</v>
      </c>
      <c r="D8259" s="4">
        <v>4081.6260731554148</v>
      </c>
      <c r="E8259" t="str">
        <f t="shared" ref="E8259:E8322" si="258">MID(C8259,1,3)</f>
        <v>Apr</v>
      </c>
      <c r="F8259" t="str">
        <f t="shared" ref="F8259:F8322" si="259">MID(C8259,5,4)</f>
        <v>2025</v>
      </c>
    </row>
    <row r="8260" spans="1:6" x14ac:dyDescent="0.25">
      <c r="A8260" s="5" t="s">
        <v>250</v>
      </c>
      <c r="B8260" s="3" t="s">
        <v>3</v>
      </c>
      <c r="C8260" s="3" t="s">
        <v>176</v>
      </c>
      <c r="D8260" s="4">
        <v>4036.4130777392033</v>
      </c>
      <c r="E8260" t="str">
        <f t="shared" si="258"/>
        <v>May</v>
      </c>
      <c r="F8260" t="str">
        <f t="shared" si="259"/>
        <v>2025</v>
      </c>
    </row>
    <row r="8261" spans="1:6" x14ac:dyDescent="0.25">
      <c r="A8261" s="5" t="s">
        <v>250</v>
      </c>
      <c r="B8261" s="3" t="s">
        <v>3</v>
      </c>
      <c r="C8261" s="3" t="s">
        <v>177</v>
      </c>
      <c r="D8261" s="4">
        <v>3991.7883477012138</v>
      </c>
      <c r="E8261" t="str">
        <f t="shared" si="258"/>
        <v>Jun</v>
      </c>
      <c r="F8261" t="str">
        <f t="shared" si="259"/>
        <v>2025</v>
      </c>
    </row>
    <row r="8262" spans="1:6" x14ac:dyDescent="0.25">
      <c r="A8262" s="5" t="s">
        <v>250</v>
      </c>
      <c r="B8262" s="3" t="s">
        <v>3</v>
      </c>
      <c r="C8262" s="3" t="s">
        <v>178</v>
      </c>
      <c r="D8262" s="4">
        <v>3947.7895327653491</v>
      </c>
      <c r="E8262" t="str">
        <f t="shared" si="258"/>
        <v>Jul</v>
      </c>
      <c r="F8262" t="str">
        <f t="shared" si="259"/>
        <v>2025</v>
      </c>
    </row>
    <row r="8263" spans="1:6" x14ac:dyDescent="0.25">
      <c r="A8263" s="5" t="s">
        <v>250</v>
      </c>
      <c r="B8263" s="3" t="s">
        <v>3</v>
      </c>
      <c r="C8263" s="3" t="s">
        <v>179</v>
      </c>
      <c r="D8263" s="4">
        <v>3902.3079042753893</v>
      </c>
      <c r="E8263" t="str">
        <f t="shared" si="258"/>
        <v>Aug</v>
      </c>
      <c r="F8263" t="str">
        <f t="shared" si="259"/>
        <v>2025</v>
      </c>
    </row>
    <row r="8264" spans="1:6" x14ac:dyDescent="0.25">
      <c r="A8264" s="5" t="s">
        <v>250</v>
      </c>
      <c r="B8264" s="3" t="s">
        <v>3</v>
      </c>
      <c r="C8264" s="3" t="s">
        <v>180</v>
      </c>
      <c r="D8264" s="4">
        <v>3859.5003781992195</v>
      </c>
      <c r="E8264" t="str">
        <f t="shared" si="258"/>
        <v>Sep</v>
      </c>
      <c r="F8264" t="str">
        <f t="shared" si="259"/>
        <v>2025</v>
      </c>
    </row>
    <row r="8265" spans="1:6" x14ac:dyDescent="0.25">
      <c r="A8265" s="5" t="s">
        <v>250</v>
      </c>
      <c r="B8265" s="3" t="s">
        <v>3</v>
      </c>
      <c r="C8265" s="3" t="s">
        <v>181</v>
      </c>
      <c r="D8265" s="4">
        <v>3817.1019415108149</v>
      </c>
      <c r="E8265" t="str">
        <f t="shared" si="258"/>
        <v>Oct</v>
      </c>
      <c r="F8265" t="str">
        <f t="shared" si="259"/>
        <v>2025</v>
      </c>
    </row>
    <row r="8266" spans="1:6" x14ac:dyDescent="0.25">
      <c r="A8266" s="5" t="s">
        <v>250</v>
      </c>
      <c r="B8266" s="3" t="s">
        <v>3</v>
      </c>
      <c r="C8266" s="3" t="s">
        <v>182</v>
      </c>
      <c r="D8266" s="4">
        <v>3774.8866394441907</v>
      </c>
      <c r="E8266" t="str">
        <f t="shared" si="258"/>
        <v>Nov</v>
      </c>
      <c r="F8266" t="str">
        <f t="shared" si="259"/>
        <v>2025</v>
      </c>
    </row>
    <row r="8267" spans="1:6" x14ac:dyDescent="0.25">
      <c r="A8267" s="5" t="s">
        <v>250</v>
      </c>
      <c r="B8267" s="3" t="s">
        <v>3</v>
      </c>
      <c r="C8267" s="3" t="s">
        <v>183</v>
      </c>
      <c r="D8267" s="4">
        <v>3813.6218889311963</v>
      </c>
      <c r="E8267" t="str">
        <f t="shared" si="258"/>
        <v>Dec</v>
      </c>
      <c r="F8267" t="str">
        <f t="shared" si="259"/>
        <v>2025</v>
      </c>
    </row>
    <row r="8268" spans="1:6" x14ac:dyDescent="0.25">
      <c r="A8268" s="5" t="s">
        <v>250</v>
      </c>
      <c r="B8268" s="3" t="s">
        <v>3</v>
      </c>
      <c r="C8268" s="3" t="s">
        <v>184</v>
      </c>
      <c r="D8268" s="4">
        <v>23.37896160505845</v>
      </c>
      <c r="E8268" t="str">
        <f t="shared" si="258"/>
        <v>Jan</v>
      </c>
      <c r="F8268" t="str">
        <f t="shared" si="259"/>
        <v>2026</v>
      </c>
    </row>
    <row r="8269" spans="1:6" x14ac:dyDescent="0.25">
      <c r="A8269" s="5" t="s">
        <v>250</v>
      </c>
      <c r="B8269" s="3" t="s">
        <v>188</v>
      </c>
      <c r="C8269" s="3" t="s">
        <v>5</v>
      </c>
      <c r="D8269" s="4">
        <v>1074038.670077424</v>
      </c>
      <c r="E8269" t="str">
        <f t="shared" si="258"/>
        <v>Feb</v>
      </c>
      <c r="F8269" t="str">
        <f t="shared" si="259"/>
        <v>2011</v>
      </c>
    </row>
    <row r="8270" spans="1:6" x14ac:dyDescent="0.25">
      <c r="A8270" s="5" t="s">
        <v>250</v>
      </c>
      <c r="B8270" s="3" t="s">
        <v>188</v>
      </c>
      <c r="C8270" s="3" t="s">
        <v>6</v>
      </c>
      <c r="D8270" s="4">
        <v>1074371.349988366</v>
      </c>
      <c r="E8270" t="str">
        <f t="shared" si="258"/>
        <v>Mar</v>
      </c>
      <c r="F8270" t="str">
        <f t="shared" si="259"/>
        <v>2011</v>
      </c>
    </row>
    <row r="8271" spans="1:6" x14ac:dyDescent="0.25">
      <c r="A8271" s="5" t="s">
        <v>250</v>
      </c>
      <c r="B8271" s="3" t="s">
        <v>188</v>
      </c>
      <c r="C8271" s="3" t="s">
        <v>7</v>
      </c>
      <c r="D8271" s="4">
        <v>794457.17236157029</v>
      </c>
      <c r="E8271" t="str">
        <f t="shared" si="258"/>
        <v>Apr</v>
      </c>
      <c r="F8271" t="str">
        <f t="shared" si="259"/>
        <v>2011</v>
      </c>
    </row>
    <row r="8272" spans="1:6" x14ac:dyDescent="0.25">
      <c r="A8272" s="5" t="s">
        <v>250</v>
      </c>
      <c r="B8272" s="3" t="s">
        <v>188</v>
      </c>
      <c r="C8272" s="3" t="s">
        <v>8</v>
      </c>
      <c r="D8272" s="4">
        <v>665741.59986298275</v>
      </c>
      <c r="E8272" t="str">
        <f t="shared" si="258"/>
        <v>May</v>
      </c>
      <c r="F8272" t="str">
        <f t="shared" si="259"/>
        <v>2011</v>
      </c>
    </row>
    <row r="8273" spans="1:6" x14ac:dyDescent="0.25">
      <c r="A8273" s="5" t="s">
        <v>250</v>
      </c>
      <c r="B8273" s="3" t="s">
        <v>188</v>
      </c>
      <c r="C8273" s="3" t="s">
        <v>9</v>
      </c>
      <c r="D8273" s="4">
        <v>646480.55588855548</v>
      </c>
      <c r="E8273" t="str">
        <f t="shared" si="258"/>
        <v>Jun</v>
      </c>
      <c r="F8273" t="str">
        <f t="shared" si="259"/>
        <v>2011</v>
      </c>
    </row>
    <row r="8274" spans="1:6" x14ac:dyDescent="0.25">
      <c r="A8274" s="5" t="s">
        <v>250</v>
      </c>
      <c r="B8274" s="3" t="s">
        <v>188</v>
      </c>
      <c r="C8274" s="3" t="s">
        <v>10</v>
      </c>
      <c r="D8274" s="4">
        <v>623606.52587284218</v>
      </c>
      <c r="E8274" t="str">
        <f t="shared" si="258"/>
        <v>Jul</v>
      </c>
      <c r="F8274" t="str">
        <f t="shared" si="259"/>
        <v>2011</v>
      </c>
    </row>
    <row r="8275" spans="1:6" x14ac:dyDescent="0.25">
      <c r="A8275" s="5" t="s">
        <v>250</v>
      </c>
      <c r="B8275" s="3" t="s">
        <v>188</v>
      </c>
      <c r="C8275" s="3" t="s">
        <v>11</v>
      </c>
      <c r="D8275" s="4">
        <v>711765.34352761367</v>
      </c>
      <c r="E8275" t="str">
        <f t="shared" si="258"/>
        <v>Aug</v>
      </c>
      <c r="F8275" t="str">
        <f t="shared" si="259"/>
        <v>2011</v>
      </c>
    </row>
    <row r="8276" spans="1:6" x14ac:dyDescent="0.25">
      <c r="A8276" s="5" t="s">
        <v>250</v>
      </c>
      <c r="B8276" s="3" t="s">
        <v>188</v>
      </c>
      <c r="C8276" s="3" t="s">
        <v>12</v>
      </c>
      <c r="D8276" s="4">
        <v>673847.45351105859</v>
      </c>
      <c r="E8276" t="str">
        <f t="shared" si="258"/>
        <v>Sep</v>
      </c>
      <c r="F8276" t="str">
        <f t="shared" si="259"/>
        <v>2011</v>
      </c>
    </row>
    <row r="8277" spans="1:6" x14ac:dyDescent="0.25">
      <c r="A8277" s="5" t="s">
        <v>250</v>
      </c>
      <c r="B8277" s="3" t="s">
        <v>188</v>
      </c>
      <c r="C8277" s="3" t="s">
        <v>13</v>
      </c>
      <c r="D8277" s="4">
        <v>631925.59977201966</v>
      </c>
      <c r="E8277" t="str">
        <f t="shared" si="258"/>
        <v>Oct</v>
      </c>
      <c r="F8277" t="str">
        <f t="shared" si="259"/>
        <v>2011</v>
      </c>
    </row>
    <row r="8278" spans="1:6" x14ac:dyDescent="0.25">
      <c r="A8278" s="5" t="s">
        <v>250</v>
      </c>
      <c r="B8278" s="3" t="s">
        <v>188</v>
      </c>
      <c r="C8278" s="3" t="s">
        <v>14</v>
      </c>
      <c r="D8278" s="4">
        <v>615555.7321686761</v>
      </c>
      <c r="E8278" t="str">
        <f t="shared" si="258"/>
        <v>Nov</v>
      </c>
      <c r="F8278" t="str">
        <f t="shared" si="259"/>
        <v>2011</v>
      </c>
    </row>
    <row r="8279" spans="1:6" x14ac:dyDescent="0.25">
      <c r="A8279" s="5" t="s">
        <v>250</v>
      </c>
      <c r="B8279" s="3" t="s">
        <v>188</v>
      </c>
      <c r="C8279" s="3" t="s">
        <v>15</v>
      </c>
      <c r="D8279" s="4">
        <v>599497.68020240229</v>
      </c>
      <c r="E8279" t="str">
        <f t="shared" si="258"/>
        <v>Dec</v>
      </c>
      <c r="F8279" t="str">
        <f t="shared" si="259"/>
        <v>2011</v>
      </c>
    </row>
    <row r="8280" spans="1:6" x14ac:dyDescent="0.25">
      <c r="A8280" s="5" t="s">
        <v>250</v>
      </c>
      <c r="B8280" s="3" t="s">
        <v>188</v>
      </c>
      <c r="C8280" s="3" t="s">
        <v>16</v>
      </c>
      <c r="D8280" s="4">
        <v>587088.00002902339</v>
      </c>
      <c r="E8280" t="str">
        <f t="shared" si="258"/>
        <v>Jan</v>
      </c>
      <c r="F8280" t="str">
        <f t="shared" si="259"/>
        <v>2012</v>
      </c>
    </row>
    <row r="8281" spans="1:6" x14ac:dyDescent="0.25">
      <c r="A8281" s="5" t="s">
        <v>250</v>
      </c>
      <c r="B8281" s="3" t="s">
        <v>188</v>
      </c>
      <c r="C8281" s="3" t="s">
        <v>17</v>
      </c>
      <c r="D8281" s="4">
        <v>579764.16769443499</v>
      </c>
      <c r="E8281" t="str">
        <f t="shared" si="258"/>
        <v>Feb</v>
      </c>
      <c r="F8281" t="str">
        <f t="shared" si="259"/>
        <v>2012</v>
      </c>
    </row>
    <row r="8282" spans="1:6" x14ac:dyDescent="0.25">
      <c r="A8282" s="5" t="s">
        <v>250</v>
      </c>
      <c r="B8282" s="3" t="s">
        <v>188</v>
      </c>
      <c r="C8282" s="3" t="s">
        <v>18</v>
      </c>
      <c r="D8282" s="4">
        <v>574903.07132785325</v>
      </c>
      <c r="E8282" t="str">
        <f t="shared" si="258"/>
        <v>Mar</v>
      </c>
      <c r="F8282" t="str">
        <f t="shared" si="259"/>
        <v>2012</v>
      </c>
    </row>
    <row r="8283" spans="1:6" x14ac:dyDescent="0.25">
      <c r="A8283" s="5" t="s">
        <v>250</v>
      </c>
      <c r="B8283" s="3" t="s">
        <v>188</v>
      </c>
      <c r="C8283" s="3" t="s">
        <v>19</v>
      </c>
      <c r="D8283" s="4">
        <v>562879.80052152334</v>
      </c>
      <c r="E8283" t="str">
        <f t="shared" si="258"/>
        <v>Apr</v>
      </c>
      <c r="F8283" t="str">
        <f t="shared" si="259"/>
        <v>2012</v>
      </c>
    </row>
    <row r="8284" spans="1:6" x14ac:dyDescent="0.25">
      <c r="A8284" s="5" t="s">
        <v>250</v>
      </c>
      <c r="B8284" s="3" t="s">
        <v>188</v>
      </c>
      <c r="C8284" s="3" t="s">
        <v>20</v>
      </c>
      <c r="D8284" s="4">
        <v>542934.78756454028</v>
      </c>
      <c r="E8284" t="str">
        <f t="shared" si="258"/>
        <v>May</v>
      </c>
      <c r="F8284" t="str">
        <f t="shared" si="259"/>
        <v>2012</v>
      </c>
    </row>
    <row r="8285" spans="1:6" x14ac:dyDescent="0.25">
      <c r="A8285" s="5" t="s">
        <v>250</v>
      </c>
      <c r="B8285" s="3" t="s">
        <v>188</v>
      </c>
      <c r="C8285" s="3" t="s">
        <v>21</v>
      </c>
      <c r="D8285" s="4">
        <v>643192.35682831937</v>
      </c>
      <c r="E8285" t="str">
        <f t="shared" si="258"/>
        <v>Jun</v>
      </c>
      <c r="F8285" t="str">
        <f t="shared" si="259"/>
        <v>2012</v>
      </c>
    </row>
    <row r="8286" spans="1:6" x14ac:dyDescent="0.25">
      <c r="A8286" s="5" t="s">
        <v>250</v>
      </c>
      <c r="B8286" s="3" t="s">
        <v>188</v>
      </c>
      <c r="C8286" s="3" t="s">
        <v>22</v>
      </c>
      <c r="D8286" s="4">
        <v>576594.57899039949</v>
      </c>
      <c r="E8286" t="str">
        <f t="shared" si="258"/>
        <v>Jul</v>
      </c>
      <c r="F8286" t="str">
        <f t="shared" si="259"/>
        <v>2012</v>
      </c>
    </row>
    <row r="8287" spans="1:6" x14ac:dyDescent="0.25">
      <c r="A8287" s="5" t="s">
        <v>250</v>
      </c>
      <c r="B8287" s="3" t="s">
        <v>188</v>
      </c>
      <c r="C8287" s="3" t="s">
        <v>23</v>
      </c>
      <c r="D8287" s="4">
        <v>561680.36599764694</v>
      </c>
      <c r="E8287" t="str">
        <f t="shared" si="258"/>
        <v>Aug</v>
      </c>
      <c r="F8287" t="str">
        <f t="shared" si="259"/>
        <v>2012</v>
      </c>
    </row>
    <row r="8288" spans="1:6" x14ac:dyDescent="0.25">
      <c r="A8288" s="5" t="s">
        <v>250</v>
      </c>
      <c r="B8288" s="3" t="s">
        <v>188</v>
      </c>
      <c r="C8288" s="3" t="s">
        <v>24</v>
      </c>
      <c r="D8288" s="4">
        <v>497843.2797510302</v>
      </c>
      <c r="E8288" t="str">
        <f t="shared" si="258"/>
        <v>Sep</v>
      </c>
      <c r="F8288" t="str">
        <f t="shared" si="259"/>
        <v>2012</v>
      </c>
    </row>
    <row r="8289" spans="1:6" x14ac:dyDescent="0.25">
      <c r="A8289" s="5" t="s">
        <v>250</v>
      </c>
      <c r="B8289" s="3" t="s">
        <v>188</v>
      </c>
      <c r="C8289" s="3" t="s">
        <v>25</v>
      </c>
      <c r="D8289" s="4">
        <v>480122.36123117252</v>
      </c>
      <c r="E8289" t="str">
        <f t="shared" si="258"/>
        <v>Oct</v>
      </c>
      <c r="F8289" t="str">
        <f t="shared" si="259"/>
        <v>2012</v>
      </c>
    </row>
    <row r="8290" spans="1:6" x14ac:dyDescent="0.25">
      <c r="A8290" s="5" t="s">
        <v>250</v>
      </c>
      <c r="B8290" s="3" t="s">
        <v>188</v>
      </c>
      <c r="C8290" s="3" t="s">
        <v>26</v>
      </c>
      <c r="D8290" s="4">
        <v>474456.02460730169</v>
      </c>
      <c r="E8290" t="str">
        <f t="shared" si="258"/>
        <v>Nov</v>
      </c>
      <c r="F8290" t="str">
        <f t="shared" si="259"/>
        <v>2012</v>
      </c>
    </row>
    <row r="8291" spans="1:6" x14ac:dyDescent="0.25">
      <c r="A8291" s="5" t="s">
        <v>250</v>
      </c>
      <c r="B8291" s="3" t="s">
        <v>188</v>
      </c>
      <c r="C8291" s="3" t="s">
        <v>27</v>
      </c>
      <c r="D8291" s="4">
        <v>472307.01815490721</v>
      </c>
      <c r="E8291" t="str">
        <f t="shared" si="258"/>
        <v>Dec</v>
      </c>
      <c r="F8291" t="str">
        <f t="shared" si="259"/>
        <v>2012</v>
      </c>
    </row>
    <row r="8292" spans="1:6" x14ac:dyDescent="0.25">
      <c r="A8292" s="5" t="s">
        <v>250</v>
      </c>
      <c r="B8292" s="3" t="s">
        <v>188</v>
      </c>
      <c r="C8292" s="3" t="s">
        <v>28</v>
      </c>
      <c r="D8292" s="4">
        <v>456595.45150219492</v>
      </c>
      <c r="E8292" t="str">
        <f t="shared" si="258"/>
        <v>Jan</v>
      </c>
      <c r="F8292" t="str">
        <f t="shared" si="259"/>
        <v>2013</v>
      </c>
    </row>
    <row r="8293" spans="1:6" x14ac:dyDescent="0.25">
      <c r="A8293" s="5" t="s">
        <v>250</v>
      </c>
      <c r="B8293" s="3" t="s">
        <v>188</v>
      </c>
      <c r="C8293" s="3" t="s">
        <v>29</v>
      </c>
      <c r="D8293" s="4">
        <v>458211.02487338713</v>
      </c>
      <c r="E8293" t="str">
        <f t="shared" si="258"/>
        <v>Feb</v>
      </c>
      <c r="F8293" t="str">
        <f t="shared" si="259"/>
        <v>2013</v>
      </c>
    </row>
    <row r="8294" spans="1:6" x14ac:dyDescent="0.25">
      <c r="A8294" s="5" t="s">
        <v>250</v>
      </c>
      <c r="B8294" s="3" t="s">
        <v>188</v>
      </c>
      <c r="C8294" s="3" t="s">
        <v>30</v>
      </c>
      <c r="D8294" s="4">
        <v>453877.11504769698</v>
      </c>
      <c r="E8294" t="str">
        <f t="shared" si="258"/>
        <v>Mar</v>
      </c>
      <c r="F8294" t="str">
        <f t="shared" si="259"/>
        <v>2013</v>
      </c>
    </row>
    <row r="8295" spans="1:6" x14ac:dyDescent="0.25">
      <c r="A8295" s="5" t="s">
        <v>250</v>
      </c>
      <c r="B8295" s="3" t="s">
        <v>188</v>
      </c>
      <c r="C8295" s="3" t="s">
        <v>31</v>
      </c>
      <c r="D8295" s="4">
        <v>429187.90748388314</v>
      </c>
      <c r="E8295" t="str">
        <f t="shared" si="258"/>
        <v>Apr</v>
      </c>
      <c r="F8295" t="str">
        <f t="shared" si="259"/>
        <v>2013</v>
      </c>
    </row>
    <row r="8296" spans="1:6" x14ac:dyDescent="0.25">
      <c r="A8296" s="5" t="s">
        <v>250</v>
      </c>
      <c r="B8296" s="3" t="s">
        <v>188</v>
      </c>
      <c r="C8296" s="3" t="s">
        <v>32</v>
      </c>
      <c r="D8296" s="4">
        <v>428350.19101621676</v>
      </c>
      <c r="E8296" t="str">
        <f t="shared" si="258"/>
        <v>May</v>
      </c>
      <c r="F8296" t="str">
        <f t="shared" si="259"/>
        <v>2013</v>
      </c>
    </row>
    <row r="8297" spans="1:6" x14ac:dyDescent="0.25">
      <c r="A8297" s="5" t="s">
        <v>250</v>
      </c>
      <c r="B8297" s="3" t="s">
        <v>188</v>
      </c>
      <c r="C8297" s="3" t="s">
        <v>33</v>
      </c>
      <c r="D8297" s="4">
        <v>428033.03781845229</v>
      </c>
      <c r="E8297" t="str">
        <f t="shared" si="258"/>
        <v>Jun</v>
      </c>
      <c r="F8297" t="str">
        <f t="shared" si="259"/>
        <v>2013</v>
      </c>
    </row>
    <row r="8298" spans="1:6" x14ac:dyDescent="0.25">
      <c r="A8298" s="5" t="s">
        <v>250</v>
      </c>
      <c r="B8298" s="3" t="s">
        <v>188</v>
      </c>
      <c r="C8298" s="3" t="s">
        <v>34</v>
      </c>
      <c r="D8298" s="4">
        <v>410082.94761243771</v>
      </c>
      <c r="E8298" t="str">
        <f t="shared" si="258"/>
        <v>Jul</v>
      </c>
      <c r="F8298" t="str">
        <f t="shared" si="259"/>
        <v>2013</v>
      </c>
    </row>
    <row r="8299" spans="1:6" x14ac:dyDescent="0.25">
      <c r="A8299" s="5" t="s">
        <v>250</v>
      </c>
      <c r="B8299" s="3" t="s">
        <v>188</v>
      </c>
      <c r="C8299" s="3" t="s">
        <v>35</v>
      </c>
      <c r="D8299" s="4">
        <v>403541.71519730613</v>
      </c>
      <c r="E8299" t="str">
        <f t="shared" si="258"/>
        <v>Aug</v>
      </c>
      <c r="F8299" t="str">
        <f t="shared" si="259"/>
        <v>2013</v>
      </c>
    </row>
    <row r="8300" spans="1:6" x14ac:dyDescent="0.25">
      <c r="A8300" s="5" t="s">
        <v>250</v>
      </c>
      <c r="B8300" s="3" t="s">
        <v>188</v>
      </c>
      <c r="C8300" s="3" t="s">
        <v>36</v>
      </c>
      <c r="D8300" s="4">
        <v>397518.4011493224</v>
      </c>
      <c r="E8300" t="str">
        <f t="shared" si="258"/>
        <v>Sep</v>
      </c>
      <c r="F8300" t="str">
        <f t="shared" si="259"/>
        <v>2013</v>
      </c>
    </row>
    <row r="8301" spans="1:6" x14ac:dyDescent="0.25">
      <c r="A8301" s="5" t="s">
        <v>250</v>
      </c>
      <c r="B8301" s="3" t="s">
        <v>188</v>
      </c>
      <c r="C8301" s="3" t="s">
        <v>37</v>
      </c>
      <c r="D8301" s="4">
        <v>392042.32063517394</v>
      </c>
      <c r="E8301" t="str">
        <f t="shared" si="258"/>
        <v>Oct</v>
      </c>
      <c r="F8301" t="str">
        <f t="shared" si="259"/>
        <v>2013</v>
      </c>
    </row>
    <row r="8302" spans="1:6" x14ac:dyDescent="0.25">
      <c r="A8302" s="5" t="s">
        <v>250</v>
      </c>
      <c r="B8302" s="3" t="s">
        <v>188</v>
      </c>
      <c r="C8302" s="3" t="s">
        <v>38</v>
      </c>
      <c r="D8302" s="4">
        <v>386674.15882454708</v>
      </c>
      <c r="E8302" t="str">
        <f t="shared" si="258"/>
        <v>Nov</v>
      </c>
      <c r="F8302" t="str">
        <f t="shared" si="259"/>
        <v>2013</v>
      </c>
    </row>
    <row r="8303" spans="1:6" x14ac:dyDescent="0.25">
      <c r="A8303" s="5" t="s">
        <v>250</v>
      </c>
      <c r="B8303" s="3" t="s">
        <v>188</v>
      </c>
      <c r="C8303" s="3" t="s">
        <v>39</v>
      </c>
      <c r="D8303" s="4">
        <v>381802.1255160842</v>
      </c>
      <c r="E8303" t="str">
        <f t="shared" si="258"/>
        <v>Dec</v>
      </c>
      <c r="F8303" t="str">
        <f t="shared" si="259"/>
        <v>2013</v>
      </c>
    </row>
    <row r="8304" spans="1:6" x14ac:dyDescent="0.25">
      <c r="A8304" s="5" t="s">
        <v>250</v>
      </c>
      <c r="B8304" s="3" t="s">
        <v>188</v>
      </c>
      <c r="C8304" s="3" t="s">
        <v>40</v>
      </c>
      <c r="D8304" s="4">
        <v>376890.39573522995</v>
      </c>
      <c r="E8304" t="str">
        <f t="shared" si="258"/>
        <v>Jan</v>
      </c>
      <c r="F8304" t="str">
        <f t="shared" si="259"/>
        <v>2014</v>
      </c>
    </row>
    <row r="8305" spans="1:6" x14ac:dyDescent="0.25">
      <c r="A8305" s="5" t="s">
        <v>250</v>
      </c>
      <c r="B8305" s="3" t="s">
        <v>188</v>
      </c>
      <c r="C8305" s="3" t="s">
        <v>41</v>
      </c>
      <c r="D8305" s="4">
        <v>384182.4531301629</v>
      </c>
      <c r="E8305" t="str">
        <f t="shared" si="258"/>
        <v>Feb</v>
      </c>
      <c r="F8305" t="str">
        <f t="shared" si="259"/>
        <v>2014</v>
      </c>
    </row>
    <row r="8306" spans="1:6" x14ac:dyDescent="0.25">
      <c r="A8306" s="5" t="s">
        <v>250</v>
      </c>
      <c r="B8306" s="3" t="s">
        <v>188</v>
      </c>
      <c r="C8306" s="3" t="s">
        <v>42</v>
      </c>
      <c r="D8306" s="4">
        <v>355598.30368296907</v>
      </c>
      <c r="E8306" t="str">
        <f t="shared" si="258"/>
        <v>Mar</v>
      </c>
      <c r="F8306" t="str">
        <f t="shared" si="259"/>
        <v>2014</v>
      </c>
    </row>
    <row r="8307" spans="1:6" x14ac:dyDescent="0.25">
      <c r="A8307" s="5" t="s">
        <v>250</v>
      </c>
      <c r="B8307" s="3" t="s">
        <v>188</v>
      </c>
      <c r="C8307" s="3" t="s">
        <v>43</v>
      </c>
      <c r="D8307" s="4">
        <v>347852.90665445419</v>
      </c>
      <c r="E8307" t="str">
        <f t="shared" si="258"/>
        <v>Apr</v>
      </c>
      <c r="F8307" t="str">
        <f t="shared" si="259"/>
        <v>2014</v>
      </c>
    </row>
    <row r="8308" spans="1:6" x14ac:dyDescent="0.25">
      <c r="A8308" s="5" t="s">
        <v>250</v>
      </c>
      <c r="B8308" s="3" t="s">
        <v>188</v>
      </c>
      <c r="C8308" s="3" t="s">
        <v>44</v>
      </c>
      <c r="D8308" s="4">
        <v>351856.912213362</v>
      </c>
      <c r="E8308" t="str">
        <f t="shared" si="258"/>
        <v>May</v>
      </c>
      <c r="F8308" t="str">
        <f t="shared" si="259"/>
        <v>2014</v>
      </c>
    </row>
    <row r="8309" spans="1:6" x14ac:dyDescent="0.25">
      <c r="A8309" s="5" t="s">
        <v>250</v>
      </c>
      <c r="B8309" s="3" t="s">
        <v>188</v>
      </c>
      <c r="C8309" s="3" t="s">
        <v>45</v>
      </c>
      <c r="D8309" s="4">
        <v>354681.72617954307</v>
      </c>
      <c r="E8309" t="str">
        <f t="shared" si="258"/>
        <v>Jun</v>
      </c>
      <c r="F8309" t="str">
        <f t="shared" si="259"/>
        <v>2014</v>
      </c>
    </row>
    <row r="8310" spans="1:6" x14ac:dyDescent="0.25">
      <c r="A8310" s="5" t="s">
        <v>250</v>
      </c>
      <c r="B8310" s="3" t="s">
        <v>188</v>
      </c>
      <c r="C8310" s="3" t="s">
        <v>46</v>
      </c>
      <c r="D8310" s="4">
        <v>353580.73773832689</v>
      </c>
      <c r="E8310" t="str">
        <f t="shared" si="258"/>
        <v>Jul</v>
      </c>
      <c r="F8310" t="str">
        <f t="shared" si="259"/>
        <v>2014</v>
      </c>
    </row>
    <row r="8311" spans="1:6" x14ac:dyDescent="0.25">
      <c r="A8311" s="5" t="s">
        <v>250</v>
      </c>
      <c r="B8311" s="3" t="s">
        <v>188</v>
      </c>
      <c r="C8311" s="3" t="s">
        <v>47</v>
      </c>
      <c r="D8311" s="4">
        <v>353198.42413335026</v>
      </c>
      <c r="E8311" t="str">
        <f t="shared" si="258"/>
        <v>Aug</v>
      </c>
      <c r="F8311" t="str">
        <f t="shared" si="259"/>
        <v>2014</v>
      </c>
    </row>
    <row r="8312" spans="1:6" x14ac:dyDescent="0.25">
      <c r="A8312" s="5" t="s">
        <v>250</v>
      </c>
      <c r="B8312" s="3" t="s">
        <v>188</v>
      </c>
      <c r="C8312" s="3" t="s">
        <v>48</v>
      </c>
      <c r="D8312" s="4">
        <v>352776.73338411574</v>
      </c>
      <c r="E8312" t="str">
        <f t="shared" si="258"/>
        <v>Sep</v>
      </c>
      <c r="F8312" t="str">
        <f t="shared" si="259"/>
        <v>2014</v>
      </c>
    </row>
    <row r="8313" spans="1:6" x14ac:dyDescent="0.25">
      <c r="A8313" s="5" t="s">
        <v>250</v>
      </c>
      <c r="B8313" s="3" t="s">
        <v>188</v>
      </c>
      <c r="C8313" s="3" t="s">
        <v>49</v>
      </c>
      <c r="D8313" s="4">
        <v>354614.78078100155</v>
      </c>
      <c r="E8313" t="str">
        <f t="shared" si="258"/>
        <v>Oct</v>
      </c>
      <c r="F8313" t="str">
        <f t="shared" si="259"/>
        <v>2014</v>
      </c>
    </row>
    <row r="8314" spans="1:6" x14ac:dyDescent="0.25">
      <c r="A8314" s="5" t="s">
        <v>250</v>
      </c>
      <c r="B8314" s="3" t="s">
        <v>188</v>
      </c>
      <c r="C8314" s="3" t="s">
        <v>50</v>
      </c>
      <c r="D8314" s="4">
        <v>356880.78424082336</v>
      </c>
      <c r="E8314" t="str">
        <f t="shared" si="258"/>
        <v>Nov</v>
      </c>
      <c r="F8314" t="str">
        <f t="shared" si="259"/>
        <v>2014</v>
      </c>
    </row>
    <row r="8315" spans="1:6" x14ac:dyDescent="0.25">
      <c r="A8315" s="5" t="s">
        <v>250</v>
      </c>
      <c r="B8315" s="3" t="s">
        <v>188</v>
      </c>
      <c r="C8315" s="3" t="s">
        <v>51</v>
      </c>
      <c r="D8315" s="4">
        <v>358599.86963182635</v>
      </c>
      <c r="E8315" t="str">
        <f t="shared" si="258"/>
        <v>Dec</v>
      </c>
      <c r="F8315" t="str">
        <f t="shared" si="259"/>
        <v>2014</v>
      </c>
    </row>
    <row r="8316" spans="1:6" x14ac:dyDescent="0.25">
      <c r="A8316" s="5" t="s">
        <v>250</v>
      </c>
      <c r="B8316" s="3" t="s">
        <v>188</v>
      </c>
      <c r="C8316" s="3" t="s">
        <v>52</v>
      </c>
      <c r="D8316" s="4">
        <v>360011.07750090887</v>
      </c>
      <c r="E8316" t="str">
        <f t="shared" si="258"/>
        <v>Jan</v>
      </c>
      <c r="F8316" t="str">
        <f t="shared" si="259"/>
        <v>2015</v>
      </c>
    </row>
    <row r="8317" spans="1:6" x14ac:dyDescent="0.25">
      <c r="A8317" s="5" t="s">
        <v>250</v>
      </c>
      <c r="B8317" s="3" t="s">
        <v>188</v>
      </c>
      <c r="C8317" s="3" t="s">
        <v>53</v>
      </c>
      <c r="D8317" s="4">
        <v>357993.55091323453</v>
      </c>
      <c r="E8317" t="str">
        <f t="shared" si="258"/>
        <v>Feb</v>
      </c>
      <c r="F8317" t="str">
        <f t="shared" si="259"/>
        <v>2015</v>
      </c>
    </row>
    <row r="8318" spans="1:6" x14ac:dyDescent="0.25">
      <c r="A8318" s="5" t="s">
        <v>250</v>
      </c>
      <c r="B8318" s="3" t="s">
        <v>188</v>
      </c>
      <c r="C8318" s="3" t="s">
        <v>54</v>
      </c>
      <c r="D8318" s="4">
        <v>354276.03721738246</v>
      </c>
      <c r="E8318" t="str">
        <f t="shared" si="258"/>
        <v>Mar</v>
      </c>
      <c r="F8318" t="str">
        <f t="shared" si="259"/>
        <v>2015</v>
      </c>
    </row>
    <row r="8319" spans="1:6" x14ac:dyDescent="0.25">
      <c r="A8319" s="5" t="s">
        <v>250</v>
      </c>
      <c r="B8319" s="3" t="s">
        <v>188</v>
      </c>
      <c r="C8319" s="3" t="s">
        <v>55</v>
      </c>
      <c r="D8319" s="4">
        <v>346090.02992536547</v>
      </c>
      <c r="E8319" t="str">
        <f t="shared" si="258"/>
        <v>Apr</v>
      </c>
      <c r="F8319" t="str">
        <f t="shared" si="259"/>
        <v>2015</v>
      </c>
    </row>
    <row r="8320" spans="1:6" x14ac:dyDescent="0.25">
      <c r="A8320" s="5" t="s">
        <v>250</v>
      </c>
      <c r="B8320" s="3" t="s">
        <v>188</v>
      </c>
      <c r="C8320" s="3" t="s">
        <v>56</v>
      </c>
      <c r="D8320" s="4">
        <v>342630.98359701247</v>
      </c>
      <c r="E8320" t="str">
        <f t="shared" si="258"/>
        <v>May</v>
      </c>
      <c r="F8320" t="str">
        <f t="shared" si="259"/>
        <v>2015</v>
      </c>
    </row>
    <row r="8321" spans="1:6" x14ac:dyDescent="0.25">
      <c r="A8321" s="5" t="s">
        <v>250</v>
      </c>
      <c r="B8321" s="3" t="s">
        <v>188</v>
      </c>
      <c r="C8321" s="3" t="s">
        <v>57</v>
      </c>
      <c r="D8321" s="4">
        <v>339375.68923009397</v>
      </c>
      <c r="E8321" t="str">
        <f t="shared" si="258"/>
        <v>Jun</v>
      </c>
      <c r="F8321" t="str">
        <f t="shared" si="259"/>
        <v>2015</v>
      </c>
    </row>
    <row r="8322" spans="1:6" x14ac:dyDescent="0.25">
      <c r="A8322" s="5" t="s">
        <v>250</v>
      </c>
      <c r="B8322" s="3" t="s">
        <v>188</v>
      </c>
      <c r="C8322" s="3" t="s">
        <v>58</v>
      </c>
      <c r="D8322" s="4">
        <v>336261.73122769571</v>
      </c>
      <c r="E8322" t="str">
        <f t="shared" si="258"/>
        <v>Jul</v>
      </c>
      <c r="F8322" t="str">
        <f t="shared" si="259"/>
        <v>2015</v>
      </c>
    </row>
    <row r="8323" spans="1:6" x14ac:dyDescent="0.25">
      <c r="A8323" s="5" t="s">
        <v>250</v>
      </c>
      <c r="B8323" s="3" t="s">
        <v>188</v>
      </c>
      <c r="C8323" s="3" t="s">
        <v>59</v>
      </c>
      <c r="D8323" s="4">
        <v>333242.39502804371</v>
      </c>
      <c r="E8323" t="str">
        <f t="shared" ref="E8323:E8386" si="260">MID(C8323,1,3)</f>
        <v>Aug</v>
      </c>
      <c r="F8323" t="str">
        <f t="shared" ref="F8323:F8386" si="261">MID(C8323,5,4)</f>
        <v>2015</v>
      </c>
    </row>
    <row r="8324" spans="1:6" x14ac:dyDescent="0.25">
      <c r="A8324" s="5" t="s">
        <v>250</v>
      </c>
      <c r="B8324" s="3" t="s">
        <v>188</v>
      </c>
      <c r="C8324" s="3" t="s">
        <v>60</v>
      </c>
      <c r="D8324" s="4">
        <v>330410.76303729834</v>
      </c>
      <c r="E8324" t="str">
        <f t="shared" si="260"/>
        <v>Sep</v>
      </c>
      <c r="F8324" t="str">
        <f t="shared" si="261"/>
        <v>2015</v>
      </c>
    </row>
    <row r="8325" spans="1:6" x14ac:dyDescent="0.25">
      <c r="A8325" s="5" t="s">
        <v>250</v>
      </c>
      <c r="B8325" s="3" t="s">
        <v>188</v>
      </c>
      <c r="C8325" s="3" t="s">
        <v>61</v>
      </c>
      <c r="D8325" s="4">
        <v>327573.79381028056</v>
      </c>
      <c r="E8325" t="str">
        <f t="shared" si="260"/>
        <v>Oct</v>
      </c>
      <c r="F8325" t="str">
        <f t="shared" si="261"/>
        <v>2015</v>
      </c>
    </row>
    <row r="8326" spans="1:6" x14ac:dyDescent="0.25">
      <c r="A8326" s="5" t="s">
        <v>250</v>
      </c>
      <c r="B8326" s="3" t="s">
        <v>188</v>
      </c>
      <c r="C8326" s="3" t="s">
        <v>62</v>
      </c>
      <c r="D8326" s="4">
        <v>325037.93860591733</v>
      </c>
      <c r="E8326" t="str">
        <f t="shared" si="260"/>
        <v>Nov</v>
      </c>
      <c r="F8326" t="str">
        <f t="shared" si="261"/>
        <v>2015</v>
      </c>
    </row>
    <row r="8327" spans="1:6" x14ac:dyDescent="0.25">
      <c r="A8327" s="5" t="s">
        <v>250</v>
      </c>
      <c r="B8327" s="3" t="s">
        <v>188</v>
      </c>
      <c r="C8327" s="3" t="s">
        <v>63</v>
      </c>
      <c r="D8327" s="4">
        <v>322146.10715604533</v>
      </c>
      <c r="E8327" t="str">
        <f t="shared" si="260"/>
        <v>Dec</v>
      </c>
      <c r="F8327" t="str">
        <f t="shared" si="261"/>
        <v>2015</v>
      </c>
    </row>
    <row r="8328" spans="1:6" x14ac:dyDescent="0.25">
      <c r="A8328" s="5" t="s">
        <v>250</v>
      </c>
      <c r="B8328" s="3" t="s">
        <v>188</v>
      </c>
      <c r="C8328" s="3" t="s">
        <v>64</v>
      </c>
      <c r="D8328" s="4">
        <v>319723.96827497135</v>
      </c>
      <c r="E8328" t="str">
        <f t="shared" si="260"/>
        <v>Jan</v>
      </c>
      <c r="F8328" t="str">
        <f t="shared" si="261"/>
        <v>2016</v>
      </c>
    </row>
    <row r="8329" spans="1:6" x14ac:dyDescent="0.25">
      <c r="A8329" s="5" t="s">
        <v>250</v>
      </c>
      <c r="B8329" s="3" t="s">
        <v>188</v>
      </c>
      <c r="C8329" s="3" t="s">
        <v>65</v>
      </c>
      <c r="D8329" s="4">
        <v>316975.25317208032</v>
      </c>
      <c r="E8329" t="str">
        <f t="shared" si="260"/>
        <v>Feb</v>
      </c>
      <c r="F8329" t="str">
        <f t="shared" si="261"/>
        <v>2016</v>
      </c>
    </row>
    <row r="8330" spans="1:6" x14ac:dyDescent="0.25">
      <c r="A8330" s="5" t="s">
        <v>250</v>
      </c>
      <c r="B8330" s="3" t="s">
        <v>188</v>
      </c>
      <c r="C8330" s="3" t="s">
        <v>66</v>
      </c>
      <c r="D8330" s="4">
        <v>314726.64355180523</v>
      </c>
      <c r="E8330" t="str">
        <f t="shared" si="260"/>
        <v>Mar</v>
      </c>
      <c r="F8330" t="str">
        <f t="shared" si="261"/>
        <v>2016</v>
      </c>
    </row>
    <row r="8331" spans="1:6" x14ac:dyDescent="0.25">
      <c r="A8331" s="5" t="s">
        <v>250</v>
      </c>
      <c r="B8331" s="3" t="s">
        <v>188</v>
      </c>
      <c r="C8331" s="3" t="s">
        <v>67</v>
      </c>
      <c r="D8331" s="4">
        <v>307915.36233594583</v>
      </c>
      <c r="E8331" t="str">
        <f t="shared" si="260"/>
        <v>Apr</v>
      </c>
      <c r="F8331" t="str">
        <f t="shared" si="261"/>
        <v>2016</v>
      </c>
    </row>
    <row r="8332" spans="1:6" x14ac:dyDescent="0.25">
      <c r="A8332" s="5" t="s">
        <v>250</v>
      </c>
      <c r="B8332" s="3" t="s">
        <v>188</v>
      </c>
      <c r="C8332" s="3" t="s">
        <v>68</v>
      </c>
      <c r="D8332" s="4">
        <v>305840.82496337366</v>
      </c>
      <c r="E8332" t="str">
        <f t="shared" si="260"/>
        <v>May</v>
      </c>
      <c r="F8332" t="str">
        <f t="shared" si="261"/>
        <v>2016</v>
      </c>
    </row>
    <row r="8333" spans="1:6" x14ac:dyDescent="0.25">
      <c r="A8333" s="5" t="s">
        <v>250</v>
      </c>
      <c r="B8333" s="3" t="s">
        <v>188</v>
      </c>
      <c r="C8333" s="3" t="s">
        <v>69</v>
      </c>
      <c r="D8333" s="4">
        <v>303828.95040694246</v>
      </c>
      <c r="E8333" t="str">
        <f t="shared" si="260"/>
        <v>Jun</v>
      </c>
      <c r="F8333" t="str">
        <f t="shared" si="261"/>
        <v>2016</v>
      </c>
    </row>
    <row r="8334" spans="1:6" x14ac:dyDescent="0.25">
      <c r="A8334" s="5" t="s">
        <v>250</v>
      </c>
      <c r="B8334" s="3" t="s">
        <v>188</v>
      </c>
      <c r="C8334" s="3" t="s">
        <v>70</v>
      </c>
      <c r="D8334" s="4">
        <v>301850.72558183712</v>
      </c>
      <c r="E8334" t="str">
        <f t="shared" si="260"/>
        <v>Jul</v>
      </c>
      <c r="F8334" t="str">
        <f t="shared" si="261"/>
        <v>2016</v>
      </c>
    </row>
    <row r="8335" spans="1:6" x14ac:dyDescent="0.25">
      <c r="A8335" s="5" t="s">
        <v>250</v>
      </c>
      <c r="B8335" s="3" t="s">
        <v>188</v>
      </c>
      <c r="C8335" s="3" t="s">
        <v>71</v>
      </c>
      <c r="D8335" s="4">
        <v>300006.66846173175</v>
      </c>
      <c r="E8335" t="str">
        <f t="shared" si="260"/>
        <v>Aug</v>
      </c>
      <c r="F8335" t="str">
        <f t="shared" si="261"/>
        <v>2016</v>
      </c>
    </row>
    <row r="8336" spans="1:6" x14ac:dyDescent="0.25">
      <c r="A8336" s="5" t="s">
        <v>250</v>
      </c>
      <c r="B8336" s="3" t="s">
        <v>188</v>
      </c>
      <c r="C8336" s="3" t="s">
        <v>72</v>
      </c>
      <c r="D8336" s="4">
        <v>298131.92891324911</v>
      </c>
      <c r="E8336" t="str">
        <f t="shared" si="260"/>
        <v>Sep</v>
      </c>
      <c r="F8336" t="str">
        <f t="shared" si="261"/>
        <v>2016</v>
      </c>
    </row>
    <row r="8337" spans="1:6" x14ac:dyDescent="0.25">
      <c r="A8337" s="5" t="s">
        <v>250</v>
      </c>
      <c r="B8337" s="3" t="s">
        <v>188</v>
      </c>
      <c r="C8337" s="3" t="s">
        <v>73</v>
      </c>
      <c r="D8337" s="4">
        <v>296343.52202856488</v>
      </c>
      <c r="E8337" t="str">
        <f t="shared" si="260"/>
        <v>Oct</v>
      </c>
      <c r="F8337" t="str">
        <f t="shared" si="261"/>
        <v>2016</v>
      </c>
    </row>
    <row r="8338" spans="1:6" x14ac:dyDescent="0.25">
      <c r="A8338" s="5" t="s">
        <v>250</v>
      </c>
      <c r="B8338" s="3" t="s">
        <v>188</v>
      </c>
      <c r="C8338" s="3" t="s">
        <v>74</v>
      </c>
      <c r="D8338" s="4">
        <v>294625.63825414918</v>
      </c>
      <c r="E8338" t="str">
        <f t="shared" si="260"/>
        <v>Nov</v>
      </c>
      <c r="F8338" t="str">
        <f t="shared" si="261"/>
        <v>2016</v>
      </c>
    </row>
    <row r="8339" spans="1:6" x14ac:dyDescent="0.25">
      <c r="A8339" s="5" t="s">
        <v>250</v>
      </c>
      <c r="B8339" s="3" t="s">
        <v>188</v>
      </c>
      <c r="C8339" s="3" t="s">
        <v>75</v>
      </c>
      <c r="D8339" s="4">
        <v>292952.74508574296</v>
      </c>
      <c r="E8339" t="str">
        <f t="shared" si="260"/>
        <v>Dec</v>
      </c>
      <c r="F8339" t="str">
        <f t="shared" si="261"/>
        <v>2016</v>
      </c>
    </row>
    <row r="8340" spans="1:6" x14ac:dyDescent="0.25">
      <c r="A8340" s="5" t="s">
        <v>250</v>
      </c>
      <c r="B8340" s="3" t="s">
        <v>188</v>
      </c>
      <c r="C8340" s="3" t="s">
        <v>76</v>
      </c>
      <c r="D8340" s="4">
        <v>291304.4724219662</v>
      </c>
      <c r="E8340" t="str">
        <f t="shared" si="260"/>
        <v>Jan</v>
      </c>
      <c r="F8340" t="str">
        <f t="shared" si="261"/>
        <v>2017</v>
      </c>
    </row>
    <row r="8341" spans="1:6" x14ac:dyDescent="0.25">
      <c r="A8341" s="5" t="s">
        <v>250</v>
      </c>
      <c r="B8341" s="3" t="s">
        <v>188</v>
      </c>
      <c r="C8341" s="3" t="s">
        <v>77</v>
      </c>
      <c r="D8341" s="4">
        <v>289677.95015567821</v>
      </c>
      <c r="E8341" t="str">
        <f t="shared" si="260"/>
        <v>Feb</v>
      </c>
      <c r="F8341" t="str">
        <f t="shared" si="261"/>
        <v>2017</v>
      </c>
    </row>
    <row r="8342" spans="1:6" x14ac:dyDescent="0.25">
      <c r="A8342" s="5" t="s">
        <v>250</v>
      </c>
      <c r="B8342" s="3" t="s">
        <v>188</v>
      </c>
      <c r="C8342" s="3" t="s">
        <v>78</v>
      </c>
      <c r="D8342" s="4">
        <v>288116.28147005074</v>
      </c>
      <c r="E8342" t="str">
        <f t="shared" si="260"/>
        <v>Mar</v>
      </c>
      <c r="F8342" t="str">
        <f t="shared" si="261"/>
        <v>2017</v>
      </c>
    </row>
    <row r="8343" spans="1:6" x14ac:dyDescent="0.25">
      <c r="A8343" s="5" t="s">
        <v>250</v>
      </c>
      <c r="B8343" s="3" t="s">
        <v>188</v>
      </c>
      <c r="C8343" s="3" t="s">
        <v>79</v>
      </c>
      <c r="D8343" s="4">
        <v>281927.96804024617</v>
      </c>
      <c r="E8343" t="str">
        <f t="shared" si="260"/>
        <v>Apr</v>
      </c>
      <c r="F8343" t="str">
        <f t="shared" si="261"/>
        <v>2017</v>
      </c>
    </row>
    <row r="8344" spans="1:6" x14ac:dyDescent="0.25">
      <c r="A8344" s="5" t="s">
        <v>250</v>
      </c>
      <c r="B8344" s="3" t="s">
        <v>188</v>
      </c>
      <c r="C8344" s="3" t="s">
        <v>80</v>
      </c>
      <c r="D8344" s="4">
        <v>280428.88086604932</v>
      </c>
      <c r="E8344" t="str">
        <f t="shared" si="260"/>
        <v>May</v>
      </c>
      <c r="F8344" t="str">
        <f t="shared" si="261"/>
        <v>2017</v>
      </c>
    </row>
    <row r="8345" spans="1:6" x14ac:dyDescent="0.25">
      <c r="A8345" s="5" t="s">
        <v>250</v>
      </c>
      <c r="B8345" s="3" t="s">
        <v>188</v>
      </c>
      <c r="C8345" s="3" t="s">
        <v>81</v>
      </c>
      <c r="D8345" s="4">
        <v>278941.10338844795</v>
      </c>
      <c r="E8345" t="str">
        <f t="shared" si="260"/>
        <v>Jun</v>
      </c>
      <c r="F8345" t="str">
        <f t="shared" si="261"/>
        <v>2017</v>
      </c>
    </row>
    <row r="8346" spans="1:6" x14ac:dyDescent="0.25">
      <c r="A8346" s="5" t="s">
        <v>250</v>
      </c>
      <c r="B8346" s="3" t="s">
        <v>188</v>
      </c>
      <c r="C8346" s="3" t="s">
        <v>82</v>
      </c>
      <c r="D8346" s="4">
        <v>277447.73171953944</v>
      </c>
      <c r="E8346" t="str">
        <f t="shared" si="260"/>
        <v>Jul</v>
      </c>
      <c r="F8346" t="str">
        <f t="shared" si="261"/>
        <v>2017</v>
      </c>
    </row>
    <row r="8347" spans="1:6" x14ac:dyDescent="0.25">
      <c r="A8347" s="5" t="s">
        <v>250</v>
      </c>
      <c r="B8347" s="3" t="s">
        <v>188</v>
      </c>
      <c r="C8347" s="3" t="s">
        <v>83</v>
      </c>
      <c r="D8347" s="4">
        <v>276008.10430264467</v>
      </c>
      <c r="E8347" t="str">
        <f t="shared" si="260"/>
        <v>Aug</v>
      </c>
      <c r="F8347" t="str">
        <f t="shared" si="261"/>
        <v>2017</v>
      </c>
    </row>
    <row r="8348" spans="1:6" x14ac:dyDescent="0.25">
      <c r="A8348" s="5" t="s">
        <v>250</v>
      </c>
      <c r="B8348" s="3" t="s">
        <v>188</v>
      </c>
      <c r="C8348" s="3" t="s">
        <v>84</v>
      </c>
      <c r="D8348" s="4">
        <v>274542.05123241129</v>
      </c>
      <c r="E8348" t="str">
        <f t="shared" si="260"/>
        <v>Sep</v>
      </c>
      <c r="F8348" t="str">
        <f t="shared" si="261"/>
        <v>2017</v>
      </c>
    </row>
    <row r="8349" spans="1:6" x14ac:dyDescent="0.25">
      <c r="A8349" s="5" t="s">
        <v>250</v>
      </c>
      <c r="B8349" s="3" t="s">
        <v>188</v>
      </c>
      <c r="C8349" s="3" t="s">
        <v>85</v>
      </c>
      <c r="D8349" s="4">
        <v>273092.39759663172</v>
      </c>
      <c r="E8349" t="str">
        <f t="shared" si="260"/>
        <v>Oct</v>
      </c>
      <c r="F8349" t="str">
        <f t="shared" si="261"/>
        <v>2017</v>
      </c>
    </row>
    <row r="8350" spans="1:6" x14ac:dyDescent="0.25">
      <c r="A8350" s="5" t="s">
        <v>250</v>
      </c>
      <c r="B8350" s="3" t="s">
        <v>188</v>
      </c>
      <c r="C8350" s="3" t="s">
        <v>86</v>
      </c>
      <c r="D8350" s="4">
        <v>271663.84300902201</v>
      </c>
      <c r="E8350" t="str">
        <f t="shared" si="260"/>
        <v>Nov</v>
      </c>
      <c r="F8350" t="str">
        <f t="shared" si="261"/>
        <v>2017</v>
      </c>
    </row>
    <row r="8351" spans="1:6" x14ac:dyDescent="0.25">
      <c r="A8351" s="5" t="s">
        <v>250</v>
      </c>
      <c r="B8351" s="3" t="s">
        <v>188</v>
      </c>
      <c r="C8351" s="3" t="s">
        <v>87</v>
      </c>
      <c r="D8351" s="4">
        <v>270235.73279847269</v>
      </c>
      <c r="E8351" t="str">
        <f t="shared" si="260"/>
        <v>Dec</v>
      </c>
      <c r="F8351" t="str">
        <f t="shared" si="261"/>
        <v>2017</v>
      </c>
    </row>
    <row r="8352" spans="1:6" x14ac:dyDescent="0.25">
      <c r="A8352" s="5" t="s">
        <v>250</v>
      </c>
      <c r="B8352" s="3" t="s">
        <v>188</v>
      </c>
      <c r="C8352" s="3" t="s">
        <v>88</v>
      </c>
      <c r="D8352" s="4">
        <v>268793.32296928321</v>
      </c>
      <c r="E8352" t="str">
        <f t="shared" si="260"/>
        <v>Jan</v>
      </c>
      <c r="F8352" t="str">
        <f t="shared" si="261"/>
        <v>2018</v>
      </c>
    </row>
    <row r="8353" spans="1:6" x14ac:dyDescent="0.25">
      <c r="A8353" s="5" t="s">
        <v>250</v>
      </c>
      <c r="B8353" s="3" t="s">
        <v>188</v>
      </c>
      <c r="C8353" s="3" t="s">
        <v>89</v>
      </c>
      <c r="D8353" s="4">
        <v>267334.17708801723</v>
      </c>
      <c r="E8353" t="str">
        <f t="shared" si="260"/>
        <v>Feb</v>
      </c>
      <c r="F8353" t="str">
        <f t="shared" si="261"/>
        <v>2018</v>
      </c>
    </row>
    <row r="8354" spans="1:6" x14ac:dyDescent="0.25">
      <c r="A8354" s="5" t="s">
        <v>250</v>
      </c>
      <c r="B8354" s="3" t="s">
        <v>188</v>
      </c>
      <c r="C8354" s="3" t="s">
        <v>90</v>
      </c>
      <c r="D8354" s="4">
        <v>265892.58831301483</v>
      </c>
      <c r="E8354" t="str">
        <f t="shared" si="260"/>
        <v>Mar</v>
      </c>
      <c r="F8354" t="str">
        <f t="shared" si="261"/>
        <v>2018</v>
      </c>
    </row>
    <row r="8355" spans="1:6" x14ac:dyDescent="0.25">
      <c r="A8355" s="5" t="s">
        <v>250</v>
      </c>
      <c r="B8355" s="3" t="s">
        <v>188</v>
      </c>
      <c r="C8355" s="3" t="s">
        <v>91</v>
      </c>
      <c r="D8355" s="4">
        <v>259789.55933860852</v>
      </c>
      <c r="E8355" t="str">
        <f t="shared" si="260"/>
        <v>Apr</v>
      </c>
      <c r="F8355" t="str">
        <f t="shared" si="261"/>
        <v>2018</v>
      </c>
    </row>
    <row r="8356" spans="1:6" x14ac:dyDescent="0.25">
      <c r="A8356" s="5" t="s">
        <v>250</v>
      </c>
      <c r="B8356" s="3" t="s">
        <v>188</v>
      </c>
      <c r="C8356" s="3" t="s">
        <v>92</v>
      </c>
      <c r="D8356" s="4">
        <v>258330.64235537418</v>
      </c>
      <c r="E8356" t="str">
        <f t="shared" si="260"/>
        <v>May</v>
      </c>
      <c r="F8356" t="str">
        <f t="shared" si="261"/>
        <v>2018</v>
      </c>
    </row>
    <row r="8357" spans="1:6" x14ac:dyDescent="0.25">
      <c r="A8357" s="5" t="s">
        <v>250</v>
      </c>
      <c r="B8357" s="3" t="s">
        <v>188</v>
      </c>
      <c r="C8357" s="3" t="s">
        <v>93</v>
      </c>
      <c r="D8357" s="4">
        <v>256849.83127252309</v>
      </c>
      <c r="E8357" t="str">
        <f t="shared" si="260"/>
        <v>Jun</v>
      </c>
      <c r="F8357" t="str">
        <f t="shared" si="261"/>
        <v>2018</v>
      </c>
    </row>
    <row r="8358" spans="1:6" x14ac:dyDescent="0.25">
      <c r="A8358" s="5" t="s">
        <v>250</v>
      </c>
      <c r="B8358" s="3" t="s">
        <v>188</v>
      </c>
      <c r="C8358" s="3" t="s">
        <v>94</v>
      </c>
      <c r="D8358" s="4">
        <v>255332.95923177039</v>
      </c>
      <c r="E8358" t="str">
        <f t="shared" si="260"/>
        <v>Jul</v>
      </c>
      <c r="F8358" t="str">
        <f t="shared" si="261"/>
        <v>2018</v>
      </c>
    </row>
    <row r="8359" spans="1:6" x14ac:dyDescent="0.25">
      <c r="A8359" s="5" t="s">
        <v>250</v>
      </c>
      <c r="B8359" s="3" t="s">
        <v>188</v>
      </c>
      <c r="C8359" s="3" t="s">
        <v>95</v>
      </c>
      <c r="D8359" s="4">
        <v>253827.30196579258</v>
      </c>
      <c r="E8359" t="str">
        <f t="shared" si="260"/>
        <v>Aug</v>
      </c>
      <c r="F8359" t="str">
        <f t="shared" si="261"/>
        <v>2018</v>
      </c>
    </row>
    <row r="8360" spans="1:6" x14ac:dyDescent="0.25">
      <c r="A8360" s="5" t="s">
        <v>250</v>
      </c>
      <c r="B8360" s="3" t="s">
        <v>188</v>
      </c>
      <c r="C8360" s="3" t="s">
        <v>96</v>
      </c>
      <c r="D8360" s="4">
        <v>252284.16514470938</v>
      </c>
      <c r="E8360" t="str">
        <f t="shared" si="260"/>
        <v>Sep</v>
      </c>
      <c r="F8360" t="str">
        <f t="shared" si="261"/>
        <v>2018</v>
      </c>
    </row>
    <row r="8361" spans="1:6" x14ac:dyDescent="0.25">
      <c r="A8361" s="5" t="s">
        <v>250</v>
      </c>
      <c r="B8361" s="3" t="s">
        <v>188</v>
      </c>
      <c r="C8361" s="3" t="s">
        <v>97</v>
      </c>
      <c r="D8361" s="4">
        <v>250724.48298018827</v>
      </c>
      <c r="E8361" t="str">
        <f t="shared" si="260"/>
        <v>Oct</v>
      </c>
      <c r="F8361" t="str">
        <f t="shared" si="261"/>
        <v>2018</v>
      </c>
    </row>
    <row r="8362" spans="1:6" x14ac:dyDescent="0.25">
      <c r="A8362" s="5" t="s">
        <v>250</v>
      </c>
      <c r="B8362" s="3" t="s">
        <v>188</v>
      </c>
      <c r="C8362" s="3" t="s">
        <v>98</v>
      </c>
      <c r="D8362" s="4">
        <v>248058.43381432683</v>
      </c>
      <c r="E8362" t="str">
        <f t="shared" si="260"/>
        <v>Nov</v>
      </c>
      <c r="F8362" t="str">
        <f t="shared" si="261"/>
        <v>2018</v>
      </c>
    </row>
    <row r="8363" spans="1:6" x14ac:dyDescent="0.25">
      <c r="A8363" s="5" t="s">
        <v>250</v>
      </c>
      <c r="B8363" s="3" t="s">
        <v>188</v>
      </c>
      <c r="C8363" s="3" t="s">
        <v>99</v>
      </c>
      <c r="D8363" s="4">
        <v>245431.57269619757</v>
      </c>
      <c r="E8363" t="str">
        <f t="shared" si="260"/>
        <v>Dec</v>
      </c>
      <c r="F8363" t="str">
        <f t="shared" si="261"/>
        <v>2018</v>
      </c>
    </row>
    <row r="8364" spans="1:6" x14ac:dyDescent="0.25">
      <c r="A8364" s="5" t="s">
        <v>250</v>
      </c>
      <c r="B8364" s="3" t="s">
        <v>188</v>
      </c>
      <c r="C8364" s="3" t="s">
        <v>100</v>
      </c>
      <c r="D8364" s="4">
        <v>242834.22441484369</v>
      </c>
      <c r="E8364" t="str">
        <f t="shared" si="260"/>
        <v>Jan</v>
      </c>
      <c r="F8364" t="str">
        <f t="shared" si="261"/>
        <v>2019</v>
      </c>
    </row>
    <row r="8365" spans="1:6" x14ac:dyDescent="0.25">
      <c r="A8365" s="5" t="s">
        <v>250</v>
      </c>
      <c r="B8365" s="3" t="s">
        <v>188</v>
      </c>
      <c r="C8365" s="3" t="s">
        <v>101</v>
      </c>
      <c r="D8365" s="4">
        <v>240262.53143597851</v>
      </c>
      <c r="E8365" t="str">
        <f t="shared" si="260"/>
        <v>Feb</v>
      </c>
      <c r="F8365" t="str">
        <f t="shared" si="261"/>
        <v>2019</v>
      </c>
    </row>
    <row r="8366" spans="1:6" x14ac:dyDescent="0.25">
      <c r="A8366" s="5" t="s">
        <v>250</v>
      </c>
      <c r="B8366" s="3" t="s">
        <v>188</v>
      </c>
      <c r="C8366" s="3" t="s">
        <v>102</v>
      </c>
      <c r="D8366" s="4">
        <v>237744.82801531232</v>
      </c>
      <c r="E8366" t="str">
        <f t="shared" si="260"/>
        <v>Mar</v>
      </c>
      <c r="F8366" t="str">
        <f t="shared" si="261"/>
        <v>2019</v>
      </c>
    </row>
    <row r="8367" spans="1:6" x14ac:dyDescent="0.25">
      <c r="A8367" s="5" t="s">
        <v>250</v>
      </c>
      <c r="B8367" s="3" t="s">
        <v>188</v>
      </c>
      <c r="C8367" s="3" t="s">
        <v>103</v>
      </c>
      <c r="D8367" s="4">
        <v>230614.12805753728</v>
      </c>
      <c r="E8367" t="str">
        <f t="shared" si="260"/>
        <v>Apr</v>
      </c>
      <c r="F8367" t="str">
        <f t="shared" si="261"/>
        <v>2019</v>
      </c>
    </row>
    <row r="8368" spans="1:6" x14ac:dyDescent="0.25">
      <c r="A8368" s="5" t="s">
        <v>250</v>
      </c>
      <c r="B8368" s="3" t="s">
        <v>188</v>
      </c>
      <c r="C8368" s="3" t="s">
        <v>104</v>
      </c>
      <c r="D8368" s="4">
        <v>228166.06643527304</v>
      </c>
      <c r="E8368" t="str">
        <f t="shared" si="260"/>
        <v>May</v>
      </c>
      <c r="F8368" t="str">
        <f t="shared" si="261"/>
        <v>2019</v>
      </c>
    </row>
    <row r="8369" spans="1:6" x14ac:dyDescent="0.25">
      <c r="A8369" s="5" t="s">
        <v>250</v>
      </c>
      <c r="B8369" s="3" t="s">
        <v>188</v>
      </c>
      <c r="C8369" s="3" t="s">
        <v>105</v>
      </c>
      <c r="D8369" s="4">
        <v>225750.67781419755</v>
      </c>
      <c r="E8369" t="str">
        <f t="shared" si="260"/>
        <v>Jun</v>
      </c>
      <c r="F8369" t="str">
        <f t="shared" si="261"/>
        <v>2019</v>
      </c>
    </row>
    <row r="8370" spans="1:6" x14ac:dyDescent="0.25">
      <c r="A8370" s="5" t="s">
        <v>250</v>
      </c>
      <c r="B8370" s="3" t="s">
        <v>188</v>
      </c>
      <c r="C8370" s="3" t="s">
        <v>106</v>
      </c>
      <c r="D8370" s="4">
        <v>223358.47085799125</v>
      </c>
      <c r="E8370" t="str">
        <f t="shared" si="260"/>
        <v>Jul</v>
      </c>
      <c r="F8370" t="str">
        <f t="shared" si="261"/>
        <v>2019</v>
      </c>
    </row>
    <row r="8371" spans="1:6" x14ac:dyDescent="0.25">
      <c r="A8371" s="5" t="s">
        <v>250</v>
      </c>
      <c r="B8371" s="3" t="s">
        <v>188</v>
      </c>
      <c r="C8371" s="3" t="s">
        <v>107</v>
      </c>
      <c r="D8371" s="4">
        <v>221010.67547254637</v>
      </c>
      <c r="E8371" t="str">
        <f t="shared" si="260"/>
        <v>Aug</v>
      </c>
      <c r="F8371" t="str">
        <f t="shared" si="261"/>
        <v>2019</v>
      </c>
    </row>
    <row r="8372" spans="1:6" x14ac:dyDescent="0.25">
      <c r="A8372" s="5" t="s">
        <v>250</v>
      </c>
      <c r="B8372" s="3" t="s">
        <v>188</v>
      </c>
      <c r="C8372" s="3" t="s">
        <v>108</v>
      </c>
      <c r="D8372" s="4">
        <v>218686.90542933854</v>
      </c>
      <c r="E8372" t="str">
        <f t="shared" si="260"/>
        <v>Sep</v>
      </c>
      <c r="F8372" t="str">
        <f t="shared" si="261"/>
        <v>2019</v>
      </c>
    </row>
    <row r="8373" spans="1:6" x14ac:dyDescent="0.25">
      <c r="A8373" s="5" t="s">
        <v>250</v>
      </c>
      <c r="B8373" s="3" t="s">
        <v>188</v>
      </c>
      <c r="C8373" s="3" t="s">
        <v>109</v>
      </c>
      <c r="D8373" s="4">
        <v>216393.29369508973</v>
      </c>
      <c r="E8373" t="str">
        <f t="shared" si="260"/>
        <v>Oct</v>
      </c>
      <c r="F8373" t="str">
        <f t="shared" si="261"/>
        <v>2019</v>
      </c>
    </row>
    <row r="8374" spans="1:6" x14ac:dyDescent="0.25">
      <c r="A8374" s="5" t="s">
        <v>250</v>
      </c>
      <c r="B8374" s="3" t="s">
        <v>188</v>
      </c>
      <c r="C8374" s="3" t="s">
        <v>110</v>
      </c>
      <c r="D8374" s="4">
        <v>214133.10487928981</v>
      </c>
      <c r="E8374" t="str">
        <f t="shared" si="260"/>
        <v>Nov</v>
      </c>
      <c r="F8374" t="str">
        <f t="shared" si="261"/>
        <v>2019</v>
      </c>
    </row>
    <row r="8375" spans="1:6" x14ac:dyDescent="0.25">
      <c r="A8375" s="5" t="s">
        <v>250</v>
      </c>
      <c r="B8375" s="3" t="s">
        <v>188</v>
      </c>
      <c r="C8375" s="3" t="s">
        <v>111</v>
      </c>
      <c r="D8375" s="4">
        <v>211906.9932201115</v>
      </c>
      <c r="E8375" t="str">
        <f t="shared" si="260"/>
        <v>Dec</v>
      </c>
      <c r="F8375" t="str">
        <f t="shared" si="261"/>
        <v>2019</v>
      </c>
    </row>
    <row r="8376" spans="1:6" x14ac:dyDescent="0.25">
      <c r="A8376" s="5" t="s">
        <v>250</v>
      </c>
      <c r="B8376" s="3" t="s">
        <v>188</v>
      </c>
      <c r="C8376" s="3" t="s">
        <v>112</v>
      </c>
      <c r="D8376" s="4">
        <v>209704.85603976122</v>
      </c>
      <c r="E8376" t="str">
        <f t="shared" si="260"/>
        <v>Jan</v>
      </c>
      <c r="F8376" t="str">
        <f t="shared" si="261"/>
        <v>2020</v>
      </c>
    </row>
    <row r="8377" spans="1:6" x14ac:dyDescent="0.25">
      <c r="A8377" s="5" t="s">
        <v>250</v>
      </c>
      <c r="B8377" s="3" t="s">
        <v>188</v>
      </c>
      <c r="C8377" s="3" t="s">
        <v>113</v>
      </c>
      <c r="D8377" s="4">
        <v>204773.69159712188</v>
      </c>
      <c r="E8377" t="str">
        <f t="shared" si="260"/>
        <v>Feb</v>
      </c>
      <c r="F8377" t="str">
        <f t="shared" si="261"/>
        <v>2020</v>
      </c>
    </row>
    <row r="8378" spans="1:6" x14ac:dyDescent="0.25">
      <c r="A8378" s="5" t="s">
        <v>250</v>
      </c>
      <c r="B8378" s="3" t="s">
        <v>188</v>
      </c>
      <c r="C8378" s="3" t="s">
        <v>114</v>
      </c>
      <c r="D8378" s="4">
        <v>202684.40088604877</v>
      </c>
      <c r="E8378" t="str">
        <f t="shared" si="260"/>
        <v>Mar</v>
      </c>
      <c r="F8378" t="str">
        <f t="shared" si="261"/>
        <v>2020</v>
      </c>
    </row>
    <row r="8379" spans="1:6" x14ac:dyDescent="0.25">
      <c r="A8379" s="5" t="s">
        <v>250</v>
      </c>
      <c r="B8379" s="3" t="s">
        <v>188</v>
      </c>
      <c r="C8379" s="3" t="s">
        <v>115</v>
      </c>
      <c r="D8379" s="4">
        <v>193652.89560567698</v>
      </c>
      <c r="E8379" t="str">
        <f t="shared" si="260"/>
        <v>Apr</v>
      </c>
      <c r="F8379" t="str">
        <f t="shared" si="261"/>
        <v>2020</v>
      </c>
    </row>
    <row r="8380" spans="1:6" x14ac:dyDescent="0.25">
      <c r="A8380" s="5" t="s">
        <v>250</v>
      </c>
      <c r="B8380" s="3" t="s">
        <v>188</v>
      </c>
      <c r="C8380" s="3" t="s">
        <v>116</v>
      </c>
      <c r="D8380" s="4">
        <v>191617.89944203716</v>
      </c>
      <c r="E8380" t="str">
        <f t="shared" si="260"/>
        <v>May</v>
      </c>
      <c r="F8380" t="str">
        <f t="shared" si="261"/>
        <v>2020</v>
      </c>
    </row>
    <row r="8381" spans="1:6" x14ac:dyDescent="0.25">
      <c r="A8381" s="5" t="s">
        <v>250</v>
      </c>
      <c r="B8381" s="3" t="s">
        <v>188</v>
      </c>
      <c r="C8381" s="3" t="s">
        <v>117</v>
      </c>
      <c r="D8381" s="4">
        <v>189607.11964044088</v>
      </c>
      <c r="E8381" t="str">
        <f t="shared" si="260"/>
        <v>Jun</v>
      </c>
      <c r="F8381" t="str">
        <f t="shared" si="261"/>
        <v>2020</v>
      </c>
    </row>
    <row r="8382" spans="1:6" x14ac:dyDescent="0.25">
      <c r="A8382" s="5" t="s">
        <v>250</v>
      </c>
      <c r="B8382" s="3" t="s">
        <v>188</v>
      </c>
      <c r="C8382" s="3" t="s">
        <v>118</v>
      </c>
      <c r="D8382" s="4">
        <v>187619.33731789325</v>
      </c>
      <c r="E8382" t="str">
        <f t="shared" si="260"/>
        <v>Jul</v>
      </c>
      <c r="F8382" t="str">
        <f t="shared" si="261"/>
        <v>2020</v>
      </c>
    </row>
    <row r="8383" spans="1:6" x14ac:dyDescent="0.25">
      <c r="A8383" s="5" t="s">
        <v>250</v>
      </c>
      <c r="B8383" s="3" t="s">
        <v>188</v>
      </c>
      <c r="C8383" s="3" t="s">
        <v>119</v>
      </c>
      <c r="D8383" s="4">
        <v>185662.47856140346</v>
      </c>
      <c r="E8383" t="str">
        <f t="shared" si="260"/>
        <v>Aug</v>
      </c>
      <c r="F8383" t="str">
        <f t="shared" si="261"/>
        <v>2020</v>
      </c>
    </row>
    <row r="8384" spans="1:6" x14ac:dyDescent="0.25">
      <c r="A8384" s="5" t="s">
        <v>250</v>
      </c>
      <c r="B8384" s="3" t="s">
        <v>188</v>
      </c>
      <c r="C8384" s="3" t="s">
        <v>120</v>
      </c>
      <c r="D8384" s="4">
        <v>183722.8981862271</v>
      </c>
      <c r="E8384" t="str">
        <f t="shared" si="260"/>
        <v>Sep</v>
      </c>
      <c r="F8384" t="str">
        <f t="shared" si="261"/>
        <v>2020</v>
      </c>
    </row>
    <row r="8385" spans="1:6" x14ac:dyDescent="0.25">
      <c r="A8385" s="5" t="s">
        <v>250</v>
      </c>
      <c r="B8385" s="3" t="s">
        <v>188</v>
      </c>
      <c r="C8385" s="3" t="s">
        <v>121</v>
      </c>
      <c r="D8385" s="4">
        <v>181805.95778064663</v>
      </c>
      <c r="E8385" t="str">
        <f t="shared" si="260"/>
        <v>Oct</v>
      </c>
      <c r="F8385" t="str">
        <f t="shared" si="261"/>
        <v>2020</v>
      </c>
    </row>
    <row r="8386" spans="1:6" x14ac:dyDescent="0.25">
      <c r="A8386" s="5" t="s">
        <v>250</v>
      </c>
      <c r="B8386" s="3" t="s">
        <v>188</v>
      </c>
      <c r="C8386" s="3" t="s">
        <v>122</v>
      </c>
      <c r="D8386" s="4">
        <v>179920.00284211815</v>
      </c>
      <c r="E8386" t="str">
        <f t="shared" si="260"/>
        <v>Nov</v>
      </c>
      <c r="F8386" t="str">
        <f t="shared" si="261"/>
        <v>2020</v>
      </c>
    </row>
    <row r="8387" spans="1:6" x14ac:dyDescent="0.25">
      <c r="A8387" s="5" t="s">
        <v>250</v>
      </c>
      <c r="B8387" s="3" t="s">
        <v>188</v>
      </c>
      <c r="C8387" s="3" t="s">
        <v>123</v>
      </c>
      <c r="D8387" s="4">
        <v>178059.66573092097</v>
      </c>
      <c r="E8387" t="str">
        <f t="shared" ref="E8387:E8450" si="262">MID(C8387,1,3)</f>
        <v>Dec</v>
      </c>
      <c r="F8387" t="str">
        <f t="shared" ref="F8387:F8450" si="263">MID(C8387,5,4)</f>
        <v>2020</v>
      </c>
    </row>
    <row r="8388" spans="1:6" x14ac:dyDescent="0.25">
      <c r="A8388" s="5" t="s">
        <v>250</v>
      </c>
      <c r="B8388" s="3" t="s">
        <v>188</v>
      </c>
      <c r="C8388" s="3" t="s">
        <v>124</v>
      </c>
      <c r="D8388" s="4">
        <v>176213.31511789671</v>
      </c>
      <c r="E8388" t="str">
        <f t="shared" si="262"/>
        <v>Jan</v>
      </c>
      <c r="F8388" t="str">
        <f t="shared" si="263"/>
        <v>2021</v>
      </c>
    </row>
    <row r="8389" spans="1:6" x14ac:dyDescent="0.25">
      <c r="A8389" s="5" t="s">
        <v>250</v>
      </c>
      <c r="B8389" s="3" t="s">
        <v>188</v>
      </c>
      <c r="C8389" s="3" t="s">
        <v>125</v>
      </c>
      <c r="D8389" s="4">
        <v>172476.43744871084</v>
      </c>
      <c r="E8389" t="str">
        <f t="shared" si="262"/>
        <v>Feb</v>
      </c>
      <c r="F8389" t="str">
        <f t="shared" si="263"/>
        <v>2021</v>
      </c>
    </row>
    <row r="8390" spans="1:6" x14ac:dyDescent="0.25">
      <c r="A8390" s="5" t="s">
        <v>250</v>
      </c>
      <c r="B8390" s="3" t="s">
        <v>188</v>
      </c>
      <c r="C8390" s="3" t="s">
        <v>126</v>
      </c>
      <c r="D8390" s="4">
        <v>170485.7768634434</v>
      </c>
      <c r="E8390" t="str">
        <f t="shared" si="262"/>
        <v>Mar</v>
      </c>
      <c r="F8390" t="str">
        <f t="shared" si="263"/>
        <v>2021</v>
      </c>
    </row>
    <row r="8391" spans="1:6" x14ac:dyDescent="0.25">
      <c r="A8391" s="5" t="s">
        <v>250</v>
      </c>
      <c r="B8391" s="3" t="s">
        <v>188</v>
      </c>
      <c r="C8391" s="3" t="s">
        <v>127</v>
      </c>
      <c r="D8391" s="4">
        <v>168780.91911716358</v>
      </c>
      <c r="E8391" t="str">
        <f t="shared" si="262"/>
        <v>Apr</v>
      </c>
      <c r="F8391" t="str">
        <f t="shared" si="263"/>
        <v>2021</v>
      </c>
    </row>
    <row r="8392" spans="1:6" x14ac:dyDescent="0.25">
      <c r="A8392" s="5" t="s">
        <v>250</v>
      </c>
      <c r="B8392" s="3" t="s">
        <v>188</v>
      </c>
      <c r="C8392" s="3" t="s">
        <v>128</v>
      </c>
      <c r="D8392" s="4">
        <v>167093.11000397301</v>
      </c>
      <c r="E8392" t="str">
        <f t="shared" si="262"/>
        <v>May</v>
      </c>
      <c r="F8392" t="str">
        <f t="shared" si="263"/>
        <v>2021</v>
      </c>
    </row>
    <row r="8393" spans="1:6" x14ac:dyDescent="0.25">
      <c r="A8393" s="5" t="s">
        <v>250</v>
      </c>
      <c r="B8393" s="3" t="s">
        <v>188</v>
      </c>
      <c r="C8393" s="3" t="s">
        <v>129</v>
      </c>
      <c r="D8393" s="4">
        <v>165422.17896669457</v>
      </c>
      <c r="E8393" t="str">
        <f t="shared" si="262"/>
        <v>Jun</v>
      </c>
      <c r="F8393" t="str">
        <f t="shared" si="263"/>
        <v>2021</v>
      </c>
    </row>
    <row r="8394" spans="1:6" x14ac:dyDescent="0.25">
      <c r="A8394" s="5" t="s">
        <v>250</v>
      </c>
      <c r="B8394" s="3" t="s">
        <v>188</v>
      </c>
      <c r="C8394" s="3" t="s">
        <v>130</v>
      </c>
      <c r="D8394" s="4">
        <v>163767.95709590465</v>
      </c>
      <c r="E8394" t="str">
        <f t="shared" si="262"/>
        <v>Jul</v>
      </c>
      <c r="F8394" t="str">
        <f t="shared" si="263"/>
        <v>2021</v>
      </c>
    </row>
    <row r="8395" spans="1:6" x14ac:dyDescent="0.25">
      <c r="A8395" s="5" t="s">
        <v>250</v>
      </c>
      <c r="B8395" s="3" t="s">
        <v>188</v>
      </c>
      <c r="C8395" s="3" t="s">
        <v>131</v>
      </c>
      <c r="D8395" s="4">
        <v>162130.27751444915</v>
      </c>
      <c r="E8395" t="str">
        <f t="shared" si="262"/>
        <v>Aug</v>
      </c>
      <c r="F8395" t="str">
        <f t="shared" si="263"/>
        <v>2021</v>
      </c>
    </row>
    <row r="8396" spans="1:6" x14ac:dyDescent="0.25">
      <c r="A8396" s="5" t="s">
        <v>250</v>
      </c>
      <c r="B8396" s="3" t="s">
        <v>188</v>
      </c>
      <c r="C8396" s="3" t="s">
        <v>132</v>
      </c>
      <c r="D8396" s="4">
        <v>160508.97471550439</v>
      </c>
      <c r="E8396" t="str">
        <f t="shared" si="262"/>
        <v>Sep</v>
      </c>
      <c r="F8396" t="str">
        <f t="shared" si="263"/>
        <v>2021</v>
      </c>
    </row>
    <row r="8397" spans="1:6" x14ac:dyDescent="0.25">
      <c r="A8397" s="5" t="s">
        <v>250</v>
      </c>
      <c r="B8397" s="3" t="s">
        <v>188</v>
      </c>
      <c r="C8397" s="3" t="s">
        <v>133</v>
      </c>
      <c r="D8397" s="4">
        <v>158903.8850554853</v>
      </c>
      <c r="E8397" t="str">
        <f t="shared" si="262"/>
        <v>Oct</v>
      </c>
      <c r="F8397" t="str">
        <f t="shared" si="263"/>
        <v>2021</v>
      </c>
    </row>
    <row r="8398" spans="1:6" x14ac:dyDescent="0.25">
      <c r="A8398" s="5" t="s">
        <v>250</v>
      </c>
      <c r="B8398" s="3" t="s">
        <v>188</v>
      </c>
      <c r="C8398" s="3" t="s">
        <v>134</v>
      </c>
      <c r="D8398" s="4">
        <v>157314.84614565267</v>
      </c>
      <c r="E8398" t="str">
        <f t="shared" si="262"/>
        <v>Nov</v>
      </c>
      <c r="F8398" t="str">
        <f t="shared" si="263"/>
        <v>2021</v>
      </c>
    </row>
    <row r="8399" spans="1:6" x14ac:dyDescent="0.25">
      <c r="A8399" s="5" t="s">
        <v>250</v>
      </c>
      <c r="B8399" s="3" t="s">
        <v>188</v>
      </c>
      <c r="C8399" s="3" t="s">
        <v>135</v>
      </c>
      <c r="D8399" s="4">
        <v>155741.69756050585</v>
      </c>
      <c r="E8399" t="str">
        <f t="shared" si="262"/>
        <v>Dec</v>
      </c>
      <c r="F8399" t="str">
        <f t="shared" si="263"/>
        <v>2021</v>
      </c>
    </row>
    <row r="8400" spans="1:6" x14ac:dyDescent="0.25">
      <c r="A8400" s="5" t="s">
        <v>250</v>
      </c>
      <c r="B8400" s="3" t="s">
        <v>188</v>
      </c>
      <c r="C8400" s="3" t="s">
        <v>136</v>
      </c>
      <c r="D8400" s="4">
        <v>154184.28064487479</v>
      </c>
      <c r="E8400" t="str">
        <f t="shared" si="262"/>
        <v>Jan</v>
      </c>
      <c r="F8400" t="str">
        <f t="shared" si="263"/>
        <v>2022</v>
      </c>
    </row>
    <row r="8401" spans="1:6" x14ac:dyDescent="0.25">
      <c r="A8401" s="5" t="s">
        <v>250</v>
      </c>
      <c r="B8401" s="3" t="s">
        <v>188</v>
      </c>
      <c r="C8401" s="3" t="s">
        <v>137</v>
      </c>
      <c r="D8401" s="4">
        <v>152642.43787585865</v>
      </c>
      <c r="E8401" t="str">
        <f t="shared" si="262"/>
        <v>Feb</v>
      </c>
      <c r="F8401" t="str">
        <f t="shared" si="263"/>
        <v>2022</v>
      </c>
    </row>
    <row r="8402" spans="1:6" x14ac:dyDescent="0.25">
      <c r="A8402" s="5" t="s">
        <v>250</v>
      </c>
      <c r="B8402" s="3" t="s">
        <v>188</v>
      </c>
      <c r="C8402" s="3" t="s">
        <v>138</v>
      </c>
      <c r="D8402" s="4">
        <v>151116.01350088732</v>
      </c>
      <c r="E8402" t="str">
        <f t="shared" si="262"/>
        <v>Mar</v>
      </c>
      <c r="F8402" t="str">
        <f t="shared" si="263"/>
        <v>2022</v>
      </c>
    </row>
    <row r="8403" spans="1:6" x14ac:dyDescent="0.25">
      <c r="A8403" s="5" t="s">
        <v>250</v>
      </c>
      <c r="B8403" s="3" t="s">
        <v>188</v>
      </c>
      <c r="C8403" s="3" t="s">
        <v>139</v>
      </c>
      <c r="D8403" s="4">
        <v>149604.85338417511</v>
      </c>
      <c r="E8403" t="str">
        <f t="shared" si="262"/>
        <v>Apr</v>
      </c>
      <c r="F8403" t="str">
        <f t="shared" si="263"/>
        <v>2022</v>
      </c>
    </row>
    <row r="8404" spans="1:6" x14ac:dyDescent="0.25">
      <c r="A8404" s="5" t="s">
        <v>250</v>
      </c>
      <c r="B8404" s="3" t="s">
        <v>188</v>
      </c>
      <c r="C8404" s="3" t="s">
        <v>140</v>
      </c>
      <c r="D8404" s="4">
        <v>148108.80479123644</v>
      </c>
      <c r="E8404" t="str">
        <f t="shared" si="262"/>
        <v>May</v>
      </c>
      <c r="F8404" t="str">
        <f t="shared" si="263"/>
        <v>2022</v>
      </c>
    </row>
    <row r="8405" spans="1:6" x14ac:dyDescent="0.25">
      <c r="A8405" s="5" t="s">
        <v>250</v>
      </c>
      <c r="B8405" s="3" t="s">
        <v>188</v>
      </c>
      <c r="C8405" s="3" t="s">
        <v>141</v>
      </c>
      <c r="D8405" s="4">
        <v>146627.71688888554</v>
      </c>
      <c r="E8405" t="str">
        <f t="shared" si="262"/>
        <v>Jun</v>
      </c>
      <c r="F8405" t="str">
        <f t="shared" si="263"/>
        <v>2022</v>
      </c>
    </row>
    <row r="8406" spans="1:6" x14ac:dyDescent="0.25">
      <c r="A8406" s="5" t="s">
        <v>250</v>
      </c>
      <c r="B8406" s="3" t="s">
        <v>188</v>
      </c>
      <c r="C8406" s="3" t="s">
        <v>142</v>
      </c>
      <c r="D8406" s="4">
        <v>145161.43961426738</v>
      </c>
      <c r="E8406" t="str">
        <f t="shared" si="262"/>
        <v>Jul</v>
      </c>
      <c r="F8406" t="str">
        <f t="shared" si="263"/>
        <v>2022</v>
      </c>
    </row>
    <row r="8407" spans="1:6" x14ac:dyDescent="0.25">
      <c r="A8407" s="5" t="s">
        <v>250</v>
      </c>
      <c r="B8407" s="3" t="s">
        <v>188</v>
      </c>
      <c r="C8407" s="3" t="s">
        <v>143</v>
      </c>
      <c r="D8407" s="4">
        <v>143709.82523679608</v>
      </c>
      <c r="E8407" t="str">
        <f t="shared" si="262"/>
        <v>Aug</v>
      </c>
      <c r="F8407" t="str">
        <f t="shared" si="263"/>
        <v>2022</v>
      </c>
    </row>
    <row r="8408" spans="1:6" x14ac:dyDescent="0.25">
      <c r="A8408" s="5" t="s">
        <v>250</v>
      </c>
      <c r="B8408" s="3" t="s">
        <v>188</v>
      </c>
      <c r="C8408" s="3" t="s">
        <v>144</v>
      </c>
      <c r="D8408" s="4">
        <v>142272.7269652473</v>
      </c>
      <c r="E8408" t="str">
        <f t="shared" si="262"/>
        <v>Sep</v>
      </c>
      <c r="F8408" t="str">
        <f t="shared" si="263"/>
        <v>2022</v>
      </c>
    </row>
    <row r="8409" spans="1:6" x14ac:dyDescent="0.25">
      <c r="A8409" s="5" t="s">
        <v>250</v>
      </c>
      <c r="B8409" s="3" t="s">
        <v>188</v>
      </c>
      <c r="C8409" s="3" t="s">
        <v>145</v>
      </c>
      <c r="D8409" s="4">
        <v>140849.99974066572</v>
      </c>
      <c r="E8409" t="str">
        <f t="shared" si="262"/>
        <v>Oct</v>
      </c>
      <c r="F8409" t="str">
        <f t="shared" si="263"/>
        <v>2022</v>
      </c>
    </row>
    <row r="8410" spans="1:6" x14ac:dyDescent="0.25">
      <c r="A8410" s="5" t="s">
        <v>250</v>
      </c>
      <c r="B8410" s="3" t="s">
        <v>188</v>
      </c>
      <c r="C8410" s="3" t="s">
        <v>146</v>
      </c>
      <c r="D8410" s="4">
        <v>139441.49977442692</v>
      </c>
      <c r="E8410" t="str">
        <f t="shared" si="262"/>
        <v>Nov</v>
      </c>
      <c r="F8410" t="str">
        <f t="shared" si="263"/>
        <v>2022</v>
      </c>
    </row>
    <row r="8411" spans="1:6" x14ac:dyDescent="0.25">
      <c r="A8411" s="5" t="s">
        <v>250</v>
      </c>
      <c r="B8411" s="3" t="s">
        <v>188</v>
      </c>
      <c r="C8411" s="3" t="s">
        <v>147</v>
      </c>
      <c r="D8411" s="4">
        <v>138047.08486372163</v>
      </c>
      <c r="E8411" t="str">
        <f t="shared" si="262"/>
        <v>Dec</v>
      </c>
      <c r="F8411" t="str">
        <f t="shared" si="263"/>
        <v>2022</v>
      </c>
    </row>
    <row r="8412" spans="1:6" x14ac:dyDescent="0.25">
      <c r="A8412" s="5" t="s">
        <v>250</v>
      </c>
      <c r="B8412" s="3" t="s">
        <v>188</v>
      </c>
      <c r="C8412" s="3" t="s">
        <v>148</v>
      </c>
      <c r="D8412" s="4">
        <v>136666.61397607144</v>
      </c>
      <c r="E8412" t="str">
        <f t="shared" si="262"/>
        <v>Jan</v>
      </c>
      <c r="F8412" t="str">
        <f t="shared" si="263"/>
        <v>2023</v>
      </c>
    </row>
    <row r="8413" spans="1:6" x14ac:dyDescent="0.25">
      <c r="A8413" s="5" t="s">
        <v>250</v>
      </c>
      <c r="B8413" s="3" t="s">
        <v>188</v>
      </c>
      <c r="C8413" s="3" t="s">
        <v>149</v>
      </c>
      <c r="D8413" s="4">
        <v>135299.94778029772</v>
      </c>
      <c r="E8413" t="str">
        <f t="shared" si="262"/>
        <v>Feb</v>
      </c>
      <c r="F8413" t="str">
        <f t="shared" si="263"/>
        <v>2023</v>
      </c>
    </row>
    <row r="8414" spans="1:6" x14ac:dyDescent="0.25">
      <c r="A8414" s="5" t="s">
        <v>250</v>
      </c>
      <c r="B8414" s="3" t="s">
        <v>188</v>
      </c>
      <c r="C8414" s="3" t="s">
        <v>150</v>
      </c>
      <c r="D8414" s="4">
        <v>133946.94841555267</v>
      </c>
      <c r="E8414" t="str">
        <f t="shared" si="262"/>
        <v>Mar</v>
      </c>
      <c r="F8414" t="str">
        <f t="shared" si="263"/>
        <v>2023</v>
      </c>
    </row>
    <row r="8415" spans="1:6" x14ac:dyDescent="0.25">
      <c r="A8415" s="5" t="s">
        <v>250</v>
      </c>
      <c r="B8415" s="3" t="s">
        <v>188</v>
      </c>
      <c r="C8415" s="3" t="s">
        <v>151</v>
      </c>
      <c r="D8415" s="4">
        <v>132607.47890680376</v>
      </c>
      <c r="E8415" t="str">
        <f t="shared" si="262"/>
        <v>Apr</v>
      </c>
      <c r="F8415" t="str">
        <f t="shared" si="263"/>
        <v>2023</v>
      </c>
    </row>
    <row r="8416" spans="1:6" x14ac:dyDescent="0.25">
      <c r="A8416" s="5" t="s">
        <v>250</v>
      </c>
      <c r="B8416" s="3" t="s">
        <v>188</v>
      </c>
      <c r="C8416" s="3" t="s">
        <v>152</v>
      </c>
      <c r="D8416" s="4">
        <v>131281.40393386455</v>
      </c>
      <c r="E8416" t="str">
        <f t="shared" si="262"/>
        <v>May</v>
      </c>
      <c r="F8416" t="str">
        <f t="shared" si="263"/>
        <v>2023</v>
      </c>
    </row>
    <row r="8417" spans="1:6" x14ac:dyDescent="0.25">
      <c r="A8417" s="5" t="s">
        <v>250</v>
      </c>
      <c r="B8417" s="3" t="s">
        <v>188</v>
      </c>
      <c r="C8417" s="3" t="s">
        <v>153</v>
      </c>
      <c r="D8417" s="4">
        <v>129968.58997784861</v>
      </c>
      <c r="E8417" t="str">
        <f t="shared" si="262"/>
        <v>Jun</v>
      </c>
      <c r="F8417" t="str">
        <f t="shared" si="263"/>
        <v>2023</v>
      </c>
    </row>
    <row r="8418" spans="1:6" x14ac:dyDescent="0.25">
      <c r="A8418" s="5" t="s">
        <v>250</v>
      </c>
      <c r="B8418" s="3" t="s">
        <v>188</v>
      </c>
      <c r="C8418" s="3" t="s">
        <v>154</v>
      </c>
      <c r="D8418" s="4">
        <v>128668.90407471552</v>
      </c>
      <c r="E8418" t="str">
        <f t="shared" si="262"/>
        <v>Jul</v>
      </c>
      <c r="F8418" t="str">
        <f t="shared" si="263"/>
        <v>2023</v>
      </c>
    </row>
    <row r="8419" spans="1:6" x14ac:dyDescent="0.25">
      <c r="A8419" s="5" t="s">
        <v>250</v>
      </c>
      <c r="B8419" s="3" t="s">
        <v>188</v>
      </c>
      <c r="C8419" s="3" t="s">
        <v>155</v>
      </c>
      <c r="D8419" s="4">
        <v>127382.21491527098</v>
      </c>
      <c r="E8419" t="str">
        <f t="shared" si="262"/>
        <v>Aug</v>
      </c>
      <c r="F8419" t="str">
        <f t="shared" si="263"/>
        <v>2023</v>
      </c>
    </row>
    <row r="8420" spans="1:6" x14ac:dyDescent="0.25">
      <c r="A8420" s="5" t="s">
        <v>250</v>
      </c>
      <c r="B8420" s="3" t="s">
        <v>188</v>
      </c>
      <c r="C8420" s="3" t="s">
        <v>156</v>
      </c>
      <c r="D8420" s="4">
        <v>126108.39302258987</v>
      </c>
      <c r="E8420" t="str">
        <f t="shared" si="262"/>
        <v>Sep</v>
      </c>
      <c r="F8420" t="str">
        <f t="shared" si="263"/>
        <v>2023</v>
      </c>
    </row>
    <row r="8421" spans="1:6" x14ac:dyDescent="0.25">
      <c r="A8421" s="5" t="s">
        <v>250</v>
      </c>
      <c r="B8421" s="3" t="s">
        <v>188</v>
      </c>
      <c r="C8421" s="3" t="s">
        <v>157</v>
      </c>
      <c r="D8421" s="4">
        <v>124847.30899717013</v>
      </c>
      <c r="E8421" t="str">
        <f t="shared" si="262"/>
        <v>Oct</v>
      </c>
      <c r="F8421" t="str">
        <f t="shared" si="263"/>
        <v>2023</v>
      </c>
    </row>
    <row r="8422" spans="1:6" x14ac:dyDescent="0.25">
      <c r="A8422" s="5" t="s">
        <v>250</v>
      </c>
      <c r="B8422" s="3" t="s">
        <v>188</v>
      </c>
      <c r="C8422" s="3" t="s">
        <v>158</v>
      </c>
      <c r="D8422" s="4">
        <v>123598.8357717788</v>
      </c>
      <c r="E8422" t="str">
        <f t="shared" si="262"/>
        <v>Nov</v>
      </c>
      <c r="F8422" t="str">
        <f t="shared" si="263"/>
        <v>2023</v>
      </c>
    </row>
    <row r="8423" spans="1:6" x14ac:dyDescent="0.25">
      <c r="A8423" s="5" t="s">
        <v>250</v>
      </c>
      <c r="B8423" s="3" t="s">
        <v>188</v>
      </c>
      <c r="C8423" s="3" t="s">
        <v>159</v>
      </c>
      <c r="D8423" s="4">
        <v>122362.84753402909</v>
      </c>
      <c r="E8423" t="str">
        <f t="shared" si="262"/>
        <v>Dec</v>
      </c>
      <c r="F8423" t="str">
        <f t="shared" si="263"/>
        <v>2023</v>
      </c>
    </row>
    <row r="8424" spans="1:6" x14ac:dyDescent="0.25">
      <c r="A8424" s="5" t="s">
        <v>250</v>
      </c>
      <c r="B8424" s="3" t="s">
        <v>188</v>
      </c>
      <c r="C8424" s="3" t="s">
        <v>160</v>
      </c>
      <c r="D8424" s="4">
        <v>121139.21909541106</v>
      </c>
      <c r="E8424" t="str">
        <f t="shared" si="262"/>
        <v>Jan</v>
      </c>
      <c r="F8424" t="str">
        <f t="shared" si="263"/>
        <v>2024</v>
      </c>
    </row>
    <row r="8425" spans="1:6" x14ac:dyDescent="0.25">
      <c r="A8425" s="5" t="s">
        <v>250</v>
      </c>
      <c r="B8425" s="3" t="s">
        <v>188</v>
      </c>
      <c r="C8425" s="3" t="s">
        <v>161</v>
      </c>
      <c r="D8425" s="4">
        <v>119927.82688419925</v>
      </c>
      <c r="E8425" t="str">
        <f t="shared" si="262"/>
        <v>Feb</v>
      </c>
      <c r="F8425" t="str">
        <f t="shared" si="263"/>
        <v>2024</v>
      </c>
    </row>
    <row r="8426" spans="1:6" x14ac:dyDescent="0.25">
      <c r="A8426" s="5" t="s">
        <v>250</v>
      </c>
      <c r="B8426" s="3" t="s">
        <v>188</v>
      </c>
      <c r="C8426" s="3" t="s">
        <v>162</v>
      </c>
      <c r="D8426" s="4">
        <v>118728.54863706056</v>
      </c>
      <c r="E8426" t="str">
        <f t="shared" si="262"/>
        <v>Mar</v>
      </c>
      <c r="F8426" t="str">
        <f t="shared" si="263"/>
        <v>2024</v>
      </c>
    </row>
    <row r="8427" spans="1:6" x14ac:dyDescent="0.25">
      <c r="A8427" s="5" t="s">
        <v>250</v>
      </c>
      <c r="B8427" s="3" t="s">
        <v>188</v>
      </c>
      <c r="C8427" s="3" t="s">
        <v>163</v>
      </c>
      <c r="D8427" s="4">
        <v>117541.26296099256</v>
      </c>
      <c r="E8427" t="str">
        <f t="shared" si="262"/>
        <v>Apr</v>
      </c>
      <c r="F8427" t="str">
        <f t="shared" si="263"/>
        <v>2024</v>
      </c>
    </row>
    <row r="8428" spans="1:6" x14ac:dyDescent="0.25">
      <c r="A8428" s="5" t="s">
        <v>250</v>
      </c>
      <c r="B8428" s="3" t="s">
        <v>188</v>
      </c>
      <c r="C8428" s="3" t="s">
        <v>164</v>
      </c>
      <c r="D8428" s="4">
        <v>116365.85046429279</v>
      </c>
      <c r="E8428" t="str">
        <f t="shared" si="262"/>
        <v>May</v>
      </c>
      <c r="F8428" t="str">
        <f t="shared" si="263"/>
        <v>2024</v>
      </c>
    </row>
    <row r="8429" spans="1:6" x14ac:dyDescent="0.25">
      <c r="A8429" s="5" t="s">
        <v>250</v>
      </c>
      <c r="B8429" s="3" t="s">
        <v>188</v>
      </c>
      <c r="C8429" s="3" t="s">
        <v>165</v>
      </c>
      <c r="D8429" s="4">
        <v>115202.19193268179</v>
      </c>
      <c r="E8429" t="str">
        <f t="shared" si="262"/>
        <v>Jun</v>
      </c>
      <c r="F8429" t="str">
        <f t="shared" si="263"/>
        <v>2024</v>
      </c>
    </row>
    <row r="8430" spans="1:6" x14ac:dyDescent="0.25">
      <c r="A8430" s="5" t="s">
        <v>250</v>
      </c>
      <c r="B8430" s="3" t="s">
        <v>188</v>
      </c>
      <c r="C8430" s="3" t="s">
        <v>166</v>
      </c>
      <c r="D8430" s="4">
        <v>114050.16996866466</v>
      </c>
      <c r="E8430" t="str">
        <f t="shared" si="262"/>
        <v>Jul</v>
      </c>
      <c r="F8430" t="str">
        <f t="shared" si="263"/>
        <v>2024</v>
      </c>
    </row>
    <row r="8431" spans="1:6" x14ac:dyDescent="0.25">
      <c r="A8431" s="5" t="s">
        <v>250</v>
      </c>
      <c r="B8431" s="3" t="s">
        <v>188</v>
      </c>
      <c r="C8431" s="3" t="s">
        <v>167</v>
      </c>
      <c r="D8431" s="4">
        <v>112909.66839862341</v>
      </c>
      <c r="E8431" t="str">
        <f t="shared" si="262"/>
        <v>Aug</v>
      </c>
      <c r="F8431" t="str">
        <f t="shared" si="263"/>
        <v>2024</v>
      </c>
    </row>
    <row r="8432" spans="1:6" x14ac:dyDescent="0.25">
      <c r="A8432" s="5" t="s">
        <v>250</v>
      </c>
      <c r="B8432" s="3" t="s">
        <v>188</v>
      </c>
      <c r="C8432" s="3" t="s">
        <v>168</v>
      </c>
      <c r="D8432" s="4">
        <v>111780.57168830147</v>
      </c>
      <c r="E8432" t="str">
        <f t="shared" si="262"/>
        <v>Sep</v>
      </c>
      <c r="F8432" t="str">
        <f t="shared" si="263"/>
        <v>2024</v>
      </c>
    </row>
    <row r="8433" spans="1:6" x14ac:dyDescent="0.25">
      <c r="A8433" s="5" t="s">
        <v>250</v>
      </c>
      <c r="B8433" s="3" t="s">
        <v>188</v>
      </c>
      <c r="C8433" s="3" t="s">
        <v>169</v>
      </c>
      <c r="D8433" s="4">
        <v>110662.76577377306</v>
      </c>
      <c r="E8433" t="str">
        <f t="shared" si="262"/>
        <v>Oct</v>
      </c>
      <c r="F8433" t="str">
        <f t="shared" si="263"/>
        <v>2024</v>
      </c>
    </row>
    <row r="8434" spans="1:6" x14ac:dyDescent="0.25">
      <c r="A8434" s="5" t="s">
        <v>250</v>
      </c>
      <c r="B8434" s="3" t="s">
        <v>188</v>
      </c>
      <c r="C8434" s="3" t="s">
        <v>170</v>
      </c>
      <c r="D8434" s="4">
        <v>109556.1383459585</v>
      </c>
      <c r="E8434" t="str">
        <f t="shared" si="262"/>
        <v>Nov</v>
      </c>
      <c r="F8434" t="str">
        <f t="shared" si="263"/>
        <v>2024</v>
      </c>
    </row>
    <row r="8435" spans="1:6" x14ac:dyDescent="0.25">
      <c r="A8435" s="5" t="s">
        <v>250</v>
      </c>
      <c r="B8435" s="3" t="s">
        <v>188</v>
      </c>
      <c r="C8435" s="3" t="s">
        <v>171</v>
      </c>
      <c r="D8435" s="4">
        <v>108460.57678868568</v>
      </c>
      <c r="E8435" t="str">
        <f t="shared" si="262"/>
        <v>Dec</v>
      </c>
      <c r="F8435" t="str">
        <f t="shared" si="263"/>
        <v>2024</v>
      </c>
    </row>
    <row r="8436" spans="1:6" x14ac:dyDescent="0.25">
      <c r="A8436" s="5" t="s">
        <v>250</v>
      </c>
      <c r="B8436" s="3" t="s">
        <v>188</v>
      </c>
      <c r="C8436" s="3" t="s">
        <v>172</v>
      </c>
      <c r="D8436" s="4">
        <v>107375.97108708252</v>
      </c>
      <c r="E8436" t="str">
        <f t="shared" si="262"/>
        <v>Jan</v>
      </c>
      <c r="F8436" t="str">
        <f t="shared" si="263"/>
        <v>2025</v>
      </c>
    </row>
    <row r="8437" spans="1:6" x14ac:dyDescent="0.25">
      <c r="A8437" s="5" t="s">
        <v>250</v>
      </c>
      <c r="B8437" s="3" t="s">
        <v>188</v>
      </c>
      <c r="C8437" s="3" t="s">
        <v>173</v>
      </c>
      <c r="D8437" s="4">
        <v>106302.21135015377</v>
      </c>
      <c r="E8437" t="str">
        <f t="shared" si="262"/>
        <v>Feb</v>
      </c>
      <c r="F8437" t="str">
        <f t="shared" si="263"/>
        <v>2025</v>
      </c>
    </row>
    <row r="8438" spans="1:6" x14ac:dyDescent="0.25">
      <c r="A8438" s="5" t="s">
        <v>250</v>
      </c>
      <c r="B8438" s="3" t="s">
        <v>188</v>
      </c>
      <c r="C8438" s="3" t="s">
        <v>174</v>
      </c>
      <c r="D8438" s="4">
        <v>105239.18922626569</v>
      </c>
      <c r="E8438" t="str">
        <f t="shared" si="262"/>
        <v>Mar</v>
      </c>
      <c r="F8438" t="str">
        <f t="shared" si="263"/>
        <v>2025</v>
      </c>
    </row>
    <row r="8439" spans="1:6" x14ac:dyDescent="0.25">
      <c r="A8439" s="5" t="s">
        <v>250</v>
      </c>
      <c r="B8439" s="3" t="s">
        <v>188</v>
      </c>
      <c r="C8439" s="3" t="s">
        <v>175</v>
      </c>
      <c r="D8439" s="4">
        <v>104186.79737217679</v>
      </c>
      <c r="E8439" t="str">
        <f t="shared" si="262"/>
        <v>Apr</v>
      </c>
      <c r="F8439" t="str">
        <f t="shared" si="263"/>
        <v>2025</v>
      </c>
    </row>
    <row r="8440" spans="1:6" x14ac:dyDescent="0.25">
      <c r="A8440" s="5" t="s">
        <v>250</v>
      </c>
      <c r="B8440" s="3" t="s">
        <v>188</v>
      </c>
      <c r="C8440" s="3" t="s">
        <v>176</v>
      </c>
      <c r="D8440" s="4">
        <v>103144.92944594557</v>
      </c>
      <c r="E8440" t="str">
        <f t="shared" si="262"/>
        <v>May</v>
      </c>
      <c r="F8440" t="str">
        <f t="shared" si="263"/>
        <v>2025</v>
      </c>
    </row>
    <row r="8441" spans="1:6" x14ac:dyDescent="0.25">
      <c r="A8441" s="5" t="s">
        <v>250</v>
      </c>
      <c r="B8441" s="3" t="s">
        <v>188</v>
      </c>
      <c r="C8441" s="3" t="s">
        <v>177</v>
      </c>
      <c r="D8441" s="4">
        <v>102113.48008305351</v>
      </c>
      <c r="E8441" t="str">
        <f t="shared" si="262"/>
        <v>Jun</v>
      </c>
      <c r="F8441" t="str">
        <f t="shared" si="263"/>
        <v>2025</v>
      </c>
    </row>
    <row r="8442" spans="1:6" x14ac:dyDescent="0.25">
      <c r="A8442" s="5" t="s">
        <v>250</v>
      </c>
      <c r="B8442" s="3" t="s">
        <v>188</v>
      </c>
      <c r="C8442" s="3" t="s">
        <v>178</v>
      </c>
      <c r="D8442" s="4">
        <v>101092.34530479742</v>
      </c>
      <c r="E8442" t="str">
        <f t="shared" si="262"/>
        <v>Jul</v>
      </c>
      <c r="F8442" t="str">
        <f t="shared" si="263"/>
        <v>2025</v>
      </c>
    </row>
    <row r="8443" spans="1:6" x14ac:dyDescent="0.25">
      <c r="A8443" s="5" t="s">
        <v>250</v>
      </c>
      <c r="B8443" s="3" t="s">
        <v>188</v>
      </c>
      <c r="C8443" s="3" t="s">
        <v>179</v>
      </c>
      <c r="D8443" s="4">
        <v>100081.42192538183</v>
      </c>
      <c r="E8443" t="str">
        <f t="shared" si="262"/>
        <v>Aug</v>
      </c>
      <c r="F8443" t="str">
        <f t="shared" si="263"/>
        <v>2025</v>
      </c>
    </row>
    <row r="8444" spans="1:6" x14ac:dyDescent="0.25">
      <c r="A8444" s="5" t="s">
        <v>250</v>
      </c>
      <c r="B8444" s="3" t="s">
        <v>188</v>
      </c>
      <c r="C8444" s="3" t="s">
        <v>180</v>
      </c>
      <c r="D8444" s="4">
        <v>99080.607598372706</v>
      </c>
      <c r="E8444" t="str">
        <f t="shared" si="262"/>
        <v>Sep</v>
      </c>
      <c r="F8444" t="str">
        <f t="shared" si="263"/>
        <v>2025</v>
      </c>
    </row>
    <row r="8445" spans="1:6" x14ac:dyDescent="0.25">
      <c r="A8445" s="5" t="s">
        <v>250</v>
      </c>
      <c r="B8445" s="3" t="s">
        <v>188</v>
      </c>
      <c r="C8445" s="3" t="s">
        <v>181</v>
      </c>
      <c r="D8445" s="4">
        <v>98089.80154766675</v>
      </c>
      <c r="E8445" t="str">
        <f t="shared" si="262"/>
        <v>Oct</v>
      </c>
      <c r="F8445" t="str">
        <f t="shared" si="263"/>
        <v>2025</v>
      </c>
    </row>
    <row r="8446" spans="1:6" x14ac:dyDescent="0.25">
      <c r="A8446" s="5" t="s">
        <v>250</v>
      </c>
      <c r="B8446" s="3" t="s">
        <v>188</v>
      </c>
      <c r="C8446" s="3" t="s">
        <v>182</v>
      </c>
      <c r="D8446" s="4">
        <v>97108.903574583703</v>
      </c>
      <c r="E8446" t="str">
        <f t="shared" si="262"/>
        <v>Nov</v>
      </c>
      <c r="F8446" t="str">
        <f t="shared" si="263"/>
        <v>2025</v>
      </c>
    </row>
    <row r="8447" spans="1:6" x14ac:dyDescent="0.25">
      <c r="A8447" s="5" t="s">
        <v>250</v>
      </c>
      <c r="B8447" s="3" t="s">
        <v>188</v>
      </c>
      <c r="C8447" s="3" t="s">
        <v>183</v>
      </c>
      <c r="D8447" s="4">
        <v>96137.814535289406</v>
      </c>
      <c r="E8447" t="str">
        <f t="shared" si="262"/>
        <v>Dec</v>
      </c>
      <c r="F8447" t="str">
        <f t="shared" si="263"/>
        <v>2025</v>
      </c>
    </row>
    <row r="8448" spans="1:6" x14ac:dyDescent="0.25">
      <c r="A8448" s="5" t="s">
        <v>250</v>
      </c>
      <c r="B8448" s="3" t="s">
        <v>188</v>
      </c>
      <c r="C8448" s="3" t="s">
        <v>184</v>
      </c>
      <c r="D8448" s="4">
        <v>95176.436309826589</v>
      </c>
      <c r="E8448" t="str">
        <f t="shared" si="262"/>
        <v>Jan</v>
      </c>
      <c r="F8448" t="str">
        <f t="shared" si="263"/>
        <v>2026</v>
      </c>
    </row>
    <row r="8449" spans="1:6" x14ac:dyDescent="0.25">
      <c r="A8449" s="5" t="s">
        <v>250</v>
      </c>
      <c r="B8449" s="3" t="s">
        <v>188</v>
      </c>
      <c r="C8449" s="3" t="s">
        <v>185</v>
      </c>
      <c r="D8449" s="4">
        <v>90407.029817599483</v>
      </c>
      <c r="E8449" t="str">
        <f t="shared" si="262"/>
        <v>Feb</v>
      </c>
      <c r="F8449" t="str">
        <f t="shared" si="263"/>
        <v>2026</v>
      </c>
    </row>
    <row r="8450" spans="1:6" x14ac:dyDescent="0.25">
      <c r="A8450" s="5" t="s">
        <v>250</v>
      </c>
      <c r="B8450" s="3" t="s">
        <v>190</v>
      </c>
      <c r="C8450" s="3" t="s">
        <v>6</v>
      </c>
      <c r="D8450" s="4">
        <v>471221.10106288176</v>
      </c>
      <c r="E8450" t="str">
        <f t="shared" si="262"/>
        <v>Mar</v>
      </c>
      <c r="F8450" t="str">
        <f t="shared" si="263"/>
        <v>2011</v>
      </c>
    </row>
    <row r="8451" spans="1:6" x14ac:dyDescent="0.25">
      <c r="A8451" s="5" t="s">
        <v>250</v>
      </c>
      <c r="B8451" s="3" t="s">
        <v>190</v>
      </c>
      <c r="C8451" s="3" t="s">
        <v>7</v>
      </c>
      <c r="D8451" s="4">
        <v>943863.00374125259</v>
      </c>
      <c r="E8451" t="str">
        <f t="shared" ref="E8451:E8514" si="264">MID(C8451,1,3)</f>
        <v>Apr</v>
      </c>
      <c r="F8451" t="str">
        <f t="shared" ref="F8451:F8514" si="265">MID(C8451,5,4)</f>
        <v>2011</v>
      </c>
    </row>
    <row r="8452" spans="1:6" x14ac:dyDescent="0.25">
      <c r="A8452" s="5" t="s">
        <v>250</v>
      </c>
      <c r="B8452" s="3" t="s">
        <v>190</v>
      </c>
      <c r="C8452" s="3" t="s">
        <v>8</v>
      </c>
      <c r="D8452" s="4">
        <v>726384.29806636379</v>
      </c>
      <c r="E8452" t="str">
        <f t="shared" si="264"/>
        <v>May</v>
      </c>
      <c r="F8452" t="str">
        <f t="shared" si="265"/>
        <v>2011</v>
      </c>
    </row>
    <row r="8453" spans="1:6" x14ac:dyDescent="0.25">
      <c r="A8453" s="5" t="s">
        <v>250</v>
      </c>
      <c r="B8453" s="3" t="s">
        <v>190</v>
      </c>
      <c r="C8453" s="3" t="s">
        <v>9</v>
      </c>
      <c r="D8453" s="4">
        <v>614664.56067881535</v>
      </c>
      <c r="E8453" t="str">
        <f t="shared" si="264"/>
        <v>Jun</v>
      </c>
      <c r="F8453" t="str">
        <f t="shared" si="265"/>
        <v>2011</v>
      </c>
    </row>
    <row r="8454" spans="1:6" x14ac:dyDescent="0.25">
      <c r="A8454" s="5" t="s">
        <v>250</v>
      </c>
      <c r="B8454" s="3" t="s">
        <v>190</v>
      </c>
      <c r="C8454" s="3" t="s">
        <v>10</v>
      </c>
      <c r="D8454" s="4">
        <v>547154.84469182487</v>
      </c>
      <c r="E8454" t="str">
        <f t="shared" si="264"/>
        <v>Jul</v>
      </c>
      <c r="F8454" t="str">
        <f t="shared" si="265"/>
        <v>2011</v>
      </c>
    </row>
    <row r="8455" spans="1:6" x14ac:dyDescent="0.25">
      <c r="A8455" s="5" t="s">
        <v>250</v>
      </c>
      <c r="B8455" s="3" t="s">
        <v>190</v>
      </c>
      <c r="C8455" s="3" t="s">
        <v>11</v>
      </c>
      <c r="D8455" s="4">
        <v>496300.45936541841</v>
      </c>
      <c r="E8455" t="str">
        <f t="shared" si="264"/>
        <v>Aug</v>
      </c>
      <c r="F8455" t="str">
        <f t="shared" si="265"/>
        <v>2011</v>
      </c>
    </row>
    <row r="8456" spans="1:6" x14ac:dyDescent="0.25">
      <c r="A8456" s="5" t="s">
        <v>250</v>
      </c>
      <c r="B8456" s="3" t="s">
        <v>190</v>
      </c>
      <c r="C8456" s="3" t="s">
        <v>12</v>
      </c>
      <c r="D8456" s="4">
        <v>437892.76073948108</v>
      </c>
      <c r="E8456" t="str">
        <f t="shared" si="264"/>
        <v>Sep</v>
      </c>
      <c r="F8456" t="str">
        <f t="shared" si="265"/>
        <v>2011</v>
      </c>
    </row>
    <row r="8457" spans="1:6" x14ac:dyDescent="0.25">
      <c r="A8457" s="5" t="s">
        <v>250</v>
      </c>
      <c r="B8457" s="3" t="s">
        <v>190</v>
      </c>
      <c r="C8457" s="3" t="s">
        <v>13</v>
      </c>
      <c r="D8457" s="4">
        <v>399143.00737178139</v>
      </c>
      <c r="E8457" t="str">
        <f t="shared" si="264"/>
        <v>Oct</v>
      </c>
      <c r="F8457" t="str">
        <f t="shared" si="265"/>
        <v>2011</v>
      </c>
    </row>
    <row r="8458" spans="1:6" x14ac:dyDescent="0.25">
      <c r="A8458" s="5" t="s">
        <v>250</v>
      </c>
      <c r="B8458" s="3" t="s">
        <v>190</v>
      </c>
      <c r="C8458" s="3" t="s">
        <v>14</v>
      </c>
      <c r="D8458" s="4">
        <v>357515.23958241078</v>
      </c>
      <c r="E8458" t="str">
        <f t="shared" si="264"/>
        <v>Nov</v>
      </c>
      <c r="F8458" t="str">
        <f t="shared" si="265"/>
        <v>2011</v>
      </c>
    </row>
    <row r="8459" spans="1:6" x14ac:dyDescent="0.25">
      <c r="A8459" s="5" t="s">
        <v>250</v>
      </c>
      <c r="B8459" s="3" t="s">
        <v>190</v>
      </c>
      <c r="C8459" s="3" t="s">
        <v>15</v>
      </c>
      <c r="D8459" s="4">
        <v>331119.53410549148</v>
      </c>
      <c r="E8459" t="str">
        <f t="shared" si="264"/>
        <v>Dec</v>
      </c>
      <c r="F8459" t="str">
        <f t="shared" si="265"/>
        <v>2011</v>
      </c>
    </row>
    <row r="8460" spans="1:6" x14ac:dyDescent="0.25">
      <c r="A8460" s="5" t="s">
        <v>250</v>
      </c>
      <c r="B8460" s="3" t="s">
        <v>190</v>
      </c>
      <c r="C8460" s="3" t="s">
        <v>16</v>
      </c>
      <c r="D8460" s="4">
        <v>302885.3771182964</v>
      </c>
      <c r="E8460" t="str">
        <f t="shared" si="264"/>
        <v>Jan</v>
      </c>
      <c r="F8460" t="str">
        <f t="shared" si="265"/>
        <v>2012</v>
      </c>
    </row>
    <row r="8461" spans="1:6" x14ac:dyDescent="0.25">
      <c r="A8461" s="5" t="s">
        <v>250</v>
      </c>
      <c r="B8461" s="3" t="s">
        <v>190</v>
      </c>
      <c r="C8461" s="3" t="s">
        <v>17</v>
      </c>
      <c r="D8461" s="4">
        <v>284666.73232637485</v>
      </c>
      <c r="E8461" t="str">
        <f t="shared" si="264"/>
        <v>Feb</v>
      </c>
      <c r="F8461" t="str">
        <f t="shared" si="265"/>
        <v>2012</v>
      </c>
    </row>
    <row r="8462" spans="1:6" x14ac:dyDescent="0.25">
      <c r="A8462" s="5" t="s">
        <v>250</v>
      </c>
      <c r="B8462" s="3" t="s">
        <v>190</v>
      </c>
      <c r="C8462" s="3" t="s">
        <v>18</v>
      </c>
      <c r="D8462" s="4">
        <v>284346.71840821928</v>
      </c>
      <c r="E8462" t="str">
        <f t="shared" si="264"/>
        <v>Mar</v>
      </c>
      <c r="F8462" t="str">
        <f t="shared" si="265"/>
        <v>2012</v>
      </c>
    </row>
    <row r="8463" spans="1:6" x14ac:dyDescent="0.25">
      <c r="A8463" s="5" t="s">
        <v>250</v>
      </c>
      <c r="B8463" s="3" t="s">
        <v>190</v>
      </c>
      <c r="C8463" s="3" t="s">
        <v>19</v>
      </c>
      <c r="D8463" s="4">
        <v>282617.62019513227</v>
      </c>
      <c r="E8463" t="str">
        <f t="shared" si="264"/>
        <v>Apr</v>
      </c>
      <c r="F8463" t="str">
        <f t="shared" si="265"/>
        <v>2012</v>
      </c>
    </row>
    <row r="8464" spans="1:6" x14ac:dyDescent="0.25">
      <c r="A8464" s="5" t="s">
        <v>250</v>
      </c>
      <c r="B8464" s="3" t="s">
        <v>190</v>
      </c>
      <c r="C8464" s="3" t="s">
        <v>20</v>
      </c>
      <c r="D8464" s="4">
        <v>274128.83848084841</v>
      </c>
      <c r="E8464" t="str">
        <f t="shared" si="264"/>
        <v>May</v>
      </c>
      <c r="F8464" t="str">
        <f t="shared" si="265"/>
        <v>2012</v>
      </c>
    </row>
    <row r="8465" spans="1:6" x14ac:dyDescent="0.25">
      <c r="A8465" s="5" t="s">
        <v>250</v>
      </c>
      <c r="B8465" s="3" t="s">
        <v>190</v>
      </c>
      <c r="C8465" s="3" t="s">
        <v>21</v>
      </c>
      <c r="D8465" s="4">
        <v>260723.7323652014</v>
      </c>
      <c r="E8465" t="str">
        <f t="shared" si="264"/>
        <v>Jun</v>
      </c>
      <c r="F8465" t="str">
        <f t="shared" si="265"/>
        <v>2012</v>
      </c>
    </row>
    <row r="8466" spans="1:6" x14ac:dyDescent="0.25">
      <c r="A8466" s="5" t="s">
        <v>250</v>
      </c>
      <c r="B8466" s="3" t="s">
        <v>190</v>
      </c>
      <c r="C8466" s="3" t="s">
        <v>22</v>
      </c>
      <c r="D8466" s="4">
        <v>235560.6054507824</v>
      </c>
      <c r="E8466" t="str">
        <f t="shared" si="264"/>
        <v>Jul</v>
      </c>
      <c r="F8466" t="str">
        <f t="shared" si="265"/>
        <v>2012</v>
      </c>
    </row>
    <row r="8467" spans="1:6" x14ac:dyDescent="0.25">
      <c r="A8467" s="5" t="s">
        <v>250</v>
      </c>
      <c r="B8467" s="3" t="s">
        <v>190</v>
      </c>
      <c r="C8467" s="3" t="s">
        <v>23</v>
      </c>
      <c r="D8467" s="4">
        <v>230751.52038202205</v>
      </c>
      <c r="E8467" t="str">
        <f t="shared" si="264"/>
        <v>Aug</v>
      </c>
      <c r="F8467" t="str">
        <f t="shared" si="265"/>
        <v>2012</v>
      </c>
    </row>
    <row r="8468" spans="1:6" x14ac:dyDescent="0.25">
      <c r="A8468" s="5" t="s">
        <v>250</v>
      </c>
      <c r="B8468" s="3" t="s">
        <v>190</v>
      </c>
      <c r="C8468" s="3" t="s">
        <v>24</v>
      </c>
      <c r="D8468" s="4">
        <v>206985.19429166493</v>
      </c>
      <c r="E8468" t="str">
        <f t="shared" si="264"/>
        <v>Sep</v>
      </c>
      <c r="F8468" t="str">
        <f t="shared" si="265"/>
        <v>2012</v>
      </c>
    </row>
    <row r="8469" spans="1:6" x14ac:dyDescent="0.25">
      <c r="A8469" s="5" t="s">
        <v>250</v>
      </c>
      <c r="B8469" s="3" t="s">
        <v>190</v>
      </c>
      <c r="C8469" s="3" t="s">
        <v>25</v>
      </c>
      <c r="D8469" s="4">
        <v>212553.11088508484</v>
      </c>
      <c r="E8469" t="str">
        <f t="shared" si="264"/>
        <v>Oct</v>
      </c>
      <c r="F8469" t="str">
        <f t="shared" si="265"/>
        <v>2012</v>
      </c>
    </row>
    <row r="8470" spans="1:6" x14ac:dyDescent="0.25">
      <c r="A8470" s="5" t="s">
        <v>250</v>
      </c>
      <c r="B8470" s="3" t="s">
        <v>190</v>
      </c>
      <c r="C8470" s="3" t="s">
        <v>26</v>
      </c>
      <c r="D8470" s="4">
        <v>196694.75782149841</v>
      </c>
      <c r="E8470" t="str">
        <f t="shared" si="264"/>
        <v>Nov</v>
      </c>
      <c r="F8470" t="str">
        <f t="shared" si="265"/>
        <v>2012</v>
      </c>
    </row>
    <row r="8471" spans="1:6" x14ac:dyDescent="0.25">
      <c r="A8471" s="5" t="s">
        <v>250</v>
      </c>
      <c r="B8471" s="3" t="s">
        <v>190</v>
      </c>
      <c r="C8471" s="3" t="s">
        <v>27</v>
      </c>
      <c r="D8471" s="4">
        <v>187057.59322787146</v>
      </c>
      <c r="E8471" t="str">
        <f t="shared" si="264"/>
        <v>Dec</v>
      </c>
      <c r="F8471" t="str">
        <f t="shared" si="265"/>
        <v>2012</v>
      </c>
    </row>
    <row r="8472" spans="1:6" x14ac:dyDescent="0.25">
      <c r="A8472" s="5" t="s">
        <v>250</v>
      </c>
      <c r="B8472" s="3" t="s">
        <v>190</v>
      </c>
      <c r="C8472" s="3" t="s">
        <v>28</v>
      </c>
      <c r="D8472" s="4">
        <v>172302.00992071707</v>
      </c>
      <c r="E8472" t="str">
        <f t="shared" si="264"/>
        <v>Jan</v>
      </c>
      <c r="F8472" t="str">
        <f t="shared" si="265"/>
        <v>2013</v>
      </c>
    </row>
    <row r="8473" spans="1:6" x14ac:dyDescent="0.25">
      <c r="A8473" s="5" t="s">
        <v>250</v>
      </c>
      <c r="B8473" s="3" t="s">
        <v>190</v>
      </c>
      <c r="C8473" s="3" t="s">
        <v>29</v>
      </c>
      <c r="D8473" s="4">
        <v>163933.71670279541</v>
      </c>
      <c r="E8473" t="str">
        <f t="shared" si="264"/>
        <v>Feb</v>
      </c>
      <c r="F8473" t="str">
        <f t="shared" si="265"/>
        <v>2013</v>
      </c>
    </row>
    <row r="8474" spans="1:6" x14ac:dyDescent="0.25">
      <c r="A8474" s="5" t="s">
        <v>250</v>
      </c>
      <c r="B8474" s="3" t="s">
        <v>190</v>
      </c>
      <c r="C8474" s="3" t="s">
        <v>30</v>
      </c>
      <c r="D8474" s="4">
        <v>178612.14958532428</v>
      </c>
      <c r="E8474" t="str">
        <f t="shared" si="264"/>
        <v>Mar</v>
      </c>
      <c r="F8474" t="str">
        <f t="shared" si="265"/>
        <v>2013</v>
      </c>
    </row>
    <row r="8475" spans="1:6" x14ac:dyDescent="0.25">
      <c r="A8475" s="5" t="s">
        <v>250</v>
      </c>
      <c r="B8475" s="3" t="s">
        <v>190</v>
      </c>
      <c r="C8475" s="3" t="s">
        <v>31</v>
      </c>
      <c r="D8475" s="4">
        <v>167375.90068507189</v>
      </c>
      <c r="E8475" t="str">
        <f t="shared" si="264"/>
        <v>Apr</v>
      </c>
      <c r="F8475" t="str">
        <f t="shared" si="265"/>
        <v>2013</v>
      </c>
    </row>
    <row r="8476" spans="1:6" x14ac:dyDescent="0.25">
      <c r="A8476" s="5" t="s">
        <v>250</v>
      </c>
      <c r="B8476" s="3" t="s">
        <v>190</v>
      </c>
      <c r="C8476" s="3" t="s">
        <v>32</v>
      </c>
      <c r="D8476" s="4">
        <v>165105.20652988553</v>
      </c>
      <c r="E8476" t="str">
        <f t="shared" si="264"/>
        <v>May</v>
      </c>
      <c r="F8476" t="str">
        <f t="shared" si="265"/>
        <v>2013</v>
      </c>
    </row>
    <row r="8477" spans="1:6" x14ac:dyDescent="0.25">
      <c r="A8477" s="5" t="s">
        <v>250</v>
      </c>
      <c r="B8477" s="3" t="s">
        <v>190</v>
      </c>
      <c r="C8477" s="3" t="s">
        <v>33</v>
      </c>
      <c r="D8477" s="4">
        <v>149794.09435414404</v>
      </c>
      <c r="E8477" t="str">
        <f t="shared" si="264"/>
        <v>Jun</v>
      </c>
      <c r="F8477" t="str">
        <f t="shared" si="265"/>
        <v>2013</v>
      </c>
    </row>
    <row r="8478" spans="1:6" x14ac:dyDescent="0.25">
      <c r="A8478" s="5" t="s">
        <v>250</v>
      </c>
      <c r="B8478" s="3" t="s">
        <v>190</v>
      </c>
      <c r="C8478" s="3" t="s">
        <v>34</v>
      </c>
      <c r="D8478" s="4">
        <v>138428.27538297337</v>
      </c>
      <c r="E8478" t="str">
        <f t="shared" si="264"/>
        <v>Jul</v>
      </c>
      <c r="F8478" t="str">
        <f t="shared" si="265"/>
        <v>2013</v>
      </c>
    </row>
    <row r="8479" spans="1:6" x14ac:dyDescent="0.25">
      <c r="A8479" s="5" t="s">
        <v>250</v>
      </c>
      <c r="B8479" s="3" t="s">
        <v>190</v>
      </c>
      <c r="C8479" s="3" t="s">
        <v>35</v>
      </c>
      <c r="D8479" s="4">
        <v>132435.64885812651</v>
      </c>
      <c r="E8479" t="str">
        <f t="shared" si="264"/>
        <v>Aug</v>
      </c>
      <c r="F8479" t="str">
        <f t="shared" si="265"/>
        <v>2013</v>
      </c>
    </row>
    <row r="8480" spans="1:6" x14ac:dyDescent="0.25">
      <c r="A8480" s="5" t="s">
        <v>250</v>
      </c>
      <c r="B8480" s="3" t="s">
        <v>190</v>
      </c>
      <c r="C8480" s="3" t="s">
        <v>36</v>
      </c>
      <c r="D8480" s="4">
        <v>129642.43947935011</v>
      </c>
      <c r="E8480" t="str">
        <f t="shared" si="264"/>
        <v>Sep</v>
      </c>
      <c r="F8480" t="str">
        <f t="shared" si="265"/>
        <v>2013</v>
      </c>
    </row>
    <row r="8481" spans="1:6" x14ac:dyDescent="0.25">
      <c r="A8481" s="5" t="s">
        <v>250</v>
      </c>
      <c r="B8481" s="3" t="s">
        <v>190</v>
      </c>
      <c r="C8481" s="3" t="s">
        <v>37</v>
      </c>
      <c r="D8481" s="4">
        <v>127115.43219616136</v>
      </c>
      <c r="E8481" t="str">
        <f t="shared" si="264"/>
        <v>Oct</v>
      </c>
      <c r="F8481" t="str">
        <f t="shared" si="265"/>
        <v>2013</v>
      </c>
    </row>
    <row r="8482" spans="1:6" x14ac:dyDescent="0.25">
      <c r="A8482" s="5" t="s">
        <v>250</v>
      </c>
      <c r="B8482" s="3" t="s">
        <v>190</v>
      </c>
      <c r="C8482" s="3" t="s">
        <v>38</v>
      </c>
      <c r="D8482" s="4">
        <v>121753.54936692709</v>
      </c>
      <c r="E8482" t="str">
        <f t="shared" si="264"/>
        <v>Nov</v>
      </c>
      <c r="F8482" t="str">
        <f t="shared" si="265"/>
        <v>2013</v>
      </c>
    </row>
    <row r="8483" spans="1:6" x14ac:dyDescent="0.25">
      <c r="A8483" s="5" t="s">
        <v>250</v>
      </c>
      <c r="B8483" s="3" t="s">
        <v>190</v>
      </c>
      <c r="C8483" s="3" t="s">
        <v>39</v>
      </c>
      <c r="D8483" s="4">
        <v>117275.65847693547</v>
      </c>
      <c r="E8483" t="str">
        <f t="shared" si="264"/>
        <v>Dec</v>
      </c>
      <c r="F8483" t="str">
        <f t="shared" si="265"/>
        <v>2013</v>
      </c>
    </row>
    <row r="8484" spans="1:6" x14ac:dyDescent="0.25">
      <c r="A8484" s="5" t="s">
        <v>250</v>
      </c>
      <c r="B8484" s="3" t="s">
        <v>190</v>
      </c>
      <c r="C8484" s="3" t="s">
        <v>40</v>
      </c>
      <c r="D8484" s="4">
        <v>112238.84686799531</v>
      </c>
      <c r="E8484" t="str">
        <f t="shared" si="264"/>
        <v>Jan</v>
      </c>
      <c r="F8484" t="str">
        <f t="shared" si="265"/>
        <v>2014</v>
      </c>
    </row>
    <row r="8485" spans="1:6" x14ac:dyDescent="0.25">
      <c r="A8485" s="5" t="s">
        <v>250</v>
      </c>
      <c r="B8485" s="3" t="s">
        <v>190</v>
      </c>
      <c r="C8485" s="3" t="s">
        <v>41</v>
      </c>
      <c r="D8485" s="4">
        <v>108081.721773873</v>
      </c>
      <c r="E8485" t="str">
        <f t="shared" si="264"/>
        <v>Feb</v>
      </c>
      <c r="F8485" t="str">
        <f t="shared" si="265"/>
        <v>2014</v>
      </c>
    </row>
    <row r="8486" spans="1:6" x14ac:dyDescent="0.25">
      <c r="A8486" s="5" t="s">
        <v>250</v>
      </c>
      <c r="B8486" s="3" t="s">
        <v>190</v>
      </c>
      <c r="C8486" s="3" t="s">
        <v>42</v>
      </c>
      <c r="D8486" s="4">
        <v>118473.96260066418</v>
      </c>
      <c r="E8486" t="str">
        <f t="shared" si="264"/>
        <v>Mar</v>
      </c>
      <c r="F8486" t="str">
        <f t="shared" si="265"/>
        <v>2014</v>
      </c>
    </row>
    <row r="8487" spans="1:6" x14ac:dyDescent="0.25">
      <c r="A8487" s="5" t="s">
        <v>250</v>
      </c>
      <c r="B8487" s="3" t="s">
        <v>190</v>
      </c>
      <c r="C8487" s="3" t="s">
        <v>43</v>
      </c>
      <c r="D8487" s="4">
        <v>113959.20064168138</v>
      </c>
      <c r="E8487" t="str">
        <f t="shared" si="264"/>
        <v>Apr</v>
      </c>
      <c r="F8487" t="str">
        <f t="shared" si="265"/>
        <v>2014</v>
      </c>
    </row>
    <row r="8488" spans="1:6" x14ac:dyDescent="0.25">
      <c r="A8488" s="5" t="s">
        <v>250</v>
      </c>
      <c r="B8488" s="3" t="s">
        <v>190</v>
      </c>
      <c r="C8488" s="3" t="s">
        <v>44</v>
      </c>
      <c r="D8488" s="4">
        <v>109744.96658218687</v>
      </c>
      <c r="E8488" t="str">
        <f t="shared" si="264"/>
        <v>May</v>
      </c>
      <c r="F8488" t="str">
        <f t="shared" si="265"/>
        <v>2014</v>
      </c>
    </row>
    <row r="8489" spans="1:6" x14ac:dyDescent="0.25">
      <c r="A8489" s="5" t="s">
        <v>250</v>
      </c>
      <c r="B8489" s="3" t="s">
        <v>190</v>
      </c>
      <c r="C8489" s="3" t="s">
        <v>45</v>
      </c>
      <c r="D8489" s="4">
        <v>111270.45202731667</v>
      </c>
      <c r="E8489" t="str">
        <f t="shared" si="264"/>
        <v>Jun</v>
      </c>
      <c r="F8489" t="str">
        <f t="shared" si="265"/>
        <v>2014</v>
      </c>
    </row>
    <row r="8490" spans="1:6" x14ac:dyDescent="0.25">
      <c r="A8490" s="5" t="s">
        <v>250</v>
      </c>
      <c r="B8490" s="3" t="s">
        <v>190</v>
      </c>
      <c r="C8490" s="3" t="s">
        <v>46</v>
      </c>
      <c r="D8490" s="4">
        <v>114587.58031896659</v>
      </c>
      <c r="E8490" t="str">
        <f t="shared" si="264"/>
        <v>Jul</v>
      </c>
      <c r="F8490" t="str">
        <f t="shared" si="265"/>
        <v>2014</v>
      </c>
    </row>
    <row r="8491" spans="1:6" x14ac:dyDescent="0.25">
      <c r="A8491" s="5" t="s">
        <v>250</v>
      </c>
      <c r="B8491" s="3" t="s">
        <v>190</v>
      </c>
      <c r="C8491" s="3" t="s">
        <v>47</v>
      </c>
      <c r="D8491" s="4">
        <v>113314.6563672269</v>
      </c>
      <c r="E8491" t="str">
        <f t="shared" si="264"/>
        <v>Aug</v>
      </c>
      <c r="F8491" t="str">
        <f t="shared" si="265"/>
        <v>2014</v>
      </c>
    </row>
    <row r="8492" spans="1:6" x14ac:dyDescent="0.25">
      <c r="A8492" s="5" t="s">
        <v>250</v>
      </c>
      <c r="B8492" s="3" t="s">
        <v>190</v>
      </c>
      <c r="C8492" s="3" t="s">
        <v>48</v>
      </c>
      <c r="D8492" s="4">
        <v>111457.67547168321</v>
      </c>
      <c r="E8492" t="str">
        <f t="shared" si="264"/>
        <v>Sep</v>
      </c>
      <c r="F8492" t="str">
        <f t="shared" si="265"/>
        <v>2014</v>
      </c>
    </row>
    <row r="8493" spans="1:6" x14ac:dyDescent="0.25">
      <c r="A8493" s="5" t="s">
        <v>250</v>
      </c>
      <c r="B8493" s="3" t="s">
        <v>190</v>
      </c>
      <c r="C8493" s="3" t="s">
        <v>49</v>
      </c>
      <c r="D8493" s="4">
        <v>110216.56063489401</v>
      </c>
      <c r="E8493" t="str">
        <f t="shared" si="264"/>
        <v>Oct</v>
      </c>
      <c r="F8493" t="str">
        <f t="shared" si="265"/>
        <v>2014</v>
      </c>
    </row>
    <row r="8494" spans="1:6" x14ac:dyDescent="0.25">
      <c r="A8494" s="5" t="s">
        <v>250</v>
      </c>
      <c r="B8494" s="3" t="s">
        <v>190</v>
      </c>
      <c r="C8494" s="3" t="s">
        <v>50</v>
      </c>
      <c r="D8494" s="4">
        <v>111312.54641802073</v>
      </c>
      <c r="E8494" t="str">
        <f t="shared" si="264"/>
        <v>Nov</v>
      </c>
      <c r="F8494" t="str">
        <f t="shared" si="265"/>
        <v>2014</v>
      </c>
    </row>
    <row r="8495" spans="1:6" x14ac:dyDescent="0.25">
      <c r="A8495" s="5" t="s">
        <v>250</v>
      </c>
      <c r="B8495" s="3" t="s">
        <v>190</v>
      </c>
      <c r="C8495" s="3" t="s">
        <v>51</v>
      </c>
      <c r="D8495" s="4">
        <v>113149.16587401686</v>
      </c>
      <c r="E8495" t="str">
        <f t="shared" si="264"/>
        <v>Dec</v>
      </c>
      <c r="F8495" t="str">
        <f t="shared" si="265"/>
        <v>2014</v>
      </c>
    </row>
    <row r="8496" spans="1:6" x14ac:dyDescent="0.25">
      <c r="A8496" s="5" t="s">
        <v>250</v>
      </c>
      <c r="B8496" s="3" t="s">
        <v>190</v>
      </c>
      <c r="C8496" s="3" t="s">
        <v>52</v>
      </c>
      <c r="D8496" s="4">
        <v>114025.06306933746</v>
      </c>
      <c r="E8496" t="str">
        <f t="shared" si="264"/>
        <v>Jan</v>
      </c>
      <c r="F8496" t="str">
        <f t="shared" si="265"/>
        <v>2015</v>
      </c>
    </row>
    <row r="8497" spans="1:6" x14ac:dyDescent="0.25">
      <c r="A8497" s="5" t="s">
        <v>250</v>
      </c>
      <c r="B8497" s="3" t="s">
        <v>190</v>
      </c>
      <c r="C8497" s="3" t="s">
        <v>53</v>
      </c>
      <c r="D8497" s="4">
        <v>115206.26612084199</v>
      </c>
      <c r="E8497" t="str">
        <f t="shared" si="264"/>
        <v>Feb</v>
      </c>
      <c r="F8497" t="str">
        <f t="shared" si="265"/>
        <v>2015</v>
      </c>
    </row>
    <row r="8498" spans="1:6" x14ac:dyDescent="0.25">
      <c r="A8498" s="5" t="s">
        <v>250</v>
      </c>
      <c r="B8498" s="3" t="s">
        <v>190</v>
      </c>
      <c r="C8498" s="3" t="s">
        <v>54</v>
      </c>
      <c r="D8498" s="4">
        <v>113753.68343823472</v>
      </c>
      <c r="E8498" t="str">
        <f t="shared" si="264"/>
        <v>Mar</v>
      </c>
      <c r="F8498" t="str">
        <f t="shared" si="265"/>
        <v>2015</v>
      </c>
    </row>
    <row r="8499" spans="1:6" x14ac:dyDescent="0.25">
      <c r="A8499" s="5" t="s">
        <v>250</v>
      </c>
      <c r="B8499" s="3" t="s">
        <v>190</v>
      </c>
      <c r="C8499" s="3" t="s">
        <v>55</v>
      </c>
      <c r="D8499" s="4">
        <v>108791.57728219549</v>
      </c>
      <c r="E8499" t="str">
        <f t="shared" si="264"/>
        <v>Apr</v>
      </c>
      <c r="F8499" t="str">
        <f t="shared" si="265"/>
        <v>2015</v>
      </c>
    </row>
    <row r="8500" spans="1:6" x14ac:dyDescent="0.25">
      <c r="A8500" s="5" t="s">
        <v>250</v>
      </c>
      <c r="B8500" s="3" t="s">
        <v>190</v>
      </c>
      <c r="C8500" s="3" t="s">
        <v>56</v>
      </c>
      <c r="D8500" s="4">
        <v>104756.53320422886</v>
      </c>
      <c r="E8500" t="str">
        <f t="shared" si="264"/>
        <v>May</v>
      </c>
      <c r="F8500" t="str">
        <f t="shared" si="265"/>
        <v>2015</v>
      </c>
    </row>
    <row r="8501" spans="1:6" x14ac:dyDescent="0.25">
      <c r="A8501" s="5" t="s">
        <v>250</v>
      </c>
      <c r="B8501" s="3" t="s">
        <v>190</v>
      </c>
      <c r="C8501" s="3" t="s">
        <v>57</v>
      </c>
      <c r="D8501" s="4">
        <v>100777.38361408301</v>
      </c>
      <c r="E8501" t="str">
        <f t="shared" si="264"/>
        <v>Jun</v>
      </c>
      <c r="F8501" t="str">
        <f t="shared" si="265"/>
        <v>2015</v>
      </c>
    </row>
    <row r="8502" spans="1:6" x14ac:dyDescent="0.25">
      <c r="A8502" s="5" t="s">
        <v>250</v>
      </c>
      <c r="B8502" s="3" t="s">
        <v>190</v>
      </c>
      <c r="C8502" s="3" t="s">
        <v>58</v>
      </c>
      <c r="D8502" s="4">
        <v>96846.233933394207</v>
      </c>
      <c r="E8502" t="str">
        <f t="shared" si="264"/>
        <v>Jul</v>
      </c>
      <c r="F8502" t="str">
        <f t="shared" si="265"/>
        <v>2015</v>
      </c>
    </row>
    <row r="8503" spans="1:6" x14ac:dyDescent="0.25">
      <c r="A8503" s="5" t="s">
        <v>250</v>
      </c>
      <c r="B8503" s="3" t="s">
        <v>190</v>
      </c>
      <c r="C8503" s="3" t="s">
        <v>59</v>
      </c>
      <c r="D8503" s="4">
        <v>92955.614712758106</v>
      </c>
      <c r="E8503" t="str">
        <f t="shared" si="264"/>
        <v>Aug</v>
      </c>
      <c r="F8503" t="str">
        <f t="shared" si="265"/>
        <v>2015</v>
      </c>
    </row>
    <row r="8504" spans="1:6" x14ac:dyDescent="0.25">
      <c r="A8504" s="5" t="s">
        <v>250</v>
      </c>
      <c r="B8504" s="3" t="s">
        <v>190</v>
      </c>
      <c r="C8504" s="3" t="s">
        <v>60</v>
      </c>
      <c r="D8504" s="4">
        <v>89389.515297759353</v>
      </c>
      <c r="E8504" t="str">
        <f t="shared" si="264"/>
        <v>Sep</v>
      </c>
      <c r="F8504" t="str">
        <f t="shared" si="265"/>
        <v>2015</v>
      </c>
    </row>
    <row r="8505" spans="1:6" x14ac:dyDescent="0.25">
      <c r="A8505" s="5" t="s">
        <v>250</v>
      </c>
      <c r="B8505" s="3" t="s">
        <v>190</v>
      </c>
      <c r="C8505" s="3" t="s">
        <v>61</v>
      </c>
      <c r="D8505" s="4">
        <v>86169.046572508465</v>
      </c>
      <c r="E8505" t="str">
        <f t="shared" si="264"/>
        <v>Oct</v>
      </c>
      <c r="F8505" t="str">
        <f t="shared" si="265"/>
        <v>2015</v>
      </c>
    </row>
    <row r="8506" spans="1:6" x14ac:dyDescent="0.25">
      <c r="A8506" s="5" t="s">
        <v>250</v>
      </c>
      <c r="B8506" s="3" t="s">
        <v>190</v>
      </c>
      <c r="C8506" s="3" t="s">
        <v>62</v>
      </c>
      <c r="D8506" s="4">
        <v>83111.859564663202</v>
      </c>
      <c r="E8506" t="str">
        <f t="shared" si="264"/>
        <v>Nov</v>
      </c>
      <c r="F8506" t="str">
        <f t="shared" si="265"/>
        <v>2015</v>
      </c>
    </row>
    <row r="8507" spans="1:6" x14ac:dyDescent="0.25">
      <c r="A8507" s="5" t="s">
        <v>250</v>
      </c>
      <c r="B8507" s="3" t="s">
        <v>190</v>
      </c>
      <c r="C8507" s="3" t="s">
        <v>63</v>
      </c>
      <c r="D8507" s="4">
        <v>80360.631621232227</v>
      </c>
      <c r="E8507" t="str">
        <f t="shared" si="264"/>
        <v>Dec</v>
      </c>
      <c r="F8507" t="str">
        <f t="shared" si="265"/>
        <v>2015</v>
      </c>
    </row>
    <row r="8508" spans="1:6" x14ac:dyDescent="0.25">
      <c r="A8508" s="5" t="s">
        <v>250</v>
      </c>
      <c r="B8508" s="3" t="s">
        <v>190</v>
      </c>
      <c r="C8508" s="3" t="s">
        <v>64</v>
      </c>
      <c r="D8508" s="4">
        <v>76884.417277183573</v>
      </c>
      <c r="E8508" t="str">
        <f t="shared" si="264"/>
        <v>Jan</v>
      </c>
      <c r="F8508" t="str">
        <f t="shared" si="265"/>
        <v>2016</v>
      </c>
    </row>
    <row r="8509" spans="1:6" x14ac:dyDescent="0.25">
      <c r="A8509" s="5" t="s">
        <v>250</v>
      </c>
      <c r="B8509" s="3" t="s">
        <v>190</v>
      </c>
      <c r="C8509" s="3" t="s">
        <v>65</v>
      </c>
      <c r="D8509" s="4">
        <v>74191.908744649088</v>
      </c>
      <c r="E8509" t="str">
        <f t="shared" si="264"/>
        <v>Feb</v>
      </c>
      <c r="F8509" t="str">
        <f t="shared" si="265"/>
        <v>2016</v>
      </c>
    </row>
    <row r="8510" spans="1:6" x14ac:dyDescent="0.25">
      <c r="A8510" s="5" t="s">
        <v>250</v>
      </c>
      <c r="B8510" s="3" t="s">
        <v>190</v>
      </c>
      <c r="C8510" s="3" t="s">
        <v>66</v>
      </c>
      <c r="D8510" s="4">
        <v>71657.689980757728</v>
      </c>
      <c r="E8510" t="str">
        <f t="shared" si="264"/>
        <v>Mar</v>
      </c>
      <c r="F8510" t="str">
        <f t="shared" si="265"/>
        <v>2016</v>
      </c>
    </row>
    <row r="8511" spans="1:6" x14ac:dyDescent="0.25">
      <c r="A8511" s="5" t="s">
        <v>250</v>
      </c>
      <c r="B8511" s="3" t="s">
        <v>190</v>
      </c>
      <c r="C8511" s="3" t="s">
        <v>67</v>
      </c>
      <c r="D8511" s="4">
        <v>69203.285398111693</v>
      </c>
      <c r="E8511" t="str">
        <f t="shared" si="264"/>
        <v>Apr</v>
      </c>
      <c r="F8511" t="str">
        <f t="shared" si="265"/>
        <v>2016</v>
      </c>
    </row>
    <row r="8512" spans="1:6" x14ac:dyDescent="0.25">
      <c r="A8512" s="5" t="s">
        <v>250</v>
      </c>
      <c r="B8512" s="3" t="s">
        <v>190</v>
      </c>
      <c r="C8512" s="3" t="s">
        <v>68</v>
      </c>
      <c r="D8512" s="4">
        <v>67019.010924445436</v>
      </c>
      <c r="E8512" t="str">
        <f t="shared" si="264"/>
        <v>May</v>
      </c>
      <c r="F8512" t="str">
        <f t="shared" si="265"/>
        <v>2016</v>
      </c>
    </row>
    <row r="8513" spans="1:6" x14ac:dyDescent="0.25">
      <c r="A8513" s="5" t="s">
        <v>250</v>
      </c>
      <c r="B8513" s="3" t="s">
        <v>190</v>
      </c>
      <c r="C8513" s="3" t="s">
        <v>69</v>
      </c>
      <c r="D8513" s="4">
        <v>64374.225045988642</v>
      </c>
      <c r="E8513" t="str">
        <f t="shared" si="264"/>
        <v>Jun</v>
      </c>
      <c r="F8513" t="str">
        <f t="shared" si="265"/>
        <v>2016</v>
      </c>
    </row>
    <row r="8514" spans="1:6" x14ac:dyDescent="0.25">
      <c r="A8514" s="5" t="s">
        <v>250</v>
      </c>
      <c r="B8514" s="3" t="s">
        <v>190</v>
      </c>
      <c r="C8514" s="3" t="s">
        <v>70</v>
      </c>
      <c r="D8514" s="4">
        <v>62145.967598069488</v>
      </c>
      <c r="E8514" t="str">
        <f t="shared" si="264"/>
        <v>Jul</v>
      </c>
      <c r="F8514" t="str">
        <f t="shared" si="265"/>
        <v>2016</v>
      </c>
    </row>
    <row r="8515" spans="1:6" x14ac:dyDescent="0.25">
      <c r="A8515" s="5" t="s">
        <v>250</v>
      </c>
      <c r="B8515" s="3" t="s">
        <v>190</v>
      </c>
      <c r="C8515" s="3" t="s">
        <v>71</v>
      </c>
      <c r="D8515" s="4">
        <v>60291.973237661841</v>
      </c>
      <c r="E8515" t="str">
        <f t="shared" ref="E8515:E8578" si="266">MID(C8515,1,3)</f>
        <v>Aug</v>
      </c>
      <c r="F8515" t="str">
        <f t="shared" ref="F8515:F8578" si="267">MID(C8515,5,4)</f>
        <v>2016</v>
      </c>
    </row>
    <row r="8516" spans="1:6" x14ac:dyDescent="0.25">
      <c r="A8516" s="5" t="s">
        <v>250</v>
      </c>
      <c r="B8516" s="3" t="s">
        <v>190</v>
      </c>
      <c r="C8516" s="3" t="s">
        <v>72</v>
      </c>
      <c r="D8516" s="4">
        <v>58278.918327259802</v>
      </c>
      <c r="E8516" t="str">
        <f t="shared" si="266"/>
        <v>Sep</v>
      </c>
      <c r="F8516" t="str">
        <f t="shared" si="267"/>
        <v>2016</v>
      </c>
    </row>
    <row r="8517" spans="1:6" x14ac:dyDescent="0.25">
      <c r="A8517" s="5" t="s">
        <v>250</v>
      </c>
      <c r="B8517" s="3" t="s">
        <v>190</v>
      </c>
      <c r="C8517" s="3" t="s">
        <v>73</v>
      </c>
      <c r="D8517" s="4">
        <v>56407.092283018181</v>
      </c>
      <c r="E8517" t="str">
        <f t="shared" si="266"/>
        <v>Oct</v>
      </c>
      <c r="F8517" t="str">
        <f t="shared" si="267"/>
        <v>2016</v>
      </c>
    </row>
    <row r="8518" spans="1:6" x14ac:dyDescent="0.25">
      <c r="A8518" s="5" t="s">
        <v>250</v>
      </c>
      <c r="B8518" s="3" t="s">
        <v>190</v>
      </c>
      <c r="C8518" s="3" t="s">
        <v>74</v>
      </c>
      <c r="D8518" s="4">
        <v>54730.479089449786</v>
      </c>
      <c r="E8518" t="str">
        <f t="shared" si="266"/>
        <v>Nov</v>
      </c>
      <c r="F8518" t="str">
        <f t="shared" si="267"/>
        <v>2016</v>
      </c>
    </row>
    <row r="8519" spans="1:6" x14ac:dyDescent="0.25">
      <c r="A8519" s="5" t="s">
        <v>250</v>
      </c>
      <c r="B8519" s="3" t="s">
        <v>190</v>
      </c>
      <c r="C8519" s="3" t="s">
        <v>75</v>
      </c>
      <c r="D8519" s="4">
        <v>52611.750707284446</v>
      </c>
      <c r="E8519" t="str">
        <f t="shared" si="266"/>
        <v>Dec</v>
      </c>
      <c r="F8519" t="str">
        <f t="shared" si="267"/>
        <v>2016</v>
      </c>
    </row>
    <row r="8520" spans="1:6" x14ac:dyDescent="0.25">
      <c r="A8520" s="5" t="s">
        <v>250</v>
      </c>
      <c r="B8520" s="3" t="s">
        <v>190</v>
      </c>
      <c r="C8520" s="3" t="s">
        <v>76</v>
      </c>
      <c r="D8520" s="4">
        <v>50929.827990821228</v>
      </c>
      <c r="E8520" t="str">
        <f t="shared" si="266"/>
        <v>Jan</v>
      </c>
      <c r="F8520" t="str">
        <f t="shared" si="267"/>
        <v>2017</v>
      </c>
    </row>
    <row r="8521" spans="1:6" x14ac:dyDescent="0.25">
      <c r="A8521" s="5" t="s">
        <v>250</v>
      </c>
      <c r="B8521" s="3" t="s">
        <v>190</v>
      </c>
      <c r="C8521" s="3" t="s">
        <v>77</v>
      </c>
      <c r="D8521" s="4">
        <v>49338.288348382623</v>
      </c>
      <c r="E8521" t="str">
        <f t="shared" si="266"/>
        <v>Feb</v>
      </c>
      <c r="F8521" t="str">
        <f t="shared" si="267"/>
        <v>2017</v>
      </c>
    </row>
    <row r="8522" spans="1:6" x14ac:dyDescent="0.25">
      <c r="A8522" s="5" t="s">
        <v>250</v>
      </c>
      <c r="B8522" s="3" t="s">
        <v>190</v>
      </c>
      <c r="C8522" s="3" t="s">
        <v>78</v>
      </c>
      <c r="D8522" s="4">
        <v>47931.149093617496</v>
      </c>
      <c r="E8522" t="str">
        <f t="shared" si="266"/>
        <v>Mar</v>
      </c>
      <c r="F8522" t="str">
        <f t="shared" si="267"/>
        <v>2017</v>
      </c>
    </row>
    <row r="8523" spans="1:6" x14ac:dyDescent="0.25">
      <c r="A8523" s="5" t="s">
        <v>250</v>
      </c>
      <c r="B8523" s="3" t="s">
        <v>190</v>
      </c>
      <c r="C8523" s="3" t="s">
        <v>79</v>
      </c>
      <c r="D8523" s="4">
        <v>46069.925665764153</v>
      </c>
      <c r="E8523" t="str">
        <f t="shared" si="266"/>
        <v>Apr</v>
      </c>
      <c r="F8523" t="str">
        <f t="shared" si="267"/>
        <v>2017</v>
      </c>
    </row>
    <row r="8524" spans="1:6" x14ac:dyDescent="0.25">
      <c r="A8524" s="5" t="s">
        <v>250</v>
      </c>
      <c r="B8524" s="3" t="s">
        <v>190</v>
      </c>
      <c r="C8524" s="3" t="s">
        <v>80</v>
      </c>
      <c r="D8524" s="4">
        <v>44808.400068152099</v>
      </c>
      <c r="E8524" t="str">
        <f t="shared" si="266"/>
        <v>May</v>
      </c>
      <c r="F8524" t="str">
        <f t="shared" si="267"/>
        <v>2017</v>
      </c>
    </row>
    <row r="8525" spans="1:6" x14ac:dyDescent="0.25">
      <c r="A8525" s="5" t="s">
        <v>250</v>
      </c>
      <c r="B8525" s="3" t="s">
        <v>190</v>
      </c>
      <c r="C8525" s="3" t="s">
        <v>81</v>
      </c>
      <c r="D8525" s="4">
        <v>43555.861659294642</v>
      </c>
      <c r="E8525" t="str">
        <f t="shared" si="266"/>
        <v>Jun</v>
      </c>
      <c r="F8525" t="str">
        <f t="shared" si="267"/>
        <v>2017</v>
      </c>
    </row>
    <row r="8526" spans="1:6" x14ac:dyDescent="0.25">
      <c r="A8526" s="5" t="s">
        <v>250</v>
      </c>
      <c r="B8526" s="3" t="s">
        <v>190</v>
      </c>
      <c r="C8526" s="3" t="s">
        <v>82</v>
      </c>
      <c r="D8526" s="4">
        <v>41773.967914023582</v>
      </c>
      <c r="E8526" t="str">
        <f t="shared" si="266"/>
        <v>Jul</v>
      </c>
      <c r="F8526" t="str">
        <f t="shared" si="267"/>
        <v>2017</v>
      </c>
    </row>
    <row r="8527" spans="1:6" x14ac:dyDescent="0.25">
      <c r="A8527" s="5" t="s">
        <v>250</v>
      </c>
      <c r="B8527" s="3" t="s">
        <v>190</v>
      </c>
      <c r="C8527" s="3" t="s">
        <v>83</v>
      </c>
      <c r="D8527" s="4">
        <v>40699.739504438206</v>
      </c>
      <c r="E8527" t="str">
        <f t="shared" si="266"/>
        <v>Aug</v>
      </c>
      <c r="F8527" t="str">
        <f t="shared" si="267"/>
        <v>2017</v>
      </c>
    </row>
    <row r="8528" spans="1:6" x14ac:dyDescent="0.25">
      <c r="A8528" s="5" t="s">
        <v>250</v>
      </c>
      <c r="B8528" s="3" t="s">
        <v>190</v>
      </c>
      <c r="C8528" s="3" t="s">
        <v>84</v>
      </c>
      <c r="D8528" s="4">
        <v>39468.50661095509</v>
      </c>
      <c r="E8528" t="str">
        <f t="shared" si="266"/>
        <v>Sep</v>
      </c>
      <c r="F8528" t="str">
        <f t="shared" si="267"/>
        <v>2017</v>
      </c>
    </row>
    <row r="8529" spans="1:6" x14ac:dyDescent="0.25">
      <c r="A8529" s="5" t="s">
        <v>250</v>
      </c>
      <c r="B8529" s="3" t="s">
        <v>190</v>
      </c>
      <c r="C8529" s="3" t="s">
        <v>85</v>
      </c>
      <c r="D8529" s="4">
        <v>38324.388108786814</v>
      </c>
      <c r="E8529" t="str">
        <f t="shared" si="266"/>
        <v>Oct</v>
      </c>
      <c r="F8529" t="str">
        <f t="shared" si="267"/>
        <v>2017</v>
      </c>
    </row>
    <row r="8530" spans="1:6" x14ac:dyDescent="0.25">
      <c r="A8530" s="5" t="s">
        <v>250</v>
      </c>
      <c r="B8530" s="3" t="s">
        <v>190</v>
      </c>
      <c r="C8530" s="3" t="s">
        <v>86</v>
      </c>
      <c r="D8530" s="4">
        <v>37322.641049917729</v>
      </c>
      <c r="E8530" t="str">
        <f t="shared" si="266"/>
        <v>Nov</v>
      </c>
      <c r="F8530" t="str">
        <f t="shared" si="267"/>
        <v>2017</v>
      </c>
    </row>
    <row r="8531" spans="1:6" x14ac:dyDescent="0.25">
      <c r="A8531" s="5" t="s">
        <v>250</v>
      </c>
      <c r="B8531" s="3" t="s">
        <v>190</v>
      </c>
      <c r="C8531" s="3" t="s">
        <v>87</v>
      </c>
      <c r="D8531" s="4">
        <v>36359.222507038932</v>
      </c>
      <c r="E8531" t="str">
        <f t="shared" si="266"/>
        <v>Dec</v>
      </c>
      <c r="F8531" t="str">
        <f t="shared" si="267"/>
        <v>2017</v>
      </c>
    </row>
    <row r="8532" spans="1:6" x14ac:dyDescent="0.25">
      <c r="A8532" s="5" t="s">
        <v>250</v>
      </c>
      <c r="B8532" s="3" t="s">
        <v>190</v>
      </c>
      <c r="C8532" s="3" t="s">
        <v>88</v>
      </c>
      <c r="D8532" s="4">
        <v>35304.919758996577</v>
      </c>
      <c r="E8532" t="str">
        <f t="shared" si="266"/>
        <v>Jan</v>
      </c>
      <c r="F8532" t="str">
        <f t="shared" si="267"/>
        <v>2018</v>
      </c>
    </row>
    <row r="8533" spans="1:6" x14ac:dyDescent="0.25">
      <c r="A8533" s="5" t="s">
        <v>250</v>
      </c>
      <c r="B8533" s="3" t="s">
        <v>190</v>
      </c>
      <c r="C8533" s="3" t="s">
        <v>89</v>
      </c>
      <c r="D8533" s="4">
        <v>34316.686191494024</v>
      </c>
      <c r="E8533" t="str">
        <f t="shared" si="266"/>
        <v>Feb</v>
      </c>
      <c r="F8533" t="str">
        <f t="shared" si="267"/>
        <v>2018</v>
      </c>
    </row>
    <row r="8534" spans="1:6" x14ac:dyDescent="0.25">
      <c r="A8534" s="5" t="s">
        <v>250</v>
      </c>
      <c r="B8534" s="3" t="s">
        <v>190</v>
      </c>
      <c r="C8534" s="3" t="s">
        <v>90</v>
      </c>
      <c r="D8534" s="4">
        <v>33465.112673464675</v>
      </c>
      <c r="E8534" t="str">
        <f t="shared" si="266"/>
        <v>Mar</v>
      </c>
      <c r="F8534" t="str">
        <f t="shared" si="267"/>
        <v>2018</v>
      </c>
    </row>
    <row r="8535" spans="1:6" x14ac:dyDescent="0.25">
      <c r="A8535" s="5" t="s">
        <v>250</v>
      </c>
      <c r="B8535" s="3" t="s">
        <v>190</v>
      </c>
      <c r="C8535" s="3" t="s">
        <v>91</v>
      </c>
      <c r="D8535" s="4">
        <v>32570.663523438401</v>
      </c>
      <c r="E8535" t="str">
        <f t="shared" si="266"/>
        <v>Apr</v>
      </c>
      <c r="F8535" t="str">
        <f t="shared" si="267"/>
        <v>2018</v>
      </c>
    </row>
    <row r="8536" spans="1:6" x14ac:dyDescent="0.25">
      <c r="A8536" s="5" t="s">
        <v>250</v>
      </c>
      <c r="B8536" s="3" t="s">
        <v>190</v>
      </c>
      <c r="C8536" s="3" t="s">
        <v>92</v>
      </c>
      <c r="D8536" s="4">
        <v>31390.734973647301</v>
      </c>
      <c r="E8536" t="str">
        <f t="shared" si="266"/>
        <v>May</v>
      </c>
      <c r="F8536" t="str">
        <f t="shared" si="267"/>
        <v>2018</v>
      </c>
    </row>
    <row r="8537" spans="1:6" x14ac:dyDescent="0.25">
      <c r="A8537" s="5" t="s">
        <v>250</v>
      </c>
      <c r="B8537" s="3" t="s">
        <v>190</v>
      </c>
      <c r="C8537" s="3" t="s">
        <v>93</v>
      </c>
      <c r="D8537" s="4">
        <v>30623.340046119585</v>
      </c>
      <c r="E8537" t="str">
        <f t="shared" si="266"/>
        <v>Jun</v>
      </c>
      <c r="F8537" t="str">
        <f t="shared" si="267"/>
        <v>2018</v>
      </c>
    </row>
    <row r="8538" spans="1:6" x14ac:dyDescent="0.25">
      <c r="A8538" s="5" t="s">
        <v>250</v>
      </c>
      <c r="B8538" s="3" t="s">
        <v>190</v>
      </c>
      <c r="C8538" s="3" t="s">
        <v>94</v>
      </c>
      <c r="D8538" s="4">
        <v>29743.799212484169</v>
      </c>
      <c r="E8538" t="str">
        <f t="shared" si="266"/>
        <v>Jul</v>
      </c>
      <c r="F8538" t="str">
        <f t="shared" si="267"/>
        <v>2018</v>
      </c>
    </row>
    <row r="8539" spans="1:6" x14ac:dyDescent="0.25">
      <c r="A8539" s="5" t="s">
        <v>250</v>
      </c>
      <c r="B8539" s="3" t="s">
        <v>190</v>
      </c>
      <c r="C8539" s="3" t="s">
        <v>95</v>
      </c>
      <c r="D8539" s="4">
        <v>29086.523297650816</v>
      </c>
      <c r="E8539" t="str">
        <f t="shared" si="266"/>
        <v>Aug</v>
      </c>
      <c r="F8539" t="str">
        <f t="shared" si="267"/>
        <v>2018</v>
      </c>
    </row>
    <row r="8540" spans="1:6" x14ac:dyDescent="0.25">
      <c r="A8540" s="5" t="s">
        <v>250</v>
      </c>
      <c r="B8540" s="3" t="s">
        <v>190</v>
      </c>
      <c r="C8540" s="3" t="s">
        <v>96</v>
      </c>
      <c r="D8540" s="4">
        <v>28284.921842978729</v>
      </c>
      <c r="E8540" t="str">
        <f t="shared" si="266"/>
        <v>Sep</v>
      </c>
      <c r="F8540" t="str">
        <f t="shared" si="267"/>
        <v>2018</v>
      </c>
    </row>
    <row r="8541" spans="1:6" x14ac:dyDescent="0.25">
      <c r="A8541" s="5" t="s">
        <v>250</v>
      </c>
      <c r="B8541" s="3" t="s">
        <v>190</v>
      </c>
      <c r="C8541" s="3" t="s">
        <v>97</v>
      </c>
      <c r="D8541" s="4">
        <v>27552.576557395139</v>
      </c>
      <c r="E8541" t="str">
        <f t="shared" si="266"/>
        <v>Oct</v>
      </c>
      <c r="F8541" t="str">
        <f t="shared" si="267"/>
        <v>2018</v>
      </c>
    </row>
    <row r="8542" spans="1:6" x14ac:dyDescent="0.25">
      <c r="A8542" s="5" t="s">
        <v>250</v>
      </c>
      <c r="B8542" s="3" t="s">
        <v>190</v>
      </c>
      <c r="C8542" s="3" t="s">
        <v>98</v>
      </c>
      <c r="D8542" s="4">
        <v>26925.332004767282</v>
      </c>
      <c r="E8542" t="str">
        <f t="shared" si="266"/>
        <v>Nov</v>
      </c>
      <c r="F8542" t="str">
        <f t="shared" si="267"/>
        <v>2018</v>
      </c>
    </row>
    <row r="8543" spans="1:6" x14ac:dyDescent="0.25">
      <c r="A8543" s="5" t="s">
        <v>250</v>
      </c>
      <c r="B8543" s="3" t="s">
        <v>190</v>
      </c>
      <c r="C8543" s="3" t="s">
        <v>99</v>
      </c>
      <c r="D8543" s="4">
        <v>26314.220143884973</v>
      </c>
      <c r="E8543" t="str">
        <f t="shared" si="266"/>
        <v>Dec</v>
      </c>
      <c r="F8543" t="str">
        <f t="shared" si="267"/>
        <v>2018</v>
      </c>
    </row>
    <row r="8544" spans="1:6" x14ac:dyDescent="0.25">
      <c r="A8544" s="5" t="s">
        <v>250</v>
      </c>
      <c r="B8544" s="3" t="s">
        <v>190</v>
      </c>
      <c r="C8544" s="3" t="s">
        <v>100</v>
      </c>
      <c r="D8544" s="4">
        <v>25613.490926401799</v>
      </c>
      <c r="E8544" t="str">
        <f t="shared" si="266"/>
        <v>Jan</v>
      </c>
      <c r="F8544" t="str">
        <f t="shared" si="267"/>
        <v>2019</v>
      </c>
    </row>
    <row r="8545" spans="1:6" x14ac:dyDescent="0.25">
      <c r="A8545" s="5" t="s">
        <v>250</v>
      </c>
      <c r="B8545" s="3" t="s">
        <v>190</v>
      </c>
      <c r="C8545" s="3" t="s">
        <v>101</v>
      </c>
      <c r="D8545" s="4">
        <v>24965.134053764119</v>
      </c>
      <c r="E8545" t="str">
        <f t="shared" si="266"/>
        <v>Feb</v>
      </c>
      <c r="F8545" t="str">
        <f t="shared" si="267"/>
        <v>2019</v>
      </c>
    </row>
    <row r="8546" spans="1:6" x14ac:dyDescent="0.25">
      <c r="A8546" s="5" t="s">
        <v>250</v>
      </c>
      <c r="B8546" s="3" t="s">
        <v>190</v>
      </c>
      <c r="C8546" s="3" t="s">
        <v>102</v>
      </c>
      <c r="D8546" s="4">
        <v>24418.866206284296</v>
      </c>
      <c r="E8546" t="str">
        <f t="shared" si="266"/>
        <v>Mar</v>
      </c>
      <c r="F8546" t="str">
        <f t="shared" si="267"/>
        <v>2019</v>
      </c>
    </row>
    <row r="8547" spans="1:6" x14ac:dyDescent="0.25">
      <c r="A8547" s="5" t="s">
        <v>250</v>
      </c>
      <c r="B8547" s="3" t="s">
        <v>190</v>
      </c>
      <c r="C8547" s="3" t="s">
        <v>103</v>
      </c>
      <c r="D8547" s="4">
        <v>23827.292708651566</v>
      </c>
      <c r="E8547" t="str">
        <f t="shared" si="266"/>
        <v>Apr</v>
      </c>
      <c r="F8547" t="str">
        <f t="shared" si="267"/>
        <v>2019</v>
      </c>
    </row>
    <row r="8548" spans="1:6" x14ac:dyDescent="0.25">
      <c r="A8548" s="5" t="s">
        <v>250</v>
      </c>
      <c r="B8548" s="3" t="s">
        <v>190</v>
      </c>
      <c r="C8548" s="3" t="s">
        <v>104</v>
      </c>
      <c r="D8548" s="4">
        <v>23334.168492816345</v>
      </c>
      <c r="E8548" t="str">
        <f t="shared" si="266"/>
        <v>May</v>
      </c>
      <c r="F8548" t="str">
        <f t="shared" si="267"/>
        <v>2019</v>
      </c>
    </row>
    <row r="8549" spans="1:6" x14ac:dyDescent="0.25">
      <c r="A8549" s="5" t="s">
        <v>250</v>
      </c>
      <c r="B8549" s="3" t="s">
        <v>190</v>
      </c>
      <c r="C8549" s="3" t="s">
        <v>105</v>
      </c>
      <c r="D8549" s="4">
        <v>22408.362388801976</v>
      </c>
      <c r="E8549" t="str">
        <f t="shared" si="266"/>
        <v>Jun</v>
      </c>
      <c r="F8549" t="str">
        <f t="shared" si="267"/>
        <v>2019</v>
      </c>
    </row>
    <row r="8550" spans="1:6" x14ac:dyDescent="0.25">
      <c r="A8550" s="5" t="s">
        <v>250</v>
      </c>
      <c r="B8550" s="3" t="s">
        <v>190</v>
      </c>
      <c r="C8550" s="3" t="s">
        <v>106</v>
      </c>
      <c r="D8550" s="4">
        <v>21809.789660580791</v>
      </c>
      <c r="E8550" t="str">
        <f t="shared" si="266"/>
        <v>Jul</v>
      </c>
      <c r="F8550" t="str">
        <f t="shared" si="267"/>
        <v>2019</v>
      </c>
    </row>
    <row r="8551" spans="1:6" x14ac:dyDescent="0.25">
      <c r="A8551" s="5" t="s">
        <v>250</v>
      </c>
      <c r="B8551" s="3" t="s">
        <v>190</v>
      </c>
      <c r="C8551" s="3" t="s">
        <v>107</v>
      </c>
      <c r="D8551" s="4">
        <v>21385.768460599742</v>
      </c>
      <c r="E8551" t="str">
        <f t="shared" si="266"/>
        <v>Aug</v>
      </c>
      <c r="F8551" t="str">
        <f t="shared" si="267"/>
        <v>2019</v>
      </c>
    </row>
    <row r="8552" spans="1:6" x14ac:dyDescent="0.25">
      <c r="A8552" s="5" t="s">
        <v>250</v>
      </c>
      <c r="B8552" s="3" t="s">
        <v>190</v>
      </c>
      <c r="C8552" s="3" t="s">
        <v>108</v>
      </c>
      <c r="D8552" s="4">
        <v>20836.689511417691</v>
      </c>
      <c r="E8552" t="str">
        <f t="shared" si="266"/>
        <v>Sep</v>
      </c>
      <c r="F8552" t="str">
        <f t="shared" si="267"/>
        <v>2019</v>
      </c>
    </row>
    <row r="8553" spans="1:6" x14ac:dyDescent="0.25">
      <c r="A8553" s="5" t="s">
        <v>250</v>
      </c>
      <c r="B8553" s="3" t="s">
        <v>190</v>
      </c>
      <c r="C8553" s="3" t="s">
        <v>109</v>
      </c>
      <c r="D8553" s="4">
        <v>20337.507153654715</v>
      </c>
      <c r="E8553" t="str">
        <f t="shared" si="266"/>
        <v>Oct</v>
      </c>
      <c r="F8553" t="str">
        <f t="shared" si="267"/>
        <v>2019</v>
      </c>
    </row>
    <row r="8554" spans="1:6" x14ac:dyDescent="0.25">
      <c r="A8554" s="5" t="s">
        <v>250</v>
      </c>
      <c r="B8554" s="3" t="s">
        <v>190</v>
      </c>
      <c r="C8554" s="3" t="s">
        <v>110</v>
      </c>
      <c r="D8554" s="4">
        <v>19918.219929901017</v>
      </c>
      <c r="E8554" t="str">
        <f t="shared" si="266"/>
        <v>Nov</v>
      </c>
      <c r="F8554" t="str">
        <f t="shared" si="267"/>
        <v>2019</v>
      </c>
    </row>
    <row r="8555" spans="1:6" x14ac:dyDescent="0.25">
      <c r="A8555" s="5" t="s">
        <v>250</v>
      </c>
      <c r="B8555" s="3" t="s">
        <v>190</v>
      </c>
      <c r="C8555" s="3" t="s">
        <v>111</v>
      </c>
      <c r="D8555" s="4">
        <v>19504.502812291204</v>
      </c>
      <c r="E8555" t="str">
        <f t="shared" si="266"/>
        <v>Dec</v>
      </c>
      <c r="F8555" t="str">
        <f t="shared" si="267"/>
        <v>2019</v>
      </c>
    </row>
    <row r="8556" spans="1:6" x14ac:dyDescent="0.25">
      <c r="A8556" s="5" t="s">
        <v>250</v>
      </c>
      <c r="B8556" s="3" t="s">
        <v>190</v>
      </c>
      <c r="C8556" s="3" t="s">
        <v>112</v>
      </c>
      <c r="D8556" s="4">
        <v>19009.359519064805</v>
      </c>
      <c r="E8556" t="str">
        <f t="shared" si="266"/>
        <v>Jan</v>
      </c>
      <c r="F8556" t="str">
        <f t="shared" si="267"/>
        <v>2020</v>
      </c>
    </row>
    <row r="8557" spans="1:6" x14ac:dyDescent="0.25">
      <c r="A8557" s="5" t="s">
        <v>250</v>
      </c>
      <c r="B8557" s="3" t="s">
        <v>190</v>
      </c>
      <c r="C8557" s="3" t="s">
        <v>113</v>
      </c>
      <c r="D8557" s="4">
        <v>18565.476264040386</v>
      </c>
      <c r="E8557" t="str">
        <f t="shared" si="266"/>
        <v>Feb</v>
      </c>
      <c r="F8557" t="str">
        <f t="shared" si="267"/>
        <v>2020</v>
      </c>
    </row>
    <row r="8558" spans="1:6" x14ac:dyDescent="0.25">
      <c r="A8558" s="5" t="s">
        <v>250</v>
      </c>
      <c r="B8558" s="3" t="s">
        <v>190</v>
      </c>
      <c r="C8558" s="3" t="s">
        <v>114</v>
      </c>
      <c r="D8558" s="4">
        <v>16543.067402300938</v>
      </c>
      <c r="E8558" t="str">
        <f t="shared" si="266"/>
        <v>Mar</v>
      </c>
      <c r="F8558" t="str">
        <f t="shared" si="267"/>
        <v>2020</v>
      </c>
    </row>
    <row r="8559" spans="1:6" x14ac:dyDescent="0.25">
      <c r="A8559" s="5" t="s">
        <v>250</v>
      </c>
      <c r="B8559" s="3" t="s">
        <v>190</v>
      </c>
      <c r="C8559" s="3" t="s">
        <v>115</v>
      </c>
      <c r="D8559" s="4">
        <v>16181.906652431449</v>
      </c>
      <c r="E8559" t="str">
        <f t="shared" si="266"/>
        <v>Apr</v>
      </c>
      <c r="F8559" t="str">
        <f t="shared" si="267"/>
        <v>2020</v>
      </c>
    </row>
    <row r="8560" spans="1:6" x14ac:dyDescent="0.25">
      <c r="A8560" s="5" t="s">
        <v>250</v>
      </c>
      <c r="B8560" s="3" t="s">
        <v>190</v>
      </c>
      <c r="C8560" s="3" t="s">
        <v>116</v>
      </c>
      <c r="D8560" s="4">
        <v>15889.293121816287</v>
      </c>
      <c r="E8560" t="str">
        <f t="shared" si="266"/>
        <v>May</v>
      </c>
      <c r="F8560" t="str">
        <f t="shared" si="267"/>
        <v>2020</v>
      </c>
    </row>
    <row r="8561" spans="1:6" x14ac:dyDescent="0.25">
      <c r="A8561" s="5" t="s">
        <v>250</v>
      </c>
      <c r="B8561" s="3" t="s">
        <v>190</v>
      </c>
      <c r="C8561" s="3" t="s">
        <v>117</v>
      </c>
      <c r="D8561" s="4">
        <v>15589.430268759421</v>
      </c>
      <c r="E8561" t="str">
        <f t="shared" si="266"/>
        <v>Jun</v>
      </c>
      <c r="F8561" t="str">
        <f t="shared" si="267"/>
        <v>2020</v>
      </c>
    </row>
    <row r="8562" spans="1:6" x14ac:dyDescent="0.25">
      <c r="A8562" s="5" t="s">
        <v>250</v>
      </c>
      <c r="B8562" s="3" t="s">
        <v>190</v>
      </c>
      <c r="C8562" s="3" t="s">
        <v>118</v>
      </c>
      <c r="D8562" s="4">
        <v>15224.839660412808</v>
      </c>
      <c r="E8562" t="str">
        <f t="shared" si="266"/>
        <v>Jul</v>
      </c>
      <c r="F8562" t="str">
        <f t="shared" si="267"/>
        <v>2020</v>
      </c>
    </row>
    <row r="8563" spans="1:6" x14ac:dyDescent="0.25">
      <c r="A8563" s="5" t="s">
        <v>250</v>
      </c>
      <c r="B8563" s="3" t="s">
        <v>190</v>
      </c>
      <c r="C8563" s="3" t="s">
        <v>119</v>
      </c>
      <c r="D8563" s="4">
        <v>14994.525262392426</v>
      </c>
      <c r="E8563" t="str">
        <f t="shared" si="266"/>
        <v>Aug</v>
      </c>
      <c r="F8563" t="str">
        <f t="shared" si="267"/>
        <v>2020</v>
      </c>
    </row>
    <row r="8564" spans="1:6" x14ac:dyDescent="0.25">
      <c r="A8564" s="5" t="s">
        <v>250</v>
      </c>
      <c r="B8564" s="3" t="s">
        <v>190</v>
      </c>
      <c r="C8564" s="3" t="s">
        <v>120</v>
      </c>
      <c r="D8564" s="4">
        <v>14676.465708614525</v>
      </c>
      <c r="E8564" t="str">
        <f t="shared" si="266"/>
        <v>Sep</v>
      </c>
      <c r="F8564" t="str">
        <f t="shared" si="267"/>
        <v>2020</v>
      </c>
    </row>
    <row r="8565" spans="1:6" x14ac:dyDescent="0.25">
      <c r="A8565" s="5" t="s">
        <v>250</v>
      </c>
      <c r="B8565" s="3" t="s">
        <v>190</v>
      </c>
      <c r="C8565" s="3" t="s">
        <v>121</v>
      </c>
      <c r="D8565" s="4">
        <v>14396.326910601896</v>
      </c>
      <c r="E8565" t="str">
        <f t="shared" si="266"/>
        <v>Oct</v>
      </c>
      <c r="F8565" t="str">
        <f t="shared" si="267"/>
        <v>2020</v>
      </c>
    </row>
    <row r="8566" spans="1:6" x14ac:dyDescent="0.25">
      <c r="A8566" s="5" t="s">
        <v>250</v>
      </c>
      <c r="B8566" s="3" t="s">
        <v>190</v>
      </c>
      <c r="C8566" s="3" t="s">
        <v>122</v>
      </c>
      <c r="D8566" s="4">
        <v>14179.530927393331</v>
      </c>
      <c r="E8566" t="str">
        <f t="shared" si="266"/>
        <v>Nov</v>
      </c>
      <c r="F8566" t="str">
        <f t="shared" si="267"/>
        <v>2020</v>
      </c>
    </row>
    <row r="8567" spans="1:6" x14ac:dyDescent="0.25">
      <c r="A8567" s="5" t="s">
        <v>250</v>
      </c>
      <c r="B8567" s="3" t="s">
        <v>190</v>
      </c>
      <c r="C8567" s="3" t="s">
        <v>123</v>
      </c>
      <c r="D8567" s="4">
        <v>13981.210181694993</v>
      </c>
      <c r="E8567" t="str">
        <f t="shared" si="266"/>
        <v>Dec</v>
      </c>
      <c r="F8567" t="str">
        <f t="shared" si="267"/>
        <v>2020</v>
      </c>
    </row>
    <row r="8568" spans="1:6" x14ac:dyDescent="0.25">
      <c r="A8568" s="5" t="s">
        <v>250</v>
      </c>
      <c r="B8568" s="3" t="s">
        <v>190</v>
      </c>
      <c r="C8568" s="3" t="s">
        <v>124</v>
      </c>
      <c r="D8568" s="4">
        <v>13639.108025641137</v>
      </c>
      <c r="E8568" t="str">
        <f t="shared" si="266"/>
        <v>Jan</v>
      </c>
      <c r="F8568" t="str">
        <f t="shared" si="267"/>
        <v>2021</v>
      </c>
    </row>
    <row r="8569" spans="1:6" x14ac:dyDescent="0.25">
      <c r="A8569" s="5" t="s">
        <v>250</v>
      </c>
      <c r="B8569" s="3" t="s">
        <v>190</v>
      </c>
      <c r="C8569" s="3" t="s">
        <v>125</v>
      </c>
      <c r="D8569" s="4">
        <v>13457.44600501107</v>
      </c>
      <c r="E8569" t="str">
        <f t="shared" si="266"/>
        <v>Feb</v>
      </c>
      <c r="F8569" t="str">
        <f t="shared" si="267"/>
        <v>2021</v>
      </c>
    </row>
    <row r="8570" spans="1:6" x14ac:dyDescent="0.25">
      <c r="A8570" s="5" t="s">
        <v>250</v>
      </c>
      <c r="B8570" s="3" t="s">
        <v>190</v>
      </c>
      <c r="C8570" s="3" t="s">
        <v>126</v>
      </c>
      <c r="D8570" s="4">
        <v>11448.22073910047</v>
      </c>
      <c r="E8570" t="str">
        <f t="shared" si="266"/>
        <v>Mar</v>
      </c>
      <c r="F8570" t="str">
        <f t="shared" si="267"/>
        <v>2021</v>
      </c>
    </row>
    <row r="8571" spans="1:6" x14ac:dyDescent="0.25">
      <c r="A8571" s="5" t="s">
        <v>250</v>
      </c>
      <c r="B8571" s="3" t="s">
        <v>190</v>
      </c>
      <c r="C8571" s="3" t="s">
        <v>127</v>
      </c>
      <c r="D8571" s="4">
        <v>8432.3476871195617</v>
      </c>
      <c r="E8571" t="str">
        <f t="shared" si="266"/>
        <v>Apr</v>
      </c>
      <c r="F8571" t="str">
        <f t="shared" si="267"/>
        <v>2021</v>
      </c>
    </row>
    <row r="8572" spans="1:6" x14ac:dyDescent="0.25">
      <c r="A8572" s="5" t="s">
        <v>250</v>
      </c>
      <c r="B8572" s="3" t="s">
        <v>190</v>
      </c>
      <c r="C8572" s="3" t="s">
        <v>128</v>
      </c>
      <c r="D8572" s="4">
        <v>8335.5990216396895</v>
      </c>
      <c r="E8572" t="str">
        <f t="shared" si="266"/>
        <v>May</v>
      </c>
      <c r="F8572" t="str">
        <f t="shared" si="267"/>
        <v>2021</v>
      </c>
    </row>
    <row r="8573" spans="1:6" x14ac:dyDescent="0.25">
      <c r="A8573" s="5" t="s">
        <v>250</v>
      </c>
      <c r="B8573" s="3" t="s">
        <v>190</v>
      </c>
      <c r="C8573" s="3" t="s">
        <v>129</v>
      </c>
      <c r="D8573" s="4">
        <v>8240.3430880568212</v>
      </c>
      <c r="E8573" t="str">
        <f t="shared" si="266"/>
        <v>Jun</v>
      </c>
      <c r="F8573" t="str">
        <f t="shared" si="267"/>
        <v>2021</v>
      </c>
    </row>
    <row r="8574" spans="1:6" x14ac:dyDescent="0.25">
      <c r="A8574" s="5" t="s">
        <v>250</v>
      </c>
      <c r="B8574" s="3" t="s">
        <v>190</v>
      </c>
      <c r="C8574" s="3" t="s">
        <v>130</v>
      </c>
      <c r="D8574" s="4">
        <v>8146.5470042461011</v>
      </c>
      <c r="E8574" t="str">
        <f t="shared" si="266"/>
        <v>Jul</v>
      </c>
      <c r="F8574" t="str">
        <f t="shared" si="267"/>
        <v>2021</v>
      </c>
    </row>
    <row r="8575" spans="1:6" x14ac:dyDescent="0.25">
      <c r="A8575" s="5" t="s">
        <v>250</v>
      </c>
      <c r="B8575" s="3" t="s">
        <v>190</v>
      </c>
      <c r="C8575" s="3" t="s">
        <v>131</v>
      </c>
      <c r="D8575" s="4">
        <v>8054.1793109878281</v>
      </c>
      <c r="E8575" t="str">
        <f t="shared" si="266"/>
        <v>Aug</v>
      </c>
      <c r="F8575" t="str">
        <f t="shared" si="267"/>
        <v>2021</v>
      </c>
    </row>
    <row r="8576" spans="1:6" x14ac:dyDescent="0.25">
      <c r="A8576" s="5" t="s">
        <v>250</v>
      </c>
      <c r="B8576" s="3" t="s">
        <v>190</v>
      </c>
      <c r="C8576" s="3" t="s">
        <v>132</v>
      </c>
      <c r="D8576" s="4">
        <v>7963.2073261571477</v>
      </c>
      <c r="E8576" t="str">
        <f t="shared" si="266"/>
        <v>Sep</v>
      </c>
      <c r="F8576" t="str">
        <f t="shared" si="267"/>
        <v>2021</v>
      </c>
    </row>
    <row r="8577" spans="1:6" x14ac:dyDescent="0.25">
      <c r="A8577" s="5" t="s">
        <v>250</v>
      </c>
      <c r="B8577" s="3" t="s">
        <v>190</v>
      </c>
      <c r="C8577" s="3" t="s">
        <v>133</v>
      </c>
      <c r="D8577" s="4">
        <v>7873.6005519869395</v>
      </c>
      <c r="E8577" t="str">
        <f t="shared" si="266"/>
        <v>Oct</v>
      </c>
      <c r="F8577" t="str">
        <f t="shared" si="267"/>
        <v>2021</v>
      </c>
    </row>
    <row r="8578" spans="1:6" x14ac:dyDescent="0.25">
      <c r="A8578" s="5" t="s">
        <v>250</v>
      </c>
      <c r="B8578" s="3" t="s">
        <v>190</v>
      </c>
      <c r="C8578" s="3" t="s">
        <v>134</v>
      </c>
      <c r="D8578" s="4">
        <v>7785.3297521626764</v>
      </c>
      <c r="E8578" t="str">
        <f t="shared" si="266"/>
        <v>Nov</v>
      </c>
      <c r="F8578" t="str">
        <f t="shared" si="267"/>
        <v>2021</v>
      </c>
    </row>
    <row r="8579" spans="1:6" x14ac:dyDescent="0.25">
      <c r="A8579" s="5" t="s">
        <v>250</v>
      </c>
      <c r="B8579" s="3" t="s">
        <v>190</v>
      </c>
      <c r="C8579" s="3" t="s">
        <v>135</v>
      </c>
      <c r="D8579" s="4">
        <v>7698.3639674646583</v>
      </c>
      <c r="E8579" t="str">
        <f t="shared" ref="E8579:E8642" si="268">MID(C8579,1,3)</f>
        <v>Dec</v>
      </c>
      <c r="F8579" t="str">
        <f t="shared" ref="F8579:F8642" si="269">MID(C8579,5,4)</f>
        <v>2021</v>
      </c>
    </row>
    <row r="8580" spans="1:6" x14ac:dyDescent="0.25">
      <c r="A8580" s="5" t="s">
        <v>250</v>
      </c>
      <c r="B8580" s="3" t="s">
        <v>190</v>
      </c>
      <c r="C8580" s="3" t="s">
        <v>136</v>
      </c>
      <c r="D8580" s="4">
        <v>7612.6724386731912</v>
      </c>
      <c r="E8580" t="str">
        <f t="shared" si="268"/>
        <v>Jan</v>
      </c>
      <c r="F8580" t="str">
        <f t="shared" si="269"/>
        <v>2022</v>
      </c>
    </row>
    <row r="8581" spans="1:6" x14ac:dyDescent="0.25">
      <c r="A8581" s="5" t="s">
        <v>250</v>
      </c>
      <c r="B8581" s="3" t="s">
        <v>190</v>
      </c>
      <c r="C8581" s="3" t="s">
        <v>137</v>
      </c>
      <c r="D8581" s="4">
        <v>7528.2285138314828</v>
      </c>
      <c r="E8581" t="str">
        <f t="shared" si="268"/>
        <v>Feb</v>
      </c>
      <c r="F8581" t="str">
        <f t="shared" si="269"/>
        <v>2022</v>
      </c>
    </row>
    <row r="8582" spans="1:6" x14ac:dyDescent="0.25">
      <c r="A8582" s="5" t="s">
        <v>250</v>
      </c>
      <c r="B8582" s="3" t="s">
        <v>190</v>
      </c>
      <c r="C8582" s="3" t="s">
        <v>138</v>
      </c>
      <c r="D8582" s="4">
        <v>7445.0050795301631</v>
      </c>
      <c r="E8582" t="str">
        <f t="shared" si="268"/>
        <v>Mar</v>
      </c>
      <c r="F8582" t="str">
        <f t="shared" si="269"/>
        <v>2022</v>
      </c>
    </row>
    <row r="8583" spans="1:6" x14ac:dyDescent="0.25">
      <c r="A8583" s="5" t="s">
        <v>250</v>
      </c>
      <c r="B8583" s="3" t="s">
        <v>190</v>
      </c>
      <c r="C8583" s="3" t="s">
        <v>139</v>
      </c>
      <c r="D8583" s="4">
        <v>7362.9719380021188</v>
      </c>
      <c r="E8583" t="str">
        <f t="shared" si="268"/>
        <v>Apr</v>
      </c>
      <c r="F8583" t="str">
        <f t="shared" si="269"/>
        <v>2022</v>
      </c>
    </row>
    <row r="8584" spans="1:6" x14ac:dyDescent="0.25">
      <c r="A8584" s="5" t="s">
        <v>250</v>
      </c>
      <c r="B8584" s="3" t="s">
        <v>190</v>
      </c>
      <c r="C8584" s="3" t="s">
        <v>140</v>
      </c>
      <c r="D8584" s="4">
        <v>7282.1041987431408</v>
      </c>
      <c r="E8584" t="str">
        <f t="shared" si="268"/>
        <v>May</v>
      </c>
      <c r="F8584" t="str">
        <f t="shared" si="269"/>
        <v>2022</v>
      </c>
    </row>
    <row r="8585" spans="1:6" x14ac:dyDescent="0.25">
      <c r="A8585" s="5" t="s">
        <v>250</v>
      </c>
      <c r="B8585" s="3" t="s">
        <v>190</v>
      </c>
      <c r="C8585" s="3" t="s">
        <v>141</v>
      </c>
      <c r="D8585" s="4">
        <v>7202.3761712490204</v>
      </c>
      <c r="E8585" t="str">
        <f t="shared" si="268"/>
        <v>Jun</v>
      </c>
      <c r="F8585" t="str">
        <f t="shared" si="269"/>
        <v>2022</v>
      </c>
    </row>
    <row r="8586" spans="1:6" x14ac:dyDescent="0.25">
      <c r="A8586" s="5" t="s">
        <v>250</v>
      </c>
      <c r="B8586" s="3" t="s">
        <v>190</v>
      </c>
      <c r="C8586" s="3" t="s">
        <v>142</v>
      </c>
      <c r="D8586" s="4">
        <v>7123.7626650155498</v>
      </c>
      <c r="E8586" t="str">
        <f t="shared" si="268"/>
        <v>Jul</v>
      </c>
      <c r="F8586" t="str">
        <f t="shared" si="269"/>
        <v>2022</v>
      </c>
    </row>
    <row r="8587" spans="1:6" x14ac:dyDescent="0.25">
      <c r="A8587" s="5" t="s">
        <v>250</v>
      </c>
      <c r="B8587" s="3" t="s">
        <v>190</v>
      </c>
      <c r="C8587" s="3" t="s">
        <v>143</v>
      </c>
      <c r="D8587" s="4">
        <v>7046.2378280859393</v>
      </c>
      <c r="E8587" t="str">
        <f t="shared" si="268"/>
        <v>Aug</v>
      </c>
      <c r="F8587" t="str">
        <f t="shared" si="269"/>
        <v>2022</v>
      </c>
    </row>
    <row r="8588" spans="1:6" x14ac:dyDescent="0.25">
      <c r="A8588" s="5" t="s">
        <v>250</v>
      </c>
      <c r="B8588" s="3" t="s">
        <v>190</v>
      </c>
      <c r="C8588" s="3" t="s">
        <v>144</v>
      </c>
      <c r="D8588" s="4">
        <v>6969.778854313724</v>
      </c>
      <c r="E8588" t="str">
        <f t="shared" si="268"/>
        <v>Sep</v>
      </c>
      <c r="F8588" t="str">
        <f t="shared" si="269"/>
        <v>2022</v>
      </c>
    </row>
    <row r="8589" spans="1:6" x14ac:dyDescent="0.25">
      <c r="A8589" s="5" t="s">
        <v>250</v>
      </c>
      <c r="B8589" s="3" t="s">
        <v>190</v>
      </c>
      <c r="C8589" s="3" t="s">
        <v>145</v>
      </c>
      <c r="D8589" s="4">
        <v>6894.3616146472777</v>
      </c>
      <c r="E8589" t="str">
        <f t="shared" si="268"/>
        <v>Oct</v>
      </c>
      <c r="F8589" t="str">
        <f t="shared" si="269"/>
        <v>2022</v>
      </c>
    </row>
    <row r="8590" spans="1:6" x14ac:dyDescent="0.25">
      <c r="A8590" s="5" t="s">
        <v>250</v>
      </c>
      <c r="B8590" s="3" t="s">
        <v>190</v>
      </c>
      <c r="C8590" s="3" t="s">
        <v>146</v>
      </c>
      <c r="D8590" s="4">
        <v>6819.964664392719</v>
      </c>
      <c r="E8590" t="str">
        <f t="shared" si="268"/>
        <v>Nov</v>
      </c>
      <c r="F8590" t="str">
        <f t="shared" si="269"/>
        <v>2022</v>
      </c>
    </row>
    <row r="8591" spans="1:6" x14ac:dyDescent="0.25">
      <c r="A8591" s="5" t="s">
        <v>250</v>
      </c>
      <c r="B8591" s="3" t="s">
        <v>190</v>
      </c>
      <c r="C8591" s="3" t="s">
        <v>147</v>
      </c>
      <c r="D8591" s="4">
        <v>6746.5645359510008</v>
      </c>
      <c r="E8591" t="str">
        <f t="shared" si="268"/>
        <v>Dec</v>
      </c>
      <c r="F8591" t="str">
        <f t="shared" si="269"/>
        <v>2022</v>
      </c>
    </row>
    <row r="8592" spans="1:6" x14ac:dyDescent="0.25">
      <c r="A8592" s="5" t="s">
        <v>250</v>
      </c>
      <c r="B8592" s="3" t="s">
        <v>190</v>
      </c>
      <c r="C8592" s="3" t="s">
        <v>148</v>
      </c>
      <c r="D8592" s="4">
        <v>6674.1420075334026</v>
      </c>
      <c r="E8592" t="str">
        <f t="shared" si="268"/>
        <v>Jan</v>
      </c>
      <c r="F8592" t="str">
        <f t="shared" si="269"/>
        <v>2023</v>
      </c>
    </row>
    <row r="8593" spans="1:6" x14ac:dyDescent="0.25">
      <c r="A8593" s="5" t="s">
        <v>250</v>
      </c>
      <c r="B8593" s="3" t="s">
        <v>190</v>
      </c>
      <c r="C8593" s="3" t="s">
        <v>149</v>
      </c>
      <c r="D8593" s="4">
        <v>6602.6728500882991</v>
      </c>
      <c r="E8593" t="str">
        <f t="shared" si="268"/>
        <v>Feb</v>
      </c>
      <c r="F8593" t="str">
        <f t="shared" si="269"/>
        <v>2023</v>
      </c>
    </row>
    <row r="8594" spans="1:6" x14ac:dyDescent="0.25">
      <c r="A8594" s="5" t="s">
        <v>250</v>
      </c>
      <c r="B8594" s="3" t="s">
        <v>190</v>
      </c>
      <c r="C8594" s="3" t="s">
        <v>150</v>
      </c>
      <c r="D8594" s="4">
        <v>6532.1409876372936</v>
      </c>
      <c r="E8594" t="str">
        <f t="shared" si="268"/>
        <v>Mar</v>
      </c>
      <c r="F8594" t="str">
        <f t="shared" si="269"/>
        <v>2023</v>
      </c>
    </row>
    <row r="8595" spans="1:6" x14ac:dyDescent="0.25">
      <c r="A8595" s="5" t="s">
        <v>250</v>
      </c>
      <c r="B8595" s="3" t="s">
        <v>190</v>
      </c>
      <c r="C8595" s="3" t="s">
        <v>151</v>
      </c>
      <c r="D8595" s="4">
        <v>6462.5251754865058</v>
      </c>
      <c r="E8595" t="str">
        <f t="shared" si="268"/>
        <v>Apr</v>
      </c>
      <c r="F8595" t="str">
        <f t="shared" si="269"/>
        <v>2023</v>
      </c>
    </row>
    <row r="8596" spans="1:6" x14ac:dyDescent="0.25">
      <c r="A8596" s="5" t="s">
        <v>250</v>
      </c>
      <c r="B8596" s="3" t="s">
        <v>190</v>
      </c>
      <c r="C8596" s="3" t="s">
        <v>152</v>
      </c>
      <c r="D8596" s="4">
        <v>6393.8070532997954</v>
      </c>
      <c r="E8596" t="str">
        <f t="shared" si="268"/>
        <v>May</v>
      </c>
      <c r="F8596" t="str">
        <f t="shared" si="269"/>
        <v>2023</v>
      </c>
    </row>
    <row r="8597" spans="1:6" x14ac:dyDescent="0.25">
      <c r="A8597" s="5" t="s">
        <v>250</v>
      </c>
      <c r="B8597" s="3" t="s">
        <v>190</v>
      </c>
      <c r="C8597" s="3" t="s">
        <v>153</v>
      </c>
      <c r="D8597" s="4">
        <v>6325.9697836461837</v>
      </c>
      <c r="E8597" t="str">
        <f t="shared" si="268"/>
        <v>Jun</v>
      </c>
      <c r="F8597" t="str">
        <f t="shared" si="269"/>
        <v>2023</v>
      </c>
    </row>
    <row r="8598" spans="1:6" x14ac:dyDescent="0.25">
      <c r="A8598" s="5" t="s">
        <v>250</v>
      </c>
      <c r="B8598" s="3" t="s">
        <v>190</v>
      </c>
      <c r="C8598" s="3" t="s">
        <v>154</v>
      </c>
      <c r="D8598" s="4">
        <v>6258.9922218317924</v>
      </c>
      <c r="E8598" t="str">
        <f t="shared" si="268"/>
        <v>Jul</v>
      </c>
      <c r="F8598" t="str">
        <f t="shared" si="269"/>
        <v>2023</v>
      </c>
    </row>
    <row r="8599" spans="1:6" x14ac:dyDescent="0.25">
      <c r="A8599" s="5" t="s">
        <v>250</v>
      </c>
      <c r="B8599" s="3" t="s">
        <v>190</v>
      </c>
      <c r="C8599" s="3" t="s">
        <v>155</v>
      </c>
      <c r="D8599" s="4">
        <v>6192.8586918782257</v>
      </c>
      <c r="E8599" t="str">
        <f t="shared" si="268"/>
        <v>Aug</v>
      </c>
      <c r="F8599" t="str">
        <f t="shared" si="269"/>
        <v>2023</v>
      </c>
    </row>
    <row r="8600" spans="1:6" x14ac:dyDescent="0.25">
      <c r="A8600" s="5" t="s">
        <v>250</v>
      </c>
      <c r="B8600" s="3" t="s">
        <v>190</v>
      </c>
      <c r="C8600" s="3" t="s">
        <v>156</v>
      </c>
      <c r="D8600" s="4">
        <v>6127.5553407122488</v>
      </c>
      <c r="E8600" t="str">
        <f t="shared" si="268"/>
        <v>Sep</v>
      </c>
      <c r="F8600" t="str">
        <f t="shared" si="269"/>
        <v>2023</v>
      </c>
    </row>
    <row r="8601" spans="1:6" x14ac:dyDescent="0.25">
      <c r="A8601" s="5" t="s">
        <v>250</v>
      </c>
      <c r="B8601" s="3" t="s">
        <v>190</v>
      </c>
      <c r="C8601" s="3" t="s">
        <v>157</v>
      </c>
      <c r="D8601" s="4">
        <v>6063.0645694503082</v>
      </c>
      <c r="E8601" t="str">
        <f t="shared" si="268"/>
        <v>Oct</v>
      </c>
      <c r="F8601" t="str">
        <f t="shared" si="269"/>
        <v>2023</v>
      </c>
    </row>
    <row r="8602" spans="1:6" x14ac:dyDescent="0.25">
      <c r="A8602" s="5" t="s">
        <v>250</v>
      </c>
      <c r="B8602" s="3" t="s">
        <v>190</v>
      </c>
      <c r="C8602" s="3" t="s">
        <v>158</v>
      </c>
      <c r="D8602" s="4">
        <v>5999.3700406614244</v>
      </c>
      <c r="E8602" t="str">
        <f t="shared" si="268"/>
        <v>Nov</v>
      </c>
      <c r="F8602" t="str">
        <f t="shared" si="269"/>
        <v>2023</v>
      </c>
    </row>
    <row r="8603" spans="1:6" x14ac:dyDescent="0.25">
      <c r="A8603" s="5" t="s">
        <v>250</v>
      </c>
      <c r="B8603" s="3" t="s">
        <v>190</v>
      </c>
      <c r="C8603" s="3" t="s">
        <v>159</v>
      </c>
      <c r="D8603" s="4">
        <v>5936.4562783672018</v>
      </c>
      <c r="E8603" t="str">
        <f t="shared" si="268"/>
        <v>Dec</v>
      </c>
      <c r="F8603" t="str">
        <f t="shared" si="269"/>
        <v>2023</v>
      </c>
    </row>
    <row r="8604" spans="1:6" x14ac:dyDescent="0.25">
      <c r="A8604" s="5" t="s">
        <v>250</v>
      </c>
      <c r="B8604" s="3" t="s">
        <v>190</v>
      </c>
      <c r="C8604" s="3" t="s">
        <v>160</v>
      </c>
      <c r="D8604" s="4">
        <v>5874.3110523995756</v>
      </c>
      <c r="E8604" t="str">
        <f t="shared" si="268"/>
        <v>Jan</v>
      </c>
      <c r="F8604" t="str">
        <f t="shared" si="269"/>
        <v>2024</v>
      </c>
    </row>
    <row r="8605" spans="1:6" x14ac:dyDescent="0.25">
      <c r="A8605" s="5" t="s">
        <v>250</v>
      </c>
      <c r="B8605" s="3" t="s">
        <v>190</v>
      </c>
      <c r="C8605" s="3" t="s">
        <v>161</v>
      </c>
      <c r="D8605" s="4">
        <v>5812.9183253275669</v>
      </c>
      <c r="E8605" t="str">
        <f t="shared" si="268"/>
        <v>Feb</v>
      </c>
      <c r="F8605" t="str">
        <f t="shared" si="269"/>
        <v>2024</v>
      </c>
    </row>
    <row r="8606" spans="1:6" x14ac:dyDescent="0.25">
      <c r="A8606" s="5" t="s">
        <v>250</v>
      </c>
      <c r="B8606" s="3" t="s">
        <v>190</v>
      </c>
      <c r="C8606" s="3" t="s">
        <v>162</v>
      </c>
      <c r="D8606" s="4">
        <v>5752.266266983107</v>
      </c>
      <c r="E8606" t="str">
        <f t="shared" si="268"/>
        <v>Mar</v>
      </c>
      <c r="F8606" t="str">
        <f t="shared" si="269"/>
        <v>2024</v>
      </c>
    </row>
    <row r="8607" spans="1:6" x14ac:dyDescent="0.25">
      <c r="A8607" s="5" t="s">
        <v>250</v>
      </c>
      <c r="B8607" s="3" t="s">
        <v>190</v>
      </c>
      <c r="C8607" s="3" t="s">
        <v>163</v>
      </c>
      <c r="D8607" s="4">
        <v>5692.3400628403815</v>
      </c>
      <c r="E8607" t="str">
        <f t="shared" si="268"/>
        <v>Apr</v>
      </c>
      <c r="F8607" t="str">
        <f t="shared" si="269"/>
        <v>2024</v>
      </c>
    </row>
    <row r="8608" spans="1:6" x14ac:dyDescent="0.25">
      <c r="A8608" s="5" t="s">
        <v>250</v>
      </c>
      <c r="B8608" s="3" t="s">
        <v>190</v>
      </c>
      <c r="C8608" s="3" t="s">
        <v>164</v>
      </c>
      <c r="D8608" s="4">
        <v>5633.1275212787405</v>
      </c>
      <c r="E8608" t="str">
        <f t="shared" si="268"/>
        <v>May</v>
      </c>
      <c r="F8608" t="str">
        <f t="shared" si="269"/>
        <v>2024</v>
      </c>
    </row>
    <row r="8609" spans="1:6" x14ac:dyDescent="0.25">
      <c r="A8609" s="5" t="s">
        <v>250</v>
      </c>
      <c r="B8609" s="3" t="s">
        <v>190</v>
      </c>
      <c r="C8609" s="3" t="s">
        <v>165</v>
      </c>
      <c r="D8609" s="4">
        <v>5574.6156506775324</v>
      </c>
      <c r="E8609" t="str">
        <f t="shared" si="268"/>
        <v>Jun</v>
      </c>
      <c r="F8609" t="str">
        <f t="shared" si="269"/>
        <v>2024</v>
      </c>
    </row>
    <row r="8610" spans="1:6" x14ac:dyDescent="0.25">
      <c r="A8610" s="5" t="s">
        <v>250</v>
      </c>
      <c r="B8610" s="3" t="s">
        <v>190</v>
      </c>
      <c r="C8610" s="3" t="s">
        <v>166</v>
      </c>
      <c r="D8610" s="4">
        <v>5516.7948437738514</v>
      </c>
      <c r="E8610" t="str">
        <f t="shared" si="268"/>
        <v>Jul</v>
      </c>
      <c r="F8610" t="str">
        <f t="shared" si="269"/>
        <v>2024</v>
      </c>
    </row>
    <row r="8611" spans="1:6" x14ac:dyDescent="0.25">
      <c r="A8611" s="5" t="s">
        <v>250</v>
      </c>
      <c r="B8611" s="3" t="s">
        <v>190</v>
      </c>
      <c r="C8611" s="3" t="s">
        <v>167</v>
      </c>
      <c r="D8611" s="4">
        <v>5459.6515474944654</v>
      </c>
      <c r="E8611" t="str">
        <f t="shared" si="268"/>
        <v>Aug</v>
      </c>
      <c r="F8611" t="str">
        <f t="shared" si="269"/>
        <v>2024</v>
      </c>
    </row>
    <row r="8612" spans="1:6" x14ac:dyDescent="0.25">
      <c r="A8612" s="5" t="s">
        <v>250</v>
      </c>
      <c r="B8612" s="3" t="s">
        <v>190</v>
      </c>
      <c r="C8612" s="3" t="s">
        <v>168</v>
      </c>
      <c r="D8612" s="4">
        <v>5403.1742316713053</v>
      </c>
      <c r="E8612" t="str">
        <f t="shared" si="268"/>
        <v>Sep</v>
      </c>
      <c r="F8612" t="str">
        <f t="shared" si="269"/>
        <v>2024</v>
      </c>
    </row>
    <row r="8613" spans="1:6" x14ac:dyDescent="0.25">
      <c r="A8613" s="5" t="s">
        <v>250</v>
      </c>
      <c r="B8613" s="3" t="s">
        <v>190</v>
      </c>
      <c r="C8613" s="3" t="s">
        <v>169</v>
      </c>
      <c r="D8613" s="4">
        <v>5347.3514661362997</v>
      </c>
      <c r="E8613" t="str">
        <f t="shared" si="268"/>
        <v>Oct</v>
      </c>
      <c r="F8613" t="str">
        <f t="shared" si="269"/>
        <v>2024</v>
      </c>
    </row>
    <row r="8614" spans="1:6" x14ac:dyDescent="0.25">
      <c r="A8614" s="5" t="s">
        <v>250</v>
      </c>
      <c r="B8614" s="3" t="s">
        <v>190</v>
      </c>
      <c r="C8614" s="3" t="s">
        <v>170</v>
      </c>
      <c r="D8614" s="4">
        <v>5292.174405079124</v>
      </c>
      <c r="E8614" t="str">
        <f t="shared" si="268"/>
        <v>Nov</v>
      </c>
      <c r="F8614" t="str">
        <f t="shared" si="269"/>
        <v>2024</v>
      </c>
    </row>
    <row r="8615" spans="1:6" x14ac:dyDescent="0.25">
      <c r="A8615" s="5" t="s">
        <v>250</v>
      </c>
      <c r="B8615" s="3" t="s">
        <v>190</v>
      </c>
      <c r="C8615" s="3" t="s">
        <v>171</v>
      </c>
      <c r="D8615" s="4">
        <v>5237.6316183317103</v>
      </c>
      <c r="E8615" t="str">
        <f t="shared" si="268"/>
        <v>Dec</v>
      </c>
      <c r="F8615" t="str">
        <f t="shared" si="269"/>
        <v>2024</v>
      </c>
    </row>
    <row r="8616" spans="1:6" x14ac:dyDescent="0.25">
      <c r="A8616" s="5" t="s">
        <v>250</v>
      </c>
      <c r="B8616" s="3" t="s">
        <v>190</v>
      </c>
      <c r="C8616" s="3" t="s">
        <v>172</v>
      </c>
      <c r="D8616" s="4">
        <v>5183.711575725989</v>
      </c>
      <c r="E8616" t="str">
        <f t="shared" si="268"/>
        <v>Jan</v>
      </c>
      <c r="F8616" t="str">
        <f t="shared" si="269"/>
        <v>2025</v>
      </c>
    </row>
    <row r="8617" spans="1:6" x14ac:dyDescent="0.25">
      <c r="A8617" s="5" t="s">
        <v>250</v>
      </c>
      <c r="B8617" s="3" t="s">
        <v>190</v>
      </c>
      <c r="C8617" s="3" t="s">
        <v>173</v>
      </c>
      <c r="D8617" s="4">
        <v>5130.407554356796</v>
      </c>
      <c r="E8617" t="str">
        <f t="shared" si="268"/>
        <v>Feb</v>
      </c>
      <c r="F8617" t="str">
        <f t="shared" si="269"/>
        <v>2025</v>
      </c>
    </row>
    <row r="8618" spans="1:6" x14ac:dyDescent="0.25">
      <c r="A8618" s="5" t="s">
        <v>250</v>
      </c>
      <c r="B8618" s="3" t="s">
        <v>190</v>
      </c>
      <c r="C8618" s="3" t="s">
        <v>174</v>
      </c>
      <c r="D8618" s="4">
        <v>5077.7084240560634</v>
      </c>
      <c r="E8618" t="str">
        <f t="shared" si="268"/>
        <v>Mar</v>
      </c>
      <c r="F8618" t="str">
        <f t="shared" si="269"/>
        <v>2025</v>
      </c>
    </row>
    <row r="8619" spans="1:6" x14ac:dyDescent="0.25">
      <c r="A8619" s="5" t="s">
        <v>250</v>
      </c>
      <c r="B8619" s="3" t="s">
        <v>190</v>
      </c>
      <c r="C8619" s="3" t="s">
        <v>175</v>
      </c>
      <c r="D8619" s="4">
        <v>5025.6043775608841</v>
      </c>
      <c r="E8619" t="str">
        <f t="shared" si="268"/>
        <v>Apr</v>
      </c>
      <c r="F8619" t="str">
        <f t="shared" si="269"/>
        <v>2025</v>
      </c>
    </row>
    <row r="8620" spans="1:6" x14ac:dyDescent="0.25">
      <c r="A8620" s="5" t="s">
        <v>250</v>
      </c>
      <c r="B8620" s="3" t="s">
        <v>190</v>
      </c>
      <c r="C8620" s="3" t="s">
        <v>176</v>
      </c>
      <c r="D8620" s="4">
        <v>4974.0871690609301</v>
      </c>
      <c r="E8620" t="str">
        <f t="shared" si="268"/>
        <v>May</v>
      </c>
      <c r="F8620" t="str">
        <f t="shared" si="269"/>
        <v>2025</v>
      </c>
    </row>
    <row r="8621" spans="1:6" x14ac:dyDescent="0.25">
      <c r="A8621" s="5" t="s">
        <v>250</v>
      </c>
      <c r="B8621" s="3" t="s">
        <v>190</v>
      </c>
      <c r="C8621" s="3" t="s">
        <v>177</v>
      </c>
      <c r="D8621" s="4">
        <v>4923.1479527458805</v>
      </c>
      <c r="E8621" t="str">
        <f t="shared" si="268"/>
        <v>Jun</v>
      </c>
      <c r="F8621" t="str">
        <f t="shared" si="269"/>
        <v>2025</v>
      </c>
    </row>
    <row r="8622" spans="1:6" x14ac:dyDescent="0.25">
      <c r="A8622" s="5" t="s">
        <v>250</v>
      </c>
      <c r="B8622" s="3" t="s">
        <v>190</v>
      </c>
      <c r="C8622" s="3" t="s">
        <v>178</v>
      </c>
      <c r="D8622" s="4">
        <v>4872.776959900244</v>
      </c>
      <c r="E8622" t="str">
        <f t="shared" si="268"/>
        <v>Jul</v>
      </c>
      <c r="F8622" t="str">
        <f t="shared" si="269"/>
        <v>2025</v>
      </c>
    </row>
    <row r="8623" spans="1:6" x14ac:dyDescent="0.25">
      <c r="A8623" s="5" t="s">
        <v>250</v>
      </c>
      <c r="B8623" s="3" t="s">
        <v>190</v>
      </c>
      <c r="C8623" s="3" t="s">
        <v>179</v>
      </c>
      <c r="D8623" s="4">
        <v>4822.9672676188593</v>
      </c>
      <c r="E8623" t="str">
        <f t="shared" si="268"/>
        <v>Aug</v>
      </c>
      <c r="F8623" t="str">
        <f t="shared" si="269"/>
        <v>2025</v>
      </c>
    </row>
    <row r="8624" spans="1:6" x14ac:dyDescent="0.25">
      <c r="A8624" s="5" t="s">
        <v>250</v>
      </c>
      <c r="B8624" s="3" t="s">
        <v>190</v>
      </c>
      <c r="C8624" s="3" t="s">
        <v>180</v>
      </c>
      <c r="D8624" s="4">
        <v>4773.7097686388179</v>
      </c>
      <c r="E8624" t="str">
        <f t="shared" si="268"/>
        <v>Sep</v>
      </c>
      <c r="F8624" t="str">
        <f t="shared" si="269"/>
        <v>2025</v>
      </c>
    </row>
    <row r="8625" spans="1:6" x14ac:dyDescent="0.25">
      <c r="A8625" s="5" t="s">
        <v>250</v>
      </c>
      <c r="B8625" s="3" t="s">
        <v>190</v>
      </c>
      <c r="C8625" s="3" t="s">
        <v>181</v>
      </c>
      <c r="D8625" s="4">
        <v>4724.9978400549608</v>
      </c>
      <c r="E8625" t="str">
        <f t="shared" si="268"/>
        <v>Oct</v>
      </c>
      <c r="F8625" t="str">
        <f t="shared" si="269"/>
        <v>2025</v>
      </c>
    </row>
    <row r="8626" spans="1:6" x14ac:dyDescent="0.25">
      <c r="A8626" s="5" t="s">
        <v>250</v>
      </c>
      <c r="B8626" s="3" t="s">
        <v>190</v>
      </c>
      <c r="C8626" s="3" t="s">
        <v>182</v>
      </c>
      <c r="D8626" s="4">
        <v>4676.8225746043772</v>
      </c>
      <c r="E8626" t="str">
        <f t="shared" si="268"/>
        <v>Nov</v>
      </c>
      <c r="F8626" t="str">
        <f t="shared" si="269"/>
        <v>2025</v>
      </c>
    </row>
    <row r="8627" spans="1:6" x14ac:dyDescent="0.25">
      <c r="A8627" s="5" t="s">
        <v>250</v>
      </c>
      <c r="B8627" s="3" t="s">
        <v>190</v>
      </c>
      <c r="C8627" s="3" t="s">
        <v>183</v>
      </c>
      <c r="D8627" s="4">
        <v>4629.1745650241637</v>
      </c>
      <c r="E8627" t="str">
        <f t="shared" si="268"/>
        <v>Dec</v>
      </c>
      <c r="F8627" t="str">
        <f t="shared" si="269"/>
        <v>2025</v>
      </c>
    </row>
    <row r="8628" spans="1:6" x14ac:dyDescent="0.25">
      <c r="A8628" s="5" t="s">
        <v>250</v>
      </c>
      <c r="B8628" s="3" t="s">
        <v>190</v>
      </c>
      <c r="C8628" s="3" t="s">
        <v>184</v>
      </c>
      <c r="D8628" s="4">
        <v>4582.0501727668998</v>
      </c>
      <c r="E8628" t="str">
        <f t="shared" si="268"/>
        <v>Jan</v>
      </c>
      <c r="F8628" t="str">
        <f t="shared" si="269"/>
        <v>2026</v>
      </c>
    </row>
    <row r="8629" spans="1:6" x14ac:dyDescent="0.25">
      <c r="A8629" s="5" t="s">
        <v>250</v>
      </c>
      <c r="B8629" s="3" t="s">
        <v>190</v>
      </c>
      <c r="C8629" s="3" t="s">
        <v>185</v>
      </c>
      <c r="D8629" s="4">
        <v>4535.4395291170977</v>
      </c>
      <c r="E8629" t="str">
        <f t="shared" si="268"/>
        <v>Feb</v>
      </c>
      <c r="F8629" t="str">
        <f t="shared" si="269"/>
        <v>2026</v>
      </c>
    </row>
    <row r="8630" spans="1:6" x14ac:dyDescent="0.25">
      <c r="A8630" s="5" t="s">
        <v>250</v>
      </c>
      <c r="B8630" s="3" t="s">
        <v>190</v>
      </c>
      <c r="C8630" s="3" t="s">
        <v>186</v>
      </c>
      <c r="D8630" s="4">
        <v>14.240672622175511</v>
      </c>
      <c r="E8630" t="str">
        <f t="shared" si="268"/>
        <v>Mar</v>
      </c>
      <c r="F8630" t="str">
        <f t="shared" si="269"/>
        <v>2026</v>
      </c>
    </row>
    <row r="8631" spans="1:6" x14ac:dyDescent="0.25">
      <c r="A8631" s="5" t="s">
        <v>250</v>
      </c>
      <c r="B8631" s="3" t="s">
        <v>190</v>
      </c>
      <c r="C8631" s="3" t="s">
        <v>187</v>
      </c>
      <c r="D8631" s="4">
        <v>13.363713894368685</v>
      </c>
      <c r="E8631" t="str">
        <f t="shared" si="268"/>
        <v>Apr</v>
      </c>
      <c r="F8631" t="str">
        <f t="shared" si="269"/>
        <v>2026</v>
      </c>
    </row>
    <row r="8632" spans="1:6" x14ac:dyDescent="0.25">
      <c r="A8632" s="5" t="s">
        <v>250</v>
      </c>
      <c r="B8632" s="3" t="s">
        <v>190</v>
      </c>
      <c r="C8632" s="3" t="s">
        <v>189</v>
      </c>
      <c r="D8632" s="4">
        <v>12.558255730813295</v>
      </c>
      <c r="E8632" t="str">
        <f t="shared" si="268"/>
        <v>May</v>
      </c>
      <c r="F8632" t="str">
        <f t="shared" si="269"/>
        <v>2026</v>
      </c>
    </row>
    <row r="8633" spans="1:6" x14ac:dyDescent="0.25">
      <c r="A8633" s="5" t="s">
        <v>250</v>
      </c>
      <c r="B8633" s="3" t="s">
        <v>190</v>
      </c>
      <c r="C8633" s="3" t="s">
        <v>191</v>
      </c>
      <c r="D8633" s="4">
        <v>11.797593101487728</v>
      </c>
      <c r="E8633" t="str">
        <f t="shared" si="268"/>
        <v>Jun</v>
      </c>
      <c r="F8633" t="str">
        <f t="shared" si="269"/>
        <v>2026</v>
      </c>
    </row>
    <row r="8634" spans="1:6" x14ac:dyDescent="0.25">
      <c r="A8634" s="5" t="s">
        <v>250</v>
      </c>
      <c r="B8634" s="3" t="s">
        <v>190</v>
      </c>
      <c r="C8634" s="3" t="s">
        <v>192</v>
      </c>
      <c r="D8634" s="4">
        <v>3.2399231584297437</v>
      </c>
      <c r="E8634" t="str">
        <f t="shared" si="268"/>
        <v>Jul</v>
      </c>
      <c r="F8634" t="str">
        <f t="shared" si="269"/>
        <v>2026</v>
      </c>
    </row>
    <row r="8635" spans="1:6" x14ac:dyDescent="0.25">
      <c r="A8635" s="5" t="s">
        <v>250</v>
      </c>
      <c r="B8635" s="3" t="s">
        <v>190</v>
      </c>
      <c r="C8635" s="3" t="s">
        <v>193</v>
      </c>
      <c r="D8635" s="4">
        <v>3.100367840252233</v>
      </c>
      <c r="E8635" t="str">
        <f t="shared" si="268"/>
        <v>Aug</v>
      </c>
      <c r="F8635" t="str">
        <f t="shared" si="269"/>
        <v>2026</v>
      </c>
    </row>
    <row r="8636" spans="1:6" x14ac:dyDescent="0.25">
      <c r="A8636" s="5" t="s">
        <v>250</v>
      </c>
      <c r="B8636" s="3" t="s">
        <v>190</v>
      </c>
      <c r="C8636" s="3" t="s">
        <v>194</v>
      </c>
      <c r="D8636" s="4">
        <v>2.9677041427254638</v>
      </c>
      <c r="E8636" t="str">
        <f t="shared" si="268"/>
        <v>Sep</v>
      </c>
      <c r="F8636" t="str">
        <f t="shared" si="269"/>
        <v>2026</v>
      </c>
    </row>
    <row r="8637" spans="1:6" x14ac:dyDescent="0.25">
      <c r="A8637" s="5" t="s">
        <v>250</v>
      </c>
      <c r="B8637" s="3" t="s">
        <v>190</v>
      </c>
      <c r="C8637" s="3" t="s">
        <v>195</v>
      </c>
      <c r="D8637" s="4">
        <v>3.4802684286243464</v>
      </c>
      <c r="E8637" t="str">
        <f t="shared" si="268"/>
        <v>Oct</v>
      </c>
      <c r="F8637" t="str">
        <f t="shared" si="269"/>
        <v>2026</v>
      </c>
    </row>
    <row r="8638" spans="1:6" x14ac:dyDescent="0.25">
      <c r="A8638" s="5" t="s">
        <v>250</v>
      </c>
      <c r="B8638" s="3" t="s">
        <v>190</v>
      </c>
      <c r="C8638" s="3" t="s">
        <v>196</v>
      </c>
      <c r="D8638" s="4">
        <v>3.9687120422456341</v>
      </c>
      <c r="E8638" t="str">
        <f t="shared" si="268"/>
        <v>Nov</v>
      </c>
      <c r="F8638" t="str">
        <f t="shared" si="269"/>
        <v>2026</v>
      </c>
    </row>
    <row r="8639" spans="1:6" x14ac:dyDescent="0.25">
      <c r="A8639" s="5" t="s">
        <v>250</v>
      </c>
      <c r="B8639" s="3" t="s">
        <v>190</v>
      </c>
      <c r="C8639" s="3" t="s">
        <v>197</v>
      </c>
      <c r="D8639" s="4">
        <v>3.8058975043718717</v>
      </c>
      <c r="E8639" t="str">
        <f t="shared" si="268"/>
        <v>Dec</v>
      </c>
      <c r="F8639" t="str">
        <f t="shared" si="269"/>
        <v>2026</v>
      </c>
    </row>
    <row r="8640" spans="1:6" x14ac:dyDescent="0.25">
      <c r="A8640" s="5" t="s">
        <v>250</v>
      </c>
      <c r="B8640" s="3" t="s">
        <v>190</v>
      </c>
      <c r="C8640" s="3" t="s">
        <v>198</v>
      </c>
      <c r="D8640" s="4">
        <v>3.6508360397301929</v>
      </c>
      <c r="E8640" t="str">
        <f t="shared" si="268"/>
        <v>Jan</v>
      </c>
      <c r="F8640" t="str">
        <f t="shared" si="269"/>
        <v>2027</v>
      </c>
    </row>
    <row r="8641" spans="1:6" x14ac:dyDescent="0.25">
      <c r="A8641" s="5" t="s">
        <v>250</v>
      </c>
      <c r="B8641" s="3" t="s">
        <v>190</v>
      </c>
      <c r="C8641" s="3" t="s">
        <v>199</v>
      </c>
      <c r="D8641" s="4">
        <v>3.5026661957392555</v>
      </c>
      <c r="E8641" t="str">
        <f t="shared" si="268"/>
        <v>Feb</v>
      </c>
      <c r="F8641" t="str">
        <f t="shared" si="269"/>
        <v>2027</v>
      </c>
    </row>
    <row r="8642" spans="1:6" x14ac:dyDescent="0.25">
      <c r="A8642" s="5" t="s">
        <v>250</v>
      </c>
      <c r="B8642" s="3" t="s">
        <v>190</v>
      </c>
      <c r="C8642" s="3" t="s">
        <v>200</v>
      </c>
      <c r="D8642" s="4">
        <v>3.3596650672363739</v>
      </c>
      <c r="E8642" t="str">
        <f t="shared" si="268"/>
        <v>Mar</v>
      </c>
      <c r="F8642" t="str">
        <f t="shared" si="269"/>
        <v>2027</v>
      </c>
    </row>
    <row r="8643" spans="1:6" x14ac:dyDescent="0.25">
      <c r="A8643" s="5" t="s">
        <v>250</v>
      </c>
      <c r="B8643" s="3" t="s">
        <v>190</v>
      </c>
      <c r="C8643" s="3" t="s">
        <v>201</v>
      </c>
      <c r="D8643" s="4">
        <v>3.2226941068028907</v>
      </c>
      <c r="E8643" t="str">
        <f t="shared" ref="E8643:E8706" si="270">MID(C8643,1,3)</f>
        <v>Apr</v>
      </c>
      <c r="F8643" t="str">
        <f t="shared" ref="F8643:F8706" si="271">MID(C8643,5,4)</f>
        <v>2027</v>
      </c>
    </row>
    <row r="8644" spans="1:6" x14ac:dyDescent="0.25">
      <c r="A8644" s="5" t="s">
        <v>250</v>
      </c>
      <c r="B8644" s="3" t="s">
        <v>190</v>
      </c>
      <c r="C8644" s="3" t="s">
        <v>202</v>
      </c>
      <c r="D8644" s="4">
        <v>3.0917533144388067</v>
      </c>
      <c r="E8644" t="str">
        <f t="shared" si="270"/>
        <v>May</v>
      </c>
      <c r="F8644" t="str">
        <f t="shared" si="271"/>
        <v>2027</v>
      </c>
    </row>
    <row r="8645" spans="1:6" x14ac:dyDescent="0.25">
      <c r="A8645" s="5" t="s">
        <v>250</v>
      </c>
      <c r="B8645" s="3" t="s">
        <v>190</v>
      </c>
      <c r="C8645" s="3" t="s">
        <v>203</v>
      </c>
      <c r="D8645" s="4">
        <v>2.9659812375627781</v>
      </c>
      <c r="E8645" t="str">
        <f t="shared" si="270"/>
        <v>Jun</v>
      </c>
      <c r="F8645" t="str">
        <f t="shared" si="271"/>
        <v>2027</v>
      </c>
    </row>
    <row r="8646" spans="1:6" x14ac:dyDescent="0.25">
      <c r="A8646" s="5" t="s">
        <v>250</v>
      </c>
      <c r="B8646" s="3" t="s">
        <v>190</v>
      </c>
      <c r="C8646" s="3" t="s">
        <v>204</v>
      </c>
      <c r="D8646" s="4">
        <v>2.8453778761748056</v>
      </c>
      <c r="E8646" t="str">
        <f t="shared" si="270"/>
        <v>Jul</v>
      </c>
      <c r="F8646" t="str">
        <f t="shared" si="271"/>
        <v>2027</v>
      </c>
    </row>
    <row r="8647" spans="1:6" x14ac:dyDescent="0.25">
      <c r="A8647" s="5" t="s">
        <v>250</v>
      </c>
      <c r="B8647" s="3" t="s">
        <v>190</v>
      </c>
      <c r="C8647" s="3" t="s">
        <v>205</v>
      </c>
      <c r="D8647" s="4">
        <v>2.7290817776935468</v>
      </c>
      <c r="E8647" t="str">
        <f t="shared" si="270"/>
        <v>Aug</v>
      </c>
      <c r="F8647" t="str">
        <f t="shared" si="271"/>
        <v>2027</v>
      </c>
    </row>
    <row r="8648" spans="1:6" x14ac:dyDescent="0.25">
      <c r="A8648" s="5" t="s">
        <v>250</v>
      </c>
      <c r="B8648" s="3" t="s">
        <v>190</v>
      </c>
      <c r="C8648" s="3" t="s">
        <v>206</v>
      </c>
      <c r="D8648" s="4">
        <v>2.6179543947003436</v>
      </c>
      <c r="E8648" t="str">
        <f t="shared" si="270"/>
        <v>Sep</v>
      </c>
      <c r="F8648" t="str">
        <f t="shared" si="271"/>
        <v>2027</v>
      </c>
    </row>
    <row r="8649" spans="1:6" x14ac:dyDescent="0.25">
      <c r="A8649" s="5" t="s">
        <v>250</v>
      </c>
      <c r="B8649" s="3" t="s">
        <v>190</v>
      </c>
      <c r="C8649" s="3" t="s">
        <v>207</v>
      </c>
      <c r="D8649" s="4">
        <v>2.5119957271951963</v>
      </c>
      <c r="E8649" t="str">
        <f t="shared" si="270"/>
        <v>Oct</v>
      </c>
      <c r="F8649" t="str">
        <f t="shared" si="271"/>
        <v>2027</v>
      </c>
    </row>
    <row r="8650" spans="1:6" x14ac:dyDescent="0.25">
      <c r="A8650" s="5" t="s">
        <v>250</v>
      </c>
      <c r="B8650" s="3" t="s">
        <v>190</v>
      </c>
      <c r="C8650" s="3" t="s">
        <v>208</v>
      </c>
      <c r="D8650" s="4">
        <v>2.4103443225967625</v>
      </c>
      <c r="E8650" t="str">
        <f t="shared" si="270"/>
        <v>Nov</v>
      </c>
      <c r="F8650" t="str">
        <f t="shared" si="271"/>
        <v>2027</v>
      </c>
    </row>
    <row r="8651" spans="1:6" x14ac:dyDescent="0.25">
      <c r="A8651" s="5" t="s">
        <v>250</v>
      </c>
      <c r="B8651" s="3" t="s">
        <v>190</v>
      </c>
      <c r="C8651" s="3" t="s">
        <v>209</v>
      </c>
      <c r="D8651" s="4">
        <v>2.3121387283236992</v>
      </c>
      <c r="E8651" t="str">
        <f t="shared" si="270"/>
        <v>Dec</v>
      </c>
      <c r="F8651" t="str">
        <f t="shared" si="271"/>
        <v>2027</v>
      </c>
    </row>
    <row r="8652" spans="1:6" x14ac:dyDescent="0.25">
      <c r="A8652" s="5" t="s">
        <v>250</v>
      </c>
      <c r="B8652" s="3" t="s">
        <v>190</v>
      </c>
      <c r="C8652" s="3" t="s">
        <v>210</v>
      </c>
      <c r="D8652" s="4">
        <v>2.2191018495386921</v>
      </c>
      <c r="E8652" t="str">
        <f t="shared" si="270"/>
        <v>Jan</v>
      </c>
      <c r="F8652" t="str">
        <f t="shared" si="271"/>
        <v>2028</v>
      </c>
    </row>
    <row r="8653" spans="1:6" x14ac:dyDescent="0.25">
      <c r="A8653" s="5" t="s">
        <v>250</v>
      </c>
      <c r="B8653" s="3" t="s">
        <v>190</v>
      </c>
      <c r="C8653" s="3" t="s">
        <v>211</v>
      </c>
      <c r="D8653" s="4">
        <v>2.1277878759163702</v>
      </c>
      <c r="E8653" t="str">
        <f t="shared" si="270"/>
        <v>Feb</v>
      </c>
      <c r="F8653" t="str">
        <f t="shared" si="271"/>
        <v>2028</v>
      </c>
    </row>
    <row r="8654" spans="1:6" x14ac:dyDescent="0.25">
      <c r="A8654" s="5" t="s">
        <v>250</v>
      </c>
      <c r="B8654" s="3" t="s">
        <v>190</v>
      </c>
      <c r="C8654" s="3" t="s">
        <v>212</v>
      </c>
      <c r="D8654" s="4">
        <v>2.0416426177821037</v>
      </c>
      <c r="E8654" t="str">
        <f t="shared" si="270"/>
        <v>Mar</v>
      </c>
      <c r="F8654" t="str">
        <f t="shared" si="271"/>
        <v>2028</v>
      </c>
    </row>
    <row r="8655" spans="1:6" x14ac:dyDescent="0.25">
      <c r="A8655" s="5" t="s">
        <v>250</v>
      </c>
      <c r="B8655" s="3" t="s">
        <v>190</v>
      </c>
      <c r="C8655" s="3" t="s">
        <v>213</v>
      </c>
      <c r="D8655" s="4">
        <v>1.9598046225545511</v>
      </c>
      <c r="E8655" t="str">
        <f t="shared" si="270"/>
        <v>Apr</v>
      </c>
      <c r="F8655" t="str">
        <f t="shared" si="271"/>
        <v>2028</v>
      </c>
    </row>
    <row r="8656" spans="1:6" x14ac:dyDescent="0.25">
      <c r="A8656" s="5" t="s">
        <v>250</v>
      </c>
      <c r="B8656" s="3" t="s">
        <v>190</v>
      </c>
      <c r="C8656" s="3" t="s">
        <v>214</v>
      </c>
      <c r="D8656" s="4">
        <v>1.8805509850710267</v>
      </c>
      <c r="E8656" t="str">
        <f t="shared" si="270"/>
        <v>May</v>
      </c>
      <c r="F8656" t="str">
        <f t="shared" si="271"/>
        <v>2028</v>
      </c>
    </row>
    <row r="8657" spans="1:6" x14ac:dyDescent="0.25">
      <c r="A8657" s="5" t="s">
        <v>250</v>
      </c>
      <c r="B8657" s="3" t="s">
        <v>190</v>
      </c>
      <c r="C8657" s="3" t="s">
        <v>215</v>
      </c>
      <c r="D8657" s="4">
        <v>1.8038817053315299</v>
      </c>
      <c r="E8657" t="str">
        <f t="shared" si="270"/>
        <v>Jun</v>
      </c>
      <c r="F8657" t="str">
        <f t="shared" si="271"/>
        <v>2028</v>
      </c>
    </row>
    <row r="8658" spans="1:6" x14ac:dyDescent="0.25">
      <c r="A8658" s="5" t="s">
        <v>250</v>
      </c>
      <c r="B8658" s="3" t="s">
        <v>190</v>
      </c>
      <c r="C8658" s="3" t="s">
        <v>216</v>
      </c>
      <c r="D8658" s="4">
        <v>1.7306582359174039</v>
      </c>
      <c r="E8658" t="str">
        <f t="shared" si="270"/>
        <v>Jul</v>
      </c>
      <c r="F8658" t="str">
        <f t="shared" si="271"/>
        <v>2028</v>
      </c>
    </row>
    <row r="8659" spans="1:6" x14ac:dyDescent="0.25">
      <c r="A8659" s="5" t="s">
        <v>250</v>
      </c>
      <c r="B8659" s="3" t="s">
        <v>190</v>
      </c>
      <c r="C8659" s="3" t="s">
        <v>217</v>
      </c>
      <c r="D8659" s="4">
        <v>1.6608805768286485</v>
      </c>
      <c r="E8659" t="str">
        <f t="shared" si="270"/>
        <v>Aug</v>
      </c>
      <c r="F8659" t="str">
        <f t="shared" si="271"/>
        <v>2028</v>
      </c>
    </row>
    <row r="8660" spans="1:6" x14ac:dyDescent="0.25">
      <c r="A8660" s="5" t="s">
        <v>250</v>
      </c>
      <c r="B8660" s="3" t="s">
        <v>190</v>
      </c>
      <c r="C8660" s="3" t="s">
        <v>218</v>
      </c>
      <c r="D8660" s="4">
        <v>1.5936872754839211</v>
      </c>
      <c r="E8660" t="str">
        <f t="shared" si="270"/>
        <v>Sep</v>
      </c>
      <c r="F8660" t="str">
        <f t="shared" si="271"/>
        <v>2028</v>
      </c>
    </row>
    <row r="8661" spans="1:6" x14ac:dyDescent="0.25">
      <c r="A8661" s="5" t="s">
        <v>250</v>
      </c>
      <c r="B8661" s="3" t="s">
        <v>190</v>
      </c>
      <c r="C8661" s="3" t="s">
        <v>219</v>
      </c>
      <c r="D8661" s="4">
        <v>1.5290783318832215</v>
      </c>
      <c r="E8661" t="str">
        <f t="shared" si="270"/>
        <v>Oct</v>
      </c>
      <c r="F8661" t="str">
        <f t="shared" si="271"/>
        <v>2028</v>
      </c>
    </row>
    <row r="8662" spans="1:6" x14ac:dyDescent="0.25">
      <c r="A8662" s="5" t="s">
        <v>250</v>
      </c>
      <c r="B8662" s="3" t="s">
        <v>190</v>
      </c>
      <c r="C8662" s="3" t="s">
        <v>220</v>
      </c>
      <c r="D8662" s="4">
        <v>1.46705374602655</v>
      </c>
      <c r="E8662" t="str">
        <f t="shared" si="270"/>
        <v>Nov</v>
      </c>
      <c r="F8662" t="str">
        <f t="shared" si="271"/>
        <v>2028</v>
      </c>
    </row>
    <row r="8663" spans="1:6" x14ac:dyDescent="0.25">
      <c r="A8663" s="5" t="s">
        <v>250</v>
      </c>
      <c r="B8663" s="3" t="s">
        <v>190</v>
      </c>
      <c r="C8663" s="3" t="s">
        <v>221</v>
      </c>
      <c r="D8663" s="4">
        <v>1.9813409370881177E-2</v>
      </c>
      <c r="E8663" t="str">
        <f t="shared" si="270"/>
        <v>Dec</v>
      </c>
      <c r="F8663" t="str">
        <f t="shared" si="271"/>
        <v>2028</v>
      </c>
    </row>
    <row r="8664" spans="1:6" x14ac:dyDescent="0.25">
      <c r="A8664" s="5" t="s">
        <v>250</v>
      </c>
      <c r="B8664" s="3" t="s">
        <v>190</v>
      </c>
      <c r="C8664" s="3" t="s">
        <v>222</v>
      </c>
      <c r="D8664" s="4">
        <v>1.895195678953852E-2</v>
      </c>
      <c r="E8664" t="str">
        <f t="shared" si="270"/>
        <v>Jan</v>
      </c>
      <c r="F8664" t="str">
        <f t="shared" si="271"/>
        <v>2029</v>
      </c>
    </row>
    <row r="8665" spans="1:6" x14ac:dyDescent="0.25">
      <c r="A8665" s="5" t="s">
        <v>250</v>
      </c>
      <c r="B8665" s="3" t="s">
        <v>190</v>
      </c>
      <c r="C8665" s="3" t="s">
        <v>223</v>
      </c>
      <c r="D8665" s="4">
        <v>1.8090504208195857E-2</v>
      </c>
      <c r="E8665" t="str">
        <f t="shared" si="270"/>
        <v>Feb</v>
      </c>
      <c r="F8665" t="str">
        <f t="shared" si="271"/>
        <v>2029</v>
      </c>
    </row>
    <row r="8666" spans="1:6" x14ac:dyDescent="0.25">
      <c r="A8666" s="5" t="s">
        <v>250</v>
      </c>
      <c r="B8666" s="3" t="s">
        <v>190</v>
      </c>
      <c r="C8666" s="3" t="s">
        <v>224</v>
      </c>
      <c r="D8666" s="4">
        <v>1.636759904551054E-2</v>
      </c>
      <c r="E8666" t="str">
        <f t="shared" si="270"/>
        <v>Mar</v>
      </c>
      <c r="F8666" t="str">
        <f t="shared" si="271"/>
        <v>2029</v>
      </c>
    </row>
    <row r="8667" spans="1:6" x14ac:dyDescent="0.25">
      <c r="A8667" s="5" t="s">
        <v>250</v>
      </c>
      <c r="B8667" s="3" t="s">
        <v>190</v>
      </c>
      <c r="C8667" s="3" t="s">
        <v>225</v>
      </c>
      <c r="D8667" s="4">
        <v>1.5506146464167878E-2</v>
      </c>
      <c r="E8667" t="str">
        <f t="shared" si="270"/>
        <v>Apr</v>
      </c>
      <c r="F8667" t="str">
        <f t="shared" si="271"/>
        <v>2029</v>
      </c>
    </row>
    <row r="8668" spans="1:6" x14ac:dyDescent="0.25">
      <c r="A8668" s="5" t="s">
        <v>250</v>
      </c>
      <c r="B8668" s="3" t="s">
        <v>190</v>
      </c>
      <c r="C8668" s="3" t="s">
        <v>226</v>
      </c>
      <c r="D8668" s="4">
        <v>1.4644693882825218E-2</v>
      </c>
      <c r="E8668" t="str">
        <f t="shared" si="270"/>
        <v>May</v>
      </c>
      <c r="F8668" t="str">
        <f t="shared" si="271"/>
        <v>2029</v>
      </c>
    </row>
    <row r="8669" spans="1:6" x14ac:dyDescent="0.25">
      <c r="A8669" s="5" t="s">
        <v>250</v>
      </c>
      <c r="B8669" s="3" t="s">
        <v>190</v>
      </c>
      <c r="C8669" s="3" t="s">
        <v>227</v>
      </c>
      <c r="D8669" s="4">
        <v>1.3783241301482559E-2</v>
      </c>
      <c r="E8669" t="str">
        <f t="shared" si="270"/>
        <v>Jun</v>
      </c>
      <c r="F8669" t="str">
        <f t="shared" si="271"/>
        <v>2029</v>
      </c>
    </row>
    <row r="8670" spans="1:6" x14ac:dyDescent="0.25">
      <c r="A8670" s="5" t="s">
        <v>250</v>
      </c>
      <c r="B8670" s="3" t="s">
        <v>228</v>
      </c>
      <c r="C8670" s="3" t="s">
        <v>7</v>
      </c>
      <c r="D8670" s="4">
        <v>646509.28136991593</v>
      </c>
      <c r="E8670" t="str">
        <f t="shared" si="270"/>
        <v>Apr</v>
      </c>
      <c r="F8670" t="str">
        <f t="shared" si="271"/>
        <v>2011</v>
      </c>
    </row>
    <row r="8671" spans="1:6" x14ac:dyDescent="0.25">
      <c r="A8671" s="5" t="s">
        <v>250</v>
      </c>
      <c r="B8671" s="3" t="s">
        <v>228</v>
      </c>
      <c r="C8671" s="3" t="s">
        <v>8</v>
      </c>
      <c r="D8671" s="4">
        <v>1033357.4334209909</v>
      </c>
      <c r="E8671" t="str">
        <f t="shared" si="270"/>
        <v>May</v>
      </c>
      <c r="F8671" t="str">
        <f t="shared" si="271"/>
        <v>2011</v>
      </c>
    </row>
    <row r="8672" spans="1:6" x14ac:dyDescent="0.25">
      <c r="A8672" s="5" t="s">
        <v>250</v>
      </c>
      <c r="B8672" s="3" t="s">
        <v>228</v>
      </c>
      <c r="C8672" s="3" t="s">
        <v>9</v>
      </c>
      <c r="D8672" s="4">
        <v>763656.41313767631</v>
      </c>
      <c r="E8672" t="str">
        <f t="shared" si="270"/>
        <v>Jun</v>
      </c>
      <c r="F8672" t="str">
        <f t="shared" si="271"/>
        <v>2011</v>
      </c>
    </row>
    <row r="8673" spans="1:6" x14ac:dyDescent="0.25">
      <c r="A8673" s="5" t="s">
        <v>250</v>
      </c>
      <c r="B8673" s="3" t="s">
        <v>228</v>
      </c>
      <c r="C8673" s="3" t="s">
        <v>10</v>
      </c>
      <c r="D8673" s="4">
        <v>636668.34401536384</v>
      </c>
      <c r="E8673" t="str">
        <f t="shared" si="270"/>
        <v>Jul</v>
      </c>
      <c r="F8673" t="str">
        <f t="shared" si="271"/>
        <v>2011</v>
      </c>
    </row>
    <row r="8674" spans="1:6" x14ac:dyDescent="0.25">
      <c r="A8674" s="5" t="s">
        <v>250</v>
      </c>
      <c r="B8674" s="3" t="s">
        <v>228</v>
      </c>
      <c r="C8674" s="3" t="s">
        <v>11</v>
      </c>
      <c r="D8674" s="4">
        <v>550750.53732849914</v>
      </c>
      <c r="E8674" t="str">
        <f t="shared" si="270"/>
        <v>Aug</v>
      </c>
      <c r="F8674" t="str">
        <f t="shared" si="271"/>
        <v>2011</v>
      </c>
    </row>
    <row r="8675" spans="1:6" x14ac:dyDescent="0.25">
      <c r="A8675" s="5" t="s">
        <v>250</v>
      </c>
      <c r="B8675" s="3" t="s">
        <v>228</v>
      </c>
      <c r="C8675" s="3" t="s">
        <v>12</v>
      </c>
      <c r="D8675" s="4">
        <v>498226.68038508063</v>
      </c>
      <c r="E8675" t="str">
        <f t="shared" si="270"/>
        <v>Sep</v>
      </c>
      <c r="F8675" t="str">
        <f t="shared" si="271"/>
        <v>2011</v>
      </c>
    </row>
    <row r="8676" spans="1:6" x14ac:dyDescent="0.25">
      <c r="A8676" s="5" t="s">
        <v>250</v>
      </c>
      <c r="B8676" s="3" t="s">
        <v>228</v>
      </c>
      <c r="C8676" s="3" t="s">
        <v>13</v>
      </c>
      <c r="D8676" s="4">
        <v>442528.96889078157</v>
      </c>
      <c r="E8676" t="str">
        <f t="shared" si="270"/>
        <v>Oct</v>
      </c>
      <c r="F8676" t="str">
        <f t="shared" si="271"/>
        <v>2011</v>
      </c>
    </row>
    <row r="8677" spans="1:6" x14ac:dyDescent="0.25">
      <c r="A8677" s="5" t="s">
        <v>250</v>
      </c>
      <c r="B8677" s="3" t="s">
        <v>228</v>
      </c>
      <c r="C8677" s="3" t="s">
        <v>14</v>
      </c>
      <c r="D8677" s="4">
        <v>411656.18520990503</v>
      </c>
      <c r="E8677" t="str">
        <f t="shared" si="270"/>
        <v>Nov</v>
      </c>
      <c r="F8677" t="str">
        <f t="shared" si="271"/>
        <v>2011</v>
      </c>
    </row>
    <row r="8678" spans="1:6" x14ac:dyDescent="0.25">
      <c r="A8678" s="5" t="s">
        <v>250</v>
      </c>
      <c r="B8678" s="3" t="s">
        <v>228</v>
      </c>
      <c r="C8678" s="3" t="s">
        <v>15</v>
      </c>
      <c r="D8678" s="4">
        <v>344638.70553423767</v>
      </c>
      <c r="E8678" t="str">
        <f t="shared" si="270"/>
        <v>Dec</v>
      </c>
      <c r="F8678" t="str">
        <f t="shared" si="271"/>
        <v>2011</v>
      </c>
    </row>
    <row r="8679" spans="1:6" x14ac:dyDescent="0.25">
      <c r="A8679" s="5" t="s">
        <v>250</v>
      </c>
      <c r="B8679" s="3" t="s">
        <v>228</v>
      </c>
      <c r="C8679" s="3" t="s">
        <v>16</v>
      </c>
      <c r="D8679" s="4">
        <v>324760.9121089002</v>
      </c>
      <c r="E8679" t="str">
        <f t="shared" si="270"/>
        <v>Jan</v>
      </c>
      <c r="F8679" t="str">
        <f t="shared" si="271"/>
        <v>2012</v>
      </c>
    </row>
    <row r="8680" spans="1:6" x14ac:dyDescent="0.25">
      <c r="A8680" s="5" t="s">
        <v>250</v>
      </c>
      <c r="B8680" s="3" t="s">
        <v>228</v>
      </c>
      <c r="C8680" s="3" t="s">
        <v>17</v>
      </c>
      <c r="D8680" s="4">
        <v>291989.52796874929</v>
      </c>
      <c r="E8680" t="str">
        <f t="shared" si="270"/>
        <v>Feb</v>
      </c>
      <c r="F8680" t="str">
        <f t="shared" si="271"/>
        <v>2012</v>
      </c>
    </row>
    <row r="8681" spans="1:6" x14ac:dyDescent="0.25">
      <c r="A8681" s="5" t="s">
        <v>250</v>
      </c>
      <c r="B8681" s="3" t="s">
        <v>228</v>
      </c>
      <c r="C8681" s="3" t="s">
        <v>18</v>
      </c>
      <c r="D8681" s="4">
        <v>268036.41560651636</v>
      </c>
      <c r="E8681" t="str">
        <f t="shared" si="270"/>
        <v>Mar</v>
      </c>
      <c r="F8681" t="str">
        <f t="shared" si="271"/>
        <v>2012</v>
      </c>
    </row>
    <row r="8682" spans="1:6" x14ac:dyDescent="0.25">
      <c r="A8682" s="5" t="s">
        <v>250</v>
      </c>
      <c r="B8682" s="3" t="s">
        <v>228</v>
      </c>
      <c r="C8682" s="3" t="s">
        <v>19</v>
      </c>
      <c r="D8682" s="4">
        <v>267032.82318684174</v>
      </c>
      <c r="E8682" t="str">
        <f t="shared" si="270"/>
        <v>Apr</v>
      </c>
      <c r="F8682" t="str">
        <f t="shared" si="271"/>
        <v>2012</v>
      </c>
    </row>
    <row r="8683" spans="1:6" x14ac:dyDescent="0.25">
      <c r="A8683" s="5" t="s">
        <v>250</v>
      </c>
      <c r="B8683" s="3" t="s">
        <v>228</v>
      </c>
      <c r="C8683" s="3" t="s">
        <v>20</v>
      </c>
      <c r="D8683" s="4">
        <v>252592.50027530617</v>
      </c>
      <c r="E8683" t="str">
        <f t="shared" si="270"/>
        <v>May</v>
      </c>
      <c r="F8683" t="str">
        <f t="shared" si="271"/>
        <v>2012</v>
      </c>
    </row>
    <row r="8684" spans="1:6" x14ac:dyDescent="0.25">
      <c r="A8684" s="5" t="s">
        <v>250</v>
      </c>
      <c r="B8684" s="3" t="s">
        <v>228</v>
      </c>
      <c r="C8684" s="3" t="s">
        <v>21</v>
      </c>
      <c r="D8684" s="4">
        <v>235090.78018997953</v>
      </c>
      <c r="E8684" t="str">
        <f t="shared" si="270"/>
        <v>Jun</v>
      </c>
      <c r="F8684" t="str">
        <f t="shared" si="271"/>
        <v>2012</v>
      </c>
    </row>
    <row r="8685" spans="1:6" x14ac:dyDescent="0.25">
      <c r="A8685" s="5" t="s">
        <v>250</v>
      </c>
      <c r="B8685" s="3" t="s">
        <v>228</v>
      </c>
      <c r="C8685" s="3" t="s">
        <v>22</v>
      </c>
      <c r="D8685" s="4">
        <v>213576.95888041591</v>
      </c>
      <c r="E8685" t="str">
        <f t="shared" si="270"/>
        <v>Jul</v>
      </c>
      <c r="F8685" t="str">
        <f t="shared" si="271"/>
        <v>2012</v>
      </c>
    </row>
    <row r="8686" spans="1:6" x14ac:dyDescent="0.25">
      <c r="A8686" s="5" t="s">
        <v>250</v>
      </c>
      <c r="B8686" s="3" t="s">
        <v>228</v>
      </c>
      <c r="C8686" s="3" t="s">
        <v>23</v>
      </c>
      <c r="D8686" s="4">
        <v>204336.99999598836</v>
      </c>
      <c r="E8686" t="str">
        <f t="shared" si="270"/>
        <v>Aug</v>
      </c>
      <c r="F8686" t="str">
        <f t="shared" si="271"/>
        <v>2012</v>
      </c>
    </row>
    <row r="8687" spans="1:6" x14ac:dyDescent="0.25">
      <c r="A8687" s="5" t="s">
        <v>250</v>
      </c>
      <c r="B8687" s="3" t="s">
        <v>228</v>
      </c>
      <c r="C8687" s="3" t="s">
        <v>24</v>
      </c>
      <c r="D8687" s="4">
        <v>195488.37436174694</v>
      </c>
      <c r="E8687" t="str">
        <f t="shared" si="270"/>
        <v>Sep</v>
      </c>
      <c r="F8687" t="str">
        <f t="shared" si="271"/>
        <v>2012</v>
      </c>
    </row>
    <row r="8688" spans="1:6" x14ac:dyDescent="0.25">
      <c r="A8688" s="5" t="s">
        <v>250</v>
      </c>
      <c r="B8688" s="3" t="s">
        <v>228</v>
      </c>
      <c r="C8688" s="3" t="s">
        <v>25</v>
      </c>
      <c r="D8688" s="4">
        <v>173512.93272748031</v>
      </c>
      <c r="E8688" t="str">
        <f t="shared" si="270"/>
        <v>Oct</v>
      </c>
      <c r="F8688" t="str">
        <f t="shared" si="271"/>
        <v>2012</v>
      </c>
    </row>
    <row r="8689" spans="1:6" x14ac:dyDescent="0.25">
      <c r="A8689" s="5" t="s">
        <v>250</v>
      </c>
      <c r="B8689" s="3" t="s">
        <v>228</v>
      </c>
      <c r="C8689" s="3" t="s">
        <v>26</v>
      </c>
      <c r="D8689" s="4">
        <v>165353.88481700336</v>
      </c>
      <c r="E8689" t="str">
        <f t="shared" si="270"/>
        <v>Nov</v>
      </c>
      <c r="F8689" t="str">
        <f t="shared" si="271"/>
        <v>2012</v>
      </c>
    </row>
    <row r="8690" spans="1:6" x14ac:dyDescent="0.25">
      <c r="A8690" s="5" t="s">
        <v>250</v>
      </c>
      <c r="B8690" s="3" t="s">
        <v>228</v>
      </c>
      <c r="C8690" s="3" t="s">
        <v>27</v>
      </c>
      <c r="D8690" s="4">
        <v>154171.76695661983</v>
      </c>
      <c r="E8690" t="str">
        <f t="shared" si="270"/>
        <v>Dec</v>
      </c>
      <c r="F8690" t="str">
        <f t="shared" si="271"/>
        <v>2012</v>
      </c>
    </row>
    <row r="8691" spans="1:6" x14ac:dyDescent="0.25">
      <c r="A8691" s="5" t="s">
        <v>250</v>
      </c>
      <c r="B8691" s="3" t="s">
        <v>228</v>
      </c>
      <c r="C8691" s="3" t="s">
        <v>28</v>
      </c>
      <c r="D8691" s="4">
        <v>144047.49046252854</v>
      </c>
      <c r="E8691" t="str">
        <f t="shared" si="270"/>
        <v>Jan</v>
      </c>
      <c r="F8691" t="str">
        <f t="shared" si="271"/>
        <v>2013</v>
      </c>
    </row>
    <row r="8692" spans="1:6" x14ac:dyDescent="0.25">
      <c r="A8692" s="5" t="s">
        <v>250</v>
      </c>
      <c r="B8692" s="3" t="s">
        <v>228</v>
      </c>
      <c r="C8692" s="3" t="s">
        <v>29</v>
      </c>
      <c r="D8692" s="4">
        <v>135596.96782169223</v>
      </c>
      <c r="E8692" t="str">
        <f t="shared" si="270"/>
        <v>Feb</v>
      </c>
      <c r="F8692" t="str">
        <f t="shared" si="271"/>
        <v>2013</v>
      </c>
    </row>
    <row r="8693" spans="1:6" x14ac:dyDescent="0.25">
      <c r="A8693" s="5" t="s">
        <v>250</v>
      </c>
      <c r="B8693" s="3" t="s">
        <v>228</v>
      </c>
      <c r="C8693" s="3" t="s">
        <v>30</v>
      </c>
      <c r="D8693" s="4">
        <v>124711.97752137179</v>
      </c>
      <c r="E8693" t="str">
        <f t="shared" si="270"/>
        <v>Mar</v>
      </c>
      <c r="F8693" t="str">
        <f t="shared" si="271"/>
        <v>2013</v>
      </c>
    </row>
    <row r="8694" spans="1:6" x14ac:dyDescent="0.25">
      <c r="A8694" s="5" t="s">
        <v>250</v>
      </c>
      <c r="B8694" s="3" t="s">
        <v>228</v>
      </c>
      <c r="C8694" s="3" t="s">
        <v>31</v>
      </c>
      <c r="D8694" s="4">
        <v>134396.81199959081</v>
      </c>
      <c r="E8694" t="str">
        <f t="shared" si="270"/>
        <v>Apr</v>
      </c>
      <c r="F8694" t="str">
        <f t="shared" si="271"/>
        <v>2013</v>
      </c>
    </row>
    <row r="8695" spans="1:6" x14ac:dyDescent="0.25">
      <c r="A8695" s="5" t="s">
        <v>250</v>
      </c>
      <c r="B8695" s="3" t="s">
        <v>228</v>
      </c>
      <c r="C8695" s="3" t="s">
        <v>32</v>
      </c>
      <c r="D8695" s="4">
        <v>126111.64579065581</v>
      </c>
      <c r="E8695" t="str">
        <f t="shared" si="270"/>
        <v>May</v>
      </c>
      <c r="F8695" t="str">
        <f t="shared" si="271"/>
        <v>2013</v>
      </c>
    </row>
    <row r="8696" spans="1:6" x14ac:dyDescent="0.25">
      <c r="A8696" s="5" t="s">
        <v>250</v>
      </c>
      <c r="B8696" s="3" t="s">
        <v>228</v>
      </c>
      <c r="C8696" s="3" t="s">
        <v>33</v>
      </c>
      <c r="D8696" s="4">
        <v>117421.64646454518</v>
      </c>
      <c r="E8696" t="str">
        <f t="shared" si="270"/>
        <v>Jun</v>
      </c>
      <c r="F8696" t="str">
        <f t="shared" si="271"/>
        <v>2013</v>
      </c>
    </row>
    <row r="8697" spans="1:6" x14ac:dyDescent="0.25">
      <c r="A8697" s="5" t="s">
        <v>250</v>
      </c>
      <c r="B8697" s="3" t="s">
        <v>228</v>
      </c>
      <c r="C8697" s="3" t="s">
        <v>34</v>
      </c>
      <c r="D8697" s="4">
        <v>110798.50690594401</v>
      </c>
      <c r="E8697" t="str">
        <f t="shared" si="270"/>
        <v>Jul</v>
      </c>
      <c r="F8697" t="str">
        <f t="shared" si="271"/>
        <v>2013</v>
      </c>
    </row>
    <row r="8698" spans="1:6" x14ac:dyDescent="0.25">
      <c r="A8698" s="5" t="s">
        <v>250</v>
      </c>
      <c r="B8698" s="3" t="s">
        <v>228</v>
      </c>
      <c r="C8698" s="3" t="s">
        <v>35</v>
      </c>
      <c r="D8698" s="4">
        <v>103568.78353642995</v>
      </c>
      <c r="E8698" t="str">
        <f t="shared" si="270"/>
        <v>Aug</v>
      </c>
      <c r="F8698" t="str">
        <f t="shared" si="271"/>
        <v>2013</v>
      </c>
    </row>
    <row r="8699" spans="1:6" x14ac:dyDescent="0.25">
      <c r="A8699" s="5" t="s">
        <v>250</v>
      </c>
      <c r="B8699" s="3" t="s">
        <v>228</v>
      </c>
      <c r="C8699" s="3" t="s">
        <v>36</v>
      </c>
      <c r="D8699" s="4">
        <v>97850.031556384653</v>
      </c>
      <c r="E8699" t="str">
        <f t="shared" si="270"/>
        <v>Sep</v>
      </c>
      <c r="F8699" t="str">
        <f t="shared" si="271"/>
        <v>2013</v>
      </c>
    </row>
    <row r="8700" spans="1:6" x14ac:dyDescent="0.25">
      <c r="A8700" s="5" t="s">
        <v>250</v>
      </c>
      <c r="B8700" s="3" t="s">
        <v>228</v>
      </c>
      <c r="C8700" s="3" t="s">
        <v>37</v>
      </c>
      <c r="D8700" s="4">
        <v>93772.48497800366</v>
      </c>
      <c r="E8700" t="str">
        <f t="shared" si="270"/>
        <v>Oct</v>
      </c>
      <c r="F8700" t="str">
        <f t="shared" si="271"/>
        <v>2013</v>
      </c>
    </row>
    <row r="8701" spans="1:6" x14ac:dyDescent="0.25">
      <c r="A8701" s="5" t="s">
        <v>250</v>
      </c>
      <c r="B8701" s="3" t="s">
        <v>228</v>
      </c>
      <c r="C8701" s="3" t="s">
        <v>38</v>
      </c>
      <c r="D8701" s="4">
        <v>90183.549810034179</v>
      </c>
      <c r="E8701" t="str">
        <f t="shared" si="270"/>
        <v>Nov</v>
      </c>
      <c r="F8701" t="str">
        <f t="shared" si="271"/>
        <v>2013</v>
      </c>
    </row>
    <row r="8702" spans="1:6" x14ac:dyDescent="0.25">
      <c r="A8702" s="5" t="s">
        <v>250</v>
      </c>
      <c r="B8702" s="3" t="s">
        <v>228</v>
      </c>
      <c r="C8702" s="3" t="s">
        <v>39</v>
      </c>
      <c r="D8702" s="4">
        <v>85485.106901995983</v>
      </c>
      <c r="E8702" t="str">
        <f t="shared" si="270"/>
        <v>Dec</v>
      </c>
      <c r="F8702" t="str">
        <f t="shared" si="271"/>
        <v>2013</v>
      </c>
    </row>
    <row r="8703" spans="1:6" x14ac:dyDescent="0.25">
      <c r="A8703" s="5" t="s">
        <v>250</v>
      </c>
      <c r="B8703" s="3" t="s">
        <v>228</v>
      </c>
      <c r="C8703" s="3" t="s">
        <v>40</v>
      </c>
      <c r="D8703" s="4">
        <v>82124.403516095364</v>
      </c>
      <c r="E8703" t="str">
        <f t="shared" si="270"/>
        <v>Jan</v>
      </c>
      <c r="F8703" t="str">
        <f t="shared" si="271"/>
        <v>2014</v>
      </c>
    </row>
    <row r="8704" spans="1:6" x14ac:dyDescent="0.25">
      <c r="A8704" s="5" t="s">
        <v>250</v>
      </c>
      <c r="B8704" s="3" t="s">
        <v>228</v>
      </c>
      <c r="C8704" s="3" t="s">
        <v>41</v>
      </c>
      <c r="D8704" s="4">
        <v>80579.788447342842</v>
      </c>
      <c r="E8704" t="str">
        <f t="shared" si="270"/>
        <v>Feb</v>
      </c>
      <c r="F8704" t="str">
        <f t="shared" si="271"/>
        <v>2014</v>
      </c>
    </row>
    <row r="8705" spans="1:6" x14ac:dyDescent="0.25">
      <c r="A8705" s="5" t="s">
        <v>250</v>
      </c>
      <c r="B8705" s="3" t="s">
        <v>228</v>
      </c>
      <c r="C8705" s="3" t="s">
        <v>42</v>
      </c>
      <c r="D8705" s="4">
        <v>75857.341850177036</v>
      </c>
      <c r="E8705" t="str">
        <f t="shared" si="270"/>
        <v>Mar</v>
      </c>
      <c r="F8705" t="str">
        <f t="shared" si="271"/>
        <v>2014</v>
      </c>
    </row>
    <row r="8706" spans="1:6" x14ac:dyDescent="0.25">
      <c r="A8706" s="5" t="s">
        <v>250</v>
      </c>
      <c r="B8706" s="3" t="s">
        <v>228</v>
      </c>
      <c r="C8706" s="3" t="s">
        <v>43</v>
      </c>
      <c r="D8706" s="4">
        <v>87135.864928334893</v>
      </c>
      <c r="E8706" t="str">
        <f t="shared" si="270"/>
        <v>Apr</v>
      </c>
      <c r="F8706" t="str">
        <f t="shared" si="271"/>
        <v>2014</v>
      </c>
    </row>
    <row r="8707" spans="1:6" x14ac:dyDescent="0.25">
      <c r="A8707" s="5" t="s">
        <v>250</v>
      </c>
      <c r="B8707" s="3" t="s">
        <v>228</v>
      </c>
      <c r="C8707" s="3" t="s">
        <v>44</v>
      </c>
      <c r="D8707" s="4">
        <v>84519.869194155035</v>
      </c>
      <c r="E8707" t="str">
        <f t="shared" ref="E8707:E8770" si="272">MID(C8707,1,3)</f>
        <v>May</v>
      </c>
      <c r="F8707" t="str">
        <f t="shared" ref="F8707:F8770" si="273">MID(C8707,5,4)</f>
        <v>2014</v>
      </c>
    </row>
    <row r="8708" spans="1:6" x14ac:dyDescent="0.25">
      <c r="A8708" s="5" t="s">
        <v>250</v>
      </c>
      <c r="B8708" s="3" t="s">
        <v>228</v>
      </c>
      <c r="C8708" s="3" t="s">
        <v>45</v>
      </c>
      <c r="D8708" s="4">
        <v>80678.942245957631</v>
      </c>
      <c r="E8708" t="str">
        <f t="shared" si="272"/>
        <v>Jun</v>
      </c>
      <c r="F8708" t="str">
        <f t="shared" si="273"/>
        <v>2014</v>
      </c>
    </row>
    <row r="8709" spans="1:6" x14ac:dyDescent="0.25">
      <c r="A8709" s="5" t="s">
        <v>250</v>
      </c>
      <c r="B8709" s="3" t="s">
        <v>228</v>
      </c>
      <c r="C8709" s="3" t="s">
        <v>46</v>
      </c>
      <c r="D8709" s="4">
        <v>84245.461604899945</v>
      </c>
      <c r="E8709" t="str">
        <f t="shared" si="272"/>
        <v>Jul</v>
      </c>
      <c r="F8709" t="str">
        <f t="shared" si="273"/>
        <v>2014</v>
      </c>
    </row>
    <row r="8710" spans="1:6" x14ac:dyDescent="0.25">
      <c r="A8710" s="5" t="s">
        <v>250</v>
      </c>
      <c r="B8710" s="3" t="s">
        <v>228</v>
      </c>
      <c r="C8710" s="3" t="s">
        <v>47</v>
      </c>
      <c r="D8710" s="4">
        <v>86024.229030405811</v>
      </c>
      <c r="E8710" t="str">
        <f t="shared" si="272"/>
        <v>Aug</v>
      </c>
      <c r="F8710" t="str">
        <f t="shared" si="273"/>
        <v>2014</v>
      </c>
    </row>
    <row r="8711" spans="1:6" x14ac:dyDescent="0.25">
      <c r="A8711" s="5" t="s">
        <v>250</v>
      </c>
      <c r="B8711" s="3" t="s">
        <v>228</v>
      </c>
      <c r="C8711" s="3" t="s">
        <v>48</v>
      </c>
      <c r="D8711" s="4">
        <v>84751.198502163112</v>
      </c>
      <c r="E8711" t="str">
        <f t="shared" si="272"/>
        <v>Sep</v>
      </c>
      <c r="F8711" t="str">
        <f t="shared" si="273"/>
        <v>2014</v>
      </c>
    </row>
    <row r="8712" spans="1:6" x14ac:dyDescent="0.25">
      <c r="A8712" s="5" t="s">
        <v>250</v>
      </c>
      <c r="B8712" s="3" t="s">
        <v>228</v>
      </c>
      <c r="C8712" s="3" t="s">
        <v>49</v>
      </c>
      <c r="D8712" s="4">
        <v>83605.464918218859</v>
      </c>
      <c r="E8712" t="str">
        <f t="shared" si="272"/>
        <v>Oct</v>
      </c>
      <c r="F8712" t="str">
        <f t="shared" si="273"/>
        <v>2014</v>
      </c>
    </row>
    <row r="8713" spans="1:6" x14ac:dyDescent="0.25">
      <c r="A8713" s="5" t="s">
        <v>250</v>
      </c>
      <c r="B8713" s="3" t="s">
        <v>228</v>
      </c>
      <c r="C8713" s="3" t="s">
        <v>50</v>
      </c>
      <c r="D8713" s="4">
        <v>83149.402129849332</v>
      </c>
      <c r="E8713" t="str">
        <f t="shared" si="272"/>
        <v>Nov</v>
      </c>
      <c r="F8713" t="str">
        <f t="shared" si="273"/>
        <v>2014</v>
      </c>
    </row>
    <row r="8714" spans="1:6" x14ac:dyDescent="0.25">
      <c r="A8714" s="5" t="s">
        <v>250</v>
      </c>
      <c r="B8714" s="3" t="s">
        <v>228</v>
      </c>
      <c r="C8714" s="3" t="s">
        <v>51</v>
      </c>
      <c r="D8714" s="4">
        <v>83834.943295986493</v>
      </c>
      <c r="E8714" t="str">
        <f t="shared" si="272"/>
        <v>Dec</v>
      </c>
      <c r="F8714" t="str">
        <f t="shared" si="273"/>
        <v>2014</v>
      </c>
    </row>
    <row r="8715" spans="1:6" x14ac:dyDescent="0.25">
      <c r="A8715" s="5" t="s">
        <v>250</v>
      </c>
      <c r="B8715" s="3" t="s">
        <v>228</v>
      </c>
      <c r="C8715" s="3" t="s">
        <v>52</v>
      </c>
      <c r="D8715" s="4">
        <v>85621.886359702097</v>
      </c>
      <c r="E8715" t="str">
        <f t="shared" si="272"/>
        <v>Jan</v>
      </c>
      <c r="F8715" t="str">
        <f t="shared" si="273"/>
        <v>2015</v>
      </c>
    </row>
    <row r="8716" spans="1:6" x14ac:dyDescent="0.25">
      <c r="A8716" s="5" t="s">
        <v>250</v>
      </c>
      <c r="B8716" s="3" t="s">
        <v>228</v>
      </c>
      <c r="C8716" s="3" t="s">
        <v>53</v>
      </c>
      <c r="D8716" s="4">
        <v>88444.701419892663</v>
      </c>
      <c r="E8716" t="str">
        <f t="shared" si="272"/>
        <v>Feb</v>
      </c>
      <c r="F8716" t="str">
        <f t="shared" si="273"/>
        <v>2015</v>
      </c>
    </row>
    <row r="8717" spans="1:6" x14ac:dyDescent="0.25">
      <c r="A8717" s="5" t="s">
        <v>250</v>
      </c>
      <c r="B8717" s="3" t="s">
        <v>228</v>
      </c>
      <c r="C8717" s="3" t="s">
        <v>54</v>
      </c>
      <c r="D8717" s="4">
        <v>88230.176793589068</v>
      </c>
      <c r="E8717" t="str">
        <f t="shared" si="272"/>
        <v>Mar</v>
      </c>
      <c r="F8717" t="str">
        <f t="shared" si="273"/>
        <v>2015</v>
      </c>
    </row>
    <row r="8718" spans="1:6" x14ac:dyDescent="0.25">
      <c r="A8718" s="5" t="s">
        <v>250</v>
      </c>
      <c r="B8718" s="3" t="s">
        <v>228</v>
      </c>
      <c r="C8718" s="3" t="s">
        <v>55</v>
      </c>
      <c r="D8718" s="4">
        <v>86934.925716551094</v>
      </c>
      <c r="E8718" t="str">
        <f t="shared" si="272"/>
        <v>Apr</v>
      </c>
      <c r="F8718" t="str">
        <f t="shared" si="273"/>
        <v>2015</v>
      </c>
    </row>
    <row r="8719" spans="1:6" x14ac:dyDescent="0.25">
      <c r="A8719" s="5" t="s">
        <v>250</v>
      </c>
      <c r="B8719" s="3" t="s">
        <v>228</v>
      </c>
      <c r="C8719" s="3" t="s">
        <v>56</v>
      </c>
      <c r="D8719" s="4">
        <v>83888.714513478291</v>
      </c>
      <c r="E8719" t="str">
        <f t="shared" si="272"/>
        <v>May</v>
      </c>
      <c r="F8719" t="str">
        <f t="shared" si="273"/>
        <v>2015</v>
      </c>
    </row>
    <row r="8720" spans="1:6" x14ac:dyDescent="0.25">
      <c r="A8720" s="5" t="s">
        <v>250</v>
      </c>
      <c r="B8720" s="3" t="s">
        <v>228</v>
      </c>
      <c r="C8720" s="3" t="s">
        <v>57</v>
      </c>
      <c r="D8720" s="4">
        <v>80203.153051573448</v>
      </c>
      <c r="E8720" t="str">
        <f t="shared" si="272"/>
        <v>Jun</v>
      </c>
      <c r="F8720" t="str">
        <f t="shared" si="273"/>
        <v>2015</v>
      </c>
    </row>
    <row r="8721" spans="1:6" x14ac:dyDescent="0.25">
      <c r="A8721" s="5" t="s">
        <v>250</v>
      </c>
      <c r="B8721" s="3" t="s">
        <v>228</v>
      </c>
      <c r="C8721" s="3" t="s">
        <v>58</v>
      </c>
      <c r="D8721" s="4">
        <v>77192.022642174124</v>
      </c>
      <c r="E8721" t="str">
        <f t="shared" si="272"/>
        <v>Jul</v>
      </c>
      <c r="F8721" t="str">
        <f t="shared" si="273"/>
        <v>2015</v>
      </c>
    </row>
    <row r="8722" spans="1:6" x14ac:dyDescent="0.25">
      <c r="A8722" s="5" t="s">
        <v>250</v>
      </c>
      <c r="B8722" s="3" t="s">
        <v>228</v>
      </c>
      <c r="C8722" s="3" t="s">
        <v>59</v>
      </c>
      <c r="D8722" s="4">
        <v>74139.677199152327</v>
      </c>
      <c r="E8722" t="str">
        <f t="shared" si="272"/>
        <v>Aug</v>
      </c>
      <c r="F8722" t="str">
        <f t="shared" si="273"/>
        <v>2015</v>
      </c>
    </row>
    <row r="8723" spans="1:6" x14ac:dyDescent="0.25">
      <c r="A8723" s="5" t="s">
        <v>250</v>
      </c>
      <c r="B8723" s="3" t="s">
        <v>228</v>
      </c>
      <c r="C8723" s="3" t="s">
        <v>60</v>
      </c>
      <c r="D8723" s="4">
        <v>71228.040553728802</v>
      </c>
      <c r="E8723" t="str">
        <f t="shared" si="272"/>
        <v>Sep</v>
      </c>
      <c r="F8723" t="str">
        <f t="shared" si="273"/>
        <v>2015</v>
      </c>
    </row>
    <row r="8724" spans="1:6" x14ac:dyDescent="0.25">
      <c r="A8724" s="5" t="s">
        <v>250</v>
      </c>
      <c r="B8724" s="3" t="s">
        <v>228</v>
      </c>
      <c r="C8724" s="3" t="s">
        <v>61</v>
      </c>
      <c r="D8724" s="4">
        <v>68498.123131349115</v>
      </c>
      <c r="E8724" t="str">
        <f t="shared" si="272"/>
        <v>Oct</v>
      </c>
      <c r="F8724" t="str">
        <f t="shared" si="273"/>
        <v>2015</v>
      </c>
    </row>
    <row r="8725" spans="1:6" x14ac:dyDescent="0.25">
      <c r="A8725" s="5" t="s">
        <v>250</v>
      </c>
      <c r="B8725" s="3" t="s">
        <v>228</v>
      </c>
      <c r="C8725" s="3" t="s">
        <v>62</v>
      </c>
      <c r="D8725" s="4">
        <v>66267.912827790453</v>
      </c>
      <c r="E8725" t="str">
        <f t="shared" si="272"/>
        <v>Nov</v>
      </c>
      <c r="F8725" t="str">
        <f t="shared" si="273"/>
        <v>2015</v>
      </c>
    </row>
    <row r="8726" spans="1:6" x14ac:dyDescent="0.25">
      <c r="A8726" s="5" t="s">
        <v>250</v>
      </c>
      <c r="B8726" s="3" t="s">
        <v>228</v>
      </c>
      <c r="C8726" s="3" t="s">
        <v>63</v>
      </c>
      <c r="D8726" s="4">
        <v>63086.876588446205</v>
      </c>
      <c r="E8726" t="str">
        <f t="shared" si="272"/>
        <v>Dec</v>
      </c>
      <c r="F8726" t="str">
        <f t="shared" si="273"/>
        <v>2015</v>
      </c>
    </row>
    <row r="8727" spans="1:6" x14ac:dyDescent="0.25">
      <c r="A8727" s="5" t="s">
        <v>250</v>
      </c>
      <c r="B8727" s="3" t="s">
        <v>228</v>
      </c>
      <c r="C8727" s="3" t="s">
        <v>64</v>
      </c>
      <c r="D8727" s="4">
        <v>60862.122559113734</v>
      </c>
      <c r="E8727" t="str">
        <f t="shared" si="272"/>
        <v>Jan</v>
      </c>
      <c r="F8727" t="str">
        <f t="shared" si="273"/>
        <v>2016</v>
      </c>
    </row>
    <row r="8728" spans="1:6" x14ac:dyDescent="0.25">
      <c r="A8728" s="5" t="s">
        <v>250</v>
      </c>
      <c r="B8728" s="3" t="s">
        <v>228</v>
      </c>
      <c r="C8728" s="3" t="s">
        <v>65</v>
      </c>
      <c r="D8728" s="4">
        <v>59693.799498782762</v>
      </c>
      <c r="E8728" t="str">
        <f t="shared" si="272"/>
        <v>Feb</v>
      </c>
      <c r="F8728" t="str">
        <f t="shared" si="273"/>
        <v>2016</v>
      </c>
    </row>
    <row r="8729" spans="1:6" x14ac:dyDescent="0.25">
      <c r="A8729" s="5" t="s">
        <v>250</v>
      </c>
      <c r="B8729" s="3" t="s">
        <v>228</v>
      </c>
      <c r="C8729" s="3" t="s">
        <v>66</v>
      </c>
      <c r="D8729" s="4">
        <v>56394.110660961553</v>
      </c>
      <c r="E8729" t="str">
        <f t="shared" si="272"/>
        <v>Mar</v>
      </c>
      <c r="F8729" t="str">
        <f t="shared" si="273"/>
        <v>2016</v>
      </c>
    </row>
    <row r="8730" spans="1:6" x14ac:dyDescent="0.25">
      <c r="A8730" s="5" t="s">
        <v>250</v>
      </c>
      <c r="B8730" s="3" t="s">
        <v>228</v>
      </c>
      <c r="C8730" s="3" t="s">
        <v>67</v>
      </c>
      <c r="D8730" s="4">
        <v>54720.231948133667</v>
      </c>
      <c r="E8730" t="str">
        <f t="shared" si="272"/>
        <v>Apr</v>
      </c>
      <c r="F8730" t="str">
        <f t="shared" si="273"/>
        <v>2016</v>
      </c>
    </row>
    <row r="8731" spans="1:6" x14ac:dyDescent="0.25">
      <c r="A8731" s="5" t="s">
        <v>250</v>
      </c>
      <c r="B8731" s="3" t="s">
        <v>228</v>
      </c>
      <c r="C8731" s="3" t="s">
        <v>68</v>
      </c>
      <c r="D8731" s="4">
        <v>53295.537314870395</v>
      </c>
      <c r="E8731" t="str">
        <f t="shared" si="272"/>
        <v>May</v>
      </c>
      <c r="F8731" t="str">
        <f t="shared" si="273"/>
        <v>2016</v>
      </c>
    </row>
    <row r="8732" spans="1:6" x14ac:dyDescent="0.25">
      <c r="A8732" s="5" t="s">
        <v>250</v>
      </c>
      <c r="B8732" s="3" t="s">
        <v>228</v>
      </c>
      <c r="C8732" s="3" t="s">
        <v>69</v>
      </c>
      <c r="D8732" s="4">
        <v>51158.883470793313</v>
      </c>
      <c r="E8732" t="str">
        <f t="shared" si="272"/>
        <v>Jun</v>
      </c>
      <c r="F8732" t="str">
        <f t="shared" si="273"/>
        <v>2016</v>
      </c>
    </row>
    <row r="8733" spans="1:6" x14ac:dyDescent="0.25">
      <c r="A8733" s="5" t="s">
        <v>250</v>
      </c>
      <c r="B8733" s="3" t="s">
        <v>228</v>
      </c>
      <c r="C8733" s="3" t="s">
        <v>70</v>
      </c>
      <c r="D8733" s="4">
        <v>49665.627675161733</v>
      </c>
      <c r="E8733" t="str">
        <f t="shared" si="272"/>
        <v>Jul</v>
      </c>
      <c r="F8733" t="str">
        <f t="shared" si="273"/>
        <v>2016</v>
      </c>
    </row>
    <row r="8734" spans="1:6" x14ac:dyDescent="0.25">
      <c r="A8734" s="5" t="s">
        <v>250</v>
      </c>
      <c r="B8734" s="3" t="s">
        <v>228</v>
      </c>
      <c r="C8734" s="3" t="s">
        <v>71</v>
      </c>
      <c r="D8734" s="4">
        <v>47978.798374016005</v>
      </c>
      <c r="E8734" t="str">
        <f t="shared" si="272"/>
        <v>Aug</v>
      </c>
      <c r="F8734" t="str">
        <f t="shared" si="273"/>
        <v>2016</v>
      </c>
    </row>
    <row r="8735" spans="1:6" x14ac:dyDescent="0.25">
      <c r="A8735" s="5" t="s">
        <v>250</v>
      </c>
      <c r="B8735" s="3" t="s">
        <v>228</v>
      </c>
      <c r="C8735" s="3" t="s">
        <v>72</v>
      </c>
      <c r="D8735" s="4">
        <v>46337.519560535991</v>
      </c>
      <c r="E8735" t="str">
        <f t="shared" si="272"/>
        <v>Sep</v>
      </c>
      <c r="F8735" t="str">
        <f t="shared" si="273"/>
        <v>2016</v>
      </c>
    </row>
    <row r="8736" spans="1:6" x14ac:dyDescent="0.25">
      <c r="A8736" s="5" t="s">
        <v>250</v>
      </c>
      <c r="B8736" s="3" t="s">
        <v>228</v>
      </c>
      <c r="C8736" s="3" t="s">
        <v>73</v>
      </c>
      <c r="D8736" s="4">
        <v>44860.416196375867</v>
      </c>
      <c r="E8736" t="str">
        <f t="shared" si="272"/>
        <v>Oct</v>
      </c>
      <c r="F8736" t="str">
        <f t="shared" si="273"/>
        <v>2016</v>
      </c>
    </row>
    <row r="8737" spans="1:6" x14ac:dyDescent="0.25">
      <c r="A8737" s="5" t="s">
        <v>250</v>
      </c>
      <c r="B8737" s="3" t="s">
        <v>228</v>
      </c>
      <c r="C8737" s="3" t="s">
        <v>74</v>
      </c>
      <c r="D8737" s="4">
        <v>43715.859272722962</v>
      </c>
      <c r="E8737" t="str">
        <f t="shared" si="272"/>
        <v>Nov</v>
      </c>
      <c r="F8737" t="str">
        <f t="shared" si="273"/>
        <v>2016</v>
      </c>
    </row>
    <row r="8738" spans="1:6" x14ac:dyDescent="0.25">
      <c r="A8738" s="5" t="s">
        <v>250</v>
      </c>
      <c r="B8738" s="3" t="s">
        <v>228</v>
      </c>
      <c r="C8738" s="3" t="s">
        <v>75</v>
      </c>
      <c r="D8738" s="4">
        <v>41678.115399732946</v>
      </c>
      <c r="E8738" t="str">
        <f t="shared" si="272"/>
        <v>Dec</v>
      </c>
      <c r="F8738" t="str">
        <f t="shared" si="273"/>
        <v>2016</v>
      </c>
    </row>
    <row r="8739" spans="1:6" x14ac:dyDescent="0.25">
      <c r="A8739" s="5" t="s">
        <v>250</v>
      </c>
      <c r="B8739" s="3" t="s">
        <v>228</v>
      </c>
      <c r="C8739" s="3" t="s">
        <v>76</v>
      </c>
      <c r="D8739" s="4">
        <v>40423.652935910519</v>
      </c>
      <c r="E8739" t="str">
        <f t="shared" si="272"/>
        <v>Jan</v>
      </c>
      <c r="F8739" t="str">
        <f t="shared" si="273"/>
        <v>2017</v>
      </c>
    </row>
    <row r="8740" spans="1:6" x14ac:dyDescent="0.25">
      <c r="A8740" s="5" t="s">
        <v>250</v>
      </c>
      <c r="B8740" s="3" t="s">
        <v>228</v>
      </c>
      <c r="C8740" s="3" t="s">
        <v>77</v>
      </c>
      <c r="D8740" s="4">
        <v>40004.424904699226</v>
      </c>
      <c r="E8740" t="str">
        <f t="shared" si="272"/>
        <v>Feb</v>
      </c>
      <c r="F8740" t="str">
        <f t="shared" si="273"/>
        <v>2017</v>
      </c>
    </row>
    <row r="8741" spans="1:6" x14ac:dyDescent="0.25">
      <c r="A8741" s="5" t="s">
        <v>250</v>
      </c>
      <c r="B8741" s="3" t="s">
        <v>228</v>
      </c>
      <c r="C8741" s="3" t="s">
        <v>78</v>
      </c>
      <c r="D8741" s="4">
        <v>37894.008807249127</v>
      </c>
      <c r="E8741" t="str">
        <f t="shared" si="272"/>
        <v>Mar</v>
      </c>
      <c r="F8741" t="str">
        <f t="shared" si="273"/>
        <v>2017</v>
      </c>
    </row>
    <row r="8742" spans="1:6" x14ac:dyDescent="0.25">
      <c r="A8742" s="5" t="s">
        <v>250</v>
      </c>
      <c r="B8742" s="3" t="s">
        <v>228</v>
      </c>
      <c r="C8742" s="3" t="s">
        <v>79</v>
      </c>
      <c r="D8742" s="4">
        <v>37185.694089218057</v>
      </c>
      <c r="E8742" t="str">
        <f t="shared" si="272"/>
        <v>Apr</v>
      </c>
      <c r="F8742" t="str">
        <f t="shared" si="273"/>
        <v>2017</v>
      </c>
    </row>
    <row r="8743" spans="1:6" x14ac:dyDescent="0.25">
      <c r="A8743" s="5" t="s">
        <v>250</v>
      </c>
      <c r="B8743" s="3" t="s">
        <v>228</v>
      </c>
      <c r="C8743" s="3" t="s">
        <v>80</v>
      </c>
      <c r="D8743" s="4">
        <v>36554.984868347645</v>
      </c>
      <c r="E8743" t="str">
        <f t="shared" si="272"/>
        <v>May</v>
      </c>
      <c r="F8743" t="str">
        <f t="shared" si="273"/>
        <v>2017</v>
      </c>
    </row>
    <row r="8744" spans="1:6" x14ac:dyDescent="0.25">
      <c r="A8744" s="5" t="s">
        <v>250</v>
      </c>
      <c r="B8744" s="3" t="s">
        <v>228</v>
      </c>
      <c r="C8744" s="3" t="s">
        <v>81</v>
      </c>
      <c r="D8744" s="4">
        <v>35178.606671880465</v>
      </c>
      <c r="E8744" t="str">
        <f t="shared" si="272"/>
        <v>Jun</v>
      </c>
      <c r="F8744" t="str">
        <f t="shared" si="273"/>
        <v>2017</v>
      </c>
    </row>
    <row r="8745" spans="1:6" x14ac:dyDescent="0.25">
      <c r="A8745" s="5" t="s">
        <v>250</v>
      </c>
      <c r="B8745" s="3" t="s">
        <v>228</v>
      </c>
      <c r="C8745" s="3" t="s">
        <v>82</v>
      </c>
      <c r="D8745" s="4">
        <v>34399.322226072727</v>
      </c>
      <c r="E8745" t="str">
        <f t="shared" si="272"/>
        <v>Jul</v>
      </c>
      <c r="F8745" t="str">
        <f t="shared" si="273"/>
        <v>2017</v>
      </c>
    </row>
    <row r="8746" spans="1:6" x14ac:dyDescent="0.25">
      <c r="A8746" s="5" t="s">
        <v>250</v>
      </c>
      <c r="B8746" s="3" t="s">
        <v>228</v>
      </c>
      <c r="C8746" s="3" t="s">
        <v>83</v>
      </c>
      <c r="D8746" s="4">
        <v>33382.259086383019</v>
      </c>
      <c r="E8746" t="str">
        <f t="shared" si="272"/>
        <v>Aug</v>
      </c>
      <c r="F8746" t="str">
        <f t="shared" si="273"/>
        <v>2017</v>
      </c>
    </row>
    <row r="8747" spans="1:6" x14ac:dyDescent="0.25">
      <c r="A8747" s="5" t="s">
        <v>250</v>
      </c>
      <c r="B8747" s="3" t="s">
        <v>228</v>
      </c>
      <c r="C8747" s="3" t="s">
        <v>84</v>
      </c>
      <c r="D8747" s="4">
        <v>32393.849343272479</v>
      </c>
      <c r="E8747" t="str">
        <f t="shared" si="272"/>
        <v>Sep</v>
      </c>
      <c r="F8747" t="str">
        <f t="shared" si="273"/>
        <v>2017</v>
      </c>
    </row>
    <row r="8748" spans="1:6" x14ac:dyDescent="0.25">
      <c r="A8748" s="5" t="s">
        <v>250</v>
      </c>
      <c r="B8748" s="3" t="s">
        <v>228</v>
      </c>
      <c r="C8748" s="3" t="s">
        <v>85</v>
      </c>
      <c r="D8748" s="4">
        <v>31541.234075065258</v>
      </c>
      <c r="E8748" t="str">
        <f t="shared" si="272"/>
        <v>Oct</v>
      </c>
      <c r="F8748" t="str">
        <f t="shared" si="273"/>
        <v>2017</v>
      </c>
    </row>
    <row r="8749" spans="1:6" x14ac:dyDescent="0.25">
      <c r="A8749" s="5" t="s">
        <v>250</v>
      </c>
      <c r="B8749" s="3" t="s">
        <v>228</v>
      </c>
      <c r="C8749" s="3" t="s">
        <v>86</v>
      </c>
      <c r="D8749" s="4">
        <v>30957.421069953398</v>
      </c>
      <c r="E8749" t="str">
        <f t="shared" si="272"/>
        <v>Nov</v>
      </c>
      <c r="F8749" t="str">
        <f t="shared" si="273"/>
        <v>2017</v>
      </c>
    </row>
    <row r="8750" spans="1:6" x14ac:dyDescent="0.25">
      <c r="A8750" s="5" t="s">
        <v>250</v>
      </c>
      <c r="B8750" s="3" t="s">
        <v>228</v>
      </c>
      <c r="C8750" s="3" t="s">
        <v>87</v>
      </c>
      <c r="D8750" s="4">
        <v>29505.897878820324</v>
      </c>
      <c r="E8750" t="str">
        <f t="shared" si="272"/>
        <v>Dec</v>
      </c>
      <c r="F8750" t="str">
        <f t="shared" si="273"/>
        <v>2017</v>
      </c>
    </row>
    <row r="8751" spans="1:6" x14ac:dyDescent="0.25">
      <c r="A8751" s="5" t="s">
        <v>250</v>
      </c>
      <c r="B8751" s="3" t="s">
        <v>228</v>
      </c>
      <c r="C8751" s="3" t="s">
        <v>88</v>
      </c>
      <c r="D8751" s="4">
        <v>28791.298039886118</v>
      </c>
      <c r="E8751" t="str">
        <f t="shared" si="272"/>
        <v>Jan</v>
      </c>
      <c r="F8751" t="str">
        <f t="shared" si="273"/>
        <v>2018</v>
      </c>
    </row>
    <row r="8752" spans="1:6" x14ac:dyDescent="0.25">
      <c r="A8752" s="5" t="s">
        <v>250</v>
      </c>
      <c r="B8752" s="3" t="s">
        <v>228</v>
      </c>
      <c r="C8752" s="3" t="s">
        <v>89</v>
      </c>
      <c r="D8752" s="4">
        <v>28641.887116559701</v>
      </c>
      <c r="E8752" t="str">
        <f t="shared" si="272"/>
        <v>Feb</v>
      </c>
      <c r="F8752" t="str">
        <f t="shared" si="273"/>
        <v>2018</v>
      </c>
    </row>
    <row r="8753" spans="1:6" x14ac:dyDescent="0.25">
      <c r="A8753" s="5" t="s">
        <v>250</v>
      </c>
      <c r="B8753" s="3" t="s">
        <v>228</v>
      </c>
      <c r="C8753" s="3" t="s">
        <v>90</v>
      </c>
      <c r="D8753" s="4">
        <v>27195.657837917694</v>
      </c>
      <c r="E8753" t="str">
        <f t="shared" si="272"/>
        <v>Mar</v>
      </c>
      <c r="F8753" t="str">
        <f t="shared" si="273"/>
        <v>2018</v>
      </c>
    </row>
    <row r="8754" spans="1:6" x14ac:dyDescent="0.25">
      <c r="A8754" s="5" t="s">
        <v>250</v>
      </c>
      <c r="B8754" s="3" t="s">
        <v>228</v>
      </c>
      <c r="C8754" s="3" t="s">
        <v>91</v>
      </c>
      <c r="D8754" s="4">
        <v>26904.809726211417</v>
      </c>
      <c r="E8754" t="str">
        <f t="shared" si="272"/>
        <v>Apr</v>
      </c>
      <c r="F8754" t="str">
        <f t="shared" si="273"/>
        <v>2018</v>
      </c>
    </row>
    <row r="8755" spans="1:6" x14ac:dyDescent="0.25">
      <c r="A8755" s="5" t="s">
        <v>250</v>
      </c>
      <c r="B8755" s="3" t="s">
        <v>228</v>
      </c>
      <c r="C8755" s="3" t="s">
        <v>92</v>
      </c>
      <c r="D8755" s="4">
        <v>26671.99695970297</v>
      </c>
      <c r="E8755" t="str">
        <f t="shared" si="272"/>
        <v>May</v>
      </c>
      <c r="F8755" t="str">
        <f t="shared" si="273"/>
        <v>2018</v>
      </c>
    </row>
    <row r="8756" spans="1:6" x14ac:dyDescent="0.25">
      <c r="A8756" s="5" t="s">
        <v>250</v>
      </c>
      <c r="B8756" s="3" t="s">
        <v>228</v>
      </c>
      <c r="C8756" s="3" t="s">
        <v>93</v>
      </c>
      <c r="D8756" s="4">
        <v>25699.202251047096</v>
      </c>
      <c r="E8756" t="str">
        <f t="shared" si="272"/>
        <v>Jun</v>
      </c>
      <c r="F8756" t="str">
        <f t="shared" si="273"/>
        <v>2018</v>
      </c>
    </row>
    <row r="8757" spans="1:6" x14ac:dyDescent="0.25">
      <c r="A8757" s="5" t="s">
        <v>250</v>
      </c>
      <c r="B8757" s="3" t="s">
        <v>228</v>
      </c>
      <c r="C8757" s="3" t="s">
        <v>94</v>
      </c>
      <c r="D8757" s="4">
        <v>25323.284527587155</v>
      </c>
      <c r="E8757" t="str">
        <f t="shared" si="272"/>
        <v>Jul</v>
      </c>
      <c r="F8757" t="str">
        <f t="shared" si="273"/>
        <v>2018</v>
      </c>
    </row>
    <row r="8758" spans="1:6" x14ac:dyDescent="0.25">
      <c r="A8758" s="5" t="s">
        <v>250</v>
      </c>
      <c r="B8758" s="3" t="s">
        <v>228</v>
      </c>
      <c r="C8758" s="3" t="s">
        <v>95</v>
      </c>
      <c r="D8758" s="4">
        <v>24653.114285595657</v>
      </c>
      <c r="E8758" t="str">
        <f t="shared" si="272"/>
        <v>Aug</v>
      </c>
      <c r="F8758" t="str">
        <f t="shared" si="273"/>
        <v>2018</v>
      </c>
    </row>
    <row r="8759" spans="1:6" x14ac:dyDescent="0.25">
      <c r="A8759" s="5" t="s">
        <v>250</v>
      </c>
      <c r="B8759" s="3" t="s">
        <v>228</v>
      </c>
      <c r="C8759" s="3" t="s">
        <v>96</v>
      </c>
      <c r="D8759" s="4">
        <v>24002.997994949303</v>
      </c>
      <c r="E8759" t="str">
        <f t="shared" si="272"/>
        <v>Sep</v>
      </c>
      <c r="F8759" t="str">
        <f t="shared" si="273"/>
        <v>2018</v>
      </c>
    </row>
    <row r="8760" spans="1:6" x14ac:dyDescent="0.25">
      <c r="A8760" s="5" t="s">
        <v>250</v>
      </c>
      <c r="B8760" s="3" t="s">
        <v>228</v>
      </c>
      <c r="C8760" s="3" t="s">
        <v>97</v>
      </c>
      <c r="D8760" s="4">
        <v>23467.302435000816</v>
      </c>
      <c r="E8760" t="str">
        <f t="shared" si="272"/>
        <v>Oct</v>
      </c>
      <c r="F8760" t="str">
        <f t="shared" si="273"/>
        <v>2018</v>
      </c>
    </row>
    <row r="8761" spans="1:6" x14ac:dyDescent="0.25">
      <c r="A8761" s="5" t="s">
        <v>250</v>
      </c>
      <c r="B8761" s="3" t="s">
        <v>228</v>
      </c>
      <c r="C8761" s="3" t="s">
        <v>98</v>
      </c>
      <c r="D8761" s="4">
        <v>23177.867786676776</v>
      </c>
      <c r="E8761" t="str">
        <f t="shared" si="272"/>
        <v>Nov</v>
      </c>
      <c r="F8761" t="str">
        <f t="shared" si="273"/>
        <v>2018</v>
      </c>
    </row>
    <row r="8762" spans="1:6" x14ac:dyDescent="0.25">
      <c r="A8762" s="5" t="s">
        <v>250</v>
      </c>
      <c r="B8762" s="3" t="s">
        <v>228</v>
      </c>
      <c r="C8762" s="3" t="s">
        <v>99</v>
      </c>
      <c r="D8762" s="4">
        <v>22052.290178426643</v>
      </c>
      <c r="E8762" t="str">
        <f t="shared" si="272"/>
        <v>Dec</v>
      </c>
      <c r="F8762" t="str">
        <f t="shared" si="273"/>
        <v>2018</v>
      </c>
    </row>
    <row r="8763" spans="1:6" x14ac:dyDescent="0.25">
      <c r="A8763" s="5" t="s">
        <v>250</v>
      </c>
      <c r="B8763" s="3" t="s">
        <v>228</v>
      </c>
      <c r="C8763" s="3" t="s">
        <v>100</v>
      </c>
      <c r="D8763" s="4">
        <v>21594.204657348622</v>
      </c>
      <c r="E8763" t="str">
        <f t="shared" si="272"/>
        <v>Jan</v>
      </c>
      <c r="F8763" t="str">
        <f t="shared" si="273"/>
        <v>2019</v>
      </c>
    </row>
    <row r="8764" spans="1:6" x14ac:dyDescent="0.25">
      <c r="A8764" s="5" t="s">
        <v>250</v>
      </c>
      <c r="B8764" s="3" t="s">
        <v>228</v>
      </c>
      <c r="C8764" s="3" t="s">
        <v>101</v>
      </c>
      <c r="D8764" s="4">
        <v>21599.3394169241</v>
      </c>
      <c r="E8764" t="str">
        <f t="shared" si="272"/>
        <v>Feb</v>
      </c>
      <c r="F8764" t="str">
        <f t="shared" si="273"/>
        <v>2019</v>
      </c>
    </row>
    <row r="8765" spans="1:6" x14ac:dyDescent="0.25">
      <c r="A8765" s="5" t="s">
        <v>250</v>
      </c>
      <c r="B8765" s="3" t="s">
        <v>228</v>
      </c>
      <c r="C8765" s="3" t="s">
        <v>102</v>
      </c>
      <c r="D8765" s="4">
        <v>20283.644591532782</v>
      </c>
      <c r="E8765" t="str">
        <f t="shared" si="272"/>
        <v>Mar</v>
      </c>
      <c r="F8765" t="str">
        <f t="shared" si="273"/>
        <v>2019</v>
      </c>
    </row>
    <row r="8766" spans="1:6" x14ac:dyDescent="0.25">
      <c r="A8766" s="5" t="s">
        <v>250</v>
      </c>
      <c r="B8766" s="3" t="s">
        <v>228</v>
      </c>
      <c r="C8766" s="3" t="s">
        <v>103</v>
      </c>
      <c r="D8766" s="4">
        <v>20216.898823573647</v>
      </c>
      <c r="E8766" t="str">
        <f t="shared" si="272"/>
        <v>Apr</v>
      </c>
      <c r="F8766" t="str">
        <f t="shared" si="273"/>
        <v>2019</v>
      </c>
    </row>
    <row r="8767" spans="1:6" x14ac:dyDescent="0.25">
      <c r="A8767" s="5" t="s">
        <v>250</v>
      </c>
      <c r="B8767" s="3" t="s">
        <v>228</v>
      </c>
      <c r="C8767" s="3" t="s">
        <v>104</v>
      </c>
      <c r="D8767" s="4">
        <v>20197.996172393032</v>
      </c>
      <c r="E8767" t="str">
        <f t="shared" si="272"/>
        <v>May</v>
      </c>
      <c r="F8767" t="str">
        <f t="shared" si="273"/>
        <v>2019</v>
      </c>
    </row>
    <row r="8768" spans="1:6" x14ac:dyDescent="0.25">
      <c r="A8768" s="5" t="s">
        <v>250</v>
      </c>
      <c r="B8768" s="3" t="s">
        <v>228</v>
      </c>
      <c r="C8768" s="3" t="s">
        <v>105</v>
      </c>
      <c r="D8768" s="4">
        <v>19264.544115383818</v>
      </c>
      <c r="E8768" t="str">
        <f t="shared" si="272"/>
        <v>Jun</v>
      </c>
      <c r="F8768" t="str">
        <f t="shared" si="273"/>
        <v>2019</v>
      </c>
    </row>
    <row r="8769" spans="1:6" x14ac:dyDescent="0.25">
      <c r="A8769" s="5" t="s">
        <v>250</v>
      </c>
      <c r="B8769" s="3" t="s">
        <v>228</v>
      </c>
      <c r="C8769" s="3" t="s">
        <v>106</v>
      </c>
      <c r="D8769" s="4">
        <v>19121.998875189303</v>
      </c>
      <c r="E8769" t="str">
        <f t="shared" si="272"/>
        <v>Jul</v>
      </c>
      <c r="F8769" t="str">
        <f t="shared" si="273"/>
        <v>2019</v>
      </c>
    </row>
    <row r="8770" spans="1:6" x14ac:dyDescent="0.25">
      <c r="A8770" s="5" t="s">
        <v>250</v>
      </c>
      <c r="B8770" s="3" t="s">
        <v>228</v>
      </c>
      <c r="C8770" s="3" t="s">
        <v>107</v>
      </c>
      <c r="D8770" s="4">
        <v>18639.52371430528</v>
      </c>
      <c r="E8770" t="str">
        <f t="shared" si="272"/>
        <v>Aug</v>
      </c>
      <c r="F8770" t="str">
        <f t="shared" si="273"/>
        <v>2019</v>
      </c>
    </row>
    <row r="8771" spans="1:6" x14ac:dyDescent="0.25">
      <c r="A8771" s="5" t="s">
        <v>250</v>
      </c>
      <c r="B8771" s="3" t="s">
        <v>228</v>
      </c>
      <c r="C8771" s="3" t="s">
        <v>108</v>
      </c>
      <c r="D8771" s="4">
        <v>18197.750548417942</v>
      </c>
      <c r="E8771" t="str">
        <f t="shared" ref="E8771:E8834" si="274">MID(C8771,1,3)</f>
        <v>Sep</v>
      </c>
      <c r="F8771" t="str">
        <f t="shared" ref="F8771:F8834" si="275">MID(C8771,5,4)</f>
        <v>2019</v>
      </c>
    </row>
    <row r="8772" spans="1:6" x14ac:dyDescent="0.25">
      <c r="A8772" s="5" t="s">
        <v>250</v>
      </c>
      <c r="B8772" s="3" t="s">
        <v>228</v>
      </c>
      <c r="C8772" s="3" t="s">
        <v>109</v>
      </c>
      <c r="D8772" s="4">
        <v>17876.902598398559</v>
      </c>
      <c r="E8772" t="str">
        <f t="shared" si="274"/>
        <v>Oct</v>
      </c>
      <c r="F8772" t="str">
        <f t="shared" si="275"/>
        <v>2019</v>
      </c>
    </row>
    <row r="8773" spans="1:6" x14ac:dyDescent="0.25">
      <c r="A8773" s="5" t="s">
        <v>250</v>
      </c>
      <c r="B8773" s="3" t="s">
        <v>228</v>
      </c>
      <c r="C8773" s="3" t="s">
        <v>110</v>
      </c>
      <c r="D8773" s="4">
        <v>17502.103295017358</v>
      </c>
      <c r="E8773" t="str">
        <f t="shared" si="274"/>
        <v>Nov</v>
      </c>
      <c r="F8773" t="str">
        <f t="shared" si="275"/>
        <v>2019</v>
      </c>
    </row>
    <row r="8774" spans="1:6" x14ac:dyDescent="0.25">
      <c r="A8774" s="5" t="s">
        <v>250</v>
      </c>
      <c r="B8774" s="3" t="s">
        <v>228</v>
      </c>
      <c r="C8774" s="3" t="s">
        <v>111</v>
      </c>
      <c r="D8774" s="4">
        <v>16603.839462554381</v>
      </c>
      <c r="E8774" t="str">
        <f t="shared" si="274"/>
        <v>Dec</v>
      </c>
      <c r="F8774" t="str">
        <f t="shared" si="275"/>
        <v>2019</v>
      </c>
    </row>
    <row r="8775" spans="1:6" x14ac:dyDescent="0.25">
      <c r="A8775" s="5" t="s">
        <v>250</v>
      </c>
      <c r="B8775" s="3" t="s">
        <v>228</v>
      </c>
      <c r="C8775" s="3" t="s">
        <v>112</v>
      </c>
      <c r="D8775" s="4">
        <v>16364.836070714056</v>
      </c>
      <c r="E8775" t="str">
        <f t="shared" si="274"/>
        <v>Jan</v>
      </c>
      <c r="F8775" t="str">
        <f t="shared" si="275"/>
        <v>2020</v>
      </c>
    </row>
    <row r="8776" spans="1:6" x14ac:dyDescent="0.25">
      <c r="A8776" s="5" t="s">
        <v>250</v>
      </c>
      <c r="B8776" s="3" t="s">
        <v>228</v>
      </c>
      <c r="C8776" s="3" t="s">
        <v>113</v>
      </c>
      <c r="D8776" s="4">
        <v>16467.312666323232</v>
      </c>
      <c r="E8776" t="str">
        <f t="shared" si="274"/>
        <v>Feb</v>
      </c>
      <c r="F8776" t="str">
        <f t="shared" si="275"/>
        <v>2020</v>
      </c>
    </row>
    <row r="8777" spans="1:6" x14ac:dyDescent="0.25">
      <c r="A8777" s="5" t="s">
        <v>250</v>
      </c>
      <c r="B8777" s="3" t="s">
        <v>228</v>
      </c>
      <c r="C8777" s="3" t="s">
        <v>114</v>
      </c>
      <c r="D8777" s="4">
        <v>15606.403845775869</v>
      </c>
      <c r="E8777" t="str">
        <f t="shared" si="274"/>
        <v>Mar</v>
      </c>
      <c r="F8777" t="str">
        <f t="shared" si="275"/>
        <v>2020</v>
      </c>
    </row>
    <row r="8778" spans="1:6" x14ac:dyDescent="0.25">
      <c r="A8778" s="5" t="s">
        <v>250</v>
      </c>
      <c r="B8778" s="3" t="s">
        <v>228</v>
      </c>
      <c r="C8778" s="3" t="s">
        <v>115</v>
      </c>
      <c r="D8778" s="4">
        <v>15633.687232119259</v>
      </c>
      <c r="E8778" t="str">
        <f t="shared" si="274"/>
        <v>Apr</v>
      </c>
      <c r="F8778" t="str">
        <f t="shared" si="275"/>
        <v>2020</v>
      </c>
    </row>
    <row r="8779" spans="1:6" x14ac:dyDescent="0.25">
      <c r="A8779" s="5" t="s">
        <v>250</v>
      </c>
      <c r="B8779" s="3" t="s">
        <v>228</v>
      </c>
      <c r="C8779" s="3" t="s">
        <v>116</v>
      </c>
      <c r="D8779" s="4">
        <v>14246.409870846723</v>
      </c>
      <c r="E8779" t="str">
        <f t="shared" si="274"/>
        <v>May</v>
      </c>
      <c r="F8779" t="str">
        <f t="shared" si="275"/>
        <v>2020</v>
      </c>
    </row>
    <row r="8780" spans="1:6" x14ac:dyDescent="0.25">
      <c r="A8780" s="5" t="s">
        <v>250</v>
      </c>
      <c r="B8780" s="3" t="s">
        <v>228</v>
      </c>
      <c r="C8780" s="3" t="s">
        <v>117</v>
      </c>
      <c r="D8780" s="4">
        <v>13669.102240407296</v>
      </c>
      <c r="E8780" t="str">
        <f t="shared" si="274"/>
        <v>Jun</v>
      </c>
      <c r="F8780" t="str">
        <f t="shared" si="275"/>
        <v>2020</v>
      </c>
    </row>
    <row r="8781" spans="1:6" x14ac:dyDescent="0.25">
      <c r="A8781" s="5" t="s">
        <v>250</v>
      </c>
      <c r="B8781" s="3" t="s">
        <v>228</v>
      </c>
      <c r="C8781" s="3" t="s">
        <v>118</v>
      </c>
      <c r="D8781" s="4">
        <v>13684.764202299215</v>
      </c>
      <c r="E8781" t="str">
        <f t="shared" si="274"/>
        <v>Jul</v>
      </c>
      <c r="F8781" t="str">
        <f t="shared" si="275"/>
        <v>2020</v>
      </c>
    </row>
    <row r="8782" spans="1:6" x14ac:dyDescent="0.25">
      <c r="A8782" s="5" t="s">
        <v>250</v>
      </c>
      <c r="B8782" s="3" t="s">
        <v>228</v>
      </c>
      <c r="C8782" s="3" t="s">
        <v>119</v>
      </c>
      <c r="D8782" s="4">
        <v>13355.204493072197</v>
      </c>
      <c r="E8782" t="str">
        <f t="shared" si="274"/>
        <v>Aug</v>
      </c>
      <c r="F8782" t="str">
        <f t="shared" si="275"/>
        <v>2020</v>
      </c>
    </row>
    <row r="8783" spans="1:6" x14ac:dyDescent="0.25">
      <c r="A8783" s="5" t="s">
        <v>250</v>
      </c>
      <c r="B8783" s="3" t="s">
        <v>228</v>
      </c>
      <c r="C8783" s="3" t="s">
        <v>120</v>
      </c>
      <c r="D8783" s="4">
        <v>13058.92196069967</v>
      </c>
      <c r="E8783" t="str">
        <f t="shared" si="274"/>
        <v>Sep</v>
      </c>
      <c r="F8783" t="str">
        <f t="shared" si="275"/>
        <v>2020</v>
      </c>
    </row>
    <row r="8784" spans="1:6" x14ac:dyDescent="0.25">
      <c r="A8784" s="5" t="s">
        <v>250</v>
      </c>
      <c r="B8784" s="3" t="s">
        <v>228</v>
      </c>
      <c r="C8784" s="3" t="s">
        <v>121</v>
      </c>
      <c r="D8784" s="4">
        <v>12883.742727301154</v>
      </c>
      <c r="E8784" t="str">
        <f t="shared" si="274"/>
        <v>Oct</v>
      </c>
      <c r="F8784" t="str">
        <f t="shared" si="275"/>
        <v>2020</v>
      </c>
    </row>
    <row r="8785" spans="1:6" x14ac:dyDescent="0.25">
      <c r="A8785" s="5" t="s">
        <v>250</v>
      </c>
      <c r="B8785" s="3" t="s">
        <v>228</v>
      </c>
      <c r="C8785" s="3" t="s">
        <v>122</v>
      </c>
      <c r="D8785" s="4">
        <v>12862.196938411307</v>
      </c>
      <c r="E8785" t="str">
        <f t="shared" si="274"/>
        <v>Nov</v>
      </c>
      <c r="F8785" t="str">
        <f t="shared" si="275"/>
        <v>2020</v>
      </c>
    </row>
    <row r="8786" spans="1:6" x14ac:dyDescent="0.25">
      <c r="A8786" s="5" t="s">
        <v>250</v>
      </c>
      <c r="B8786" s="3" t="s">
        <v>228</v>
      </c>
      <c r="C8786" s="3" t="s">
        <v>123</v>
      </c>
      <c r="D8786" s="4">
        <v>12437.891786649208</v>
      </c>
      <c r="E8786" t="str">
        <f t="shared" si="274"/>
        <v>Dec</v>
      </c>
      <c r="F8786" t="str">
        <f t="shared" si="275"/>
        <v>2020</v>
      </c>
    </row>
    <row r="8787" spans="1:6" x14ac:dyDescent="0.25">
      <c r="A8787" s="5" t="s">
        <v>250</v>
      </c>
      <c r="B8787" s="3" t="s">
        <v>228</v>
      </c>
      <c r="C8787" s="3" t="s">
        <v>124</v>
      </c>
      <c r="D8787" s="4">
        <v>12475.350765734862</v>
      </c>
      <c r="E8787" t="str">
        <f t="shared" si="274"/>
        <v>Jan</v>
      </c>
      <c r="F8787" t="str">
        <f t="shared" si="275"/>
        <v>2021</v>
      </c>
    </row>
    <row r="8788" spans="1:6" x14ac:dyDescent="0.25">
      <c r="A8788" s="5" t="s">
        <v>250</v>
      </c>
      <c r="B8788" s="3" t="s">
        <v>228</v>
      </c>
      <c r="C8788" s="3" t="s">
        <v>125</v>
      </c>
      <c r="D8788" s="4">
        <v>10247.229509250279</v>
      </c>
      <c r="E8788" t="str">
        <f t="shared" si="274"/>
        <v>Feb</v>
      </c>
      <c r="F8788" t="str">
        <f t="shared" si="275"/>
        <v>2021</v>
      </c>
    </row>
    <row r="8789" spans="1:6" x14ac:dyDescent="0.25">
      <c r="A8789" s="5" t="s">
        <v>250</v>
      </c>
      <c r="B8789" s="3" t="s">
        <v>228</v>
      </c>
      <c r="C8789" s="3" t="s">
        <v>126</v>
      </c>
      <c r="D8789" s="4">
        <v>9719.3720839244343</v>
      </c>
      <c r="E8789" t="str">
        <f t="shared" si="274"/>
        <v>Mar</v>
      </c>
      <c r="F8789" t="str">
        <f t="shared" si="275"/>
        <v>2021</v>
      </c>
    </row>
    <row r="8790" spans="1:6" x14ac:dyDescent="0.25">
      <c r="A8790" s="5" t="s">
        <v>250</v>
      </c>
      <c r="B8790" s="3" t="s">
        <v>228</v>
      </c>
      <c r="C8790" s="3" t="s">
        <v>127</v>
      </c>
      <c r="D8790" s="4">
        <v>6461.5799183153431</v>
      </c>
      <c r="E8790" t="str">
        <f t="shared" si="274"/>
        <v>Apr</v>
      </c>
      <c r="F8790" t="str">
        <f t="shared" si="275"/>
        <v>2021</v>
      </c>
    </row>
    <row r="8791" spans="1:6" x14ac:dyDescent="0.25">
      <c r="A8791" s="5" t="s">
        <v>250</v>
      </c>
      <c r="B8791" s="3" t="s">
        <v>228</v>
      </c>
      <c r="C8791" s="3" t="s">
        <v>128</v>
      </c>
      <c r="D8791" s="4">
        <v>6294.6770783499733</v>
      </c>
      <c r="E8791" t="str">
        <f t="shared" si="274"/>
        <v>May</v>
      </c>
      <c r="F8791" t="str">
        <f t="shared" si="275"/>
        <v>2021</v>
      </c>
    </row>
    <row r="8792" spans="1:6" x14ac:dyDescent="0.25">
      <c r="A8792" s="5" t="s">
        <v>250</v>
      </c>
      <c r="B8792" s="3" t="s">
        <v>228</v>
      </c>
      <c r="C8792" s="3" t="s">
        <v>129</v>
      </c>
      <c r="D8792" s="4">
        <v>6230.9617296460283</v>
      </c>
      <c r="E8792" t="str">
        <f t="shared" si="274"/>
        <v>Jun</v>
      </c>
      <c r="F8792" t="str">
        <f t="shared" si="275"/>
        <v>2021</v>
      </c>
    </row>
    <row r="8793" spans="1:6" x14ac:dyDescent="0.25">
      <c r="A8793" s="5" t="s">
        <v>250</v>
      </c>
      <c r="B8793" s="3" t="s">
        <v>228</v>
      </c>
      <c r="C8793" s="3" t="s">
        <v>130</v>
      </c>
      <c r="D8793" s="4">
        <v>6167.9190222866391</v>
      </c>
      <c r="E8793" t="str">
        <f t="shared" si="274"/>
        <v>Jul</v>
      </c>
      <c r="F8793" t="str">
        <f t="shared" si="275"/>
        <v>2021</v>
      </c>
    </row>
    <row r="8794" spans="1:6" x14ac:dyDescent="0.25">
      <c r="A8794" s="5" t="s">
        <v>250</v>
      </c>
      <c r="B8794" s="3" t="s">
        <v>228</v>
      </c>
      <c r="C8794" s="3" t="s">
        <v>131</v>
      </c>
      <c r="D8794" s="4">
        <v>6105.5089596211328</v>
      </c>
      <c r="E8794" t="str">
        <f t="shared" si="274"/>
        <v>Aug</v>
      </c>
      <c r="F8794" t="str">
        <f t="shared" si="275"/>
        <v>2021</v>
      </c>
    </row>
    <row r="8795" spans="1:6" x14ac:dyDescent="0.25">
      <c r="A8795" s="5" t="s">
        <v>250</v>
      </c>
      <c r="B8795" s="3" t="s">
        <v>228</v>
      </c>
      <c r="C8795" s="3" t="s">
        <v>132</v>
      </c>
      <c r="D8795" s="4">
        <v>6043.7779902569719</v>
      </c>
      <c r="E8795" t="str">
        <f t="shared" si="274"/>
        <v>Sep</v>
      </c>
      <c r="F8795" t="str">
        <f t="shared" si="275"/>
        <v>2021</v>
      </c>
    </row>
    <row r="8796" spans="1:6" x14ac:dyDescent="0.25">
      <c r="A8796" s="5" t="s">
        <v>250</v>
      </c>
      <c r="B8796" s="3" t="s">
        <v>228</v>
      </c>
      <c r="C8796" s="3" t="s">
        <v>133</v>
      </c>
      <c r="D8796" s="4">
        <v>5982.7060309528524</v>
      </c>
      <c r="E8796" t="str">
        <f t="shared" si="274"/>
        <v>Oct</v>
      </c>
      <c r="F8796" t="str">
        <f t="shared" si="275"/>
        <v>2021</v>
      </c>
    </row>
    <row r="8797" spans="1:6" x14ac:dyDescent="0.25">
      <c r="A8797" s="5" t="s">
        <v>250</v>
      </c>
      <c r="B8797" s="3" t="s">
        <v>228</v>
      </c>
      <c r="C8797" s="3" t="s">
        <v>134</v>
      </c>
      <c r="D8797" s="4">
        <v>5922.2778057303831</v>
      </c>
      <c r="E8797" t="str">
        <f t="shared" si="274"/>
        <v>Nov</v>
      </c>
      <c r="F8797" t="str">
        <f t="shared" si="275"/>
        <v>2021</v>
      </c>
    </row>
    <row r="8798" spans="1:6" x14ac:dyDescent="0.25">
      <c r="A8798" s="5" t="s">
        <v>250</v>
      </c>
      <c r="B8798" s="3" t="s">
        <v>228</v>
      </c>
      <c r="C8798" s="3" t="s">
        <v>135</v>
      </c>
      <c r="D8798" s="4">
        <v>5862.4811844214919</v>
      </c>
      <c r="E8798" t="str">
        <f t="shared" si="274"/>
        <v>Dec</v>
      </c>
      <c r="F8798" t="str">
        <f t="shared" si="275"/>
        <v>2021</v>
      </c>
    </row>
    <row r="8799" spans="1:6" x14ac:dyDescent="0.25">
      <c r="A8799" s="5" t="s">
        <v>250</v>
      </c>
      <c r="B8799" s="3" t="s">
        <v>228</v>
      </c>
      <c r="C8799" s="3" t="s">
        <v>136</v>
      </c>
      <c r="D8799" s="4">
        <v>5803.3058597632726</v>
      </c>
      <c r="E8799" t="str">
        <f t="shared" si="274"/>
        <v>Jan</v>
      </c>
      <c r="F8799" t="str">
        <f t="shared" si="275"/>
        <v>2022</v>
      </c>
    </row>
    <row r="8800" spans="1:6" x14ac:dyDescent="0.25">
      <c r="A8800" s="5" t="s">
        <v>250</v>
      </c>
      <c r="B8800" s="3" t="s">
        <v>228</v>
      </c>
      <c r="C8800" s="3" t="s">
        <v>137</v>
      </c>
      <c r="D8800" s="4">
        <v>5745.9865234728595</v>
      </c>
      <c r="E8800" t="str">
        <f t="shared" si="274"/>
        <v>Feb</v>
      </c>
      <c r="F8800" t="str">
        <f t="shared" si="275"/>
        <v>2022</v>
      </c>
    </row>
    <row r="8801" spans="1:6" x14ac:dyDescent="0.25">
      <c r="A8801" s="5" t="s">
        <v>250</v>
      </c>
      <c r="B8801" s="3" t="s">
        <v>228</v>
      </c>
      <c r="C8801" s="3" t="s">
        <v>138</v>
      </c>
      <c r="D8801" s="4">
        <v>5686.7934160411078</v>
      </c>
      <c r="E8801" t="str">
        <f t="shared" si="274"/>
        <v>Mar</v>
      </c>
      <c r="F8801" t="str">
        <f t="shared" si="275"/>
        <v>2022</v>
      </c>
    </row>
    <row r="8802" spans="1:6" x14ac:dyDescent="0.25">
      <c r="A8802" s="5" t="s">
        <v>250</v>
      </c>
      <c r="B8802" s="3" t="s">
        <v>228</v>
      </c>
      <c r="C8802" s="3" t="s">
        <v>139</v>
      </c>
      <c r="D8802" s="4">
        <v>5629.3953941800264</v>
      </c>
      <c r="E8802" t="str">
        <f t="shared" si="274"/>
        <v>Apr</v>
      </c>
      <c r="F8802" t="str">
        <f t="shared" si="275"/>
        <v>2022</v>
      </c>
    </row>
    <row r="8803" spans="1:6" x14ac:dyDescent="0.25">
      <c r="A8803" s="5" t="s">
        <v>250</v>
      </c>
      <c r="B8803" s="3" t="s">
        <v>228</v>
      </c>
      <c r="C8803" s="3" t="s">
        <v>140</v>
      </c>
      <c r="D8803" s="4">
        <v>5572.6403645038463</v>
      </c>
      <c r="E8803" t="str">
        <f t="shared" si="274"/>
        <v>May</v>
      </c>
      <c r="F8803" t="str">
        <f t="shared" si="275"/>
        <v>2022</v>
      </c>
    </row>
    <row r="8804" spans="1:6" x14ac:dyDescent="0.25">
      <c r="A8804" s="5" t="s">
        <v>250</v>
      </c>
      <c r="B8804" s="3" t="s">
        <v>228</v>
      </c>
      <c r="C8804" s="3" t="s">
        <v>141</v>
      </c>
      <c r="D8804" s="4">
        <v>5516.4668325947805</v>
      </c>
      <c r="E8804" t="str">
        <f t="shared" si="274"/>
        <v>Jun</v>
      </c>
      <c r="F8804" t="str">
        <f t="shared" si="275"/>
        <v>2022</v>
      </c>
    </row>
    <row r="8805" spans="1:6" x14ac:dyDescent="0.25">
      <c r="A8805" s="5" t="s">
        <v>250</v>
      </c>
      <c r="B8805" s="3" t="s">
        <v>228</v>
      </c>
      <c r="C8805" s="3" t="s">
        <v>142</v>
      </c>
      <c r="D8805" s="4">
        <v>5460.8741671683183</v>
      </c>
      <c r="E8805" t="str">
        <f t="shared" si="274"/>
        <v>Jul</v>
      </c>
      <c r="F8805" t="str">
        <f t="shared" si="275"/>
        <v>2022</v>
      </c>
    </row>
    <row r="8806" spans="1:6" x14ac:dyDescent="0.25">
      <c r="A8806" s="5" t="s">
        <v>250</v>
      </c>
      <c r="B8806" s="3" t="s">
        <v>228</v>
      </c>
      <c r="C8806" s="3" t="s">
        <v>143</v>
      </c>
      <c r="D8806" s="4">
        <v>5405.8542838667154</v>
      </c>
      <c r="E8806" t="str">
        <f t="shared" si="274"/>
        <v>Aug</v>
      </c>
      <c r="F8806" t="str">
        <f t="shared" si="275"/>
        <v>2022</v>
      </c>
    </row>
    <row r="8807" spans="1:6" x14ac:dyDescent="0.25">
      <c r="A8807" s="5" t="s">
        <v>250</v>
      </c>
      <c r="B8807" s="3" t="s">
        <v>228</v>
      </c>
      <c r="C8807" s="3" t="s">
        <v>144</v>
      </c>
      <c r="D8807" s="4">
        <v>5351.3966139744834</v>
      </c>
      <c r="E8807" t="str">
        <f t="shared" si="274"/>
        <v>Sep</v>
      </c>
      <c r="F8807" t="str">
        <f t="shared" si="275"/>
        <v>2022</v>
      </c>
    </row>
    <row r="8808" spans="1:6" x14ac:dyDescent="0.25">
      <c r="A8808" s="5" t="s">
        <v>250</v>
      </c>
      <c r="B8808" s="3" t="s">
        <v>228</v>
      </c>
      <c r="C8808" s="3" t="s">
        <v>145</v>
      </c>
      <c r="D8808" s="4">
        <v>5297.4965189442037</v>
      </c>
      <c r="E8808" t="str">
        <f t="shared" si="274"/>
        <v>Oct</v>
      </c>
      <c r="F8808" t="str">
        <f t="shared" si="275"/>
        <v>2022</v>
      </c>
    </row>
    <row r="8809" spans="1:6" x14ac:dyDescent="0.25">
      <c r="A8809" s="5" t="s">
        <v>250</v>
      </c>
      <c r="B8809" s="3" t="s">
        <v>228</v>
      </c>
      <c r="C8809" s="3" t="s">
        <v>146</v>
      </c>
      <c r="D8809" s="4">
        <v>5244.1485987758761</v>
      </c>
      <c r="E8809" t="str">
        <f t="shared" si="274"/>
        <v>Nov</v>
      </c>
      <c r="F8809" t="str">
        <f t="shared" si="275"/>
        <v>2022</v>
      </c>
    </row>
    <row r="8810" spans="1:6" x14ac:dyDescent="0.25">
      <c r="A8810" s="5" t="s">
        <v>250</v>
      </c>
      <c r="B8810" s="3" t="s">
        <v>228</v>
      </c>
      <c r="C8810" s="3" t="s">
        <v>147</v>
      </c>
      <c r="D8810" s="4">
        <v>5191.3451691117552</v>
      </c>
      <c r="E8810" t="str">
        <f t="shared" si="274"/>
        <v>Dec</v>
      </c>
      <c r="F8810" t="str">
        <f t="shared" si="275"/>
        <v>2022</v>
      </c>
    </row>
    <row r="8811" spans="1:6" x14ac:dyDescent="0.25">
      <c r="A8811" s="5" t="s">
        <v>250</v>
      </c>
      <c r="B8811" s="3" t="s">
        <v>228</v>
      </c>
      <c r="C8811" s="3" t="s">
        <v>148</v>
      </c>
      <c r="D8811" s="4">
        <v>5139.0789070466817</v>
      </c>
      <c r="E8811" t="str">
        <f t="shared" si="274"/>
        <v>Jan</v>
      </c>
      <c r="F8811" t="str">
        <f t="shared" si="275"/>
        <v>2023</v>
      </c>
    </row>
    <row r="8812" spans="1:6" x14ac:dyDescent="0.25">
      <c r="A8812" s="5" t="s">
        <v>250</v>
      </c>
      <c r="B8812" s="3" t="s">
        <v>228</v>
      </c>
      <c r="C8812" s="3" t="s">
        <v>149</v>
      </c>
      <c r="D8812" s="4">
        <v>5087.5240947175726</v>
      </c>
      <c r="E8812" t="str">
        <f t="shared" si="274"/>
        <v>Feb</v>
      </c>
      <c r="F8812" t="str">
        <f t="shared" si="275"/>
        <v>2023</v>
      </c>
    </row>
    <row r="8813" spans="1:6" x14ac:dyDescent="0.25">
      <c r="A8813" s="5" t="s">
        <v>250</v>
      </c>
      <c r="B8813" s="3" t="s">
        <v>228</v>
      </c>
      <c r="C8813" s="3" t="s">
        <v>150</v>
      </c>
      <c r="D8813" s="4">
        <v>5036.1412315239959</v>
      </c>
      <c r="E8813" t="str">
        <f t="shared" si="274"/>
        <v>Mar</v>
      </c>
      <c r="F8813" t="str">
        <f t="shared" si="275"/>
        <v>2023</v>
      </c>
    </row>
    <row r="8814" spans="1:6" x14ac:dyDescent="0.25">
      <c r="A8814" s="5" t="s">
        <v>250</v>
      </c>
      <c r="B8814" s="3" t="s">
        <v>228</v>
      </c>
      <c r="C8814" s="3" t="s">
        <v>151</v>
      </c>
      <c r="D8814" s="4">
        <v>4985.4561722560584</v>
      </c>
      <c r="E8814" t="str">
        <f t="shared" si="274"/>
        <v>Apr</v>
      </c>
      <c r="F8814" t="str">
        <f t="shared" si="275"/>
        <v>2023</v>
      </c>
    </row>
    <row r="8815" spans="1:6" x14ac:dyDescent="0.25">
      <c r="A8815" s="5" t="s">
        <v>250</v>
      </c>
      <c r="B8815" s="3" t="s">
        <v>228</v>
      </c>
      <c r="C8815" s="3" t="s">
        <v>152</v>
      </c>
      <c r="D8815" s="4">
        <v>4935.286057682003</v>
      </c>
      <c r="E8815" t="str">
        <f t="shared" si="274"/>
        <v>May</v>
      </c>
      <c r="F8815" t="str">
        <f t="shared" si="275"/>
        <v>2023</v>
      </c>
    </row>
    <row r="8816" spans="1:6" x14ac:dyDescent="0.25">
      <c r="A8816" s="5" t="s">
        <v>250</v>
      </c>
      <c r="B8816" s="3" t="s">
        <v>228</v>
      </c>
      <c r="C8816" s="3" t="s">
        <v>153</v>
      </c>
      <c r="D8816" s="4">
        <v>4885.6251263492495</v>
      </c>
      <c r="E8816" t="str">
        <f t="shared" si="274"/>
        <v>Jun</v>
      </c>
      <c r="F8816" t="str">
        <f t="shared" si="275"/>
        <v>2023</v>
      </c>
    </row>
    <row r="8817" spans="1:6" x14ac:dyDescent="0.25">
      <c r="A8817" s="5" t="s">
        <v>250</v>
      </c>
      <c r="B8817" s="3" t="s">
        <v>228</v>
      </c>
      <c r="C8817" s="3" t="s">
        <v>154</v>
      </c>
      <c r="D8817" s="4">
        <v>4836.4693397103792</v>
      </c>
      <c r="E8817" t="str">
        <f t="shared" si="274"/>
        <v>Jul</v>
      </c>
      <c r="F8817" t="str">
        <f t="shared" si="275"/>
        <v>2023</v>
      </c>
    </row>
    <row r="8818" spans="1:6" x14ac:dyDescent="0.25">
      <c r="A8818" s="5" t="s">
        <v>250</v>
      </c>
      <c r="B8818" s="3" t="s">
        <v>228</v>
      </c>
      <c r="C8818" s="3" t="s">
        <v>155</v>
      </c>
      <c r="D8818" s="4">
        <v>4787.8121748602298</v>
      </c>
      <c r="E8818" t="str">
        <f t="shared" si="274"/>
        <v>Aug</v>
      </c>
      <c r="F8818" t="str">
        <f t="shared" si="275"/>
        <v>2023</v>
      </c>
    </row>
    <row r="8819" spans="1:6" x14ac:dyDescent="0.25">
      <c r="A8819" s="5" t="s">
        <v>250</v>
      </c>
      <c r="B8819" s="3" t="s">
        <v>228</v>
      </c>
      <c r="C8819" s="3" t="s">
        <v>156</v>
      </c>
      <c r="D8819" s="4">
        <v>4739.6486317987992</v>
      </c>
      <c r="E8819" t="str">
        <f t="shared" si="274"/>
        <v>Sep</v>
      </c>
      <c r="F8819" t="str">
        <f t="shared" si="275"/>
        <v>2023</v>
      </c>
    </row>
    <row r="8820" spans="1:6" x14ac:dyDescent="0.25">
      <c r="A8820" s="5" t="s">
        <v>250</v>
      </c>
      <c r="B8820" s="3" t="s">
        <v>228</v>
      </c>
      <c r="C8820" s="3" t="s">
        <v>157</v>
      </c>
      <c r="D8820" s="4">
        <v>4691.9722876209262</v>
      </c>
      <c r="E8820" t="str">
        <f t="shared" si="274"/>
        <v>Oct</v>
      </c>
      <c r="F8820" t="str">
        <f t="shared" si="275"/>
        <v>2023</v>
      </c>
    </row>
    <row r="8821" spans="1:6" x14ac:dyDescent="0.25">
      <c r="A8821" s="5" t="s">
        <v>250</v>
      </c>
      <c r="B8821" s="3" t="s">
        <v>228</v>
      </c>
      <c r="C8821" s="3" t="s">
        <v>158</v>
      </c>
      <c r="D8821" s="4">
        <v>4644.779003779192</v>
      </c>
      <c r="E8821" t="str">
        <f t="shared" si="274"/>
        <v>Nov</v>
      </c>
      <c r="F8821" t="str">
        <f t="shared" si="275"/>
        <v>2023</v>
      </c>
    </row>
    <row r="8822" spans="1:6" x14ac:dyDescent="0.25">
      <c r="A8822" s="5" t="s">
        <v>250</v>
      </c>
      <c r="B8822" s="3" t="s">
        <v>228</v>
      </c>
      <c r="C8822" s="3" t="s">
        <v>159</v>
      </c>
      <c r="D8822" s="4">
        <v>4598.0641802735972</v>
      </c>
      <c r="E8822" t="str">
        <f t="shared" si="274"/>
        <v>Dec</v>
      </c>
      <c r="F8822" t="str">
        <f t="shared" si="275"/>
        <v>2023</v>
      </c>
    </row>
    <row r="8823" spans="1:6" x14ac:dyDescent="0.25">
      <c r="A8823" s="5" t="s">
        <v>250</v>
      </c>
      <c r="B8823" s="3" t="s">
        <v>228</v>
      </c>
      <c r="C8823" s="3" t="s">
        <v>160</v>
      </c>
      <c r="D8823" s="4">
        <v>4551.8233171041411</v>
      </c>
      <c r="E8823" t="str">
        <f t="shared" si="274"/>
        <v>Jan</v>
      </c>
      <c r="F8823" t="str">
        <f t="shared" si="275"/>
        <v>2024</v>
      </c>
    </row>
    <row r="8824" spans="1:6" x14ac:dyDescent="0.25">
      <c r="A8824" s="5" t="s">
        <v>250</v>
      </c>
      <c r="B8824" s="3" t="s">
        <v>228</v>
      </c>
      <c r="C8824" s="3" t="s">
        <v>161</v>
      </c>
      <c r="D8824" s="4">
        <v>4506.0680818698684</v>
      </c>
      <c r="E8824" t="str">
        <f t="shared" si="274"/>
        <v>Feb</v>
      </c>
      <c r="F8824" t="str">
        <f t="shared" si="275"/>
        <v>2024</v>
      </c>
    </row>
    <row r="8825" spans="1:6" x14ac:dyDescent="0.25">
      <c r="A8825" s="5" t="s">
        <v>250</v>
      </c>
      <c r="B8825" s="3" t="s">
        <v>228</v>
      </c>
      <c r="C8825" s="3" t="s">
        <v>162</v>
      </c>
      <c r="D8825" s="4">
        <v>4460.7396030581558</v>
      </c>
      <c r="E8825" t="str">
        <f t="shared" si="274"/>
        <v>Mar</v>
      </c>
      <c r="F8825" t="str">
        <f t="shared" si="275"/>
        <v>2024</v>
      </c>
    </row>
    <row r="8826" spans="1:6" x14ac:dyDescent="0.25">
      <c r="A8826" s="5" t="s">
        <v>250</v>
      </c>
      <c r="B8826" s="3" t="s">
        <v>228</v>
      </c>
      <c r="C8826" s="3" t="s">
        <v>163</v>
      </c>
      <c r="D8826" s="4">
        <v>4415.8876521816283</v>
      </c>
      <c r="E8826" t="str">
        <f t="shared" si="274"/>
        <v>Apr</v>
      </c>
      <c r="F8826" t="str">
        <f t="shared" si="275"/>
        <v>2024</v>
      </c>
    </row>
    <row r="8827" spans="1:6" x14ac:dyDescent="0.25">
      <c r="A8827" s="5" t="s">
        <v>250</v>
      </c>
      <c r="B8827" s="3" t="s">
        <v>228</v>
      </c>
      <c r="C8827" s="3" t="s">
        <v>164</v>
      </c>
      <c r="D8827" s="4">
        <v>4371.4896387360768</v>
      </c>
      <c r="E8827" t="str">
        <f t="shared" si="274"/>
        <v>May</v>
      </c>
      <c r="F8827" t="str">
        <f t="shared" si="275"/>
        <v>2024</v>
      </c>
    </row>
    <row r="8828" spans="1:6" x14ac:dyDescent="0.25">
      <c r="A8828" s="5" t="s">
        <v>250</v>
      </c>
      <c r="B8828" s="3" t="s">
        <v>228</v>
      </c>
      <c r="C8828" s="3" t="s">
        <v>165</v>
      </c>
      <c r="D8828" s="4">
        <v>4327.5393398163387</v>
      </c>
      <c r="E8828" t="str">
        <f t="shared" si="274"/>
        <v>Jun</v>
      </c>
      <c r="F8828" t="str">
        <f t="shared" si="275"/>
        <v>2024</v>
      </c>
    </row>
    <row r="8829" spans="1:6" x14ac:dyDescent="0.25">
      <c r="A8829" s="5" t="s">
        <v>250</v>
      </c>
      <c r="B8829" s="3" t="s">
        <v>228</v>
      </c>
      <c r="C8829" s="3" t="s">
        <v>166</v>
      </c>
      <c r="D8829" s="4">
        <v>4284.0341783275762</v>
      </c>
      <c r="E8829" t="str">
        <f t="shared" si="274"/>
        <v>Jul</v>
      </c>
      <c r="F8829" t="str">
        <f t="shared" si="275"/>
        <v>2024</v>
      </c>
    </row>
    <row r="8830" spans="1:6" x14ac:dyDescent="0.25">
      <c r="A8830" s="5" t="s">
        <v>250</v>
      </c>
      <c r="B8830" s="3" t="s">
        <v>228</v>
      </c>
      <c r="C8830" s="3" t="s">
        <v>167</v>
      </c>
      <c r="D8830" s="4">
        <v>4240.9688928172081</v>
      </c>
      <c r="E8830" t="str">
        <f t="shared" si="274"/>
        <v>Aug</v>
      </c>
      <c r="F8830" t="str">
        <f t="shared" si="275"/>
        <v>2024</v>
      </c>
    </row>
    <row r="8831" spans="1:6" x14ac:dyDescent="0.25">
      <c r="A8831" s="5" t="s">
        <v>250</v>
      </c>
      <c r="B8831" s="3" t="s">
        <v>228</v>
      </c>
      <c r="C8831" s="3" t="s">
        <v>168</v>
      </c>
      <c r="D8831" s="4">
        <v>4198.3382218326542</v>
      </c>
      <c r="E8831" t="str">
        <f t="shared" si="274"/>
        <v>Sep</v>
      </c>
      <c r="F8831" t="str">
        <f t="shared" si="275"/>
        <v>2024</v>
      </c>
    </row>
    <row r="8832" spans="1:6" x14ac:dyDescent="0.25">
      <c r="A8832" s="5" t="s">
        <v>250</v>
      </c>
      <c r="B8832" s="3" t="s">
        <v>228</v>
      </c>
      <c r="C8832" s="3" t="s">
        <v>169</v>
      </c>
      <c r="D8832" s="4">
        <v>4156.1398882790763</v>
      </c>
      <c r="E8832" t="str">
        <f t="shared" si="274"/>
        <v>Oct</v>
      </c>
      <c r="F8832" t="str">
        <f t="shared" si="275"/>
        <v>2024</v>
      </c>
    </row>
    <row r="8833" spans="1:6" x14ac:dyDescent="0.25">
      <c r="A8833" s="5" t="s">
        <v>250</v>
      </c>
      <c r="B8833" s="3" t="s">
        <v>228</v>
      </c>
      <c r="C8833" s="3" t="s">
        <v>170</v>
      </c>
      <c r="D8833" s="4">
        <v>4114.3659463461481</v>
      </c>
      <c r="E8833" t="str">
        <f t="shared" si="274"/>
        <v>Nov</v>
      </c>
      <c r="F8833" t="str">
        <f t="shared" si="275"/>
        <v>2024</v>
      </c>
    </row>
    <row r="8834" spans="1:6" x14ac:dyDescent="0.25">
      <c r="A8834" s="5" t="s">
        <v>250</v>
      </c>
      <c r="B8834" s="3" t="s">
        <v>228</v>
      </c>
      <c r="C8834" s="3" t="s">
        <v>171</v>
      </c>
      <c r="D8834" s="4">
        <v>4073.0142189390353</v>
      </c>
      <c r="E8834" t="str">
        <f t="shared" si="274"/>
        <v>Dec</v>
      </c>
      <c r="F8834" t="str">
        <f t="shared" si="275"/>
        <v>2024</v>
      </c>
    </row>
    <row r="8835" spans="1:6" x14ac:dyDescent="0.25">
      <c r="A8835" s="5" t="s">
        <v>250</v>
      </c>
      <c r="B8835" s="3" t="s">
        <v>228</v>
      </c>
      <c r="C8835" s="3" t="s">
        <v>172</v>
      </c>
      <c r="D8835" s="4">
        <v>4032.0795446051534</v>
      </c>
      <c r="E8835" t="str">
        <f t="shared" ref="E8835:E8898" si="276">MID(C8835,1,3)</f>
        <v>Jan</v>
      </c>
      <c r="F8835" t="str">
        <f t="shared" ref="F8835:F8898" si="277">MID(C8835,5,4)</f>
        <v>2025</v>
      </c>
    </row>
    <row r="8836" spans="1:6" x14ac:dyDescent="0.25">
      <c r="A8836" s="5" t="s">
        <v>250</v>
      </c>
      <c r="B8836" s="3" t="s">
        <v>228</v>
      </c>
      <c r="C8836" s="3" t="s">
        <v>173</v>
      </c>
      <c r="D8836" s="4">
        <v>3991.5610691548291</v>
      </c>
      <c r="E8836" t="str">
        <f t="shared" si="276"/>
        <v>Feb</v>
      </c>
      <c r="F8836" t="str">
        <f t="shared" si="277"/>
        <v>2025</v>
      </c>
    </row>
    <row r="8837" spans="1:6" x14ac:dyDescent="0.25">
      <c r="A8837" s="5" t="s">
        <v>250</v>
      </c>
      <c r="B8837" s="3" t="s">
        <v>228</v>
      </c>
      <c r="C8837" s="3" t="s">
        <v>174</v>
      </c>
      <c r="D8837" s="4">
        <v>3951.4493624199922</v>
      </c>
      <c r="E8837" t="str">
        <f t="shared" si="276"/>
        <v>Mar</v>
      </c>
      <c r="F8837" t="str">
        <f t="shared" si="277"/>
        <v>2025</v>
      </c>
    </row>
    <row r="8838" spans="1:6" x14ac:dyDescent="0.25">
      <c r="A8838" s="5" t="s">
        <v>250</v>
      </c>
      <c r="B8838" s="3" t="s">
        <v>228</v>
      </c>
      <c r="C8838" s="3" t="s">
        <v>175</v>
      </c>
      <c r="D8838" s="4">
        <v>3911.7429702109698</v>
      </c>
      <c r="E8838" t="str">
        <f t="shared" si="276"/>
        <v>Apr</v>
      </c>
      <c r="F8838" t="str">
        <f t="shared" si="277"/>
        <v>2025</v>
      </c>
    </row>
    <row r="8839" spans="1:6" x14ac:dyDescent="0.25">
      <c r="A8839" s="5" t="s">
        <v>250</v>
      </c>
      <c r="B8839" s="3" t="s">
        <v>228</v>
      </c>
      <c r="C8839" s="3" t="s">
        <v>176</v>
      </c>
      <c r="D8839" s="4">
        <v>3872.4369696225972</v>
      </c>
      <c r="E8839" t="str">
        <f t="shared" si="276"/>
        <v>May</v>
      </c>
      <c r="F8839" t="str">
        <f t="shared" si="277"/>
        <v>2025</v>
      </c>
    </row>
    <row r="8840" spans="1:6" x14ac:dyDescent="0.25">
      <c r="A8840" s="5" t="s">
        <v>250</v>
      </c>
      <c r="B8840" s="3" t="s">
        <v>228</v>
      </c>
      <c r="C8840" s="3" t="s">
        <v>177</v>
      </c>
      <c r="D8840" s="4">
        <v>3833.5280221074577</v>
      </c>
      <c r="E8840" t="str">
        <f t="shared" si="276"/>
        <v>Jun</v>
      </c>
      <c r="F8840" t="str">
        <f t="shared" si="277"/>
        <v>2025</v>
      </c>
    </row>
    <row r="8841" spans="1:6" x14ac:dyDescent="0.25">
      <c r="A8841" s="5" t="s">
        <v>250</v>
      </c>
      <c r="B8841" s="3" t="s">
        <v>228</v>
      </c>
      <c r="C8841" s="3" t="s">
        <v>178</v>
      </c>
      <c r="D8841" s="4">
        <v>3795.0127891181314</v>
      </c>
      <c r="E8841" t="str">
        <f t="shared" si="276"/>
        <v>Jul</v>
      </c>
      <c r="F8841" t="str">
        <f t="shared" si="277"/>
        <v>2025</v>
      </c>
    </row>
    <row r="8842" spans="1:6" x14ac:dyDescent="0.25">
      <c r="A8842" s="5" t="s">
        <v>250</v>
      </c>
      <c r="B8842" s="3" t="s">
        <v>228</v>
      </c>
      <c r="C8842" s="3" t="s">
        <v>179</v>
      </c>
      <c r="D8842" s="4">
        <v>3756.8852862968743</v>
      </c>
      <c r="E8842" t="str">
        <f t="shared" si="276"/>
        <v>Aug</v>
      </c>
      <c r="F8842" t="str">
        <f t="shared" si="277"/>
        <v>2025</v>
      </c>
    </row>
    <row r="8843" spans="1:6" x14ac:dyDescent="0.25">
      <c r="A8843" s="5" t="s">
        <v>250</v>
      </c>
      <c r="B8843" s="3" t="s">
        <v>228</v>
      </c>
      <c r="C8843" s="3" t="s">
        <v>180</v>
      </c>
      <c r="D8843" s="4">
        <v>3719.1432365488486</v>
      </c>
      <c r="E8843" t="str">
        <f t="shared" si="276"/>
        <v>Sep</v>
      </c>
      <c r="F8843" t="str">
        <f t="shared" si="277"/>
        <v>2025</v>
      </c>
    </row>
    <row r="8844" spans="1:6" x14ac:dyDescent="0.25">
      <c r="A8844" s="5" t="s">
        <v>250</v>
      </c>
      <c r="B8844" s="3" t="s">
        <v>228</v>
      </c>
      <c r="C8844" s="3" t="s">
        <v>181</v>
      </c>
      <c r="D8844" s="4">
        <v>3681.7818784214746</v>
      </c>
      <c r="E8844" t="str">
        <f t="shared" si="276"/>
        <v>Oct</v>
      </c>
      <c r="F8844" t="str">
        <f t="shared" si="277"/>
        <v>2025</v>
      </c>
    </row>
    <row r="8845" spans="1:6" x14ac:dyDescent="0.25">
      <c r="A8845" s="5" t="s">
        <v>250</v>
      </c>
      <c r="B8845" s="3" t="s">
        <v>228</v>
      </c>
      <c r="C8845" s="3" t="s">
        <v>182</v>
      </c>
      <c r="D8845" s="4">
        <v>3644.7969504621692</v>
      </c>
      <c r="E8845" t="str">
        <f t="shared" si="276"/>
        <v>Nov</v>
      </c>
      <c r="F8845" t="str">
        <f t="shared" si="277"/>
        <v>2025</v>
      </c>
    </row>
    <row r="8846" spans="1:6" x14ac:dyDescent="0.25">
      <c r="A8846" s="5" t="s">
        <v>250</v>
      </c>
      <c r="B8846" s="3" t="s">
        <v>228</v>
      </c>
      <c r="C8846" s="3" t="s">
        <v>183</v>
      </c>
      <c r="D8846" s="4">
        <v>3608.1854141235153</v>
      </c>
      <c r="E8846" t="str">
        <f t="shared" si="276"/>
        <v>Dec</v>
      </c>
      <c r="F8846" t="str">
        <f t="shared" si="277"/>
        <v>2025</v>
      </c>
    </row>
    <row r="8847" spans="1:6" x14ac:dyDescent="0.25">
      <c r="A8847" s="5" t="s">
        <v>250</v>
      </c>
      <c r="B8847" s="3" t="s">
        <v>228</v>
      </c>
      <c r="C8847" s="3" t="s">
        <v>184</v>
      </c>
      <c r="D8847" s="4">
        <v>3555.9729000000002</v>
      </c>
      <c r="E8847" t="str">
        <f t="shared" si="276"/>
        <v>Jan</v>
      </c>
      <c r="F8847" t="str">
        <f t="shared" si="277"/>
        <v>2026</v>
      </c>
    </row>
    <row r="8848" spans="1:6" x14ac:dyDescent="0.25">
      <c r="A8848" s="5" t="s">
        <v>250</v>
      </c>
      <c r="B8848" s="3" t="s">
        <v>228</v>
      </c>
      <c r="C8848" s="3" t="s">
        <v>185</v>
      </c>
      <c r="D8848" s="4">
        <v>3520.4132</v>
      </c>
      <c r="E8848" t="str">
        <f t="shared" si="276"/>
        <v>Feb</v>
      </c>
      <c r="F8848" t="str">
        <f t="shared" si="277"/>
        <v>2026</v>
      </c>
    </row>
    <row r="8849" spans="1:6" x14ac:dyDescent="0.25">
      <c r="A8849" s="5" t="s">
        <v>250</v>
      </c>
      <c r="B8849" s="3" t="s">
        <v>228</v>
      </c>
      <c r="C8849" s="3" t="s">
        <v>186</v>
      </c>
      <c r="D8849" s="4">
        <v>3485.2090000000003</v>
      </c>
      <c r="E8849" t="str">
        <f t="shared" si="276"/>
        <v>Mar</v>
      </c>
      <c r="F8849" t="str">
        <f t="shared" si="277"/>
        <v>2026</v>
      </c>
    </row>
    <row r="8850" spans="1:6" x14ac:dyDescent="0.25">
      <c r="A8850" s="5" t="s">
        <v>250</v>
      </c>
      <c r="B8850" s="3" t="s">
        <v>229</v>
      </c>
      <c r="C8850" s="3" t="s">
        <v>8</v>
      </c>
      <c r="D8850" s="4">
        <v>706777.83133074571</v>
      </c>
      <c r="E8850" t="str">
        <f t="shared" si="276"/>
        <v>May</v>
      </c>
      <c r="F8850" t="str">
        <f t="shared" si="277"/>
        <v>2011</v>
      </c>
    </row>
    <row r="8851" spans="1:6" x14ac:dyDescent="0.25">
      <c r="A8851" s="5" t="s">
        <v>250</v>
      </c>
      <c r="B8851" s="3" t="s">
        <v>229</v>
      </c>
      <c r="C8851" s="3" t="s">
        <v>9</v>
      </c>
      <c r="D8851" s="4">
        <v>1153713.0830653622</v>
      </c>
      <c r="E8851" t="str">
        <f t="shared" si="276"/>
        <v>Jun</v>
      </c>
      <c r="F8851" t="str">
        <f t="shared" si="277"/>
        <v>2011</v>
      </c>
    </row>
    <row r="8852" spans="1:6" x14ac:dyDescent="0.25">
      <c r="A8852" s="5" t="s">
        <v>250</v>
      </c>
      <c r="B8852" s="3" t="s">
        <v>229</v>
      </c>
      <c r="C8852" s="3" t="s">
        <v>10</v>
      </c>
      <c r="D8852" s="4">
        <v>806215.10013189167</v>
      </c>
      <c r="E8852" t="str">
        <f t="shared" si="276"/>
        <v>Jul</v>
      </c>
      <c r="F8852" t="str">
        <f t="shared" si="277"/>
        <v>2011</v>
      </c>
    </row>
    <row r="8853" spans="1:6" x14ac:dyDescent="0.25">
      <c r="A8853" s="5" t="s">
        <v>250</v>
      </c>
      <c r="B8853" s="3" t="s">
        <v>229</v>
      </c>
      <c r="C8853" s="3" t="s">
        <v>11</v>
      </c>
      <c r="D8853" s="4">
        <v>618482.8234610497</v>
      </c>
      <c r="E8853" t="str">
        <f t="shared" si="276"/>
        <v>Aug</v>
      </c>
      <c r="F8853" t="str">
        <f t="shared" si="277"/>
        <v>2011</v>
      </c>
    </row>
    <row r="8854" spans="1:6" x14ac:dyDescent="0.25">
      <c r="A8854" s="5" t="s">
        <v>250</v>
      </c>
      <c r="B8854" s="3" t="s">
        <v>229</v>
      </c>
      <c r="C8854" s="3" t="s">
        <v>12</v>
      </c>
      <c r="D8854" s="4">
        <v>533587.68426987214</v>
      </c>
      <c r="E8854" t="str">
        <f t="shared" si="276"/>
        <v>Sep</v>
      </c>
      <c r="F8854" t="str">
        <f t="shared" si="277"/>
        <v>2011</v>
      </c>
    </row>
    <row r="8855" spans="1:6" x14ac:dyDescent="0.25">
      <c r="A8855" s="5" t="s">
        <v>250</v>
      </c>
      <c r="B8855" s="3" t="s">
        <v>229</v>
      </c>
      <c r="C8855" s="3" t="s">
        <v>13</v>
      </c>
      <c r="D8855" s="4">
        <v>491058.89185457089</v>
      </c>
      <c r="E8855" t="str">
        <f t="shared" si="276"/>
        <v>Oct</v>
      </c>
      <c r="F8855" t="str">
        <f t="shared" si="277"/>
        <v>2011</v>
      </c>
    </row>
    <row r="8856" spans="1:6" x14ac:dyDescent="0.25">
      <c r="A8856" s="5" t="s">
        <v>250</v>
      </c>
      <c r="B8856" s="3" t="s">
        <v>229</v>
      </c>
      <c r="C8856" s="3" t="s">
        <v>14</v>
      </c>
      <c r="D8856" s="4">
        <v>460965.94208310056</v>
      </c>
      <c r="E8856" t="str">
        <f t="shared" si="276"/>
        <v>Nov</v>
      </c>
      <c r="F8856" t="str">
        <f t="shared" si="277"/>
        <v>2011</v>
      </c>
    </row>
    <row r="8857" spans="1:6" x14ac:dyDescent="0.25">
      <c r="A8857" s="5" t="s">
        <v>250</v>
      </c>
      <c r="B8857" s="3" t="s">
        <v>229</v>
      </c>
      <c r="C8857" s="3" t="s">
        <v>15</v>
      </c>
      <c r="D8857" s="4">
        <v>431361.03682397271</v>
      </c>
      <c r="E8857" t="str">
        <f t="shared" si="276"/>
        <v>Dec</v>
      </c>
      <c r="F8857" t="str">
        <f t="shared" si="277"/>
        <v>2011</v>
      </c>
    </row>
    <row r="8858" spans="1:6" x14ac:dyDescent="0.25">
      <c r="A8858" s="5" t="s">
        <v>250</v>
      </c>
      <c r="B8858" s="3" t="s">
        <v>229</v>
      </c>
      <c r="C8858" s="3" t="s">
        <v>16</v>
      </c>
      <c r="D8858" s="4">
        <v>407483.88025607693</v>
      </c>
      <c r="E8858" t="str">
        <f t="shared" si="276"/>
        <v>Jan</v>
      </c>
      <c r="F8858" t="str">
        <f t="shared" si="277"/>
        <v>2012</v>
      </c>
    </row>
    <row r="8859" spans="1:6" x14ac:dyDescent="0.25">
      <c r="A8859" s="5" t="s">
        <v>250</v>
      </c>
      <c r="B8859" s="3" t="s">
        <v>229</v>
      </c>
      <c r="C8859" s="3" t="s">
        <v>17</v>
      </c>
      <c r="D8859" s="4">
        <v>396028.75339947856</v>
      </c>
      <c r="E8859" t="str">
        <f t="shared" si="276"/>
        <v>Feb</v>
      </c>
      <c r="F8859" t="str">
        <f t="shared" si="277"/>
        <v>2012</v>
      </c>
    </row>
    <row r="8860" spans="1:6" x14ac:dyDescent="0.25">
      <c r="A8860" s="5" t="s">
        <v>250</v>
      </c>
      <c r="B8860" s="3" t="s">
        <v>229</v>
      </c>
      <c r="C8860" s="3" t="s">
        <v>18</v>
      </c>
      <c r="D8860" s="4">
        <v>374735.68141809112</v>
      </c>
      <c r="E8860" t="str">
        <f t="shared" si="276"/>
        <v>Mar</v>
      </c>
      <c r="F8860" t="str">
        <f t="shared" si="277"/>
        <v>2012</v>
      </c>
    </row>
    <row r="8861" spans="1:6" x14ac:dyDescent="0.25">
      <c r="A8861" s="5" t="s">
        <v>250</v>
      </c>
      <c r="B8861" s="3" t="s">
        <v>229</v>
      </c>
      <c r="C8861" s="3" t="s">
        <v>19</v>
      </c>
      <c r="D8861" s="4">
        <v>360727.60989577346</v>
      </c>
      <c r="E8861" t="str">
        <f t="shared" si="276"/>
        <v>Apr</v>
      </c>
      <c r="F8861" t="str">
        <f t="shared" si="277"/>
        <v>2012</v>
      </c>
    </row>
    <row r="8862" spans="1:6" x14ac:dyDescent="0.25">
      <c r="A8862" s="5" t="s">
        <v>250</v>
      </c>
      <c r="B8862" s="3" t="s">
        <v>229</v>
      </c>
      <c r="C8862" s="3" t="s">
        <v>20</v>
      </c>
      <c r="D8862" s="4">
        <v>372871.20178781817</v>
      </c>
      <c r="E8862" t="str">
        <f t="shared" si="276"/>
        <v>May</v>
      </c>
      <c r="F8862" t="str">
        <f t="shared" si="277"/>
        <v>2012</v>
      </c>
    </row>
    <row r="8863" spans="1:6" x14ac:dyDescent="0.25">
      <c r="A8863" s="5" t="s">
        <v>250</v>
      </c>
      <c r="B8863" s="3" t="s">
        <v>229</v>
      </c>
      <c r="C8863" s="3" t="s">
        <v>21</v>
      </c>
      <c r="D8863" s="4">
        <v>362988.96773354505</v>
      </c>
      <c r="E8863" t="str">
        <f t="shared" si="276"/>
        <v>Jun</v>
      </c>
      <c r="F8863" t="str">
        <f t="shared" si="277"/>
        <v>2012</v>
      </c>
    </row>
    <row r="8864" spans="1:6" x14ac:dyDescent="0.25">
      <c r="A8864" s="5" t="s">
        <v>250</v>
      </c>
      <c r="B8864" s="3" t="s">
        <v>229</v>
      </c>
      <c r="C8864" s="3" t="s">
        <v>22</v>
      </c>
      <c r="D8864" s="4">
        <v>343619.53334815492</v>
      </c>
      <c r="E8864" t="str">
        <f t="shared" si="276"/>
        <v>Jul</v>
      </c>
      <c r="F8864" t="str">
        <f t="shared" si="277"/>
        <v>2012</v>
      </c>
    </row>
    <row r="8865" spans="1:6" x14ac:dyDescent="0.25">
      <c r="A8865" s="5" t="s">
        <v>250</v>
      </c>
      <c r="B8865" s="3" t="s">
        <v>229</v>
      </c>
      <c r="C8865" s="3" t="s">
        <v>23</v>
      </c>
      <c r="D8865" s="4">
        <v>334552.89741807838</v>
      </c>
      <c r="E8865" t="str">
        <f t="shared" si="276"/>
        <v>Aug</v>
      </c>
      <c r="F8865" t="str">
        <f t="shared" si="277"/>
        <v>2012</v>
      </c>
    </row>
    <row r="8866" spans="1:6" x14ac:dyDescent="0.25">
      <c r="A8866" s="5" t="s">
        <v>250</v>
      </c>
      <c r="B8866" s="3" t="s">
        <v>229</v>
      </c>
      <c r="C8866" s="3" t="s">
        <v>24</v>
      </c>
      <c r="D8866" s="4">
        <v>332130.79559677577</v>
      </c>
      <c r="E8866" t="str">
        <f t="shared" si="276"/>
        <v>Sep</v>
      </c>
      <c r="F8866" t="str">
        <f t="shared" si="277"/>
        <v>2012</v>
      </c>
    </row>
    <row r="8867" spans="1:6" x14ac:dyDescent="0.25">
      <c r="A8867" s="5" t="s">
        <v>250</v>
      </c>
      <c r="B8867" s="3" t="s">
        <v>229</v>
      </c>
      <c r="C8867" s="3" t="s">
        <v>25</v>
      </c>
      <c r="D8867" s="4">
        <v>329760.63907041424</v>
      </c>
      <c r="E8867" t="str">
        <f t="shared" si="276"/>
        <v>Oct</v>
      </c>
      <c r="F8867" t="str">
        <f t="shared" si="277"/>
        <v>2012</v>
      </c>
    </row>
    <row r="8868" spans="1:6" x14ac:dyDescent="0.25">
      <c r="A8868" s="5" t="s">
        <v>250</v>
      </c>
      <c r="B8868" s="3" t="s">
        <v>229</v>
      </c>
      <c r="C8868" s="3" t="s">
        <v>26</v>
      </c>
      <c r="D8868" s="4">
        <v>295649.34919735277</v>
      </c>
      <c r="E8868" t="str">
        <f t="shared" si="276"/>
        <v>Nov</v>
      </c>
      <c r="F8868" t="str">
        <f t="shared" si="277"/>
        <v>2012</v>
      </c>
    </row>
    <row r="8869" spans="1:6" x14ac:dyDescent="0.25">
      <c r="A8869" s="5" t="s">
        <v>250</v>
      </c>
      <c r="B8869" s="3" t="s">
        <v>229</v>
      </c>
      <c r="C8869" s="3" t="s">
        <v>27</v>
      </c>
      <c r="D8869" s="4">
        <v>288313.98588880367</v>
      </c>
      <c r="E8869" t="str">
        <f t="shared" si="276"/>
        <v>Dec</v>
      </c>
      <c r="F8869" t="str">
        <f t="shared" si="277"/>
        <v>2012</v>
      </c>
    </row>
    <row r="8870" spans="1:6" x14ac:dyDescent="0.25">
      <c r="A8870" s="5" t="s">
        <v>250</v>
      </c>
      <c r="B8870" s="3" t="s">
        <v>229</v>
      </c>
      <c r="C8870" s="3" t="s">
        <v>28</v>
      </c>
      <c r="D8870" s="4">
        <v>275497.20167866262</v>
      </c>
      <c r="E8870" t="str">
        <f t="shared" si="276"/>
        <v>Jan</v>
      </c>
      <c r="F8870" t="str">
        <f t="shared" si="277"/>
        <v>2013</v>
      </c>
    </row>
    <row r="8871" spans="1:6" x14ac:dyDescent="0.25">
      <c r="A8871" s="5" t="s">
        <v>250</v>
      </c>
      <c r="B8871" s="3" t="s">
        <v>229</v>
      </c>
      <c r="C8871" s="3" t="s">
        <v>29</v>
      </c>
      <c r="D8871" s="4">
        <v>261849.56896524635</v>
      </c>
      <c r="E8871" t="str">
        <f t="shared" si="276"/>
        <v>Feb</v>
      </c>
      <c r="F8871" t="str">
        <f t="shared" si="277"/>
        <v>2013</v>
      </c>
    </row>
    <row r="8872" spans="1:6" x14ac:dyDescent="0.25">
      <c r="A8872" s="5" t="s">
        <v>250</v>
      </c>
      <c r="B8872" s="3" t="s">
        <v>229</v>
      </c>
      <c r="C8872" s="3" t="s">
        <v>30</v>
      </c>
      <c r="D8872" s="4">
        <v>249873.12186373799</v>
      </c>
      <c r="E8872" t="str">
        <f t="shared" si="276"/>
        <v>Mar</v>
      </c>
      <c r="F8872" t="str">
        <f t="shared" si="277"/>
        <v>2013</v>
      </c>
    </row>
    <row r="8873" spans="1:6" x14ac:dyDescent="0.25">
      <c r="A8873" s="5" t="s">
        <v>250</v>
      </c>
      <c r="B8873" s="3" t="s">
        <v>229</v>
      </c>
      <c r="C8873" s="3" t="s">
        <v>31</v>
      </c>
      <c r="D8873" s="4">
        <v>234464.20373540482</v>
      </c>
      <c r="E8873" t="str">
        <f t="shared" si="276"/>
        <v>Apr</v>
      </c>
      <c r="F8873" t="str">
        <f t="shared" si="277"/>
        <v>2013</v>
      </c>
    </row>
    <row r="8874" spans="1:6" x14ac:dyDescent="0.25">
      <c r="A8874" s="5" t="s">
        <v>250</v>
      </c>
      <c r="B8874" s="3" t="s">
        <v>229</v>
      </c>
      <c r="C8874" s="3" t="s">
        <v>32</v>
      </c>
      <c r="D8874" s="4">
        <v>245082.60294905538</v>
      </c>
      <c r="E8874" t="str">
        <f t="shared" si="276"/>
        <v>May</v>
      </c>
      <c r="F8874" t="str">
        <f t="shared" si="277"/>
        <v>2013</v>
      </c>
    </row>
    <row r="8875" spans="1:6" x14ac:dyDescent="0.25">
      <c r="A8875" s="5" t="s">
        <v>250</v>
      </c>
      <c r="B8875" s="3" t="s">
        <v>229</v>
      </c>
      <c r="C8875" s="3" t="s">
        <v>33</v>
      </c>
      <c r="D8875" s="4">
        <v>266281.89714512031</v>
      </c>
      <c r="E8875" t="str">
        <f t="shared" si="276"/>
        <v>Jun</v>
      </c>
      <c r="F8875" t="str">
        <f t="shared" si="277"/>
        <v>2013</v>
      </c>
    </row>
    <row r="8876" spans="1:6" x14ac:dyDescent="0.25">
      <c r="A8876" s="5" t="s">
        <v>250</v>
      </c>
      <c r="B8876" s="3" t="s">
        <v>229</v>
      </c>
      <c r="C8876" s="3" t="s">
        <v>34</v>
      </c>
      <c r="D8876" s="4">
        <v>249509.56455456783</v>
      </c>
      <c r="E8876" t="str">
        <f t="shared" si="276"/>
        <v>Jul</v>
      </c>
      <c r="F8876" t="str">
        <f t="shared" si="277"/>
        <v>2013</v>
      </c>
    </row>
    <row r="8877" spans="1:6" x14ac:dyDescent="0.25">
      <c r="A8877" s="5" t="s">
        <v>250</v>
      </c>
      <c r="B8877" s="3" t="s">
        <v>229</v>
      </c>
      <c r="C8877" s="3" t="s">
        <v>35</v>
      </c>
      <c r="D8877" s="4">
        <v>235949.00430291775</v>
      </c>
      <c r="E8877" t="str">
        <f t="shared" si="276"/>
        <v>Aug</v>
      </c>
      <c r="F8877" t="str">
        <f t="shared" si="277"/>
        <v>2013</v>
      </c>
    </row>
    <row r="8878" spans="1:6" x14ac:dyDescent="0.25">
      <c r="A8878" s="5" t="s">
        <v>250</v>
      </c>
      <c r="B8878" s="3" t="s">
        <v>229</v>
      </c>
      <c r="C8878" s="3" t="s">
        <v>36</v>
      </c>
      <c r="D8878" s="4">
        <v>218693.6581826107</v>
      </c>
      <c r="E8878" t="str">
        <f t="shared" si="276"/>
        <v>Sep</v>
      </c>
      <c r="F8878" t="str">
        <f t="shared" si="277"/>
        <v>2013</v>
      </c>
    </row>
    <row r="8879" spans="1:6" x14ac:dyDescent="0.25">
      <c r="A8879" s="5" t="s">
        <v>250</v>
      </c>
      <c r="B8879" s="3" t="s">
        <v>229</v>
      </c>
      <c r="C8879" s="3" t="s">
        <v>37</v>
      </c>
      <c r="D8879" s="4">
        <v>208733.67422900681</v>
      </c>
      <c r="E8879" t="str">
        <f t="shared" si="276"/>
        <v>Oct</v>
      </c>
      <c r="F8879" t="str">
        <f t="shared" si="277"/>
        <v>2013</v>
      </c>
    </row>
    <row r="8880" spans="1:6" x14ac:dyDescent="0.25">
      <c r="A8880" s="5" t="s">
        <v>250</v>
      </c>
      <c r="B8880" s="3" t="s">
        <v>229</v>
      </c>
      <c r="C8880" s="3" t="s">
        <v>38</v>
      </c>
      <c r="D8880" s="4">
        <v>201047.96470963617</v>
      </c>
      <c r="E8880" t="str">
        <f t="shared" si="276"/>
        <v>Nov</v>
      </c>
      <c r="F8880" t="str">
        <f t="shared" si="277"/>
        <v>2013</v>
      </c>
    </row>
    <row r="8881" spans="1:6" x14ac:dyDescent="0.25">
      <c r="A8881" s="5" t="s">
        <v>250</v>
      </c>
      <c r="B8881" s="3" t="s">
        <v>229</v>
      </c>
      <c r="C8881" s="3" t="s">
        <v>39</v>
      </c>
      <c r="D8881" s="4">
        <v>192175.1030733544</v>
      </c>
      <c r="E8881" t="str">
        <f t="shared" si="276"/>
        <v>Dec</v>
      </c>
      <c r="F8881" t="str">
        <f t="shared" si="277"/>
        <v>2013</v>
      </c>
    </row>
    <row r="8882" spans="1:6" x14ac:dyDescent="0.25">
      <c r="A8882" s="5" t="s">
        <v>250</v>
      </c>
      <c r="B8882" s="3" t="s">
        <v>229</v>
      </c>
      <c r="C8882" s="3" t="s">
        <v>40</v>
      </c>
      <c r="D8882" s="4">
        <v>185727.2288142484</v>
      </c>
      <c r="E8882" t="str">
        <f t="shared" si="276"/>
        <v>Jan</v>
      </c>
      <c r="F8882" t="str">
        <f t="shared" si="277"/>
        <v>2014</v>
      </c>
    </row>
    <row r="8883" spans="1:6" x14ac:dyDescent="0.25">
      <c r="A8883" s="5" t="s">
        <v>250</v>
      </c>
      <c r="B8883" s="3" t="s">
        <v>229</v>
      </c>
      <c r="C8883" s="3" t="s">
        <v>41</v>
      </c>
      <c r="D8883" s="4">
        <v>180407.1850937467</v>
      </c>
      <c r="E8883" t="str">
        <f t="shared" si="276"/>
        <v>Feb</v>
      </c>
      <c r="F8883" t="str">
        <f t="shared" si="277"/>
        <v>2014</v>
      </c>
    </row>
    <row r="8884" spans="1:6" x14ac:dyDescent="0.25">
      <c r="A8884" s="5" t="s">
        <v>250</v>
      </c>
      <c r="B8884" s="3" t="s">
        <v>229</v>
      </c>
      <c r="C8884" s="3" t="s">
        <v>42</v>
      </c>
      <c r="D8884" s="4">
        <v>172044.31932707544</v>
      </c>
      <c r="E8884" t="str">
        <f t="shared" si="276"/>
        <v>Mar</v>
      </c>
      <c r="F8884" t="str">
        <f t="shared" si="277"/>
        <v>2014</v>
      </c>
    </row>
    <row r="8885" spans="1:6" x14ac:dyDescent="0.25">
      <c r="A8885" s="5" t="s">
        <v>250</v>
      </c>
      <c r="B8885" s="3" t="s">
        <v>229</v>
      </c>
      <c r="C8885" s="3" t="s">
        <v>43</v>
      </c>
      <c r="D8885" s="4">
        <v>166210.73651359114</v>
      </c>
      <c r="E8885" t="str">
        <f t="shared" si="276"/>
        <v>Apr</v>
      </c>
      <c r="F8885" t="str">
        <f t="shared" si="277"/>
        <v>2014</v>
      </c>
    </row>
    <row r="8886" spans="1:6" x14ac:dyDescent="0.25">
      <c r="A8886" s="5" t="s">
        <v>250</v>
      </c>
      <c r="B8886" s="3" t="s">
        <v>229</v>
      </c>
      <c r="C8886" s="3" t="s">
        <v>44</v>
      </c>
      <c r="D8886" s="4">
        <v>171383.35965810239</v>
      </c>
      <c r="E8886" t="str">
        <f t="shared" si="276"/>
        <v>May</v>
      </c>
      <c r="F8886" t="str">
        <f t="shared" si="277"/>
        <v>2014</v>
      </c>
    </row>
    <row r="8887" spans="1:6" x14ac:dyDescent="0.25">
      <c r="A8887" s="5" t="s">
        <v>250</v>
      </c>
      <c r="B8887" s="3" t="s">
        <v>229</v>
      </c>
      <c r="C8887" s="3" t="s">
        <v>45</v>
      </c>
      <c r="D8887" s="4">
        <v>163435.20487716806</v>
      </c>
      <c r="E8887" t="str">
        <f t="shared" si="276"/>
        <v>Jun</v>
      </c>
      <c r="F8887" t="str">
        <f t="shared" si="277"/>
        <v>2014</v>
      </c>
    </row>
    <row r="8888" spans="1:6" x14ac:dyDescent="0.25">
      <c r="A8888" s="5" t="s">
        <v>250</v>
      </c>
      <c r="B8888" s="3" t="s">
        <v>229</v>
      </c>
      <c r="C8888" s="3" t="s">
        <v>46</v>
      </c>
      <c r="D8888" s="4">
        <v>157387.37217495326</v>
      </c>
      <c r="E8888" t="str">
        <f t="shared" si="276"/>
        <v>Jul</v>
      </c>
      <c r="F8888" t="str">
        <f t="shared" si="277"/>
        <v>2014</v>
      </c>
    </row>
    <row r="8889" spans="1:6" x14ac:dyDescent="0.25">
      <c r="A8889" s="5" t="s">
        <v>250</v>
      </c>
      <c r="B8889" s="3" t="s">
        <v>229</v>
      </c>
      <c r="C8889" s="3" t="s">
        <v>47</v>
      </c>
      <c r="D8889" s="4">
        <v>157837.48589109862</v>
      </c>
      <c r="E8889" t="str">
        <f t="shared" si="276"/>
        <v>Aug</v>
      </c>
      <c r="F8889" t="str">
        <f t="shared" si="277"/>
        <v>2014</v>
      </c>
    </row>
    <row r="8890" spans="1:6" x14ac:dyDescent="0.25">
      <c r="A8890" s="5" t="s">
        <v>250</v>
      </c>
      <c r="B8890" s="3" t="s">
        <v>229</v>
      </c>
      <c r="C8890" s="3" t="s">
        <v>48</v>
      </c>
      <c r="D8890" s="4">
        <v>160124.61827541501</v>
      </c>
      <c r="E8890" t="str">
        <f t="shared" si="276"/>
        <v>Sep</v>
      </c>
      <c r="F8890" t="str">
        <f t="shared" si="277"/>
        <v>2014</v>
      </c>
    </row>
    <row r="8891" spans="1:6" x14ac:dyDescent="0.25">
      <c r="A8891" s="5" t="s">
        <v>250</v>
      </c>
      <c r="B8891" s="3" t="s">
        <v>229</v>
      </c>
      <c r="C8891" s="3" t="s">
        <v>49</v>
      </c>
      <c r="D8891" s="4">
        <v>157297.14742201788</v>
      </c>
      <c r="E8891" t="str">
        <f t="shared" si="276"/>
        <v>Oct</v>
      </c>
      <c r="F8891" t="str">
        <f t="shared" si="277"/>
        <v>2014</v>
      </c>
    </row>
    <row r="8892" spans="1:6" x14ac:dyDescent="0.25">
      <c r="A8892" s="5" t="s">
        <v>250</v>
      </c>
      <c r="B8892" s="3" t="s">
        <v>229</v>
      </c>
      <c r="C8892" s="3" t="s">
        <v>50</v>
      </c>
      <c r="D8892" s="4">
        <v>155152.39476241049</v>
      </c>
      <c r="E8892" t="str">
        <f t="shared" si="276"/>
        <v>Nov</v>
      </c>
      <c r="F8892" t="str">
        <f t="shared" si="277"/>
        <v>2014</v>
      </c>
    </row>
    <row r="8893" spans="1:6" x14ac:dyDescent="0.25">
      <c r="A8893" s="5" t="s">
        <v>250</v>
      </c>
      <c r="B8893" s="3" t="s">
        <v>229</v>
      </c>
      <c r="C8893" s="3" t="s">
        <v>51</v>
      </c>
      <c r="D8893" s="4">
        <v>150332.63555248143</v>
      </c>
      <c r="E8893" t="str">
        <f t="shared" si="276"/>
        <v>Dec</v>
      </c>
      <c r="F8893" t="str">
        <f t="shared" si="277"/>
        <v>2014</v>
      </c>
    </row>
    <row r="8894" spans="1:6" x14ac:dyDescent="0.25">
      <c r="A8894" s="5" t="s">
        <v>250</v>
      </c>
      <c r="B8894" s="3" t="s">
        <v>229</v>
      </c>
      <c r="C8894" s="3" t="s">
        <v>52</v>
      </c>
      <c r="D8894" s="4">
        <v>150640.97935327049</v>
      </c>
      <c r="E8894" t="str">
        <f t="shared" si="276"/>
        <v>Jan</v>
      </c>
      <c r="F8894" t="str">
        <f t="shared" si="277"/>
        <v>2015</v>
      </c>
    </row>
    <row r="8895" spans="1:6" x14ac:dyDescent="0.25">
      <c r="A8895" s="5" t="s">
        <v>250</v>
      </c>
      <c r="B8895" s="3" t="s">
        <v>229</v>
      </c>
      <c r="C8895" s="3" t="s">
        <v>53</v>
      </c>
      <c r="D8895" s="4">
        <v>152707.84153502149</v>
      </c>
      <c r="E8895" t="str">
        <f t="shared" si="276"/>
        <v>Feb</v>
      </c>
      <c r="F8895" t="str">
        <f t="shared" si="277"/>
        <v>2015</v>
      </c>
    </row>
    <row r="8896" spans="1:6" x14ac:dyDescent="0.25">
      <c r="A8896" s="5" t="s">
        <v>250</v>
      </c>
      <c r="B8896" s="3" t="s">
        <v>229</v>
      </c>
      <c r="C8896" s="3" t="s">
        <v>54</v>
      </c>
      <c r="D8896" s="4">
        <v>151846.26580861452</v>
      </c>
      <c r="E8896" t="str">
        <f t="shared" si="276"/>
        <v>Mar</v>
      </c>
      <c r="F8896" t="str">
        <f t="shared" si="277"/>
        <v>2015</v>
      </c>
    </row>
    <row r="8897" spans="1:6" x14ac:dyDescent="0.25">
      <c r="A8897" s="5" t="s">
        <v>250</v>
      </c>
      <c r="B8897" s="3" t="s">
        <v>229</v>
      </c>
      <c r="C8897" s="3" t="s">
        <v>55</v>
      </c>
      <c r="D8897" s="4">
        <v>152761.38135464364</v>
      </c>
      <c r="E8897" t="str">
        <f t="shared" si="276"/>
        <v>Apr</v>
      </c>
      <c r="F8897" t="str">
        <f t="shared" si="277"/>
        <v>2015</v>
      </c>
    </row>
    <row r="8898" spans="1:6" x14ac:dyDescent="0.25">
      <c r="A8898" s="5" t="s">
        <v>250</v>
      </c>
      <c r="B8898" s="3" t="s">
        <v>229</v>
      </c>
      <c r="C8898" s="3" t="s">
        <v>56</v>
      </c>
      <c r="D8898" s="4">
        <v>152316.80585383472</v>
      </c>
      <c r="E8898" t="str">
        <f t="shared" si="276"/>
        <v>May</v>
      </c>
      <c r="F8898" t="str">
        <f t="shared" si="277"/>
        <v>2015</v>
      </c>
    </row>
    <row r="8899" spans="1:6" x14ac:dyDescent="0.25">
      <c r="A8899" s="5" t="s">
        <v>250</v>
      </c>
      <c r="B8899" s="3" t="s">
        <v>229</v>
      </c>
      <c r="C8899" s="3" t="s">
        <v>57</v>
      </c>
      <c r="D8899" s="4">
        <v>145366.92527487056</v>
      </c>
      <c r="E8899" t="str">
        <f t="shared" ref="E8899:E8962" si="278">MID(C8899,1,3)</f>
        <v>Jun</v>
      </c>
      <c r="F8899" t="str">
        <f t="shared" ref="F8899:F8962" si="279">MID(C8899,5,4)</f>
        <v>2015</v>
      </c>
    </row>
    <row r="8900" spans="1:6" x14ac:dyDescent="0.25">
      <c r="A8900" s="5" t="s">
        <v>250</v>
      </c>
      <c r="B8900" s="3" t="s">
        <v>229</v>
      </c>
      <c r="C8900" s="3" t="s">
        <v>58</v>
      </c>
      <c r="D8900" s="4">
        <v>140249.35176322545</v>
      </c>
      <c r="E8900" t="str">
        <f t="shared" si="278"/>
        <v>Jul</v>
      </c>
      <c r="F8900" t="str">
        <f t="shared" si="279"/>
        <v>2015</v>
      </c>
    </row>
    <row r="8901" spans="1:6" x14ac:dyDescent="0.25">
      <c r="A8901" s="5" t="s">
        <v>250</v>
      </c>
      <c r="B8901" s="3" t="s">
        <v>229</v>
      </c>
      <c r="C8901" s="3" t="s">
        <v>59</v>
      </c>
      <c r="D8901" s="4">
        <v>135443.9032581127</v>
      </c>
      <c r="E8901" t="str">
        <f t="shared" si="278"/>
        <v>Aug</v>
      </c>
      <c r="F8901" t="str">
        <f t="shared" si="279"/>
        <v>2015</v>
      </c>
    </row>
    <row r="8902" spans="1:6" x14ac:dyDescent="0.25">
      <c r="A8902" s="5" t="s">
        <v>250</v>
      </c>
      <c r="B8902" s="3" t="s">
        <v>229</v>
      </c>
      <c r="C8902" s="3" t="s">
        <v>60</v>
      </c>
      <c r="D8902" s="4">
        <v>130023.08834894773</v>
      </c>
      <c r="E8902" t="str">
        <f t="shared" si="278"/>
        <v>Sep</v>
      </c>
      <c r="F8902" t="str">
        <f t="shared" si="279"/>
        <v>2015</v>
      </c>
    </row>
    <row r="8903" spans="1:6" x14ac:dyDescent="0.25">
      <c r="A8903" s="5" t="s">
        <v>250</v>
      </c>
      <c r="B8903" s="3" t="s">
        <v>229</v>
      </c>
      <c r="C8903" s="3" t="s">
        <v>61</v>
      </c>
      <c r="D8903" s="4">
        <v>125689.83919487262</v>
      </c>
      <c r="E8903" t="str">
        <f t="shared" si="278"/>
        <v>Oct</v>
      </c>
      <c r="F8903" t="str">
        <f t="shared" si="279"/>
        <v>2015</v>
      </c>
    </row>
    <row r="8904" spans="1:6" x14ac:dyDescent="0.25">
      <c r="A8904" s="5" t="s">
        <v>250</v>
      </c>
      <c r="B8904" s="3" t="s">
        <v>229</v>
      </c>
      <c r="C8904" s="3" t="s">
        <v>62</v>
      </c>
      <c r="D8904" s="4">
        <v>121873.22336314447</v>
      </c>
      <c r="E8904" t="str">
        <f t="shared" si="278"/>
        <v>Nov</v>
      </c>
      <c r="F8904" t="str">
        <f t="shared" si="279"/>
        <v>2015</v>
      </c>
    </row>
    <row r="8905" spans="1:6" x14ac:dyDescent="0.25">
      <c r="A8905" s="5" t="s">
        <v>250</v>
      </c>
      <c r="B8905" s="3" t="s">
        <v>229</v>
      </c>
      <c r="C8905" s="3" t="s">
        <v>63</v>
      </c>
      <c r="D8905" s="4">
        <v>116241.25298321804</v>
      </c>
      <c r="E8905" t="str">
        <f t="shared" si="278"/>
        <v>Dec</v>
      </c>
      <c r="F8905" t="str">
        <f t="shared" si="279"/>
        <v>2015</v>
      </c>
    </row>
    <row r="8906" spans="1:6" x14ac:dyDescent="0.25">
      <c r="A8906" s="5" t="s">
        <v>250</v>
      </c>
      <c r="B8906" s="3" t="s">
        <v>229</v>
      </c>
      <c r="C8906" s="3" t="s">
        <v>64</v>
      </c>
      <c r="D8906" s="4">
        <v>112768.72376876115</v>
      </c>
      <c r="E8906" t="str">
        <f t="shared" si="278"/>
        <v>Jan</v>
      </c>
      <c r="F8906" t="str">
        <f t="shared" si="279"/>
        <v>2016</v>
      </c>
    </row>
    <row r="8907" spans="1:6" x14ac:dyDescent="0.25">
      <c r="A8907" s="5" t="s">
        <v>250</v>
      </c>
      <c r="B8907" s="3" t="s">
        <v>229</v>
      </c>
      <c r="C8907" s="3" t="s">
        <v>65</v>
      </c>
      <c r="D8907" s="4">
        <v>110085.56365228843</v>
      </c>
      <c r="E8907" t="str">
        <f t="shared" si="278"/>
        <v>Feb</v>
      </c>
      <c r="F8907" t="str">
        <f t="shared" si="279"/>
        <v>2016</v>
      </c>
    </row>
    <row r="8908" spans="1:6" x14ac:dyDescent="0.25">
      <c r="A8908" s="5" t="s">
        <v>250</v>
      </c>
      <c r="B8908" s="3" t="s">
        <v>229</v>
      </c>
      <c r="C8908" s="3" t="s">
        <v>66</v>
      </c>
      <c r="D8908" s="4">
        <v>104882.90495619773</v>
      </c>
      <c r="E8908" t="str">
        <f t="shared" si="278"/>
        <v>Mar</v>
      </c>
      <c r="F8908" t="str">
        <f t="shared" si="279"/>
        <v>2016</v>
      </c>
    </row>
    <row r="8909" spans="1:6" x14ac:dyDescent="0.25">
      <c r="A8909" s="5" t="s">
        <v>250</v>
      </c>
      <c r="B8909" s="3" t="s">
        <v>229</v>
      </c>
      <c r="C8909" s="3" t="s">
        <v>67</v>
      </c>
      <c r="D8909" s="4">
        <v>101420.26926016901</v>
      </c>
      <c r="E8909" t="str">
        <f t="shared" si="278"/>
        <v>Apr</v>
      </c>
      <c r="F8909" t="str">
        <f t="shared" si="279"/>
        <v>2016</v>
      </c>
    </row>
    <row r="8910" spans="1:6" x14ac:dyDescent="0.25">
      <c r="A8910" s="5" t="s">
        <v>250</v>
      </c>
      <c r="B8910" s="3" t="s">
        <v>229</v>
      </c>
      <c r="C8910" s="3" t="s">
        <v>68</v>
      </c>
      <c r="D8910" s="4">
        <v>99547.010422009247</v>
      </c>
      <c r="E8910" t="str">
        <f t="shared" si="278"/>
        <v>May</v>
      </c>
      <c r="F8910" t="str">
        <f t="shared" si="279"/>
        <v>2016</v>
      </c>
    </row>
    <row r="8911" spans="1:6" x14ac:dyDescent="0.25">
      <c r="A8911" s="5" t="s">
        <v>250</v>
      </c>
      <c r="B8911" s="3" t="s">
        <v>229</v>
      </c>
      <c r="C8911" s="3" t="s">
        <v>69</v>
      </c>
      <c r="D8911" s="4">
        <v>94825.459578139766</v>
      </c>
      <c r="E8911" t="str">
        <f t="shared" si="278"/>
        <v>Jun</v>
      </c>
      <c r="F8911" t="str">
        <f t="shared" si="279"/>
        <v>2016</v>
      </c>
    </row>
    <row r="8912" spans="1:6" x14ac:dyDescent="0.25">
      <c r="A8912" s="5" t="s">
        <v>250</v>
      </c>
      <c r="B8912" s="3" t="s">
        <v>229</v>
      </c>
      <c r="C8912" s="3" t="s">
        <v>70</v>
      </c>
      <c r="D8912" s="4">
        <v>91807.452884882368</v>
      </c>
      <c r="E8912" t="str">
        <f t="shared" si="278"/>
        <v>Jul</v>
      </c>
      <c r="F8912" t="str">
        <f t="shared" si="279"/>
        <v>2016</v>
      </c>
    </row>
    <row r="8913" spans="1:6" x14ac:dyDescent="0.25">
      <c r="A8913" s="5" t="s">
        <v>250</v>
      </c>
      <c r="B8913" s="3" t="s">
        <v>229</v>
      </c>
      <c r="C8913" s="3" t="s">
        <v>71</v>
      </c>
      <c r="D8913" s="4">
        <v>89019.660684306058</v>
      </c>
      <c r="E8913" t="str">
        <f t="shared" si="278"/>
        <v>Aug</v>
      </c>
      <c r="F8913" t="str">
        <f t="shared" si="279"/>
        <v>2016</v>
      </c>
    </row>
    <row r="8914" spans="1:6" x14ac:dyDescent="0.25">
      <c r="A8914" s="5" t="s">
        <v>250</v>
      </c>
      <c r="B8914" s="3" t="s">
        <v>229</v>
      </c>
      <c r="C8914" s="3" t="s">
        <v>72</v>
      </c>
      <c r="D8914" s="4">
        <v>85759.90961998915</v>
      </c>
      <c r="E8914" t="str">
        <f t="shared" si="278"/>
        <v>Sep</v>
      </c>
      <c r="F8914" t="str">
        <f t="shared" si="279"/>
        <v>2016</v>
      </c>
    </row>
    <row r="8915" spans="1:6" x14ac:dyDescent="0.25">
      <c r="A8915" s="5" t="s">
        <v>250</v>
      </c>
      <c r="B8915" s="3" t="s">
        <v>229</v>
      </c>
      <c r="C8915" s="3" t="s">
        <v>73</v>
      </c>
      <c r="D8915" s="4">
        <v>83178.027539546703</v>
      </c>
      <c r="E8915" t="str">
        <f t="shared" si="278"/>
        <v>Oct</v>
      </c>
      <c r="F8915" t="str">
        <f t="shared" si="279"/>
        <v>2016</v>
      </c>
    </row>
    <row r="8916" spans="1:6" x14ac:dyDescent="0.25">
      <c r="A8916" s="5" t="s">
        <v>250</v>
      </c>
      <c r="B8916" s="3" t="s">
        <v>229</v>
      </c>
      <c r="C8916" s="3" t="s">
        <v>74</v>
      </c>
      <c r="D8916" s="4">
        <v>81197.071483145686</v>
      </c>
      <c r="E8916" t="str">
        <f t="shared" si="278"/>
        <v>Nov</v>
      </c>
      <c r="F8916" t="str">
        <f t="shared" si="279"/>
        <v>2016</v>
      </c>
    </row>
    <row r="8917" spans="1:6" x14ac:dyDescent="0.25">
      <c r="A8917" s="5" t="s">
        <v>250</v>
      </c>
      <c r="B8917" s="3" t="s">
        <v>229</v>
      </c>
      <c r="C8917" s="3" t="s">
        <v>75</v>
      </c>
      <c r="D8917" s="4">
        <v>77181.534109425149</v>
      </c>
      <c r="E8917" t="str">
        <f t="shared" si="278"/>
        <v>Dec</v>
      </c>
      <c r="F8917" t="str">
        <f t="shared" si="279"/>
        <v>2016</v>
      </c>
    </row>
    <row r="8918" spans="1:6" x14ac:dyDescent="0.25">
      <c r="A8918" s="5" t="s">
        <v>250</v>
      </c>
      <c r="B8918" s="3" t="s">
        <v>229</v>
      </c>
      <c r="C8918" s="3" t="s">
        <v>76</v>
      </c>
      <c r="D8918" s="4">
        <v>75249.873006957088</v>
      </c>
      <c r="E8918" t="str">
        <f t="shared" si="278"/>
        <v>Jan</v>
      </c>
      <c r="F8918" t="str">
        <f t="shared" si="279"/>
        <v>2017</v>
      </c>
    </row>
    <row r="8919" spans="1:6" x14ac:dyDescent="0.25">
      <c r="A8919" s="5" t="s">
        <v>250</v>
      </c>
      <c r="B8919" s="3" t="s">
        <v>229</v>
      </c>
      <c r="C8919" s="3" t="s">
        <v>77</v>
      </c>
      <c r="D8919" s="4">
        <v>74080.746281032538</v>
      </c>
      <c r="E8919" t="str">
        <f t="shared" si="278"/>
        <v>Feb</v>
      </c>
      <c r="F8919" t="str">
        <f t="shared" si="279"/>
        <v>2017</v>
      </c>
    </row>
    <row r="8920" spans="1:6" x14ac:dyDescent="0.25">
      <c r="A8920" s="5" t="s">
        <v>250</v>
      </c>
      <c r="B8920" s="3" t="s">
        <v>229</v>
      </c>
      <c r="C8920" s="3" t="s">
        <v>78</v>
      </c>
      <c r="D8920" s="4">
        <v>70458.66661408561</v>
      </c>
      <c r="E8920" t="str">
        <f t="shared" si="278"/>
        <v>Mar</v>
      </c>
      <c r="F8920" t="str">
        <f t="shared" si="279"/>
        <v>2017</v>
      </c>
    </row>
    <row r="8921" spans="1:6" x14ac:dyDescent="0.25">
      <c r="A8921" s="5" t="s">
        <v>250</v>
      </c>
      <c r="B8921" s="3" t="s">
        <v>229</v>
      </c>
      <c r="C8921" s="3" t="s">
        <v>79</v>
      </c>
      <c r="D8921" s="4">
        <v>68715.511835304904</v>
      </c>
      <c r="E8921" t="str">
        <f t="shared" si="278"/>
        <v>Apr</v>
      </c>
      <c r="F8921" t="str">
        <f t="shared" si="279"/>
        <v>2017</v>
      </c>
    </row>
    <row r="8922" spans="1:6" x14ac:dyDescent="0.25">
      <c r="A8922" s="5" t="s">
        <v>250</v>
      </c>
      <c r="B8922" s="3" t="s">
        <v>229</v>
      </c>
      <c r="C8922" s="3" t="s">
        <v>80</v>
      </c>
      <c r="D8922" s="4">
        <v>68497.335850633594</v>
      </c>
      <c r="E8922" t="str">
        <f t="shared" si="278"/>
        <v>May</v>
      </c>
      <c r="F8922" t="str">
        <f t="shared" si="279"/>
        <v>2017</v>
      </c>
    </row>
    <row r="8923" spans="1:6" x14ac:dyDescent="0.25">
      <c r="A8923" s="5" t="s">
        <v>250</v>
      </c>
      <c r="B8923" s="3" t="s">
        <v>229</v>
      </c>
      <c r="C8923" s="3" t="s">
        <v>81</v>
      </c>
      <c r="D8923" s="4">
        <v>65389.369789367949</v>
      </c>
      <c r="E8923" t="str">
        <f t="shared" si="278"/>
        <v>Jun</v>
      </c>
      <c r="F8923" t="str">
        <f t="shared" si="279"/>
        <v>2017</v>
      </c>
    </row>
    <row r="8924" spans="1:6" x14ac:dyDescent="0.25">
      <c r="A8924" s="5" t="s">
        <v>250</v>
      </c>
      <c r="B8924" s="3" t="s">
        <v>229</v>
      </c>
      <c r="C8924" s="3" t="s">
        <v>82</v>
      </c>
      <c r="D8924" s="4">
        <v>63623.557129407403</v>
      </c>
      <c r="E8924" t="str">
        <f t="shared" si="278"/>
        <v>Jul</v>
      </c>
      <c r="F8924" t="str">
        <f t="shared" si="279"/>
        <v>2017</v>
      </c>
    </row>
    <row r="8925" spans="1:6" x14ac:dyDescent="0.25">
      <c r="A8925" s="5" t="s">
        <v>250</v>
      </c>
      <c r="B8925" s="3" t="s">
        <v>229</v>
      </c>
      <c r="C8925" s="3" t="s">
        <v>83</v>
      </c>
      <c r="D8925" s="4">
        <v>62030.751118742621</v>
      </c>
      <c r="E8925" t="str">
        <f t="shared" si="278"/>
        <v>Aug</v>
      </c>
      <c r="F8925" t="str">
        <f t="shared" si="279"/>
        <v>2017</v>
      </c>
    </row>
    <row r="8926" spans="1:6" x14ac:dyDescent="0.25">
      <c r="A8926" s="5" t="s">
        <v>250</v>
      </c>
      <c r="B8926" s="3" t="s">
        <v>229</v>
      </c>
      <c r="C8926" s="3" t="s">
        <v>84</v>
      </c>
      <c r="D8926" s="4">
        <v>59931.807612947625</v>
      </c>
      <c r="E8926" t="str">
        <f t="shared" si="278"/>
        <v>Sep</v>
      </c>
      <c r="F8926" t="str">
        <f t="shared" si="279"/>
        <v>2017</v>
      </c>
    </row>
    <row r="8927" spans="1:6" x14ac:dyDescent="0.25">
      <c r="A8927" s="5" t="s">
        <v>250</v>
      </c>
      <c r="B8927" s="3" t="s">
        <v>229</v>
      </c>
      <c r="C8927" s="3" t="s">
        <v>85</v>
      </c>
      <c r="D8927" s="4">
        <v>58581.795511756238</v>
      </c>
      <c r="E8927" t="str">
        <f t="shared" si="278"/>
        <v>Oct</v>
      </c>
      <c r="F8927" t="str">
        <f t="shared" si="279"/>
        <v>2017</v>
      </c>
    </row>
    <row r="8928" spans="1:6" x14ac:dyDescent="0.25">
      <c r="A8928" s="5" t="s">
        <v>250</v>
      </c>
      <c r="B8928" s="3" t="s">
        <v>229</v>
      </c>
      <c r="C8928" s="3" t="s">
        <v>86</v>
      </c>
      <c r="D8928" s="4">
        <v>57620.634593717419</v>
      </c>
      <c r="E8928" t="str">
        <f t="shared" si="278"/>
        <v>Nov</v>
      </c>
      <c r="F8928" t="str">
        <f t="shared" si="279"/>
        <v>2017</v>
      </c>
    </row>
    <row r="8929" spans="1:6" x14ac:dyDescent="0.25">
      <c r="A8929" s="5" t="s">
        <v>250</v>
      </c>
      <c r="B8929" s="3" t="s">
        <v>229</v>
      </c>
      <c r="C8929" s="3" t="s">
        <v>87</v>
      </c>
      <c r="D8929" s="4">
        <v>54661.225589585898</v>
      </c>
      <c r="E8929" t="str">
        <f t="shared" si="278"/>
        <v>Dec</v>
      </c>
      <c r="F8929" t="str">
        <f t="shared" si="279"/>
        <v>2017</v>
      </c>
    </row>
    <row r="8930" spans="1:6" x14ac:dyDescent="0.25">
      <c r="A8930" s="5" t="s">
        <v>250</v>
      </c>
      <c r="B8930" s="3" t="s">
        <v>229</v>
      </c>
      <c r="C8930" s="3" t="s">
        <v>88</v>
      </c>
      <c r="D8930" s="4">
        <v>53646.20365529578</v>
      </c>
      <c r="E8930" t="str">
        <f t="shared" si="278"/>
        <v>Jan</v>
      </c>
      <c r="F8930" t="str">
        <f t="shared" si="279"/>
        <v>2018</v>
      </c>
    </row>
    <row r="8931" spans="1:6" x14ac:dyDescent="0.25">
      <c r="A8931" s="5" t="s">
        <v>250</v>
      </c>
      <c r="B8931" s="3" t="s">
        <v>229</v>
      </c>
      <c r="C8931" s="3" t="s">
        <v>89</v>
      </c>
      <c r="D8931" s="4">
        <v>53395.661834192782</v>
      </c>
      <c r="E8931" t="str">
        <f t="shared" si="278"/>
        <v>Feb</v>
      </c>
      <c r="F8931" t="str">
        <f t="shared" si="279"/>
        <v>2018</v>
      </c>
    </row>
    <row r="8932" spans="1:6" x14ac:dyDescent="0.25">
      <c r="A8932" s="5" t="s">
        <v>250</v>
      </c>
      <c r="B8932" s="3" t="s">
        <v>229</v>
      </c>
      <c r="C8932" s="3" t="s">
        <v>90</v>
      </c>
      <c r="D8932" s="4">
        <v>50656.011366493804</v>
      </c>
      <c r="E8932" t="str">
        <f t="shared" si="278"/>
        <v>Mar</v>
      </c>
      <c r="F8932" t="str">
        <f t="shared" si="279"/>
        <v>2018</v>
      </c>
    </row>
    <row r="8933" spans="1:6" x14ac:dyDescent="0.25">
      <c r="A8933" s="5" t="s">
        <v>250</v>
      </c>
      <c r="B8933" s="3" t="s">
        <v>229</v>
      </c>
      <c r="C8933" s="3" t="s">
        <v>91</v>
      </c>
      <c r="D8933" s="4">
        <v>49669.643724914065</v>
      </c>
      <c r="E8933" t="str">
        <f t="shared" si="278"/>
        <v>Apr</v>
      </c>
      <c r="F8933" t="str">
        <f t="shared" si="279"/>
        <v>2018</v>
      </c>
    </row>
    <row r="8934" spans="1:6" x14ac:dyDescent="0.25">
      <c r="A8934" s="5" t="s">
        <v>250</v>
      </c>
      <c r="B8934" s="3" t="s">
        <v>229</v>
      </c>
      <c r="C8934" s="3" t="s">
        <v>92</v>
      </c>
      <c r="D8934" s="4">
        <v>50106.187875131596</v>
      </c>
      <c r="E8934" t="str">
        <f t="shared" si="278"/>
        <v>May</v>
      </c>
      <c r="F8934" t="str">
        <f t="shared" si="279"/>
        <v>2018</v>
      </c>
    </row>
    <row r="8935" spans="1:6" x14ac:dyDescent="0.25">
      <c r="A8935" s="5" t="s">
        <v>250</v>
      </c>
      <c r="B8935" s="3" t="s">
        <v>229</v>
      </c>
      <c r="C8935" s="3" t="s">
        <v>93</v>
      </c>
      <c r="D8935" s="4">
        <v>47834.811583907205</v>
      </c>
      <c r="E8935" t="str">
        <f t="shared" si="278"/>
        <v>Jun</v>
      </c>
      <c r="F8935" t="str">
        <f t="shared" si="279"/>
        <v>2018</v>
      </c>
    </row>
    <row r="8936" spans="1:6" x14ac:dyDescent="0.25">
      <c r="A8936" s="5" t="s">
        <v>250</v>
      </c>
      <c r="B8936" s="3" t="s">
        <v>229</v>
      </c>
      <c r="C8936" s="3" t="s">
        <v>94</v>
      </c>
      <c r="D8936" s="4">
        <v>46736.733045936096</v>
      </c>
      <c r="E8936" t="str">
        <f t="shared" si="278"/>
        <v>Jul</v>
      </c>
      <c r="F8936" t="str">
        <f t="shared" si="279"/>
        <v>2018</v>
      </c>
    </row>
    <row r="8937" spans="1:6" x14ac:dyDescent="0.25">
      <c r="A8937" s="5" t="s">
        <v>250</v>
      </c>
      <c r="B8937" s="3" t="s">
        <v>229</v>
      </c>
      <c r="C8937" s="3" t="s">
        <v>95</v>
      </c>
      <c r="D8937" s="4">
        <v>45726.431450388947</v>
      </c>
      <c r="E8937" t="str">
        <f t="shared" si="278"/>
        <v>Aug</v>
      </c>
      <c r="F8937" t="str">
        <f t="shared" si="279"/>
        <v>2018</v>
      </c>
    </row>
    <row r="8938" spans="1:6" x14ac:dyDescent="0.25">
      <c r="A8938" s="5" t="s">
        <v>250</v>
      </c>
      <c r="B8938" s="3" t="s">
        <v>229</v>
      </c>
      <c r="C8938" s="3" t="s">
        <v>96</v>
      </c>
      <c r="D8938" s="4">
        <v>44386.171683421344</v>
      </c>
      <c r="E8938" t="str">
        <f t="shared" si="278"/>
        <v>Sep</v>
      </c>
      <c r="F8938" t="str">
        <f t="shared" si="279"/>
        <v>2018</v>
      </c>
    </row>
    <row r="8939" spans="1:6" x14ac:dyDescent="0.25">
      <c r="A8939" s="5" t="s">
        <v>250</v>
      </c>
      <c r="B8939" s="3" t="s">
        <v>229</v>
      </c>
      <c r="C8939" s="3" t="s">
        <v>97</v>
      </c>
      <c r="D8939" s="4">
        <v>43484.324719825468</v>
      </c>
      <c r="E8939" t="str">
        <f t="shared" si="278"/>
        <v>Oct</v>
      </c>
      <c r="F8939" t="str">
        <f t="shared" si="279"/>
        <v>2018</v>
      </c>
    </row>
    <row r="8940" spans="1:6" x14ac:dyDescent="0.25">
      <c r="A8940" s="5" t="s">
        <v>250</v>
      </c>
      <c r="B8940" s="3" t="s">
        <v>229</v>
      </c>
      <c r="C8940" s="3" t="s">
        <v>98</v>
      </c>
      <c r="D8940" s="4">
        <v>43204.31158613837</v>
      </c>
      <c r="E8940" t="str">
        <f t="shared" si="278"/>
        <v>Nov</v>
      </c>
      <c r="F8940" t="str">
        <f t="shared" si="279"/>
        <v>2018</v>
      </c>
    </row>
    <row r="8941" spans="1:6" x14ac:dyDescent="0.25">
      <c r="A8941" s="5" t="s">
        <v>250</v>
      </c>
      <c r="B8941" s="3" t="s">
        <v>229</v>
      </c>
      <c r="C8941" s="3" t="s">
        <v>99</v>
      </c>
      <c r="D8941" s="4">
        <v>40757.779493287555</v>
      </c>
      <c r="E8941" t="str">
        <f t="shared" si="278"/>
        <v>Dec</v>
      </c>
      <c r="F8941" t="str">
        <f t="shared" si="279"/>
        <v>2018</v>
      </c>
    </row>
    <row r="8942" spans="1:6" x14ac:dyDescent="0.25">
      <c r="A8942" s="5" t="s">
        <v>250</v>
      </c>
      <c r="B8942" s="3" t="s">
        <v>229</v>
      </c>
      <c r="C8942" s="3" t="s">
        <v>100</v>
      </c>
      <c r="D8942" s="4">
        <v>40114.503880264121</v>
      </c>
      <c r="E8942" t="str">
        <f t="shared" si="278"/>
        <v>Jan</v>
      </c>
      <c r="F8942" t="str">
        <f t="shared" si="279"/>
        <v>2019</v>
      </c>
    </row>
    <row r="8943" spans="1:6" x14ac:dyDescent="0.25">
      <c r="A8943" s="5" t="s">
        <v>250</v>
      </c>
      <c r="B8943" s="3" t="s">
        <v>229</v>
      </c>
      <c r="C8943" s="3" t="s">
        <v>101</v>
      </c>
      <c r="D8943" s="4">
        <v>40536.0689461437</v>
      </c>
      <c r="E8943" t="str">
        <f t="shared" si="278"/>
        <v>Feb</v>
      </c>
      <c r="F8943" t="str">
        <f t="shared" si="279"/>
        <v>2019</v>
      </c>
    </row>
    <row r="8944" spans="1:6" x14ac:dyDescent="0.25">
      <c r="A8944" s="5" t="s">
        <v>250</v>
      </c>
      <c r="B8944" s="3" t="s">
        <v>229</v>
      </c>
      <c r="C8944" s="3" t="s">
        <v>102</v>
      </c>
      <c r="D8944" s="4">
        <v>38605.994831035554</v>
      </c>
      <c r="E8944" t="str">
        <f t="shared" si="278"/>
        <v>Mar</v>
      </c>
      <c r="F8944" t="str">
        <f t="shared" si="279"/>
        <v>2019</v>
      </c>
    </row>
    <row r="8945" spans="1:6" x14ac:dyDescent="0.25">
      <c r="A8945" s="5" t="s">
        <v>250</v>
      </c>
      <c r="B8945" s="3" t="s">
        <v>229</v>
      </c>
      <c r="C8945" s="3" t="s">
        <v>103</v>
      </c>
      <c r="D8945" s="4">
        <v>37935.021577065549</v>
      </c>
      <c r="E8945" t="str">
        <f t="shared" si="278"/>
        <v>Apr</v>
      </c>
      <c r="F8945" t="str">
        <f t="shared" si="279"/>
        <v>2019</v>
      </c>
    </row>
    <row r="8946" spans="1:6" x14ac:dyDescent="0.25">
      <c r="A8946" s="5" t="s">
        <v>250</v>
      </c>
      <c r="B8946" s="3" t="s">
        <v>229</v>
      </c>
      <c r="C8946" s="3" t="s">
        <v>104</v>
      </c>
      <c r="D8946" s="4">
        <v>38592.867692594096</v>
      </c>
      <c r="E8946" t="str">
        <f t="shared" si="278"/>
        <v>May</v>
      </c>
      <c r="F8946" t="str">
        <f t="shared" si="279"/>
        <v>2019</v>
      </c>
    </row>
    <row r="8947" spans="1:6" x14ac:dyDescent="0.25">
      <c r="A8947" s="5" t="s">
        <v>250</v>
      </c>
      <c r="B8947" s="3" t="s">
        <v>229</v>
      </c>
      <c r="C8947" s="3" t="s">
        <v>105</v>
      </c>
      <c r="D8947" s="4">
        <v>36667.303241541827</v>
      </c>
      <c r="E8947" t="str">
        <f t="shared" si="278"/>
        <v>Jun</v>
      </c>
      <c r="F8947" t="str">
        <f t="shared" si="279"/>
        <v>2019</v>
      </c>
    </row>
    <row r="8948" spans="1:6" x14ac:dyDescent="0.25">
      <c r="A8948" s="5" t="s">
        <v>250</v>
      </c>
      <c r="B8948" s="3" t="s">
        <v>229</v>
      </c>
      <c r="C8948" s="3" t="s">
        <v>106</v>
      </c>
      <c r="D8948" s="4">
        <v>36043.003125149247</v>
      </c>
      <c r="E8948" t="str">
        <f t="shared" si="278"/>
        <v>Jul</v>
      </c>
      <c r="F8948" t="str">
        <f t="shared" si="279"/>
        <v>2019</v>
      </c>
    </row>
    <row r="8949" spans="1:6" x14ac:dyDescent="0.25">
      <c r="A8949" s="5" t="s">
        <v>250</v>
      </c>
      <c r="B8949" s="3" t="s">
        <v>229</v>
      </c>
      <c r="C8949" s="3" t="s">
        <v>107</v>
      </c>
      <c r="D8949" s="4">
        <v>35512.731585517256</v>
      </c>
      <c r="E8949" t="str">
        <f t="shared" si="278"/>
        <v>Aug</v>
      </c>
      <c r="F8949" t="str">
        <f t="shared" si="279"/>
        <v>2019</v>
      </c>
    </row>
    <row r="8950" spans="1:6" x14ac:dyDescent="0.25">
      <c r="A8950" s="5" t="s">
        <v>250</v>
      </c>
      <c r="B8950" s="3" t="s">
        <v>229</v>
      </c>
      <c r="C8950" s="3" t="s">
        <v>108</v>
      </c>
      <c r="D8950" s="4">
        <v>34504.877257534696</v>
      </c>
      <c r="E8950" t="str">
        <f t="shared" si="278"/>
        <v>Sep</v>
      </c>
      <c r="F8950" t="str">
        <f t="shared" si="279"/>
        <v>2019</v>
      </c>
    </row>
    <row r="8951" spans="1:6" x14ac:dyDescent="0.25">
      <c r="A8951" s="5" t="s">
        <v>250</v>
      </c>
      <c r="B8951" s="3" t="s">
        <v>229</v>
      </c>
      <c r="C8951" s="3" t="s">
        <v>109</v>
      </c>
      <c r="D8951" s="4">
        <v>33863.09415918868</v>
      </c>
      <c r="E8951" t="str">
        <f t="shared" si="278"/>
        <v>Oct</v>
      </c>
      <c r="F8951" t="str">
        <f t="shared" si="279"/>
        <v>2019</v>
      </c>
    </row>
    <row r="8952" spans="1:6" x14ac:dyDescent="0.25">
      <c r="A8952" s="5" t="s">
        <v>250</v>
      </c>
      <c r="B8952" s="3" t="s">
        <v>229</v>
      </c>
      <c r="C8952" s="3" t="s">
        <v>110</v>
      </c>
      <c r="D8952" s="4">
        <v>33616.124193727766</v>
      </c>
      <c r="E8952" t="str">
        <f t="shared" si="278"/>
        <v>Nov</v>
      </c>
      <c r="F8952" t="str">
        <f t="shared" si="279"/>
        <v>2019</v>
      </c>
    </row>
    <row r="8953" spans="1:6" x14ac:dyDescent="0.25">
      <c r="A8953" s="5" t="s">
        <v>250</v>
      </c>
      <c r="B8953" s="3" t="s">
        <v>229</v>
      </c>
      <c r="C8953" s="3" t="s">
        <v>111</v>
      </c>
      <c r="D8953" s="4">
        <v>31548.124615774061</v>
      </c>
      <c r="E8953" t="str">
        <f t="shared" si="278"/>
        <v>Dec</v>
      </c>
      <c r="F8953" t="str">
        <f t="shared" si="279"/>
        <v>2019</v>
      </c>
    </row>
    <row r="8954" spans="1:6" x14ac:dyDescent="0.25">
      <c r="A8954" s="5" t="s">
        <v>250</v>
      </c>
      <c r="B8954" s="3" t="s">
        <v>229</v>
      </c>
      <c r="C8954" s="3" t="s">
        <v>112</v>
      </c>
      <c r="D8954" s="4">
        <v>31139.384238589631</v>
      </c>
      <c r="E8954" t="str">
        <f t="shared" si="278"/>
        <v>Jan</v>
      </c>
      <c r="F8954" t="str">
        <f t="shared" si="279"/>
        <v>2020</v>
      </c>
    </row>
    <row r="8955" spans="1:6" x14ac:dyDescent="0.25">
      <c r="A8955" s="5" t="s">
        <v>250</v>
      </c>
      <c r="B8955" s="3" t="s">
        <v>229</v>
      </c>
      <c r="C8955" s="3" t="s">
        <v>113</v>
      </c>
      <c r="D8955" s="4">
        <v>31676.215742643624</v>
      </c>
      <c r="E8955" t="str">
        <f t="shared" si="278"/>
        <v>Feb</v>
      </c>
      <c r="F8955" t="str">
        <f t="shared" si="279"/>
        <v>2020</v>
      </c>
    </row>
    <row r="8956" spans="1:6" x14ac:dyDescent="0.25">
      <c r="A8956" s="5" t="s">
        <v>250</v>
      </c>
      <c r="B8956" s="3" t="s">
        <v>229</v>
      </c>
      <c r="C8956" s="3" t="s">
        <v>114</v>
      </c>
      <c r="D8956" s="4">
        <v>29865.958743411175</v>
      </c>
      <c r="E8956" t="str">
        <f t="shared" si="278"/>
        <v>Mar</v>
      </c>
      <c r="F8956" t="str">
        <f t="shared" si="279"/>
        <v>2020</v>
      </c>
    </row>
    <row r="8957" spans="1:6" x14ac:dyDescent="0.25">
      <c r="A8957" s="5" t="s">
        <v>250</v>
      </c>
      <c r="B8957" s="3" t="s">
        <v>229</v>
      </c>
      <c r="C8957" s="3" t="s">
        <v>115</v>
      </c>
      <c r="D8957" s="4">
        <v>29533.303357894783</v>
      </c>
      <c r="E8957" t="str">
        <f t="shared" si="278"/>
        <v>Apr</v>
      </c>
      <c r="F8957" t="str">
        <f t="shared" si="279"/>
        <v>2020</v>
      </c>
    </row>
    <row r="8958" spans="1:6" x14ac:dyDescent="0.25">
      <c r="A8958" s="5" t="s">
        <v>250</v>
      </c>
      <c r="B8958" s="3" t="s">
        <v>229</v>
      </c>
      <c r="C8958" s="3" t="s">
        <v>116</v>
      </c>
      <c r="D8958" s="4">
        <v>28460.48002393718</v>
      </c>
      <c r="E8958" t="str">
        <f t="shared" si="278"/>
        <v>May</v>
      </c>
      <c r="F8958" t="str">
        <f t="shared" si="279"/>
        <v>2020</v>
      </c>
    </row>
    <row r="8959" spans="1:6" x14ac:dyDescent="0.25">
      <c r="A8959" s="5" t="s">
        <v>250</v>
      </c>
      <c r="B8959" s="3" t="s">
        <v>229</v>
      </c>
      <c r="C8959" s="3" t="s">
        <v>117</v>
      </c>
      <c r="D8959" s="4">
        <v>26985.803128838845</v>
      </c>
      <c r="E8959" t="str">
        <f t="shared" si="278"/>
        <v>Jun</v>
      </c>
      <c r="F8959" t="str">
        <f t="shared" si="279"/>
        <v>2020</v>
      </c>
    </row>
    <row r="8960" spans="1:6" x14ac:dyDescent="0.25">
      <c r="A8960" s="5" t="s">
        <v>250</v>
      </c>
      <c r="B8960" s="3" t="s">
        <v>229</v>
      </c>
      <c r="C8960" s="3" t="s">
        <v>118</v>
      </c>
      <c r="D8960" s="4">
        <v>26575.353682084366</v>
      </c>
      <c r="E8960" t="str">
        <f t="shared" si="278"/>
        <v>Jul</v>
      </c>
      <c r="F8960" t="str">
        <f t="shared" si="279"/>
        <v>2020</v>
      </c>
    </row>
    <row r="8961" spans="1:6" x14ac:dyDescent="0.25">
      <c r="A8961" s="5" t="s">
        <v>250</v>
      </c>
      <c r="B8961" s="3" t="s">
        <v>229</v>
      </c>
      <c r="C8961" s="3" t="s">
        <v>119</v>
      </c>
      <c r="D8961" s="4">
        <v>26348.851993479664</v>
      </c>
      <c r="E8961" t="str">
        <f t="shared" si="278"/>
        <v>Aug</v>
      </c>
      <c r="F8961" t="str">
        <f t="shared" si="279"/>
        <v>2020</v>
      </c>
    </row>
    <row r="8962" spans="1:6" x14ac:dyDescent="0.25">
      <c r="A8962" s="5" t="s">
        <v>250</v>
      </c>
      <c r="B8962" s="3" t="s">
        <v>229</v>
      </c>
      <c r="C8962" s="3" t="s">
        <v>120</v>
      </c>
      <c r="D8962" s="4">
        <v>25505.109070769191</v>
      </c>
      <c r="E8962" t="str">
        <f t="shared" si="278"/>
        <v>Sep</v>
      </c>
      <c r="F8962" t="str">
        <f t="shared" si="279"/>
        <v>2020</v>
      </c>
    </row>
    <row r="8963" spans="1:6" x14ac:dyDescent="0.25">
      <c r="A8963" s="5" t="s">
        <v>250</v>
      </c>
      <c r="B8963" s="3" t="s">
        <v>229</v>
      </c>
      <c r="C8963" s="3" t="s">
        <v>121</v>
      </c>
      <c r="D8963" s="4">
        <v>25217.279935138653</v>
      </c>
      <c r="E8963" t="str">
        <f t="shared" ref="E8963:E9026" si="280">MID(C8963,1,3)</f>
        <v>Oct</v>
      </c>
      <c r="F8963" t="str">
        <f t="shared" ref="F8963:F9026" si="281">MID(C8963,5,4)</f>
        <v>2020</v>
      </c>
    </row>
    <row r="8964" spans="1:6" x14ac:dyDescent="0.25">
      <c r="A8964" s="5" t="s">
        <v>250</v>
      </c>
      <c r="B8964" s="3" t="s">
        <v>229</v>
      </c>
      <c r="C8964" s="3" t="s">
        <v>122</v>
      </c>
      <c r="D8964" s="4">
        <v>25409.316157415815</v>
      </c>
      <c r="E8964" t="str">
        <f t="shared" si="280"/>
        <v>Nov</v>
      </c>
      <c r="F8964" t="str">
        <f t="shared" si="281"/>
        <v>2020</v>
      </c>
    </row>
    <row r="8965" spans="1:6" x14ac:dyDescent="0.25">
      <c r="A8965" s="5" t="s">
        <v>250</v>
      </c>
      <c r="B8965" s="3" t="s">
        <v>229</v>
      </c>
      <c r="C8965" s="3" t="s">
        <v>123</v>
      </c>
      <c r="D8965" s="4">
        <v>23820.174252086006</v>
      </c>
      <c r="E8965" t="str">
        <f t="shared" si="280"/>
        <v>Dec</v>
      </c>
      <c r="F8965" t="str">
        <f t="shared" si="281"/>
        <v>2020</v>
      </c>
    </row>
    <row r="8966" spans="1:6" x14ac:dyDescent="0.25">
      <c r="A8966" s="5" t="s">
        <v>250</v>
      </c>
      <c r="B8966" s="3" t="s">
        <v>229</v>
      </c>
      <c r="C8966" s="3" t="s">
        <v>124</v>
      </c>
      <c r="D8966" s="4">
        <v>23251.818561666219</v>
      </c>
      <c r="E8966" t="str">
        <f t="shared" si="280"/>
        <v>Jan</v>
      </c>
      <c r="F8966" t="str">
        <f t="shared" si="281"/>
        <v>2021</v>
      </c>
    </row>
    <row r="8967" spans="1:6" x14ac:dyDescent="0.25">
      <c r="A8967" s="5" t="s">
        <v>250</v>
      </c>
      <c r="B8967" s="3" t="s">
        <v>229</v>
      </c>
      <c r="C8967" s="3" t="s">
        <v>125</v>
      </c>
      <c r="D8967" s="4">
        <v>23779.613608568012</v>
      </c>
      <c r="E8967" t="str">
        <f t="shared" si="280"/>
        <v>Feb</v>
      </c>
      <c r="F8967" t="str">
        <f t="shared" si="281"/>
        <v>2021</v>
      </c>
    </row>
    <row r="8968" spans="1:6" x14ac:dyDescent="0.25">
      <c r="A8968" s="5" t="s">
        <v>250</v>
      </c>
      <c r="B8968" s="3" t="s">
        <v>229</v>
      </c>
      <c r="C8968" s="3" t="s">
        <v>126</v>
      </c>
      <c r="D8968" s="4">
        <v>22565.134795926191</v>
      </c>
      <c r="E8968" t="str">
        <f t="shared" si="280"/>
        <v>Mar</v>
      </c>
      <c r="F8968" t="str">
        <f t="shared" si="281"/>
        <v>2021</v>
      </c>
    </row>
    <row r="8969" spans="1:6" x14ac:dyDescent="0.25">
      <c r="A8969" s="5" t="s">
        <v>250</v>
      </c>
      <c r="B8969" s="3" t="s">
        <v>229</v>
      </c>
      <c r="C8969" s="3" t="s">
        <v>127</v>
      </c>
      <c r="D8969" s="4">
        <v>22316.586254936552</v>
      </c>
      <c r="E8969" t="str">
        <f t="shared" si="280"/>
        <v>Apr</v>
      </c>
      <c r="F8969" t="str">
        <f t="shared" si="281"/>
        <v>2021</v>
      </c>
    </row>
    <row r="8970" spans="1:6" x14ac:dyDescent="0.25">
      <c r="A8970" s="5" t="s">
        <v>250</v>
      </c>
      <c r="B8970" s="3" t="s">
        <v>229</v>
      </c>
      <c r="C8970" s="3" t="s">
        <v>128</v>
      </c>
      <c r="D8970" s="4">
        <v>12441.211451028143</v>
      </c>
      <c r="E8970" t="str">
        <f t="shared" si="280"/>
        <v>May</v>
      </c>
      <c r="F8970" t="str">
        <f t="shared" si="281"/>
        <v>2021</v>
      </c>
    </row>
    <row r="8971" spans="1:6" x14ac:dyDescent="0.25">
      <c r="A8971" s="5" t="s">
        <v>250</v>
      </c>
      <c r="B8971" s="3" t="s">
        <v>229</v>
      </c>
      <c r="C8971" s="3" t="s">
        <v>129</v>
      </c>
      <c r="D8971" s="4">
        <v>12285.987045515709</v>
      </c>
      <c r="E8971" t="str">
        <f t="shared" si="280"/>
        <v>Jun</v>
      </c>
      <c r="F8971" t="str">
        <f t="shared" si="281"/>
        <v>2021</v>
      </c>
    </row>
    <row r="8972" spans="1:6" x14ac:dyDescent="0.25">
      <c r="A8972" s="5" t="s">
        <v>250</v>
      </c>
      <c r="B8972" s="3" t="s">
        <v>229</v>
      </c>
      <c r="C8972" s="3" t="s">
        <v>130</v>
      </c>
      <c r="D8972" s="4">
        <v>12132.574232176114</v>
      </c>
      <c r="E8972" t="str">
        <f t="shared" si="280"/>
        <v>Jul</v>
      </c>
      <c r="F8972" t="str">
        <f t="shared" si="281"/>
        <v>2021</v>
      </c>
    </row>
    <row r="8973" spans="1:6" x14ac:dyDescent="0.25">
      <c r="A8973" s="5" t="s">
        <v>250</v>
      </c>
      <c r="B8973" s="3" t="s">
        <v>229</v>
      </c>
      <c r="C8973" s="3" t="s">
        <v>131</v>
      </c>
      <c r="D8973" s="4">
        <v>11981.238359076693</v>
      </c>
      <c r="E8973" t="str">
        <f t="shared" si="280"/>
        <v>Aug</v>
      </c>
      <c r="F8973" t="str">
        <f t="shared" si="281"/>
        <v>2021</v>
      </c>
    </row>
    <row r="8974" spans="1:6" x14ac:dyDescent="0.25">
      <c r="A8974" s="5" t="s">
        <v>250</v>
      </c>
      <c r="B8974" s="3" t="s">
        <v>229</v>
      </c>
      <c r="C8974" s="3" t="s">
        <v>132</v>
      </c>
      <c r="D8974" s="4">
        <v>11832.088812820139</v>
      </c>
      <c r="E8974" t="str">
        <f t="shared" si="280"/>
        <v>Sep</v>
      </c>
      <c r="F8974" t="str">
        <f t="shared" si="281"/>
        <v>2021</v>
      </c>
    </row>
    <row r="8975" spans="1:6" x14ac:dyDescent="0.25">
      <c r="A8975" s="5" t="s">
        <v>250</v>
      </c>
      <c r="B8975" s="3" t="s">
        <v>229</v>
      </c>
      <c r="C8975" s="3" t="s">
        <v>133</v>
      </c>
      <c r="D8975" s="4">
        <v>11684.947393394381</v>
      </c>
      <c r="E8975" t="str">
        <f t="shared" si="280"/>
        <v>Oct</v>
      </c>
      <c r="F8975" t="str">
        <f t="shared" si="281"/>
        <v>2021</v>
      </c>
    </row>
    <row r="8976" spans="1:6" x14ac:dyDescent="0.25">
      <c r="A8976" s="5" t="s">
        <v>250</v>
      </c>
      <c r="B8976" s="3" t="s">
        <v>229</v>
      </c>
      <c r="C8976" s="3" t="s">
        <v>134</v>
      </c>
      <c r="D8976" s="4">
        <v>11539.590243800556</v>
      </c>
      <c r="E8976" t="str">
        <f t="shared" si="280"/>
        <v>Nov</v>
      </c>
      <c r="F8976" t="str">
        <f t="shared" si="281"/>
        <v>2021</v>
      </c>
    </row>
    <row r="8977" spans="1:6" x14ac:dyDescent="0.25">
      <c r="A8977" s="5" t="s">
        <v>250</v>
      </c>
      <c r="B8977" s="3" t="s">
        <v>229</v>
      </c>
      <c r="C8977" s="3" t="s">
        <v>135</v>
      </c>
      <c r="D8977" s="4">
        <v>11396.189713774627</v>
      </c>
      <c r="E8977" t="str">
        <f t="shared" si="280"/>
        <v>Dec</v>
      </c>
      <c r="F8977" t="str">
        <f t="shared" si="281"/>
        <v>2021</v>
      </c>
    </row>
    <row r="8978" spans="1:6" x14ac:dyDescent="0.25">
      <c r="A8978" s="5" t="s">
        <v>250</v>
      </c>
      <c r="B8978" s="3" t="s">
        <v>229</v>
      </c>
      <c r="C8978" s="3" t="s">
        <v>136</v>
      </c>
      <c r="D8978" s="4">
        <v>11256.08005258479</v>
      </c>
      <c r="E8978" t="str">
        <f t="shared" si="280"/>
        <v>Jan</v>
      </c>
      <c r="F8978" t="str">
        <f t="shared" si="281"/>
        <v>2022</v>
      </c>
    </row>
    <row r="8979" spans="1:6" x14ac:dyDescent="0.25">
      <c r="A8979" s="5" t="s">
        <v>250</v>
      </c>
      <c r="B8979" s="3" t="s">
        <v>229</v>
      </c>
      <c r="C8979" s="3" t="s">
        <v>137</v>
      </c>
      <c r="D8979" s="4">
        <v>11093.135585563779</v>
      </c>
      <c r="E8979" t="str">
        <f t="shared" si="280"/>
        <v>Feb</v>
      </c>
      <c r="F8979" t="str">
        <f t="shared" si="281"/>
        <v>2022</v>
      </c>
    </row>
    <row r="8980" spans="1:6" x14ac:dyDescent="0.25">
      <c r="A8980" s="5" t="s">
        <v>250</v>
      </c>
      <c r="B8980" s="3" t="s">
        <v>229</v>
      </c>
      <c r="C8980" s="3" t="s">
        <v>138</v>
      </c>
      <c r="D8980" s="4">
        <v>10956.535376894979</v>
      </c>
      <c r="E8980" t="str">
        <f t="shared" si="280"/>
        <v>Mar</v>
      </c>
      <c r="F8980" t="str">
        <f t="shared" si="281"/>
        <v>2022</v>
      </c>
    </row>
    <row r="8981" spans="1:6" x14ac:dyDescent="0.25">
      <c r="A8981" s="5" t="s">
        <v>250</v>
      </c>
      <c r="B8981" s="3" t="s">
        <v>229</v>
      </c>
      <c r="C8981" s="3" t="s">
        <v>139</v>
      </c>
      <c r="D8981" s="4">
        <v>10821.71961125143</v>
      </c>
      <c r="E8981" t="str">
        <f t="shared" si="280"/>
        <v>Apr</v>
      </c>
      <c r="F8981" t="str">
        <f t="shared" si="281"/>
        <v>2022</v>
      </c>
    </row>
    <row r="8982" spans="1:6" x14ac:dyDescent="0.25">
      <c r="A8982" s="5" t="s">
        <v>250</v>
      </c>
      <c r="B8982" s="3" t="s">
        <v>229</v>
      </c>
      <c r="C8982" s="3" t="s">
        <v>140</v>
      </c>
      <c r="D8982" s="4">
        <v>10688.644390866019</v>
      </c>
      <c r="E8982" t="str">
        <f t="shared" si="280"/>
        <v>May</v>
      </c>
      <c r="F8982" t="str">
        <f t="shared" si="281"/>
        <v>2022</v>
      </c>
    </row>
    <row r="8983" spans="1:6" x14ac:dyDescent="0.25">
      <c r="A8983" s="5" t="s">
        <v>250</v>
      </c>
      <c r="B8983" s="3" t="s">
        <v>229</v>
      </c>
      <c r="C8983" s="3" t="s">
        <v>141</v>
      </c>
      <c r="D8983" s="4">
        <v>10557.277939760343</v>
      </c>
      <c r="E8983" t="str">
        <f t="shared" si="280"/>
        <v>Jun</v>
      </c>
      <c r="F8983" t="str">
        <f t="shared" si="281"/>
        <v>2022</v>
      </c>
    </row>
    <row r="8984" spans="1:6" x14ac:dyDescent="0.25">
      <c r="A8984" s="5" t="s">
        <v>250</v>
      </c>
      <c r="B8984" s="3" t="s">
        <v>229</v>
      </c>
      <c r="C8984" s="3" t="s">
        <v>142</v>
      </c>
      <c r="D8984" s="4">
        <v>10427.598296481829</v>
      </c>
      <c r="E8984" t="str">
        <f t="shared" si="280"/>
        <v>Jul</v>
      </c>
      <c r="F8984" t="str">
        <f t="shared" si="281"/>
        <v>2022</v>
      </c>
    </row>
    <row r="8985" spans="1:6" x14ac:dyDescent="0.25">
      <c r="A8985" s="5" t="s">
        <v>250</v>
      </c>
      <c r="B8985" s="3" t="s">
        <v>229</v>
      </c>
      <c r="C8985" s="3" t="s">
        <v>143</v>
      </c>
      <c r="D8985" s="4">
        <v>10299.625810754374</v>
      </c>
      <c r="E8985" t="str">
        <f t="shared" si="280"/>
        <v>Aug</v>
      </c>
      <c r="F8985" t="str">
        <f t="shared" si="281"/>
        <v>2022</v>
      </c>
    </row>
    <row r="8986" spans="1:6" x14ac:dyDescent="0.25">
      <c r="A8986" s="5" t="s">
        <v>250</v>
      </c>
      <c r="B8986" s="3" t="s">
        <v>229</v>
      </c>
      <c r="C8986" s="3" t="s">
        <v>144</v>
      </c>
      <c r="D8986" s="4">
        <v>10173.225970837246</v>
      </c>
      <c r="E8986" t="str">
        <f t="shared" si="280"/>
        <v>Sep</v>
      </c>
      <c r="F8986" t="str">
        <f t="shared" si="281"/>
        <v>2022</v>
      </c>
    </row>
    <row r="8987" spans="1:6" x14ac:dyDescent="0.25">
      <c r="A8987" s="5" t="s">
        <v>250</v>
      </c>
      <c r="B8987" s="3" t="s">
        <v>229</v>
      </c>
      <c r="C8987" s="3" t="s">
        <v>145</v>
      </c>
      <c r="D8987" s="4">
        <v>10048.504610259901</v>
      </c>
      <c r="E8987" t="str">
        <f t="shared" si="280"/>
        <v>Oct</v>
      </c>
      <c r="F8987" t="str">
        <f t="shared" si="281"/>
        <v>2022</v>
      </c>
    </row>
    <row r="8988" spans="1:6" x14ac:dyDescent="0.25">
      <c r="A8988" s="5" t="s">
        <v>250</v>
      </c>
      <c r="B8988" s="3" t="s">
        <v>229</v>
      </c>
      <c r="C8988" s="3" t="s">
        <v>146</v>
      </c>
      <c r="D8988" s="4">
        <v>9925.3910033200391</v>
      </c>
      <c r="E8988" t="str">
        <f t="shared" si="280"/>
        <v>Nov</v>
      </c>
      <c r="F8988" t="str">
        <f t="shared" si="281"/>
        <v>2022</v>
      </c>
    </row>
    <row r="8989" spans="1:6" x14ac:dyDescent="0.25">
      <c r="A8989" s="5" t="s">
        <v>250</v>
      </c>
      <c r="B8989" s="3" t="s">
        <v>229</v>
      </c>
      <c r="C8989" s="3" t="s">
        <v>147</v>
      </c>
      <c r="D8989" s="4">
        <v>9803.8821790692873</v>
      </c>
      <c r="E8989" t="str">
        <f t="shared" si="280"/>
        <v>Dec</v>
      </c>
      <c r="F8989" t="str">
        <f t="shared" si="281"/>
        <v>2022</v>
      </c>
    </row>
    <row r="8990" spans="1:6" x14ac:dyDescent="0.25">
      <c r="A8990" s="5" t="s">
        <v>250</v>
      </c>
      <c r="B8990" s="3" t="s">
        <v>229</v>
      </c>
      <c r="C8990" s="3" t="s">
        <v>148</v>
      </c>
      <c r="D8990" s="4">
        <v>9699.4388403943722</v>
      </c>
      <c r="E8990" t="str">
        <f t="shared" si="280"/>
        <v>Jan</v>
      </c>
      <c r="F8990" t="str">
        <f t="shared" si="281"/>
        <v>2023</v>
      </c>
    </row>
    <row r="8991" spans="1:6" x14ac:dyDescent="0.25">
      <c r="A8991" s="5" t="s">
        <v>250</v>
      </c>
      <c r="B8991" s="3" t="s">
        <v>229</v>
      </c>
      <c r="C8991" s="3" t="s">
        <v>149</v>
      </c>
      <c r="D8991" s="4">
        <v>9565.4352797394968</v>
      </c>
      <c r="E8991" t="str">
        <f t="shared" si="280"/>
        <v>Feb</v>
      </c>
      <c r="F8991" t="str">
        <f t="shared" si="281"/>
        <v>2023</v>
      </c>
    </row>
    <row r="8992" spans="1:6" x14ac:dyDescent="0.25">
      <c r="A8992" s="5" t="s">
        <v>250</v>
      </c>
      <c r="B8992" s="3" t="s">
        <v>229</v>
      </c>
      <c r="C8992" s="3" t="s">
        <v>150</v>
      </c>
      <c r="D8992" s="4">
        <v>9448.5533644444058</v>
      </c>
      <c r="E8992" t="str">
        <f t="shared" si="280"/>
        <v>Mar</v>
      </c>
      <c r="F8992" t="str">
        <f t="shared" si="281"/>
        <v>2023</v>
      </c>
    </row>
    <row r="8993" spans="1:6" x14ac:dyDescent="0.25">
      <c r="A8993" s="5" t="s">
        <v>250</v>
      </c>
      <c r="B8993" s="3" t="s">
        <v>229</v>
      </c>
      <c r="C8993" s="3" t="s">
        <v>151</v>
      </c>
      <c r="D8993" s="4">
        <v>9333.175872618729</v>
      </c>
      <c r="E8993" t="str">
        <f t="shared" si="280"/>
        <v>Apr</v>
      </c>
      <c r="F8993" t="str">
        <f t="shared" si="281"/>
        <v>2023</v>
      </c>
    </row>
    <row r="8994" spans="1:6" x14ac:dyDescent="0.25">
      <c r="A8994" s="5" t="s">
        <v>250</v>
      </c>
      <c r="B8994" s="3" t="s">
        <v>229</v>
      </c>
      <c r="C8994" s="3" t="s">
        <v>152</v>
      </c>
      <c r="D8994" s="4">
        <v>9219.2652523056768</v>
      </c>
      <c r="E8994" t="str">
        <f t="shared" si="280"/>
        <v>May</v>
      </c>
      <c r="F8994" t="str">
        <f t="shared" si="281"/>
        <v>2023</v>
      </c>
    </row>
    <row r="8995" spans="1:6" x14ac:dyDescent="0.25">
      <c r="A8995" s="5" t="s">
        <v>250</v>
      </c>
      <c r="B8995" s="3" t="s">
        <v>229</v>
      </c>
      <c r="C8995" s="3" t="s">
        <v>153</v>
      </c>
      <c r="D8995" s="4">
        <v>9106.8676124488502</v>
      </c>
      <c r="E8995" t="str">
        <f t="shared" si="280"/>
        <v>Jun</v>
      </c>
      <c r="F8995" t="str">
        <f t="shared" si="281"/>
        <v>2023</v>
      </c>
    </row>
    <row r="8996" spans="1:6" x14ac:dyDescent="0.25">
      <c r="A8996" s="5" t="s">
        <v>250</v>
      </c>
      <c r="B8996" s="3" t="s">
        <v>229</v>
      </c>
      <c r="C8996" s="3" t="s">
        <v>154</v>
      </c>
      <c r="D8996" s="4">
        <v>8995.9018670098103</v>
      </c>
      <c r="E8996" t="str">
        <f t="shared" si="280"/>
        <v>Jul</v>
      </c>
      <c r="F8996" t="str">
        <f t="shared" si="281"/>
        <v>2023</v>
      </c>
    </row>
    <row r="8997" spans="1:6" x14ac:dyDescent="0.25">
      <c r="A8997" s="5" t="s">
        <v>250</v>
      </c>
      <c r="B8997" s="3" t="s">
        <v>229</v>
      </c>
      <c r="C8997" s="3" t="s">
        <v>155</v>
      </c>
      <c r="D8997" s="4">
        <v>8886.3382556524211</v>
      </c>
      <c r="E8997" t="str">
        <f t="shared" si="280"/>
        <v>Aug</v>
      </c>
      <c r="F8997" t="str">
        <f t="shared" si="281"/>
        <v>2023</v>
      </c>
    </row>
    <row r="8998" spans="1:6" x14ac:dyDescent="0.25">
      <c r="A8998" s="5" t="s">
        <v>250</v>
      </c>
      <c r="B8998" s="3" t="s">
        <v>229</v>
      </c>
      <c r="C8998" s="3" t="s">
        <v>156</v>
      </c>
      <c r="D8998" s="4">
        <v>8778.2003281005836</v>
      </c>
      <c r="E8998" t="str">
        <f t="shared" si="280"/>
        <v>Sep</v>
      </c>
      <c r="F8998" t="str">
        <f t="shared" si="281"/>
        <v>2023</v>
      </c>
    </row>
    <row r="8999" spans="1:6" x14ac:dyDescent="0.25">
      <c r="A8999" s="5" t="s">
        <v>250</v>
      </c>
      <c r="B8999" s="3" t="s">
        <v>229</v>
      </c>
      <c r="C8999" s="3" t="s">
        <v>157</v>
      </c>
      <c r="D8999" s="4">
        <v>8671.4491480397646</v>
      </c>
      <c r="E8999" t="str">
        <f t="shared" si="280"/>
        <v>Oct</v>
      </c>
      <c r="F8999" t="str">
        <f t="shared" si="281"/>
        <v>2023</v>
      </c>
    </row>
    <row r="9000" spans="1:6" x14ac:dyDescent="0.25">
      <c r="A9000" s="5" t="s">
        <v>250</v>
      </c>
      <c r="B9000" s="3" t="s">
        <v>229</v>
      </c>
      <c r="C9000" s="3" t="s">
        <v>158</v>
      </c>
      <c r="D9000" s="4">
        <v>8566.0597623967333</v>
      </c>
      <c r="E9000" t="str">
        <f t="shared" si="280"/>
        <v>Nov</v>
      </c>
      <c r="F9000" t="str">
        <f t="shared" si="281"/>
        <v>2023</v>
      </c>
    </row>
    <row r="9001" spans="1:6" x14ac:dyDescent="0.25">
      <c r="A9001" s="5" t="s">
        <v>250</v>
      </c>
      <c r="B9001" s="3" t="s">
        <v>229</v>
      </c>
      <c r="C9001" s="3" t="s">
        <v>159</v>
      </c>
      <c r="D9001" s="4">
        <v>8462.0193784343955</v>
      </c>
      <c r="E9001" t="str">
        <f t="shared" si="280"/>
        <v>Dec</v>
      </c>
      <c r="F9001" t="str">
        <f t="shared" si="281"/>
        <v>2023</v>
      </c>
    </row>
    <row r="9002" spans="1:6" x14ac:dyDescent="0.25">
      <c r="A9002" s="5" t="s">
        <v>250</v>
      </c>
      <c r="B9002" s="3" t="s">
        <v>229</v>
      </c>
      <c r="C9002" s="3" t="s">
        <v>160</v>
      </c>
      <c r="D9002" s="4">
        <v>8368.9614879689525</v>
      </c>
      <c r="E9002" t="str">
        <f t="shared" si="280"/>
        <v>Jan</v>
      </c>
      <c r="F9002" t="str">
        <f t="shared" si="281"/>
        <v>2024</v>
      </c>
    </row>
    <row r="9003" spans="1:6" x14ac:dyDescent="0.25">
      <c r="A9003" s="5" t="s">
        <v>250</v>
      </c>
      <c r="B9003" s="3" t="s">
        <v>229</v>
      </c>
      <c r="C9003" s="3" t="s">
        <v>161</v>
      </c>
      <c r="D9003" s="4">
        <v>8257.9554965602201</v>
      </c>
      <c r="E9003" t="str">
        <f t="shared" si="280"/>
        <v>Feb</v>
      </c>
      <c r="F9003" t="str">
        <f t="shared" si="281"/>
        <v>2024</v>
      </c>
    </row>
    <row r="9004" spans="1:6" x14ac:dyDescent="0.25">
      <c r="A9004" s="5" t="s">
        <v>250</v>
      </c>
      <c r="B9004" s="3" t="s">
        <v>229</v>
      </c>
      <c r="C9004" s="3" t="s">
        <v>162</v>
      </c>
      <c r="D9004" s="4">
        <v>8157.8856154070809</v>
      </c>
      <c r="E9004" t="str">
        <f t="shared" si="280"/>
        <v>Mar</v>
      </c>
      <c r="F9004" t="str">
        <f t="shared" si="281"/>
        <v>2024</v>
      </c>
    </row>
    <row r="9005" spans="1:6" x14ac:dyDescent="0.25">
      <c r="A9005" s="5" t="s">
        <v>250</v>
      </c>
      <c r="B9005" s="3" t="s">
        <v>229</v>
      </c>
      <c r="C9005" s="3" t="s">
        <v>163</v>
      </c>
      <c r="D9005" s="4">
        <v>8059.1084119130273</v>
      </c>
      <c r="E9005" t="str">
        <f t="shared" si="280"/>
        <v>Apr</v>
      </c>
      <c r="F9005" t="str">
        <f t="shared" si="281"/>
        <v>2024</v>
      </c>
    </row>
    <row r="9006" spans="1:6" x14ac:dyDescent="0.25">
      <c r="A9006" s="5" t="s">
        <v>250</v>
      </c>
      <c r="B9006" s="3" t="s">
        <v>229</v>
      </c>
      <c r="C9006" s="3" t="s">
        <v>164</v>
      </c>
      <c r="D9006" s="4">
        <v>7961.5122033889538</v>
      </c>
      <c r="E9006" t="str">
        <f t="shared" si="280"/>
        <v>May</v>
      </c>
      <c r="F9006" t="str">
        <f t="shared" si="281"/>
        <v>2024</v>
      </c>
    </row>
    <row r="9007" spans="1:6" x14ac:dyDescent="0.25">
      <c r="A9007" s="5" t="s">
        <v>250</v>
      </c>
      <c r="B9007" s="3" t="s">
        <v>229</v>
      </c>
      <c r="C9007" s="3" t="s">
        <v>165</v>
      </c>
      <c r="D9007" s="4">
        <v>7865.1582205671803</v>
      </c>
      <c r="E9007" t="str">
        <f t="shared" si="280"/>
        <v>Jun</v>
      </c>
      <c r="F9007" t="str">
        <f t="shared" si="281"/>
        <v>2024</v>
      </c>
    </row>
    <row r="9008" spans="1:6" x14ac:dyDescent="0.25">
      <c r="A9008" s="5" t="s">
        <v>250</v>
      </c>
      <c r="B9008" s="3" t="s">
        <v>229</v>
      </c>
      <c r="C9008" s="3" t="s">
        <v>166</v>
      </c>
      <c r="D9008" s="4">
        <v>7770.1409679255357</v>
      </c>
      <c r="E9008" t="str">
        <f t="shared" si="280"/>
        <v>Jul</v>
      </c>
      <c r="F9008" t="str">
        <f t="shared" si="281"/>
        <v>2024</v>
      </c>
    </row>
    <row r="9009" spans="1:6" x14ac:dyDescent="0.25">
      <c r="A9009" s="5" t="s">
        <v>250</v>
      </c>
      <c r="B9009" s="3" t="s">
        <v>229</v>
      </c>
      <c r="C9009" s="3" t="s">
        <v>167</v>
      </c>
      <c r="D9009" s="4">
        <v>7676.2330281290115</v>
      </c>
      <c r="E9009" t="str">
        <f t="shared" si="280"/>
        <v>Aug</v>
      </c>
      <c r="F9009" t="str">
        <f t="shared" si="281"/>
        <v>2024</v>
      </c>
    </row>
    <row r="9010" spans="1:6" x14ac:dyDescent="0.25">
      <c r="A9010" s="5" t="s">
        <v>250</v>
      </c>
      <c r="B9010" s="3" t="s">
        <v>229</v>
      </c>
      <c r="C9010" s="3" t="s">
        <v>168</v>
      </c>
      <c r="D9010" s="4">
        <v>7583.6194581764776</v>
      </c>
      <c r="E9010" t="str">
        <f t="shared" si="280"/>
        <v>Sep</v>
      </c>
      <c r="F9010" t="str">
        <f t="shared" si="281"/>
        <v>2024</v>
      </c>
    </row>
    <row r="9011" spans="1:6" x14ac:dyDescent="0.25">
      <c r="A9011" s="5" t="s">
        <v>250</v>
      </c>
      <c r="B9011" s="3" t="s">
        <v>229</v>
      </c>
      <c r="C9011" s="3" t="s">
        <v>169</v>
      </c>
      <c r="D9011" s="4">
        <v>7492.1921211891486</v>
      </c>
      <c r="E9011" t="str">
        <f t="shared" si="280"/>
        <v>Oct</v>
      </c>
      <c r="F9011" t="str">
        <f t="shared" si="281"/>
        <v>2024</v>
      </c>
    </row>
    <row r="9012" spans="1:6" x14ac:dyDescent="0.25">
      <c r="A9012" s="5" t="s">
        <v>250</v>
      </c>
      <c r="B9012" s="3" t="s">
        <v>229</v>
      </c>
      <c r="C9012" s="3" t="s">
        <v>170</v>
      </c>
      <c r="D9012" s="4">
        <v>7401.4939305402158</v>
      </c>
      <c r="E9012" t="str">
        <f t="shared" si="280"/>
        <v>Nov</v>
      </c>
      <c r="F9012" t="str">
        <f t="shared" si="281"/>
        <v>2024</v>
      </c>
    </row>
    <row r="9013" spans="1:6" x14ac:dyDescent="0.25">
      <c r="A9013" s="5" t="s">
        <v>250</v>
      </c>
      <c r="B9013" s="3" t="s">
        <v>229</v>
      </c>
      <c r="C9013" s="3" t="s">
        <v>171</v>
      </c>
      <c r="D9013" s="4">
        <v>7312.3697159058602</v>
      </c>
      <c r="E9013" t="str">
        <f t="shared" si="280"/>
        <v>Dec</v>
      </c>
      <c r="F9013" t="str">
        <f t="shared" si="281"/>
        <v>2024</v>
      </c>
    </row>
    <row r="9014" spans="1:6" x14ac:dyDescent="0.25">
      <c r="A9014" s="5" t="s">
        <v>250</v>
      </c>
      <c r="B9014" s="3" t="s">
        <v>229</v>
      </c>
      <c r="C9014" s="3" t="s">
        <v>172</v>
      </c>
      <c r="D9014" s="4">
        <v>7229.9985134464132</v>
      </c>
      <c r="E9014" t="str">
        <f t="shared" si="280"/>
        <v>Jan</v>
      </c>
      <c r="F9014" t="str">
        <f t="shared" si="281"/>
        <v>2025</v>
      </c>
    </row>
    <row r="9015" spans="1:6" x14ac:dyDescent="0.25">
      <c r="A9015" s="5" t="s">
        <v>250</v>
      </c>
      <c r="B9015" s="3" t="s">
        <v>229</v>
      </c>
      <c r="C9015" s="3" t="s">
        <v>173</v>
      </c>
      <c r="D9015" s="4">
        <v>7137.1449246082539</v>
      </c>
      <c r="E9015" t="str">
        <f t="shared" si="280"/>
        <v>Feb</v>
      </c>
      <c r="F9015" t="str">
        <f t="shared" si="281"/>
        <v>2025</v>
      </c>
    </row>
    <row r="9016" spans="1:6" x14ac:dyDescent="0.25">
      <c r="A9016" s="5" t="s">
        <v>250</v>
      </c>
      <c r="B9016" s="3" t="s">
        <v>229</v>
      </c>
      <c r="C9016" s="3" t="s">
        <v>174</v>
      </c>
      <c r="D9016" s="4">
        <v>7051.4307066366309</v>
      </c>
      <c r="E9016" t="str">
        <f t="shared" si="280"/>
        <v>Mar</v>
      </c>
      <c r="F9016" t="str">
        <f t="shared" si="281"/>
        <v>2025</v>
      </c>
    </row>
    <row r="9017" spans="1:6" x14ac:dyDescent="0.25">
      <c r="A9017" s="5" t="s">
        <v>250</v>
      </c>
      <c r="B9017" s="3" t="s">
        <v>229</v>
      </c>
      <c r="C9017" s="3" t="s">
        <v>175</v>
      </c>
      <c r="D9017" s="4">
        <v>6966.8118914621436</v>
      </c>
      <c r="E9017" t="str">
        <f t="shared" si="280"/>
        <v>Apr</v>
      </c>
      <c r="F9017" t="str">
        <f t="shared" si="281"/>
        <v>2025</v>
      </c>
    </row>
    <row r="9018" spans="1:6" x14ac:dyDescent="0.25">
      <c r="A9018" s="5" t="s">
        <v>250</v>
      </c>
      <c r="B9018" s="3" t="s">
        <v>229</v>
      </c>
      <c r="C9018" s="3" t="s">
        <v>176</v>
      </c>
      <c r="D9018" s="4">
        <v>6882.8719192767248</v>
      </c>
      <c r="E9018" t="str">
        <f t="shared" si="280"/>
        <v>May</v>
      </c>
      <c r="F9018" t="str">
        <f t="shared" si="281"/>
        <v>2025</v>
      </c>
    </row>
    <row r="9019" spans="1:6" x14ac:dyDescent="0.25">
      <c r="A9019" s="5" t="s">
        <v>250</v>
      </c>
      <c r="B9019" s="3" t="s">
        <v>229</v>
      </c>
      <c r="C9019" s="3" t="s">
        <v>177</v>
      </c>
      <c r="D9019" s="4">
        <v>6800.3548068993732</v>
      </c>
      <c r="E9019" t="str">
        <f t="shared" si="280"/>
        <v>Jun</v>
      </c>
      <c r="F9019" t="str">
        <f t="shared" si="281"/>
        <v>2025</v>
      </c>
    </row>
    <row r="9020" spans="1:6" x14ac:dyDescent="0.25">
      <c r="A9020" s="5" t="s">
        <v>250</v>
      </c>
      <c r="B9020" s="3" t="s">
        <v>229</v>
      </c>
      <c r="C9020" s="3" t="s">
        <v>178</v>
      </c>
      <c r="D9020" s="4">
        <v>6718.0507966946061</v>
      </c>
      <c r="E9020" t="str">
        <f t="shared" si="280"/>
        <v>Jul</v>
      </c>
      <c r="F9020" t="str">
        <f t="shared" si="281"/>
        <v>2025</v>
      </c>
    </row>
    <row r="9021" spans="1:6" x14ac:dyDescent="0.25">
      <c r="A9021" s="5" t="s">
        <v>250</v>
      </c>
      <c r="B9021" s="3" t="s">
        <v>229</v>
      </c>
      <c r="C9021" s="3" t="s">
        <v>179</v>
      </c>
      <c r="D9021" s="4">
        <v>6402.4847368141773</v>
      </c>
      <c r="E9021" t="str">
        <f t="shared" si="280"/>
        <v>Aug</v>
      </c>
      <c r="F9021" t="str">
        <f t="shared" si="281"/>
        <v>2025</v>
      </c>
    </row>
    <row r="9022" spans="1:6" x14ac:dyDescent="0.25">
      <c r="A9022" s="5" t="s">
        <v>250</v>
      </c>
      <c r="B9022" s="3" t="s">
        <v>229</v>
      </c>
      <c r="C9022" s="3" t="s">
        <v>180</v>
      </c>
      <c r="D9022" s="4">
        <v>6125.2094657934404</v>
      </c>
      <c r="E9022" t="str">
        <f t="shared" si="280"/>
        <v>Sep</v>
      </c>
      <c r="F9022" t="str">
        <f t="shared" si="281"/>
        <v>2025</v>
      </c>
    </row>
    <row r="9023" spans="1:6" x14ac:dyDescent="0.25">
      <c r="A9023" s="5" t="s">
        <v>250</v>
      </c>
      <c r="B9023" s="3" t="s">
        <v>229</v>
      </c>
      <c r="C9023" s="3" t="s">
        <v>181</v>
      </c>
      <c r="D9023" s="4">
        <v>5804.4161830440289</v>
      </c>
      <c r="E9023" t="str">
        <f t="shared" si="280"/>
        <v>Oct</v>
      </c>
      <c r="F9023" t="str">
        <f t="shared" si="281"/>
        <v>2025</v>
      </c>
    </row>
    <row r="9024" spans="1:6" x14ac:dyDescent="0.25">
      <c r="A9024" s="5" t="s">
        <v>250</v>
      </c>
      <c r="B9024" s="3" t="s">
        <v>229</v>
      </c>
      <c r="C9024" s="3" t="s">
        <v>182</v>
      </c>
      <c r="D9024" s="4">
        <v>5522.830530426505</v>
      </c>
      <c r="E9024" t="str">
        <f t="shared" si="280"/>
        <v>Nov</v>
      </c>
      <c r="F9024" t="str">
        <f t="shared" si="281"/>
        <v>2025</v>
      </c>
    </row>
    <row r="9025" spans="1:6" x14ac:dyDescent="0.25">
      <c r="A9025" s="5" t="s">
        <v>250</v>
      </c>
      <c r="B9025" s="3" t="s">
        <v>229</v>
      </c>
      <c r="C9025" s="3" t="s">
        <v>183</v>
      </c>
      <c r="D9025" s="4">
        <v>5164.8729677971796</v>
      </c>
      <c r="E9025" t="str">
        <f t="shared" si="280"/>
        <v>Dec</v>
      </c>
      <c r="F9025" t="str">
        <f t="shared" si="281"/>
        <v>2025</v>
      </c>
    </row>
    <row r="9026" spans="1:6" x14ac:dyDescent="0.25">
      <c r="A9026" s="5" t="s">
        <v>250</v>
      </c>
      <c r="B9026" s="3" t="s">
        <v>229</v>
      </c>
      <c r="C9026" s="3" t="s">
        <v>184</v>
      </c>
      <c r="D9026" s="4">
        <v>4821.7366523237688</v>
      </c>
      <c r="E9026" t="str">
        <f t="shared" si="280"/>
        <v>Jan</v>
      </c>
      <c r="F9026" t="str">
        <f t="shared" si="281"/>
        <v>2026</v>
      </c>
    </row>
    <row r="9027" spans="1:6" x14ac:dyDescent="0.25">
      <c r="A9027" s="5" t="s">
        <v>250</v>
      </c>
      <c r="B9027" s="3" t="s">
        <v>229</v>
      </c>
      <c r="C9027" s="3" t="s">
        <v>185</v>
      </c>
      <c r="D9027" s="4">
        <v>4548.4195670976796</v>
      </c>
      <c r="E9027" t="str">
        <f t="shared" ref="E9027:E9090" si="282">MID(C9027,1,3)</f>
        <v>Feb</v>
      </c>
      <c r="F9027" t="str">
        <f t="shared" ref="F9027:F9090" si="283">MID(C9027,5,4)</f>
        <v>2026</v>
      </c>
    </row>
    <row r="9028" spans="1:6" x14ac:dyDescent="0.25">
      <c r="A9028" s="5" t="s">
        <v>250</v>
      </c>
      <c r="B9028" s="3" t="s">
        <v>229</v>
      </c>
      <c r="C9028" s="3" t="s">
        <v>186</v>
      </c>
      <c r="D9028" s="4">
        <v>4290.3343508670523</v>
      </c>
      <c r="E9028" t="str">
        <f t="shared" si="282"/>
        <v>Mar</v>
      </c>
      <c r="F9028" t="str">
        <f t="shared" si="283"/>
        <v>2026</v>
      </c>
    </row>
    <row r="9029" spans="1:6" x14ac:dyDescent="0.25">
      <c r="A9029" s="5" t="s">
        <v>250</v>
      </c>
      <c r="B9029" s="3" t="s">
        <v>229</v>
      </c>
      <c r="C9029" s="3" t="s">
        <v>187</v>
      </c>
      <c r="D9029" s="4">
        <v>4107.6764793303064</v>
      </c>
      <c r="E9029" t="str">
        <f t="shared" si="282"/>
        <v>Apr</v>
      </c>
      <c r="F9029" t="str">
        <f t="shared" si="283"/>
        <v>2026</v>
      </c>
    </row>
    <row r="9030" spans="1:6" x14ac:dyDescent="0.25">
      <c r="A9030" s="5" t="s">
        <v>250</v>
      </c>
      <c r="B9030" s="3" t="s">
        <v>230</v>
      </c>
      <c r="C9030" s="3" t="s">
        <v>9</v>
      </c>
      <c r="D9030" s="4">
        <v>1463761.3760381709</v>
      </c>
      <c r="E9030" t="str">
        <f t="shared" si="282"/>
        <v>Jun</v>
      </c>
      <c r="F9030" t="str">
        <f t="shared" si="283"/>
        <v>2011</v>
      </c>
    </row>
    <row r="9031" spans="1:6" x14ac:dyDescent="0.25">
      <c r="A9031" s="5" t="s">
        <v>250</v>
      </c>
      <c r="B9031" s="3" t="s">
        <v>230</v>
      </c>
      <c r="C9031" s="3" t="s">
        <v>10</v>
      </c>
      <c r="D9031" s="4">
        <v>1407275.2468691014</v>
      </c>
      <c r="E9031" t="str">
        <f t="shared" si="282"/>
        <v>Jul</v>
      </c>
      <c r="F9031" t="str">
        <f t="shared" si="283"/>
        <v>2011</v>
      </c>
    </row>
    <row r="9032" spans="1:6" x14ac:dyDescent="0.25">
      <c r="A9032" s="5" t="s">
        <v>250</v>
      </c>
      <c r="B9032" s="3" t="s">
        <v>230</v>
      </c>
      <c r="C9032" s="3" t="s">
        <v>11</v>
      </c>
      <c r="D9032" s="4">
        <v>1080161.490936284</v>
      </c>
      <c r="E9032" t="str">
        <f t="shared" si="282"/>
        <v>Aug</v>
      </c>
      <c r="F9032" t="str">
        <f t="shared" si="283"/>
        <v>2011</v>
      </c>
    </row>
    <row r="9033" spans="1:6" x14ac:dyDescent="0.25">
      <c r="A9033" s="5" t="s">
        <v>250</v>
      </c>
      <c r="B9033" s="3" t="s">
        <v>230</v>
      </c>
      <c r="C9033" s="3" t="s">
        <v>12</v>
      </c>
      <c r="D9033" s="4">
        <v>759216.00934030884</v>
      </c>
      <c r="E9033" t="str">
        <f t="shared" si="282"/>
        <v>Sep</v>
      </c>
      <c r="F9033" t="str">
        <f t="shared" si="283"/>
        <v>2011</v>
      </c>
    </row>
    <row r="9034" spans="1:6" x14ac:dyDescent="0.25">
      <c r="A9034" s="5" t="s">
        <v>250</v>
      </c>
      <c r="B9034" s="3" t="s">
        <v>230</v>
      </c>
      <c r="C9034" s="3" t="s">
        <v>13</v>
      </c>
      <c r="D9034" s="4">
        <v>677021.96296920092</v>
      </c>
      <c r="E9034" t="str">
        <f t="shared" si="282"/>
        <v>Oct</v>
      </c>
      <c r="F9034" t="str">
        <f t="shared" si="283"/>
        <v>2011</v>
      </c>
    </row>
    <row r="9035" spans="1:6" x14ac:dyDescent="0.25">
      <c r="A9035" s="5" t="s">
        <v>250</v>
      </c>
      <c r="B9035" s="3" t="s">
        <v>230</v>
      </c>
      <c r="C9035" s="3" t="s">
        <v>14</v>
      </c>
      <c r="D9035" s="4">
        <v>658090.82132035436</v>
      </c>
      <c r="E9035" t="str">
        <f t="shared" si="282"/>
        <v>Nov</v>
      </c>
      <c r="F9035" t="str">
        <f t="shared" si="283"/>
        <v>2011</v>
      </c>
    </row>
    <row r="9036" spans="1:6" x14ac:dyDescent="0.25">
      <c r="A9036" s="5" t="s">
        <v>250</v>
      </c>
      <c r="B9036" s="3" t="s">
        <v>230</v>
      </c>
      <c r="C9036" s="3" t="s">
        <v>15</v>
      </c>
      <c r="D9036" s="4">
        <v>626998.80571980099</v>
      </c>
      <c r="E9036" t="str">
        <f t="shared" si="282"/>
        <v>Dec</v>
      </c>
      <c r="F9036" t="str">
        <f t="shared" si="283"/>
        <v>2011</v>
      </c>
    </row>
    <row r="9037" spans="1:6" x14ac:dyDescent="0.25">
      <c r="A9037" s="5" t="s">
        <v>250</v>
      </c>
      <c r="B9037" s="3" t="s">
        <v>230</v>
      </c>
      <c r="C9037" s="3" t="s">
        <v>16</v>
      </c>
      <c r="D9037" s="4">
        <v>597978.04766006034</v>
      </c>
      <c r="E9037" t="str">
        <f t="shared" si="282"/>
        <v>Jan</v>
      </c>
      <c r="F9037" t="str">
        <f t="shared" si="283"/>
        <v>2012</v>
      </c>
    </row>
    <row r="9038" spans="1:6" x14ac:dyDescent="0.25">
      <c r="A9038" s="5" t="s">
        <v>250</v>
      </c>
      <c r="B9038" s="3" t="s">
        <v>230</v>
      </c>
      <c r="C9038" s="3" t="s">
        <v>17</v>
      </c>
      <c r="D9038" s="4">
        <v>525641.84158154938</v>
      </c>
      <c r="E9038" t="str">
        <f t="shared" si="282"/>
        <v>Feb</v>
      </c>
      <c r="F9038" t="str">
        <f t="shared" si="283"/>
        <v>2012</v>
      </c>
    </row>
    <row r="9039" spans="1:6" x14ac:dyDescent="0.25">
      <c r="A9039" s="5" t="s">
        <v>250</v>
      </c>
      <c r="B9039" s="3" t="s">
        <v>230</v>
      </c>
      <c r="C9039" s="3" t="s">
        <v>18</v>
      </c>
      <c r="D9039" s="4">
        <v>554149.44435438747</v>
      </c>
      <c r="E9039" t="str">
        <f t="shared" si="282"/>
        <v>Mar</v>
      </c>
      <c r="F9039" t="str">
        <f t="shared" si="283"/>
        <v>2012</v>
      </c>
    </row>
    <row r="9040" spans="1:6" x14ac:dyDescent="0.25">
      <c r="A9040" s="5" t="s">
        <v>250</v>
      </c>
      <c r="B9040" s="3" t="s">
        <v>230</v>
      </c>
      <c r="C9040" s="3" t="s">
        <v>19</v>
      </c>
      <c r="D9040" s="4">
        <v>505081.1362564704</v>
      </c>
      <c r="E9040" t="str">
        <f t="shared" si="282"/>
        <v>Apr</v>
      </c>
      <c r="F9040" t="str">
        <f t="shared" si="283"/>
        <v>2012</v>
      </c>
    </row>
    <row r="9041" spans="1:6" x14ac:dyDescent="0.25">
      <c r="A9041" s="5" t="s">
        <v>250</v>
      </c>
      <c r="B9041" s="3" t="s">
        <v>230</v>
      </c>
      <c r="C9041" s="3" t="s">
        <v>20</v>
      </c>
      <c r="D9041" s="4">
        <v>495683.09257498139</v>
      </c>
      <c r="E9041" t="str">
        <f t="shared" si="282"/>
        <v>May</v>
      </c>
      <c r="F9041" t="str">
        <f t="shared" si="283"/>
        <v>2012</v>
      </c>
    </row>
    <row r="9042" spans="1:6" x14ac:dyDescent="0.25">
      <c r="A9042" s="5" t="s">
        <v>250</v>
      </c>
      <c r="B9042" s="3" t="s">
        <v>230</v>
      </c>
      <c r="C9042" s="3" t="s">
        <v>21</v>
      </c>
      <c r="D9042" s="4">
        <v>548841.15934610076</v>
      </c>
      <c r="E9042" t="str">
        <f t="shared" si="282"/>
        <v>Jun</v>
      </c>
      <c r="F9042" t="str">
        <f t="shared" si="283"/>
        <v>2012</v>
      </c>
    </row>
    <row r="9043" spans="1:6" x14ac:dyDescent="0.25">
      <c r="A9043" s="5" t="s">
        <v>250</v>
      </c>
      <c r="B9043" s="3" t="s">
        <v>230</v>
      </c>
      <c r="C9043" s="3" t="s">
        <v>22</v>
      </c>
      <c r="D9043" s="4">
        <v>517079.89616127481</v>
      </c>
      <c r="E9043" t="str">
        <f t="shared" si="282"/>
        <v>Jul</v>
      </c>
      <c r="F9043" t="str">
        <f t="shared" si="283"/>
        <v>2012</v>
      </c>
    </row>
    <row r="9044" spans="1:6" x14ac:dyDescent="0.25">
      <c r="A9044" s="5" t="s">
        <v>250</v>
      </c>
      <c r="B9044" s="3" t="s">
        <v>230</v>
      </c>
      <c r="C9044" s="3" t="s">
        <v>23</v>
      </c>
      <c r="D9044" s="4">
        <v>520776.18087581475</v>
      </c>
      <c r="E9044" t="str">
        <f t="shared" si="282"/>
        <v>Aug</v>
      </c>
      <c r="F9044" t="str">
        <f t="shared" si="283"/>
        <v>2012</v>
      </c>
    </row>
    <row r="9045" spans="1:6" x14ac:dyDescent="0.25">
      <c r="A9045" s="5" t="s">
        <v>250</v>
      </c>
      <c r="B9045" s="3" t="s">
        <v>230</v>
      </c>
      <c r="C9045" s="3" t="s">
        <v>24</v>
      </c>
      <c r="D9045" s="4">
        <v>503498.95636024745</v>
      </c>
      <c r="E9045" t="str">
        <f t="shared" si="282"/>
        <v>Sep</v>
      </c>
      <c r="F9045" t="str">
        <f t="shared" si="283"/>
        <v>2012</v>
      </c>
    </row>
    <row r="9046" spans="1:6" x14ac:dyDescent="0.25">
      <c r="A9046" s="5" t="s">
        <v>250</v>
      </c>
      <c r="B9046" s="3" t="s">
        <v>230</v>
      </c>
      <c r="C9046" s="3" t="s">
        <v>25</v>
      </c>
      <c r="D9046" s="4">
        <v>508270.03020368266</v>
      </c>
      <c r="E9046" t="str">
        <f t="shared" si="282"/>
        <v>Oct</v>
      </c>
      <c r="F9046" t="str">
        <f t="shared" si="283"/>
        <v>2012</v>
      </c>
    </row>
    <row r="9047" spans="1:6" x14ac:dyDescent="0.25">
      <c r="A9047" s="5" t="s">
        <v>250</v>
      </c>
      <c r="B9047" s="3" t="s">
        <v>230</v>
      </c>
      <c r="C9047" s="3" t="s">
        <v>26</v>
      </c>
      <c r="D9047" s="4">
        <v>506941.14347764873</v>
      </c>
      <c r="E9047" t="str">
        <f t="shared" si="282"/>
        <v>Nov</v>
      </c>
      <c r="F9047" t="str">
        <f t="shared" si="283"/>
        <v>2012</v>
      </c>
    </row>
    <row r="9048" spans="1:6" x14ac:dyDescent="0.25">
      <c r="A9048" s="5" t="s">
        <v>250</v>
      </c>
      <c r="B9048" s="3" t="s">
        <v>230</v>
      </c>
      <c r="C9048" s="3" t="s">
        <v>27</v>
      </c>
      <c r="D9048" s="4">
        <v>480921.49032390787</v>
      </c>
      <c r="E9048" t="str">
        <f t="shared" si="282"/>
        <v>Dec</v>
      </c>
      <c r="F9048" t="str">
        <f t="shared" si="283"/>
        <v>2012</v>
      </c>
    </row>
    <row r="9049" spans="1:6" x14ac:dyDescent="0.25">
      <c r="A9049" s="5" t="s">
        <v>250</v>
      </c>
      <c r="B9049" s="3" t="s">
        <v>230</v>
      </c>
      <c r="C9049" s="3" t="s">
        <v>28</v>
      </c>
      <c r="D9049" s="4">
        <v>458626.94471591013</v>
      </c>
      <c r="E9049" t="str">
        <f t="shared" si="282"/>
        <v>Jan</v>
      </c>
      <c r="F9049" t="str">
        <f t="shared" si="283"/>
        <v>2013</v>
      </c>
    </row>
    <row r="9050" spans="1:6" x14ac:dyDescent="0.25">
      <c r="A9050" s="5" t="s">
        <v>250</v>
      </c>
      <c r="B9050" s="3" t="s">
        <v>230</v>
      </c>
      <c r="C9050" s="3" t="s">
        <v>29</v>
      </c>
      <c r="D9050" s="4">
        <v>451945.48449540336</v>
      </c>
      <c r="E9050" t="str">
        <f t="shared" si="282"/>
        <v>Feb</v>
      </c>
      <c r="F9050" t="str">
        <f t="shared" si="283"/>
        <v>2013</v>
      </c>
    </row>
    <row r="9051" spans="1:6" x14ac:dyDescent="0.25">
      <c r="A9051" s="5" t="s">
        <v>250</v>
      </c>
      <c r="B9051" s="3" t="s">
        <v>230</v>
      </c>
      <c r="C9051" s="3" t="s">
        <v>30</v>
      </c>
      <c r="D9051" s="4">
        <v>471764.2774994573</v>
      </c>
      <c r="E9051" t="str">
        <f t="shared" si="282"/>
        <v>Mar</v>
      </c>
      <c r="F9051" t="str">
        <f t="shared" si="283"/>
        <v>2013</v>
      </c>
    </row>
    <row r="9052" spans="1:6" x14ac:dyDescent="0.25">
      <c r="A9052" s="5" t="s">
        <v>250</v>
      </c>
      <c r="B9052" s="3" t="s">
        <v>230</v>
      </c>
      <c r="C9052" s="3" t="s">
        <v>31</v>
      </c>
      <c r="D9052" s="4">
        <v>425129.35207040561</v>
      </c>
      <c r="E9052" t="str">
        <f t="shared" si="282"/>
        <v>Apr</v>
      </c>
      <c r="F9052" t="str">
        <f t="shared" si="283"/>
        <v>2013</v>
      </c>
    </row>
    <row r="9053" spans="1:6" x14ac:dyDescent="0.25">
      <c r="A9053" s="5" t="s">
        <v>250</v>
      </c>
      <c r="B9053" s="3" t="s">
        <v>230</v>
      </c>
      <c r="C9053" s="3" t="s">
        <v>32</v>
      </c>
      <c r="D9053" s="4">
        <v>416906.85078026837</v>
      </c>
      <c r="E9053" t="str">
        <f t="shared" si="282"/>
        <v>May</v>
      </c>
      <c r="F9053" t="str">
        <f t="shared" si="283"/>
        <v>2013</v>
      </c>
    </row>
    <row r="9054" spans="1:6" x14ac:dyDescent="0.25">
      <c r="A9054" s="5" t="s">
        <v>250</v>
      </c>
      <c r="B9054" s="3" t="s">
        <v>230</v>
      </c>
      <c r="C9054" s="3" t="s">
        <v>33</v>
      </c>
      <c r="D9054" s="4">
        <v>409926.05613777548</v>
      </c>
      <c r="E9054" t="str">
        <f t="shared" si="282"/>
        <v>Jun</v>
      </c>
      <c r="F9054" t="str">
        <f t="shared" si="283"/>
        <v>2013</v>
      </c>
    </row>
    <row r="9055" spans="1:6" x14ac:dyDescent="0.25">
      <c r="A9055" s="5" t="s">
        <v>250</v>
      </c>
      <c r="B9055" s="3" t="s">
        <v>230</v>
      </c>
      <c r="C9055" s="3" t="s">
        <v>34</v>
      </c>
      <c r="D9055" s="4">
        <v>398262.59890940873</v>
      </c>
      <c r="E9055" t="str">
        <f t="shared" si="282"/>
        <v>Jul</v>
      </c>
      <c r="F9055" t="str">
        <f t="shared" si="283"/>
        <v>2013</v>
      </c>
    </row>
    <row r="9056" spans="1:6" x14ac:dyDescent="0.25">
      <c r="A9056" s="5" t="s">
        <v>250</v>
      </c>
      <c r="B9056" s="3" t="s">
        <v>230</v>
      </c>
      <c r="C9056" s="3" t="s">
        <v>35</v>
      </c>
      <c r="D9056" s="4">
        <v>384222.35330859217</v>
      </c>
      <c r="E9056" t="str">
        <f t="shared" si="282"/>
        <v>Aug</v>
      </c>
      <c r="F9056" t="str">
        <f t="shared" si="283"/>
        <v>2013</v>
      </c>
    </row>
    <row r="9057" spans="1:6" x14ac:dyDescent="0.25">
      <c r="A9057" s="5" t="s">
        <v>250</v>
      </c>
      <c r="B9057" s="3" t="s">
        <v>230</v>
      </c>
      <c r="C9057" s="3" t="s">
        <v>36</v>
      </c>
      <c r="D9057" s="4">
        <v>379227.93840071838</v>
      </c>
      <c r="E9057" t="str">
        <f t="shared" si="282"/>
        <v>Sep</v>
      </c>
      <c r="F9057" t="str">
        <f t="shared" si="283"/>
        <v>2013</v>
      </c>
    </row>
    <row r="9058" spans="1:6" x14ac:dyDescent="0.25">
      <c r="A9058" s="5" t="s">
        <v>250</v>
      </c>
      <c r="B9058" s="3" t="s">
        <v>230</v>
      </c>
      <c r="C9058" s="3" t="s">
        <v>37</v>
      </c>
      <c r="D9058" s="4">
        <v>370097.3755357787</v>
      </c>
      <c r="E9058" t="str">
        <f t="shared" si="282"/>
        <v>Oct</v>
      </c>
      <c r="F9058" t="str">
        <f t="shared" si="283"/>
        <v>2013</v>
      </c>
    </row>
    <row r="9059" spans="1:6" x14ac:dyDescent="0.25">
      <c r="A9059" s="5" t="s">
        <v>250</v>
      </c>
      <c r="B9059" s="3" t="s">
        <v>230</v>
      </c>
      <c r="C9059" s="3" t="s">
        <v>38</v>
      </c>
      <c r="D9059" s="4">
        <v>358085.02169432212</v>
      </c>
      <c r="E9059" t="str">
        <f t="shared" si="282"/>
        <v>Nov</v>
      </c>
      <c r="F9059" t="str">
        <f t="shared" si="283"/>
        <v>2013</v>
      </c>
    </row>
    <row r="9060" spans="1:6" x14ac:dyDescent="0.25">
      <c r="A9060" s="5" t="s">
        <v>250</v>
      </c>
      <c r="B9060" s="3" t="s">
        <v>230</v>
      </c>
      <c r="C9060" s="3" t="s">
        <v>39</v>
      </c>
      <c r="D9060" s="4">
        <v>349002.49969905149</v>
      </c>
      <c r="E9060" t="str">
        <f t="shared" si="282"/>
        <v>Dec</v>
      </c>
      <c r="F9060" t="str">
        <f t="shared" si="283"/>
        <v>2013</v>
      </c>
    </row>
    <row r="9061" spans="1:6" x14ac:dyDescent="0.25">
      <c r="A9061" s="5" t="s">
        <v>250</v>
      </c>
      <c r="B9061" s="3" t="s">
        <v>230</v>
      </c>
      <c r="C9061" s="3" t="s">
        <v>40</v>
      </c>
      <c r="D9061" s="4">
        <v>340421.18067915458</v>
      </c>
      <c r="E9061" t="str">
        <f t="shared" si="282"/>
        <v>Jan</v>
      </c>
      <c r="F9061" t="str">
        <f t="shared" si="283"/>
        <v>2014</v>
      </c>
    </row>
    <row r="9062" spans="1:6" x14ac:dyDescent="0.25">
      <c r="A9062" s="5" t="s">
        <v>250</v>
      </c>
      <c r="B9062" s="3" t="s">
        <v>230</v>
      </c>
      <c r="C9062" s="3" t="s">
        <v>41</v>
      </c>
      <c r="D9062" s="4">
        <v>331989.06708700844</v>
      </c>
      <c r="E9062" t="str">
        <f t="shared" si="282"/>
        <v>Feb</v>
      </c>
      <c r="F9062" t="str">
        <f t="shared" si="283"/>
        <v>2014</v>
      </c>
    </row>
    <row r="9063" spans="1:6" x14ac:dyDescent="0.25">
      <c r="A9063" s="5" t="s">
        <v>250</v>
      </c>
      <c r="B9063" s="3" t="s">
        <v>230</v>
      </c>
      <c r="C9063" s="3" t="s">
        <v>42</v>
      </c>
      <c r="D9063" s="4">
        <v>389093.05806039902</v>
      </c>
      <c r="E9063" t="str">
        <f t="shared" si="282"/>
        <v>Mar</v>
      </c>
      <c r="F9063" t="str">
        <f t="shared" si="283"/>
        <v>2014</v>
      </c>
    </row>
    <row r="9064" spans="1:6" x14ac:dyDescent="0.25">
      <c r="A9064" s="5" t="s">
        <v>250</v>
      </c>
      <c r="B9064" s="3" t="s">
        <v>230</v>
      </c>
      <c r="C9064" s="3" t="s">
        <v>43</v>
      </c>
      <c r="D9064" s="4">
        <v>373108.39622955903</v>
      </c>
      <c r="E9064" t="str">
        <f t="shared" si="282"/>
        <v>Apr</v>
      </c>
      <c r="F9064" t="str">
        <f t="shared" si="283"/>
        <v>2014</v>
      </c>
    </row>
    <row r="9065" spans="1:6" x14ac:dyDescent="0.25">
      <c r="A9065" s="5" t="s">
        <v>250</v>
      </c>
      <c r="B9065" s="3" t="s">
        <v>230</v>
      </c>
      <c r="C9065" s="3" t="s">
        <v>44</v>
      </c>
      <c r="D9065" s="4">
        <v>363575.95974792942</v>
      </c>
      <c r="E9065" t="str">
        <f t="shared" si="282"/>
        <v>May</v>
      </c>
      <c r="F9065" t="str">
        <f t="shared" si="283"/>
        <v>2014</v>
      </c>
    </row>
    <row r="9066" spans="1:6" x14ac:dyDescent="0.25">
      <c r="A9066" s="5" t="s">
        <v>250</v>
      </c>
      <c r="B9066" s="3" t="s">
        <v>230</v>
      </c>
      <c r="C9066" s="3" t="s">
        <v>45</v>
      </c>
      <c r="D9066" s="4">
        <v>368361.72691811202</v>
      </c>
      <c r="E9066" t="str">
        <f t="shared" si="282"/>
        <v>Jun</v>
      </c>
      <c r="F9066" t="str">
        <f t="shared" si="283"/>
        <v>2014</v>
      </c>
    </row>
    <row r="9067" spans="1:6" x14ac:dyDescent="0.25">
      <c r="A9067" s="5" t="s">
        <v>250</v>
      </c>
      <c r="B9067" s="3" t="s">
        <v>230</v>
      </c>
      <c r="C9067" s="3" t="s">
        <v>46</v>
      </c>
      <c r="D9067" s="4">
        <v>359106.89918018488</v>
      </c>
      <c r="E9067" t="str">
        <f t="shared" si="282"/>
        <v>Jul</v>
      </c>
      <c r="F9067" t="str">
        <f t="shared" si="283"/>
        <v>2014</v>
      </c>
    </row>
    <row r="9068" spans="1:6" x14ac:dyDescent="0.25">
      <c r="A9068" s="5" t="s">
        <v>250</v>
      </c>
      <c r="B9068" s="3" t="s">
        <v>230</v>
      </c>
      <c r="C9068" s="3" t="s">
        <v>47</v>
      </c>
      <c r="D9068" s="4">
        <v>350333.67487376183</v>
      </c>
      <c r="E9068" t="str">
        <f t="shared" si="282"/>
        <v>Aug</v>
      </c>
      <c r="F9068" t="str">
        <f t="shared" si="283"/>
        <v>2014</v>
      </c>
    </row>
    <row r="9069" spans="1:6" x14ac:dyDescent="0.25">
      <c r="A9069" s="5" t="s">
        <v>250</v>
      </c>
      <c r="B9069" s="3" t="s">
        <v>230</v>
      </c>
      <c r="C9069" s="3" t="s">
        <v>48</v>
      </c>
      <c r="D9069" s="4">
        <v>343539.95798693522</v>
      </c>
      <c r="E9069" t="str">
        <f t="shared" si="282"/>
        <v>Sep</v>
      </c>
      <c r="F9069" t="str">
        <f t="shared" si="283"/>
        <v>2014</v>
      </c>
    </row>
    <row r="9070" spans="1:6" x14ac:dyDescent="0.25">
      <c r="A9070" s="5" t="s">
        <v>250</v>
      </c>
      <c r="B9070" s="3" t="s">
        <v>230</v>
      </c>
      <c r="C9070" s="3" t="s">
        <v>49</v>
      </c>
      <c r="D9070" s="4">
        <v>342433.13707010157</v>
      </c>
      <c r="E9070" t="str">
        <f t="shared" si="282"/>
        <v>Oct</v>
      </c>
      <c r="F9070" t="str">
        <f t="shared" si="283"/>
        <v>2014</v>
      </c>
    </row>
    <row r="9071" spans="1:6" x14ac:dyDescent="0.25">
      <c r="A9071" s="5" t="s">
        <v>250</v>
      </c>
      <c r="B9071" s="3" t="s">
        <v>230</v>
      </c>
      <c r="C9071" s="3" t="s">
        <v>50</v>
      </c>
      <c r="D9071" s="4">
        <v>334515.32356842083</v>
      </c>
      <c r="E9071" t="str">
        <f t="shared" si="282"/>
        <v>Nov</v>
      </c>
      <c r="F9071" t="str">
        <f t="shared" si="283"/>
        <v>2014</v>
      </c>
    </row>
    <row r="9072" spans="1:6" x14ac:dyDescent="0.25">
      <c r="A9072" s="5" t="s">
        <v>250</v>
      </c>
      <c r="B9072" s="3" t="s">
        <v>230</v>
      </c>
      <c r="C9072" s="3" t="s">
        <v>51</v>
      </c>
      <c r="D9072" s="4">
        <v>327485.14960276528</v>
      </c>
      <c r="E9072" t="str">
        <f t="shared" si="282"/>
        <v>Dec</v>
      </c>
      <c r="F9072" t="str">
        <f t="shared" si="283"/>
        <v>2014</v>
      </c>
    </row>
    <row r="9073" spans="1:6" x14ac:dyDescent="0.25">
      <c r="A9073" s="5" t="s">
        <v>250</v>
      </c>
      <c r="B9073" s="3" t="s">
        <v>230</v>
      </c>
      <c r="C9073" s="3" t="s">
        <v>52</v>
      </c>
      <c r="D9073" s="4">
        <v>320947.47296586662</v>
      </c>
      <c r="E9073" t="str">
        <f t="shared" si="282"/>
        <v>Jan</v>
      </c>
      <c r="F9073" t="str">
        <f t="shared" si="283"/>
        <v>2015</v>
      </c>
    </row>
    <row r="9074" spans="1:6" x14ac:dyDescent="0.25">
      <c r="A9074" s="5" t="s">
        <v>250</v>
      </c>
      <c r="B9074" s="3" t="s">
        <v>230</v>
      </c>
      <c r="C9074" s="3" t="s">
        <v>53</v>
      </c>
      <c r="D9074" s="4">
        <v>316770.21652320412</v>
      </c>
      <c r="E9074" t="str">
        <f t="shared" si="282"/>
        <v>Feb</v>
      </c>
      <c r="F9074" t="str">
        <f t="shared" si="283"/>
        <v>2015</v>
      </c>
    </row>
    <row r="9075" spans="1:6" x14ac:dyDescent="0.25">
      <c r="A9075" s="5" t="s">
        <v>250</v>
      </c>
      <c r="B9075" s="3" t="s">
        <v>230</v>
      </c>
      <c r="C9075" s="3" t="s">
        <v>54</v>
      </c>
      <c r="D9075" s="4">
        <v>315614.56737673475</v>
      </c>
      <c r="E9075" t="str">
        <f t="shared" si="282"/>
        <v>Mar</v>
      </c>
      <c r="F9075" t="str">
        <f t="shared" si="283"/>
        <v>2015</v>
      </c>
    </row>
    <row r="9076" spans="1:6" x14ac:dyDescent="0.25">
      <c r="A9076" s="5" t="s">
        <v>250</v>
      </c>
      <c r="B9076" s="3" t="s">
        <v>230</v>
      </c>
      <c r="C9076" s="3" t="s">
        <v>55</v>
      </c>
      <c r="D9076" s="4">
        <v>307938.31196904019</v>
      </c>
      <c r="E9076" t="str">
        <f t="shared" si="282"/>
        <v>Apr</v>
      </c>
      <c r="F9076" t="str">
        <f t="shared" si="283"/>
        <v>2015</v>
      </c>
    </row>
    <row r="9077" spans="1:6" x14ac:dyDescent="0.25">
      <c r="A9077" s="5" t="s">
        <v>250</v>
      </c>
      <c r="B9077" s="3" t="s">
        <v>230</v>
      </c>
      <c r="C9077" s="3" t="s">
        <v>56</v>
      </c>
      <c r="D9077" s="4">
        <v>303494.32520213211</v>
      </c>
      <c r="E9077" t="str">
        <f t="shared" si="282"/>
        <v>May</v>
      </c>
      <c r="F9077" t="str">
        <f t="shared" si="283"/>
        <v>2015</v>
      </c>
    </row>
    <row r="9078" spans="1:6" x14ac:dyDescent="0.25">
      <c r="A9078" s="5" t="s">
        <v>250</v>
      </c>
      <c r="B9078" s="3" t="s">
        <v>230</v>
      </c>
      <c r="C9078" s="3" t="s">
        <v>57</v>
      </c>
      <c r="D9078" s="4">
        <v>294658.17543763772</v>
      </c>
      <c r="E9078" t="str">
        <f t="shared" si="282"/>
        <v>Jun</v>
      </c>
      <c r="F9078" t="str">
        <f t="shared" si="283"/>
        <v>2015</v>
      </c>
    </row>
    <row r="9079" spans="1:6" x14ac:dyDescent="0.25">
      <c r="A9079" s="5" t="s">
        <v>250</v>
      </c>
      <c r="B9079" s="3" t="s">
        <v>230</v>
      </c>
      <c r="C9079" s="3" t="s">
        <v>58</v>
      </c>
      <c r="D9079" s="4">
        <v>286407.45953838376</v>
      </c>
      <c r="E9079" t="str">
        <f t="shared" si="282"/>
        <v>Jul</v>
      </c>
      <c r="F9079" t="str">
        <f t="shared" si="283"/>
        <v>2015</v>
      </c>
    </row>
    <row r="9080" spans="1:6" x14ac:dyDescent="0.25">
      <c r="A9080" s="5" t="s">
        <v>250</v>
      </c>
      <c r="B9080" s="3" t="s">
        <v>230</v>
      </c>
      <c r="C9080" s="3" t="s">
        <v>59</v>
      </c>
      <c r="D9080" s="4">
        <v>279007.03518613923</v>
      </c>
      <c r="E9080" t="str">
        <f t="shared" si="282"/>
        <v>Aug</v>
      </c>
      <c r="F9080" t="str">
        <f t="shared" si="283"/>
        <v>2015</v>
      </c>
    </row>
    <row r="9081" spans="1:6" x14ac:dyDescent="0.25">
      <c r="A9081" s="5" t="s">
        <v>250</v>
      </c>
      <c r="B9081" s="3" t="s">
        <v>230</v>
      </c>
      <c r="C9081" s="3" t="s">
        <v>60</v>
      </c>
      <c r="D9081" s="4">
        <v>270881.65056981641</v>
      </c>
      <c r="E9081" t="str">
        <f t="shared" si="282"/>
        <v>Sep</v>
      </c>
      <c r="F9081" t="str">
        <f t="shared" si="283"/>
        <v>2015</v>
      </c>
    </row>
    <row r="9082" spans="1:6" x14ac:dyDescent="0.25">
      <c r="A9082" s="5" t="s">
        <v>250</v>
      </c>
      <c r="B9082" s="3" t="s">
        <v>230</v>
      </c>
      <c r="C9082" s="3" t="s">
        <v>61</v>
      </c>
      <c r="D9082" s="4">
        <v>264388.34247203293</v>
      </c>
      <c r="E9082" t="str">
        <f t="shared" si="282"/>
        <v>Oct</v>
      </c>
      <c r="F9082" t="str">
        <f t="shared" si="283"/>
        <v>2015</v>
      </c>
    </row>
    <row r="9083" spans="1:6" x14ac:dyDescent="0.25">
      <c r="A9083" s="5" t="s">
        <v>250</v>
      </c>
      <c r="B9083" s="3" t="s">
        <v>230</v>
      </c>
      <c r="C9083" s="3" t="s">
        <v>62</v>
      </c>
      <c r="D9083" s="4">
        <v>256626.94645016841</v>
      </c>
      <c r="E9083" t="str">
        <f t="shared" si="282"/>
        <v>Nov</v>
      </c>
      <c r="F9083" t="str">
        <f t="shared" si="283"/>
        <v>2015</v>
      </c>
    </row>
    <row r="9084" spans="1:6" x14ac:dyDescent="0.25">
      <c r="A9084" s="5" t="s">
        <v>250</v>
      </c>
      <c r="B9084" s="3" t="s">
        <v>230</v>
      </c>
      <c r="C9084" s="3" t="s">
        <v>63</v>
      </c>
      <c r="D9084" s="4">
        <v>249885.96842723826</v>
      </c>
      <c r="E9084" t="str">
        <f t="shared" si="282"/>
        <v>Dec</v>
      </c>
      <c r="F9084" t="str">
        <f t="shared" si="283"/>
        <v>2015</v>
      </c>
    </row>
    <row r="9085" spans="1:6" x14ac:dyDescent="0.25">
      <c r="A9085" s="5" t="s">
        <v>250</v>
      </c>
      <c r="B9085" s="3" t="s">
        <v>230</v>
      </c>
      <c r="C9085" s="3" t="s">
        <v>64</v>
      </c>
      <c r="D9085" s="4">
        <v>243359.90520748089</v>
      </c>
      <c r="E9085" t="str">
        <f t="shared" si="282"/>
        <v>Jan</v>
      </c>
      <c r="F9085" t="str">
        <f t="shared" si="283"/>
        <v>2016</v>
      </c>
    </row>
    <row r="9086" spans="1:6" x14ac:dyDescent="0.25">
      <c r="A9086" s="5" t="s">
        <v>250</v>
      </c>
      <c r="B9086" s="3" t="s">
        <v>230</v>
      </c>
      <c r="C9086" s="3" t="s">
        <v>65</v>
      </c>
      <c r="D9086" s="4">
        <v>237179.52877168666</v>
      </c>
      <c r="E9086" t="str">
        <f t="shared" si="282"/>
        <v>Feb</v>
      </c>
      <c r="F9086" t="str">
        <f t="shared" si="283"/>
        <v>2016</v>
      </c>
    </row>
    <row r="9087" spans="1:6" x14ac:dyDescent="0.25">
      <c r="A9087" s="5" t="s">
        <v>250</v>
      </c>
      <c r="B9087" s="3" t="s">
        <v>230</v>
      </c>
      <c r="C9087" s="3" t="s">
        <v>66</v>
      </c>
      <c r="D9087" s="4">
        <v>232856.89045071974</v>
      </c>
      <c r="E9087" t="str">
        <f t="shared" si="282"/>
        <v>Mar</v>
      </c>
      <c r="F9087" t="str">
        <f t="shared" si="283"/>
        <v>2016</v>
      </c>
    </row>
    <row r="9088" spans="1:6" x14ac:dyDescent="0.25">
      <c r="A9088" s="5" t="s">
        <v>250</v>
      </c>
      <c r="B9088" s="3" t="s">
        <v>230</v>
      </c>
      <c r="C9088" s="3" t="s">
        <v>67</v>
      </c>
      <c r="D9088" s="4">
        <v>224831.50946960965</v>
      </c>
      <c r="E9088" t="str">
        <f t="shared" si="282"/>
        <v>Apr</v>
      </c>
      <c r="F9088" t="str">
        <f t="shared" si="283"/>
        <v>2016</v>
      </c>
    </row>
    <row r="9089" spans="1:6" x14ac:dyDescent="0.25">
      <c r="A9089" s="5" t="s">
        <v>250</v>
      </c>
      <c r="B9089" s="3" t="s">
        <v>230</v>
      </c>
      <c r="C9089" s="3" t="s">
        <v>68</v>
      </c>
      <c r="D9089" s="4">
        <v>218804.93875606329</v>
      </c>
      <c r="E9089" t="str">
        <f t="shared" si="282"/>
        <v>May</v>
      </c>
      <c r="F9089" t="str">
        <f t="shared" si="283"/>
        <v>2016</v>
      </c>
    </row>
    <row r="9090" spans="1:6" x14ac:dyDescent="0.25">
      <c r="A9090" s="5" t="s">
        <v>250</v>
      </c>
      <c r="B9090" s="3" t="s">
        <v>230</v>
      </c>
      <c r="C9090" s="3" t="s">
        <v>69</v>
      </c>
      <c r="D9090" s="4">
        <v>209502.04995012272</v>
      </c>
      <c r="E9090" t="str">
        <f t="shared" si="282"/>
        <v>Jun</v>
      </c>
      <c r="F9090" t="str">
        <f t="shared" si="283"/>
        <v>2016</v>
      </c>
    </row>
    <row r="9091" spans="1:6" x14ac:dyDescent="0.25">
      <c r="A9091" s="5" t="s">
        <v>250</v>
      </c>
      <c r="B9091" s="3" t="s">
        <v>230</v>
      </c>
      <c r="C9091" s="3" t="s">
        <v>70</v>
      </c>
      <c r="D9091" s="4">
        <v>204249.13499889823</v>
      </c>
      <c r="E9091" t="str">
        <f t="shared" ref="E9091:E9154" si="284">MID(C9091,1,3)</f>
        <v>Jul</v>
      </c>
      <c r="F9091" t="str">
        <f t="shared" ref="F9091:F9154" si="285">MID(C9091,5,4)</f>
        <v>2016</v>
      </c>
    </row>
    <row r="9092" spans="1:6" x14ac:dyDescent="0.25">
      <c r="A9092" s="5" t="s">
        <v>250</v>
      </c>
      <c r="B9092" s="3" t="s">
        <v>230</v>
      </c>
      <c r="C9092" s="3" t="s">
        <v>71</v>
      </c>
      <c r="D9092" s="4">
        <v>199583.84765308443</v>
      </c>
      <c r="E9092" t="str">
        <f t="shared" si="284"/>
        <v>Aug</v>
      </c>
      <c r="F9092" t="str">
        <f t="shared" si="285"/>
        <v>2016</v>
      </c>
    </row>
    <row r="9093" spans="1:6" x14ac:dyDescent="0.25">
      <c r="A9093" s="5" t="s">
        <v>250</v>
      </c>
      <c r="B9093" s="3" t="s">
        <v>230</v>
      </c>
      <c r="C9093" s="3" t="s">
        <v>72</v>
      </c>
      <c r="D9093" s="4">
        <v>194001.34427383941</v>
      </c>
      <c r="E9093" t="str">
        <f t="shared" si="284"/>
        <v>Sep</v>
      </c>
      <c r="F9093" t="str">
        <f t="shared" si="285"/>
        <v>2016</v>
      </c>
    </row>
    <row r="9094" spans="1:6" x14ac:dyDescent="0.25">
      <c r="A9094" s="5" t="s">
        <v>250</v>
      </c>
      <c r="B9094" s="3" t="s">
        <v>230</v>
      </c>
      <c r="C9094" s="3" t="s">
        <v>73</v>
      </c>
      <c r="D9094" s="4">
        <v>190032.68908615989</v>
      </c>
      <c r="E9094" t="str">
        <f t="shared" si="284"/>
        <v>Oct</v>
      </c>
      <c r="F9094" t="str">
        <f t="shared" si="285"/>
        <v>2016</v>
      </c>
    </row>
    <row r="9095" spans="1:6" x14ac:dyDescent="0.25">
      <c r="A9095" s="5" t="s">
        <v>250</v>
      </c>
      <c r="B9095" s="3" t="s">
        <v>230</v>
      </c>
      <c r="C9095" s="3" t="s">
        <v>74</v>
      </c>
      <c r="D9095" s="4">
        <v>184985.8326482439</v>
      </c>
      <c r="E9095" t="str">
        <f t="shared" si="284"/>
        <v>Nov</v>
      </c>
      <c r="F9095" t="str">
        <f t="shared" si="285"/>
        <v>2016</v>
      </c>
    </row>
    <row r="9096" spans="1:6" x14ac:dyDescent="0.25">
      <c r="A9096" s="5" t="s">
        <v>250</v>
      </c>
      <c r="B9096" s="3" t="s">
        <v>230</v>
      </c>
      <c r="C9096" s="3" t="s">
        <v>75</v>
      </c>
      <c r="D9096" s="4">
        <v>180609.69110313311</v>
      </c>
      <c r="E9096" t="str">
        <f t="shared" si="284"/>
        <v>Dec</v>
      </c>
      <c r="F9096" t="str">
        <f t="shared" si="285"/>
        <v>2016</v>
      </c>
    </row>
    <row r="9097" spans="1:6" x14ac:dyDescent="0.25">
      <c r="A9097" s="5" t="s">
        <v>250</v>
      </c>
      <c r="B9097" s="3" t="s">
        <v>230</v>
      </c>
      <c r="C9097" s="3" t="s">
        <v>76</v>
      </c>
      <c r="D9097" s="4">
        <v>176384.21609034482</v>
      </c>
      <c r="E9097" t="str">
        <f t="shared" si="284"/>
        <v>Jan</v>
      </c>
      <c r="F9097" t="str">
        <f t="shared" si="285"/>
        <v>2017</v>
      </c>
    </row>
    <row r="9098" spans="1:6" x14ac:dyDescent="0.25">
      <c r="A9098" s="5" t="s">
        <v>250</v>
      </c>
      <c r="B9098" s="3" t="s">
        <v>230</v>
      </c>
      <c r="C9098" s="3" t="s">
        <v>77</v>
      </c>
      <c r="D9098" s="4">
        <v>172358.1849197979</v>
      </c>
      <c r="E9098" t="str">
        <f t="shared" si="284"/>
        <v>Feb</v>
      </c>
      <c r="F9098" t="str">
        <f t="shared" si="285"/>
        <v>2017</v>
      </c>
    </row>
    <row r="9099" spans="1:6" x14ac:dyDescent="0.25">
      <c r="A9099" s="5" t="s">
        <v>250</v>
      </c>
      <c r="B9099" s="3" t="s">
        <v>230</v>
      </c>
      <c r="C9099" s="3" t="s">
        <v>78</v>
      </c>
      <c r="D9099" s="4">
        <v>169363.63931132291</v>
      </c>
      <c r="E9099" t="str">
        <f t="shared" si="284"/>
        <v>Mar</v>
      </c>
      <c r="F9099" t="str">
        <f t="shared" si="285"/>
        <v>2017</v>
      </c>
    </row>
    <row r="9100" spans="1:6" x14ac:dyDescent="0.25">
      <c r="A9100" s="5" t="s">
        <v>250</v>
      </c>
      <c r="B9100" s="3" t="s">
        <v>230</v>
      </c>
      <c r="C9100" s="3" t="s">
        <v>79</v>
      </c>
      <c r="D9100" s="4">
        <v>164693.88093252241</v>
      </c>
      <c r="E9100" t="str">
        <f t="shared" si="284"/>
        <v>Apr</v>
      </c>
      <c r="F9100" t="str">
        <f t="shared" si="285"/>
        <v>2017</v>
      </c>
    </row>
    <row r="9101" spans="1:6" x14ac:dyDescent="0.25">
      <c r="A9101" s="5" t="s">
        <v>250</v>
      </c>
      <c r="B9101" s="3" t="s">
        <v>230</v>
      </c>
      <c r="C9101" s="3" t="s">
        <v>80</v>
      </c>
      <c r="D9101" s="4">
        <v>161014.69651184755</v>
      </c>
      <c r="E9101" t="str">
        <f t="shared" si="284"/>
        <v>May</v>
      </c>
      <c r="F9101" t="str">
        <f t="shared" si="285"/>
        <v>2017</v>
      </c>
    </row>
    <row r="9102" spans="1:6" x14ac:dyDescent="0.25">
      <c r="A9102" s="5" t="s">
        <v>250</v>
      </c>
      <c r="B9102" s="3" t="s">
        <v>230</v>
      </c>
      <c r="C9102" s="3" t="s">
        <v>81</v>
      </c>
      <c r="D9102" s="4">
        <v>152991.89588763556</v>
      </c>
      <c r="E9102" t="str">
        <f t="shared" si="284"/>
        <v>Jun</v>
      </c>
      <c r="F9102" t="str">
        <f t="shared" si="285"/>
        <v>2017</v>
      </c>
    </row>
    <row r="9103" spans="1:6" x14ac:dyDescent="0.25">
      <c r="A9103" s="5" t="s">
        <v>250</v>
      </c>
      <c r="B9103" s="3" t="s">
        <v>230</v>
      </c>
      <c r="C9103" s="3" t="s">
        <v>82</v>
      </c>
      <c r="D9103" s="4">
        <v>149961.97739121492</v>
      </c>
      <c r="E9103" t="str">
        <f t="shared" si="284"/>
        <v>Jul</v>
      </c>
      <c r="F9103" t="str">
        <f t="shared" si="285"/>
        <v>2017</v>
      </c>
    </row>
    <row r="9104" spans="1:6" x14ac:dyDescent="0.25">
      <c r="A9104" s="5" t="s">
        <v>250</v>
      </c>
      <c r="B9104" s="3" t="s">
        <v>230</v>
      </c>
      <c r="C9104" s="3" t="s">
        <v>83</v>
      </c>
      <c r="D9104" s="4">
        <v>147326.17155699286</v>
      </c>
      <c r="E9104" t="str">
        <f t="shared" si="284"/>
        <v>Aug</v>
      </c>
      <c r="F9104" t="str">
        <f t="shared" si="285"/>
        <v>2017</v>
      </c>
    </row>
    <row r="9105" spans="1:6" x14ac:dyDescent="0.25">
      <c r="A9105" s="5" t="s">
        <v>250</v>
      </c>
      <c r="B9105" s="3" t="s">
        <v>230</v>
      </c>
      <c r="C9105" s="3" t="s">
        <v>84</v>
      </c>
      <c r="D9105" s="4">
        <v>143682.95984701379</v>
      </c>
      <c r="E9105" t="str">
        <f t="shared" si="284"/>
        <v>Sep</v>
      </c>
      <c r="F9105" t="str">
        <f t="shared" si="285"/>
        <v>2017</v>
      </c>
    </row>
    <row r="9106" spans="1:6" x14ac:dyDescent="0.25">
      <c r="A9106" s="5" t="s">
        <v>250</v>
      </c>
      <c r="B9106" s="3" t="s">
        <v>230</v>
      </c>
      <c r="C9106" s="3" t="s">
        <v>85</v>
      </c>
      <c r="D9106" s="4">
        <v>141447.64003840182</v>
      </c>
      <c r="E9106" t="str">
        <f t="shared" si="284"/>
        <v>Oct</v>
      </c>
      <c r="F9106" t="str">
        <f t="shared" si="285"/>
        <v>2017</v>
      </c>
    </row>
    <row r="9107" spans="1:6" x14ac:dyDescent="0.25">
      <c r="A9107" s="5" t="s">
        <v>250</v>
      </c>
      <c r="B9107" s="3" t="s">
        <v>230</v>
      </c>
      <c r="C9107" s="3" t="s">
        <v>86</v>
      </c>
      <c r="D9107" s="4">
        <v>138359.49631301998</v>
      </c>
      <c r="E9107" t="str">
        <f t="shared" si="284"/>
        <v>Nov</v>
      </c>
      <c r="F9107" t="str">
        <f t="shared" si="285"/>
        <v>2017</v>
      </c>
    </row>
    <row r="9108" spans="1:6" x14ac:dyDescent="0.25">
      <c r="A9108" s="5" t="s">
        <v>250</v>
      </c>
      <c r="B9108" s="3" t="s">
        <v>230</v>
      </c>
      <c r="C9108" s="3" t="s">
        <v>87</v>
      </c>
      <c r="D9108" s="4">
        <v>135921.36455220316</v>
      </c>
      <c r="E9108" t="str">
        <f t="shared" si="284"/>
        <v>Dec</v>
      </c>
      <c r="F9108" t="str">
        <f t="shared" si="285"/>
        <v>2017</v>
      </c>
    </row>
    <row r="9109" spans="1:6" x14ac:dyDescent="0.25">
      <c r="A9109" s="5" t="s">
        <v>250</v>
      </c>
      <c r="B9109" s="3" t="s">
        <v>230</v>
      </c>
      <c r="C9109" s="3" t="s">
        <v>88</v>
      </c>
      <c r="D9109" s="4">
        <v>133377.78361539071</v>
      </c>
      <c r="E9109" t="str">
        <f t="shared" si="284"/>
        <v>Jan</v>
      </c>
      <c r="F9109" t="str">
        <f t="shared" si="285"/>
        <v>2018</v>
      </c>
    </row>
    <row r="9110" spans="1:6" x14ac:dyDescent="0.25">
      <c r="A9110" s="5" t="s">
        <v>250</v>
      </c>
      <c r="B9110" s="3" t="s">
        <v>230</v>
      </c>
      <c r="C9110" s="3" t="s">
        <v>89</v>
      </c>
      <c r="D9110" s="4">
        <v>131026.10805166734</v>
      </c>
      <c r="E9110" t="str">
        <f t="shared" si="284"/>
        <v>Feb</v>
      </c>
      <c r="F9110" t="str">
        <f t="shared" si="285"/>
        <v>2018</v>
      </c>
    </row>
    <row r="9111" spans="1:6" x14ac:dyDescent="0.25">
      <c r="A9111" s="5" t="s">
        <v>250</v>
      </c>
      <c r="B9111" s="3" t="s">
        <v>230</v>
      </c>
      <c r="C9111" s="3" t="s">
        <v>90</v>
      </c>
      <c r="D9111" s="4">
        <v>129195.50645807051</v>
      </c>
      <c r="E9111" t="str">
        <f t="shared" si="284"/>
        <v>Mar</v>
      </c>
      <c r="F9111" t="str">
        <f t="shared" si="285"/>
        <v>2018</v>
      </c>
    </row>
    <row r="9112" spans="1:6" x14ac:dyDescent="0.25">
      <c r="A9112" s="5" t="s">
        <v>250</v>
      </c>
      <c r="B9112" s="3" t="s">
        <v>230</v>
      </c>
      <c r="C9112" s="3" t="s">
        <v>91</v>
      </c>
      <c r="D9112" s="4">
        <v>126444.99889709261</v>
      </c>
      <c r="E9112" t="str">
        <f t="shared" si="284"/>
        <v>Apr</v>
      </c>
      <c r="F9112" t="str">
        <f t="shared" si="285"/>
        <v>2018</v>
      </c>
    </row>
    <row r="9113" spans="1:6" x14ac:dyDescent="0.25">
      <c r="A9113" s="5" t="s">
        <v>250</v>
      </c>
      <c r="B9113" s="3" t="s">
        <v>230</v>
      </c>
      <c r="C9113" s="3" t="s">
        <v>92</v>
      </c>
      <c r="D9113" s="4">
        <v>123970.54313910822</v>
      </c>
      <c r="E9113" t="str">
        <f t="shared" si="284"/>
        <v>May</v>
      </c>
      <c r="F9113" t="str">
        <f t="shared" si="285"/>
        <v>2018</v>
      </c>
    </row>
    <row r="9114" spans="1:6" x14ac:dyDescent="0.25">
      <c r="A9114" s="5" t="s">
        <v>250</v>
      </c>
      <c r="B9114" s="3" t="s">
        <v>230</v>
      </c>
      <c r="C9114" s="3" t="s">
        <v>93</v>
      </c>
      <c r="D9114" s="4">
        <v>118785.99978646141</v>
      </c>
      <c r="E9114" t="str">
        <f t="shared" si="284"/>
        <v>Jun</v>
      </c>
      <c r="F9114" t="str">
        <f t="shared" si="285"/>
        <v>2018</v>
      </c>
    </row>
    <row r="9115" spans="1:6" x14ac:dyDescent="0.25">
      <c r="A9115" s="5" t="s">
        <v>250</v>
      </c>
      <c r="B9115" s="3" t="s">
        <v>230</v>
      </c>
      <c r="C9115" s="3" t="s">
        <v>94</v>
      </c>
      <c r="D9115" s="4">
        <v>117041.98523853192</v>
      </c>
      <c r="E9115" t="str">
        <f t="shared" si="284"/>
        <v>Jul</v>
      </c>
      <c r="F9115" t="str">
        <f t="shared" si="285"/>
        <v>2018</v>
      </c>
    </row>
    <row r="9116" spans="1:6" x14ac:dyDescent="0.25">
      <c r="A9116" s="5" t="s">
        <v>250</v>
      </c>
      <c r="B9116" s="3" t="s">
        <v>230</v>
      </c>
      <c r="C9116" s="3" t="s">
        <v>95</v>
      </c>
      <c r="D9116" s="4">
        <v>115559.54218110919</v>
      </c>
      <c r="E9116" t="str">
        <f t="shared" si="284"/>
        <v>Aug</v>
      </c>
      <c r="F9116" t="str">
        <f t="shared" si="285"/>
        <v>2018</v>
      </c>
    </row>
    <row r="9117" spans="1:6" x14ac:dyDescent="0.25">
      <c r="A9117" s="5" t="s">
        <v>250</v>
      </c>
      <c r="B9117" s="3" t="s">
        <v>230</v>
      </c>
      <c r="C9117" s="3" t="s">
        <v>96</v>
      </c>
      <c r="D9117" s="4">
        <v>113054.20526843378</v>
      </c>
      <c r="E9117" t="str">
        <f t="shared" si="284"/>
        <v>Sep</v>
      </c>
      <c r="F9117" t="str">
        <f t="shared" si="285"/>
        <v>2018</v>
      </c>
    </row>
    <row r="9118" spans="1:6" x14ac:dyDescent="0.25">
      <c r="A9118" s="5" t="s">
        <v>250</v>
      </c>
      <c r="B9118" s="3" t="s">
        <v>230</v>
      </c>
      <c r="C9118" s="3" t="s">
        <v>97</v>
      </c>
      <c r="D9118" s="4">
        <v>111827.10972694881</v>
      </c>
      <c r="E9118" t="str">
        <f t="shared" si="284"/>
        <v>Oct</v>
      </c>
      <c r="F9118" t="str">
        <f t="shared" si="285"/>
        <v>2018</v>
      </c>
    </row>
    <row r="9119" spans="1:6" x14ac:dyDescent="0.25">
      <c r="A9119" s="5" t="s">
        <v>250</v>
      </c>
      <c r="B9119" s="3" t="s">
        <v>230</v>
      </c>
      <c r="C9119" s="3" t="s">
        <v>98</v>
      </c>
      <c r="D9119" s="4">
        <v>109692.9573458939</v>
      </c>
      <c r="E9119" t="str">
        <f t="shared" si="284"/>
        <v>Nov</v>
      </c>
      <c r="F9119" t="str">
        <f t="shared" si="285"/>
        <v>2018</v>
      </c>
    </row>
    <row r="9120" spans="1:6" x14ac:dyDescent="0.25">
      <c r="A9120" s="5" t="s">
        <v>250</v>
      </c>
      <c r="B9120" s="3" t="s">
        <v>230</v>
      </c>
      <c r="C9120" s="3" t="s">
        <v>99</v>
      </c>
      <c r="D9120" s="4">
        <v>108223.98959279998</v>
      </c>
      <c r="E9120" t="str">
        <f t="shared" si="284"/>
        <v>Dec</v>
      </c>
      <c r="F9120" t="str">
        <f t="shared" si="285"/>
        <v>2018</v>
      </c>
    </row>
    <row r="9121" spans="1:6" x14ac:dyDescent="0.25">
      <c r="A9121" s="5" t="s">
        <v>250</v>
      </c>
      <c r="B9121" s="3" t="s">
        <v>230</v>
      </c>
      <c r="C9121" s="3" t="s">
        <v>100</v>
      </c>
      <c r="D9121" s="4">
        <v>106616.1957496033</v>
      </c>
      <c r="E9121" t="str">
        <f t="shared" si="284"/>
        <v>Jan</v>
      </c>
      <c r="F9121" t="str">
        <f t="shared" si="285"/>
        <v>2019</v>
      </c>
    </row>
    <row r="9122" spans="1:6" x14ac:dyDescent="0.25">
      <c r="A9122" s="5" t="s">
        <v>250</v>
      </c>
      <c r="B9122" s="3" t="s">
        <v>230</v>
      </c>
      <c r="C9122" s="3" t="s">
        <v>101</v>
      </c>
      <c r="D9122" s="4">
        <v>104964.44850069692</v>
      </c>
      <c r="E9122" t="str">
        <f t="shared" si="284"/>
        <v>Feb</v>
      </c>
      <c r="F9122" t="str">
        <f t="shared" si="285"/>
        <v>2019</v>
      </c>
    </row>
    <row r="9123" spans="1:6" x14ac:dyDescent="0.25">
      <c r="A9123" s="5" t="s">
        <v>250</v>
      </c>
      <c r="B9123" s="3" t="s">
        <v>230</v>
      </c>
      <c r="C9123" s="3" t="s">
        <v>102</v>
      </c>
      <c r="D9123" s="4">
        <v>103926.71759606575</v>
      </c>
      <c r="E9123" t="str">
        <f t="shared" si="284"/>
        <v>Mar</v>
      </c>
      <c r="F9123" t="str">
        <f t="shared" si="285"/>
        <v>2019</v>
      </c>
    </row>
    <row r="9124" spans="1:6" x14ac:dyDescent="0.25">
      <c r="A9124" s="5" t="s">
        <v>250</v>
      </c>
      <c r="B9124" s="3" t="s">
        <v>230</v>
      </c>
      <c r="C9124" s="3" t="s">
        <v>103</v>
      </c>
      <c r="D9124" s="4">
        <v>102587.64264412705</v>
      </c>
      <c r="E9124" t="str">
        <f t="shared" si="284"/>
        <v>Apr</v>
      </c>
      <c r="F9124" t="str">
        <f t="shared" si="285"/>
        <v>2019</v>
      </c>
    </row>
    <row r="9125" spans="1:6" x14ac:dyDescent="0.25">
      <c r="A9125" s="5" t="s">
        <v>250</v>
      </c>
      <c r="B9125" s="3" t="s">
        <v>230</v>
      </c>
      <c r="C9125" s="3" t="s">
        <v>104</v>
      </c>
      <c r="D9125" s="4">
        <v>101024.18565589879</v>
      </c>
      <c r="E9125" t="str">
        <f t="shared" si="284"/>
        <v>May</v>
      </c>
      <c r="F9125" t="str">
        <f t="shared" si="285"/>
        <v>2019</v>
      </c>
    </row>
    <row r="9126" spans="1:6" x14ac:dyDescent="0.25">
      <c r="A9126" s="5" t="s">
        <v>250</v>
      </c>
      <c r="B9126" s="3" t="s">
        <v>230</v>
      </c>
      <c r="C9126" s="3" t="s">
        <v>105</v>
      </c>
      <c r="D9126" s="4">
        <v>96135.835563416709</v>
      </c>
      <c r="E9126" t="str">
        <f t="shared" si="284"/>
        <v>Jun</v>
      </c>
      <c r="F9126" t="str">
        <f t="shared" si="285"/>
        <v>2019</v>
      </c>
    </row>
    <row r="9127" spans="1:6" x14ac:dyDescent="0.25">
      <c r="A9127" s="5" t="s">
        <v>250</v>
      </c>
      <c r="B9127" s="3" t="s">
        <v>230</v>
      </c>
      <c r="C9127" s="3" t="s">
        <v>106</v>
      </c>
      <c r="D9127" s="4">
        <v>94616.18599914285</v>
      </c>
      <c r="E9127" t="str">
        <f t="shared" si="284"/>
        <v>Jul</v>
      </c>
      <c r="F9127" t="str">
        <f t="shared" si="285"/>
        <v>2019</v>
      </c>
    </row>
    <row r="9128" spans="1:6" x14ac:dyDescent="0.25">
      <c r="A9128" s="5" t="s">
        <v>250</v>
      </c>
      <c r="B9128" s="3" t="s">
        <v>230</v>
      </c>
      <c r="C9128" s="3" t="s">
        <v>107</v>
      </c>
      <c r="D9128" s="4">
        <v>93630.335268750816</v>
      </c>
      <c r="E9128" t="str">
        <f t="shared" si="284"/>
        <v>Aug</v>
      </c>
      <c r="F9128" t="str">
        <f t="shared" si="285"/>
        <v>2019</v>
      </c>
    </row>
    <row r="9129" spans="1:6" x14ac:dyDescent="0.25">
      <c r="A9129" s="5" t="s">
        <v>250</v>
      </c>
      <c r="B9129" s="3" t="s">
        <v>230</v>
      </c>
      <c r="C9129" s="3" t="s">
        <v>108</v>
      </c>
      <c r="D9129" s="4">
        <v>91826.204836305056</v>
      </c>
      <c r="E9129" t="str">
        <f t="shared" si="284"/>
        <v>Sep</v>
      </c>
      <c r="F9129" t="str">
        <f t="shared" si="285"/>
        <v>2019</v>
      </c>
    </row>
    <row r="9130" spans="1:6" x14ac:dyDescent="0.25">
      <c r="A9130" s="5" t="s">
        <v>250</v>
      </c>
      <c r="B9130" s="3" t="s">
        <v>230</v>
      </c>
      <c r="C9130" s="3" t="s">
        <v>109</v>
      </c>
      <c r="D9130" s="4">
        <v>91118.033776847587</v>
      </c>
      <c r="E9130" t="str">
        <f t="shared" si="284"/>
        <v>Oct</v>
      </c>
      <c r="F9130" t="str">
        <f t="shared" si="285"/>
        <v>2019</v>
      </c>
    </row>
    <row r="9131" spans="1:6" x14ac:dyDescent="0.25">
      <c r="A9131" s="5" t="s">
        <v>250</v>
      </c>
      <c r="B9131" s="3" t="s">
        <v>230</v>
      </c>
      <c r="C9131" s="3" t="s">
        <v>110</v>
      </c>
      <c r="D9131" s="4">
        <v>89443.265254319762</v>
      </c>
      <c r="E9131" t="str">
        <f t="shared" si="284"/>
        <v>Nov</v>
      </c>
      <c r="F9131" t="str">
        <f t="shared" si="285"/>
        <v>2019</v>
      </c>
    </row>
    <row r="9132" spans="1:6" x14ac:dyDescent="0.25">
      <c r="A9132" s="5" t="s">
        <v>250</v>
      </c>
      <c r="B9132" s="3" t="s">
        <v>230</v>
      </c>
      <c r="C9132" s="3" t="s">
        <v>111</v>
      </c>
      <c r="D9132" s="4">
        <v>87454.639387741539</v>
      </c>
      <c r="E9132" t="str">
        <f t="shared" si="284"/>
        <v>Dec</v>
      </c>
      <c r="F9132" t="str">
        <f t="shared" si="285"/>
        <v>2019</v>
      </c>
    </row>
    <row r="9133" spans="1:6" x14ac:dyDescent="0.25">
      <c r="A9133" s="5" t="s">
        <v>250</v>
      </c>
      <c r="B9133" s="3" t="s">
        <v>230</v>
      </c>
      <c r="C9133" s="3" t="s">
        <v>112</v>
      </c>
      <c r="D9133" s="4">
        <v>85524.766213591152</v>
      </c>
      <c r="E9133" t="str">
        <f t="shared" si="284"/>
        <v>Jan</v>
      </c>
      <c r="F9133" t="str">
        <f t="shared" si="285"/>
        <v>2020</v>
      </c>
    </row>
    <row r="9134" spans="1:6" x14ac:dyDescent="0.25">
      <c r="A9134" s="5" t="s">
        <v>250</v>
      </c>
      <c r="B9134" s="3" t="s">
        <v>230</v>
      </c>
      <c r="C9134" s="3" t="s">
        <v>113</v>
      </c>
      <c r="D9134" s="4">
        <v>83980.733323597786</v>
      </c>
      <c r="E9134" t="str">
        <f t="shared" si="284"/>
        <v>Feb</v>
      </c>
      <c r="F9134" t="str">
        <f t="shared" si="285"/>
        <v>2020</v>
      </c>
    </row>
    <row r="9135" spans="1:6" x14ac:dyDescent="0.25">
      <c r="A9135" s="5" t="s">
        <v>250</v>
      </c>
      <c r="B9135" s="3" t="s">
        <v>230</v>
      </c>
      <c r="C9135" s="3" t="s">
        <v>114</v>
      </c>
      <c r="D9135" s="4">
        <v>82114.689340880228</v>
      </c>
      <c r="E9135" t="str">
        <f t="shared" si="284"/>
        <v>Mar</v>
      </c>
      <c r="F9135" t="str">
        <f t="shared" si="285"/>
        <v>2020</v>
      </c>
    </row>
    <row r="9136" spans="1:6" x14ac:dyDescent="0.25">
      <c r="A9136" s="5" t="s">
        <v>250</v>
      </c>
      <c r="B9136" s="3" t="s">
        <v>230</v>
      </c>
      <c r="C9136" s="3" t="s">
        <v>115</v>
      </c>
      <c r="D9136" s="4">
        <v>80418.771192624234</v>
      </c>
      <c r="E9136" t="str">
        <f t="shared" si="284"/>
        <v>Apr</v>
      </c>
      <c r="F9136" t="str">
        <f t="shared" si="285"/>
        <v>2020</v>
      </c>
    </row>
    <row r="9137" spans="1:6" x14ac:dyDescent="0.25">
      <c r="A9137" s="5" t="s">
        <v>250</v>
      </c>
      <c r="B9137" s="3" t="s">
        <v>230</v>
      </c>
      <c r="C9137" s="3" t="s">
        <v>116</v>
      </c>
      <c r="D9137" s="4">
        <v>78342.424668031497</v>
      </c>
      <c r="E9137" t="str">
        <f t="shared" si="284"/>
        <v>May</v>
      </c>
      <c r="F9137" t="str">
        <f t="shared" si="285"/>
        <v>2020</v>
      </c>
    </row>
    <row r="9138" spans="1:6" x14ac:dyDescent="0.25">
      <c r="A9138" s="5" t="s">
        <v>250</v>
      </c>
      <c r="B9138" s="3" t="s">
        <v>230</v>
      </c>
      <c r="C9138" s="3" t="s">
        <v>117</v>
      </c>
      <c r="D9138" s="4">
        <v>73185.919443031278</v>
      </c>
      <c r="E9138" t="str">
        <f t="shared" si="284"/>
        <v>Jun</v>
      </c>
      <c r="F9138" t="str">
        <f t="shared" si="285"/>
        <v>2020</v>
      </c>
    </row>
    <row r="9139" spans="1:6" x14ac:dyDescent="0.25">
      <c r="A9139" s="5" t="s">
        <v>250</v>
      </c>
      <c r="B9139" s="3" t="s">
        <v>230</v>
      </c>
      <c r="C9139" s="3" t="s">
        <v>118</v>
      </c>
      <c r="D9139" s="4">
        <v>70812.13095066807</v>
      </c>
      <c r="E9139" t="str">
        <f t="shared" si="284"/>
        <v>Jul</v>
      </c>
      <c r="F9139" t="str">
        <f t="shared" si="285"/>
        <v>2020</v>
      </c>
    </row>
    <row r="9140" spans="1:6" x14ac:dyDescent="0.25">
      <c r="A9140" s="5" t="s">
        <v>250</v>
      </c>
      <c r="B9140" s="3" t="s">
        <v>230</v>
      </c>
      <c r="C9140" s="3" t="s">
        <v>119</v>
      </c>
      <c r="D9140" s="4">
        <v>69349.825786539805</v>
      </c>
      <c r="E9140" t="str">
        <f t="shared" si="284"/>
        <v>Aug</v>
      </c>
      <c r="F9140" t="str">
        <f t="shared" si="285"/>
        <v>2020</v>
      </c>
    </row>
    <row r="9141" spans="1:6" x14ac:dyDescent="0.25">
      <c r="A9141" s="5" t="s">
        <v>250</v>
      </c>
      <c r="B9141" s="3" t="s">
        <v>230</v>
      </c>
      <c r="C9141" s="3" t="s">
        <v>120</v>
      </c>
      <c r="D9141" s="4">
        <v>67618.36039783775</v>
      </c>
      <c r="E9141" t="str">
        <f t="shared" si="284"/>
        <v>Sep</v>
      </c>
      <c r="F9141" t="str">
        <f t="shared" si="285"/>
        <v>2020</v>
      </c>
    </row>
    <row r="9142" spans="1:6" x14ac:dyDescent="0.25">
      <c r="A9142" s="5" t="s">
        <v>250</v>
      </c>
      <c r="B9142" s="3" t="s">
        <v>230</v>
      </c>
      <c r="C9142" s="3" t="s">
        <v>121</v>
      </c>
      <c r="D9142" s="4">
        <v>66620.369232360463</v>
      </c>
      <c r="E9142" t="str">
        <f t="shared" si="284"/>
        <v>Oct</v>
      </c>
      <c r="F9142" t="str">
        <f t="shared" si="285"/>
        <v>2020</v>
      </c>
    </row>
    <row r="9143" spans="1:6" x14ac:dyDescent="0.25">
      <c r="A9143" s="5" t="s">
        <v>250</v>
      </c>
      <c r="B9143" s="3" t="s">
        <v>230</v>
      </c>
      <c r="C9143" s="3" t="s">
        <v>122</v>
      </c>
      <c r="D9143" s="4">
        <v>64167.063591006437</v>
      </c>
      <c r="E9143" t="str">
        <f t="shared" si="284"/>
        <v>Nov</v>
      </c>
      <c r="F9143" t="str">
        <f t="shared" si="285"/>
        <v>2020</v>
      </c>
    </row>
    <row r="9144" spans="1:6" x14ac:dyDescent="0.25">
      <c r="A9144" s="5" t="s">
        <v>250</v>
      </c>
      <c r="B9144" s="3" t="s">
        <v>230</v>
      </c>
      <c r="C9144" s="3" t="s">
        <v>123</v>
      </c>
      <c r="D9144" s="4">
        <v>63059.379818253321</v>
      </c>
      <c r="E9144" t="str">
        <f t="shared" si="284"/>
        <v>Dec</v>
      </c>
      <c r="F9144" t="str">
        <f t="shared" si="285"/>
        <v>2020</v>
      </c>
    </row>
    <row r="9145" spans="1:6" x14ac:dyDescent="0.25">
      <c r="A9145" s="5" t="s">
        <v>250</v>
      </c>
      <c r="B9145" s="3" t="s">
        <v>230</v>
      </c>
      <c r="C9145" s="3" t="s">
        <v>124</v>
      </c>
      <c r="D9145" s="4">
        <v>62371.238987526172</v>
      </c>
      <c r="E9145" t="str">
        <f t="shared" si="284"/>
        <v>Jan</v>
      </c>
      <c r="F9145" t="str">
        <f t="shared" si="285"/>
        <v>2021</v>
      </c>
    </row>
    <row r="9146" spans="1:6" x14ac:dyDescent="0.25">
      <c r="A9146" s="5" t="s">
        <v>250</v>
      </c>
      <c r="B9146" s="3" t="s">
        <v>230</v>
      </c>
      <c r="C9146" s="3" t="s">
        <v>125</v>
      </c>
      <c r="D9146" s="4">
        <v>61220.911994677088</v>
      </c>
      <c r="E9146" t="str">
        <f t="shared" si="284"/>
        <v>Feb</v>
      </c>
      <c r="F9146" t="str">
        <f t="shared" si="285"/>
        <v>2021</v>
      </c>
    </row>
    <row r="9147" spans="1:6" x14ac:dyDescent="0.25">
      <c r="A9147" s="5" t="s">
        <v>250</v>
      </c>
      <c r="B9147" s="3" t="s">
        <v>230</v>
      </c>
      <c r="C9147" s="3" t="s">
        <v>126</v>
      </c>
      <c r="D9147" s="4">
        <v>60145.65605700748</v>
      </c>
      <c r="E9147" t="str">
        <f t="shared" si="284"/>
        <v>Mar</v>
      </c>
      <c r="F9147" t="str">
        <f t="shared" si="285"/>
        <v>2021</v>
      </c>
    </row>
    <row r="9148" spans="1:6" x14ac:dyDescent="0.25">
      <c r="A9148" s="5" t="s">
        <v>250</v>
      </c>
      <c r="B9148" s="3" t="s">
        <v>230</v>
      </c>
      <c r="C9148" s="3" t="s">
        <v>127</v>
      </c>
      <c r="D9148" s="4">
        <v>59774.647700549605</v>
      </c>
      <c r="E9148" t="str">
        <f t="shared" si="284"/>
        <v>Apr</v>
      </c>
      <c r="F9148" t="str">
        <f t="shared" si="285"/>
        <v>2021</v>
      </c>
    </row>
    <row r="9149" spans="1:6" x14ac:dyDescent="0.25">
      <c r="A9149" s="5" t="s">
        <v>250</v>
      </c>
      <c r="B9149" s="3" t="s">
        <v>230</v>
      </c>
      <c r="C9149" s="3" t="s">
        <v>128</v>
      </c>
      <c r="D9149" s="4">
        <v>59635.777360262058</v>
      </c>
      <c r="E9149" t="str">
        <f t="shared" si="284"/>
        <v>May</v>
      </c>
      <c r="F9149" t="str">
        <f t="shared" si="285"/>
        <v>2021</v>
      </c>
    </row>
    <row r="9150" spans="1:6" x14ac:dyDescent="0.25">
      <c r="A9150" s="5" t="s">
        <v>250</v>
      </c>
      <c r="B9150" s="3" t="s">
        <v>230</v>
      </c>
      <c r="C9150" s="3" t="s">
        <v>129</v>
      </c>
      <c r="D9150" s="4">
        <v>37234.310831175113</v>
      </c>
      <c r="E9150" t="str">
        <f t="shared" si="284"/>
        <v>Jun</v>
      </c>
      <c r="F9150" t="str">
        <f t="shared" si="285"/>
        <v>2021</v>
      </c>
    </row>
    <row r="9151" spans="1:6" x14ac:dyDescent="0.25">
      <c r="A9151" s="5" t="s">
        <v>250</v>
      </c>
      <c r="B9151" s="3" t="s">
        <v>230</v>
      </c>
      <c r="C9151" s="3" t="s">
        <v>130</v>
      </c>
      <c r="D9151" s="4">
        <v>32713.868450553487</v>
      </c>
      <c r="E9151" t="str">
        <f t="shared" si="284"/>
        <v>Jul</v>
      </c>
      <c r="F9151" t="str">
        <f t="shared" si="285"/>
        <v>2021</v>
      </c>
    </row>
    <row r="9152" spans="1:6" x14ac:dyDescent="0.25">
      <c r="A9152" s="5" t="s">
        <v>250</v>
      </c>
      <c r="B9152" s="3" t="s">
        <v>230</v>
      </c>
      <c r="C9152" s="3" t="s">
        <v>131</v>
      </c>
      <c r="D9152" s="4">
        <v>32258.36843152572</v>
      </c>
      <c r="E9152" t="str">
        <f t="shared" si="284"/>
        <v>Aug</v>
      </c>
      <c r="F9152" t="str">
        <f t="shared" si="285"/>
        <v>2021</v>
      </c>
    </row>
    <row r="9153" spans="1:6" x14ac:dyDescent="0.25">
      <c r="A9153" s="5" t="s">
        <v>250</v>
      </c>
      <c r="B9153" s="3" t="s">
        <v>230</v>
      </c>
      <c r="C9153" s="3" t="s">
        <v>132</v>
      </c>
      <c r="D9153" s="4">
        <v>31809.387715295095</v>
      </c>
      <c r="E9153" t="str">
        <f t="shared" si="284"/>
        <v>Sep</v>
      </c>
      <c r="F9153" t="str">
        <f t="shared" si="285"/>
        <v>2021</v>
      </c>
    </row>
    <row r="9154" spans="1:6" x14ac:dyDescent="0.25">
      <c r="A9154" s="5" t="s">
        <v>250</v>
      </c>
      <c r="B9154" s="3" t="s">
        <v>230</v>
      </c>
      <c r="C9154" s="3" t="s">
        <v>133</v>
      </c>
      <c r="D9154" s="4">
        <v>31366.826971693528</v>
      </c>
      <c r="E9154" t="str">
        <f t="shared" si="284"/>
        <v>Oct</v>
      </c>
      <c r="F9154" t="str">
        <f t="shared" si="285"/>
        <v>2021</v>
      </c>
    </row>
    <row r="9155" spans="1:6" x14ac:dyDescent="0.25">
      <c r="A9155" s="5" t="s">
        <v>250</v>
      </c>
      <c r="B9155" s="3" t="s">
        <v>230</v>
      </c>
      <c r="C9155" s="3" t="s">
        <v>134</v>
      </c>
      <c r="D9155" s="4">
        <v>30930.591516363289</v>
      </c>
      <c r="E9155" t="str">
        <f t="shared" ref="E9155:E9218" si="286">MID(C9155,1,3)</f>
        <v>Nov</v>
      </c>
      <c r="F9155" t="str">
        <f t="shared" ref="F9155:F9218" si="287">MID(C9155,5,4)</f>
        <v>2021</v>
      </c>
    </row>
    <row r="9156" spans="1:6" x14ac:dyDescent="0.25">
      <c r="A9156" s="5" t="s">
        <v>250</v>
      </c>
      <c r="B9156" s="3" t="s">
        <v>230</v>
      </c>
      <c r="C9156" s="3" t="s">
        <v>135</v>
      </c>
      <c r="D9156" s="4">
        <v>30500.584119136311</v>
      </c>
      <c r="E9156" t="str">
        <f t="shared" si="286"/>
        <v>Dec</v>
      </c>
      <c r="F9156" t="str">
        <f t="shared" si="287"/>
        <v>2021</v>
      </c>
    </row>
    <row r="9157" spans="1:6" x14ac:dyDescent="0.25">
      <c r="A9157" s="5" t="s">
        <v>250</v>
      </c>
      <c r="B9157" s="3" t="s">
        <v>230</v>
      </c>
      <c r="C9157" s="3" t="s">
        <v>136</v>
      </c>
      <c r="D9157" s="4">
        <v>30076.711272749668</v>
      </c>
      <c r="E9157" t="str">
        <f t="shared" si="286"/>
        <v>Jan</v>
      </c>
      <c r="F9157" t="str">
        <f t="shared" si="287"/>
        <v>2022</v>
      </c>
    </row>
    <row r="9158" spans="1:6" x14ac:dyDescent="0.25">
      <c r="A9158" s="5" t="s">
        <v>250</v>
      </c>
      <c r="B9158" s="3" t="s">
        <v>230</v>
      </c>
      <c r="C9158" s="3" t="s">
        <v>137</v>
      </c>
      <c r="D9158" s="4">
        <v>29658.882592845643</v>
      </c>
      <c r="E9158" t="str">
        <f t="shared" si="286"/>
        <v>Feb</v>
      </c>
      <c r="F9158" t="str">
        <f t="shared" si="287"/>
        <v>2022</v>
      </c>
    </row>
    <row r="9159" spans="1:6" x14ac:dyDescent="0.25">
      <c r="A9159" s="5" t="s">
        <v>250</v>
      </c>
      <c r="B9159" s="3" t="s">
        <v>230</v>
      </c>
      <c r="C9159" s="3" t="s">
        <v>138</v>
      </c>
      <c r="D9159" s="4">
        <v>29248.118407443813</v>
      </c>
      <c r="E9159" t="str">
        <f t="shared" si="286"/>
        <v>Mar</v>
      </c>
      <c r="F9159" t="str">
        <f t="shared" si="287"/>
        <v>2022</v>
      </c>
    </row>
    <row r="9160" spans="1:6" x14ac:dyDescent="0.25">
      <c r="A9160" s="5" t="s">
        <v>250</v>
      </c>
      <c r="B9160" s="3" t="s">
        <v>230</v>
      </c>
      <c r="C9160" s="3" t="s">
        <v>139</v>
      </c>
      <c r="D9160" s="4">
        <v>28840.998833601818</v>
      </c>
      <c r="E9160" t="str">
        <f t="shared" si="286"/>
        <v>Apr</v>
      </c>
      <c r="F9160" t="str">
        <f t="shared" si="287"/>
        <v>2022</v>
      </c>
    </row>
    <row r="9161" spans="1:6" x14ac:dyDescent="0.25">
      <c r="A9161" s="5" t="s">
        <v>250</v>
      </c>
      <c r="B9161" s="3" t="s">
        <v>230</v>
      </c>
      <c r="C9161" s="3" t="s">
        <v>140</v>
      </c>
      <c r="D9161" s="4">
        <v>28440.767462641383</v>
      </c>
      <c r="E9161" t="str">
        <f t="shared" si="286"/>
        <v>May</v>
      </c>
      <c r="F9161" t="str">
        <f t="shared" si="287"/>
        <v>2022</v>
      </c>
    </row>
    <row r="9162" spans="1:6" x14ac:dyDescent="0.25">
      <c r="A9162" s="5" t="s">
        <v>250</v>
      </c>
      <c r="B9162" s="3" t="s">
        <v>230</v>
      </c>
      <c r="C9162" s="3" t="s">
        <v>141</v>
      </c>
      <c r="D9162" s="4">
        <v>28045.434299999997</v>
      </c>
      <c r="E9162" t="str">
        <f t="shared" si="286"/>
        <v>Jun</v>
      </c>
      <c r="F9162" t="str">
        <f t="shared" si="287"/>
        <v>2022</v>
      </c>
    </row>
    <row r="9163" spans="1:6" x14ac:dyDescent="0.25">
      <c r="A9163" s="5" t="s">
        <v>250</v>
      </c>
      <c r="B9163" s="3" t="s">
        <v>230</v>
      </c>
      <c r="C9163" s="3" t="s">
        <v>142</v>
      </c>
      <c r="D9163" s="4">
        <v>27656.610400000001</v>
      </c>
      <c r="E9163" t="str">
        <f t="shared" si="286"/>
        <v>Jul</v>
      </c>
      <c r="F9163" t="str">
        <f t="shared" si="287"/>
        <v>2022</v>
      </c>
    </row>
    <row r="9164" spans="1:6" x14ac:dyDescent="0.25">
      <c r="A9164" s="5" t="s">
        <v>250</v>
      </c>
      <c r="B9164" s="3" t="s">
        <v>230</v>
      </c>
      <c r="C9164" s="3" t="s">
        <v>143</v>
      </c>
      <c r="D9164" s="4">
        <v>27273.300599999995</v>
      </c>
      <c r="E9164" t="str">
        <f t="shared" si="286"/>
        <v>Aug</v>
      </c>
      <c r="F9164" t="str">
        <f t="shared" si="287"/>
        <v>2022</v>
      </c>
    </row>
    <row r="9165" spans="1:6" x14ac:dyDescent="0.25">
      <c r="A9165" s="5" t="s">
        <v>250</v>
      </c>
      <c r="B9165" s="3" t="s">
        <v>230</v>
      </c>
      <c r="C9165" s="3" t="s">
        <v>144</v>
      </c>
      <c r="D9165" s="4">
        <v>26895.424900000005</v>
      </c>
      <c r="E9165" t="str">
        <f t="shared" si="286"/>
        <v>Sep</v>
      </c>
      <c r="F9165" t="str">
        <f t="shared" si="287"/>
        <v>2022</v>
      </c>
    </row>
    <row r="9166" spans="1:6" x14ac:dyDescent="0.25">
      <c r="A9166" s="5" t="s">
        <v>250</v>
      </c>
      <c r="B9166" s="3" t="s">
        <v>230</v>
      </c>
      <c r="C9166" s="3" t="s">
        <v>145</v>
      </c>
      <c r="D9166" s="4">
        <v>26522.905000000002</v>
      </c>
      <c r="E9166" t="str">
        <f t="shared" si="286"/>
        <v>Oct</v>
      </c>
      <c r="F9166" t="str">
        <f t="shared" si="287"/>
        <v>2022</v>
      </c>
    </row>
    <row r="9167" spans="1:6" x14ac:dyDescent="0.25">
      <c r="A9167" s="5" t="s">
        <v>250</v>
      </c>
      <c r="B9167" s="3" t="s">
        <v>230</v>
      </c>
      <c r="C9167" s="3" t="s">
        <v>146</v>
      </c>
      <c r="D9167" s="4">
        <v>26155.663899999996</v>
      </c>
      <c r="E9167" t="str">
        <f t="shared" si="286"/>
        <v>Nov</v>
      </c>
      <c r="F9167" t="str">
        <f t="shared" si="287"/>
        <v>2022</v>
      </c>
    </row>
    <row r="9168" spans="1:6" x14ac:dyDescent="0.25">
      <c r="A9168" s="5" t="s">
        <v>250</v>
      </c>
      <c r="B9168" s="3" t="s">
        <v>230</v>
      </c>
      <c r="C9168" s="3" t="s">
        <v>147</v>
      </c>
      <c r="D9168" s="4">
        <v>25793.625400000001</v>
      </c>
      <c r="E9168" t="str">
        <f t="shared" si="286"/>
        <v>Dec</v>
      </c>
      <c r="F9168" t="str">
        <f t="shared" si="287"/>
        <v>2022</v>
      </c>
    </row>
    <row r="9169" spans="1:6" x14ac:dyDescent="0.25">
      <c r="A9169" s="5" t="s">
        <v>250</v>
      </c>
      <c r="B9169" s="3" t="s">
        <v>230</v>
      </c>
      <c r="C9169" s="3" t="s">
        <v>148</v>
      </c>
      <c r="D9169" s="4">
        <v>25436.714500000002</v>
      </c>
      <c r="E9169" t="str">
        <f t="shared" si="286"/>
        <v>Jan</v>
      </c>
      <c r="F9169" t="str">
        <f t="shared" si="287"/>
        <v>2023</v>
      </c>
    </row>
    <row r="9170" spans="1:6" x14ac:dyDescent="0.25">
      <c r="A9170" s="5" t="s">
        <v>250</v>
      </c>
      <c r="B9170" s="3" t="s">
        <v>230</v>
      </c>
      <c r="C9170" s="3" t="s">
        <v>149</v>
      </c>
      <c r="D9170" s="4">
        <v>25084.8573</v>
      </c>
      <c r="E9170" t="str">
        <f t="shared" si="286"/>
        <v>Feb</v>
      </c>
      <c r="F9170" t="str">
        <f t="shared" si="287"/>
        <v>2023</v>
      </c>
    </row>
    <row r="9171" spans="1:6" x14ac:dyDescent="0.25">
      <c r="A9171" s="5" t="s">
        <v>250</v>
      </c>
      <c r="B9171" s="3" t="s">
        <v>230</v>
      </c>
      <c r="C9171" s="3" t="s">
        <v>150</v>
      </c>
      <c r="D9171" s="4">
        <v>24737.981000000003</v>
      </c>
      <c r="E9171" t="str">
        <f t="shared" si="286"/>
        <v>Mar</v>
      </c>
      <c r="F9171" t="str">
        <f t="shared" si="287"/>
        <v>2023</v>
      </c>
    </row>
    <row r="9172" spans="1:6" x14ac:dyDescent="0.25">
      <c r="A9172" s="5" t="s">
        <v>250</v>
      </c>
      <c r="B9172" s="3" t="s">
        <v>230</v>
      </c>
      <c r="C9172" s="3" t="s">
        <v>151</v>
      </c>
      <c r="D9172" s="4">
        <v>24396.013900000002</v>
      </c>
      <c r="E9172" t="str">
        <f t="shared" si="286"/>
        <v>Apr</v>
      </c>
      <c r="F9172" t="str">
        <f t="shared" si="287"/>
        <v>2023</v>
      </c>
    </row>
    <row r="9173" spans="1:6" x14ac:dyDescent="0.25">
      <c r="A9173" s="5" t="s">
        <v>250</v>
      </c>
      <c r="B9173" s="3" t="s">
        <v>230</v>
      </c>
      <c r="C9173" s="3" t="s">
        <v>152</v>
      </c>
      <c r="D9173" s="4">
        <v>24058.885299999994</v>
      </c>
      <c r="E9173" t="str">
        <f t="shared" si="286"/>
        <v>May</v>
      </c>
      <c r="F9173" t="str">
        <f t="shared" si="287"/>
        <v>2023</v>
      </c>
    </row>
    <row r="9174" spans="1:6" x14ac:dyDescent="0.25">
      <c r="A9174" s="5" t="s">
        <v>250</v>
      </c>
      <c r="B9174" s="3" t="s">
        <v>230</v>
      </c>
      <c r="C9174" s="3" t="s">
        <v>153</v>
      </c>
      <c r="D9174" s="4">
        <v>23726.525399999999</v>
      </c>
      <c r="E9174" t="str">
        <f t="shared" si="286"/>
        <v>Jun</v>
      </c>
      <c r="F9174" t="str">
        <f t="shared" si="287"/>
        <v>2023</v>
      </c>
    </row>
    <row r="9175" spans="1:6" x14ac:dyDescent="0.25">
      <c r="A9175" s="5" t="s">
        <v>250</v>
      </c>
      <c r="B9175" s="3" t="s">
        <v>230</v>
      </c>
      <c r="C9175" s="3" t="s">
        <v>154</v>
      </c>
      <c r="D9175" s="4">
        <v>23398.865899999997</v>
      </c>
      <c r="E9175" t="str">
        <f t="shared" si="286"/>
        <v>Jul</v>
      </c>
      <c r="F9175" t="str">
        <f t="shared" si="287"/>
        <v>2023</v>
      </c>
    </row>
    <row r="9176" spans="1:6" x14ac:dyDescent="0.25">
      <c r="A9176" s="5" t="s">
        <v>250</v>
      </c>
      <c r="B9176" s="3" t="s">
        <v>230</v>
      </c>
      <c r="C9176" s="3" t="s">
        <v>155</v>
      </c>
      <c r="D9176" s="4">
        <v>23075.838800000001</v>
      </c>
      <c r="E9176" t="str">
        <f t="shared" si="286"/>
        <v>Aug</v>
      </c>
      <c r="F9176" t="str">
        <f t="shared" si="287"/>
        <v>2023</v>
      </c>
    </row>
    <row r="9177" spans="1:6" x14ac:dyDescent="0.25">
      <c r="A9177" s="5" t="s">
        <v>250</v>
      </c>
      <c r="B9177" s="3" t="s">
        <v>230</v>
      </c>
      <c r="C9177" s="3" t="s">
        <v>156</v>
      </c>
      <c r="D9177" s="4">
        <v>22757.377499999999</v>
      </c>
      <c r="E9177" t="str">
        <f t="shared" si="286"/>
        <v>Sep</v>
      </c>
      <c r="F9177" t="str">
        <f t="shared" si="287"/>
        <v>2023</v>
      </c>
    </row>
    <row r="9178" spans="1:6" x14ac:dyDescent="0.25">
      <c r="A9178" s="5" t="s">
        <v>250</v>
      </c>
      <c r="B9178" s="3" t="s">
        <v>230</v>
      </c>
      <c r="C9178" s="3" t="s">
        <v>157</v>
      </c>
      <c r="D9178" s="4">
        <v>22443.416399999998</v>
      </c>
      <c r="E9178" t="str">
        <f t="shared" si="286"/>
        <v>Oct</v>
      </c>
      <c r="F9178" t="str">
        <f t="shared" si="287"/>
        <v>2023</v>
      </c>
    </row>
    <row r="9179" spans="1:6" x14ac:dyDescent="0.25">
      <c r="A9179" s="5" t="s">
        <v>250</v>
      </c>
      <c r="B9179" s="3" t="s">
        <v>230</v>
      </c>
      <c r="C9179" s="3" t="s">
        <v>158</v>
      </c>
      <c r="D9179" s="4">
        <v>22133.890700000004</v>
      </c>
      <c r="E9179" t="str">
        <f t="shared" si="286"/>
        <v>Nov</v>
      </c>
      <c r="F9179" t="str">
        <f t="shared" si="287"/>
        <v>2023</v>
      </c>
    </row>
    <row r="9180" spans="1:6" x14ac:dyDescent="0.25">
      <c r="A9180" s="5" t="s">
        <v>250</v>
      </c>
      <c r="B9180" s="3" t="s">
        <v>230</v>
      </c>
      <c r="C9180" s="3" t="s">
        <v>159</v>
      </c>
      <c r="D9180" s="4">
        <v>21828.736700000001</v>
      </c>
      <c r="E9180" t="str">
        <f t="shared" si="286"/>
        <v>Dec</v>
      </c>
      <c r="F9180" t="str">
        <f t="shared" si="287"/>
        <v>2023</v>
      </c>
    </row>
    <row r="9181" spans="1:6" x14ac:dyDescent="0.25">
      <c r="A9181" s="5" t="s">
        <v>250</v>
      </c>
      <c r="B9181" s="3" t="s">
        <v>230</v>
      </c>
      <c r="C9181" s="3" t="s">
        <v>160</v>
      </c>
      <c r="D9181" s="4">
        <v>21527.891299999996</v>
      </c>
      <c r="E9181" t="str">
        <f t="shared" si="286"/>
        <v>Jan</v>
      </c>
      <c r="F9181" t="str">
        <f t="shared" si="287"/>
        <v>2024</v>
      </c>
    </row>
    <row r="9182" spans="1:6" x14ac:dyDescent="0.25">
      <c r="A9182" s="5" t="s">
        <v>250</v>
      </c>
      <c r="B9182" s="3" t="s">
        <v>230</v>
      </c>
      <c r="C9182" s="3" t="s">
        <v>161</v>
      </c>
      <c r="D9182" s="4">
        <v>21231.292799999999</v>
      </c>
      <c r="E9182" t="str">
        <f t="shared" si="286"/>
        <v>Feb</v>
      </c>
      <c r="F9182" t="str">
        <f t="shared" si="287"/>
        <v>2024</v>
      </c>
    </row>
    <row r="9183" spans="1:6" x14ac:dyDescent="0.25">
      <c r="A9183" s="5" t="s">
        <v>250</v>
      </c>
      <c r="B9183" s="3" t="s">
        <v>230</v>
      </c>
      <c r="C9183" s="3" t="s">
        <v>162</v>
      </c>
      <c r="D9183" s="4">
        <v>20938.880200000003</v>
      </c>
      <c r="E9183" t="str">
        <f t="shared" si="286"/>
        <v>Mar</v>
      </c>
      <c r="F9183" t="str">
        <f t="shared" si="287"/>
        <v>2024</v>
      </c>
    </row>
    <row r="9184" spans="1:6" x14ac:dyDescent="0.25">
      <c r="A9184" s="5" t="s">
        <v>250</v>
      </c>
      <c r="B9184" s="3" t="s">
        <v>230</v>
      </c>
      <c r="C9184" s="3" t="s">
        <v>163</v>
      </c>
      <c r="D9184" s="4">
        <v>20650.593000000001</v>
      </c>
      <c r="E9184" t="str">
        <f t="shared" si="286"/>
        <v>Apr</v>
      </c>
      <c r="F9184" t="str">
        <f t="shared" si="287"/>
        <v>2024</v>
      </c>
    </row>
    <row r="9185" spans="1:6" x14ac:dyDescent="0.25">
      <c r="A9185" s="5" t="s">
        <v>250</v>
      </c>
      <c r="B9185" s="3" t="s">
        <v>230</v>
      </c>
      <c r="C9185" s="3" t="s">
        <v>164</v>
      </c>
      <c r="D9185" s="4">
        <v>20366.372499999998</v>
      </c>
      <c r="E9185" t="str">
        <f t="shared" si="286"/>
        <v>May</v>
      </c>
      <c r="F9185" t="str">
        <f t="shared" si="287"/>
        <v>2024</v>
      </c>
    </row>
    <row r="9186" spans="1:6" x14ac:dyDescent="0.25">
      <c r="A9186" s="5" t="s">
        <v>250</v>
      </c>
      <c r="B9186" s="3" t="s">
        <v>230</v>
      </c>
      <c r="C9186" s="3" t="s">
        <v>165</v>
      </c>
      <c r="D9186" s="4">
        <v>20086.159499999998</v>
      </c>
      <c r="E9186" t="str">
        <f t="shared" si="286"/>
        <v>Jun</v>
      </c>
      <c r="F9186" t="str">
        <f t="shared" si="287"/>
        <v>2024</v>
      </c>
    </row>
    <row r="9187" spans="1:6" x14ac:dyDescent="0.25">
      <c r="A9187" s="5" t="s">
        <v>250</v>
      </c>
      <c r="B9187" s="3" t="s">
        <v>230</v>
      </c>
      <c r="C9187" s="3" t="s">
        <v>166</v>
      </c>
      <c r="D9187" s="4">
        <v>19809.897200000003</v>
      </c>
      <c r="E9187" t="str">
        <f t="shared" si="286"/>
        <v>Jul</v>
      </c>
      <c r="F9187" t="str">
        <f t="shared" si="287"/>
        <v>2024</v>
      </c>
    </row>
    <row r="9188" spans="1:6" x14ac:dyDescent="0.25">
      <c r="A9188" s="5" t="s">
        <v>250</v>
      </c>
      <c r="B9188" s="3" t="s">
        <v>230</v>
      </c>
      <c r="C9188" s="3" t="s">
        <v>167</v>
      </c>
      <c r="D9188" s="4">
        <v>19537.528400000003</v>
      </c>
      <c r="E9188" t="str">
        <f t="shared" si="286"/>
        <v>Aug</v>
      </c>
      <c r="F9188" t="str">
        <f t="shared" si="287"/>
        <v>2024</v>
      </c>
    </row>
    <row r="9189" spans="1:6" x14ac:dyDescent="0.25">
      <c r="A9189" s="5" t="s">
        <v>250</v>
      </c>
      <c r="B9189" s="3" t="s">
        <v>230</v>
      </c>
      <c r="C9189" s="3" t="s">
        <v>168</v>
      </c>
      <c r="D9189" s="4">
        <v>19268.9974</v>
      </c>
      <c r="E9189" t="str">
        <f t="shared" si="286"/>
        <v>Sep</v>
      </c>
      <c r="F9189" t="str">
        <f t="shared" si="287"/>
        <v>2024</v>
      </c>
    </row>
    <row r="9190" spans="1:6" x14ac:dyDescent="0.25">
      <c r="A9190" s="5" t="s">
        <v>250</v>
      </c>
      <c r="B9190" s="3" t="s">
        <v>230</v>
      </c>
      <c r="C9190" s="3" t="s">
        <v>169</v>
      </c>
      <c r="D9190" s="4">
        <v>19004.248799999998</v>
      </c>
      <c r="E9190" t="str">
        <f t="shared" si="286"/>
        <v>Oct</v>
      </c>
      <c r="F9190" t="str">
        <f t="shared" si="287"/>
        <v>2024</v>
      </c>
    </row>
    <row r="9191" spans="1:6" x14ac:dyDescent="0.25">
      <c r="A9191" s="5" t="s">
        <v>250</v>
      </c>
      <c r="B9191" s="3" t="s">
        <v>230</v>
      </c>
      <c r="C9191" s="3" t="s">
        <v>170</v>
      </c>
      <c r="D9191" s="4">
        <v>18743.228899999998</v>
      </c>
      <c r="E9191" t="str">
        <f t="shared" si="286"/>
        <v>Nov</v>
      </c>
      <c r="F9191" t="str">
        <f t="shared" si="287"/>
        <v>2024</v>
      </c>
    </row>
    <row r="9192" spans="1:6" x14ac:dyDescent="0.25">
      <c r="A9192" s="5" t="s">
        <v>250</v>
      </c>
      <c r="B9192" s="3" t="s">
        <v>230</v>
      </c>
      <c r="C9192" s="3" t="s">
        <v>171</v>
      </c>
      <c r="D9192" s="4">
        <v>18485.883600000001</v>
      </c>
      <c r="E9192" t="str">
        <f t="shared" si="286"/>
        <v>Dec</v>
      </c>
      <c r="F9192" t="str">
        <f t="shared" si="287"/>
        <v>2024</v>
      </c>
    </row>
    <row r="9193" spans="1:6" x14ac:dyDescent="0.25">
      <c r="A9193" s="5" t="s">
        <v>250</v>
      </c>
      <c r="B9193" s="3" t="s">
        <v>230</v>
      </c>
      <c r="C9193" s="3" t="s">
        <v>172</v>
      </c>
      <c r="D9193" s="4">
        <v>18232.1607</v>
      </c>
      <c r="E9193" t="str">
        <f t="shared" si="286"/>
        <v>Jan</v>
      </c>
      <c r="F9193" t="str">
        <f t="shared" si="287"/>
        <v>2025</v>
      </c>
    </row>
    <row r="9194" spans="1:6" x14ac:dyDescent="0.25">
      <c r="A9194" s="5" t="s">
        <v>250</v>
      </c>
      <c r="B9194" s="3" t="s">
        <v>230</v>
      </c>
      <c r="C9194" s="3" t="s">
        <v>173</v>
      </c>
      <c r="D9194" s="4">
        <v>17982.007699999998</v>
      </c>
      <c r="E9194" t="str">
        <f t="shared" si="286"/>
        <v>Feb</v>
      </c>
      <c r="F9194" t="str">
        <f t="shared" si="287"/>
        <v>2025</v>
      </c>
    </row>
    <row r="9195" spans="1:6" x14ac:dyDescent="0.25">
      <c r="A9195" s="5" t="s">
        <v>250</v>
      </c>
      <c r="B9195" s="3" t="s">
        <v>230</v>
      </c>
      <c r="C9195" s="3" t="s">
        <v>174</v>
      </c>
      <c r="D9195" s="4">
        <v>17735.374</v>
      </c>
      <c r="E9195" t="str">
        <f t="shared" si="286"/>
        <v>Mar</v>
      </c>
      <c r="F9195" t="str">
        <f t="shared" si="287"/>
        <v>2025</v>
      </c>
    </row>
    <row r="9196" spans="1:6" x14ac:dyDescent="0.25">
      <c r="A9196" s="5" t="s">
        <v>250</v>
      </c>
      <c r="B9196" s="3" t="s">
        <v>230</v>
      </c>
      <c r="C9196" s="3" t="s">
        <v>175</v>
      </c>
      <c r="D9196" s="4">
        <v>17492.208699999999</v>
      </c>
      <c r="E9196" t="str">
        <f t="shared" si="286"/>
        <v>Apr</v>
      </c>
      <c r="F9196" t="str">
        <f t="shared" si="287"/>
        <v>2025</v>
      </c>
    </row>
    <row r="9197" spans="1:6" x14ac:dyDescent="0.25">
      <c r="A9197" s="5" t="s">
        <v>250</v>
      </c>
      <c r="B9197" s="3" t="s">
        <v>230</v>
      </c>
      <c r="C9197" s="3" t="s">
        <v>176</v>
      </c>
      <c r="D9197" s="4">
        <v>17252.462100000001</v>
      </c>
      <c r="E9197" t="str">
        <f t="shared" si="286"/>
        <v>May</v>
      </c>
      <c r="F9197" t="str">
        <f t="shared" si="287"/>
        <v>2025</v>
      </c>
    </row>
    <row r="9198" spans="1:6" x14ac:dyDescent="0.25">
      <c r="A9198" s="5" t="s">
        <v>250</v>
      </c>
      <c r="B9198" s="3" t="s">
        <v>230</v>
      </c>
      <c r="C9198" s="3" t="s">
        <v>177</v>
      </c>
      <c r="D9198" s="4">
        <v>17016.085500000001</v>
      </c>
      <c r="E9198" t="str">
        <f t="shared" si="286"/>
        <v>Jun</v>
      </c>
      <c r="F9198" t="str">
        <f t="shared" si="287"/>
        <v>2025</v>
      </c>
    </row>
    <row r="9199" spans="1:6" x14ac:dyDescent="0.25">
      <c r="A9199" s="5" t="s">
        <v>250</v>
      </c>
      <c r="B9199" s="3" t="s">
        <v>230</v>
      </c>
      <c r="C9199" s="3" t="s">
        <v>178</v>
      </c>
      <c r="D9199" s="4">
        <v>16783.030300000002</v>
      </c>
      <c r="E9199" t="str">
        <f t="shared" si="286"/>
        <v>Jul</v>
      </c>
      <c r="F9199" t="str">
        <f t="shared" si="287"/>
        <v>2025</v>
      </c>
    </row>
    <row r="9200" spans="1:6" x14ac:dyDescent="0.25">
      <c r="A9200" s="5" t="s">
        <v>250</v>
      </c>
      <c r="B9200" s="3" t="s">
        <v>230</v>
      </c>
      <c r="C9200" s="3" t="s">
        <v>179</v>
      </c>
      <c r="D9200" s="4">
        <v>16553.249299999999</v>
      </c>
      <c r="E9200" t="str">
        <f t="shared" si="286"/>
        <v>Aug</v>
      </c>
      <c r="F9200" t="str">
        <f t="shared" si="287"/>
        <v>2025</v>
      </c>
    </row>
    <row r="9201" spans="1:6" x14ac:dyDescent="0.25">
      <c r="A9201" s="5" t="s">
        <v>250</v>
      </c>
      <c r="B9201" s="3" t="s">
        <v>230</v>
      </c>
      <c r="C9201" s="3" t="s">
        <v>180</v>
      </c>
      <c r="D9201" s="4">
        <v>16326.695299999999</v>
      </c>
      <c r="E9201" t="str">
        <f t="shared" si="286"/>
        <v>Sep</v>
      </c>
      <c r="F9201" t="str">
        <f t="shared" si="287"/>
        <v>2025</v>
      </c>
    </row>
    <row r="9202" spans="1:6" x14ac:dyDescent="0.25">
      <c r="A9202" s="5" t="s">
        <v>250</v>
      </c>
      <c r="B9202" s="3" t="s">
        <v>230</v>
      </c>
      <c r="C9202" s="3" t="s">
        <v>181</v>
      </c>
      <c r="D9202" s="4">
        <v>16103.322</v>
      </c>
      <c r="E9202" t="str">
        <f t="shared" si="286"/>
        <v>Oct</v>
      </c>
      <c r="F9202" t="str">
        <f t="shared" si="287"/>
        <v>2025</v>
      </c>
    </row>
    <row r="9203" spans="1:6" x14ac:dyDescent="0.25">
      <c r="A9203" s="5" t="s">
        <v>250</v>
      </c>
      <c r="B9203" s="3" t="s">
        <v>230</v>
      </c>
      <c r="C9203" s="3" t="s">
        <v>182</v>
      </c>
      <c r="D9203" s="4">
        <v>15883.0841</v>
      </c>
      <c r="E9203" t="str">
        <f t="shared" si="286"/>
        <v>Nov</v>
      </c>
      <c r="F9203" t="str">
        <f t="shared" si="287"/>
        <v>2025</v>
      </c>
    </row>
    <row r="9204" spans="1:6" x14ac:dyDescent="0.25">
      <c r="A9204" s="5" t="s">
        <v>250</v>
      </c>
      <c r="B9204" s="3" t="s">
        <v>230</v>
      </c>
      <c r="C9204" s="3" t="s">
        <v>183</v>
      </c>
      <c r="D9204" s="4">
        <v>15665.936699999998</v>
      </c>
      <c r="E9204" t="str">
        <f t="shared" si="286"/>
        <v>Dec</v>
      </c>
      <c r="F9204" t="str">
        <f t="shared" si="287"/>
        <v>2025</v>
      </c>
    </row>
    <row r="9205" spans="1:6" x14ac:dyDescent="0.25">
      <c r="A9205" s="5" t="s">
        <v>250</v>
      </c>
      <c r="B9205" s="3" t="s">
        <v>230</v>
      </c>
      <c r="C9205" s="3" t="s">
        <v>184</v>
      </c>
      <c r="D9205" s="4">
        <v>15451.835500000001</v>
      </c>
      <c r="E9205" t="str">
        <f t="shared" si="286"/>
        <v>Jan</v>
      </c>
      <c r="F9205" t="str">
        <f t="shared" si="287"/>
        <v>2026</v>
      </c>
    </row>
    <row r="9206" spans="1:6" x14ac:dyDescent="0.25">
      <c r="A9206" s="5" t="s">
        <v>250</v>
      </c>
      <c r="B9206" s="3" t="s">
        <v>230</v>
      </c>
      <c r="C9206" s="3" t="s">
        <v>185</v>
      </c>
      <c r="D9206" s="4">
        <v>15240.736999999999</v>
      </c>
      <c r="E9206" t="str">
        <f t="shared" si="286"/>
        <v>Feb</v>
      </c>
      <c r="F9206" t="str">
        <f t="shared" si="287"/>
        <v>2026</v>
      </c>
    </row>
    <row r="9207" spans="1:6" x14ac:dyDescent="0.25">
      <c r="A9207" s="5" t="s">
        <v>250</v>
      </c>
      <c r="B9207" s="3" t="s">
        <v>230</v>
      </c>
      <c r="C9207" s="3" t="s">
        <v>186</v>
      </c>
      <c r="D9207" s="4">
        <v>15032.598</v>
      </c>
      <c r="E9207" t="str">
        <f t="shared" si="286"/>
        <v>Mar</v>
      </c>
      <c r="F9207" t="str">
        <f t="shared" si="287"/>
        <v>2026</v>
      </c>
    </row>
    <row r="9208" spans="1:6" x14ac:dyDescent="0.25">
      <c r="A9208" s="5" t="s">
        <v>250</v>
      </c>
      <c r="B9208" s="3" t="s">
        <v>230</v>
      </c>
      <c r="C9208" s="3" t="s">
        <v>187</v>
      </c>
      <c r="D9208" s="4">
        <v>14992.063100000001</v>
      </c>
      <c r="E9208" t="str">
        <f t="shared" si="286"/>
        <v>Apr</v>
      </c>
      <c r="F9208" t="str">
        <f t="shared" si="287"/>
        <v>2026</v>
      </c>
    </row>
    <row r="9209" spans="1:6" x14ac:dyDescent="0.25">
      <c r="A9209" s="5" t="s">
        <v>250</v>
      </c>
      <c r="B9209" s="3" t="s">
        <v>230</v>
      </c>
      <c r="C9209" s="3" t="s">
        <v>189</v>
      </c>
      <c r="D9209" s="4">
        <v>14951.9336</v>
      </c>
      <c r="E9209" t="str">
        <f t="shared" si="286"/>
        <v>May</v>
      </c>
      <c r="F9209" t="str">
        <f t="shared" si="287"/>
        <v>2026</v>
      </c>
    </row>
    <row r="9210" spans="1:6" x14ac:dyDescent="0.25">
      <c r="A9210" s="5" t="s">
        <v>250</v>
      </c>
      <c r="B9210" s="3" t="s">
        <v>231</v>
      </c>
      <c r="C9210" s="3" t="s">
        <v>10</v>
      </c>
      <c r="D9210" s="4">
        <v>743218.03054930689</v>
      </c>
      <c r="E9210" t="str">
        <f t="shared" si="286"/>
        <v>Jul</v>
      </c>
      <c r="F9210" t="str">
        <f t="shared" si="287"/>
        <v>2011</v>
      </c>
    </row>
    <row r="9211" spans="1:6" x14ac:dyDescent="0.25">
      <c r="A9211" s="5" t="s">
        <v>250</v>
      </c>
      <c r="B9211" s="3" t="s">
        <v>231</v>
      </c>
      <c r="C9211" s="3" t="s">
        <v>11</v>
      </c>
      <c r="D9211" s="4">
        <v>1797689.8181924536</v>
      </c>
      <c r="E9211" t="str">
        <f t="shared" si="286"/>
        <v>Aug</v>
      </c>
      <c r="F9211" t="str">
        <f t="shared" si="287"/>
        <v>2011</v>
      </c>
    </row>
    <row r="9212" spans="1:6" x14ac:dyDescent="0.25">
      <c r="A9212" s="5" t="s">
        <v>250</v>
      </c>
      <c r="B9212" s="3" t="s">
        <v>231</v>
      </c>
      <c r="C9212" s="3" t="s">
        <v>12</v>
      </c>
      <c r="D9212" s="4">
        <v>1105213.1226157807</v>
      </c>
      <c r="E9212" t="str">
        <f t="shared" si="286"/>
        <v>Sep</v>
      </c>
      <c r="F9212" t="str">
        <f t="shared" si="287"/>
        <v>2011</v>
      </c>
    </row>
    <row r="9213" spans="1:6" x14ac:dyDescent="0.25">
      <c r="A9213" s="5" t="s">
        <v>250</v>
      </c>
      <c r="B9213" s="3" t="s">
        <v>231</v>
      </c>
      <c r="C9213" s="3" t="s">
        <v>13</v>
      </c>
      <c r="D9213" s="4">
        <v>735241.29458245484</v>
      </c>
      <c r="E9213" t="str">
        <f t="shared" si="286"/>
        <v>Oct</v>
      </c>
      <c r="F9213" t="str">
        <f t="shared" si="287"/>
        <v>2011</v>
      </c>
    </row>
    <row r="9214" spans="1:6" x14ac:dyDescent="0.25">
      <c r="A9214" s="5" t="s">
        <v>250</v>
      </c>
      <c r="B9214" s="3" t="s">
        <v>231</v>
      </c>
      <c r="C9214" s="3" t="s">
        <v>14</v>
      </c>
      <c r="D9214" s="4">
        <v>651865.65911594185</v>
      </c>
      <c r="E9214" t="str">
        <f t="shared" si="286"/>
        <v>Nov</v>
      </c>
      <c r="F9214" t="str">
        <f t="shared" si="287"/>
        <v>2011</v>
      </c>
    </row>
    <row r="9215" spans="1:6" x14ac:dyDescent="0.25">
      <c r="A9215" s="5" t="s">
        <v>250</v>
      </c>
      <c r="B9215" s="3" t="s">
        <v>231</v>
      </c>
      <c r="C9215" s="3" t="s">
        <v>15</v>
      </c>
      <c r="D9215" s="4">
        <v>605316.39133177348</v>
      </c>
      <c r="E9215" t="str">
        <f t="shared" si="286"/>
        <v>Dec</v>
      </c>
      <c r="F9215" t="str">
        <f t="shared" si="287"/>
        <v>2011</v>
      </c>
    </row>
    <row r="9216" spans="1:6" x14ac:dyDescent="0.25">
      <c r="A9216" s="5" t="s">
        <v>250</v>
      </c>
      <c r="B9216" s="3" t="s">
        <v>231</v>
      </c>
      <c r="C9216" s="3" t="s">
        <v>16</v>
      </c>
      <c r="D9216" s="4">
        <v>593645.83313013194</v>
      </c>
      <c r="E9216" t="str">
        <f t="shared" si="286"/>
        <v>Jan</v>
      </c>
      <c r="F9216" t="str">
        <f t="shared" si="287"/>
        <v>2012</v>
      </c>
    </row>
    <row r="9217" spans="1:6" x14ac:dyDescent="0.25">
      <c r="A9217" s="5" t="s">
        <v>250</v>
      </c>
      <c r="B9217" s="3" t="s">
        <v>231</v>
      </c>
      <c r="C9217" s="3" t="s">
        <v>17</v>
      </c>
      <c r="D9217" s="4">
        <v>620512.58920280135</v>
      </c>
      <c r="E9217" t="str">
        <f t="shared" si="286"/>
        <v>Feb</v>
      </c>
      <c r="F9217" t="str">
        <f t="shared" si="287"/>
        <v>2012</v>
      </c>
    </row>
    <row r="9218" spans="1:6" x14ac:dyDescent="0.25">
      <c r="A9218" s="5" t="s">
        <v>250</v>
      </c>
      <c r="B9218" s="3" t="s">
        <v>231</v>
      </c>
      <c r="C9218" s="3" t="s">
        <v>18</v>
      </c>
      <c r="D9218" s="4">
        <v>708312.34033474303</v>
      </c>
      <c r="E9218" t="str">
        <f t="shared" si="286"/>
        <v>Mar</v>
      </c>
      <c r="F9218" t="str">
        <f t="shared" si="287"/>
        <v>2012</v>
      </c>
    </row>
    <row r="9219" spans="1:6" x14ac:dyDescent="0.25">
      <c r="A9219" s="5" t="s">
        <v>250</v>
      </c>
      <c r="B9219" s="3" t="s">
        <v>231</v>
      </c>
      <c r="C9219" s="3" t="s">
        <v>19</v>
      </c>
      <c r="D9219" s="4">
        <v>831860.83404639992</v>
      </c>
      <c r="E9219" t="str">
        <f t="shared" ref="E9219:E9282" si="288">MID(C9219,1,3)</f>
        <v>Apr</v>
      </c>
      <c r="F9219" t="str">
        <f t="shared" ref="F9219:F9282" si="289">MID(C9219,5,4)</f>
        <v>2012</v>
      </c>
    </row>
    <row r="9220" spans="1:6" x14ac:dyDescent="0.25">
      <c r="A9220" s="5" t="s">
        <v>250</v>
      </c>
      <c r="B9220" s="3" t="s">
        <v>231</v>
      </c>
      <c r="C9220" s="3" t="s">
        <v>20</v>
      </c>
      <c r="D9220" s="4">
        <v>922817.8154518354</v>
      </c>
      <c r="E9220" t="str">
        <f t="shared" si="288"/>
        <v>May</v>
      </c>
      <c r="F9220" t="str">
        <f t="shared" si="289"/>
        <v>2012</v>
      </c>
    </row>
    <row r="9221" spans="1:6" x14ac:dyDescent="0.25">
      <c r="A9221" s="5" t="s">
        <v>250</v>
      </c>
      <c r="B9221" s="3" t="s">
        <v>231</v>
      </c>
      <c r="C9221" s="3" t="s">
        <v>21</v>
      </c>
      <c r="D9221" s="4">
        <v>1062559.3997025851</v>
      </c>
      <c r="E9221" t="str">
        <f t="shared" si="288"/>
        <v>Jun</v>
      </c>
      <c r="F9221" t="str">
        <f t="shared" si="289"/>
        <v>2012</v>
      </c>
    </row>
    <row r="9222" spans="1:6" x14ac:dyDescent="0.25">
      <c r="A9222" s="5" t="s">
        <v>250</v>
      </c>
      <c r="B9222" s="3" t="s">
        <v>231</v>
      </c>
      <c r="C9222" s="3" t="s">
        <v>22</v>
      </c>
      <c r="D9222" s="4">
        <v>1198654.4372708946</v>
      </c>
      <c r="E9222" t="str">
        <f t="shared" si="288"/>
        <v>Jul</v>
      </c>
      <c r="F9222" t="str">
        <f t="shared" si="289"/>
        <v>2012</v>
      </c>
    </row>
    <row r="9223" spans="1:6" x14ac:dyDescent="0.25">
      <c r="A9223" s="5" t="s">
        <v>250</v>
      </c>
      <c r="B9223" s="3" t="s">
        <v>231</v>
      </c>
      <c r="C9223" s="3" t="s">
        <v>23</v>
      </c>
      <c r="D9223" s="4">
        <v>1243413.1224913248</v>
      </c>
      <c r="E9223" t="str">
        <f t="shared" si="288"/>
        <v>Aug</v>
      </c>
      <c r="F9223" t="str">
        <f t="shared" si="289"/>
        <v>2012</v>
      </c>
    </row>
    <row r="9224" spans="1:6" x14ac:dyDescent="0.25">
      <c r="A9224" s="5" t="s">
        <v>250</v>
      </c>
      <c r="B9224" s="3" t="s">
        <v>231</v>
      </c>
      <c r="C9224" s="3" t="s">
        <v>24</v>
      </c>
      <c r="D9224" s="4">
        <v>1413487.2241187785</v>
      </c>
      <c r="E9224" t="str">
        <f t="shared" si="288"/>
        <v>Sep</v>
      </c>
      <c r="F9224" t="str">
        <f t="shared" si="289"/>
        <v>2012</v>
      </c>
    </row>
    <row r="9225" spans="1:6" x14ac:dyDescent="0.25">
      <c r="A9225" s="5" t="s">
        <v>250</v>
      </c>
      <c r="B9225" s="3" t="s">
        <v>231</v>
      </c>
      <c r="C9225" s="3" t="s">
        <v>25</v>
      </c>
      <c r="D9225" s="4">
        <v>1335169.1852402522</v>
      </c>
      <c r="E9225" t="str">
        <f t="shared" si="288"/>
        <v>Oct</v>
      </c>
      <c r="F9225" t="str">
        <f t="shared" si="289"/>
        <v>2012</v>
      </c>
    </row>
    <row r="9226" spans="1:6" x14ac:dyDescent="0.25">
      <c r="A9226" s="5" t="s">
        <v>250</v>
      </c>
      <c r="B9226" s="3" t="s">
        <v>231</v>
      </c>
      <c r="C9226" s="3" t="s">
        <v>26</v>
      </c>
      <c r="D9226" s="4">
        <v>1255627.5923832837</v>
      </c>
      <c r="E9226" t="str">
        <f t="shared" si="288"/>
        <v>Nov</v>
      </c>
      <c r="F9226" t="str">
        <f t="shared" si="289"/>
        <v>2012</v>
      </c>
    </row>
    <row r="9227" spans="1:6" x14ac:dyDescent="0.25">
      <c r="A9227" s="5" t="s">
        <v>250</v>
      </c>
      <c r="B9227" s="3" t="s">
        <v>231</v>
      </c>
      <c r="C9227" s="3" t="s">
        <v>27</v>
      </c>
      <c r="D9227" s="4">
        <v>1016436.1304321976</v>
      </c>
      <c r="E9227" t="str">
        <f t="shared" si="288"/>
        <v>Dec</v>
      </c>
      <c r="F9227" t="str">
        <f t="shared" si="289"/>
        <v>2012</v>
      </c>
    </row>
    <row r="9228" spans="1:6" x14ac:dyDescent="0.25">
      <c r="A9228" s="5" t="s">
        <v>250</v>
      </c>
      <c r="B9228" s="3" t="s">
        <v>231</v>
      </c>
      <c r="C9228" s="3" t="s">
        <v>28</v>
      </c>
      <c r="D9228" s="4">
        <v>886764.67088981927</v>
      </c>
      <c r="E9228" t="str">
        <f t="shared" si="288"/>
        <v>Jan</v>
      </c>
      <c r="F9228" t="str">
        <f t="shared" si="289"/>
        <v>2013</v>
      </c>
    </row>
    <row r="9229" spans="1:6" x14ac:dyDescent="0.25">
      <c r="A9229" s="5" t="s">
        <v>250</v>
      </c>
      <c r="B9229" s="3" t="s">
        <v>231</v>
      </c>
      <c r="C9229" s="3" t="s">
        <v>29</v>
      </c>
      <c r="D9229" s="4">
        <v>846646.27169959084</v>
      </c>
      <c r="E9229" t="str">
        <f t="shared" si="288"/>
        <v>Feb</v>
      </c>
      <c r="F9229" t="str">
        <f t="shared" si="289"/>
        <v>2013</v>
      </c>
    </row>
    <row r="9230" spans="1:6" x14ac:dyDescent="0.25">
      <c r="A9230" s="5" t="s">
        <v>250</v>
      </c>
      <c r="B9230" s="3" t="s">
        <v>231</v>
      </c>
      <c r="C9230" s="3" t="s">
        <v>30</v>
      </c>
      <c r="D9230" s="4">
        <v>763324.1412380659</v>
      </c>
      <c r="E9230" t="str">
        <f t="shared" si="288"/>
        <v>Mar</v>
      </c>
      <c r="F9230" t="str">
        <f t="shared" si="289"/>
        <v>2013</v>
      </c>
    </row>
    <row r="9231" spans="1:6" x14ac:dyDescent="0.25">
      <c r="A9231" s="5" t="s">
        <v>250</v>
      </c>
      <c r="B9231" s="3" t="s">
        <v>231</v>
      </c>
      <c r="C9231" s="3" t="s">
        <v>31</v>
      </c>
      <c r="D9231" s="4">
        <v>764417.74718722212</v>
      </c>
      <c r="E9231" t="str">
        <f t="shared" si="288"/>
        <v>Apr</v>
      </c>
      <c r="F9231" t="str">
        <f t="shared" si="289"/>
        <v>2013</v>
      </c>
    </row>
    <row r="9232" spans="1:6" x14ac:dyDescent="0.25">
      <c r="A9232" s="5" t="s">
        <v>250</v>
      </c>
      <c r="B9232" s="3" t="s">
        <v>231</v>
      </c>
      <c r="C9232" s="3" t="s">
        <v>32</v>
      </c>
      <c r="D9232" s="4">
        <v>710329.37512078939</v>
      </c>
      <c r="E9232" t="str">
        <f t="shared" si="288"/>
        <v>May</v>
      </c>
      <c r="F9232" t="str">
        <f t="shared" si="289"/>
        <v>2013</v>
      </c>
    </row>
    <row r="9233" spans="1:6" x14ac:dyDescent="0.25">
      <c r="A9233" s="5" t="s">
        <v>250</v>
      </c>
      <c r="B9233" s="3" t="s">
        <v>231</v>
      </c>
      <c r="C9233" s="3" t="s">
        <v>33</v>
      </c>
      <c r="D9233" s="4">
        <v>640329.71089040861</v>
      </c>
      <c r="E9233" t="str">
        <f t="shared" si="288"/>
        <v>Jun</v>
      </c>
      <c r="F9233" t="str">
        <f t="shared" si="289"/>
        <v>2013</v>
      </c>
    </row>
    <row r="9234" spans="1:6" x14ac:dyDescent="0.25">
      <c r="A9234" s="5" t="s">
        <v>250</v>
      </c>
      <c r="B9234" s="3" t="s">
        <v>231</v>
      </c>
      <c r="C9234" s="3" t="s">
        <v>34</v>
      </c>
      <c r="D9234" s="4">
        <v>544157.25824523135</v>
      </c>
      <c r="E9234" t="str">
        <f t="shared" si="288"/>
        <v>Jul</v>
      </c>
      <c r="F9234" t="str">
        <f t="shared" si="289"/>
        <v>2013</v>
      </c>
    </row>
    <row r="9235" spans="1:6" x14ac:dyDescent="0.25">
      <c r="A9235" s="5" t="s">
        <v>250</v>
      </c>
      <c r="B9235" s="3" t="s">
        <v>231</v>
      </c>
      <c r="C9235" s="3" t="s">
        <v>35</v>
      </c>
      <c r="D9235" s="4">
        <v>384479.39043001807</v>
      </c>
      <c r="E9235" t="str">
        <f t="shared" si="288"/>
        <v>Aug</v>
      </c>
      <c r="F9235" t="str">
        <f t="shared" si="289"/>
        <v>2013</v>
      </c>
    </row>
    <row r="9236" spans="1:6" x14ac:dyDescent="0.25">
      <c r="A9236" s="5" t="s">
        <v>250</v>
      </c>
      <c r="B9236" s="3" t="s">
        <v>231</v>
      </c>
      <c r="C9236" s="3" t="s">
        <v>36</v>
      </c>
      <c r="D9236" s="4">
        <v>327982.02630298579</v>
      </c>
      <c r="E9236" t="str">
        <f t="shared" si="288"/>
        <v>Sep</v>
      </c>
      <c r="F9236" t="str">
        <f t="shared" si="289"/>
        <v>2013</v>
      </c>
    </row>
    <row r="9237" spans="1:6" x14ac:dyDescent="0.25">
      <c r="A9237" s="5" t="s">
        <v>250</v>
      </c>
      <c r="B9237" s="3" t="s">
        <v>231</v>
      </c>
      <c r="C9237" s="3" t="s">
        <v>37</v>
      </c>
      <c r="D9237" s="4">
        <v>327752.16800690966</v>
      </c>
      <c r="E9237" t="str">
        <f t="shared" si="288"/>
        <v>Oct</v>
      </c>
      <c r="F9237" t="str">
        <f t="shared" si="289"/>
        <v>2013</v>
      </c>
    </row>
    <row r="9238" spans="1:6" x14ac:dyDescent="0.25">
      <c r="A9238" s="5" t="s">
        <v>250</v>
      </c>
      <c r="B9238" s="3" t="s">
        <v>231</v>
      </c>
      <c r="C9238" s="3" t="s">
        <v>38</v>
      </c>
      <c r="D9238" s="4">
        <v>326705.56223639374</v>
      </c>
      <c r="E9238" t="str">
        <f t="shared" si="288"/>
        <v>Nov</v>
      </c>
      <c r="F9238" t="str">
        <f t="shared" si="289"/>
        <v>2013</v>
      </c>
    </row>
    <row r="9239" spans="1:6" x14ac:dyDescent="0.25">
      <c r="A9239" s="5" t="s">
        <v>250</v>
      </c>
      <c r="B9239" s="3" t="s">
        <v>231</v>
      </c>
      <c r="C9239" s="3" t="s">
        <v>39</v>
      </c>
      <c r="D9239" s="4">
        <v>318518.61383778241</v>
      </c>
      <c r="E9239" t="str">
        <f t="shared" si="288"/>
        <v>Dec</v>
      </c>
      <c r="F9239" t="str">
        <f t="shared" si="289"/>
        <v>2013</v>
      </c>
    </row>
    <row r="9240" spans="1:6" x14ac:dyDescent="0.25">
      <c r="A9240" s="5" t="s">
        <v>250</v>
      </c>
      <c r="B9240" s="3" t="s">
        <v>231</v>
      </c>
      <c r="C9240" s="3" t="s">
        <v>40</v>
      </c>
      <c r="D9240" s="4">
        <v>316789.26732206001</v>
      </c>
      <c r="E9240" t="str">
        <f t="shared" si="288"/>
        <v>Jan</v>
      </c>
      <c r="F9240" t="str">
        <f t="shared" si="289"/>
        <v>2014</v>
      </c>
    </row>
    <row r="9241" spans="1:6" x14ac:dyDescent="0.25">
      <c r="A9241" s="5" t="s">
        <v>250</v>
      </c>
      <c r="B9241" s="3" t="s">
        <v>231</v>
      </c>
      <c r="C9241" s="3" t="s">
        <v>41</v>
      </c>
      <c r="D9241" s="4">
        <v>253440.30657759192</v>
      </c>
      <c r="E9241" t="str">
        <f t="shared" si="288"/>
        <v>Feb</v>
      </c>
      <c r="F9241" t="str">
        <f t="shared" si="289"/>
        <v>2014</v>
      </c>
    </row>
    <row r="9242" spans="1:6" x14ac:dyDescent="0.25">
      <c r="A9242" s="5" t="s">
        <v>250</v>
      </c>
      <c r="B9242" s="3" t="s">
        <v>231</v>
      </c>
      <c r="C9242" s="3" t="s">
        <v>42</v>
      </c>
      <c r="D9242" s="4">
        <v>245174.94857047027</v>
      </c>
      <c r="E9242" t="str">
        <f t="shared" si="288"/>
        <v>Mar</v>
      </c>
      <c r="F9242" t="str">
        <f t="shared" si="289"/>
        <v>2014</v>
      </c>
    </row>
    <row r="9243" spans="1:6" x14ac:dyDescent="0.25">
      <c r="A9243" s="5" t="s">
        <v>250</v>
      </c>
      <c r="B9243" s="3" t="s">
        <v>231</v>
      </c>
      <c r="C9243" s="3" t="s">
        <v>43</v>
      </c>
      <c r="D9243" s="4">
        <v>236249.95189902483</v>
      </c>
      <c r="E9243" t="str">
        <f t="shared" si="288"/>
        <v>Apr</v>
      </c>
      <c r="F9243" t="str">
        <f t="shared" si="289"/>
        <v>2014</v>
      </c>
    </row>
    <row r="9244" spans="1:6" x14ac:dyDescent="0.25">
      <c r="A9244" s="5" t="s">
        <v>250</v>
      </c>
      <c r="B9244" s="3" t="s">
        <v>231</v>
      </c>
      <c r="C9244" s="3" t="s">
        <v>44</v>
      </c>
      <c r="D9244" s="4">
        <v>230130.74236466322</v>
      </c>
      <c r="E9244" t="str">
        <f t="shared" si="288"/>
        <v>May</v>
      </c>
      <c r="F9244" t="str">
        <f t="shared" si="289"/>
        <v>2014</v>
      </c>
    </row>
    <row r="9245" spans="1:6" x14ac:dyDescent="0.25">
      <c r="A9245" s="5" t="s">
        <v>250</v>
      </c>
      <c r="B9245" s="3" t="s">
        <v>231</v>
      </c>
      <c r="C9245" s="3" t="s">
        <v>45</v>
      </c>
      <c r="D9245" s="4">
        <v>222973.33389036637</v>
      </c>
      <c r="E9245" t="str">
        <f t="shared" si="288"/>
        <v>Jun</v>
      </c>
      <c r="F9245" t="str">
        <f t="shared" si="289"/>
        <v>2014</v>
      </c>
    </row>
    <row r="9246" spans="1:6" x14ac:dyDescent="0.25">
      <c r="A9246" s="5" t="s">
        <v>250</v>
      </c>
      <c r="B9246" s="3" t="s">
        <v>231</v>
      </c>
      <c r="C9246" s="3" t="s">
        <v>46</v>
      </c>
      <c r="D9246" s="4">
        <v>227468.77000401699</v>
      </c>
      <c r="E9246" t="str">
        <f t="shared" si="288"/>
        <v>Jul</v>
      </c>
      <c r="F9246" t="str">
        <f t="shared" si="289"/>
        <v>2014</v>
      </c>
    </row>
    <row r="9247" spans="1:6" x14ac:dyDescent="0.25">
      <c r="A9247" s="5" t="s">
        <v>250</v>
      </c>
      <c r="B9247" s="3" t="s">
        <v>231</v>
      </c>
      <c r="C9247" s="3" t="s">
        <v>47</v>
      </c>
      <c r="D9247" s="4">
        <v>220017.06157601112</v>
      </c>
      <c r="E9247" t="str">
        <f t="shared" si="288"/>
        <v>Aug</v>
      </c>
      <c r="F9247" t="str">
        <f t="shared" si="289"/>
        <v>2014</v>
      </c>
    </row>
    <row r="9248" spans="1:6" x14ac:dyDescent="0.25">
      <c r="A9248" s="5" t="s">
        <v>250</v>
      </c>
      <c r="B9248" s="3" t="s">
        <v>231</v>
      </c>
      <c r="C9248" s="3" t="s">
        <v>48</v>
      </c>
      <c r="D9248" s="4">
        <v>212298.61869775073</v>
      </c>
      <c r="E9248" t="str">
        <f t="shared" si="288"/>
        <v>Sep</v>
      </c>
      <c r="F9248" t="str">
        <f t="shared" si="289"/>
        <v>2014</v>
      </c>
    </row>
    <row r="9249" spans="1:6" x14ac:dyDescent="0.25">
      <c r="A9249" s="5" t="s">
        <v>250</v>
      </c>
      <c r="B9249" s="3" t="s">
        <v>231</v>
      </c>
      <c r="C9249" s="3" t="s">
        <v>49</v>
      </c>
      <c r="D9249" s="4">
        <v>209890.41072987774</v>
      </c>
      <c r="E9249" t="str">
        <f t="shared" si="288"/>
        <v>Oct</v>
      </c>
      <c r="F9249" t="str">
        <f t="shared" si="289"/>
        <v>2014</v>
      </c>
    </row>
    <row r="9250" spans="1:6" x14ac:dyDescent="0.25">
      <c r="A9250" s="5" t="s">
        <v>250</v>
      </c>
      <c r="B9250" s="3" t="s">
        <v>231</v>
      </c>
      <c r="C9250" s="3" t="s">
        <v>50</v>
      </c>
      <c r="D9250" s="4">
        <v>211032.7634234358</v>
      </c>
      <c r="E9250" t="str">
        <f t="shared" si="288"/>
        <v>Nov</v>
      </c>
      <c r="F9250" t="str">
        <f t="shared" si="289"/>
        <v>2014</v>
      </c>
    </row>
    <row r="9251" spans="1:6" x14ac:dyDescent="0.25">
      <c r="A9251" s="5" t="s">
        <v>250</v>
      </c>
      <c r="B9251" s="3" t="s">
        <v>231</v>
      </c>
      <c r="C9251" s="3" t="s">
        <v>51</v>
      </c>
      <c r="D9251" s="4">
        <v>206563.80143358887</v>
      </c>
      <c r="E9251" t="str">
        <f t="shared" si="288"/>
        <v>Dec</v>
      </c>
      <c r="F9251" t="str">
        <f t="shared" si="289"/>
        <v>2014</v>
      </c>
    </row>
    <row r="9252" spans="1:6" x14ac:dyDescent="0.25">
      <c r="A9252" s="5" t="s">
        <v>250</v>
      </c>
      <c r="B9252" s="3" t="s">
        <v>231</v>
      </c>
      <c r="C9252" s="3" t="s">
        <v>52</v>
      </c>
      <c r="D9252" s="4">
        <v>202179.03869775418</v>
      </c>
      <c r="E9252" t="str">
        <f t="shared" si="288"/>
        <v>Jan</v>
      </c>
      <c r="F9252" t="str">
        <f t="shared" si="289"/>
        <v>2015</v>
      </c>
    </row>
    <row r="9253" spans="1:6" x14ac:dyDescent="0.25">
      <c r="A9253" s="5" t="s">
        <v>250</v>
      </c>
      <c r="B9253" s="3" t="s">
        <v>231</v>
      </c>
      <c r="C9253" s="3" t="s">
        <v>53</v>
      </c>
      <c r="D9253" s="4">
        <v>198375.41554532186</v>
      </c>
      <c r="E9253" t="str">
        <f t="shared" si="288"/>
        <v>Feb</v>
      </c>
      <c r="F9253" t="str">
        <f t="shared" si="289"/>
        <v>2015</v>
      </c>
    </row>
    <row r="9254" spans="1:6" x14ac:dyDescent="0.25">
      <c r="A9254" s="5" t="s">
        <v>250</v>
      </c>
      <c r="B9254" s="3" t="s">
        <v>231</v>
      </c>
      <c r="C9254" s="3" t="s">
        <v>54</v>
      </c>
      <c r="D9254" s="4">
        <v>196373.62449210219</v>
      </c>
      <c r="E9254" t="str">
        <f t="shared" si="288"/>
        <v>Mar</v>
      </c>
      <c r="F9254" t="str">
        <f t="shared" si="289"/>
        <v>2015</v>
      </c>
    </row>
    <row r="9255" spans="1:6" x14ac:dyDescent="0.25">
      <c r="A9255" s="5" t="s">
        <v>250</v>
      </c>
      <c r="B9255" s="3" t="s">
        <v>231</v>
      </c>
      <c r="C9255" s="3" t="s">
        <v>55</v>
      </c>
      <c r="D9255" s="4">
        <v>195501.86571630987</v>
      </c>
      <c r="E9255" t="str">
        <f t="shared" si="288"/>
        <v>Apr</v>
      </c>
      <c r="F9255" t="str">
        <f t="shared" si="289"/>
        <v>2015</v>
      </c>
    </row>
    <row r="9256" spans="1:6" x14ac:dyDescent="0.25">
      <c r="A9256" s="5" t="s">
        <v>250</v>
      </c>
      <c r="B9256" s="3" t="s">
        <v>231</v>
      </c>
      <c r="C9256" s="3" t="s">
        <v>56</v>
      </c>
      <c r="D9256" s="4">
        <v>194576.93027775208</v>
      </c>
      <c r="E9256" t="str">
        <f t="shared" si="288"/>
        <v>May</v>
      </c>
      <c r="F9256" t="str">
        <f t="shared" si="289"/>
        <v>2015</v>
      </c>
    </row>
    <row r="9257" spans="1:6" x14ac:dyDescent="0.25">
      <c r="A9257" s="5" t="s">
        <v>250</v>
      </c>
      <c r="B9257" s="3" t="s">
        <v>231</v>
      </c>
      <c r="C9257" s="3" t="s">
        <v>57</v>
      </c>
      <c r="D9257" s="4">
        <v>193466.7253457483</v>
      </c>
      <c r="E9257" t="str">
        <f t="shared" si="288"/>
        <v>Jun</v>
      </c>
      <c r="F9257" t="str">
        <f t="shared" si="289"/>
        <v>2015</v>
      </c>
    </row>
    <row r="9258" spans="1:6" x14ac:dyDescent="0.25">
      <c r="A9258" s="5" t="s">
        <v>250</v>
      </c>
      <c r="B9258" s="3" t="s">
        <v>231</v>
      </c>
      <c r="C9258" s="3" t="s">
        <v>58</v>
      </c>
      <c r="D9258" s="4">
        <v>190499.70363984653</v>
      </c>
      <c r="E9258" t="str">
        <f t="shared" si="288"/>
        <v>Jul</v>
      </c>
      <c r="F9258" t="str">
        <f t="shared" si="289"/>
        <v>2015</v>
      </c>
    </row>
    <row r="9259" spans="1:6" x14ac:dyDescent="0.25">
      <c r="A9259" s="5" t="s">
        <v>250</v>
      </c>
      <c r="B9259" s="3" t="s">
        <v>231</v>
      </c>
      <c r="C9259" s="3" t="s">
        <v>59</v>
      </c>
      <c r="D9259" s="4">
        <v>184347.47228907162</v>
      </c>
      <c r="E9259" t="str">
        <f t="shared" si="288"/>
        <v>Aug</v>
      </c>
      <c r="F9259" t="str">
        <f t="shared" si="289"/>
        <v>2015</v>
      </c>
    </row>
    <row r="9260" spans="1:6" x14ac:dyDescent="0.25">
      <c r="A9260" s="5" t="s">
        <v>250</v>
      </c>
      <c r="B9260" s="3" t="s">
        <v>231</v>
      </c>
      <c r="C9260" s="3" t="s">
        <v>60</v>
      </c>
      <c r="D9260" s="4">
        <v>178546.8556709656</v>
      </c>
      <c r="E9260" t="str">
        <f t="shared" si="288"/>
        <v>Sep</v>
      </c>
      <c r="F9260" t="str">
        <f t="shared" si="289"/>
        <v>2015</v>
      </c>
    </row>
    <row r="9261" spans="1:6" x14ac:dyDescent="0.25">
      <c r="A9261" s="5" t="s">
        <v>250</v>
      </c>
      <c r="B9261" s="3" t="s">
        <v>231</v>
      </c>
      <c r="C9261" s="3" t="s">
        <v>61</v>
      </c>
      <c r="D9261" s="4">
        <v>172873.58875372534</v>
      </c>
      <c r="E9261" t="str">
        <f t="shared" si="288"/>
        <v>Oct</v>
      </c>
      <c r="F9261" t="str">
        <f t="shared" si="289"/>
        <v>2015</v>
      </c>
    </row>
    <row r="9262" spans="1:6" x14ac:dyDescent="0.25">
      <c r="A9262" s="5" t="s">
        <v>250</v>
      </c>
      <c r="B9262" s="3" t="s">
        <v>231</v>
      </c>
      <c r="C9262" s="3" t="s">
        <v>62</v>
      </c>
      <c r="D9262" s="4">
        <v>167563.53283525235</v>
      </c>
      <c r="E9262" t="str">
        <f t="shared" si="288"/>
        <v>Nov</v>
      </c>
      <c r="F9262" t="str">
        <f t="shared" si="289"/>
        <v>2015</v>
      </c>
    </row>
    <row r="9263" spans="1:6" x14ac:dyDescent="0.25">
      <c r="A9263" s="5" t="s">
        <v>250</v>
      </c>
      <c r="B9263" s="3" t="s">
        <v>231</v>
      </c>
      <c r="C9263" s="3" t="s">
        <v>63</v>
      </c>
      <c r="D9263" s="4">
        <v>162544.42326946495</v>
      </c>
      <c r="E9263" t="str">
        <f t="shared" si="288"/>
        <v>Dec</v>
      </c>
      <c r="F9263" t="str">
        <f t="shared" si="289"/>
        <v>2015</v>
      </c>
    </row>
    <row r="9264" spans="1:6" x14ac:dyDescent="0.25">
      <c r="A9264" s="5" t="s">
        <v>250</v>
      </c>
      <c r="B9264" s="3" t="s">
        <v>231</v>
      </c>
      <c r="C9264" s="3" t="s">
        <v>64</v>
      </c>
      <c r="D9264" s="4">
        <v>157668.47665990022</v>
      </c>
      <c r="E9264" t="str">
        <f t="shared" si="288"/>
        <v>Jan</v>
      </c>
      <c r="F9264" t="str">
        <f t="shared" si="289"/>
        <v>2016</v>
      </c>
    </row>
    <row r="9265" spans="1:6" x14ac:dyDescent="0.25">
      <c r="A9265" s="5" t="s">
        <v>250</v>
      </c>
      <c r="B9265" s="3" t="s">
        <v>231</v>
      </c>
      <c r="C9265" s="3" t="s">
        <v>65</v>
      </c>
      <c r="D9265" s="4">
        <v>152923.01974515736</v>
      </c>
      <c r="E9265" t="str">
        <f t="shared" si="288"/>
        <v>Feb</v>
      </c>
      <c r="F9265" t="str">
        <f t="shared" si="289"/>
        <v>2016</v>
      </c>
    </row>
    <row r="9266" spans="1:6" x14ac:dyDescent="0.25">
      <c r="A9266" s="5" t="s">
        <v>250</v>
      </c>
      <c r="B9266" s="3" t="s">
        <v>231</v>
      </c>
      <c r="C9266" s="3" t="s">
        <v>66</v>
      </c>
      <c r="D9266" s="4">
        <v>148241.29534401849</v>
      </c>
      <c r="E9266" t="str">
        <f t="shared" si="288"/>
        <v>Mar</v>
      </c>
      <c r="F9266" t="str">
        <f t="shared" si="289"/>
        <v>2016</v>
      </c>
    </row>
    <row r="9267" spans="1:6" x14ac:dyDescent="0.25">
      <c r="A9267" s="5" t="s">
        <v>250</v>
      </c>
      <c r="B9267" s="3" t="s">
        <v>231</v>
      </c>
      <c r="C9267" s="3" t="s">
        <v>67</v>
      </c>
      <c r="D9267" s="4">
        <v>143970.7824940189</v>
      </c>
      <c r="E9267" t="str">
        <f t="shared" si="288"/>
        <v>Apr</v>
      </c>
      <c r="F9267" t="str">
        <f t="shared" si="289"/>
        <v>2016</v>
      </c>
    </row>
    <row r="9268" spans="1:6" x14ac:dyDescent="0.25">
      <c r="A9268" s="5" t="s">
        <v>250</v>
      </c>
      <c r="B9268" s="3" t="s">
        <v>231</v>
      </c>
      <c r="C9268" s="3" t="s">
        <v>68</v>
      </c>
      <c r="D9268" s="4">
        <v>139646.32328616854</v>
      </c>
      <c r="E9268" t="str">
        <f t="shared" si="288"/>
        <v>May</v>
      </c>
      <c r="F9268" t="str">
        <f t="shared" si="289"/>
        <v>2016</v>
      </c>
    </row>
    <row r="9269" spans="1:6" x14ac:dyDescent="0.25">
      <c r="A9269" s="5" t="s">
        <v>250</v>
      </c>
      <c r="B9269" s="3" t="s">
        <v>231</v>
      </c>
      <c r="C9269" s="3" t="s">
        <v>69</v>
      </c>
      <c r="D9269" s="4">
        <v>135643.29117109568</v>
      </c>
      <c r="E9269" t="str">
        <f t="shared" si="288"/>
        <v>Jun</v>
      </c>
      <c r="F9269" t="str">
        <f t="shared" si="289"/>
        <v>2016</v>
      </c>
    </row>
    <row r="9270" spans="1:6" x14ac:dyDescent="0.25">
      <c r="A9270" s="5" t="s">
        <v>250</v>
      </c>
      <c r="B9270" s="3" t="s">
        <v>231</v>
      </c>
      <c r="C9270" s="3" t="s">
        <v>70</v>
      </c>
      <c r="D9270" s="4">
        <v>130932.94458707908</v>
      </c>
      <c r="E9270" t="str">
        <f t="shared" si="288"/>
        <v>Jul</v>
      </c>
      <c r="F9270" t="str">
        <f t="shared" si="289"/>
        <v>2016</v>
      </c>
    </row>
    <row r="9271" spans="1:6" x14ac:dyDescent="0.25">
      <c r="A9271" s="5" t="s">
        <v>250</v>
      </c>
      <c r="B9271" s="3" t="s">
        <v>231</v>
      </c>
      <c r="C9271" s="3" t="s">
        <v>71</v>
      </c>
      <c r="D9271" s="4">
        <v>127134.40659385784</v>
      </c>
      <c r="E9271" t="str">
        <f t="shared" si="288"/>
        <v>Aug</v>
      </c>
      <c r="F9271" t="str">
        <f t="shared" si="289"/>
        <v>2016</v>
      </c>
    </row>
    <row r="9272" spans="1:6" x14ac:dyDescent="0.25">
      <c r="A9272" s="5" t="s">
        <v>250</v>
      </c>
      <c r="B9272" s="3" t="s">
        <v>231</v>
      </c>
      <c r="C9272" s="3" t="s">
        <v>72</v>
      </c>
      <c r="D9272" s="4">
        <v>123556.82984067002</v>
      </c>
      <c r="E9272" t="str">
        <f t="shared" si="288"/>
        <v>Sep</v>
      </c>
      <c r="F9272" t="str">
        <f t="shared" si="289"/>
        <v>2016</v>
      </c>
    </row>
    <row r="9273" spans="1:6" x14ac:dyDescent="0.25">
      <c r="A9273" s="5" t="s">
        <v>250</v>
      </c>
      <c r="B9273" s="3" t="s">
        <v>231</v>
      </c>
      <c r="C9273" s="3" t="s">
        <v>73</v>
      </c>
      <c r="D9273" s="4">
        <v>120113.06602310587</v>
      </c>
      <c r="E9273" t="str">
        <f t="shared" si="288"/>
        <v>Oct</v>
      </c>
      <c r="F9273" t="str">
        <f t="shared" si="289"/>
        <v>2016</v>
      </c>
    </row>
    <row r="9274" spans="1:6" x14ac:dyDescent="0.25">
      <c r="A9274" s="5" t="s">
        <v>250</v>
      </c>
      <c r="B9274" s="3" t="s">
        <v>231</v>
      </c>
      <c r="C9274" s="3" t="s">
        <v>74</v>
      </c>
      <c r="D9274" s="4">
        <v>116798.49958411136</v>
      </c>
      <c r="E9274" t="str">
        <f t="shared" si="288"/>
        <v>Nov</v>
      </c>
      <c r="F9274" t="str">
        <f t="shared" si="289"/>
        <v>2016</v>
      </c>
    </row>
    <row r="9275" spans="1:6" x14ac:dyDescent="0.25">
      <c r="A9275" s="5" t="s">
        <v>250</v>
      </c>
      <c r="B9275" s="3" t="s">
        <v>231</v>
      </c>
      <c r="C9275" s="3" t="s">
        <v>75</v>
      </c>
      <c r="D9275" s="4">
        <v>113608.71005747007</v>
      </c>
      <c r="E9275" t="str">
        <f t="shared" si="288"/>
        <v>Dec</v>
      </c>
      <c r="F9275" t="str">
        <f t="shared" si="289"/>
        <v>2016</v>
      </c>
    </row>
    <row r="9276" spans="1:6" x14ac:dyDescent="0.25">
      <c r="A9276" s="5" t="s">
        <v>250</v>
      </c>
      <c r="B9276" s="3" t="s">
        <v>231</v>
      </c>
      <c r="C9276" s="3" t="s">
        <v>76</v>
      </c>
      <c r="D9276" s="4">
        <v>110534.97444034182</v>
      </c>
      <c r="E9276" t="str">
        <f t="shared" si="288"/>
        <v>Jan</v>
      </c>
      <c r="F9276" t="str">
        <f t="shared" si="289"/>
        <v>2017</v>
      </c>
    </row>
    <row r="9277" spans="1:6" x14ac:dyDescent="0.25">
      <c r="A9277" s="5" t="s">
        <v>250</v>
      </c>
      <c r="B9277" s="3" t="s">
        <v>231</v>
      </c>
      <c r="C9277" s="3" t="s">
        <v>77</v>
      </c>
      <c r="D9277" s="4">
        <v>107576.68905776901</v>
      </c>
      <c r="E9277" t="str">
        <f t="shared" si="288"/>
        <v>Feb</v>
      </c>
      <c r="F9277" t="str">
        <f t="shared" si="289"/>
        <v>2017</v>
      </c>
    </row>
    <row r="9278" spans="1:6" x14ac:dyDescent="0.25">
      <c r="A9278" s="5" t="s">
        <v>250</v>
      </c>
      <c r="B9278" s="3" t="s">
        <v>231</v>
      </c>
      <c r="C9278" s="3" t="s">
        <v>78</v>
      </c>
      <c r="D9278" s="4">
        <v>104720.87236499315</v>
      </c>
      <c r="E9278" t="str">
        <f t="shared" si="288"/>
        <v>Mar</v>
      </c>
      <c r="F9278" t="str">
        <f t="shared" si="289"/>
        <v>2017</v>
      </c>
    </row>
    <row r="9279" spans="1:6" x14ac:dyDescent="0.25">
      <c r="A9279" s="5" t="s">
        <v>250</v>
      </c>
      <c r="B9279" s="3" t="s">
        <v>231</v>
      </c>
      <c r="C9279" s="3" t="s">
        <v>79</v>
      </c>
      <c r="D9279" s="4">
        <v>101971.09054282797</v>
      </c>
      <c r="E9279" t="str">
        <f t="shared" si="288"/>
        <v>Apr</v>
      </c>
      <c r="F9279" t="str">
        <f t="shared" si="289"/>
        <v>2017</v>
      </c>
    </row>
    <row r="9280" spans="1:6" x14ac:dyDescent="0.25">
      <c r="A9280" s="5" t="s">
        <v>250</v>
      </c>
      <c r="B9280" s="3" t="s">
        <v>231</v>
      </c>
      <c r="C9280" s="3" t="s">
        <v>80</v>
      </c>
      <c r="D9280" s="4">
        <v>99321.859159957094</v>
      </c>
      <c r="E9280" t="str">
        <f t="shared" si="288"/>
        <v>May</v>
      </c>
      <c r="F9280" t="str">
        <f t="shared" si="289"/>
        <v>2017</v>
      </c>
    </row>
    <row r="9281" spans="1:6" x14ac:dyDescent="0.25">
      <c r="A9281" s="5" t="s">
        <v>250</v>
      </c>
      <c r="B9281" s="3" t="s">
        <v>231</v>
      </c>
      <c r="C9281" s="3" t="s">
        <v>81</v>
      </c>
      <c r="D9281" s="4">
        <v>96758.807703902377</v>
      </c>
      <c r="E9281" t="str">
        <f t="shared" si="288"/>
        <v>Jun</v>
      </c>
      <c r="F9281" t="str">
        <f t="shared" si="289"/>
        <v>2017</v>
      </c>
    </row>
    <row r="9282" spans="1:6" x14ac:dyDescent="0.25">
      <c r="A9282" s="5" t="s">
        <v>250</v>
      </c>
      <c r="B9282" s="3" t="s">
        <v>231</v>
      </c>
      <c r="C9282" s="3" t="s">
        <v>82</v>
      </c>
      <c r="D9282" s="4">
        <v>94289.81516890155</v>
      </c>
      <c r="E9282" t="str">
        <f t="shared" si="288"/>
        <v>Jul</v>
      </c>
      <c r="F9282" t="str">
        <f t="shared" si="289"/>
        <v>2017</v>
      </c>
    </row>
    <row r="9283" spans="1:6" x14ac:dyDescent="0.25">
      <c r="A9283" s="5" t="s">
        <v>250</v>
      </c>
      <c r="B9283" s="3" t="s">
        <v>231</v>
      </c>
      <c r="C9283" s="3" t="s">
        <v>83</v>
      </c>
      <c r="D9283" s="4">
        <v>91907.13741873228</v>
      </c>
      <c r="E9283" t="str">
        <f t="shared" ref="E9283:E9346" si="290">MID(C9283,1,3)</f>
        <v>Aug</v>
      </c>
      <c r="F9283" t="str">
        <f t="shared" ref="F9283:F9346" si="291">MID(C9283,5,4)</f>
        <v>2017</v>
      </c>
    </row>
    <row r="9284" spans="1:6" x14ac:dyDescent="0.25">
      <c r="A9284" s="5" t="s">
        <v>250</v>
      </c>
      <c r="B9284" s="3" t="s">
        <v>231</v>
      </c>
      <c r="C9284" s="3" t="s">
        <v>84</v>
      </c>
      <c r="D9284" s="4">
        <v>89603.011525051916</v>
      </c>
      <c r="E9284" t="str">
        <f t="shared" si="290"/>
        <v>Sep</v>
      </c>
      <c r="F9284" t="str">
        <f t="shared" si="291"/>
        <v>2017</v>
      </c>
    </row>
    <row r="9285" spans="1:6" x14ac:dyDescent="0.25">
      <c r="A9285" s="5" t="s">
        <v>250</v>
      </c>
      <c r="B9285" s="3" t="s">
        <v>231</v>
      </c>
      <c r="C9285" s="3" t="s">
        <v>85</v>
      </c>
      <c r="D9285" s="4">
        <v>87374.052204563981</v>
      </c>
      <c r="E9285" t="str">
        <f t="shared" si="290"/>
        <v>Oct</v>
      </c>
      <c r="F9285" t="str">
        <f t="shared" si="291"/>
        <v>2017</v>
      </c>
    </row>
    <row r="9286" spans="1:6" x14ac:dyDescent="0.25">
      <c r="A9286" s="5" t="s">
        <v>250</v>
      </c>
      <c r="B9286" s="3" t="s">
        <v>231</v>
      </c>
      <c r="C9286" s="3" t="s">
        <v>86</v>
      </c>
      <c r="D9286" s="4">
        <v>85224.226888381585</v>
      </c>
      <c r="E9286" t="str">
        <f t="shared" si="290"/>
        <v>Nov</v>
      </c>
      <c r="F9286" t="str">
        <f t="shared" si="291"/>
        <v>2017</v>
      </c>
    </row>
    <row r="9287" spans="1:6" x14ac:dyDescent="0.25">
      <c r="A9287" s="5" t="s">
        <v>250</v>
      </c>
      <c r="B9287" s="3" t="s">
        <v>231</v>
      </c>
      <c r="C9287" s="3" t="s">
        <v>87</v>
      </c>
      <c r="D9287" s="4">
        <v>83133.842253348907</v>
      </c>
      <c r="E9287" t="str">
        <f t="shared" si="290"/>
        <v>Dec</v>
      </c>
      <c r="F9287" t="str">
        <f t="shared" si="291"/>
        <v>2017</v>
      </c>
    </row>
    <row r="9288" spans="1:6" x14ac:dyDescent="0.25">
      <c r="A9288" s="5" t="s">
        <v>250</v>
      </c>
      <c r="B9288" s="3" t="s">
        <v>231</v>
      </c>
      <c r="C9288" s="3" t="s">
        <v>88</v>
      </c>
      <c r="D9288" s="4">
        <v>81113.390097954907</v>
      </c>
      <c r="E9288" t="str">
        <f t="shared" si="290"/>
        <v>Jan</v>
      </c>
      <c r="F9288" t="str">
        <f t="shared" si="291"/>
        <v>2018</v>
      </c>
    </row>
    <row r="9289" spans="1:6" x14ac:dyDescent="0.25">
      <c r="A9289" s="5" t="s">
        <v>250</v>
      </c>
      <c r="B9289" s="3" t="s">
        <v>231</v>
      </c>
      <c r="C9289" s="3" t="s">
        <v>89</v>
      </c>
      <c r="D9289" s="4">
        <v>79144.748645756918</v>
      </c>
      <c r="E9289" t="str">
        <f t="shared" si="290"/>
        <v>Feb</v>
      </c>
      <c r="F9289" t="str">
        <f t="shared" si="291"/>
        <v>2018</v>
      </c>
    </row>
    <row r="9290" spans="1:6" x14ac:dyDescent="0.25">
      <c r="A9290" s="5" t="s">
        <v>250</v>
      </c>
      <c r="B9290" s="3" t="s">
        <v>231</v>
      </c>
      <c r="C9290" s="3" t="s">
        <v>90</v>
      </c>
      <c r="D9290" s="4">
        <v>77251.157475769913</v>
      </c>
      <c r="E9290" t="str">
        <f t="shared" si="290"/>
        <v>Mar</v>
      </c>
      <c r="F9290" t="str">
        <f t="shared" si="291"/>
        <v>2018</v>
      </c>
    </row>
    <row r="9291" spans="1:6" x14ac:dyDescent="0.25">
      <c r="A9291" s="5" t="s">
        <v>250</v>
      </c>
      <c r="B9291" s="3" t="s">
        <v>231</v>
      </c>
      <c r="C9291" s="3" t="s">
        <v>91</v>
      </c>
      <c r="D9291" s="4">
        <v>75421.621554783225</v>
      </c>
      <c r="E9291" t="str">
        <f t="shared" si="290"/>
        <v>Apr</v>
      </c>
      <c r="F9291" t="str">
        <f t="shared" si="291"/>
        <v>2018</v>
      </c>
    </row>
    <row r="9292" spans="1:6" x14ac:dyDescent="0.25">
      <c r="A9292" s="5" t="s">
        <v>250</v>
      </c>
      <c r="B9292" s="3" t="s">
        <v>231</v>
      </c>
      <c r="C9292" s="3" t="s">
        <v>92</v>
      </c>
      <c r="D9292" s="4">
        <v>73647.023098004865</v>
      </c>
      <c r="E9292" t="str">
        <f t="shared" si="290"/>
        <v>May</v>
      </c>
      <c r="F9292" t="str">
        <f t="shared" si="291"/>
        <v>2018</v>
      </c>
    </row>
    <row r="9293" spans="1:6" x14ac:dyDescent="0.25">
      <c r="A9293" s="5" t="s">
        <v>250</v>
      </c>
      <c r="B9293" s="3" t="s">
        <v>231</v>
      </c>
      <c r="C9293" s="3" t="s">
        <v>93</v>
      </c>
      <c r="D9293" s="4">
        <v>71925.600642877936</v>
      </c>
      <c r="E9293" t="str">
        <f t="shared" si="290"/>
        <v>Jun</v>
      </c>
      <c r="F9293" t="str">
        <f t="shared" si="291"/>
        <v>2018</v>
      </c>
    </row>
    <row r="9294" spans="1:6" x14ac:dyDescent="0.25">
      <c r="A9294" s="5" t="s">
        <v>250</v>
      </c>
      <c r="B9294" s="3" t="s">
        <v>231</v>
      </c>
      <c r="C9294" s="3" t="s">
        <v>94</v>
      </c>
      <c r="D9294" s="4">
        <v>70253.527489985616</v>
      </c>
      <c r="E9294" t="str">
        <f t="shared" si="290"/>
        <v>Jul</v>
      </c>
      <c r="F9294" t="str">
        <f t="shared" si="291"/>
        <v>2018</v>
      </c>
    </row>
    <row r="9295" spans="1:6" x14ac:dyDescent="0.25">
      <c r="A9295" s="5" t="s">
        <v>250</v>
      </c>
      <c r="B9295" s="3" t="s">
        <v>231</v>
      </c>
      <c r="C9295" s="3" t="s">
        <v>95</v>
      </c>
      <c r="D9295" s="4">
        <v>68635.461741341976</v>
      </c>
      <c r="E9295" t="str">
        <f t="shared" si="290"/>
        <v>Aug</v>
      </c>
      <c r="F9295" t="str">
        <f t="shared" si="291"/>
        <v>2018</v>
      </c>
    </row>
    <row r="9296" spans="1:6" x14ac:dyDescent="0.25">
      <c r="A9296" s="5" t="s">
        <v>250</v>
      </c>
      <c r="B9296" s="3" t="s">
        <v>231</v>
      </c>
      <c r="C9296" s="3" t="s">
        <v>96</v>
      </c>
      <c r="D9296" s="4">
        <v>67054.899206484159</v>
      </c>
      <c r="E9296" t="str">
        <f t="shared" si="290"/>
        <v>Sep</v>
      </c>
      <c r="F9296" t="str">
        <f t="shared" si="291"/>
        <v>2018</v>
      </c>
    </row>
    <row r="9297" spans="1:6" x14ac:dyDescent="0.25">
      <c r="A9297" s="5" t="s">
        <v>250</v>
      </c>
      <c r="B9297" s="3" t="s">
        <v>231</v>
      </c>
      <c r="C9297" s="3" t="s">
        <v>97</v>
      </c>
      <c r="D9297" s="4">
        <v>65533.190036874468</v>
      </c>
      <c r="E9297" t="str">
        <f t="shared" si="290"/>
        <v>Oct</v>
      </c>
      <c r="F9297" t="str">
        <f t="shared" si="291"/>
        <v>2018</v>
      </c>
    </row>
    <row r="9298" spans="1:6" x14ac:dyDescent="0.25">
      <c r="A9298" s="5" t="s">
        <v>250</v>
      </c>
      <c r="B9298" s="3" t="s">
        <v>231</v>
      </c>
      <c r="C9298" s="3" t="s">
        <v>98</v>
      </c>
      <c r="D9298" s="4">
        <v>64057.222207336985</v>
      </c>
      <c r="E9298" t="str">
        <f t="shared" si="290"/>
        <v>Nov</v>
      </c>
      <c r="F9298" t="str">
        <f t="shared" si="291"/>
        <v>2018</v>
      </c>
    </row>
    <row r="9299" spans="1:6" x14ac:dyDescent="0.25">
      <c r="A9299" s="5" t="s">
        <v>250</v>
      </c>
      <c r="B9299" s="3" t="s">
        <v>231</v>
      </c>
      <c r="C9299" s="3" t="s">
        <v>99</v>
      </c>
      <c r="D9299" s="4">
        <v>62617.873227728436</v>
      </c>
      <c r="E9299" t="str">
        <f t="shared" si="290"/>
        <v>Dec</v>
      </c>
      <c r="F9299" t="str">
        <f t="shared" si="291"/>
        <v>2018</v>
      </c>
    </row>
    <row r="9300" spans="1:6" x14ac:dyDescent="0.25">
      <c r="A9300" s="5" t="s">
        <v>250</v>
      </c>
      <c r="B9300" s="3" t="s">
        <v>231</v>
      </c>
      <c r="C9300" s="3" t="s">
        <v>100</v>
      </c>
      <c r="D9300" s="4">
        <v>61221.800909365702</v>
      </c>
      <c r="E9300" t="str">
        <f t="shared" si="290"/>
        <v>Jan</v>
      </c>
      <c r="F9300" t="str">
        <f t="shared" si="291"/>
        <v>2019</v>
      </c>
    </row>
    <row r="9301" spans="1:6" x14ac:dyDescent="0.25">
      <c r="A9301" s="5" t="s">
        <v>250</v>
      </c>
      <c r="B9301" s="3" t="s">
        <v>231</v>
      </c>
      <c r="C9301" s="3" t="s">
        <v>101</v>
      </c>
      <c r="D9301" s="4">
        <v>59867.942208481865</v>
      </c>
      <c r="E9301" t="str">
        <f t="shared" si="290"/>
        <v>Feb</v>
      </c>
      <c r="F9301" t="str">
        <f t="shared" si="291"/>
        <v>2019</v>
      </c>
    </row>
    <row r="9302" spans="1:6" x14ac:dyDescent="0.25">
      <c r="A9302" s="5" t="s">
        <v>250</v>
      </c>
      <c r="B9302" s="3" t="s">
        <v>231</v>
      </c>
      <c r="C9302" s="3" t="s">
        <v>102</v>
      </c>
      <c r="D9302" s="4">
        <v>58541.940427556146</v>
      </c>
      <c r="E9302" t="str">
        <f t="shared" si="290"/>
        <v>Mar</v>
      </c>
      <c r="F9302" t="str">
        <f t="shared" si="291"/>
        <v>2019</v>
      </c>
    </row>
    <row r="9303" spans="1:6" x14ac:dyDescent="0.25">
      <c r="A9303" s="5" t="s">
        <v>250</v>
      </c>
      <c r="B9303" s="3" t="s">
        <v>231</v>
      </c>
      <c r="C9303" s="3" t="s">
        <v>103</v>
      </c>
      <c r="D9303" s="4">
        <v>57258.96204399869</v>
      </c>
      <c r="E9303" t="str">
        <f t="shared" si="290"/>
        <v>Apr</v>
      </c>
      <c r="F9303" t="str">
        <f t="shared" si="291"/>
        <v>2019</v>
      </c>
    </row>
    <row r="9304" spans="1:6" x14ac:dyDescent="0.25">
      <c r="A9304" s="5" t="s">
        <v>250</v>
      </c>
      <c r="B9304" s="3" t="s">
        <v>231</v>
      </c>
      <c r="C9304" s="3" t="s">
        <v>104</v>
      </c>
      <c r="D9304" s="4">
        <v>56008.490910915454</v>
      </c>
      <c r="E9304" t="str">
        <f t="shared" si="290"/>
        <v>May</v>
      </c>
      <c r="F9304" t="str">
        <f t="shared" si="291"/>
        <v>2019</v>
      </c>
    </row>
    <row r="9305" spans="1:6" x14ac:dyDescent="0.25">
      <c r="A9305" s="5" t="s">
        <v>250</v>
      </c>
      <c r="B9305" s="3" t="s">
        <v>231</v>
      </c>
      <c r="C9305" s="3" t="s">
        <v>105</v>
      </c>
      <c r="D9305" s="4">
        <v>54791.337118608237</v>
      </c>
      <c r="E9305" t="str">
        <f t="shared" si="290"/>
        <v>Jun</v>
      </c>
      <c r="F9305" t="str">
        <f t="shared" si="291"/>
        <v>2019</v>
      </c>
    </row>
    <row r="9306" spans="1:6" x14ac:dyDescent="0.25">
      <c r="A9306" s="5" t="s">
        <v>250</v>
      </c>
      <c r="B9306" s="3" t="s">
        <v>231</v>
      </c>
      <c r="C9306" s="3" t="s">
        <v>106</v>
      </c>
      <c r="D9306" s="4">
        <v>53617.790776216149</v>
      </c>
      <c r="E9306" t="str">
        <f t="shared" si="290"/>
        <v>Jul</v>
      </c>
      <c r="F9306" t="str">
        <f t="shared" si="291"/>
        <v>2019</v>
      </c>
    </row>
    <row r="9307" spans="1:6" x14ac:dyDescent="0.25">
      <c r="A9307" s="5" t="s">
        <v>250</v>
      </c>
      <c r="B9307" s="3" t="s">
        <v>231</v>
      </c>
      <c r="C9307" s="3" t="s">
        <v>107</v>
      </c>
      <c r="D9307" s="4">
        <v>52474.314099681258</v>
      </c>
      <c r="E9307" t="str">
        <f t="shared" si="290"/>
        <v>Aug</v>
      </c>
      <c r="F9307" t="str">
        <f t="shared" si="291"/>
        <v>2019</v>
      </c>
    </row>
    <row r="9308" spans="1:6" x14ac:dyDescent="0.25">
      <c r="A9308" s="5" t="s">
        <v>250</v>
      </c>
      <c r="B9308" s="3" t="s">
        <v>231</v>
      </c>
      <c r="C9308" s="3" t="s">
        <v>108</v>
      </c>
      <c r="D9308" s="4">
        <v>51361.163870131713</v>
      </c>
      <c r="E9308" t="str">
        <f t="shared" si="290"/>
        <v>Sep</v>
      </c>
      <c r="F9308" t="str">
        <f t="shared" si="291"/>
        <v>2019</v>
      </c>
    </row>
    <row r="9309" spans="1:6" x14ac:dyDescent="0.25">
      <c r="A9309" s="5" t="s">
        <v>250</v>
      </c>
      <c r="B9309" s="3" t="s">
        <v>231</v>
      </c>
      <c r="C9309" s="3" t="s">
        <v>109</v>
      </c>
      <c r="D9309" s="4">
        <v>50276.864828112637</v>
      </c>
      <c r="E9309" t="str">
        <f t="shared" si="290"/>
        <v>Oct</v>
      </c>
      <c r="F9309" t="str">
        <f t="shared" si="291"/>
        <v>2019</v>
      </c>
    </row>
    <row r="9310" spans="1:6" x14ac:dyDescent="0.25">
      <c r="A9310" s="5" t="s">
        <v>250</v>
      </c>
      <c r="B9310" s="3" t="s">
        <v>231</v>
      </c>
      <c r="C9310" s="3" t="s">
        <v>110</v>
      </c>
      <c r="D9310" s="4">
        <v>49223.175308669663</v>
      </c>
      <c r="E9310" t="str">
        <f t="shared" si="290"/>
        <v>Nov</v>
      </c>
      <c r="F9310" t="str">
        <f t="shared" si="291"/>
        <v>2019</v>
      </c>
    </row>
    <row r="9311" spans="1:6" x14ac:dyDescent="0.25">
      <c r="A9311" s="5" t="s">
        <v>250</v>
      </c>
      <c r="B9311" s="3" t="s">
        <v>231</v>
      </c>
      <c r="C9311" s="3" t="s">
        <v>111</v>
      </c>
      <c r="D9311" s="4">
        <v>48196.547663052297</v>
      </c>
      <c r="E9311" t="str">
        <f t="shared" si="290"/>
        <v>Dec</v>
      </c>
      <c r="F9311" t="str">
        <f t="shared" si="291"/>
        <v>2019</v>
      </c>
    </row>
    <row r="9312" spans="1:6" x14ac:dyDescent="0.25">
      <c r="A9312" s="5" t="s">
        <v>250</v>
      </c>
      <c r="B9312" s="3" t="s">
        <v>231</v>
      </c>
      <c r="C9312" s="3" t="s">
        <v>112</v>
      </c>
      <c r="D9312" s="4">
        <v>47195.172231881501</v>
      </c>
      <c r="E9312" t="str">
        <f t="shared" si="290"/>
        <v>Jan</v>
      </c>
      <c r="F9312" t="str">
        <f t="shared" si="291"/>
        <v>2020</v>
      </c>
    </row>
    <row r="9313" spans="1:6" x14ac:dyDescent="0.25">
      <c r="A9313" s="5" t="s">
        <v>250</v>
      </c>
      <c r="B9313" s="3" t="s">
        <v>231</v>
      </c>
      <c r="C9313" s="3" t="s">
        <v>113</v>
      </c>
      <c r="D9313" s="4">
        <v>46210.03902850546</v>
      </c>
      <c r="E9313" t="str">
        <f t="shared" si="290"/>
        <v>Feb</v>
      </c>
      <c r="F9313" t="str">
        <f t="shared" si="291"/>
        <v>2020</v>
      </c>
    </row>
    <row r="9314" spans="1:6" x14ac:dyDescent="0.25">
      <c r="A9314" s="5" t="s">
        <v>250</v>
      </c>
      <c r="B9314" s="3" t="s">
        <v>231</v>
      </c>
      <c r="C9314" s="3" t="s">
        <v>114</v>
      </c>
      <c r="D9314" s="4">
        <v>45259.620611151498</v>
      </c>
      <c r="E9314" t="str">
        <f t="shared" si="290"/>
        <v>Mar</v>
      </c>
      <c r="F9314" t="str">
        <f t="shared" si="291"/>
        <v>2020</v>
      </c>
    </row>
    <row r="9315" spans="1:6" x14ac:dyDescent="0.25">
      <c r="A9315" s="5" t="s">
        <v>250</v>
      </c>
      <c r="B9315" s="3" t="s">
        <v>231</v>
      </c>
      <c r="C9315" s="3" t="s">
        <v>115</v>
      </c>
      <c r="D9315" s="4">
        <v>44331.161612097378</v>
      </c>
      <c r="E9315" t="str">
        <f t="shared" si="290"/>
        <v>Apr</v>
      </c>
      <c r="F9315" t="str">
        <f t="shared" si="291"/>
        <v>2020</v>
      </c>
    </row>
    <row r="9316" spans="1:6" x14ac:dyDescent="0.25">
      <c r="A9316" s="5" t="s">
        <v>250</v>
      </c>
      <c r="B9316" s="3" t="s">
        <v>231</v>
      </c>
      <c r="C9316" s="3" t="s">
        <v>116</v>
      </c>
      <c r="D9316" s="4">
        <v>43428.686192528621</v>
      </c>
      <c r="E9316" t="str">
        <f t="shared" si="290"/>
        <v>May</v>
      </c>
      <c r="F9316" t="str">
        <f t="shared" si="291"/>
        <v>2020</v>
      </c>
    </row>
    <row r="9317" spans="1:6" x14ac:dyDescent="0.25">
      <c r="A9317" s="5" t="s">
        <v>250</v>
      </c>
      <c r="B9317" s="3" t="s">
        <v>231</v>
      </c>
      <c r="C9317" s="3" t="s">
        <v>117</v>
      </c>
      <c r="D9317" s="4">
        <v>42550.748962912745</v>
      </c>
      <c r="E9317" t="str">
        <f t="shared" si="290"/>
        <v>Jun</v>
      </c>
      <c r="F9317" t="str">
        <f t="shared" si="291"/>
        <v>2020</v>
      </c>
    </row>
    <row r="9318" spans="1:6" x14ac:dyDescent="0.25">
      <c r="A9318" s="5" t="s">
        <v>250</v>
      </c>
      <c r="B9318" s="3" t="s">
        <v>231</v>
      </c>
      <c r="C9318" s="3" t="s">
        <v>118</v>
      </c>
      <c r="D9318" s="4">
        <v>38655.481459995863</v>
      </c>
      <c r="E9318" t="str">
        <f t="shared" si="290"/>
        <v>Jul</v>
      </c>
      <c r="F9318" t="str">
        <f t="shared" si="291"/>
        <v>2020</v>
      </c>
    </row>
    <row r="9319" spans="1:6" x14ac:dyDescent="0.25">
      <c r="A9319" s="5" t="s">
        <v>250</v>
      </c>
      <c r="B9319" s="3" t="s">
        <v>231</v>
      </c>
      <c r="C9319" s="3" t="s">
        <v>119</v>
      </c>
      <c r="D9319" s="4">
        <v>37875.749799427991</v>
      </c>
      <c r="E9319" t="str">
        <f t="shared" si="290"/>
        <v>Aug</v>
      </c>
      <c r="F9319" t="str">
        <f t="shared" si="291"/>
        <v>2020</v>
      </c>
    </row>
    <row r="9320" spans="1:6" x14ac:dyDescent="0.25">
      <c r="A9320" s="5" t="s">
        <v>250</v>
      </c>
      <c r="B9320" s="3" t="s">
        <v>231</v>
      </c>
      <c r="C9320" s="3" t="s">
        <v>120</v>
      </c>
      <c r="D9320" s="4">
        <v>37111.788666880595</v>
      </c>
      <c r="E9320" t="str">
        <f t="shared" si="290"/>
        <v>Sep</v>
      </c>
      <c r="F9320" t="str">
        <f t="shared" si="291"/>
        <v>2020</v>
      </c>
    </row>
    <row r="9321" spans="1:6" x14ac:dyDescent="0.25">
      <c r="A9321" s="5" t="s">
        <v>250</v>
      </c>
      <c r="B9321" s="3" t="s">
        <v>231</v>
      </c>
      <c r="C9321" s="3" t="s">
        <v>121</v>
      </c>
      <c r="D9321" s="4">
        <v>36367.388629442721</v>
      </c>
      <c r="E9321" t="str">
        <f t="shared" si="290"/>
        <v>Oct</v>
      </c>
      <c r="F9321" t="str">
        <f t="shared" si="291"/>
        <v>2020</v>
      </c>
    </row>
    <row r="9322" spans="1:6" x14ac:dyDescent="0.25">
      <c r="A9322" s="5" t="s">
        <v>250</v>
      </c>
      <c r="B9322" s="3" t="s">
        <v>231</v>
      </c>
      <c r="C9322" s="3" t="s">
        <v>122</v>
      </c>
      <c r="D9322" s="4">
        <v>35627.849644475937</v>
      </c>
      <c r="E9322" t="str">
        <f t="shared" si="290"/>
        <v>Nov</v>
      </c>
      <c r="F9322" t="str">
        <f t="shared" si="291"/>
        <v>2020</v>
      </c>
    </row>
    <row r="9323" spans="1:6" x14ac:dyDescent="0.25">
      <c r="A9323" s="5" t="s">
        <v>250</v>
      </c>
      <c r="B9323" s="3" t="s">
        <v>231</v>
      </c>
      <c r="C9323" s="3" t="s">
        <v>123</v>
      </c>
      <c r="D9323" s="4">
        <v>34915.04927032382</v>
      </c>
      <c r="E9323" t="str">
        <f t="shared" si="290"/>
        <v>Dec</v>
      </c>
      <c r="F9323" t="str">
        <f t="shared" si="291"/>
        <v>2020</v>
      </c>
    </row>
    <row r="9324" spans="1:6" x14ac:dyDescent="0.25">
      <c r="A9324" s="5" t="s">
        <v>250</v>
      </c>
      <c r="B9324" s="3" t="s">
        <v>231</v>
      </c>
      <c r="C9324" s="3" t="s">
        <v>124</v>
      </c>
      <c r="D9324" s="4">
        <v>34219.196573424182</v>
      </c>
      <c r="E9324" t="str">
        <f t="shared" si="290"/>
        <v>Jan</v>
      </c>
      <c r="F9324" t="str">
        <f t="shared" si="291"/>
        <v>2021</v>
      </c>
    </row>
    <row r="9325" spans="1:6" x14ac:dyDescent="0.25">
      <c r="A9325" s="5" t="s">
        <v>250</v>
      </c>
      <c r="B9325" s="3" t="s">
        <v>231</v>
      </c>
      <c r="C9325" s="3" t="s">
        <v>125</v>
      </c>
      <c r="D9325" s="4">
        <v>33526.999585239006</v>
      </c>
      <c r="E9325" t="str">
        <f t="shared" si="290"/>
        <v>Feb</v>
      </c>
      <c r="F9325" t="str">
        <f t="shared" si="291"/>
        <v>2021</v>
      </c>
    </row>
    <row r="9326" spans="1:6" x14ac:dyDescent="0.25">
      <c r="A9326" s="5" t="s">
        <v>250</v>
      </c>
      <c r="B9326" s="3" t="s">
        <v>231</v>
      </c>
      <c r="C9326" s="3" t="s">
        <v>126</v>
      </c>
      <c r="D9326" s="4">
        <v>32849.39079576252</v>
      </c>
      <c r="E9326" t="str">
        <f t="shared" si="290"/>
        <v>Mar</v>
      </c>
      <c r="F9326" t="str">
        <f t="shared" si="291"/>
        <v>2021</v>
      </c>
    </row>
    <row r="9327" spans="1:6" x14ac:dyDescent="0.25">
      <c r="A9327" s="5" t="s">
        <v>250</v>
      </c>
      <c r="B9327" s="3" t="s">
        <v>231</v>
      </c>
      <c r="C9327" s="3" t="s">
        <v>127</v>
      </c>
      <c r="D9327" s="4">
        <v>31797.915697489731</v>
      </c>
      <c r="E9327" t="str">
        <f t="shared" si="290"/>
        <v>Apr</v>
      </c>
      <c r="F9327" t="str">
        <f t="shared" si="291"/>
        <v>2021</v>
      </c>
    </row>
    <row r="9328" spans="1:6" x14ac:dyDescent="0.25">
      <c r="A9328" s="5" t="s">
        <v>250</v>
      </c>
      <c r="B9328" s="3" t="s">
        <v>231</v>
      </c>
      <c r="C9328" s="3" t="s">
        <v>128</v>
      </c>
      <c r="D9328" s="4">
        <v>31163.696083286093</v>
      </c>
      <c r="E9328" t="str">
        <f t="shared" si="290"/>
        <v>May</v>
      </c>
      <c r="F9328" t="str">
        <f t="shared" si="291"/>
        <v>2021</v>
      </c>
    </row>
    <row r="9329" spans="1:6" x14ac:dyDescent="0.25">
      <c r="A9329" s="5" t="s">
        <v>250</v>
      </c>
      <c r="B9329" s="3" t="s">
        <v>231</v>
      </c>
      <c r="C9329" s="3" t="s">
        <v>129</v>
      </c>
      <c r="D9329" s="4">
        <v>24990.182154953785</v>
      </c>
      <c r="E9329" t="str">
        <f t="shared" si="290"/>
        <v>Jun</v>
      </c>
      <c r="F9329" t="str">
        <f t="shared" si="291"/>
        <v>2021</v>
      </c>
    </row>
    <row r="9330" spans="1:6" x14ac:dyDescent="0.25">
      <c r="A9330" s="5" t="s">
        <v>250</v>
      </c>
      <c r="B9330" s="3" t="s">
        <v>231</v>
      </c>
      <c r="C9330" s="3" t="s">
        <v>130</v>
      </c>
      <c r="D9330" s="4">
        <v>7842.2539581101446</v>
      </c>
      <c r="E9330" t="str">
        <f t="shared" si="290"/>
        <v>Jul</v>
      </c>
      <c r="F9330" t="str">
        <f t="shared" si="291"/>
        <v>2021</v>
      </c>
    </row>
    <row r="9331" spans="1:6" x14ac:dyDescent="0.25">
      <c r="A9331" s="5" t="s">
        <v>250</v>
      </c>
      <c r="B9331" s="3" t="s">
        <v>231</v>
      </c>
      <c r="C9331" s="3" t="s">
        <v>131</v>
      </c>
      <c r="D9331" s="4">
        <v>7370.7921999999999</v>
      </c>
      <c r="E9331" t="str">
        <f t="shared" si="290"/>
        <v>Aug</v>
      </c>
      <c r="F9331" t="str">
        <f t="shared" si="291"/>
        <v>2021</v>
      </c>
    </row>
    <row r="9332" spans="1:6" x14ac:dyDescent="0.25">
      <c r="A9332" s="5" t="s">
        <v>250</v>
      </c>
      <c r="B9332" s="3" t="s">
        <v>231</v>
      </c>
      <c r="C9332" s="3" t="s">
        <v>132</v>
      </c>
      <c r="D9332" s="4">
        <v>7286.2185999999983</v>
      </c>
      <c r="E9332" t="str">
        <f t="shared" si="290"/>
        <v>Sep</v>
      </c>
      <c r="F9332" t="str">
        <f t="shared" si="291"/>
        <v>2021</v>
      </c>
    </row>
    <row r="9333" spans="1:6" x14ac:dyDescent="0.25">
      <c r="A9333" s="5" t="s">
        <v>250</v>
      </c>
      <c r="B9333" s="3" t="s">
        <v>231</v>
      </c>
      <c r="C9333" s="3" t="s">
        <v>133</v>
      </c>
      <c r="D9333" s="4">
        <v>7202.6819999999998</v>
      </c>
      <c r="E9333" t="str">
        <f t="shared" si="290"/>
        <v>Oct</v>
      </c>
      <c r="F9333" t="str">
        <f t="shared" si="291"/>
        <v>2021</v>
      </c>
    </row>
    <row r="9334" spans="1:6" x14ac:dyDescent="0.25">
      <c r="A9334" s="5" t="s">
        <v>250</v>
      </c>
      <c r="B9334" s="3" t="s">
        <v>231</v>
      </c>
      <c r="C9334" s="3" t="s">
        <v>134</v>
      </c>
      <c r="D9334" s="4">
        <v>7120.1689999999999</v>
      </c>
      <c r="E9334" t="str">
        <f t="shared" si="290"/>
        <v>Nov</v>
      </c>
      <c r="F9334" t="str">
        <f t="shared" si="291"/>
        <v>2021</v>
      </c>
    </row>
    <row r="9335" spans="1:6" x14ac:dyDescent="0.25">
      <c r="A9335" s="5" t="s">
        <v>250</v>
      </c>
      <c r="B9335" s="3" t="s">
        <v>231</v>
      </c>
      <c r="C9335" s="3" t="s">
        <v>135</v>
      </c>
      <c r="D9335" s="4">
        <v>7038.6654999999992</v>
      </c>
      <c r="E9335" t="str">
        <f t="shared" si="290"/>
        <v>Dec</v>
      </c>
      <c r="F9335" t="str">
        <f t="shared" si="291"/>
        <v>2021</v>
      </c>
    </row>
    <row r="9336" spans="1:6" x14ac:dyDescent="0.25">
      <c r="A9336" s="5" t="s">
        <v>250</v>
      </c>
      <c r="B9336" s="3" t="s">
        <v>231</v>
      </c>
      <c r="C9336" s="3" t="s">
        <v>136</v>
      </c>
      <c r="D9336" s="4">
        <v>6958.1580000000004</v>
      </c>
      <c r="E9336" t="str">
        <f t="shared" si="290"/>
        <v>Jan</v>
      </c>
      <c r="F9336" t="str">
        <f t="shared" si="291"/>
        <v>2022</v>
      </c>
    </row>
    <row r="9337" spans="1:6" x14ac:dyDescent="0.25">
      <c r="A9337" s="5" t="s">
        <v>250</v>
      </c>
      <c r="B9337" s="3" t="s">
        <v>231</v>
      </c>
      <c r="C9337" s="3" t="s">
        <v>137</v>
      </c>
      <c r="D9337" s="4">
        <v>6878.6334999999999</v>
      </c>
      <c r="E9337" t="str">
        <f t="shared" si="290"/>
        <v>Feb</v>
      </c>
      <c r="F9337" t="str">
        <f t="shared" si="291"/>
        <v>2022</v>
      </c>
    </row>
    <row r="9338" spans="1:6" x14ac:dyDescent="0.25">
      <c r="A9338" s="5" t="s">
        <v>250</v>
      </c>
      <c r="B9338" s="3" t="s">
        <v>231</v>
      </c>
      <c r="C9338" s="3" t="s">
        <v>138</v>
      </c>
      <c r="D9338" s="4">
        <v>6800.079099999999</v>
      </c>
      <c r="E9338" t="str">
        <f t="shared" si="290"/>
        <v>Mar</v>
      </c>
      <c r="F9338" t="str">
        <f t="shared" si="291"/>
        <v>2022</v>
      </c>
    </row>
    <row r="9339" spans="1:6" x14ac:dyDescent="0.25">
      <c r="A9339" s="5" t="s">
        <v>250</v>
      </c>
      <c r="B9339" s="3" t="s">
        <v>231</v>
      </c>
      <c r="C9339" s="3" t="s">
        <v>139</v>
      </c>
      <c r="D9339" s="4">
        <v>6722.4814000000006</v>
      </c>
      <c r="E9339" t="str">
        <f t="shared" si="290"/>
        <v>Apr</v>
      </c>
      <c r="F9339" t="str">
        <f t="shared" si="291"/>
        <v>2022</v>
      </c>
    </row>
    <row r="9340" spans="1:6" x14ac:dyDescent="0.25">
      <c r="A9340" s="5" t="s">
        <v>250</v>
      </c>
      <c r="B9340" s="3" t="s">
        <v>231</v>
      </c>
      <c r="C9340" s="3" t="s">
        <v>140</v>
      </c>
      <c r="D9340" s="4">
        <v>6645.8280999999997</v>
      </c>
      <c r="E9340" t="str">
        <f t="shared" si="290"/>
        <v>May</v>
      </c>
      <c r="F9340" t="str">
        <f t="shared" si="291"/>
        <v>2022</v>
      </c>
    </row>
    <row r="9341" spans="1:6" x14ac:dyDescent="0.25">
      <c r="A9341" s="5" t="s">
        <v>250</v>
      </c>
      <c r="B9341" s="3" t="s">
        <v>231</v>
      </c>
      <c r="C9341" s="3" t="s">
        <v>141</v>
      </c>
      <c r="D9341" s="4">
        <v>6570.1064999999999</v>
      </c>
      <c r="E9341" t="str">
        <f t="shared" si="290"/>
        <v>Jun</v>
      </c>
      <c r="F9341" t="str">
        <f t="shared" si="291"/>
        <v>2022</v>
      </c>
    </row>
    <row r="9342" spans="1:6" x14ac:dyDescent="0.25">
      <c r="A9342" s="5" t="s">
        <v>250</v>
      </c>
      <c r="B9342" s="3" t="s">
        <v>231</v>
      </c>
      <c r="C9342" s="3" t="s">
        <v>142</v>
      </c>
      <c r="D9342" s="4">
        <v>6495.3046000000004</v>
      </c>
      <c r="E9342" t="str">
        <f t="shared" si="290"/>
        <v>Jul</v>
      </c>
      <c r="F9342" t="str">
        <f t="shared" si="291"/>
        <v>2022</v>
      </c>
    </row>
    <row r="9343" spans="1:6" x14ac:dyDescent="0.25">
      <c r="A9343" s="5" t="s">
        <v>250</v>
      </c>
      <c r="B9343" s="3" t="s">
        <v>231</v>
      </c>
      <c r="C9343" s="3" t="s">
        <v>143</v>
      </c>
      <c r="D9343" s="4">
        <v>6421.4097000000002</v>
      </c>
      <c r="E9343" t="str">
        <f t="shared" si="290"/>
        <v>Aug</v>
      </c>
      <c r="F9343" t="str">
        <f t="shared" si="291"/>
        <v>2022</v>
      </c>
    </row>
    <row r="9344" spans="1:6" x14ac:dyDescent="0.25">
      <c r="A9344" s="5" t="s">
        <v>250</v>
      </c>
      <c r="B9344" s="3" t="s">
        <v>231</v>
      </c>
      <c r="C9344" s="3" t="s">
        <v>144</v>
      </c>
      <c r="D9344" s="4">
        <v>6348.4103999999998</v>
      </c>
      <c r="E9344" t="str">
        <f t="shared" si="290"/>
        <v>Sep</v>
      </c>
      <c r="F9344" t="str">
        <f t="shared" si="291"/>
        <v>2022</v>
      </c>
    </row>
    <row r="9345" spans="1:6" x14ac:dyDescent="0.25">
      <c r="A9345" s="5" t="s">
        <v>250</v>
      </c>
      <c r="B9345" s="3" t="s">
        <v>231</v>
      </c>
      <c r="C9345" s="3" t="s">
        <v>145</v>
      </c>
      <c r="D9345" s="4">
        <v>6276.2947000000004</v>
      </c>
      <c r="E9345" t="str">
        <f t="shared" si="290"/>
        <v>Oct</v>
      </c>
      <c r="F9345" t="str">
        <f t="shared" si="291"/>
        <v>2022</v>
      </c>
    </row>
    <row r="9346" spans="1:6" x14ac:dyDescent="0.25">
      <c r="A9346" s="5" t="s">
        <v>250</v>
      </c>
      <c r="B9346" s="3" t="s">
        <v>231</v>
      </c>
      <c r="C9346" s="3" t="s">
        <v>146</v>
      </c>
      <c r="D9346" s="4">
        <v>6205.0506999999998</v>
      </c>
      <c r="E9346" t="str">
        <f t="shared" si="290"/>
        <v>Nov</v>
      </c>
      <c r="F9346" t="str">
        <f t="shared" si="291"/>
        <v>2022</v>
      </c>
    </row>
    <row r="9347" spans="1:6" x14ac:dyDescent="0.25">
      <c r="A9347" s="5" t="s">
        <v>250</v>
      </c>
      <c r="B9347" s="3" t="s">
        <v>231</v>
      </c>
      <c r="C9347" s="3" t="s">
        <v>147</v>
      </c>
      <c r="D9347" s="4">
        <v>6134.6673999999994</v>
      </c>
      <c r="E9347" t="str">
        <f t="shared" ref="E9347:E9410" si="292">MID(C9347,1,3)</f>
        <v>Dec</v>
      </c>
      <c r="F9347" t="str">
        <f t="shared" ref="F9347:F9410" si="293">MID(C9347,5,4)</f>
        <v>2022</v>
      </c>
    </row>
    <row r="9348" spans="1:6" x14ac:dyDescent="0.25">
      <c r="A9348" s="5" t="s">
        <v>250</v>
      </c>
      <c r="B9348" s="3" t="s">
        <v>231</v>
      </c>
      <c r="C9348" s="3" t="s">
        <v>148</v>
      </c>
      <c r="D9348" s="4">
        <v>6065.1330000000007</v>
      </c>
      <c r="E9348" t="str">
        <f t="shared" si="292"/>
        <v>Jan</v>
      </c>
      <c r="F9348" t="str">
        <f t="shared" si="293"/>
        <v>2023</v>
      </c>
    </row>
    <row r="9349" spans="1:6" x14ac:dyDescent="0.25">
      <c r="A9349" s="5" t="s">
        <v>250</v>
      </c>
      <c r="B9349" s="3" t="s">
        <v>231</v>
      </c>
      <c r="C9349" s="3" t="s">
        <v>149</v>
      </c>
      <c r="D9349" s="4">
        <v>5996.4370000000008</v>
      </c>
      <c r="E9349" t="str">
        <f t="shared" si="292"/>
        <v>Feb</v>
      </c>
      <c r="F9349" t="str">
        <f t="shared" si="293"/>
        <v>2023</v>
      </c>
    </row>
    <row r="9350" spans="1:6" x14ac:dyDescent="0.25">
      <c r="A9350" s="5" t="s">
        <v>250</v>
      </c>
      <c r="B9350" s="3" t="s">
        <v>231</v>
      </c>
      <c r="C9350" s="3" t="s">
        <v>150</v>
      </c>
      <c r="D9350" s="4">
        <v>5928.5679999999993</v>
      </c>
      <c r="E9350" t="str">
        <f t="shared" si="292"/>
        <v>Mar</v>
      </c>
      <c r="F9350" t="str">
        <f t="shared" si="293"/>
        <v>2023</v>
      </c>
    </row>
    <row r="9351" spans="1:6" x14ac:dyDescent="0.25">
      <c r="A9351" s="5" t="s">
        <v>250</v>
      </c>
      <c r="B9351" s="3" t="s">
        <v>231</v>
      </c>
      <c r="C9351" s="3" t="s">
        <v>151</v>
      </c>
      <c r="D9351" s="4">
        <v>5861.5149999999994</v>
      </c>
      <c r="E9351" t="str">
        <f t="shared" si="292"/>
        <v>Apr</v>
      </c>
      <c r="F9351" t="str">
        <f t="shared" si="293"/>
        <v>2023</v>
      </c>
    </row>
    <row r="9352" spans="1:6" x14ac:dyDescent="0.25">
      <c r="A9352" s="5" t="s">
        <v>250</v>
      </c>
      <c r="B9352" s="3" t="s">
        <v>231</v>
      </c>
      <c r="C9352" s="3" t="s">
        <v>152</v>
      </c>
      <c r="D9352" s="4">
        <v>5795.2681000000002</v>
      </c>
      <c r="E9352" t="str">
        <f t="shared" si="292"/>
        <v>May</v>
      </c>
      <c r="F9352" t="str">
        <f t="shared" si="293"/>
        <v>2023</v>
      </c>
    </row>
    <row r="9353" spans="1:6" x14ac:dyDescent="0.25">
      <c r="A9353" s="5" t="s">
        <v>250</v>
      </c>
      <c r="B9353" s="3" t="s">
        <v>231</v>
      </c>
      <c r="C9353" s="3" t="s">
        <v>153</v>
      </c>
      <c r="D9353" s="4">
        <v>5729.8159999999998</v>
      </c>
      <c r="E9353" t="str">
        <f t="shared" si="292"/>
        <v>Jun</v>
      </c>
      <c r="F9353" t="str">
        <f t="shared" si="293"/>
        <v>2023</v>
      </c>
    </row>
    <row r="9354" spans="1:6" x14ac:dyDescent="0.25">
      <c r="A9354" s="5" t="s">
        <v>250</v>
      </c>
      <c r="B9354" s="3" t="s">
        <v>231</v>
      </c>
      <c r="C9354" s="3" t="s">
        <v>154</v>
      </c>
      <c r="D9354" s="4">
        <v>5665.1485999999995</v>
      </c>
      <c r="E9354" t="str">
        <f t="shared" si="292"/>
        <v>Jul</v>
      </c>
      <c r="F9354" t="str">
        <f t="shared" si="293"/>
        <v>2023</v>
      </c>
    </row>
    <row r="9355" spans="1:6" x14ac:dyDescent="0.25">
      <c r="A9355" s="5" t="s">
        <v>250</v>
      </c>
      <c r="B9355" s="3" t="s">
        <v>231</v>
      </c>
      <c r="C9355" s="3" t="s">
        <v>155</v>
      </c>
      <c r="D9355" s="4">
        <v>5601.255799999999</v>
      </c>
      <c r="E9355" t="str">
        <f t="shared" si="292"/>
        <v>Aug</v>
      </c>
      <c r="F9355" t="str">
        <f t="shared" si="293"/>
        <v>2023</v>
      </c>
    </row>
    <row r="9356" spans="1:6" x14ac:dyDescent="0.25">
      <c r="A9356" s="5" t="s">
        <v>250</v>
      </c>
      <c r="B9356" s="3" t="s">
        <v>231</v>
      </c>
      <c r="C9356" s="3" t="s">
        <v>156</v>
      </c>
      <c r="D9356" s="4">
        <v>5538.1275000000005</v>
      </c>
      <c r="E9356" t="str">
        <f t="shared" si="292"/>
        <v>Sep</v>
      </c>
      <c r="F9356" t="str">
        <f t="shared" si="293"/>
        <v>2023</v>
      </c>
    </row>
    <row r="9357" spans="1:6" x14ac:dyDescent="0.25">
      <c r="A9357" s="5" t="s">
        <v>250</v>
      </c>
      <c r="B9357" s="3" t="s">
        <v>231</v>
      </c>
      <c r="C9357" s="3" t="s">
        <v>157</v>
      </c>
      <c r="D9357" s="4">
        <v>5475.7538999999997</v>
      </c>
      <c r="E9357" t="str">
        <f t="shared" si="292"/>
        <v>Oct</v>
      </c>
      <c r="F9357" t="str">
        <f t="shared" si="293"/>
        <v>2023</v>
      </c>
    </row>
    <row r="9358" spans="1:6" x14ac:dyDescent="0.25">
      <c r="A9358" s="5" t="s">
        <v>250</v>
      </c>
      <c r="B9358" s="3" t="s">
        <v>231</v>
      </c>
      <c r="C9358" s="3" t="s">
        <v>158</v>
      </c>
      <c r="D9358" s="4">
        <v>5414.125</v>
      </c>
      <c r="E9358" t="str">
        <f t="shared" si="292"/>
        <v>Nov</v>
      </c>
      <c r="F9358" t="str">
        <f t="shared" si="293"/>
        <v>2023</v>
      </c>
    </row>
    <row r="9359" spans="1:6" x14ac:dyDescent="0.25">
      <c r="A9359" s="5" t="s">
        <v>250</v>
      </c>
      <c r="B9359" s="3" t="s">
        <v>231</v>
      </c>
      <c r="C9359" s="3" t="s">
        <v>159</v>
      </c>
      <c r="D9359" s="4">
        <v>5353.2313000000004</v>
      </c>
      <c r="E9359" t="str">
        <f t="shared" si="292"/>
        <v>Dec</v>
      </c>
      <c r="F9359" t="str">
        <f t="shared" si="293"/>
        <v>2023</v>
      </c>
    </row>
    <row r="9360" spans="1:6" x14ac:dyDescent="0.25">
      <c r="A9360" s="5" t="s">
        <v>250</v>
      </c>
      <c r="B9360" s="3" t="s">
        <v>231</v>
      </c>
      <c r="C9360" s="3" t="s">
        <v>160</v>
      </c>
      <c r="D9360" s="4">
        <v>5293.0632000000005</v>
      </c>
      <c r="E9360" t="str">
        <f t="shared" si="292"/>
        <v>Jan</v>
      </c>
      <c r="F9360" t="str">
        <f t="shared" si="293"/>
        <v>2024</v>
      </c>
    </row>
    <row r="9361" spans="1:6" x14ac:dyDescent="0.25">
      <c r="A9361" s="5" t="s">
        <v>250</v>
      </c>
      <c r="B9361" s="3" t="s">
        <v>231</v>
      </c>
      <c r="C9361" s="3" t="s">
        <v>161</v>
      </c>
      <c r="D9361" s="4">
        <v>5233.6114000000007</v>
      </c>
      <c r="E9361" t="str">
        <f t="shared" si="292"/>
        <v>Feb</v>
      </c>
      <c r="F9361" t="str">
        <f t="shared" si="293"/>
        <v>2024</v>
      </c>
    </row>
    <row r="9362" spans="1:6" x14ac:dyDescent="0.25">
      <c r="A9362" s="5" t="s">
        <v>250</v>
      </c>
      <c r="B9362" s="3" t="s">
        <v>231</v>
      </c>
      <c r="C9362" s="3" t="s">
        <v>162</v>
      </c>
      <c r="D9362" s="4">
        <v>5174.866500000001</v>
      </c>
      <c r="E9362" t="str">
        <f t="shared" si="292"/>
        <v>Mar</v>
      </c>
      <c r="F9362" t="str">
        <f t="shared" si="293"/>
        <v>2024</v>
      </c>
    </row>
    <row r="9363" spans="1:6" x14ac:dyDescent="0.25">
      <c r="A9363" s="5" t="s">
        <v>250</v>
      </c>
      <c r="B9363" s="3" t="s">
        <v>231</v>
      </c>
      <c r="C9363" s="3" t="s">
        <v>163</v>
      </c>
      <c r="D9363" s="4">
        <v>5116.8197999999993</v>
      </c>
      <c r="E9363" t="str">
        <f t="shared" si="292"/>
        <v>Apr</v>
      </c>
      <c r="F9363" t="str">
        <f t="shared" si="293"/>
        <v>2024</v>
      </c>
    </row>
    <row r="9364" spans="1:6" x14ac:dyDescent="0.25">
      <c r="A9364" s="5" t="s">
        <v>250</v>
      </c>
      <c r="B9364" s="3" t="s">
        <v>231</v>
      </c>
      <c r="C9364" s="3" t="s">
        <v>164</v>
      </c>
      <c r="D9364" s="4">
        <v>5059.4620999999997</v>
      </c>
      <c r="E9364" t="str">
        <f t="shared" si="292"/>
        <v>May</v>
      </c>
      <c r="F9364" t="str">
        <f t="shared" si="293"/>
        <v>2024</v>
      </c>
    </row>
    <row r="9365" spans="1:6" x14ac:dyDescent="0.25">
      <c r="A9365" s="5" t="s">
        <v>250</v>
      </c>
      <c r="B9365" s="3" t="s">
        <v>231</v>
      </c>
      <c r="C9365" s="3" t="s">
        <v>165</v>
      </c>
      <c r="D9365" s="4">
        <v>5002.7844000000005</v>
      </c>
      <c r="E9365" t="str">
        <f t="shared" si="292"/>
        <v>Jun</v>
      </c>
      <c r="F9365" t="str">
        <f t="shared" si="293"/>
        <v>2024</v>
      </c>
    </row>
    <row r="9366" spans="1:6" x14ac:dyDescent="0.25">
      <c r="A9366" s="5" t="s">
        <v>250</v>
      </c>
      <c r="B9366" s="3" t="s">
        <v>231</v>
      </c>
      <c r="C9366" s="3" t="s">
        <v>166</v>
      </c>
      <c r="D9366" s="4">
        <v>4946.7780999999995</v>
      </c>
      <c r="E9366" t="str">
        <f t="shared" si="292"/>
        <v>Jul</v>
      </c>
      <c r="F9366" t="str">
        <f t="shared" si="293"/>
        <v>2024</v>
      </c>
    </row>
    <row r="9367" spans="1:6" x14ac:dyDescent="0.25">
      <c r="A9367" s="5" t="s">
        <v>250</v>
      </c>
      <c r="B9367" s="3" t="s">
        <v>231</v>
      </c>
      <c r="C9367" s="3" t="s">
        <v>167</v>
      </c>
      <c r="D9367" s="4">
        <v>4891.4347000000007</v>
      </c>
      <c r="E9367" t="str">
        <f t="shared" si="292"/>
        <v>Aug</v>
      </c>
      <c r="F9367" t="str">
        <f t="shared" si="293"/>
        <v>2024</v>
      </c>
    </row>
    <row r="9368" spans="1:6" x14ac:dyDescent="0.25">
      <c r="A9368" s="5" t="s">
        <v>250</v>
      </c>
      <c r="B9368" s="3" t="s">
        <v>231</v>
      </c>
      <c r="C9368" s="3" t="s">
        <v>168</v>
      </c>
      <c r="D9368" s="4">
        <v>4836.7455</v>
      </c>
      <c r="E9368" t="str">
        <f t="shared" si="292"/>
        <v>Sep</v>
      </c>
      <c r="F9368" t="str">
        <f t="shared" si="293"/>
        <v>2024</v>
      </c>
    </row>
    <row r="9369" spans="1:6" x14ac:dyDescent="0.25">
      <c r="A9369" s="5" t="s">
        <v>250</v>
      </c>
      <c r="B9369" s="3" t="s">
        <v>231</v>
      </c>
      <c r="C9369" s="3" t="s">
        <v>169</v>
      </c>
      <c r="D9369" s="4">
        <v>4782.7025000000003</v>
      </c>
      <c r="E9369" t="str">
        <f t="shared" si="292"/>
        <v>Oct</v>
      </c>
      <c r="F9369" t="str">
        <f t="shared" si="293"/>
        <v>2024</v>
      </c>
    </row>
    <row r="9370" spans="1:6" x14ac:dyDescent="0.25">
      <c r="A9370" s="5" t="s">
        <v>250</v>
      </c>
      <c r="B9370" s="3" t="s">
        <v>231</v>
      </c>
      <c r="C9370" s="3" t="s">
        <v>170</v>
      </c>
      <c r="D9370" s="4">
        <v>4729.2970000000005</v>
      </c>
      <c r="E9370" t="str">
        <f t="shared" si="292"/>
        <v>Nov</v>
      </c>
      <c r="F9370" t="str">
        <f t="shared" si="293"/>
        <v>2024</v>
      </c>
    </row>
    <row r="9371" spans="1:6" x14ac:dyDescent="0.25">
      <c r="A9371" s="5" t="s">
        <v>250</v>
      </c>
      <c r="B9371" s="3" t="s">
        <v>231</v>
      </c>
      <c r="C9371" s="3" t="s">
        <v>171</v>
      </c>
      <c r="D9371" s="4">
        <v>4676.5211999999992</v>
      </c>
      <c r="E9371" t="str">
        <f t="shared" si="292"/>
        <v>Dec</v>
      </c>
      <c r="F9371" t="str">
        <f t="shared" si="293"/>
        <v>2024</v>
      </c>
    </row>
    <row r="9372" spans="1:6" x14ac:dyDescent="0.25">
      <c r="A9372" s="5" t="s">
        <v>250</v>
      </c>
      <c r="B9372" s="3" t="s">
        <v>231</v>
      </c>
      <c r="C9372" s="3" t="s">
        <v>172</v>
      </c>
      <c r="D9372" s="4">
        <v>4624.3670000000002</v>
      </c>
      <c r="E9372" t="str">
        <f t="shared" si="292"/>
        <v>Jan</v>
      </c>
      <c r="F9372" t="str">
        <f t="shared" si="293"/>
        <v>2025</v>
      </c>
    </row>
    <row r="9373" spans="1:6" x14ac:dyDescent="0.25">
      <c r="A9373" s="5" t="s">
        <v>250</v>
      </c>
      <c r="B9373" s="3" t="s">
        <v>231</v>
      </c>
      <c r="C9373" s="3" t="s">
        <v>173</v>
      </c>
      <c r="D9373" s="4">
        <v>4572.8263999999999</v>
      </c>
      <c r="E9373" t="str">
        <f t="shared" si="292"/>
        <v>Feb</v>
      </c>
      <c r="F9373" t="str">
        <f t="shared" si="293"/>
        <v>2025</v>
      </c>
    </row>
    <row r="9374" spans="1:6" x14ac:dyDescent="0.25">
      <c r="A9374" s="5" t="s">
        <v>250</v>
      </c>
      <c r="B9374" s="3" t="s">
        <v>231</v>
      </c>
      <c r="C9374" s="3" t="s">
        <v>174</v>
      </c>
      <c r="D9374" s="4">
        <v>4521.8918999999996</v>
      </c>
      <c r="E9374" t="str">
        <f t="shared" si="292"/>
        <v>Mar</v>
      </c>
      <c r="F9374" t="str">
        <f t="shared" si="293"/>
        <v>2025</v>
      </c>
    </row>
    <row r="9375" spans="1:6" x14ac:dyDescent="0.25">
      <c r="A9375" s="5" t="s">
        <v>250</v>
      </c>
      <c r="B9375" s="3" t="s">
        <v>231</v>
      </c>
      <c r="C9375" s="3" t="s">
        <v>175</v>
      </c>
      <c r="D9375" s="4">
        <v>4471.5553999999993</v>
      </c>
      <c r="E9375" t="str">
        <f t="shared" si="292"/>
        <v>Apr</v>
      </c>
      <c r="F9375" t="str">
        <f t="shared" si="293"/>
        <v>2025</v>
      </c>
    </row>
    <row r="9376" spans="1:6" x14ac:dyDescent="0.25">
      <c r="A9376" s="5" t="s">
        <v>250</v>
      </c>
      <c r="B9376" s="3" t="s">
        <v>231</v>
      </c>
      <c r="C9376" s="3" t="s">
        <v>176</v>
      </c>
      <c r="D9376" s="4">
        <v>4421.8098</v>
      </c>
      <c r="E9376" t="str">
        <f t="shared" si="292"/>
        <v>May</v>
      </c>
      <c r="F9376" t="str">
        <f t="shared" si="293"/>
        <v>2025</v>
      </c>
    </row>
    <row r="9377" spans="1:6" x14ac:dyDescent="0.25">
      <c r="A9377" s="5" t="s">
        <v>250</v>
      </c>
      <c r="B9377" s="3" t="s">
        <v>231</v>
      </c>
      <c r="C9377" s="3" t="s">
        <v>177</v>
      </c>
      <c r="D9377" s="4">
        <v>4372.6471000000001</v>
      </c>
      <c r="E9377" t="str">
        <f t="shared" si="292"/>
        <v>Jun</v>
      </c>
      <c r="F9377" t="str">
        <f t="shared" si="293"/>
        <v>2025</v>
      </c>
    </row>
    <row r="9378" spans="1:6" x14ac:dyDescent="0.25">
      <c r="A9378" s="5" t="s">
        <v>250</v>
      </c>
      <c r="B9378" s="3" t="s">
        <v>231</v>
      </c>
      <c r="C9378" s="3" t="s">
        <v>178</v>
      </c>
      <c r="D9378" s="4">
        <v>4324.0604000000003</v>
      </c>
      <c r="E9378" t="str">
        <f t="shared" si="292"/>
        <v>Jul</v>
      </c>
      <c r="F9378" t="str">
        <f t="shared" si="293"/>
        <v>2025</v>
      </c>
    </row>
    <row r="9379" spans="1:6" x14ac:dyDescent="0.25">
      <c r="A9379" s="5" t="s">
        <v>250</v>
      </c>
      <c r="B9379" s="3" t="s">
        <v>231</v>
      </c>
      <c r="C9379" s="3" t="s">
        <v>179</v>
      </c>
      <c r="D9379" s="4">
        <v>4276.0420999999997</v>
      </c>
      <c r="E9379" t="str">
        <f t="shared" si="292"/>
        <v>Aug</v>
      </c>
      <c r="F9379" t="str">
        <f t="shared" si="293"/>
        <v>2025</v>
      </c>
    </row>
    <row r="9380" spans="1:6" x14ac:dyDescent="0.25">
      <c r="A9380" s="5" t="s">
        <v>250</v>
      </c>
      <c r="B9380" s="3" t="s">
        <v>231</v>
      </c>
      <c r="C9380" s="3" t="s">
        <v>180</v>
      </c>
      <c r="D9380" s="4">
        <v>4228.5851999999995</v>
      </c>
      <c r="E9380" t="str">
        <f t="shared" si="292"/>
        <v>Sep</v>
      </c>
      <c r="F9380" t="str">
        <f t="shared" si="293"/>
        <v>2025</v>
      </c>
    </row>
    <row r="9381" spans="1:6" x14ac:dyDescent="0.25">
      <c r="A9381" s="5" t="s">
        <v>250</v>
      </c>
      <c r="B9381" s="3" t="s">
        <v>231</v>
      </c>
      <c r="C9381" s="3" t="s">
        <v>181</v>
      </c>
      <c r="D9381" s="4">
        <v>4181.6827999999996</v>
      </c>
      <c r="E9381" t="str">
        <f t="shared" si="292"/>
        <v>Oct</v>
      </c>
      <c r="F9381" t="str">
        <f t="shared" si="293"/>
        <v>2025</v>
      </c>
    </row>
    <row r="9382" spans="1:6" x14ac:dyDescent="0.25">
      <c r="A9382" s="5" t="s">
        <v>250</v>
      </c>
      <c r="B9382" s="3" t="s">
        <v>231</v>
      </c>
      <c r="C9382" s="3" t="s">
        <v>182</v>
      </c>
      <c r="D9382" s="4">
        <v>4135.3275000000003</v>
      </c>
      <c r="E9382" t="str">
        <f t="shared" si="292"/>
        <v>Nov</v>
      </c>
      <c r="F9382" t="str">
        <f t="shared" si="293"/>
        <v>2025</v>
      </c>
    </row>
    <row r="9383" spans="1:6" x14ac:dyDescent="0.25">
      <c r="A9383" s="5" t="s">
        <v>250</v>
      </c>
      <c r="B9383" s="3" t="s">
        <v>231</v>
      </c>
      <c r="C9383" s="3" t="s">
        <v>183</v>
      </c>
      <c r="D9383" s="4">
        <v>4089.5128999999997</v>
      </c>
      <c r="E9383" t="str">
        <f t="shared" si="292"/>
        <v>Dec</v>
      </c>
      <c r="F9383" t="str">
        <f t="shared" si="293"/>
        <v>2025</v>
      </c>
    </row>
    <row r="9384" spans="1:6" x14ac:dyDescent="0.25">
      <c r="A9384" s="5" t="s">
        <v>250</v>
      </c>
      <c r="B9384" s="3" t="s">
        <v>231</v>
      </c>
      <c r="C9384" s="3" t="s">
        <v>184</v>
      </c>
      <c r="D9384" s="4">
        <v>4044.2318</v>
      </c>
      <c r="E9384" t="str">
        <f t="shared" si="292"/>
        <v>Jan</v>
      </c>
      <c r="F9384" t="str">
        <f t="shared" si="293"/>
        <v>2026</v>
      </c>
    </row>
    <row r="9385" spans="1:6" x14ac:dyDescent="0.25">
      <c r="A9385" s="5" t="s">
        <v>250</v>
      </c>
      <c r="B9385" s="3" t="s">
        <v>231</v>
      </c>
      <c r="C9385" s="3" t="s">
        <v>185</v>
      </c>
      <c r="D9385" s="4">
        <v>3999.4778999999999</v>
      </c>
      <c r="E9385" t="str">
        <f t="shared" si="292"/>
        <v>Feb</v>
      </c>
      <c r="F9385" t="str">
        <f t="shared" si="293"/>
        <v>2026</v>
      </c>
    </row>
    <row r="9386" spans="1:6" x14ac:dyDescent="0.25">
      <c r="A9386" s="5" t="s">
        <v>250</v>
      </c>
      <c r="B9386" s="3" t="s">
        <v>231</v>
      </c>
      <c r="C9386" s="3" t="s">
        <v>186</v>
      </c>
      <c r="D9386" s="4">
        <v>3955.2444000000005</v>
      </c>
      <c r="E9386" t="str">
        <f t="shared" si="292"/>
        <v>Mar</v>
      </c>
      <c r="F9386" t="str">
        <f t="shared" si="293"/>
        <v>2026</v>
      </c>
    </row>
    <row r="9387" spans="1:6" x14ac:dyDescent="0.25">
      <c r="A9387" s="5" t="s">
        <v>250</v>
      </c>
      <c r="B9387" s="3" t="s">
        <v>231</v>
      </c>
      <c r="C9387" s="3" t="s">
        <v>187</v>
      </c>
      <c r="D9387" s="4">
        <v>3911.5246999999999</v>
      </c>
      <c r="E9387" t="str">
        <f t="shared" si="292"/>
        <v>Apr</v>
      </c>
      <c r="F9387" t="str">
        <f t="shared" si="293"/>
        <v>2026</v>
      </c>
    </row>
    <row r="9388" spans="1:6" x14ac:dyDescent="0.25">
      <c r="A9388" s="5" t="s">
        <v>250</v>
      </c>
      <c r="B9388" s="3" t="s">
        <v>231</v>
      </c>
      <c r="C9388" s="3" t="s">
        <v>189</v>
      </c>
      <c r="D9388" s="4">
        <v>3868.3127000000004</v>
      </c>
      <c r="E9388" t="str">
        <f t="shared" si="292"/>
        <v>May</v>
      </c>
      <c r="F9388" t="str">
        <f t="shared" si="293"/>
        <v>2026</v>
      </c>
    </row>
    <row r="9389" spans="1:6" x14ac:dyDescent="0.25">
      <c r="A9389" s="5" t="s">
        <v>250</v>
      </c>
      <c r="B9389" s="3" t="s">
        <v>231</v>
      </c>
      <c r="C9389" s="3" t="s">
        <v>191</v>
      </c>
      <c r="D9389" s="4">
        <v>3825.6017000000002</v>
      </c>
      <c r="E9389" t="str">
        <f t="shared" si="292"/>
        <v>Jun</v>
      </c>
      <c r="F9389" t="str">
        <f t="shared" si="293"/>
        <v>2026</v>
      </c>
    </row>
    <row r="9390" spans="1:6" x14ac:dyDescent="0.25">
      <c r="A9390" s="5" t="s">
        <v>250</v>
      </c>
      <c r="B9390" s="3" t="s">
        <v>232</v>
      </c>
      <c r="C9390" s="3" t="s">
        <v>11</v>
      </c>
      <c r="D9390" s="4">
        <v>789169.08835798898</v>
      </c>
      <c r="E9390" t="str">
        <f t="shared" si="292"/>
        <v>Aug</v>
      </c>
      <c r="F9390" t="str">
        <f t="shared" si="293"/>
        <v>2011</v>
      </c>
    </row>
    <row r="9391" spans="1:6" x14ac:dyDescent="0.25">
      <c r="A9391" s="5" t="s">
        <v>250</v>
      </c>
      <c r="B9391" s="3" t="s">
        <v>232</v>
      </c>
      <c r="C9391" s="3" t="s">
        <v>12</v>
      </c>
      <c r="D9391" s="4">
        <v>1274694.4200985776</v>
      </c>
      <c r="E9391" t="str">
        <f t="shared" si="292"/>
        <v>Sep</v>
      </c>
      <c r="F9391" t="str">
        <f t="shared" si="293"/>
        <v>2011</v>
      </c>
    </row>
    <row r="9392" spans="1:6" x14ac:dyDescent="0.25">
      <c r="A9392" s="5" t="s">
        <v>250</v>
      </c>
      <c r="B9392" s="3" t="s">
        <v>232</v>
      </c>
      <c r="C9392" s="3" t="s">
        <v>13</v>
      </c>
      <c r="D9392" s="4">
        <v>997666.52408289793</v>
      </c>
      <c r="E9392" t="str">
        <f t="shared" si="292"/>
        <v>Oct</v>
      </c>
      <c r="F9392" t="str">
        <f t="shared" si="293"/>
        <v>2011</v>
      </c>
    </row>
    <row r="9393" spans="1:6" x14ac:dyDescent="0.25">
      <c r="A9393" s="5" t="s">
        <v>250</v>
      </c>
      <c r="B9393" s="3" t="s">
        <v>232</v>
      </c>
      <c r="C9393" s="3" t="s">
        <v>14</v>
      </c>
      <c r="D9393" s="4">
        <v>784558.71519006824</v>
      </c>
      <c r="E9393" t="str">
        <f t="shared" si="292"/>
        <v>Nov</v>
      </c>
      <c r="F9393" t="str">
        <f t="shared" si="293"/>
        <v>2011</v>
      </c>
    </row>
    <row r="9394" spans="1:6" x14ac:dyDescent="0.25">
      <c r="A9394" s="5" t="s">
        <v>250</v>
      </c>
      <c r="B9394" s="3" t="s">
        <v>232</v>
      </c>
      <c r="C9394" s="3" t="s">
        <v>15</v>
      </c>
      <c r="D9394" s="4">
        <v>702505.52230476704</v>
      </c>
      <c r="E9394" t="str">
        <f t="shared" si="292"/>
        <v>Dec</v>
      </c>
      <c r="F9394" t="str">
        <f t="shared" si="293"/>
        <v>2011</v>
      </c>
    </row>
    <row r="9395" spans="1:6" x14ac:dyDescent="0.25">
      <c r="A9395" s="5" t="s">
        <v>250</v>
      </c>
      <c r="B9395" s="3" t="s">
        <v>232</v>
      </c>
      <c r="C9395" s="3" t="s">
        <v>16</v>
      </c>
      <c r="D9395" s="4">
        <v>667516.61310835625</v>
      </c>
      <c r="E9395" t="str">
        <f t="shared" si="292"/>
        <v>Jan</v>
      </c>
      <c r="F9395" t="str">
        <f t="shared" si="293"/>
        <v>2012</v>
      </c>
    </row>
    <row r="9396" spans="1:6" x14ac:dyDescent="0.25">
      <c r="A9396" s="5" t="s">
        <v>250</v>
      </c>
      <c r="B9396" s="3" t="s">
        <v>232</v>
      </c>
      <c r="C9396" s="3" t="s">
        <v>17</v>
      </c>
      <c r="D9396" s="4">
        <v>605153.78614455368</v>
      </c>
      <c r="E9396" t="str">
        <f t="shared" si="292"/>
        <v>Feb</v>
      </c>
      <c r="F9396" t="str">
        <f t="shared" si="293"/>
        <v>2012</v>
      </c>
    </row>
    <row r="9397" spans="1:6" x14ac:dyDescent="0.25">
      <c r="A9397" s="5" t="s">
        <v>250</v>
      </c>
      <c r="B9397" s="3" t="s">
        <v>232</v>
      </c>
      <c r="C9397" s="3" t="s">
        <v>18</v>
      </c>
      <c r="D9397" s="4">
        <v>636342.36797544663</v>
      </c>
      <c r="E9397" t="str">
        <f t="shared" si="292"/>
        <v>Mar</v>
      </c>
      <c r="F9397" t="str">
        <f t="shared" si="293"/>
        <v>2012</v>
      </c>
    </row>
    <row r="9398" spans="1:6" x14ac:dyDescent="0.25">
      <c r="A9398" s="5" t="s">
        <v>250</v>
      </c>
      <c r="B9398" s="3" t="s">
        <v>232</v>
      </c>
      <c r="C9398" s="3" t="s">
        <v>19</v>
      </c>
      <c r="D9398" s="4">
        <v>715404.40292435442</v>
      </c>
      <c r="E9398" t="str">
        <f t="shared" si="292"/>
        <v>Apr</v>
      </c>
      <c r="F9398" t="str">
        <f t="shared" si="293"/>
        <v>2012</v>
      </c>
    </row>
    <row r="9399" spans="1:6" x14ac:dyDescent="0.25">
      <c r="A9399" s="5" t="s">
        <v>250</v>
      </c>
      <c r="B9399" s="3" t="s">
        <v>232</v>
      </c>
      <c r="C9399" s="3" t="s">
        <v>20</v>
      </c>
      <c r="D9399" s="4">
        <v>754901.80955752649</v>
      </c>
      <c r="E9399" t="str">
        <f t="shared" si="292"/>
        <v>May</v>
      </c>
      <c r="F9399" t="str">
        <f t="shared" si="293"/>
        <v>2012</v>
      </c>
    </row>
    <row r="9400" spans="1:6" x14ac:dyDescent="0.25">
      <c r="A9400" s="5" t="s">
        <v>250</v>
      </c>
      <c r="B9400" s="3" t="s">
        <v>232</v>
      </c>
      <c r="C9400" s="3" t="s">
        <v>21</v>
      </c>
      <c r="D9400" s="4">
        <v>802716.53302023315</v>
      </c>
      <c r="E9400" t="str">
        <f t="shared" si="292"/>
        <v>Jun</v>
      </c>
      <c r="F9400" t="str">
        <f t="shared" si="293"/>
        <v>2012</v>
      </c>
    </row>
    <row r="9401" spans="1:6" x14ac:dyDescent="0.25">
      <c r="A9401" s="5" t="s">
        <v>250</v>
      </c>
      <c r="B9401" s="3" t="s">
        <v>232</v>
      </c>
      <c r="C9401" s="3" t="s">
        <v>22</v>
      </c>
      <c r="D9401" s="4">
        <v>882537.29074945743</v>
      </c>
      <c r="E9401" t="str">
        <f t="shared" si="292"/>
        <v>Jul</v>
      </c>
      <c r="F9401" t="str">
        <f t="shared" si="293"/>
        <v>2012</v>
      </c>
    </row>
    <row r="9402" spans="1:6" x14ac:dyDescent="0.25">
      <c r="A9402" s="5" t="s">
        <v>250</v>
      </c>
      <c r="B9402" s="3" t="s">
        <v>232</v>
      </c>
      <c r="C9402" s="3" t="s">
        <v>23</v>
      </c>
      <c r="D9402" s="4">
        <v>995848.14635861118</v>
      </c>
      <c r="E9402" t="str">
        <f t="shared" si="292"/>
        <v>Aug</v>
      </c>
      <c r="F9402" t="str">
        <f t="shared" si="293"/>
        <v>2012</v>
      </c>
    </row>
    <row r="9403" spans="1:6" x14ac:dyDescent="0.25">
      <c r="A9403" s="5" t="s">
        <v>250</v>
      </c>
      <c r="B9403" s="3" t="s">
        <v>232</v>
      </c>
      <c r="C9403" s="3" t="s">
        <v>24</v>
      </c>
      <c r="D9403" s="4">
        <v>1084740.4687158647</v>
      </c>
      <c r="E9403" t="str">
        <f t="shared" si="292"/>
        <v>Sep</v>
      </c>
      <c r="F9403" t="str">
        <f t="shared" si="293"/>
        <v>2012</v>
      </c>
    </row>
    <row r="9404" spans="1:6" x14ac:dyDescent="0.25">
      <c r="A9404" s="5" t="s">
        <v>250</v>
      </c>
      <c r="B9404" s="3" t="s">
        <v>232</v>
      </c>
      <c r="C9404" s="3" t="s">
        <v>25</v>
      </c>
      <c r="D9404" s="4">
        <v>1163215.3431019124</v>
      </c>
      <c r="E9404" t="str">
        <f t="shared" si="292"/>
        <v>Oct</v>
      </c>
      <c r="F9404" t="str">
        <f t="shared" si="293"/>
        <v>2012</v>
      </c>
    </row>
    <row r="9405" spans="1:6" x14ac:dyDescent="0.25">
      <c r="A9405" s="5" t="s">
        <v>250</v>
      </c>
      <c r="B9405" s="3" t="s">
        <v>232</v>
      </c>
      <c r="C9405" s="3" t="s">
        <v>26</v>
      </c>
      <c r="D9405" s="4">
        <v>1197312.629226059</v>
      </c>
      <c r="E9405" t="str">
        <f t="shared" si="292"/>
        <v>Nov</v>
      </c>
      <c r="F9405" t="str">
        <f t="shared" si="293"/>
        <v>2012</v>
      </c>
    </row>
    <row r="9406" spans="1:6" x14ac:dyDescent="0.25">
      <c r="A9406" s="5" t="s">
        <v>250</v>
      </c>
      <c r="B9406" s="3" t="s">
        <v>232</v>
      </c>
      <c r="C9406" s="3" t="s">
        <v>27</v>
      </c>
      <c r="D9406" s="4">
        <v>1149507.9297990352</v>
      </c>
      <c r="E9406" t="str">
        <f t="shared" si="292"/>
        <v>Dec</v>
      </c>
      <c r="F9406" t="str">
        <f t="shared" si="293"/>
        <v>2012</v>
      </c>
    </row>
    <row r="9407" spans="1:6" x14ac:dyDescent="0.25">
      <c r="A9407" s="5" t="s">
        <v>250</v>
      </c>
      <c r="B9407" s="3" t="s">
        <v>232</v>
      </c>
      <c r="C9407" s="3" t="s">
        <v>28</v>
      </c>
      <c r="D9407" s="4">
        <v>1061715.3419633426</v>
      </c>
      <c r="E9407" t="str">
        <f t="shared" si="292"/>
        <v>Jan</v>
      </c>
      <c r="F9407" t="str">
        <f t="shared" si="293"/>
        <v>2013</v>
      </c>
    </row>
    <row r="9408" spans="1:6" x14ac:dyDescent="0.25">
      <c r="A9408" s="5" t="s">
        <v>250</v>
      </c>
      <c r="B9408" s="3" t="s">
        <v>232</v>
      </c>
      <c r="C9408" s="3" t="s">
        <v>29</v>
      </c>
      <c r="D9408" s="4">
        <v>1035817.0926076203</v>
      </c>
      <c r="E9408" t="str">
        <f t="shared" si="292"/>
        <v>Feb</v>
      </c>
      <c r="F9408" t="str">
        <f t="shared" si="293"/>
        <v>2013</v>
      </c>
    </row>
    <row r="9409" spans="1:6" x14ac:dyDescent="0.25">
      <c r="A9409" s="5" t="s">
        <v>250</v>
      </c>
      <c r="B9409" s="3" t="s">
        <v>232</v>
      </c>
      <c r="C9409" s="3" t="s">
        <v>30</v>
      </c>
      <c r="D9409" s="4">
        <v>961803.16915054061</v>
      </c>
      <c r="E9409" t="str">
        <f t="shared" si="292"/>
        <v>Mar</v>
      </c>
      <c r="F9409" t="str">
        <f t="shared" si="293"/>
        <v>2013</v>
      </c>
    </row>
    <row r="9410" spans="1:6" x14ac:dyDescent="0.25">
      <c r="A9410" s="5" t="s">
        <v>250</v>
      </c>
      <c r="B9410" s="3" t="s">
        <v>232</v>
      </c>
      <c r="C9410" s="3" t="s">
        <v>31</v>
      </c>
      <c r="D9410" s="4">
        <v>850392.90787610412</v>
      </c>
      <c r="E9410" t="str">
        <f t="shared" si="292"/>
        <v>Apr</v>
      </c>
      <c r="F9410" t="str">
        <f t="shared" si="293"/>
        <v>2013</v>
      </c>
    </row>
    <row r="9411" spans="1:6" x14ac:dyDescent="0.25">
      <c r="A9411" s="5" t="s">
        <v>250</v>
      </c>
      <c r="B9411" s="3" t="s">
        <v>232</v>
      </c>
      <c r="C9411" s="3" t="s">
        <v>32</v>
      </c>
      <c r="D9411" s="4">
        <v>731147.73449386377</v>
      </c>
      <c r="E9411" t="str">
        <f t="shared" ref="E9411:E9474" si="294">MID(C9411,1,3)</f>
        <v>May</v>
      </c>
      <c r="F9411" t="str">
        <f t="shared" ref="F9411:F9474" si="295">MID(C9411,5,4)</f>
        <v>2013</v>
      </c>
    </row>
    <row r="9412" spans="1:6" x14ac:dyDescent="0.25">
      <c r="A9412" s="5" t="s">
        <v>250</v>
      </c>
      <c r="B9412" s="3" t="s">
        <v>232</v>
      </c>
      <c r="C9412" s="3" t="s">
        <v>33</v>
      </c>
      <c r="D9412" s="4">
        <v>670478.26170020923</v>
      </c>
      <c r="E9412" t="str">
        <f t="shared" si="294"/>
        <v>Jun</v>
      </c>
      <c r="F9412" t="str">
        <f t="shared" si="295"/>
        <v>2013</v>
      </c>
    </row>
    <row r="9413" spans="1:6" x14ac:dyDescent="0.25">
      <c r="A9413" s="5" t="s">
        <v>250</v>
      </c>
      <c r="B9413" s="3" t="s">
        <v>232</v>
      </c>
      <c r="C9413" s="3" t="s">
        <v>34</v>
      </c>
      <c r="D9413" s="4">
        <v>641185.92627156258</v>
      </c>
      <c r="E9413" t="str">
        <f t="shared" si="294"/>
        <v>Jul</v>
      </c>
      <c r="F9413" t="str">
        <f t="shared" si="295"/>
        <v>2013</v>
      </c>
    </row>
    <row r="9414" spans="1:6" x14ac:dyDescent="0.25">
      <c r="A9414" s="5" t="s">
        <v>250</v>
      </c>
      <c r="B9414" s="3" t="s">
        <v>232</v>
      </c>
      <c r="C9414" s="3" t="s">
        <v>35</v>
      </c>
      <c r="D9414" s="4">
        <v>624915.21899664553</v>
      </c>
      <c r="E9414" t="str">
        <f t="shared" si="294"/>
        <v>Aug</v>
      </c>
      <c r="F9414" t="str">
        <f t="shared" si="295"/>
        <v>2013</v>
      </c>
    </row>
    <row r="9415" spans="1:6" x14ac:dyDescent="0.25">
      <c r="A9415" s="5" t="s">
        <v>250</v>
      </c>
      <c r="B9415" s="3" t="s">
        <v>232</v>
      </c>
      <c r="C9415" s="3" t="s">
        <v>36</v>
      </c>
      <c r="D9415" s="4">
        <v>598194.41190252837</v>
      </c>
      <c r="E9415" t="str">
        <f t="shared" si="294"/>
        <v>Sep</v>
      </c>
      <c r="F9415" t="str">
        <f t="shared" si="295"/>
        <v>2013</v>
      </c>
    </row>
    <row r="9416" spans="1:6" x14ac:dyDescent="0.25">
      <c r="A9416" s="5" t="s">
        <v>250</v>
      </c>
      <c r="B9416" s="3" t="s">
        <v>232</v>
      </c>
      <c r="C9416" s="3" t="s">
        <v>37</v>
      </c>
      <c r="D9416" s="4">
        <v>579205.83851193637</v>
      </c>
      <c r="E9416" t="str">
        <f t="shared" si="294"/>
        <v>Oct</v>
      </c>
      <c r="F9416" t="str">
        <f t="shared" si="295"/>
        <v>2013</v>
      </c>
    </row>
    <row r="9417" spans="1:6" x14ac:dyDescent="0.25">
      <c r="A9417" s="5" t="s">
        <v>250</v>
      </c>
      <c r="B9417" s="3" t="s">
        <v>232</v>
      </c>
      <c r="C9417" s="3" t="s">
        <v>38</v>
      </c>
      <c r="D9417" s="4">
        <v>562547.75036848802</v>
      </c>
      <c r="E9417" t="str">
        <f t="shared" si="294"/>
        <v>Nov</v>
      </c>
      <c r="F9417" t="str">
        <f t="shared" si="295"/>
        <v>2013</v>
      </c>
    </row>
    <row r="9418" spans="1:6" x14ac:dyDescent="0.25">
      <c r="A9418" s="5" t="s">
        <v>250</v>
      </c>
      <c r="B9418" s="3" t="s">
        <v>232</v>
      </c>
      <c r="C9418" s="3" t="s">
        <v>39</v>
      </c>
      <c r="D9418" s="4">
        <v>529566.16158255551</v>
      </c>
      <c r="E9418" t="str">
        <f t="shared" si="294"/>
        <v>Dec</v>
      </c>
      <c r="F9418" t="str">
        <f t="shared" si="295"/>
        <v>2013</v>
      </c>
    </row>
    <row r="9419" spans="1:6" x14ac:dyDescent="0.25">
      <c r="A9419" s="5" t="s">
        <v>250</v>
      </c>
      <c r="B9419" s="3" t="s">
        <v>232</v>
      </c>
      <c r="C9419" s="3" t="s">
        <v>40</v>
      </c>
      <c r="D9419" s="4">
        <v>499313.06633737416</v>
      </c>
      <c r="E9419" t="str">
        <f t="shared" si="294"/>
        <v>Jan</v>
      </c>
      <c r="F9419" t="str">
        <f t="shared" si="295"/>
        <v>2014</v>
      </c>
    </row>
    <row r="9420" spans="1:6" x14ac:dyDescent="0.25">
      <c r="A9420" s="5" t="s">
        <v>250</v>
      </c>
      <c r="B9420" s="3" t="s">
        <v>232</v>
      </c>
      <c r="C9420" s="3" t="s">
        <v>41</v>
      </c>
      <c r="D9420" s="4">
        <v>481646.06738622702</v>
      </c>
      <c r="E9420" t="str">
        <f t="shared" si="294"/>
        <v>Feb</v>
      </c>
      <c r="F9420" t="str">
        <f t="shared" si="295"/>
        <v>2014</v>
      </c>
    </row>
    <row r="9421" spans="1:6" x14ac:dyDescent="0.25">
      <c r="A9421" s="5" t="s">
        <v>250</v>
      </c>
      <c r="B9421" s="3" t="s">
        <v>232</v>
      </c>
      <c r="C9421" s="3" t="s">
        <v>42</v>
      </c>
      <c r="D9421" s="4">
        <v>465190.6691910504</v>
      </c>
      <c r="E9421" t="str">
        <f t="shared" si="294"/>
        <v>Mar</v>
      </c>
      <c r="F9421" t="str">
        <f t="shared" si="295"/>
        <v>2014</v>
      </c>
    </row>
    <row r="9422" spans="1:6" x14ac:dyDescent="0.25">
      <c r="A9422" s="5" t="s">
        <v>250</v>
      </c>
      <c r="B9422" s="3" t="s">
        <v>232</v>
      </c>
      <c r="C9422" s="3" t="s">
        <v>43</v>
      </c>
      <c r="D9422" s="4">
        <v>444972.45523304271</v>
      </c>
      <c r="E9422" t="str">
        <f t="shared" si="294"/>
        <v>Apr</v>
      </c>
      <c r="F9422" t="str">
        <f t="shared" si="295"/>
        <v>2014</v>
      </c>
    </row>
    <row r="9423" spans="1:6" x14ac:dyDescent="0.25">
      <c r="A9423" s="5" t="s">
        <v>250</v>
      </c>
      <c r="B9423" s="3" t="s">
        <v>232</v>
      </c>
      <c r="C9423" s="3" t="s">
        <v>44</v>
      </c>
      <c r="D9423" s="4">
        <v>487438.64029185066</v>
      </c>
      <c r="E9423" t="str">
        <f t="shared" si="294"/>
        <v>May</v>
      </c>
      <c r="F9423" t="str">
        <f t="shared" si="295"/>
        <v>2014</v>
      </c>
    </row>
    <row r="9424" spans="1:6" x14ac:dyDescent="0.25">
      <c r="A9424" s="5" t="s">
        <v>250</v>
      </c>
      <c r="B9424" s="3" t="s">
        <v>232</v>
      </c>
      <c r="C9424" s="3" t="s">
        <v>45</v>
      </c>
      <c r="D9424" s="4">
        <v>468810.42478250474</v>
      </c>
      <c r="E9424" t="str">
        <f t="shared" si="294"/>
        <v>Jun</v>
      </c>
      <c r="F9424" t="str">
        <f t="shared" si="295"/>
        <v>2014</v>
      </c>
    </row>
    <row r="9425" spans="1:6" x14ac:dyDescent="0.25">
      <c r="A9425" s="5" t="s">
        <v>250</v>
      </c>
      <c r="B9425" s="3" t="s">
        <v>232</v>
      </c>
      <c r="C9425" s="3" t="s">
        <v>46</v>
      </c>
      <c r="D9425" s="4">
        <v>451118.42483294453</v>
      </c>
      <c r="E9425" t="str">
        <f t="shared" si="294"/>
        <v>Jul</v>
      </c>
      <c r="F9425" t="str">
        <f t="shared" si="295"/>
        <v>2014</v>
      </c>
    </row>
    <row r="9426" spans="1:6" x14ac:dyDescent="0.25">
      <c r="A9426" s="5" t="s">
        <v>250</v>
      </c>
      <c r="B9426" s="3" t="s">
        <v>232</v>
      </c>
      <c r="C9426" s="3" t="s">
        <v>47</v>
      </c>
      <c r="D9426" s="4">
        <v>438418.19538761402</v>
      </c>
      <c r="E9426" t="str">
        <f t="shared" si="294"/>
        <v>Aug</v>
      </c>
      <c r="F9426" t="str">
        <f t="shared" si="295"/>
        <v>2014</v>
      </c>
    </row>
    <row r="9427" spans="1:6" x14ac:dyDescent="0.25">
      <c r="A9427" s="5" t="s">
        <v>250</v>
      </c>
      <c r="B9427" s="3" t="s">
        <v>232</v>
      </c>
      <c r="C9427" s="3" t="s">
        <v>48</v>
      </c>
      <c r="D9427" s="4">
        <v>398535.02753445378</v>
      </c>
      <c r="E9427" t="str">
        <f t="shared" si="294"/>
        <v>Sep</v>
      </c>
      <c r="F9427" t="str">
        <f t="shared" si="295"/>
        <v>2014</v>
      </c>
    </row>
    <row r="9428" spans="1:6" x14ac:dyDescent="0.25">
      <c r="A9428" s="5" t="s">
        <v>250</v>
      </c>
      <c r="B9428" s="3" t="s">
        <v>232</v>
      </c>
      <c r="C9428" s="3" t="s">
        <v>49</v>
      </c>
      <c r="D9428" s="4">
        <v>383710.2733675706</v>
      </c>
      <c r="E9428" t="str">
        <f t="shared" si="294"/>
        <v>Oct</v>
      </c>
      <c r="F9428" t="str">
        <f t="shared" si="295"/>
        <v>2014</v>
      </c>
    </row>
    <row r="9429" spans="1:6" x14ac:dyDescent="0.25">
      <c r="A9429" s="5" t="s">
        <v>250</v>
      </c>
      <c r="B9429" s="3" t="s">
        <v>232</v>
      </c>
      <c r="C9429" s="3" t="s">
        <v>50</v>
      </c>
      <c r="D9429" s="4">
        <v>375222.35541942832</v>
      </c>
      <c r="E9429" t="str">
        <f t="shared" si="294"/>
        <v>Nov</v>
      </c>
      <c r="F9429" t="str">
        <f t="shared" si="295"/>
        <v>2014</v>
      </c>
    </row>
    <row r="9430" spans="1:6" x14ac:dyDescent="0.25">
      <c r="A9430" s="5" t="s">
        <v>250</v>
      </c>
      <c r="B9430" s="3" t="s">
        <v>232</v>
      </c>
      <c r="C9430" s="3" t="s">
        <v>51</v>
      </c>
      <c r="D9430" s="4">
        <v>369300.31926528946</v>
      </c>
      <c r="E9430" t="str">
        <f t="shared" si="294"/>
        <v>Dec</v>
      </c>
      <c r="F9430" t="str">
        <f t="shared" si="295"/>
        <v>2014</v>
      </c>
    </row>
    <row r="9431" spans="1:6" x14ac:dyDescent="0.25">
      <c r="A9431" s="5" t="s">
        <v>250</v>
      </c>
      <c r="B9431" s="3" t="s">
        <v>232</v>
      </c>
      <c r="C9431" s="3" t="s">
        <v>52</v>
      </c>
      <c r="D9431" s="4">
        <v>358697.17237920791</v>
      </c>
      <c r="E9431" t="str">
        <f t="shared" si="294"/>
        <v>Jan</v>
      </c>
      <c r="F9431" t="str">
        <f t="shared" si="295"/>
        <v>2015</v>
      </c>
    </row>
    <row r="9432" spans="1:6" x14ac:dyDescent="0.25">
      <c r="A9432" s="5" t="s">
        <v>250</v>
      </c>
      <c r="B9432" s="3" t="s">
        <v>232</v>
      </c>
      <c r="C9432" s="3" t="s">
        <v>53</v>
      </c>
      <c r="D9432" s="4">
        <v>348901.7116583212</v>
      </c>
      <c r="E9432" t="str">
        <f t="shared" si="294"/>
        <v>Feb</v>
      </c>
      <c r="F9432" t="str">
        <f t="shared" si="295"/>
        <v>2015</v>
      </c>
    </row>
    <row r="9433" spans="1:6" x14ac:dyDescent="0.25">
      <c r="A9433" s="5" t="s">
        <v>250</v>
      </c>
      <c r="B9433" s="3" t="s">
        <v>232</v>
      </c>
      <c r="C9433" s="3" t="s">
        <v>54</v>
      </c>
      <c r="D9433" s="4">
        <v>339588.05896619055</v>
      </c>
      <c r="E9433" t="str">
        <f t="shared" si="294"/>
        <v>Mar</v>
      </c>
      <c r="F9433" t="str">
        <f t="shared" si="295"/>
        <v>2015</v>
      </c>
    </row>
    <row r="9434" spans="1:6" x14ac:dyDescent="0.25">
      <c r="A9434" s="5" t="s">
        <v>250</v>
      </c>
      <c r="B9434" s="3" t="s">
        <v>232</v>
      </c>
      <c r="C9434" s="3" t="s">
        <v>55</v>
      </c>
      <c r="D9434" s="4">
        <v>332035.56816187035</v>
      </c>
      <c r="E9434" t="str">
        <f t="shared" si="294"/>
        <v>Apr</v>
      </c>
      <c r="F9434" t="str">
        <f t="shared" si="295"/>
        <v>2015</v>
      </c>
    </row>
    <row r="9435" spans="1:6" x14ac:dyDescent="0.25">
      <c r="A9435" s="5" t="s">
        <v>250</v>
      </c>
      <c r="B9435" s="3" t="s">
        <v>232</v>
      </c>
      <c r="C9435" s="3" t="s">
        <v>56</v>
      </c>
      <c r="D9435" s="4">
        <v>326364.90843061946</v>
      </c>
      <c r="E9435" t="str">
        <f t="shared" si="294"/>
        <v>May</v>
      </c>
      <c r="F9435" t="str">
        <f t="shared" si="295"/>
        <v>2015</v>
      </c>
    </row>
    <row r="9436" spans="1:6" x14ac:dyDescent="0.25">
      <c r="A9436" s="5" t="s">
        <v>250</v>
      </c>
      <c r="B9436" s="3" t="s">
        <v>232</v>
      </c>
      <c r="C9436" s="3" t="s">
        <v>57</v>
      </c>
      <c r="D9436" s="4">
        <v>320771.09551759687</v>
      </c>
      <c r="E9436" t="str">
        <f t="shared" si="294"/>
        <v>Jun</v>
      </c>
      <c r="F9436" t="str">
        <f t="shared" si="295"/>
        <v>2015</v>
      </c>
    </row>
    <row r="9437" spans="1:6" x14ac:dyDescent="0.25">
      <c r="A9437" s="5" t="s">
        <v>250</v>
      </c>
      <c r="B9437" s="3" t="s">
        <v>232</v>
      </c>
      <c r="C9437" s="3" t="s">
        <v>58</v>
      </c>
      <c r="D9437" s="4">
        <v>315253.08191374358</v>
      </c>
      <c r="E9437" t="str">
        <f t="shared" si="294"/>
        <v>Jul</v>
      </c>
      <c r="F9437" t="str">
        <f t="shared" si="295"/>
        <v>2015</v>
      </c>
    </row>
    <row r="9438" spans="1:6" x14ac:dyDescent="0.25">
      <c r="A9438" s="5" t="s">
        <v>250</v>
      </c>
      <c r="B9438" s="3" t="s">
        <v>232</v>
      </c>
      <c r="C9438" s="3" t="s">
        <v>59</v>
      </c>
      <c r="D9438" s="4">
        <v>308150.4399246918</v>
      </c>
      <c r="E9438" t="str">
        <f t="shared" si="294"/>
        <v>Aug</v>
      </c>
      <c r="F9438" t="str">
        <f t="shared" si="295"/>
        <v>2015</v>
      </c>
    </row>
    <row r="9439" spans="1:6" x14ac:dyDescent="0.25">
      <c r="A9439" s="5" t="s">
        <v>250</v>
      </c>
      <c r="B9439" s="3" t="s">
        <v>232</v>
      </c>
      <c r="C9439" s="3" t="s">
        <v>60</v>
      </c>
      <c r="D9439" s="4">
        <v>297694.05536917463</v>
      </c>
      <c r="E9439" t="str">
        <f t="shared" si="294"/>
        <v>Sep</v>
      </c>
      <c r="F9439" t="str">
        <f t="shared" si="295"/>
        <v>2015</v>
      </c>
    </row>
    <row r="9440" spans="1:6" x14ac:dyDescent="0.25">
      <c r="A9440" s="5" t="s">
        <v>250</v>
      </c>
      <c r="B9440" s="3" t="s">
        <v>232</v>
      </c>
      <c r="C9440" s="3" t="s">
        <v>61</v>
      </c>
      <c r="D9440" s="4">
        <v>287751.44044182095</v>
      </c>
      <c r="E9440" t="str">
        <f t="shared" si="294"/>
        <v>Oct</v>
      </c>
      <c r="F9440" t="str">
        <f t="shared" si="295"/>
        <v>2015</v>
      </c>
    </row>
    <row r="9441" spans="1:6" x14ac:dyDescent="0.25">
      <c r="A9441" s="5" t="s">
        <v>250</v>
      </c>
      <c r="B9441" s="3" t="s">
        <v>232</v>
      </c>
      <c r="C9441" s="3" t="s">
        <v>62</v>
      </c>
      <c r="D9441" s="4">
        <v>278252.19129846059</v>
      </c>
      <c r="E9441" t="str">
        <f t="shared" si="294"/>
        <v>Nov</v>
      </c>
      <c r="F9441" t="str">
        <f t="shared" si="295"/>
        <v>2015</v>
      </c>
    </row>
    <row r="9442" spans="1:6" x14ac:dyDescent="0.25">
      <c r="A9442" s="5" t="s">
        <v>250</v>
      </c>
      <c r="B9442" s="3" t="s">
        <v>232</v>
      </c>
      <c r="C9442" s="3" t="s">
        <v>63</v>
      </c>
      <c r="D9442" s="4">
        <v>269246.85035358666</v>
      </c>
      <c r="E9442" t="str">
        <f t="shared" si="294"/>
        <v>Dec</v>
      </c>
      <c r="F9442" t="str">
        <f t="shared" si="295"/>
        <v>2015</v>
      </c>
    </row>
    <row r="9443" spans="1:6" x14ac:dyDescent="0.25">
      <c r="A9443" s="5" t="s">
        <v>250</v>
      </c>
      <c r="B9443" s="3" t="s">
        <v>232</v>
      </c>
      <c r="C9443" s="3" t="s">
        <v>64</v>
      </c>
      <c r="D9443" s="4">
        <v>260707.31829327121</v>
      </c>
      <c r="E9443" t="str">
        <f t="shared" si="294"/>
        <v>Jan</v>
      </c>
      <c r="F9443" t="str">
        <f t="shared" si="295"/>
        <v>2016</v>
      </c>
    </row>
    <row r="9444" spans="1:6" x14ac:dyDescent="0.25">
      <c r="A9444" s="5" t="s">
        <v>250</v>
      </c>
      <c r="B9444" s="3" t="s">
        <v>232</v>
      </c>
      <c r="C9444" s="3" t="s">
        <v>65</v>
      </c>
      <c r="D9444" s="4">
        <v>252676.88494561391</v>
      </c>
      <c r="E9444" t="str">
        <f t="shared" si="294"/>
        <v>Feb</v>
      </c>
      <c r="F9444" t="str">
        <f t="shared" si="295"/>
        <v>2016</v>
      </c>
    </row>
    <row r="9445" spans="1:6" x14ac:dyDescent="0.25">
      <c r="A9445" s="5" t="s">
        <v>250</v>
      </c>
      <c r="B9445" s="3" t="s">
        <v>232</v>
      </c>
      <c r="C9445" s="3" t="s">
        <v>66</v>
      </c>
      <c r="D9445" s="4">
        <v>244867.53901688533</v>
      </c>
      <c r="E9445" t="str">
        <f t="shared" si="294"/>
        <v>Mar</v>
      </c>
      <c r="F9445" t="str">
        <f t="shared" si="295"/>
        <v>2016</v>
      </c>
    </row>
    <row r="9446" spans="1:6" x14ac:dyDescent="0.25">
      <c r="A9446" s="5" t="s">
        <v>250</v>
      </c>
      <c r="B9446" s="3" t="s">
        <v>232</v>
      </c>
      <c r="C9446" s="3" t="s">
        <v>67</v>
      </c>
      <c r="D9446" s="4">
        <v>237524.47682007874</v>
      </c>
      <c r="E9446" t="str">
        <f t="shared" si="294"/>
        <v>Apr</v>
      </c>
      <c r="F9446" t="str">
        <f t="shared" si="295"/>
        <v>2016</v>
      </c>
    </row>
    <row r="9447" spans="1:6" x14ac:dyDescent="0.25">
      <c r="A9447" s="5" t="s">
        <v>250</v>
      </c>
      <c r="B9447" s="3" t="s">
        <v>232</v>
      </c>
      <c r="C9447" s="3" t="s">
        <v>68</v>
      </c>
      <c r="D9447" s="4">
        <v>230613.39902656979</v>
      </c>
      <c r="E9447" t="str">
        <f t="shared" si="294"/>
        <v>May</v>
      </c>
      <c r="F9447" t="str">
        <f t="shared" si="295"/>
        <v>2016</v>
      </c>
    </row>
    <row r="9448" spans="1:6" x14ac:dyDescent="0.25">
      <c r="A9448" s="5" t="s">
        <v>250</v>
      </c>
      <c r="B9448" s="3" t="s">
        <v>232</v>
      </c>
      <c r="C9448" s="3" t="s">
        <v>69</v>
      </c>
      <c r="D9448" s="4">
        <v>223955.56912504931</v>
      </c>
      <c r="E9448" t="str">
        <f t="shared" si="294"/>
        <v>Jun</v>
      </c>
      <c r="F9448" t="str">
        <f t="shared" si="295"/>
        <v>2016</v>
      </c>
    </row>
    <row r="9449" spans="1:6" x14ac:dyDescent="0.25">
      <c r="A9449" s="5" t="s">
        <v>250</v>
      </c>
      <c r="B9449" s="3" t="s">
        <v>232</v>
      </c>
      <c r="C9449" s="3" t="s">
        <v>70</v>
      </c>
      <c r="D9449" s="4">
        <v>217460.24510752049</v>
      </c>
      <c r="E9449" t="str">
        <f t="shared" si="294"/>
        <v>Jul</v>
      </c>
      <c r="F9449" t="str">
        <f t="shared" si="295"/>
        <v>2016</v>
      </c>
    </row>
    <row r="9450" spans="1:6" x14ac:dyDescent="0.25">
      <c r="A9450" s="5" t="s">
        <v>250</v>
      </c>
      <c r="B9450" s="3" t="s">
        <v>232</v>
      </c>
      <c r="C9450" s="3" t="s">
        <v>71</v>
      </c>
      <c r="D9450" s="4">
        <v>207524.59347260324</v>
      </c>
      <c r="E9450" t="str">
        <f t="shared" si="294"/>
        <v>Aug</v>
      </c>
      <c r="F9450" t="str">
        <f t="shared" si="295"/>
        <v>2016</v>
      </c>
    </row>
    <row r="9451" spans="1:6" x14ac:dyDescent="0.25">
      <c r="A9451" s="5" t="s">
        <v>250</v>
      </c>
      <c r="B9451" s="3" t="s">
        <v>232</v>
      </c>
      <c r="C9451" s="3" t="s">
        <v>72</v>
      </c>
      <c r="D9451" s="4">
        <v>201678.93666214606</v>
      </c>
      <c r="E9451" t="str">
        <f t="shared" si="294"/>
        <v>Sep</v>
      </c>
      <c r="F9451" t="str">
        <f t="shared" si="295"/>
        <v>2016</v>
      </c>
    </row>
    <row r="9452" spans="1:6" x14ac:dyDescent="0.25">
      <c r="A9452" s="5" t="s">
        <v>250</v>
      </c>
      <c r="B9452" s="3" t="s">
        <v>232</v>
      </c>
      <c r="C9452" s="3" t="s">
        <v>73</v>
      </c>
      <c r="D9452" s="4">
        <v>196076.14956132334</v>
      </c>
      <c r="E9452" t="str">
        <f t="shared" si="294"/>
        <v>Oct</v>
      </c>
      <c r="F9452" t="str">
        <f t="shared" si="295"/>
        <v>2016</v>
      </c>
    </row>
    <row r="9453" spans="1:6" x14ac:dyDescent="0.25">
      <c r="A9453" s="5" t="s">
        <v>250</v>
      </c>
      <c r="B9453" s="3" t="s">
        <v>232</v>
      </c>
      <c r="C9453" s="3" t="s">
        <v>74</v>
      </c>
      <c r="D9453" s="4">
        <v>190684.20813516446</v>
      </c>
      <c r="E9453" t="str">
        <f t="shared" si="294"/>
        <v>Nov</v>
      </c>
      <c r="F9453" t="str">
        <f t="shared" si="295"/>
        <v>2016</v>
      </c>
    </row>
    <row r="9454" spans="1:6" x14ac:dyDescent="0.25">
      <c r="A9454" s="5" t="s">
        <v>250</v>
      </c>
      <c r="B9454" s="3" t="s">
        <v>232</v>
      </c>
      <c r="C9454" s="3" t="s">
        <v>75</v>
      </c>
      <c r="D9454" s="4">
        <v>185488.61068252628</v>
      </c>
      <c r="E9454" t="str">
        <f t="shared" si="294"/>
        <v>Dec</v>
      </c>
      <c r="F9454" t="str">
        <f t="shared" si="295"/>
        <v>2016</v>
      </c>
    </row>
    <row r="9455" spans="1:6" x14ac:dyDescent="0.25">
      <c r="A9455" s="5" t="s">
        <v>250</v>
      </c>
      <c r="B9455" s="3" t="s">
        <v>232</v>
      </c>
      <c r="C9455" s="3" t="s">
        <v>76</v>
      </c>
      <c r="D9455" s="4">
        <v>180480.37006009839</v>
      </c>
      <c r="E9455" t="str">
        <f t="shared" si="294"/>
        <v>Jan</v>
      </c>
      <c r="F9455" t="str">
        <f t="shared" si="295"/>
        <v>2017</v>
      </c>
    </row>
    <row r="9456" spans="1:6" x14ac:dyDescent="0.25">
      <c r="A9456" s="5" t="s">
        <v>250</v>
      </c>
      <c r="B9456" s="3" t="s">
        <v>232</v>
      </c>
      <c r="C9456" s="3" t="s">
        <v>77</v>
      </c>
      <c r="D9456" s="4">
        <v>175751.36494251527</v>
      </c>
      <c r="E9456" t="str">
        <f t="shared" si="294"/>
        <v>Feb</v>
      </c>
      <c r="F9456" t="str">
        <f t="shared" si="295"/>
        <v>2017</v>
      </c>
    </row>
    <row r="9457" spans="1:6" x14ac:dyDescent="0.25">
      <c r="A9457" s="5" t="s">
        <v>250</v>
      </c>
      <c r="B9457" s="3" t="s">
        <v>232</v>
      </c>
      <c r="C9457" s="3" t="s">
        <v>78</v>
      </c>
      <c r="D9457" s="4">
        <v>170981.04684751513</v>
      </c>
      <c r="E9457" t="str">
        <f t="shared" si="294"/>
        <v>Mar</v>
      </c>
      <c r="F9457" t="str">
        <f t="shared" si="295"/>
        <v>2017</v>
      </c>
    </row>
    <row r="9458" spans="1:6" x14ac:dyDescent="0.25">
      <c r="A9458" s="5" t="s">
        <v>250</v>
      </c>
      <c r="B9458" s="3" t="s">
        <v>232</v>
      </c>
      <c r="C9458" s="3" t="s">
        <v>79</v>
      </c>
      <c r="D9458" s="4">
        <v>166468.93359987333</v>
      </c>
      <c r="E9458" t="str">
        <f t="shared" si="294"/>
        <v>Apr</v>
      </c>
      <c r="F9458" t="str">
        <f t="shared" si="295"/>
        <v>2017</v>
      </c>
    </row>
    <row r="9459" spans="1:6" x14ac:dyDescent="0.25">
      <c r="A9459" s="5" t="s">
        <v>250</v>
      </c>
      <c r="B9459" s="3" t="s">
        <v>232</v>
      </c>
      <c r="C9459" s="3" t="s">
        <v>80</v>
      </c>
      <c r="D9459" s="4">
        <v>162100.81309965369</v>
      </c>
      <c r="E9459" t="str">
        <f t="shared" si="294"/>
        <v>May</v>
      </c>
      <c r="F9459" t="str">
        <f t="shared" si="295"/>
        <v>2017</v>
      </c>
    </row>
    <row r="9460" spans="1:6" x14ac:dyDescent="0.25">
      <c r="A9460" s="5" t="s">
        <v>250</v>
      </c>
      <c r="B9460" s="3" t="s">
        <v>232</v>
      </c>
      <c r="C9460" s="3" t="s">
        <v>81</v>
      </c>
      <c r="D9460" s="4">
        <v>157873.98255091527</v>
      </c>
      <c r="E9460" t="str">
        <f t="shared" si="294"/>
        <v>Jun</v>
      </c>
      <c r="F9460" t="str">
        <f t="shared" si="295"/>
        <v>2017</v>
      </c>
    </row>
    <row r="9461" spans="1:6" x14ac:dyDescent="0.25">
      <c r="A9461" s="5" t="s">
        <v>250</v>
      </c>
      <c r="B9461" s="3" t="s">
        <v>232</v>
      </c>
      <c r="C9461" s="3" t="s">
        <v>82</v>
      </c>
      <c r="D9461" s="4">
        <v>153777.89898582737</v>
      </c>
      <c r="E9461" t="str">
        <f t="shared" si="294"/>
        <v>Jul</v>
      </c>
      <c r="F9461" t="str">
        <f t="shared" si="295"/>
        <v>2017</v>
      </c>
    </row>
    <row r="9462" spans="1:6" x14ac:dyDescent="0.25">
      <c r="A9462" s="5" t="s">
        <v>250</v>
      </c>
      <c r="B9462" s="3" t="s">
        <v>232</v>
      </c>
      <c r="C9462" s="3" t="s">
        <v>83</v>
      </c>
      <c r="D9462" s="4">
        <v>149806.24635449378</v>
      </c>
      <c r="E9462" t="str">
        <f t="shared" si="294"/>
        <v>Aug</v>
      </c>
      <c r="F9462" t="str">
        <f t="shared" si="295"/>
        <v>2017</v>
      </c>
    </row>
    <row r="9463" spans="1:6" x14ac:dyDescent="0.25">
      <c r="A9463" s="5" t="s">
        <v>250</v>
      </c>
      <c r="B9463" s="3" t="s">
        <v>232</v>
      </c>
      <c r="C9463" s="3" t="s">
        <v>84</v>
      </c>
      <c r="D9463" s="4">
        <v>145952.53817771596</v>
      </c>
      <c r="E9463" t="str">
        <f t="shared" si="294"/>
        <v>Sep</v>
      </c>
      <c r="F9463" t="str">
        <f t="shared" si="295"/>
        <v>2017</v>
      </c>
    </row>
    <row r="9464" spans="1:6" x14ac:dyDescent="0.25">
      <c r="A9464" s="5" t="s">
        <v>250</v>
      </c>
      <c r="B9464" s="3" t="s">
        <v>232</v>
      </c>
      <c r="C9464" s="3" t="s">
        <v>85</v>
      </c>
      <c r="D9464" s="4">
        <v>142211.58054245927</v>
      </c>
      <c r="E9464" t="str">
        <f t="shared" si="294"/>
        <v>Oct</v>
      </c>
      <c r="F9464" t="str">
        <f t="shared" si="295"/>
        <v>2017</v>
      </c>
    </row>
    <row r="9465" spans="1:6" x14ac:dyDescent="0.25">
      <c r="A9465" s="5" t="s">
        <v>250</v>
      </c>
      <c r="B9465" s="3" t="s">
        <v>232</v>
      </c>
      <c r="C9465" s="3" t="s">
        <v>86</v>
      </c>
      <c r="D9465" s="4">
        <v>138583.07330047636</v>
      </c>
      <c r="E9465" t="str">
        <f t="shared" si="294"/>
        <v>Nov</v>
      </c>
      <c r="F9465" t="str">
        <f t="shared" si="295"/>
        <v>2017</v>
      </c>
    </row>
    <row r="9466" spans="1:6" x14ac:dyDescent="0.25">
      <c r="A9466" s="5" t="s">
        <v>250</v>
      </c>
      <c r="B9466" s="3" t="s">
        <v>232</v>
      </c>
      <c r="C9466" s="3" t="s">
        <v>87</v>
      </c>
      <c r="D9466" s="4">
        <v>135055.49066088401</v>
      </c>
      <c r="E9466" t="str">
        <f t="shared" si="294"/>
        <v>Dec</v>
      </c>
      <c r="F9466" t="str">
        <f t="shared" si="295"/>
        <v>2017</v>
      </c>
    </row>
    <row r="9467" spans="1:6" x14ac:dyDescent="0.25">
      <c r="A9467" s="5" t="s">
        <v>250</v>
      </c>
      <c r="B9467" s="3" t="s">
        <v>232</v>
      </c>
      <c r="C9467" s="3" t="s">
        <v>88</v>
      </c>
      <c r="D9467" s="4">
        <v>131627.68020505414</v>
      </c>
      <c r="E9467" t="str">
        <f t="shared" si="294"/>
        <v>Jan</v>
      </c>
      <c r="F9467" t="str">
        <f t="shared" si="295"/>
        <v>2018</v>
      </c>
    </row>
    <row r="9468" spans="1:6" x14ac:dyDescent="0.25">
      <c r="A9468" s="5" t="s">
        <v>250</v>
      </c>
      <c r="B9468" s="3" t="s">
        <v>232</v>
      </c>
      <c r="C9468" s="3" t="s">
        <v>89</v>
      </c>
      <c r="D9468" s="4">
        <v>128393.60174109385</v>
      </c>
      <c r="E9468" t="str">
        <f t="shared" si="294"/>
        <v>Feb</v>
      </c>
      <c r="F9468" t="str">
        <f t="shared" si="295"/>
        <v>2018</v>
      </c>
    </row>
    <row r="9469" spans="1:6" x14ac:dyDescent="0.25">
      <c r="A9469" s="5" t="s">
        <v>250</v>
      </c>
      <c r="B9469" s="3" t="s">
        <v>232</v>
      </c>
      <c r="C9469" s="3" t="s">
        <v>90</v>
      </c>
      <c r="D9469" s="4">
        <v>125057.62639175588</v>
      </c>
      <c r="E9469" t="str">
        <f t="shared" si="294"/>
        <v>Mar</v>
      </c>
      <c r="F9469" t="str">
        <f t="shared" si="295"/>
        <v>2018</v>
      </c>
    </row>
    <row r="9470" spans="1:6" x14ac:dyDescent="0.25">
      <c r="A9470" s="5" t="s">
        <v>250</v>
      </c>
      <c r="B9470" s="3" t="s">
        <v>232</v>
      </c>
      <c r="C9470" s="3" t="s">
        <v>91</v>
      </c>
      <c r="D9470" s="4">
        <v>121906.85105855897</v>
      </c>
      <c r="E9470" t="str">
        <f t="shared" si="294"/>
        <v>Apr</v>
      </c>
      <c r="F9470" t="str">
        <f t="shared" si="295"/>
        <v>2018</v>
      </c>
    </row>
    <row r="9471" spans="1:6" x14ac:dyDescent="0.25">
      <c r="A9471" s="5" t="s">
        <v>250</v>
      </c>
      <c r="B9471" s="3" t="s">
        <v>232</v>
      </c>
      <c r="C9471" s="3" t="s">
        <v>92</v>
      </c>
      <c r="D9471" s="4">
        <v>118847.79958733835</v>
      </c>
      <c r="E9471" t="str">
        <f t="shared" si="294"/>
        <v>May</v>
      </c>
      <c r="F9471" t="str">
        <f t="shared" si="295"/>
        <v>2018</v>
      </c>
    </row>
    <row r="9472" spans="1:6" x14ac:dyDescent="0.25">
      <c r="A9472" s="5" t="s">
        <v>250</v>
      </c>
      <c r="B9472" s="3" t="s">
        <v>232</v>
      </c>
      <c r="C9472" s="3" t="s">
        <v>93</v>
      </c>
      <c r="D9472" s="4">
        <v>115872.98620850427</v>
      </c>
      <c r="E9472" t="str">
        <f t="shared" si="294"/>
        <v>Jun</v>
      </c>
      <c r="F9472" t="str">
        <f t="shared" si="295"/>
        <v>2018</v>
      </c>
    </row>
    <row r="9473" spans="1:6" x14ac:dyDescent="0.25">
      <c r="A9473" s="5" t="s">
        <v>250</v>
      </c>
      <c r="B9473" s="3" t="s">
        <v>232</v>
      </c>
      <c r="C9473" s="3" t="s">
        <v>94</v>
      </c>
      <c r="D9473" s="4">
        <v>112983.97060305557</v>
      </c>
      <c r="E9473" t="str">
        <f t="shared" si="294"/>
        <v>Jul</v>
      </c>
      <c r="F9473" t="str">
        <f t="shared" si="295"/>
        <v>2018</v>
      </c>
    </row>
    <row r="9474" spans="1:6" x14ac:dyDescent="0.25">
      <c r="A9474" s="5" t="s">
        <v>250</v>
      </c>
      <c r="B9474" s="3" t="s">
        <v>232</v>
      </c>
      <c r="C9474" s="3" t="s">
        <v>95</v>
      </c>
      <c r="D9474" s="4">
        <v>110177.12654241105</v>
      </c>
      <c r="E9474" t="str">
        <f t="shared" si="294"/>
        <v>Aug</v>
      </c>
      <c r="F9474" t="str">
        <f t="shared" si="295"/>
        <v>2018</v>
      </c>
    </row>
    <row r="9475" spans="1:6" x14ac:dyDescent="0.25">
      <c r="A9475" s="5" t="s">
        <v>250</v>
      </c>
      <c r="B9475" s="3" t="s">
        <v>232</v>
      </c>
      <c r="C9475" s="3" t="s">
        <v>96</v>
      </c>
      <c r="D9475" s="4">
        <v>107455.47757587157</v>
      </c>
      <c r="E9475" t="str">
        <f t="shared" ref="E9475:E9538" si="296">MID(C9475,1,3)</f>
        <v>Sep</v>
      </c>
      <c r="F9475" t="str">
        <f t="shared" ref="F9475:F9538" si="297">MID(C9475,5,4)</f>
        <v>2018</v>
      </c>
    </row>
    <row r="9476" spans="1:6" x14ac:dyDescent="0.25">
      <c r="A9476" s="5" t="s">
        <v>250</v>
      </c>
      <c r="B9476" s="3" t="s">
        <v>232</v>
      </c>
      <c r="C9476" s="3" t="s">
        <v>97</v>
      </c>
      <c r="D9476" s="4">
        <v>104810.06017979892</v>
      </c>
      <c r="E9476" t="str">
        <f t="shared" si="296"/>
        <v>Oct</v>
      </c>
      <c r="F9476" t="str">
        <f t="shared" si="297"/>
        <v>2018</v>
      </c>
    </row>
    <row r="9477" spans="1:6" x14ac:dyDescent="0.25">
      <c r="A9477" s="5" t="s">
        <v>250</v>
      </c>
      <c r="B9477" s="3" t="s">
        <v>232</v>
      </c>
      <c r="C9477" s="3" t="s">
        <v>98</v>
      </c>
      <c r="D9477" s="4">
        <v>102249.45826846999</v>
      </c>
      <c r="E9477" t="str">
        <f t="shared" si="296"/>
        <v>Nov</v>
      </c>
      <c r="F9477" t="str">
        <f t="shared" si="297"/>
        <v>2018</v>
      </c>
    </row>
    <row r="9478" spans="1:6" x14ac:dyDescent="0.25">
      <c r="A9478" s="5" t="s">
        <v>250</v>
      </c>
      <c r="B9478" s="3" t="s">
        <v>232</v>
      </c>
      <c r="C9478" s="3" t="s">
        <v>99</v>
      </c>
      <c r="D9478" s="4">
        <v>99764.308355176036</v>
      </c>
      <c r="E9478" t="str">
        <f t="shared" si="296"/>
        <v>Dec</v>
      </c>
      <c r="F9478" t="str">
        <f t="shared" si="297"/>
        <v>2018</v>
      </c>
    </row>
    <row r="9479" spans="1:6" x14ac:dyDescent="0.25">
      <c r="A9479" s="5" t="s">
        <v>250</v>
      </c>
      <c r="B9479" s="3" t="s">
        <v>232</v>
      </c>
      <c r="C9479" s="3" t="s">
        <v>100</v>
      </c>
      <c r="D9479" s="4">
        <v>97352.340996918589</v>
      </c>
      <c r="E9479" t="str">
        <f t="shared" si="296"/>
        <v>Jan</v>
      </c>
      <c r="F9479" t="str">
        <f t="shared" si="297"/>
        <v>2019</v>
      </c>
    </row>
    <row r="9480" spans="1:6" x14ac:dyDescent="0.25">
      <c r="A9480" s="5" t="s">
        <v>250</v>
      </c>
      <c r="B9480" s="3" t="s">
        <v>232</v>
      </c>
      <c r="C9480" s="3" t="s">
        <v>101</v>
      </c>
      <c r="D9480" s="4">
        <v>95106.895119525667</v>
      </c>
      <c r="E9480" t="str">
        <f t="shared" si="296"/>
        <v>Feb</v>
      </c>
      <c r="F9480" t="str">
        <f t="shared" si="297"/>
        <v>2019</v>
      </c>
    </row>
    <row r="9481" spans="1:6" x14ac:dyDescent="0.25">
      <c r="A9481" s="5" t="s">
        <v>250</v>
      </c>
      <c r="B9481" s="3" t="s">
        <v>232</v>
      </c>
      <c r="C9481" s="3" t="s">
        <v>102</v>
      </c>
      <c r="D9481" s="4">
        <v>92774.386047592678</v>
      </c>
      <c r="E9481" t="str">
        <f t="shared" si="296"/>
        <v>Mar</v>
      </c>
      <c r="F9481" t="str">
        <f t="shared" si="297"/>
        <v>2019</v>
      </c>
    </row>
    <row r="9482" spans="1:6" x14ac:dyDescent="0.25">
      <c r="A9482" s="5" t="s">
        <v>250</v>
      </c>
      <c r="B9482" s="3" t="s">
        <v>232</v>
      </c>
      <c r="C9482" s="3" t="s">
        <v>103</v>
      </c>
      <c r="D9482" s="4">
        <v>90597.44026118725</v>
      </c>
      <c r="E9482" t="str">
        <f t="shared" si="296"/>
        <v>Apr</v>
      </c>
      <c r="F9482" t="str">
        <f t="shared" si="297"/>
        <v>2019</v>
      </c>
    </row>
    <row r="9483" spans="1:6" x14ac:dyDescent="0.25">
      <c r="A9483" s="5" t="s">
        <v>250</v>
      </c>
      <c r="B9483" s="3" t="s">
        <v>232</v>
      </c>
      <c r="C9483" s="3" t="s">
        <v>104</v>
      </c>
      <c r="D9483" s="4">
        <v>88499.082990014023</v>
      </c>
      <c r="E9483" t="str">
        <f t="shared" si="296"/>
        <v>May</v>
      </c>
      <c r="F9483" t="str">
        <f t="shared" si="297"/>
        <v>2019</v>
      </c>
    </row>
    <row r="9484" spans="1:6" x14ac:dyDescent="0.25">
      <c r="A9484" s="5" t="s">
        <v>250</v>
      </c>
      <c r="B9484" s="3" t="s">
        <v>232</v>
      </c>
      <c r="C9484" s="3" t="s">
        <v>105</v>
      </c>
      <c r="D9484" s="4">
        <v>86477.333914926392</v>
      </c>
      <c r="E9484" t="str">
        <f t="shared" si="296"/>
        <v>Jun</v>
      </c>
      <c r="F9484" t="str">
        <f t="shared" si="297"/>
        <v>2019</v>
      </c>
    </row>
    <row r="9485" spans="1:6" x14ac:dyDescent="0.25">
      <c r="A9485" s="5" t="s">
        <v>250</v>
      </c>
      <c r="B9485" s="3" t="s">
        <v>232</v>
      </c>
      <c r="C9485" s="3" t="s">
        <v>106</v>
      </c>
      <c r="D9485" s="4">
        <v>84529.799887514964</v>
      </c>
      <c r="E9485" t="str">
        <f t="shared" si="296"/>
        <v>Jul</v>
      </c>
      <c r="F9485" t="str">
        <f t="shared" si="297"/>
        <v>2019</v>
      </c>
    </row>
    <row r="9486" spans="1:6" x14ac:dyDescent="0.25">
      <c r="A9486" s="5" t="s">
        <v>250</v>
      </c>
      <c r="B9486" s="3" t="s">
        <v>232</v>
      </c>
      <c r="C9486" s="3" t="s">
        <v>107</v>
      </c>
      <c r="D9486" s="4">
        <v>82656.980156643956</v>
      </c>
      <c r="E9486" t="str">
        <f t="shared" si="296"/>
        <v>Aug</v>
      </c>
      <c r="F9486" t="str">
        <f t="shared" si="297"/>
        <v>2019</v>
      </c>
    </row>
    <row r="9487" spans="1:6" x14ac:dyDescent="0.25">
      <c r="A9487" s="5" t="s">
        <v>250</v>
      </c>
      <c r="B9487" s="3" t="s">
        <v>232</v>
      </c>
      <c r="C9487" s="3" t="s">
        <v>108</v>
      </c>
      <c r="D9487" s="4">
        <v>80854.392401891746</v>
      </c>
      <c r="E9487" t="str">
        <f t="shared" si="296"/>
        <v>Sep</v>
      </c>
      <c r="F9487" t="str">
        <f t="shared" si="297"/>
        <v>2019</v>
      </c>
    </row>
    <row r="9488" spans="1:6" x14ac:dyDescent="0.25">
      <c r="A9488" s="5" t="s">
        <v>250</v>
      </c>
      <c r="B9488" s="3" t="s">
        <v>232</v>
      </c>
      <c r="C9488" s="3" t="s">
        <v>109</v>
      </c>
      <c r="D9488" s="4">
        <v>79121.251203629305</v>
      </c>
      <c r="E9488" t="str">
        <f t="shared" si="296"/>
        <v>Oct</v>
      </c>
      <c r="F9488" t="str">
        <f t="shared" si="297"/>
        <v>2019</v>
      </c>
    </row>
    <row r="9489" spans="1:6" x14ac:dyDescent="0.25">
      <c r="A9489" s="5" t="s">
        <v>250</v>
      </c>
      <c r="B9489" s="3" t="s">
        <v>232</v>
      </c>
      <c r="C9489" s="3" t="s">
        <v>110</v>
      </c>
      <c r="D9489" s="4">
        <v>77455.833720206225</v>
      </c>
      <c r="E9489" t="str">
        <f t="shared" si="296"/>
        <v>Nov</v>
      </c>
      <c r="F9489" t="str">
        <f t="shared" si="297"/>
        <v>2019</v>
      </c>
    </row>
    <row r="9490" spans="1:6" x14ac:dyDescent="0.25">
      <c r="A9490" s="5" t="s">
        <v>250</v>
      </c>
      <c r="B9490" s="3" t="s">
        <v>232</v>
      </c>
      <c r="C9490" s="3" t="s">
        <v>111</v>
      </c>
      <c r="D9490" s="4">
        <v>75858.94476664628</v>
      </c>
      <c r="E9490" t="str">
        <f t="shared" si="296"/>
        <v>Dec</v>
      </c>
      <c r="F9490" t="str">
        <f t="shared" si="297"/>
        <v>2019</v>
      </c>
    </row>
    <row r="9491" spans="1:6" x14ac:dyDescent="0.25">
      <c r="A9491" s="5" t="s">
        <v>250</v>
      </c>
      <c r="B9491" s="3" t="s">
        <v>232</v>
      </c>
      <c r="C9491" s="3" t="s">
        <v>112</v>
      </c>
      <c r="D9491" s="4">
        <v>74323.523344929912</v>
      </c>
      <c r="E9491" t="str">
        <f t="shared" si="296"/>
        <v>Jan</v>
      </c>
      <c r="F9491" t="str">
        <f t="shared" si="297"/>
        <v>2020</v>
      </c>
    </row>
    <row r="9492" spans="1:6" x14ac:dyDescent="0.25">
      <c r="A9492" s="5" t="s">
        <v>250</v>
      </c>
      <c r="B9492" s="3" t="s">
        <v>232</v>
      </c>
      <c r="C9492" s="3" t="s">
        <v>113</v>
      </c>
      <c r="D9492" s="4">
        <v>72921.349688410875</v>
      </c>
      <c r="E9492" t="str">
        <f t="shared" si="296"/>
        <v>Feb</v>
      </c>
      <c r="F9492" t="str">
        <f t="shared" si="297"/>
        <v>2020</v>
      </c>
    </row>
    <row r="9493" spans="1:6" x14ac:dyDescent="0.25">
      <c r="A9493" s="5" t="s">
        <v>250</v>
      </c>
      <c r="B9493" s="3" t="s">
        <v>232</v>
      </c>
      <c r="C9493" s="3" t="s">
        <v>114</v>
      </c>
      <c r="D9493" s="4">
        <v>71433.235673012401</v>
      </c>
      <c r="E9493" t="str">
        <f t="shared" si="296"/>
        <v>Mar</v>
      </c>
      <c r="F9493" t="str">
        <f t="shared" si="297"/>
        <v>2020</v>
      </c>
    </row>
    <row r="9494" spans="1:6" x14ac:dyDescent="0.25">
      <c r="A9494" s="5" t="s">
        <v>250</v>
      </c>
      <c r="B9494" s="3" t="s">
        <v>232</v>
      </c>
      <c r="C9494" s="3" t="s">
        <v>115</v>
      </c>
      <c r="D9494" s="4">
        <v>70065.612127453642</v>
      </c>
      <c r="E9494" t="str">
        <f t="shared" si="296"/>
        <v>Apr</v>
      </c>
      <c r="F9494" t="str">
        <f t="shared" si="297"/>
        <v>2020</v>
      </c>
    </row>
    <row r="9495" spans="1:6" x14ac:dyDescent="0.25">
      <c r="A9495" s="5" t="s">
        <v>250</v>
      </c>
      <c r="B9495" s="3" t="s">
        <v>232</v>
      </c>
      <c r="C9495" s="3" t="s">
        <v>116</v>
      </c>
      <c r="D9495" s="4">
        <v>68742.955865316195</v>
      </c>
      <c r="E9495" t="str">
        <f t="shared" si="296"/>
        <v>May</v>
      </c>
      <c r="F9495" t="str">
        <f t="shared" si="297"/>
        <v>2020</v>
      </c>
    </row>
    <row r="9496" spans="1:6" x14ac:dyDescent="0.25">
      <c r="A9496" s="5" t="s">
        <v>250</v>
      </c>
      <c r="B9496" s="3" t="s">
        <v>232</v>
      </c>
      <c r="C9496" s="3" t="s">
        <v>117</v>
      </c>
      <c r="D9496" s="4">
        <v>67467.209537847055</v>
      </c>
      <c r="E9496" t="str">
        <f t="shared" si="296"/>
        <v>Jun</v>
      </c>
      <c r="F9496" t="str">
        <f t="shared" si="297"/>
        <v>2020</v>
      </c>
    </row>
    <row r="9497" spans="1:6" x14ac:dyDescent="0.25">
      <c r="A9497" s="5" t="s">
        <v>250</v>
      </c>
      <c r="B9497" s="3" t="s">
        <v>232</v>
      </c>
      <c r="C9497" s="3" t="s">
        <v>118</v>
      </c>
      <c r="D9497" s="4">
        <v>66223.266861711876</v>
      </c>
      <c r="E9497" t="str">
        <f t="shared" si="296"/>
        <v>Jul</v>
      </c>
      <c r="F9497" t="str">
        <f t="shared" si="297"/>
        <v>2020</v>
      </c>
    </row>
    <row r="9498" spans="1:6" x14ac:dyDescent="0.25">
      <c r="A9498" s="5" t="s">
        <v>250</v>
      </c>
      <c r="B9498" s="3" t="s">
        <v>232</v>
      </c>
      <c r="C9498" s="3" t="s">
        <v>119</v>
      </c>
      <c r="D9498" s="4">
        <v>59258.216904344314</v>
      </c>
      <c r="E9498" t="str">
        <f t="shared" si="296"/>
        <v>Aug</v>
      </c>
      <c r="F9498" t="str">
        <f t="shared" si="297"/>
        <v>2020</v>
      </c>
    </row>
    <row r="9499" spans="1:6" x14ac:dyDescent="0.25">
      <c r="A9499" s="5" t="s">
        <v>250</v>
      </c>
      <c r="B9499" s="3" t="s">
        <v>232</v>
      </c>
      <c r="C9499" s="3" t="s">
        <v>120</v>
      </c>
      <c r="D9499" s="4">
        <v>58230.80831274778</v>
      </c>
      <c r="E9499" t="str">
        <f t="shared" si="296"/>
        <v>Sep</v>
      </c>
      <c r="F9499" t="str">
        <f t="shared" si="297"/>
        <v>2020</v>
      </c>
    </row>
    <row r="9500" spans="1:6" x14ac:dyDescent="0.25">
      <c r="A9500" s="5" t="s">
        <v>250</v>
      </c>
      <c r="B9500" s="3" t="s">
        <v>232</v>
      </c>
      <c r="C9500" s="3" t="s">
        <v>121</v>
      </c>
      <c r="D9500" s="4">
        <v>57204.918815564713</v>
      </c>
      <c r="E9500" t="str">
        <f t="shared" si="296"/>
        <v>Oct</v>
      </c>
      <c r="F9500" t="str">
        <f t="shared" si="297"/>
        <v>2020</v>
      </c>
    </row>
    <row r="9501" spans="1:6" x14ac:dyDescent="0.25">
      <c r="A9501" s="5" t="s">
        <v>250</v>
      </c>
      <c r="B9501" s="3" t="s">
        <v>232</v>
      </c>
      <c r="C9501" s="3" t="s">
        <v>122</v>
      </c>
      <c r="D9501" s="4">
        <v>56178.614221582837</v>
      </c>
      <c r="E9501" t="str">
        <f t="shared" si="296"/>
        <v>Nov</v>
      </c>
      <c r="F9501" t="str">
        <f t="shared" si="297"/>
        <v>2020</v>
      </c>
    </row>
    <row r="9502" spans="1:6" x14ac:dyDescent="0.25">
      <c r="A9502" s="5" t="s">
        <v>250</v>
      </c>
      <c r="B9502" s="3" t="s">
        <v>232</v>
      </c>
      <c r="C9502" s="3" t="s">
        <v>123</v>
      </c>
      <c r="D9502" s="4">
        <v>55136.579487195377</v>
      </c>
      <c r="E9502" t="str">
        <f t="shared" si="296"/>
        <v>Dec</v>
      </c>
      <c r="F9502" t="str">
        <f t="shared" si="297"/>
        <v>2020</v>
      </c>
    </row>
    <row r="9503" spans="1:6" x14ac:dyDescent="0.25">
      <c r="A9503" s="5" t="s">
        <v>250</v>
      </c>
      <c r="B9503" s="3" t="s">
        <v>232</v>
      </c>
      <c r="C9503" s="3" t="s">
        <v>124</v>
      </c>
      <c r="D9503" s="4">
        <v>54068.055919015707</v>
      </c>
      <c r="E9503" t="str">
        <f t="shared" si="296"/>
        <v>Jan</v>
      </c>
      <c r="F9503" t="str">
        <f t="shared" si="297"/>
        <v>2021</v>
      </c>
    </row>
    <row r="9504" spans="1:6" x14ac:dyDescent="0.25">
      <c r="A9504" s="5" t="s">
        <v>250</v>
      </c>
      <c r="B9504" s="3" t="s">
        <v>232</v>
      </c>
      <c r="C9504" s="3" t="s">
        <v>125</v>
      </c>
      <c r="D9504" s="4">
        <v>53021.516951676815</v>
      </c>
      <c r="E9504" t="str">
        <f t="shared" si="296"/>
        <v>Feb</v>
      </c>
      <c r="F9504" t="str">
        <f t="shared" si="297"/>
        <v>2021</v>
      </c>
    </row>
    <row r="9505" spans="1:6" x14ac:dyDescent="0.25">
      <c r="A9505" s="5" t="s">
        <v>250</v>
      </c>
      <c r="B9505" s="3" t="s">
        <v>232</v>
      </c>
      <c r="C9505" s="3" t="s">
        <v>126</v>
      </c>
      <c r="D9505" s="4">
        <v>51787.294158427154</v>
      </c>
      <c r="E9505" t="str">
        <f t="shared" si="296"/>
        <v>Mar</v>
      </c>
      <c r="F9505" t="str">
        <f t="shared" si="297"/>
        <v>2021</v>
      </c>
    </row>
    <row r="9506" spans="1:6" x14ac:dyDescent="0.25">
      <c r="A9506" s="5" t="s">
        <v>250</v>
      </c>
      <c r="B9506" s="3" t="s">
        <v>232</v>
      </c>
      <c r="C9506" s="3" t="s">
        <v>127</v>
      </c>
      <c r="D9506" s="4">
        <v>50542.138915438089</v>
      </c>
      <c r="E9506" t="str">
        <f t="shared" si="296"/>
        <v>Apr</v>
      </c>
      <c r="F9506" t="str">
        <f t="shared" si="297"/>
        <v>2021</v>
      </c>
    </row>
    <row r="9507" spans="1:6" x14ac:dyDescent="0.25">
      <c r="A9507" s="5" t="s">
        <v>250</v>
      </c>
      <c r="B9507" s="3" t="s">
        <v>232</v>
      </c>
      <c r="C9507" s="3" t="s">
        <v>128</v>
      </c>
      <c r="D9507" s="4">
        <v>49212.914538214027</v>
      </c>
      <c r="E9507" t="str">
        <f t="shared" si="296"/>
        <v>May</v>
      </c>
      <c r="F9507" t="str">
        <f t="shared" si="297"/>
        <v>2021</v>
      </c>
    </row>
    <row r="9508" spans="1:6" x14ac:dyDescent="0.25">
      <c r="A9508" s="5" t="s">
        <v>250</v>
      </c>
      <c r="B9508" s="3" t="s">
        <v>232</v>
      </c>
      <c r="C9508" s="3" t="s">
        <v>129</v>
      </c>
      <c r="D9508" s="4">
        <v>47778.202516878446</v>
      </c>
      <c r="E9508" t="str">
        <f t="shared" si="296"/>
        <v>Jun</v>
      </c>
      <c r="F9508" t="str">
        <f t="shared" si="297"/>
        <v>2021</v>
      </c>
    </row>
    <row r="9509" spans="1:6" x14ac:dyDescent="0.25">
      <c r="A9509" s="5" t="s">
        <v>250</v>
      </c>
      <c r="B9509" s="3" t="s">
        <v>232</v>
      </c>
      <c r="C9509" s="3" t="s">
        <v>130</v>
      </c>
      <c r="D9509" s="4">
        <v>46208.443505996569</v>
      </c>
      <c r="E9509" t="str">
        <f t="shared" si="296"/>
        <v>Jul</v>
      </c>
      <c r="F9509" t="str">
        <f t="shared" si="297"/>
        <v>2021</v>
      </c>
    </row>
    <row r="9510" spans="1:6" x14ac:dyDescent="0.25">
      <c r="A9510" s="5" t="s">
        <v>250</v>
      </c>
      <c r="B9510" s="3" t="s">
        <v>232</v>
      </c>
      <c r="C9510" s="3" t="s">
        <v>131</v>
      </c>
      <c r="D9510" s="4">
        <v>27382.99293075041</v>
      </c>
      <c r="E9510" t="str">
        <f t="shared" si="296"/>
        <v>Aug</v>
      </c>
      <c r="F9510" t="str">
        <f t="shared" si="297"/>
        <v>2021</v>
      </c>
    </row>
    <row r="9511" spans="1:6" x14ac:dyDescent="0.25">
      <c r="A9511" s="5" t="s">
        <v>250</v>
      </c>
      <c r="B9511" s="3" t="s">
        <v>232</v>
      </c>
      <c r="C9511" s="3" t="s">
        <v>132</v>
      </c>
      <c r="D9511" s="4">
        <v>6107.6160283193922</v>
      </c>
      <c r="E9511" t="str">
        <f t="shared" si="296"/>
        <v>Sep</v>
      </c>
      <c r="F9511" t="str">
        <f t="shared" si="297"/>
        <v>2021</v>
      </c>
    </row>
    <row r="9512" spans="1:6" x14ac:dyDescent="0.25">
      <c r="A9512" s="5" t="s">
        <v>250</v>
      </c>
      <c r="B9512" s="3" t="s">
        <v>232</v>
      </c>
      <c r="C9512" s="3" t="s">
        <v>133</v>
      </c>
      <c r="D9512" s="4">
        <v>5714.0873188347996</v>
      </c>
      <c r="E9512" t="str">
        <f t="shared" si="296"/>
        <v>Oct</v>
      </c>
      <c r="F9512" t="str">
        <f t="shared" si="297"/>
        <v>2021</v>
      </c>
    </row>
    <row r="9513" spans="1:6" x14ac:dyDescent="0.25">
      <c r="A9513" s="5" t="s">
        <v>250</v>
      </c>
      <c r="B9513" s="3" t="s">
        <v>232</v>
      </c>
      <c r="C9513" s="3" t="s">
        <v>134</v>
      </c>
      <c r="D9513" s="4">
        <v>5655.1782561451719</v>
      </c>
      <c r="E9513" t="str">
        <f t="shared" si="296"/>
        <v>Nov</v>
      </c>
      <c r="F9513" t="str">
        <f t="shared" si="297"/>
        <v>2021</v>
      </c>
    </row>
    <row r="9514" spans="1:6" x14ac:dyDescent="0.25">
      <c r="A9514" s="5" t="s">
        <v>250</v>
      </c>
      <c r="B9514" s="3" t="s">
        <v>232</v>
      </c>
      <c r="C9514" s="3" t="s">
        <v>135</v>
      </c>
      <c r="D9514" s="4">
        <v>5597.1129376092968</v>
      </c>
      <c r="E9514" t="str">
        <f t="shared" si="296"/>
        <v>Dec</v>
      </c>
      <c r="F9514" t="str">
        <f t="shared" si="297"/>
        <v>2021</v>
      </c>
    </row>
    <row r="9515" spans="1:6" x14ac:dyDescent="0.25">
      <c r="A9515" s="5" t="s">
        <v>250</v>
      </c>
      <c r="B9515" s="3" t="s">
        <v>232</v>
      </c>
      <c r="C9515" s="3" t="s">
        <v>136</v>
      </c>
      <c r="D9515" s="4">
        <v>5539.7520995296472</v>
      </c>
      <c r="E9515" t="str">
        <f t="shared" si="296"/>
        <v>Jan</v>
      </c>
      <c r="F9515" t="str">
        <f t="shared" si="297"/>
        <v>2022</v>
      </c>
    </row>
    <row r="9516" spans="1:6" x14ac:dyDescent="0.25">
      <c r="A9516" s="5" t="s">
        <v>250</v>
      </c>
      <c r="B9516" s="3" t="s">
        <v>232</v>
      </c>
      <c r="C9516" s="3" t="s">
        <v>137</v>
      </c>
      <c r="D9516" s="4">
        <v>5537.8938322260792</v>
      </c>
      <c r="E9516" t="str">
        <f t="shared" si="296"/>
        <v>Feb</v>
      </c>
      <c r="F9516" t="str">
        <f t="shared" si="297"/>
        <v>2022</v>
      </c>
    </row>
    <row r="9517" spans="1:6" x14ac:dyDescent="0.25">
      <c r="A9517" s="5" t="s">
        <v>250</v>
      </c>
      <c r="B9517" s="3" t="s">
        <v>232</v>
      </c>
      <c r="C9517" s="3" t="s">
        <v>138</v>
      </c>
      <c r="D9517" s="4">
        <v>5426.9436669598481</v>
      </c>
      <c r="E9517" t="str">
        <f t="shared" si="296"/>
        <v>Mar</v>
      </c>
      <c r="F9517" t="str">
        <f t="shared" si="297"/>
        <v>2022</v>
      </c>
    </row>
    <row r="9518" spans="1:6" x14ac:dyDescent="0.25">
      <c r="A9518" s="5" t="s">
        <v>250</v>
      </c>
      <c r="B9518" s="3" t="s">
        <v>232</v>
      </c>
      <c r="C9518" s="3" t="s">
        <v>139</v>
      </c>
      <c r="D9518" s="4">
        <v>5371.2952143543853</v>
      </c>
      <c r="E9518" t="str">
        <f t="shared" si="296"/>
        <v>Apr</v>
      </c>
      <c r="F9518" t="str">
        <f t="shared" si="297"/>
        <v>2022</v>
      </c>
    </row>
    <row r="9519" spans="1:6" x14ac:dyDescent="0.25">
      <c r="A9519" s="5" t="s">
        <v>250</v>
      </c>
      <c r="B9519" s="3" t="s">
        <v>232</v>
      </c>
      <c r="C9519" s="3" t="s">
        <v>140</v>
      </c>
      <c r="D9519" s="4">
        <v>5316.0552231894417</v>
      </c>
      <c r="E9519" t="str">
        <f t="shared" si="296"/>
        <v>May</v>
      </c>
      <c r="F9519" t="str">
        <f t="shared" si="297"/>
        <v>2022</v>
      </c>
    </row>
    <row r="9520" spans="1:6" x14ac:dyDescent="0.25">
      <c r="A9520" s="5" t="s">
        <v>250</v>
      </c>
      <c r="B9520" s="3" t="s">
        <v>232</v>
      </c>
      <c r="C9520" s="3" t="s">
        <v>141</v>
      </c>
      <c r="D9520" s="4">
        <v>5259.2354910753511</v>
      </c>
      <c r="E9520" t="str">
        <f t="shared" si="296"/>
        <v>Jun</v>
      </c>
      <c r="F9520" t="str">
        <f t="shared" si="297"/>
        <v>2022</v>
      </c>
    </row>
    <row r="9521" spans="1:6" x14ac:dyDescent="0.25">
      <c r="A9521" s="5" t="s">
        <v>250</v>
      </c>
      <c r="B9521" s="3" t="s">
        <v>232</v>
      </c>
      <c r="C9521" s="3" t="s">
        <v>142</v>
      </c>
      <c r="D9521" s="4">
        <v>5202.7521187210868</v>
      </c>
      <c r="E9521" t="str">
        <f t="shared" si="296"/>
        <v>Jul</v>
      </c>
      <c r="F9521" t="str">
        <f t="shared" si="297"/>
        <v>2022</v>
      </c>
    </row>
    <row r="9522" spans="1:6" x14ac:dyDescent="0.25">
      <c r="A9522" s="5" t="s">
        <v>250</v>
      </c>
      <c r="B9522" s="3" t="s">
        <v>232</v>
      </c>
      <c r="C9522" s="3" t="s">
        <v>143</v>
      </c>
      <c r="D9522" s="4">
        <v>5143.057974564751</v>
      </c>
      <c r="E9522" t="str">
        <f t="shared" si="296"/>
        <v>Aug</v>
      </c>
      <c r="F9522" t="str">
        <f t="shared" si="297"/>
        <v>2022</v>
      </c>
    </row>
    <row r="9523" spans="1:6" x14ac:dyDescent="0.25">
      <c r="A9523" s="5" t="s">
        <v>250</v>
      </c>
      <c r="B9523" s="3" t="s">
        <v>232</v>
      </c>
      <c r="C9523" s="3" t="s">
        <v>144</v>
      </c>
      <c r="D9523" s="4">
        <v>5083.9073991239029</v>
      </c>
      <c r="E9523" t="str">
        <f t="shared" si="296"/>
        <v>Sep</v>
      </c>
      <c r="F9523" t="str">
        <f t="shared" si="297"/>
        <v>2022</v>
      </c>
    </row>
    <row r="9524" spans="1:6" x14ac:dyDescent="0.25">
      <c r="A9524" s="5" t="s">
        <v>250</v>
      </c>
      <c r="B9524" s="3" t="s">
        <v>232</v>
      </c>
      <c r="C9524" s="3" t="s">
        <v>145</v>
      </c>
      <c r="D9524" s="4">
        <v>5027.8657669012682</v>
      </c>
      <c r="E9524" t="str">
        <f t="shared" si="296"/>
        <v>Oct</v>
      </c>
      <c r="F9524" t="str">
        <f t="shared" si="297"/>
        <v>2022</v>
      </c>
    </row>
    <row r="9525" spans="1:6" x14ac:dyDescent="0.25">
      <c r="A9525" s="5" t="s">
        <v>250</v>
      </c>
      <c r="B9525" s="3" t="s">
        <v>232</v>
      </c>
      <c r="C9525" s="3" t="s">
        <v>146</v>
      </c>
      <c r="D9525" s="4">
        <v>4974.2792655556805</v>
      </c>
      <c r="E9525" t="str">
        <f t="shared" si="296"/>
        <v>Nov</v>
      </c>
      <c r="F9525" t="str">
        <f t="shared" si="297"/>
        <v>2022</v>
      </c>
    </row>
    <row r="9526" spans="1:6" x14ac:dyDescent="0.25">
      <c r="A9526" s="5" t="s">
        <v>250</v>
      </c>
      <c r="B9526" s="3" t="s">
        <v>232</v>
      </c>
      <c r="C9526" s="3" t="s">
        <v>147</v>
      </c>
      <c r="D9526" s="4">
        <v>4920.3628876071434</v>
      </c>
      <c r="E9526" t="str">
        <f t="shared" si="296"/>
        <v>Dec</v>
      </c>
      <c r="F9526" t="str">
        <f t="shared" si="297"/>
        <v>2022</v>
      </c>
    </row>
    <row r="9527" spans="1:6" x14ac:dyDescent="0.25">
      <c r="A9527" s="5" t="s">
        <v>250</v>
      </c>
      <c r="B9527" s="3" t="s">
        <v>232</v>
      </c>
      <c r="C9527" s="3" t="s">
        <v>148</v>
      </c>
      <c r="D9527" s="4">
        <v>4867.5623806552212</v>
      </c>
      <c r="E9527" t="str">
        <f t="shared" si="296"/>
        <v>Jan</v>
      </c>
      <c r="F9527" t="str">
        <f t="shared" si="297"/>
        <v>2023</v>
      </c>
    </row>
    <row r="9528" spans="1:6" x14ac:dyDescent="0.25">
      <c r="A9528" s="5" t="s">
        <v>250</v>
      </c>
      <c r="B9528" s="3" t="s">
        <v>232</v>
      </c>
      <c r="C9528" s="3" t="s">
        <v>149</v>
      </c>
      <c r="D9528" s="4">
        <v>4845.5513090323302</v>
      </c>
      <c r="E9528" t="str">
        <f t="shared" si="296"/>
        <v>Feb</v>
      </c>
      <c r="F9528" t="str">
        <f t="shared" si="297"/>
        <v>2023</v>
      </c>
    </row>
    <row r="9529" spans="1:6" x14ac:dyDescent="0.25">
      <c r="A9529" s="5" t="s">
        <v>250</v>
      </c>
      <c r="B9529" s="3" t="s">
        <v>232</v>
      </c>
      <c r="C9529" s="3" t="s">
        <v>150</v>
      </c>
      <c r="D9529" s="4">
        <v>4765.4681233307201</v>
      </c>
      <c r="E9529" t="str">
        <f t="shared" si="296"/>
        <v>Mar</v>
      </c>
      <c r="F9529" t="str">
        <f t="shared" si="297"/>
        <v>2023</v>
      </c>
    </row>
    <row r="9530" spans="1:6" x14ac:dyDescent="0.25">
      <c r="A9530" s="5" t="s">
        <v>250</v>
      </c>
      <c r="B9530" s="3" t="s">
        <v>232</v>
      </c>
      <c r="C9530" s="3" t="s">
        <v>151</v>
      </c>
      <c r="D9530" s="4">
        <v>4713.6205649380181</v>
      </c>
      <c r="E9530" t="str">
        <f t="shared" si="296"/>
        <v>Apr</v>
      </c>
      <c r="F9530" t="str">
        <f t="shared" si="297"/>
        <v>2023</v>
      </c>
    </row>
    <row r="9531" spans="1:6" x14ac:dyDescent="0.25">
      <c r="A9531" s="5" t="s">
        <v>250</v>
      </c>
      <c r="B9531" s="3" t="s">
        <v>232</v>
      </c>
      <c r="C9531" s="3" t="s">
        <v>152</v>
      </c>
      <c r="D9531" s="4">
        <v>4658.5598531826372</v>
      </c>
      <c r="E9531" t="str">
        <f t="shared" si="296"/>
        <v>May</v>
      </c>
      <c r="F9531" t="str">
        <f t="shared" si="297"/>
        <v>2023</v>
      </c>
    </row>
    <row r="9532" spans="1:6" x14ac:dyDescent="0.25">
      <c r="A9532" s="5" t="s">
        <v>250</v>
      </c>
      <c r="B9532" s="3" t="s">
        <v>232</v>
      </c>
      <c r="C9532" s="3" t="s">
        <v>153</v>
      </c>
      <c r="D9532" s="4">
        <v>4607.4488349939274</v>
      </c>
      <c r="E9532" t="str">
        <f t="shared" si="296"/>
        <v>Jun</v>
      </c>
      <c r="F9532" t="str">
        <f t="shared" si="297"/>
        <v>2023</v>
      </c>
    </row>
    <row r="9533" spans="1:6" x14ac:dyDescent="0.25">
      <c r="A9533" s="5" t="s">
        <v>250</v>
      </c>
      <c r="B9533" s="3" t="s">
        <v>232</v>
      </c>
      <c r="C9533" s="3" t="s">
        <v>154</v>
      </c>
      <c r="D9533" s="4">
        <v>4556.8510447404014</v>
      </c>
      <c r="E9533" t="str">
        <f t="shared" si="296"/>
        <v>Jul</v>
      </c>
      <c r="F9533" t="str">
        <f t="shared" si="297"/>
        <v>2023</v>
      </c>
    </row>
    <row r="9534" spans="1:6" x14ac:dyDescent="0.25">
      <c r="A9534" s="5" t="s">
        <v>250</v>
      </c>
      <c r="B9534" s="3" t="s">
        <v>232</v>
      </c>
      <c r="C9534" s="3" t="s">
        <v>155</v>
      </c>
      <c r="D9534" s="4">
        <v>4507.4945785687823</v>
      </c>
      <c r="E9534" t="str">
        <f t="shared" si="296"/>
        <v>Aug</v>
      </c>
      <c r="F9534" t="str">
        <f t="shared" si="297"/>
        <v>2023</v>
      </c>
    </row>
    <row r="9535" spans="1:6" x14ac:dyDescent="0.25">
      <c r="A9535" s="5" t="s">
        <v>250</v>
      </c>
      <c r="B9535" s="3" t="s">
        <v>232</v>
      </c>
      <c r="C9535" s="3" t="s">
        <v>156</v>
      </c>
      <c r="D9535" s="4">
        <v>4456.5645781587309</v>
      </c>
      <c r="E9535" t="str">
        <f t="shared" si="296"/>
        <v>Sep</v>
      </c>
      <c r="F9535" t="str">
        <f t="shared" si="297"/>
        <v>2023</v>
      </c>
    </row>
    <row r="9536" spans="1:6" x14ac:dyDescent="0.25">
      <c r="A9536" s="5" t="s">
        <v>250</v>
      </c>
      <c r="B9536" s="3" t="s">
        <v>232</v>
      </c>
      <c r="C9536" s="3" t="s">
        <v>157</v>
      </c>
      <c r="D9536" s="4">
        <v>4409.0042271374796</v>
      </c>
      <c r="E9536" t="str">
        <f t="shared" si="296"/>
        <v>Oct</v>
      </c>
      <c r="F9536" t="str">
        <f t="shared" si="297"/>
        <v>2023</v>
      </c>
    </row>
    <row r="9537" spans="1:6" x14ac:dyDescent="0.25">
      <c r="A9537" s="5" t="s">
        <v>250</v>
      </c>
      <c r="B9537" s="3" t="s">
        <v>232</v>
      </c>
      <c r="C9537" s="3" t="s">
        <v>158</v>
      </c>
      <c r="D9537" s="4">
        <v>4361.5824855878982</v>
      </c>
      <c r="E9537" t="str">
        <f t="shared" si="296"/>
        <v>Nov</v>
      </c>
      <c r="F9537" t="str">
        <f t="shared" si="297"/>
        <v>2023</v>
      </c>
    </row>
    <row r="9538" spans="1:6" x14ac:dyDescent="0.25">
      <c r="A9538" s="5" t="s">
        <v>250</v>
      </c>
      <c r="B9538" s="3" t="s">
        <v>232</v>
      </c>
      <c r="C9538" s="3" t="s">
        <v>159</v>
      </c>
      <c r="D9538" s="4">
        <v>4315.8553055873817</v>
      </c>
      <c r="E9538" t="str">
        <f t="shared" si="296"/>
        <v>Dec</v>
      </c>
      <c r="F9538" t="str">
        <f t="shared" si="297"/>
        <v>2023</v>
      </c>
    </row>
    <row r="9539" spans="1:6" x14ac:dyDescent="0.25">
      <c r="A9539" s="5" t="s">
        <v>250</v>
      </c>
      <c r="B9539" s="3" t="s">
        <v>232</v>
      </c>
      <c r="C9539" s="3" t="s">
        <v>160</v>
      </c>
      <c r="D9539" s="4">
        <v>4271.4976267756692</v>
      </c>
      <c r="E9539" t="str">
        <f t="shared" ref="E9539:E9602" si="298">MID(C9539,1,3)</f>
        <v>Jan</v>
      </c>
      <c r="F9539" t="str">
        <f t="shared" ref="F9539:F9602" si="299">MID(C9539,5,4)</f>
        <v>2024</v>
      </c>
    </row>
    <row r="9540" spans="1:6" x14ac:dyDescent="0.25">
      <c r="A9540" s="5" t="s">
        <v>250</v>
      </c>
      <c r="B9540" s="3" t="s">
        <v>232</v>
      </c>
      <c r="C9540" s="3" t="s">
        <v>161</v>
      </c>
      <c r="D9540" s="4">
        <v>4232.2458377135326</v>
      </c>
      <c r="E9540" t="str">
        <f t="shared" si="298"/>
        <v>Feb</v>
      </c>
      <c r="F9540" t="str">
        <f t="shared" si="299"/>
        <v>2024</v>
      </c>
    </row>
    <row r="9541" spans="1:6" x14ac:dyDescent="0.25">
      <c r="A9541" s="5" t="s">
        <v>250</v>
      </c>
      <c r="B9541" s="3" t="s">
        <v>232</v>
      </c>
      <c r="C9541" s="3" t="s">
        <v>162</v>
      </c>
      <c r="D9541" s="4">
        <v>4180.7467448653115</v>
      </c>
      <c r="E9541" t="str">
        <f t="shared" si="298"/>
        <v>Mar</v>
      </c>
      <c r="F9541" t="str">
        <f t="shared" si="299"/>
        <v>2024</v>
      </c>
    </row>
    <row r="9542" spans="1:6" x14ac:dyDescent="0.25">
      <c r="A9542" s="5" t="s">
        <v>250</v>
      </c>
      <c r="B9542" s="3" t="s">
        <v>232</v>
      </c>
      <c r="C9542" s="3" t="s">
        <v>163</v>
      </c>
      <c r="D9542" s="4">
        <v>4136.8310553690044</v>
      </c>
      <c r="E9542" t="str">
        <f t="shared" si="298"/>
        <v>Apr</v>
      </c>
      <c r="F9542" t="str">
        <f t="shared" si="299"/>
        <v>2024</v>
      </c>
    </row>
    <row r="9543" spans="1:6" x14ac:dyDescent="0.25">
      <c r="A9543" s="5" t="s">
        <v>250</v>
      </c>
      <c r="B9543" s="3" t="s">
        <v>232</v>
      </c>
      <c r="C9543" s="3" t="s">
        <v>164</v>
      </c>
      <c r="D9543" s="4">
        <v>4093.4807223073144</v>
      </c>
      <c r="E9543" t="str">
        <f t="shared" si="298"/>
        <v>May</v>
      </c>
      <c r="F9543" t="str">
        <f t="shared" si="299"/>
        <v>2024</v>
      </c>
    </row>
    <row r="9544" spans="1:6" x14ac:dyDescent="0.25">
      <c r="A9544" s="5" t="s">
        <v>250</v>
      </c>
      <c r="B9544" s="3" t="s">
        <v>232</v>
      </c>
      <c r="C9544" s="3" t="s">
        <v>165</v>
      </c>
      <c r="D9544" s="4">
        <v>4051.6883077694406</v>
      </c>
      <c r="E9544" t="str">
        <f t="shared" si="298"/>
        <v>Jun</v>
      </c>
      <c r="F9544" t="str">
        <f t="shared" si="299"/>
        <v>2024</v>
      </c>
    </row>
    <row r="9545" spans="1:6" x14ac:dyDescent="0.25">
      <c r="A9545" s="5" t="s">
        <v>250</v>
      </c>
      <c r="B9545" s="3" t="s">
        <v>232</v>
      </c>
      <c r="C9545" s="3" t="s">
        <v>166</v>
      </c>
      <c r="D9545" s="4">
        <v>4009.6835339636295</v>
      </c>
      <c r="E9545" t="str">
        <f t="shared" si="298"/>
        <v>Jul</v>
      </c>
      <c r="F9545" t="str">
        <f t="shared" si="299"/>
        <v>2024</v>
      </c>
    </row>
    <row r="9546" spans="1:6" x14ac:dyDescent="0.25">
      <c r="A9546" s="5" t="s">
        <v>250</v>
      </c>
      <c r="B9546" s="3" t="s">
        <v>232</v>
      </c>
      <c r="C9546" s="3" t="s">
        <v>167</v>
      </c>
      <c r="D9546" s="4">
        <v>3967.6335299535676</v>
      </c>
      <c r="E9546" t="str">
        <f t="shared" si="298"/>
        <v>Aug</v>
      </c>
      <c r="F9546" t="str">
        <f t="shared" si="299"/>
        <v>2024</v>
      </c>
    </row>
    <row r="9547" spans="1:6" x14ac:dyDescent="0.25">
      <c r="A9547" s="5" t="s">
        <v>250</v>
      </c>
      <c r="B9547" s="3" t="s">
        <v>232</v>
      </c>
      <c r="C9547" s="3" t="s">
        <v>168</v>
      </c>
      <c r="D9547" s="4">
        <v>3923.0949234814748</v>
      </c>
      <c r="E9547" t="str">
        <f t="shared" si="298"/>
        <v>Sep</v>
      </c>
      <c r="F9547" t="str">
        <f t="shared" si="299"/>
        <v>2024</v>
      </c>
    </row>
    <row r="9548" spans="1:6" x14ac:dyDescent="0.25">
      <c r="A9548" s="5" t="s">
        <v>250</v>
      </c>
      <c r="B9548" s="3" t="s">
        <v>232</v>
      </c>
      <c r="C9548" s="3" t="s">
        <v>169</v>
      </c>
      <c r="D9548" s="4">
        <v>3883.1186111885463</v>
      </c>
      <c r="E9548" t="str">
        <f t="shared" si="298"/>
        <v>Oct</v>
      </c>
      <c r="F9548" t="str">
        <f t="shared" si="299"/>
        <v>2024</v>
      </c>
    </row>
    <row r="9549" spans="1:6" x14ac:dyDescent="0.25">
      <c r="A9549" s="5" t="s">
        <v>250</v>
      </c>
      <c r="B9549" s="3" t="s">
        <v>232</v>
      </c>
      <c r="C9549" s="3" t="s">
        <v>170</v>
      </c>
      <c r="D9549" s="4">
        <v>3843.407974861952</v>
      </c>
      <c r="E9549" t="str">
        <f t="shared" si="298"/>
        <v>Nov</v>
      </c>
      <c r="F9549" t="str">
        <f t="shared" si="299"/>
        <v>2024</v>
      </c>
    </row>
    <row r="9550" spans="1:6" x14ac:dyDescent="0.25">
      <c r="A9550" s="5" t="s">
        <v>250</v>
      </c>
      <c r="B9550" s="3" t="s">
        <v>232</v>
      </c>
      <c r="C9550" s="3" t="s">
        <v>171</v>
      </c>
      <c r="D9550" s="4">
        <v>3804.2581000000005</v>
      </c>
      <c r="E9550" t="str">
        <f t="shared" si="298"/>
        <v>Dec</v>
      </c>
      <c r="F9550" t="str">
        <f t="shared" si="299"/>
        <v>2024</v>
      </c>
    </row>
    <row r="9551" spans="1:6" x14ac:dyDescent="0.25">
      <c r="A9551" s="5" t="s">
        <v>250</v>
      </c>
      <c r="B9551" s="3" t="s">
        <v>232</v>
      </c>
      <c r="C9551" s="3" t="s">
        <v>172</v>
      </c>
      <c r="D9551" s="4">
        <v>3765.5308999999997</v>
      </c>
      <c r="E9551" t="str">
        <f t="shared" si="298"/>
        <v>Jan</v>
      </c>
      <c r="F9551" t="str">
        <f t="shared" si="299"/>
        <v>2025</v>
      </c>
    </row>
    <row r="9552" spans="1:6" x14ac:dyDescent="0.25">
      <c r="A9552" s="5" t="s">
        <v>250</v>
      </c>
      <c r="B9552" s="3" t="s">
        <v>232</v>
      </c>
      <c r="C9552" s="3" t="s">
        <v>173</v>
      </c>
      <c r="D9552" s="4">
        <v>3727.2011000000002</v>
      </c>
      <c r="E9552" t="str">
        <f t="shared" si="298"/>
        <v>Feb</v>
      </c>
      <c r="F9552" t="str">
        <f t="shared" si="299"/>
        <v>2025</v>
      </c>
    </row>
    <row r="9553" spans="1:6" x14ac:dyDescent="0.25">
      <c r="A9553" s="5" t="s">
        <v>250</v>
      </c>
      <c r="B9553" s="3" t="s">
        <v>232</v>
      </c>
      <c r="C9553" s="3" t="s">
        <v>174</v>
      </c>
      <c r="D9553" s="4">
        <v>3689.2647999999999</v>
      </c>
      <c r="E9553" t="str">
        <f t="shared" si="298"/>
        <v>Mar</v>
      </c>
      <c r="F9553" t="str">
        <f t="shared" si="299"/>
        <v>2025</v>
      </c>
    </row>
    <row r="9554" spans="1:6" x14ac:dyDescent="0.25">
      <c r="A9554" s="5" t="s">
        <v>250</v>
      </c>
      <c r="B9554" s="3" t="s">
        <v>232</v>
      </c>
      <c r="C9554" s="3" t="s">
        <v>175</v>
      </c>
      <c r="D9554" s="4">
        <v>3651.7177999999999</v>
      </c>
      <c r="E9554" t="str">
        <f t="shared" si="298"/>
        <v>Apr</v>
      </c>
      <c r="F9554" t="str">
        <f t="shared" si="299"/>
        <v>2025</v>
      </c>
    </row>
    <row r="9555" spans="1:6" x14ac:dyDescent="0.25">
      <c r="A9555" s="5" t="s">
        <v>250</v>
      </c>
      <c r="B9555" s="3" t="s">
        <v>232</v>
      </c>
      <c r="C9555" s="3" t="s">
        <v>176</v>
      </c>
      <c r="D9555" s="4">
        <v>3614.5559000000003</v>
      </c>
      <c r="E9555" t="str">
        <f t="shared" si="298"/>
        <v>May</v>
      </c>
      <c r="F9555" t="str">
        <f t="shared" si="299"/>
        <v>2025</v>
      </c>
    </row>
    <row r="9556" spans="1:6" x14ac:dyDescent="0.25">
      <c r="A9556" s="5" t="s">
        <v>250</v>
      </c>
      <c r="B9556" s="3" t="s">
        <v>232</v>
      </c>
      <c r="C9556" s="3" t="s">
        <v>177</v>
      </c>
      <c r="D9556" s="4">
        <v>3577.7754</v>
      </c>
      <c r="E9556" t="str">
        <f t="shared" si="298"/>
        <v>Jun</v>
      </c>
      <c r="F9556" t="str">
        <f t="shared" si="299"/>
        <v>2025</v>
      </c>
    </row>
    <row r="9557" spans="1:6" x14ac:dyDescent="0.25">
      <c r="A9557" s="5" t="s">
        <v>250</v>
      </c>
      <c r="B9557" s="3" t="s">
        <v>232</v>
      </c>
      <c r="C9557" s="3" t="s">
        <v>178</v>
      </c>
      <c r="D9557" s="4">
        <v>3541.3721999999998</v>
      </c>
      <c r="E9557" t="str">
        <f t="shared" si="298"/>
        <v>Jul</v>
      </c>
      <c r="F9557" t="str">
        <f t="shared" si="299"/>
        <v>2025</v>
      </c>
    </row>
    <row r="9558" spans="1:6" x14ac:dyDescent="0.25">
      <c r="A9558" s="5" t="s">
        <v>250</v>
      </c>
      <c r="B9558" s="3" t="s">
        <v>232</v>
      </c>
      <c r="C9558" s="3" t="s">
        <v>179</v>
      </c>
      <c r="D9558" s="4">
        <v>3505.3424999999997</v>
      </c>
      <c r="E9558" t="str">
        <f t="shared" si="298"/>
        <v>Aug</v>
      </c>
      <c r="F9558" t="str">
        <f t="shared" si="299"/>
        <v>2025</v>
      </c>
    </row>
    <row r="9559" spans="1:6" x14ac:dyDescent="0.25">
      <c r="A9559" s="5" t="s">
        <v>250</v>
      </c>
      <c r="B9559" s="3" t="s">
        <v>232</v>
      </c>
      <c r="C9559" s="3" t="s">
        <v>180</v>
      </c>
      <c r="D9559" s="4">
        <v>3469.6824000000001</v>
      </c>
      <c r="E9559" t="str">
        <f t="shared" si="298"/>
        <v>Sep</v>
      </c>
      <c r="F9559" t="str">
        <f t="shared" si="299"/>
        <v>2025</v>
      </c>
    </row>
    <row r="9560" spans="1:6" x14ac:dyDescent="0.25">
      <c r="A9560" s="5" t="s">
        <v>250</v>
      </c>
      <c r="B9560" s="3" t="s">
        <v>232</v>
      </c>
      <c r="C9560" s="3" t="s">
        <v>181</v>
      </c>
      <c r="D9560" s="4">
        <v>3434.3878</v>
      </c>
      <c r="E9560" t="str">
        <f t="shared" si="298"/>
        <v>Oct</v>
      </c>
      <c r="F9560" t="str">
        <f t="shared" si="299"/>
        <v>2025</v>
      </c>
    </row>
    <row r="9561" spans="1:6" x14ac:dyDescent="0.25">
      <c r="A9561" s="5" t="s">
        <v>250</v>
      </c>
      <c r="B9561" s="3" t="s">
        <v>232</v>
      </c>
      <c r="C9561" s="3" t="s">
        <v>182</v>
      </c>
      <c r="D9561" s="4">
        <v>3399.4553999999998</v>
      </c>
      <c r="E9561" t="str">
        <f t="shared" si="298"/>
        <v>Nov</v>
      </c>
      <c r="F9561" t="str">
        <f t="shared" si="299"/>
        <v>2025</v>
      </c>
    </row>
    <row r="9562" spans="1:6" x14ac:dyDescent="0.25">
      <c r="A9562" s="5" t="s">
        <v>250</v>
      </c>
      <c r="B9562" s="3" t="s">
        <v>232</v>
      </c>
      <c r="C9562" s="3" t="s">
        <v>183</v>
      </c>
      <c r="D9562" s="4">
        <v>3364.8807999999999</v>
      </c>
      <c r="E9562" t="str">
        <f t="shared" si="298"/>
        <v>Dec</v>
      </c>
      <c r="F9562" t="str">
        <f t="shared" si="299"/>
        <v>2025</v>
      </c>
    </row>
    <row r="9563" spans="1:6" x14ac:dyDescent="0.25">
      <c r="A9563" s="5" t="s">
        <v>250</v>
      </c>
      <c r="B9563" s="3" t="s">
        <v>232</v>
      </c>
      <c r="C9563" s="3" t="s">
        <v>184</v>
      </c>
      <c r="D9563" s="4">
        <v>3330.6607999999997</v>
      </c>
      <c r="E9563" t="str">
        <f t="shared" si="298"/>
        <v>Jan</v>
      </c>
      <c r="F9563" t="str">
        <f t="shared" si="299"/>
        <v>2026</v>
      </c>
    </row>
    <row r="9564" spans="1:6" x14ac:dyDescent="0.25">
      <c r="A9564" s="5" t="s">
        <v>250</v>
      </c>
      <c r="B9564" s="3" t="s">
        <v>232</v>
      </c>
      <c r="C9564" s="3" t="s">
        <v>185</v>
      </c>
      <c r="D9564" s="4">
        <v>3296.7916</v>
      </c>
      <c r="E9564" t="str">
        <f t="shared" si="298"/>
        <v>Feb</v>
      </c>
      <c r="F9564" t="str">
        <f t="shared" si="299"/>
        <v>2026</v>
      </c>
    </row>
    <row r="9565" spans="1:6" x14ac:dyDescent="0.25">
      <c r="A9565" s="5" t="s">
        <v>250</v>
      </c>
      <c r="B9565" s="3" t="s">
        <v>232</v>
      </c>
      <c r="C9565" s="3" t="s">
        <v>186</v>
      </c>
      <c r="D9565" s="4">
        <v>3263.2696000000001</v>
      </c>
      <c r="E9565" t="str">
        <f t="shared" si="298"/>
        <v>Mar</v>
      </c>
      <c r="F9565" t="str">
        <f t="shared" si="299"/>
        <v>2026</v>
      </c>
    </row>
    <row r="9566" spans="1:6" x14ac:dyDescent="0.25">
      <c r="A9566" s="5" t="s">
        <v>250</v>
      </c>
      <c r="B9566" s="3" t="s">
        <v>232</v>
      </c>
      <c r="C9566" s="3" t="s">
        <v>187</v>
      </c>
      <c r="D9566" s="4">
        <v>3230.0910000000003</v>
      </c>
      <c r="E9566" t="str">
        <f t="shared" si="298"/>
        <v>Apr</v>
      </c>
      <c r="F9566" t="str">
        <f t="shared" si="299"/>
        <v>2026</v>
      </c>
    </row>
    <row r="9567" spans="1:6" x14ac:dyDescent="0.25">
      <c r="A9567" s="5" t="s">
        <v>250</v>
      </c>
      <c r="B9567" s="3" t="s">
        <v>232</v>
      </c>
      <c r="C9567" s="3" t="s">
        <v>189</v>
      </c>
      <c r="D9567" s="4">
        <v>3197.2524999999996</v>
      </c>
      <c r="E9567" t="str">
        <f t="shared" si="298"/>
        <v>May</v>
      </c>
      <c r="F9567" t="str">
        <f t="shared" si="299"/>
        <v>2026</v>
      </c>
    </row>
    <row r="9568" spans="1:6" x14ac:dyDescent="0.25">
      <c r="A9568" s="5" t="s">
        <v>250</v>
      </c>
      <c r="B9568" s="3" t="s">
        <v>232</v>
      </c>
      <c r="C9568" s="3" t="s">
        <v>191</v>
      </c>
      <c r="D9568" s="4">
        <v>3164.7503000000002</v>
      </c>
      <c r="E9568" t="str">
        <f t="shared" si="298"/>
        <v>Jun</v>
      </c>
      <c r="F9568" t="str">
        <f t="shared" si="299"/>
        <v>2026</v>
      </c>
    </row>
    <row r="9569" spans="1:6" x14ac:dyDescent="0.25">
      <c r="A9569" s="5" t="s">
        <v>250</v>
      </c>
      <c r="B9569" s="3" t="s">
        <v>232</v>
      </c>
      <c r="C9569" s="3" t="s">
        <v>192</v>
      </c>
      <c r="D9569" s="4">
        <v>3132.5812000000001</v>
      </c>
      <c r="E9569" t="str">
        <f t="shared" si="298"/>
        <v>Jul</v>
      </c>
      <c r="F9569" t="str">
        <f t="shared" si="299"/>
        <v>2026</v>
      </c>
    </row>
    <row r="9570" spans="1:6" x14ac:dyDescent="0.25">
      <c r="A9570" s="5" t="s">
        <v>250</v>
      </c>
      <c r="B9570" s="3" t="s">
        <v>233</v>
      </c>
      <c r="C9570" s="3" t="s">
        <v>12</v>
      </c>
      <c r="D9570" s="4">
        <v>10860266.057747632</v>
      </c>
      <c r="E9570" t="str">
        <f t="shared" si="298"/>
        <v>Sep</v>
      </c>
      <c r="F9570" t="str">
        <f t="shared" si="299"/>
        <v>2011</v>
      </c>
    </row>
    <row r="9571" spans="1:6" x14ac:dyDescent="0.25">
      <c r="A9571" s="5" t="s">
        <v>250</v>
      </c>
      <c r="B9571" s="3" t="s">
        <v>233</v>
      </c>
      <c r="C9571" s="3" t="s">
        <v>13</v>
      </c>
      <c r="D9571" s="4">
        <v>3684243.7653449196</v>
      </c>
      <c r="E9571" t="str">
        <f t="shared" si="298"/>
        <v>Oct</v>
      </c>
      <c r="F9571" t="str">
        <f t="shared" si="299"/>
        <v>2011</v>
      </c>
    </row>
    <row r="9572" spans="1:6" x14ac:dyDescent="0.25">
      <c r="A9572" s="5" t="s">
        <v>250</v>
      </c>
      <c r="B9572" s="3" t="s">
        <v>233</v>
      </c>
      <c r="C9572" s="3" t="s">
        <v>14</v>
      </c>
      <c r="D9572" s="4">
        <v>3739350.7894018041</v>
      </c>
      <c r="E9572" t="str">
        <f t="shared" si="298"/>
        <v>Nov</v>
      </c>
      <c r="F9572" t="str">
        <f t="shared" si="299"/>
        <v>2011</v>
      </c>
    </row>
    <row r="9573" spans="1:6" x14ac:dyDescent="0.25">
      <c r="A9573" s="5" t="s">
        <v>250</v>
      </c>
      <c r="B9573" s="3" t="s">
        <v>233</v>
      </c>
      <c r="C9573" s="3" t="s">
        <v>15</v>
      </c>
      <c r="D9573" s="4">
        <v>3399008.3855371652</v>
      </c>
      <c r="E9573" t="str">
        <f t="shared" si="298"/>
        <v>Dec</v>
      </c>
      <c r="F9573" t="str">
        <f t="shared" si="299"/>
        <v>2011</v>
      </c>
    </row>
    <row r="9574" spans="1:6" x14ac:dyDescent="0.25">
      <c r="A9574" s="5" t="s">
        <v>250</v>
      </c>
      <c r="B9574" s="3" t="s">
        <v>233</v>
      </c>
      <c r="C9574" s="3" t="s">
        <v>16</v>
      </c>
      <c r="D9574" s="4">
        <v>3352004.9718845203</v>
      </c>
      <c r="E9574" t="str">
        <f t="shared" si="298"/>
        <v>Jan</v>
      </c>
      <c r="F9574" t="str">
        <f t="shared" si="299"/>
        <v>2012</v>
      </c>
    </row>
    <row r="9575" spans="1:6" x14ac:dyDescent="0.25">
      <c r="A9575" s="5" t="s">
        <v>250</v>
      </c>
      <c r="B9575" s="3" t="s">
        <v>233</v>
      </c>
      <c r="C9575" s="3" t="s">
        <v>17</v>
      </c>
      <c r="D9575" s="4">
        <v>3375425.294055555</v>
      </c>
      <c r="E9575" t="str">
        <f t="shared" si="298"/>
        <v>Feb</v>
      </c>
      <c r="F9575" t="str">
        <f t="shared" si="299"/>
        <v>2012</v>
      </c>
    </row>
    <row r="9576" spans="1:6" x14ac:dyDescent="0.25">
      <c r="A9576" s="5" t="s">
        <v>250</v>
      </c>
      <c r="B9576" s="3" t="s">
        <v>233</v>
      </c>
      <c r="C9576" s="3" t="s">
        <v>18</v>
      </c>
      <c r="D9576" s="4">
        <v>3446717.1847412223</v>
      </c>
      <c r="E9576" t="str">
        <f t="shared" si="298"/>
        <v>Mar</v>
      </c>
      <c r="F9576" t="str">
        <f t="shared" si="299"/>
        <v>2012</v>
      </c>
    </row>
    <row r="9577" spans="1:6" x14ac:dyDescent="0.25">
      <c r="A9577" s="5" t="s">
        <v>250</v>
      </c>
      <c r="B9577" s="3" t="s">
        <v>233</v>
      </c>
      <c r="C9577" s="3" t="s">
        <v>19</v>
      </c>
      <c r="D9577" s="4">
        <v>3604344.5913913036</v>
      </c>
      <c r="E9577" t="str">
        <f t="shared" si="298"/>
        <v>Apr</v>
      </c>
      <c r="F9577" t="str">
        <f t="shared" si="299"/>
        <v>2012</v>
      </c>
    </row>
    <row r="9578" spans="1:6" x14ac:dyDescent="0.25">
      <c r="A9578" s="5" t="s">
        <v>250</v>
      </c>
      <c r="B9578" s="3" t="s">
        <v>233</v>
      </c>
      <c r="C9578" s="3" t="s">
        <v>20</v>
      </c>
      <c r="D9578" s="4">
        <v>3544253.5595131917</v>
      </c>
      <c r="E9578" t="str">
        <f t="shared" si="298"/>
        <v>May</v>
      </c>
      <c r="F9578" t="str">
        <f t="shared" si="299"/>
        <v>2012</v>
      </c>
    </row>
    <row r="9579" spans="1:6" x14ac:dyDescent="0.25">
      <c r="A9579" s="5" t="s">
        <v>250</v>
      </c>
      <c r="B9579" s="3" t="s">
        <v>233</v>
      </c>
      <c r="C9579" s="3" t="s">
        <v>21</v>
      </c>
      <c r="D9579" s="4">
        <v>3350076.5157515281</v>
      </c>
      <c r="E9579" t="str">
        <f t="shared" si="298"/>
        <v>Jun</v>
      </c>
      <c r="F9579" t="str">
        <f t="shared" si="299"/>
        <v>2012</v>
      </c>
    </row>
    <row r="9580" spans="1:6" x14ac:dyDescent="0.25">
      <c r="A9580" s="5" t="s">
        <v>250</v>
      </c>
      <c r="B9580" s="3" t="s">
        <v>233</v>
      </c>
      <c r="C9580" s="3" t="s">
        <v>22</v>
      </c>
      <c r="D9580" s="4">
        <v>3129769.7705013519</v>
      </c>
      <c r="E9580" t="str">
        <f t="shared" si="298"/>
        <v>Jul</v>
      </c>
      <c r="F9580" t="str">
        <f t="shared" si="299"/>
        <v>2012</v>
      </c>
    </row>
    <row r="9581" spans="1:6" x14ac:dyDescent="0.25">
      <c r="A9581" s="5" t="s">
        <v>250</v>
      </c>
      <c r="B9581" s="3" t="s">
        <v>233</v>
      </c>
      <c r="C9581" s="3" t="s">
        <v>23</v>
      </c>
      <c r="D9581" s="4">
        <v>3033846.6431990042</v>
      </c>
      <c r="E9581" t="str">
        <f t="shared" si="298"/>
        <v>Aug</v>
      </c>
      <c r="F9581" t="str">
        <f t="shared" si="299"/>
        <v>2012</v>
      </c>
    </row>
    <row r="9582" spans="1:6" x14ac:dyDescent="0.25">
      <c r="A9582" s="5" t="s">
        <v>250</v>
      </c>
      <c r="B9582" s="3" t="s">
        <v>233</v>
      </c>
      <c r="C9582" s="3" t="s">
        <v>24</v>
      </c>
      <c r="D9582" s="4">
        <v>2939566.1094152322</v>
      </c>
      <c r="E9582" t="str">
        <f t="shared" si="298"/>
        <v>Sep</v>
      </c>
      <c r="F9582" t="str">
        <f t="shared" si="299"/>
        <v>2012</v>
      </c>
    </row>
    <row r="9583" spans="1:6" x14ac:dyDescent="0.25">
      <c r="A9583" s="5" t="s">
        <v>250</v>
      </c>
      <c r="B9583" s="3" t="s">
        <v>233</v>
      </c>
      <c r="C9583" s="3" t="s">
        <v>25</v>
      </c>
      <c r="D9583" s="4">
        <v>2887566.4599565603</v>
      </c>
      <c r="E9583" t="str">
        <f t="shared" si="298"/>
        <v>Oct</v>
      </c>
      <c r="F9583" t="str">
        <f t="shared" si="299"/>
        <v>2012</v>
      </c>
    </row>
    <row r="9584" spans="1:6" x14ac:dyDescent="0.25">
      <c r="A9584" s="5" t="s">
        <v>250</v>
      </c>
      <c r="B9584" s="3" t="s">
        <v>233</v>
      </c>
      <c r="C9584" s="3" t="s">
        <v>26</v>
      </c>
      <c r="D9584" s="4">
        <v>2804386.2450238988</v>
      </c>
      <c r="E9584" t="str">
        <f t="shared" si="298"/>
        <v>Nov</v>
      </c>
      <c r="F9584" t="str">
        <f t="shared" si="299"/>
        <v>2012</v>
      </c>
    </row>
    <row r="9585" spans="1:6" x14ac:dyDescent="0.25">
      <c r="A9585" s="5" t="s">
        <v>250</v>
      </c>
      <c r="B9585" s="3" t="s">
        <v>233</v>
      </c>
      <c r="C9585" s="3" t="s">
        <v>27</v>
      </c>
      <c r="D9585" s="4">
        <v>2734776.9371525655</v>
      </c>
      <c r="E9585" t="str">
        <f t="shared" si="298"/>
        <v>Dec</v>
      </c>
      <c r="F9585" t="str">
        <f t="shared" si="299"/>
        <v>2012</v>
      </c>
    </row>
    <row r="9586" spans="1:6" x14ac:dyDescent="0.25">
      <c r="A9586" s="5" t="s">
        <v>250</v>
      </c>
      <c r="B9586" s="3" t="s">
        <v>233</v>
      </c>
      <c r="C9586" s="3" t="s">
        <v>28</v>
      </c>
      <c r="D9586" s="4">
        <v>2650181.0662011309</v>
      </c>
      <c r="E9586" t="str">
        <f t="shared" si="298"/>
        <v>Jan</v>
      </c>
      <c r="F9586" t="str">
        <f t="shared" si="299"/>
        <v>2013</v>
      </c>
    </row>
    <row r="9587" spans="1:6" x14ac:dyDescent="0.25">
      <c r="A9587" s="5" t="s">
        <v>250</v>
      </c>
      <c r="B9587" s="3" t="s">
        <v>233</v>
      </c>
      <c r="C9587" s="3" t="s">
        <v>29</v>
      </c>
      <c r="D9587" s="4">
        <v>2580872.4155723429</v>
      </c>
      <c r="E9587" t="str">
        <f t="shared" si="298"/>
        <v>Feb</v>
      </c>
      <c r="F9587" t="str">
        <f t="shared" si="299"/>
        <v>2013</v>
      </c>
    </row>
    <row r="9588" spans="1:6" x14ac:dyDescent="0.25">
      <c r="A9588" s="5" t="s">
        <v>250</v>
      </c>
      <c r="B9588" s="3" t="s">
        <v>233</v>
      </c>
      <c r="C9588" s="3" t="s">
        <v>30</v>
      </c>
      <c r="D9588" s="4">
        <v>2461212.0594592113</v>
      </c>
      <c r="E9588" t="str">
        <f t="shared" si="298"/>
        <v>Mar</v>
      </c>
      <c r="F9588" t="str">
        <f t="shared" si="299"/>
        <v>2013</v>
      </c>
    </row>
    <row r="9589" spans="1:6" x14ac:dyDescent="0.25">
      <c r="A9589" s="5" t="s">
        <v>250</v>
      </c>
      <c r="B9589" s="3" t="s">
        <v>233</v>
      </c>
      <c r="C9589" s="3" t="s">
        <v>31</v>
      </c>
      <c r="D9589" s="4">
        <v>2370455.6380805136</v>
      </c>
      <c r="E9589" t="str">
        <f t="shared" si="298"/>
        <v>Apr</v>
      </c>
      <c r="F9589" t="str">
        <f t="shared" si="299"/>
        <v>2013</v>
      </c>
    </row>
    <row r="9590" spans="1:6" x14ac:dyDescent="0.25">
      <c r="A9590" s="5" t="s">
        <v>250</v>
      </c>
      <c r="B9590" s="3" t="s">
        <v>233</v>
      </c>
      <c r="C9590" s="3" t="s">
        <v>32</v>
      </c>
      <c r="D9590" s="4">
        <v>2313201.1181414556</v>
      </c>
      <c r="E9590" t="str">
        <f t="shared" si="298"/>
        <v>May</v>
      </c>
      <c r="F9590" t="str">
        <f t="shared" si="299"/>
        <v>2013</v>
      </c>
    </row>
    <row r="9591" spans="1:6" x14ac:dyDescent="0.25">
      <c r="A9591" s="5" t="s">
        <v>250</v>
      </c>
      <c r="B9591" s="3" t="s">
        <v>233</v>
      </c>
      <c r="C9591" s="3" t="s">
        <v>33</v>
      </c>
      <c r="D9591" s="4">
        <v>2255491.7766565951</v>
      </c>
      <c r="E9591" t="str">
        <f t="shared" si="298"/>
        <v>Jun</v>
      </c>
      <c r="F9591" t="str">
        <f t="shared" si="299"/>
        <v>2013</v>
      </c>
    </row>
    <row r="9592" spans="1:6" x14ac:dyDescent="0.25">
      <c r="A9592" s="5" t="s">
        <v>250</v>
      </c>
      <c r="B9592" s="3" t="s">
        <v>233</v>
      </c>
      <c r="C9592" s="3" t="s">
        <v>34</v>
      </c>
      <c r="D9592" s="4">
        <v>2199459.0936333979</v>
      </c>
      <c r="E9592" t="str">
        <f t="shared" si="298"/>
        <v>Jul</v>
      </c>
      <c r="F9592" t="str">
        <f t="shared" si="299"/>
        <v>2013</v>
      </c>
    </row>
    <row r="9593" spans="1:6" x14ac:dyDescent="0.25">
      <c r="A9593" s="5" t="s">
        <v>250</v>
      </c>
      <c r="B9593" s="3" t="s">
        <v>233</v>
      </c>
      <c r="C9593" s="3" t="s">
        <v>35</v>
      </c>
      <c r="D9593" s="4">
        <v>2145460.6511373622</v>
      </c>
      <c r="E9593" t="str">
        <f t="shared" si="298"/>
        <v>Aug</v>
      </c>
      <c r="F9593" t="str">
        <f t="shared" si="299"/>
        <v>2013</v>
      </c>
    </row>
    <row r="9594" spans="1:6" x14ac:dyDescent="0.25">
      <c r="A9594" s="5" t="s">
        <v>250</v>
      </c>
      <c r="B9594" s="3" t="s">
        <v>233</v>
      </c>
      <c r="C9594" s="3" t="s">
        <v>36</v>
      </c>
      <c r="D9594" s="4">
        <v>2085984.6647926413</v>
      </c>
      <c r="E9594" t="str">
        <f t="shared" si="298"/>
        <v>Sep</v>
      </c>
      <c r="F9594" t="str">
        <f t="shared" si="299"/>
        <v>2013</v>
      </c>
    </row>
    <row r="9595" spans="1:6" x14ac:dyDescent="0.25">
      <c r="A9595" s="5" t="s">
        <v>250</v>
      </c>
      <c r="B9595" s="3" t="s">
        <v>233</v>
      </c>
      <c r="C9595" s="3" t="s">
        <v>37</v>
      </c>
      <c r="D9595" s="4">
        <v>2038932.8108694749</v>
      </c>
      <c r="E9595" t="str">
        <f t="shared" si="298"/>
        <v>Oct</v>
      </c>
      <c r="F9595" t="str">
        <f t="shared" si="299"/>
        <v>2013</v>
      </c>
    </row>
    <row r="9596" spans="1:6" x14ac:dyDescent="0.25">
      <c r="A9596" s="5" t="s">
        <v>250</v>
      </c>
      <c r="B9596" s="3" t="s">
        <v>233</v>
      </c>
      <c r="C9596" s="3" t="s">
        <v>38</v>
      </c>
      <c r="D9596" s="4">
        <v>1994383.785622221</v>
      </c>
      <c r="E9596" t="str">
        <f t="shared" si="298"/>
        <v>Nov</v>
      </c>
      <c r="F9596" t="str">
        <f t="shared" si="299"/>
        <v>2013</v>
      </c>
    </row>
    <row r="9597" spans="1:6" x14ac:dyDescent="0.25">
      <c r="A9597" s="5" t="s">
        <v>250</v>
      </c>
      <c r="B9597" s="3" t="s">
        <v>233</v>
      </c>
      <c r="C9597" s="3" t="s">
        <v>39</v>
      </c>
      <c r="D9597" s="4">
        <v>1969202.2471353004</v>
      </c>
      <c r="E9597" t="str">
        <f t="shared" si="298"/>
        <v>Dec</v>
      </c>
      <c r="F9597" t="str">
        <f t="shared" si="299"/>
        <v>2013</v>
      </c>
    </row>
    <row r="9598" spans="1:6" x14ac:dyDescent="0.25">
      <c r="A9598" s="5" t="s">
        <v>250</v>
      </c>
      <c r="B9598" s="3" t="s">
        <v>233</v>
      </c>
      <c r="C9598" s="3" t="s">
        <v>40</v>
      </c>
      <c r="D9598" s="4">
        <v>1996038.9057325202</v>
      </c>
      <c r="E9598" t="str">
        <f t="shared" si="298"/>
        <v>Jan</v>
      </c>
      <c r="F9598" t="str">
        <f t="shared" si="299"/>
        <v>2014</v>
      </c>
    </row>
    <row r="9599" spans="1:6" x14ac:dyDescent="0.25">
      <c r="A9599" s="5" t="s">
        <v>250</v>
      </c>
      <c r="B9599" s="3" t="s">
        <v>233</v>
      </c>
      <c r="C9599" s="3" t="s">
        <v>41</v>
      </c>
      <c r="D9599" s="4">
        <v>1971277.7206135325</v>
      </c>
      <c r="E9599" t="str">
        <f t="shared" si="298"/>
        <v>Feb</v>
      </c>
      <c r="F9599" t="str">
        <f t="shared" si="299"/>
        <v>2014</v>
      </c>
    </row>
    <row r="9600" spans="1:6" x14ac:dyDescent="0.25">
      <c r="A9600" s="5" t="s">
        <v>250</v>
      </c>
      <c r="B9600" s="3" t="s">
        <v>233</v>
      </c>
      <c r="C9600" s="3" t="s">
        <v>42</v>
      </c>
      <c r="D9600" s="4">
        <v>1943746.7322501908</v>
      </c>
      <c r="E9600" t="str">
        <f t="shared" si="298"/>
        <v>Mar</v>
      </c>
      <c r="F9600" t="str">
        <f t="shared" si="299"/>
        <v>2014</v>
      </c>
    </row>
    <row r="9601" spans="1:6" x14ac:dyDescent="0.25">
      <c r="A9601" s="5" t="s">
        <v>250</v>
      </c>
      <c r="B9601" s="3" t="s">
        <v>233</v>
      </c>
      <c r="C9601" s="3" t="s">
        <v>43</v>
      </c>
      <c r="D9601" s="4">
        <v>1917013.0598287201</v>
      </c>
      <c r="E9601" t="str">
        <f t="shared" si="298"/>
        <v>Apr</v>
      </c>
      <c r="F9601" t="str">
        <f t="shared" si="299"/>
        <v>2014</v>
      </c>
    </row>
    <row r="9602" spans="1:6" x14ac:dyDescent="0.25">
      <c r="A9602" s="5" t="s">
        <v>250</v>
      </c>
      <c r="B9602" s="3" t="s">
        <v>233</v>
      </c>
      <c r="C9602" s="3" t="s">
        <v>44</v>
      </c>
      <c r="D9602" s="4">
        <v>1892531.876318296</v>
      </c>
      <c r="E9602" t="str">
        <f t="shared" si="298"/>
        <v>May</v>
      </c>
      <c r="F9602" t="str">
        <f t="shared" si="299"/>
        <v>2014</v>
      </c>
    </row>
    <row r="9603" spans="1:6" x14ac:dyDescent="0.25">
      <c r="A9603" s="5" t="s">
        <v>250</v>
      </c>
      <c r="B9603" s="3" t="s">
        <v>233</v>
      </c>
      <c r="C9603" s="3" t="s">
        <v>45</v>
      </c>
      <c r="D9603" s="4">
        <v>1866820.9292809905</v>
      </c>
      <c r="E9603" t="str">
        <f t="shared" ref="E9603:E9666" si="300">MID(C9603,1,3)</f>
        <v>Jun</v>
      </c>
      <c r="F9603" t="str">
        <f t="shared" ref="F9603:F9666" si="301">MID(C9603,5,4)</f>
        <v>2014</v>
      </c>
    </row>
    <row r="9604" spans="1:6" x14ac:dyDescent="0.25">
      <c r="A9604" s="5" t="s">
        <v>250</v>
      </c>
      <c r="B9604" s="3" t="s">
        <v>233</v>
      </c>
      <c r="C9604" s="3" t="s">
        <v>46</v>
      </c>
      <c r="D9604" s="4">
        <v>1841365.5159390976</v>
      </c>
      <c r="E9604" t="str">
        <f t="shared" si="300"/>
        <v>Jul</v>
      </c>
      <c r="F9604" t="str">
        <f t="shared" si="301"/>
        <v>2014</v>
      </c>
    </row>
    <row r="9605" spans="1:6" x14ac:dyDescent="0.25">
      <c r="A9605" s="5" t="s">
        <v>250</v>
      </c>
      <c r="B9605" s="3" t="s">
        <v>233</v>
      </c>
      <c r="C9605" s="3" t="s">
        <v>47</v>
      </c>
      <c r="D9605" s="4">
        <v>1810407.6093856886</v>
      </c>
      <c r="E9605" t="str">
        <f t="shared" si="300"/>
        <v>Aug</v>
      </c>
      <c r="F9605" t="str">
        <f t="shared" si="301"/>
        <v>2014</v>
      </c>
    </row>
    <row r="9606" spans="1:6" x14ac:dyDescent="0.25">
      <c r="A9606" s="5" t="s">
        <v>250</v>
      </c>
      <c r="B9606" s="3" t="s">
        <v>233</v>
      </c>
      <c r="C9606" s="3" t="s">
        <v>48</v>
      </c>
      <c r="D9606" s="4">
        <v>1772020.9963872524</v>
      </c>
      <c r="E9606" t="str">
        <f t="shared" si="300"/>
        <v>Sep</v>
      </c>
      <c r="F9606" t="str">
        <f t="shared" si="301"/>
        <v>2014</v>
      </c>
    </row>
    <row r="9607" spans="1:6" x14ac:dyDescent="0.25">
      <c r="A9607" s="5" t="s">
        <v>250</v>
      </c>
      <c r="B9607" s="3" t="s">
        <v>233</v>
      </c>
      <c r="C9607" s="3" t="s">
        <v>49</v>
      </c>
      <c r="D9607" s="4">
        <v>1751681.0753123711</v>
      </c>
      <c r="E9607" t="str">
        <f t="shared" si="300"/>
        <v>Oct</v>
      </c>
      <c r="F9607" t="str">
        <f t="shared" si="301"/>
        <v>2014</v>
      </c>
    </row>
    <row r="9608" spans="1:6" x14ac:dyDescent="0.25">
      <c r="A9608" s="5" t="s">
        <v>250</v>
      </c>
      <c r="B9608" s="3" t="s">
        <v>233</v>
      </c>
      <c r="C9608" s="3" t="s">
        <v>50</v>
      </c>
      <c r="D9608" s="4">
        <v>1729938.4231917674</v>
      </c>
      <c r="E9608" t="str">
        <f t="shared" si="300"/>
        <v>Nov</v>
      </c>
      <c r="F9608" t="str">
        <f t="shared" si="301"/>
        <v>2014</v>
      </c>
    </row>
    <row r="9609" spans="1:6" x14ac:dyDescent="0.25">
      <c r="A9609" s="5" t="s">
        <v>250</v>
      </c>
      <c r="B9609" s="3" t="s">
        <v>233</v>
      </c>
      <c r="C9609" s="3" t="s">
        <v>51</v>
      </c>
      <c r="D9609" s="4">
        <v>1716057.0378521841</v>
      </c>
      <c r="E9609" t="str">
        <f t="shared" si="300"/>
        <v>Dec</v>
      </c>
      <c r="F9609" t="str">
        <f t="shared" si="301"/>
        <v>2014</v>
      </c>
    </row>
    <row r="9610" spans="1:6" x14ac:dyDescent="0.25">
      <c r="A9610" s="5" t="s">
        <v>250</v>
      </c>
      <c r="B9610" s="3" t="s">
        <v>233</v>
      </c>
      <c r="C9610" s="3" t="s">
        <v>52</v>
      </c>
      <c r="D9610" s="4">
        <v>1751256.0652586157</v>
      </c>
      <c r="E9610" t="str">
        <f t="shared" si="300"/>
        <v>Jan</v>
      </c>
      <c r="F9610" t="str">
        <f t="shared" si="301"/>
        <v>2015</v>
      </c>
    </row>
    <row r="9611" spans="1:6" x14ac:dyDescent="0.25">
      <c r="A9611" s="5" t="s">
        <v>250</v>
      </c>
      <c r="B9611" s="3" t="s">
        <v>233</v>
      </c>
      <c r="C9611" s="3" t="s">
        <v>53</v>
      </c>
      <c r="D9611" s="4">
        <v>1731189.1459906031</v>
      </c>
      <c r="E9611" t="str">
        <f t="shared" si="300"/>
        <v>Feb</v>
      </c>
      <c r="F9611" t="str">
        <f t="shared" si="301"/>
        <v>2015</v>
      </c>
    </row>
    <row r="9612" spans="1:6" x14ac:dyDescent="0.25">
      <c r="A9612" s="5" t="s">
        <v>250</v>
      </c>
      <c r="B9612" s="3" t="s">
        <v>233</v>
      </c>
      <c r="C9612" s="3" t="s">
        <v>54</v>
      </c>
      <c r="D9612" s="4">
        <v>1711143.7517594504</v>
      </c>
      <c r="E9612" t="str">
        <f t="shared" si="300"/>
        <v>Mar</v>
      </c>
      <c r="F9612" t="str">
        <f t="shared" si="301"/>
        <v>2015</v>
      </c>
    </row>
    <row r="9613" spans="1:6" x14ac:dyDescent="0.25">
      <c r="A9613" s="5" t="s">
        <v>250</v>
      </c>
      <c r="B9613" s="3" t="s">
        <v>233</v>
      </c>
      <c r="C9613" s="3" t="s">
        <v>55</v>
      </c>
      <c r="D9613" s="4">
        <v>1692734.396485074</v>
      </c>
      <c r="E9613" t="str">
        <f t="shared" si="300"/>
        <v>Apr</v>
      </c>
      <c r="F9613" t="str">
        <f t="shared" si="301"/>
        <v>2015</v>
      </c>
    </row>
    <row r="9614" spans="1:6" x14ac:dyDescent="0.25">
      <c r="A9614" s="5" t="s">
        <v>250</v>
      </c>
      <c r="B9614" s="3" t="s">
        <v>233</v>
      </c>
      <c r="C9614" s="3" t="s">
        <v>56</v>
      </c>
      <c r="D9614" s="4">
        <v>1673273.0310966801</v>
      </c>
      <c r="E9614" t="str">
        <f t="shared" si="300"/>
        <v>May</v>
      </c>
      <c r="F9614" t="str">
        <f t="shared" si="301"/>
        <v>2015</v>
      </c>
    </row>
    <row r="9615" spans="1:6" x14ac:dyDescent="0.25">
      <c r="A9615" s="5" t="s">
        <v>250</v>
      </c>
      <c r="B9615" s="3" t="s">
        <v>233</v>
      </c>
      <c r="C9615" s="3" t="s">
        <v>57</v>
      </c>
      <c r="D9615" s="4">
        <v>1654171.1920770714</v>
      </c>
      <c r="E9615" t="str">
        <f t="shared" si="300"/>
        <v>Jun</v>
      </c>
      <c r="F9615" t="str">
        <f t="shared" si="301"/>
        <v>2015</v>
      </c>
    </row>
    <row r="9616" spans="1:6" x14ac:dyDescent="0.25">
      <c r="A9616" s="5" t="s">
        <v>250</v>
      </c>
      <c r="B9616" s="3" t="s">
        <v>233</v>
      </c>
      <c r="C9616" s="3" t="s">
        <v>58</v>
      </c>
      <c r="D9616" s="4">
        <v>1635255.3349262734</v>
      </c>
      <c r="E9616" t="str">
        <f t="shared" si="300"/>
        <v>Jul</v>
      </c>
      <c r="F9616" t="str">
        <f t="shared" si="301"/>
        <v>2015</v>
      </c>
    </row>
    <row r="9617" spans="1:6" x14ac:dyDescent="0.25">
      <c r="A9617" s="5" t="s">
        <v>250</v>
      </c>
      <c r="B9617" s="3" t="s">
        <v>233</v>
      </c>
      <c r="C9617" s="3" t="s">
        <v>59</v>
      </c>
      <c r="D9617" s="4">
        <v>1616583.0401688379</v>
      </c>
      <c r="E9617" t="str">
        <f t="shared" si="300"/>
        <v>Aug</v>
      </c>
      <c r="F9617" t="str">
        <f t="shared" si="301"/>
        <v>2015</v>
      </c>
    </row>
    <row r="9618" spans="1:6" x14ac:dyDescent="0.25">
      <c r="A9618" s="5" t="s">
        <v>250</v>
      </c>
      <c r="B9618" s="3" t="s">
        <v>233</v>
      </c>
      <c r="C9618" s="3" t="s">
        <v>60</v>
      </c>
      <c r="D9618" s="4">
        <v>1598808.4332961394</v>
      </c>
      <c r="E9618" t="str">
        <f t="shared" si="300"/>
        <v>Sep</v>
      </c>
      <c r="F9618" t="str">
        <f t="shared" si="301"/>
        <v>2015</v>
      </c>
    </row>
    <row r="9619" spans="1:6" x14ac:dyDescent="0.25">
      <c r="A9619" s="5" t="s">
        <v>250</v>
      </c>
      <c r="B9619" s="3" t="s">
        <v>233</v>
      </c>
      <c r="C9619" s="3" t="s">
        <v>61</v>
      </c>
      <c r="D9619" s="4">
        <v>1580787.7763837385</v>
      </c>
      <c r="E9619" t="str">
        <f t="shared" si="300"/>
        <v>Oct</v>
      </c>
      <c r="F9619" t="str">
        <f t="shared" si="301"/>
        <v>2015</v>
      </c>
    </row>
    <row r="9620" spans="1:6" x14ac:dyDescent="0.25">
      <c r="A9620" s="5" t="s">
        <v>250</v>
      </c>
      <c r="B9620" s="3" t="s">
        <v>233</v>
      </c>
      <c r="C9620" s="3" t="s">
        <v>62</v>
      </c>
      <c r="D9620" s="4">
        <v>1563165.1761788419</v>
      </c>
      <c r="E9620" t="str">
        <f t="shared" si="300"/>
        <v>Nov</v>
      </c>
      <c r="F9620" t="str">
        <f t="shared" si="301"/>
        <v>2015</v>
      </c>
    </row>
    <row r="9621" spans="1:6" x14ac:dyDescent="0.25">
      <c r="A9621" s="5" t="s">
        <v>250</v>
      </c>
      <c r="B9621" s="3" t="s">
        <v>233</v>
      </c>
      <c r="C9621" s="3" t="s">
        <v>63</v>
      </c>
      <c r="D9621" s="4">
        <v>1549523.092431332</v>
      </c>
      <c r="E9621" t="str">
        <f t="shared" si="300"/>
        <v>Dec</v>
      </c>
      <c r="F9621" t="str">
        <f t="shared" si="301"/>
        <v>2015</v>
      </c>
    </row>
    <row r="9622" spans="1:6" x14ac:dyDescent="0.25">
      <c r="A9622" s="5" t="s">
        <v>250</v>
      </c>
      <c r="B9622" s="3" t="s">
        <v>233</v>
      </c>
      <c r="C9622" s="3" t="s">
        <v>64</v>
      </c>
      <c r="D9622" s="4">
        <v>1581560.6175690393</v>
      </c>
      <c r="E9622" t="str">
        <f t="shared" si="300"/>
        <v>Jan</v>
      </c>
      <c r="F9622" t="str">
        <f t="shared" si="301"/>
        <v>2016</v>
      </c>
    </row>
    <row r="9623" spans="1:6" x14ac:dyDescent="0.25">
      <c r="A9623" s="5" t="s">
        <v>250</v>
      </c>
      <c r="B9623" s="3" t="s">
        <v>233</v>
      </c>
      <c r="C9623" s="3" t="s">
        <v>65</v>
      </c>
      <c r="D9623" s="4">
        <v>1564122.1311540124</v>
      </c>
      <c r="E9623" t="str">
        <f t="shared" si="300"/>
        <v>Feb</v>
      </c>
      <c r="F9623" t="str">
        <f t="shared" si="301"/>
        <v>2016</v>
      </c>
    </row>
    <row r="9624" spans="1:6" x14ac:dyDescent="0.25">
      <c r="A9624" s="5" t="s">
        <v>250</v>
      </c>
      <c r="B9624" s="3" t="s">
        <v>233</v>
      </c>
      <c r="C9624" s="3" t="s">
        <v>66</v>
      </c>
      <c r="D9624" s="4">
        <v>1546730.3331758061</v>
      </c>
      <c r="E9624" t="str">
        <f t="shared" si="300"/>
        <v>Mar</v>
      </c>
      <c r="F9624" t="str">
        <f t="shared" si="301"/>
        <v>2016</v>
      </c>
    </row>
    <row r="9625" spans="1:6" x14ac:dyDescent="0.25">
      <c r="A9625" s="5" t="s">
        <v>250</v>
      </c>
      <c r="B9625" s="3" t="s">
        <v>233</v>
      </c>
      <c r="C9625" s="3" t="s">
        <v>67</v>
      </c>
      <c r="D9625" s="4">
        <v>1529691.598247515</v>
      </c>
      <c r="E9625" t="str">
        <f t="shared" si="300"/>
        <v>Apr</v>
      </c>
      <c r="F9625" t="str">
        <f t="shared" si="301"/>
        <v>2016</v>
      </c>
    </row>
    <row r="9626" spans="1:6" x14ac:dyDescent="0.25">
      <c r="A9626" s="5" t="s">
        <v>250</v>
      </c>
      <c r="B9626" s="3" t="s">
        <v>233</v>
      </c>
      <c r="C9626" s="3" t="s">
        <v>68</v>
      </c>
      <c r="D9626" s="4">
        <v>1512753.8107504959</v>
      </c>
      <c r="E9626" t="str">
        <f t="shared" si="300"/>
        <v>May</v>
      </c>
      <c r="F9626" t="str">
        <f t="shared" si="301"/>
        <v>2016</v>
      </c>
    </row>
    <row r="9627" spans="1:6" x14ac:dyDescent="0.25">
      <c r="A9627" s="5" t="s">
        <v>250</v>
      </c>
      <c r="B9627" s="3" t="s">
        <v>233</v>
      </c>
      <c r="C9627" s="3" t="s">
        <v>69</v>
      </c>
      <c r="D9627" s="4">
        <v>1496099.9340334106</v>
      </c>
      <c r="E9627" t="str">
        <f t="shared" si="300"/>
        <v>Jun</v>
      </c>
      <c r="F9627" t="str">
        <f t="shared" si="301"/>
        <v>2016</v>
      </c>
    </row>
    <row r="9628" spans="1:6" x14ac:dyDescent="0.25">
      <c r="A9628" s="5" t="s">
        <v>250</v>
      </c>
      <c r="B9628" s="3" t="s">
        <v>233</v>
      </c>
      <c r="C9628" s="3" t="s">
        <v>70</v>
      </c>
      <c r="D9628" s="4">
        <v>1479529.0206127323</v>
      </c>
      <c r="E9628" t="str">
        <f t="shared" si="300"/>
        <v>Jul</v>
      </c>
      <c r="F9628" t="str">
        <f t="shared" si="301"/>
        <v>2016</v>
      </c>
    </row>
    <row r="9629" spans="1:6" x14ac:dyDescent="0.25">
      <c r="A9629" s="5" t="s">
        <v>250</v>
      </c>
      <c r="B9629" s="3" t="s">
        <v>233</v>
      </c>
      <c r="C9629" s="3" t="s">
        <v>71</v>
      </c>
      <c r="D9629" s="4">
        <v>1463307.1080674231</v>
      </c>
      <c r="E9629" t="str">
        <f t="shared" si="300"/>
        <v>Aug</v>
      </c>
      <c r="F9629" t="str">
        <f t="shared" si="301"/>
        <v>2016</v>
      </c>
    </row>
    <row r="9630" spans="1:6" x14ac:dyDescent="0.25">
      <c r="A9630" s="5" t="s">
        <v>250</v>
      </c>
      <c r="B9630" s="3" t="s">
        <v>233</v>
      </c>
      <c r="C9630" s="3" t="s">
        <v>72</v>
      </c>
      <c r="D9630" s="4">
        <v>1446216.1076866116</v>
      </c>
      <c r="E9630" t="str">
        <f t="shared" si="300"/>
        <v>Sep</v>
      </c>
      <c r="F9630" t="str">
        <f t="shared" si="301"/>
        <v>2016</v>
      </c>
    </row>
    <row r="9631" spans="1:6" x14ac:dyDescent="0.25">
      <c r="A9631" s="5" t="s">
        <v>250</v>
      </c>
      <c r="B9631" s="3" t="s">
        <v>233</v>
      </c>
      <c r="C9631" s="3" t="s">
        <v>73</v>
      </c>
      <c r="D9631" s="4">
        <v>1430339.9281828853</v>
      </c>
      <c r="E9631" t="str">
        <f t="shared" si="300"/>
        <v>Oct</v>
      </c>
      <c r="F9631" t="str">
        <f t="shared" si="301"/>
        <v>2016</v>
      </c>
    </row>
    <row r="9632" spans="1:6" x14ac:dyDescent="0.25">
      <c r="A9632" s="5" t="s">
        <v>250</v>
      </c>
      <c r="B9632" s="3" t="s">
        <v>233</v>
      </c>
      <c r="C9632" s="3" t="s">
        <v>74</v>
      </c>
      <c r="D9632" s="4">
        <v>1414911.7915040783</v>
      </c>
      <c r="E9632" t="str">
        <f t="shared" si="300"/>
        <v>Nov</v>
      </c>
      <c r="F9632" t="str">
        <f t="shared" si="301"/>
        <v>2016</v>
      </c>
    </row>
    <row r="9633" spans="1:6" x14ac:dyDescent="0.25">
      <c r="A9633" s="5" t="s">
        <v>250</v>
      </c>
      <c r="B9633" s="3" t="s">
        <v>233</v>
      </c>
      <c r="C9633" s="3" t="s">
        <v>75</v>
      </c>
      <c r="D9633" s="4">
        <v>1401844.8653535414</v>
      </c>
      <c r="E9633" t="str">
        <f t="shared" si="300"/>
        <v>Dec</v>
      </c>
      <c r="F9633" t="str">
        <f t="shared" si="301"/>
        <v>2016</v>
      </c>
    </row>
    <row r="9634" spans="1:6" x14ac:dyDescent="0.25">
      <c r="A9634" s="5" t="s">
        <v>250</v>
      </c>
      <c r="B9634" s="3" t="s">
        <v>233</v>
      </c>
      <c r="C9634" s="3" t="s">
        <v>76</v>
      </c>
      <c r="D9634" s="4">
        <v>1431426.3676280065</v>
      </c>
      <c r="E9634" t="str">
        <f t="shared" si="300"/>
        <v>Jan</v>
      </c>
      <c r="F9634" t="str">
        <f t="shared" si="301"/>
        <v>2017</v>
      </c>
    </row>
    <row r="9635" spans="1:6" x14ac:dyDescent="0.25">
      <c r="A9635" s="5" t="s">
        <v>250</v>
      </c>
      <c r="B9635" s="3" t="s">
        <v>233</v>
      </c>
      <c r="C9635" s="3" t="s">
        <v>77</v>
      </c>
      <c r="D9635" s="4">
        <v>1415884.9955721921</v>
      </c>
      <c r="E9635" t="str">
        <f t="shared" si="300"/>
        <v>Feb</v>
      </c>
      <c r="F9635" t="str">
        <f t="shared" si="301"/>
        <v>2017</v>
      </c>
    </row>
    <row r="9636" spans="1:6" x14ac:dyDescent="0.25">
      <c r="A9636" s="5" t="s">
        <v>250</v>
      </c>
      <c r="B9636" s="3" t="s">
        <v>233</v>
      </c>
      <c r="C9636" s="3" t="s">
        <v>78</v>
      </c>
      <c r="D9636" s="4">
        <v>1400545.0978247467</v>
      </c>
      <c r="E9636" t="str">
        <f t="shared" si="300"/>
        <v>Mar</v>
      </c>
      <c r="F9636" t="str">
        <f t="shared" si="301"/>
        <v>2017</v>
      </c>
    </row>
    <row r="9637" spans="1:6" x14ac:dyDescent="0.25">
      <c r="A9637" s="5" t="s">
        <v>250</v>
      </c>
      <c r="B9637" s="3" t="s">
        <v>233</v>
      </c>
      <c r="C9637" s="3" t="s">
        <v>79</v>
      </c>
      <c r="D9637" s="4">
        <v>1385393.0268738056</v>
      </c>
      <c r="E9637" t="str">
        <f t="shared" si="300"/>
        <v>Apr</v>
      </c>
      <c r="F9637" t="str">
        <f t="shared" si="301"/>
        <v>2017</v>
      </c>
    </row>
    <row r="9638" spans="1:6" x14ac:dyDescent="0.25">
      <c r="A9638" s="5" t="s">
        <v>250</v>
      </c>
      <c r="B9638" s="3" t="s">
        <v>233</v>
      </c>
      <c r="C9638" s="3" t="s">
        <v>80</v>
      </c>
      <c r="D9638" s="4">
        <v>1370420.5351588468</v>
      </c>
      <c r="E9638" t="str">
        <f t="shared" si="300"/>
        <v>May</v>
      </c>
      <c r="F9638" t="str">
        <f t="shared" si="301"/>
        <v>2017</v>
      </c>
    </row>
    <row r="9639" spans="1:6" x14ac:dyDescent="0.25">
      <c r="A9639" s="5" t="s">
        <v>250</v>
      </c>
      <c r="B9639" s="3" t="s">
        <v>233</v>
      </c>
      <c r="C9639" s="3" t="s">
        <v>81</v>
      </c>
      <c r="D9639" s="4">
        <v>1355622.9193541785</v>
      </c>
      <c r="E9639" t="str">
        <f t="shared" si="300"/>
        <v>Jun</v>
      </c>
      <c r="F9639" t="str">
        <f t="shared" si="301"/>
        <v>2017</v>
      </c>
    </row>
    <row r="9640" spans="1:6" x14ac:dyDescent="0.25">
      <c r="A9640" s="5" t="s">
        <v>250</v>
      </c>
      <c r="B9640" s="3" t="s">
        <v>233</v>
      </c>
      <c r="C9640" s="3" t="s">
        <v>82</v>
      </c>
      <c r="D9640" s="4">
        <v>1341009.0156237418</v>
      </c>
      <c r="E9640" t="str">
        <f t="shared" si="300"/>
        <v>Jul</v>
      </c>
      <c r="F9640" t="str">
        <f t="shared" si="301"/>
        <v>2017</v>
      </c>
    </row>
    <row r="9641" spans="1:6" x14ac:dyDescent="0.25">
      <c r="A9641" s="5" t="s">
        <v>250</v>
      </c>
      <c r="B9641" s="3" t="s">
        <v>233</v>
      </c>
      <c r="C9641" s="3" t="s">
        <v>83</v>
      </c>
      <c r="D9641" s="4">
        <v>1326565.6588252233</v>
      </c>
      <c r="E9641" t="str">
        <f t="shared" si="300"/>
        <v>Aug</v>
      </c>
      <c r="F9641" t="str">
        <f t="shared" si="301"/>
        <v>2017</v>
      </c>
    </row>
    <row r="9642" spans="1:6" x14ac:dyDescent="0.25">
      <c r="A9642" s="5" t="s">
        <v>250</v>
      </c>
      <c r="B9642" s="3" t="s">
        <v>233</v>
      </c>
      <c r="C9642" s="3" t="s">
        <v>84</v>
      </c>
      <c r="D9642" s="4">
        <v>1312301.220000999</v>
      </c>
      <c r="E9642" t="str">
        <f t="shared" si="300"/>
        <v>Sep</v>
      </c>
      <c r="F9642" t="str">
        <f t="shared" si="301"/>
        <v>2017</v>
      </c>
    </row>
    <row r="9643" spans="1:6" x14ac:dyDescent="0.25">
      <c r="A9643" s="5" t="s">
        <v>250</v>
      </c>
      <c r="B9643" s="3" t="s">
        <v>233</v>
      </c>
      <c r="C9643" s="3" t="s">
        <v>85</v>
      </c>
      <c r="D9643" s="4">
        <v>1298198.4798015957</v>
      </c>
      <c r="E9643" t="str">
        <f t="shared" si="300"/>
        <v>Oct</v>
      </c>
      <c r="F9643" t="str">
        <f t="shared" si="301"/>
        <v>2017</v>
      </c>
    </row>
    <row r="9644" spans="1:6" x14ac:dyDescent="0.25">
      <c r="A9644" s="5" t="s">
        <v>250</v>
      </c>
      <c r="B9644" s="3" t="s">
        <v>233</v>
      </c>
      <c r="C9644" s="3" t="s">
        <v>86</v>
      </c>
      <c r="D9644" s="4">
        <v>1284520.169039675</v>
      </c>
      <c r="E9644" t="str">
        <f t="shared" si="300"/>
        <v>Nov</v>
      </c>
      <c r="F9644" t="str">
        <f t="shared" si="301"/>
        <v>2017</v>
      </c>
    </row>
    <row r="9645" spans="1:6" x14ac:dyDescent="0.25">
      <c r="A9645" s="5" t="s">
        <v>250</v>
      </c>
      <c r="B9645" s="3" t="s">
        <v>233</v>
      </c>
      <c r="C9645" s="3" t="s">
        <v>87</v>
      </c>
      <c r="D9645" s="4">
        <v>1272041.0312864918</v>
      </c>
      <c r="E9645" t="str">
        <f t="shared" si="300"/>
        <v>Dec</v>
      </c>
      <c r="F9645" t="str">
        <f t="shared" si="301"/>
        <v>2017</v>
      </c>
    </row>
    <row r="9646" spans="1:6" x14ac:dyDescent="0.25">
      <c r="A9646" s="5" t="s">
        <v>250</v>
      </c>
      <c r="B9646" s="3" t="s">
        <v>233</v>
      </c>
      <c r="C9646" s="3" t="s">
        <v>88</v>
      </c>
      <c r="D9646" s="4">
        <v>1298863.0335133413</v>
      </c>
      <c r="E9646" t="str">
        <f t="shared" si="300"/>
        <v>Jan</v>
      </c>
      <c r="F9646" t="str">
        <f t="shared" si="301"/>
        <v>2018</v>
      </c>
    </row>
    <row r="9647" spans="1:6" x14ac:dyDescent="0.25">
      <c r="A9647" s="5" t="s">
        <v>250</v>
      </c>
      <c r="B9647" s="3" t="s">
        <v>233</v>
      </c>
      <c r="C9647" s="3" t="s">
        <v>89</v>
      </c>
      <c r="D9647" s="4">
        <v>1284987.9683125513</v>
      </c>
      <c r="E9647" t="str">
        <f t="shared" si="300"/>
        <v>Feb</v>
      </c>
      <c r="F9647" t="str">
        <f t="shared" si="301"/>
        <v>2018</v>
      </c>
    </row>
    <row r="9648" spans="1:6" x14ac:dyDescent="0.25">
      <c r="A9648" s="5" t="s">
        <v>250</v>
      </c>
      <c r="B9648" s="3" t="s">
        <v>233</v>
      </c>
      <c r="C9648" s="3" t="s">
        <v>90</v>
      </c>
      <c r="D9648" s="4">
        <v>1271272.1988520152</v>
      </c>
      <c r="E9648" t="str">
        <f t="shared" si="300"/>
        <v>Mar</v>
      </c>
      <c r="F9648" t="str">
        <f t="shared" si="301"/>
        <v>2018</v>
      </c>
    </row>
    <row r="9649" spans="1:6" x14ac:dyDescent="0.25">
      <c r="A9649" s="5" t="s">
        <v>250</v>
      </c>
      <c r="B9649" s="3" t="s">
        <v>233</v>
      </c>
      <c r="C9649" s="3" t="s">
        <v>91</v>
      </c>
      <c r="D9649" s="4">
        <v>1257711.91898807</v>
      </c>
      <c r="E9649" t="str">
        <f t="shared" si="300"/>
        <v>Apr</v>
      </c>
      <c r="F9649" t="str">
        <f t="shared" si="301"/>
        <v>2018</v>
      </c>
    </row>
    <row r="9650" spans="1:6" x14ac:dyDescent="0.25">
      <c r="A9650" s="5" t="s">
        <v>250</v>
      </c>
      <c r="B9650" s="3" t="s">
        <v>233</v>
      </c>
      <c r="C9650" s="3" t="s">
        <v>92</v>
      </c>
      <c r="D9650" s="4">
        <v>1244307.592993249</v>
      </c>
      <c r="E9650" t="str">
        <f t="shared" si="300"/>
        <v>May</v>
      </c>
      <c r="F9650" t="str">
        <f t="shared" si="301"/>
        <v>2018</v>
      </c>
    </row>
    <row r="9651" spans="1:6" x14ac:dyDescent="0.25">
      <c r="A9651" s="5" t="s">
        <v>250</v>
      </c>
      <c r="B9651" s="3" t="s">
        <v>233</v>
      </c>
      <c r="C9651" s="3" t="s">
        <v>93</v>
      </c>
      <c r="D9651" s="4">
        <v>1231048.7326946736</v>
      </c>
      <c r="E9651" t="str">
        <f t="shared" si="300"/>
        <v>Jun</v>
      </c>
      <c r="F9651" t="str">
        <f t="shared" si="301"/>
        <v>2018</v>
      </c>
    </row>
    <row r="9652" spans="1:6" x14ac:dyDescent="0.25">
      <c r="A9652" s="5" t="s">
        <v>250</v>
      </c>
      <c r="B9652" s="3" t="s">
        <v>233</v>
      </c>
      <c r="C9652" s="3" t="s">
        <v>94</v>
      </c>
      <c r="D9652" s="4">
        <v>1217939.0759655836</v>
      </c>
      <c r="E9652" t="str">
        <f t="shared" si="300"/>
        <v>Jul</v>
      </c>
      <c r="F9652" t="str">
        <f t="shared" si="301"/>
        <v>2018</v>
      </c>
    </row>
    <row r="9653" spans="1:6" x14ac:dyDescent="0.25">
      <c r="A9653" s="5" t="s">
        <v>250</v>
      </c>
      <c r="B9653" s="3" t="s">
        <v>233</v>
      </c>
      <c r="C9653" s="3" t="s">
        <v>95</v>
      </c>
      <c r="D9653" s="4">
        <v>1204988.3143532861</v>
      </c>
      <c r="E9653" t="str">
        <f t="shared" si="300"/>
        <v>Aug</v>
      </c>
      <c r="F9653" t="str">
        <f t="shared" si="301"/>
        <v>2018</v>
      </c>
    </row>
    <row r="9654" spans="1:6" x14ac:dyDescent="0.25">
      <c r="A9654" s="5" t="s">
        <v>250</v>
      </c>
      <c r="B9654" s="3" t="s">
        <v>233</v>
      </c>
      <c r="C9654" s="3" t="s">
        <v>96</v>
      </c>
      <c r="D9654" s="4">
        <v>1192185.9587444703</v>
      </c>
      <c r="E9654" t="str">
        <f t="shared" si="300"/>
        <v>Sep</v>
      </c>
      <c r="F9654" t="str">
        <f t="shared" si="301"/>
        <v>2018</v>
      </c>
    </row>
    <row r="9655" spans="1:6" x14ac:dyDescent="0.25">
      <c r="A9655" s="5" t="s">
        <v>250</v>
      </c>
      <c r="B9655" s="3" t="s">
        <v>233</v>
      </c>
      <c r="C9655" s="3" t="s">
        <v>97</v>
      </c>
      <c r="D9655" s="4">
        <v>1179527.3092366625</v>
      </c>
      <c r="E9655" t="str">
        <f t="shared" si="300"/>
        <v>Oct</v>
      </c>
      <c r="F9655" t="str">
        <f t="shared" si="301"/>
        <v>2018</v>
      </c>
    </row>
    <row r="9656" spans="1:6" x14ac:dyDescent="0.25">
      <c r="A9656" s="5" t="s">
        <v>250</v>
      </c>
      <c r="B9656" s="3" t="s">
        <v>233</v>
      </c>
      <c r="C9656" s="3" t="s">
        <v>98</v>
      </c>
      <c r="D9656" s="4">
        <v>1167191.6938423989</v>
      </c>
      <c r="E9656" t="str">
        <f t="shared" si="300"/>
        <v>Nov</v>
      </c>
      <c r="F9656" t="str">
        <f t="shared" si="301"/>
        <v>2018</v>
      </c>
    </row>
    <row r="9657" spans="1:6" x14ac:dyDescent="0.25">
      <c r="A9657" s="5" t="s">
        <v>250</v>
      </c>
      <c r="B9657" s="3" t="s">
        <v>233</v>
      </c>
      <c r="C9657" s="3" t="s">
        <v>99</v>
      </c>
      <c r="D9657" s="4">
        <v>1155528.8992129003</v>
      </c>
      <c r="E9657" t="str">
        <f t="shared" si="300"/>
        <v>Dec</v>
      </c>
      <c r="F9657" t="str">
        <f t="shared" si="301"/>
        <v>2018</v>
      </c>
    </row>
    <row r="9658" spans="1:6" x14ac:dyDescent="0.25">
      <c r="A9658" s="5" t="s">
        <v>250</v>
      </c>
      <c r="B9658" s="3" t="s">
        <v>233</v>
      </c>
      <c r="C9658" s="3" t="s">
        <v>100</v>
      </c>
      <c r="D9658" s="4">
        <v>1216843.0903746155</v>
      </c>
      <c r="E9658" t="str">
        <f t="shared" si="300"/>
        <v>Jan</v>
      </c>
      <c r="F9658" t="str">
        <f t="shared" si="301"/>
        <v>2019</v>
      </c>
    </row>
    <row r="9659" spans="1:6" x14ac:dyDescent="0.25">
      <c r="A9659" s="5" t="s">
        <v>250</v>
      </c>
      <c r="B9659" s="3" t="s">
        <v>233</v>
      </c>
      <c r="C9659" s="3" t="s">
        <v>101</v>
      </c>
      <c r="D9659" s="4">
        <v>1204000.5387283065</v>
      </c>
      <c r="E9659" t="str">
        <f t="shared" si="300"/>
        <v>Feb</v>
      </c>
      <c r="F9659" t="str">
        <f t="shared" si="301"/>
        <v>2019</v>
      </c>
    </row>
    <row r="9660" spans="1:6" x14ac:dyDescent="0.25">
      <c r="A9660" s="5" t="s">
        <v>250</v>
      </c>
      <c r="B9660" s="3" t="s">
        <v>233</v>
      </c>
      <c r="C9660" s="3" t="s">
        <v>102</v>
      </c>
      <c r="D9660" s="4">
        <v>1191309.465709151</v>
      </c>
      <c r="E9660" t="str">
        <f t="shared" si="300"/>
        <v>Mar</v>
      </c>
      <c r="F9660" t="str">
        <f t="shared" si="301"/>
        <v>2019</v>
      </c>
    </row>
    <row r="9661" spans="1:6" x14ac:dyDescent="0.25">
      <c r="A9661" s="5" t="s">
        <v>250</v>
      </c>
      <c r="B9661" s="3" t="s">
        <v>233</v>
      </c>
      <c r="C9661" s="3" t="s">
        <v>103</v>
      </c>
      <c r="D9661" s="4">
        <v>1178756.8903188785</v>
      </c>
      <c r="E9661" t="str">
        <f t="shared" si="300"/>
        <v>Apr</v>
      </c>
      <c r="F9661" t="str">
        <f t="shared" si="301"/>
        <v>2019</v>
      </c>
    </row>
    <row r="9662" spans="1:6" x14ac:dyDescent="0.25">
      <c r="A9662" s="5" t="s">
        <v>250</v>
      </c>
      <c r="B9662" s="3" t="s">
        <v>233</v>
      </c>
      <c r="C9662" s="3" t="s">
        <v>104</v>
      </c>
      <c r="D9662" s="4">
        <v>1166345.827740663</v>
      </c>
      <c r="E9662" t="str">
        <f t="shared" si="300"/>
        <v>May</v>
      </c>
      <c r="F9662" t="str">
        <f t="shared" si="301"/>
        <v>2019</v>
      </c>
    </row>
    <row r="9663" spans="1:6" x14ac:dyDescent="0.25">
      <c r="A9663" s="5" t="s">
        <v>250</v>
      </c>
      <c r="B9663" s="3" t="s">
        <v>233</v>
      </c>
      <c r="C9663" s="3" t="s">
        <v>105</v>
      </c>
      <c r="D9663" s="4">
        <v>1154071.894674378</v>
      </c>
      <c r="E9663" t="str">
        <f t="shared" si="300"/>
        <v>Jun</v>
      </c>
      <c r="F9663" t="str">
        <f t="shared" si="301"/>
        <v>2019</v>
      </c>
    </row>
    <row r="9664" spans="1:6" x14ac:dyDescent="0.25">
      <c r="A9664" s="5" t="s">
        <v>250</v>
      </c>
      <c r="B9664" s="3" t="s">
        <v>233</v>
      </c>
      <c r="C9664" s="3" t="s">
        <v>106</v>
      </c>
      <c r="D9664" s="4">
        <v>1141939.7454753367</v>
      </c>
      <c r="E9664" t="str">
        <f t="shared" si="300"/>
        <v>Jul</v>
      </c>
      <c r="F9664" t="str">
        <f t="shared" si="301"/>
        <v>2019</v>
      </c>
    </row>
    <row r="9665" spans="1:6" x14ac:dyDescent="0.25">
      <c r="A9665" s="5" t="s">
        <v>250</v>
      </c>
      <c r="B9665" s="3" t="s">
        <v>233</v>
      </c>
      <c r="C9665" s="3" t="s">
        <v>107</v>
      </c>
      <c r="D9665" s="4">
        <v>1129939.0686909743</v>
      </c>
      <c r="E9665" t="str">
        <f t="shared" si="300"/>
        <v>Aug</v>
      </c>
      <c r="F9665" t="str">
        <f t="shared" si="301"/>
        <v>2019</v>
      </c>
    </row>
    <row r="9666" spans="1:6" x14ac:dyDescent="0.25">
      <c r="A9666" s="5" t="s">
        <v>250</v>
      </c>
      <c r="B9666" s="3" t="s">
        <v>233</v>
      </c>
      <c r="C9666" s="3" t="s">
        <v>108</v>
      </c>
      <c r="D9666" s="4">
        <v>1118065.2998814606</v>
      </c>
      <c r="E9666" t="str">
        <f t="shared" si="300"/>
        <v>Sep</v>
      </c>
      <c r="F9666" t="str">
        <f t="shared" si="301"/>
        <v>2019</v>
      </c>
    </row>
    <row r="9667" spans="1:6" x14ac:dyDescent="0.25">
      <c r="A9667" s="5" t="s">
        <v>250</v>
      </c>
      <c r="B9667" s="3" t="s">
        <v>233</v>
      </c>
      <c r="C9667" s="3" t="s">
        <v>109</v>
      </c>
      <c r="D9667" s="4">
        <v>1106327.9386334184</v>
      </c>
      <c r="E9667" t="str">
        <f t="shared" ref="E9667:E9730" si="302">MID(C9667,1,3)</f>
        <v>Oct</v>
      </c>
      <c r="F9667" t="str">
        <f t="shared" ref="F9667:F9730" si="303">MID(C9667,5,4)</f>
        <v>2019</v>
      </c>
    </row>
    <row r="9668" spans="1:6" x14ac:dyDescent="0.25">
      <c r="A9668" s="5" t="s">
        <v>250</v>
      </c>
      <c r="B9668" s="3" t="s">
        <v>233</v>
      </c>
      <c r="C9668" s="3" t="s">
        <v>110</v>
      </c>
      <c r="D9668" s="4">
        <v>1094799.1887556808</v>
      </c>
      <c r="E9668" t="str">
        <f t="shared" si="302"/>
        <v>Nov</v>
      </c>
      <c r="F9668" t="str">
        <f t="shared" si="303"/>
        <v>2019</v>
      </c>
    </row>
    <row r="9669" spans="1:6" x14ac:dyDescent="0.25">
      <c r="A9669" s="5" t="s">
        <v>250</v>
      </c>
      <c r="B9669" s="3" t="s">
        <v>233</v>
      </c>
      <c r="C9669" s="3" t="s">
        <v>111</v>
      </c>
      <c r="D9669" s="4">
        <v>1083759.178211926</v>
      </c>
      <c r="E9669" t="str">
        <f t="shared" si="302"/>
        <v>Dec</v>
      </c>
      <c r="F9669" t="str">
        <f t="shared" si="303"/>
        <v>2019</v>
      </c>
    </row>
    <row r="9670" spans="1:6" x14ac:dyDescent="0.25">
      <c r="A9670" s="5" t="s">
        <v>250</v>
      </c>
      <c r="B9670" s="3" t="s">
        <v>233</v>
      </c>
      <c r="C9670" s="3" t="s">
        <v>112</v>
      </c>
      <c r="D9670" s="4">
        <v>1104846.1182348162</v>
      </c>
      <c r="E9670" t="str">
        <f t="shared" si="302"/>
        <v>Jan</v>
      </c>
      <c r="F9670" t="str">
        <f t="shared" si="303"/>
        <v>2020</v>
      </c>
    </row>
    <row r="9671" spans="1:6" x14ac:dyDescent="0.25">
      <c r="A9671" s="5" t="s">
        <v>250</v>
      </c>
      <c r="B9671" s="3" t="s">
        <v>233</v>
      </c>
      <c r="C9671" s="3" t="s">
        <v>113</v>
      </c>
      <c r="D9671" s="4">
        <v>1093291.8693315682</v>
      </c>
      <c r="E9671" t="str">
        <f t="shared" si="302"/>
        <v>Feb</v>
      </c>
      <c r="F9671" t="str">
        <f t="shared" si="303"/>
        <v>2020</v>
      </c>
    </row>
    <row r="9672" spans="1:6" x14ac:dyDescent="0.25">
      <c r="A9672" s="5" t="s">
        <v>250</v>
      </c>
      <c r="B9672" s="3" t="s">
        <v>233</v>
      </c>
      <c r="C9672" s="3" t="s">
        <v>114</v>
      </c>
      <c r="D9672" s="4">
        <v>1081869.8171535216</v>
      </c>
      <c r="E9672" t="str">
        <f t="shared" si="302"/>
        <v>Mar</v>
      </c>
      <c r="F9672" t="str">
        <f t="shared" si="303"/>
        <v>2020</v>
      </c>
    </row>
    <row r="9673" spans="1:6" x14ac:dyDescent="0.25">
      <c r="A9673" s="5" t="s">
        <v>250</v>
      </c>
      <c r="B9673" s="3" t="s">
        <v>233</v>
      </c>
      <c r="C9673" s="3" t="s">
        <v>115</v>
      </c>
      <c r="D9673" s="4">
        <v>1070567.9902613619</v>
      </c>
      <c r="E9673" t="str">
        <f t="shared" si="302"/>
        <v>Apr</v>
      </c>
      <c r="F9673" t="str">
        <f t="shared" si="303"/>
        <v>2020</v>
      </c>
    </row>
    <row r="9674" spans="1:6" x14ac:dyDescent="0.25">
      <c r="A9674" s="5" t="s">
        <v>250</v>
      </c>
      <c r="B9674" s="3" t="s">
        <v>233</v>
      </c>
      <c r="C9674" s="3" t="s">
        <v>116</v>
      </c>
      <c r="D9674" s="4">
        <v>1059370.910982345</v>
      </c>
      <c r="E9674" t="str">
        <f t="shared" si="302"/>
        <v>May</v>
      </c>
      <c r="F9674" t="str">
        <f t="shared" si="303"/>
        <v>2020</v>
      </c>
    </row>
    <row r="9675" spans="1:6" x14ac:dyDescent="0.25">
      <c r="A9675" s="5" t="s">
        <v>250</v>
      </c>
      <c r="B9675" s="3" t="s">
        <v>233</v>
      </c>
      <c r="C9675" s="3" t="s">
        <v>117</v>
      </c>
      <c r="D9675" s="4">
        <v>1048311.8026374422</v>
      </c>
      <c r="E9675" t="str">
        <f t="shared" si="302"/>
        <v>Jun</v>
      </c>
      <c r="F9675" t="str">
        <f t="shared" si="303"/>
        <v>2020</v>
      </c>
    </row>
    <row r="9676" spans="1:6" x14ac:dyDescent="0.25">
      <c r="A9676" s="5" t="s">
        <v>250</v>
      </c>
      <c r="B9676" s="3" t="s">
        <v>233</v>
      </c>
      <c r="C9676" s="3" t="s">
        <v>118</v>
      </c>
      <c r="D9676" s="4">
        <v>1037368.0800800229</v>
      </c>
      <c r="E9676" t="str">
        <f t="shared" si="302"/>
        <v>Jul</v>
      </c>
      <c r="F9676" t="str">
        <f t="shared" si="303"/>
        <v>2020</v>
      </c>
    </row>
    <row r="9677" spans="1:6" x14ac:dyDescent="0.25">
      <c r="A9677" s="5" t="s">
        <v>250</v>
      </c>
      <c r="B9677" s="3" t="s">
        <v>233</v>
      </c>
      <c r="C9677" s="3" t="s">
        <v>119</v>
      </c>
      <c r="D9677" s="4">
        <v>1026557.0043209927</v>
      </c>
      <c r="E9677" t="str">
        <f t="shared" si="302"/>
        <v>Aug</v>
      </c>
      <c r="F9677" t="str">
        <f t="shared" si="303"/>
        <v>2020</v>
      </c>
    </row>
    <row r="9678" spans="1:6" x14ac:dyDescent="0.25">
      <c r="A9678" s="5" t="s">
        <v>250</v>
      </c>
      <c r="B9678" s="3" t="s">
        <v>233</v>
      </c>
      <c r="C9678" s="3" t="s">
        <v>120</v>
      </c>
      <c r="D9678" s="4">
        <v>1015696.0272283659</v>
      </c>
      <c r="E9678" t="str">
        <f t="shared" si="302"/>
        <v>Sep</v>
      </c>
      <c r="F9678" t="str">
        <f t="shared" si="303"/>
        <v>2020</v>
      </c>
    </row>
    <row r="9679" spans="1:6" x14ac:dyDescent="0.25">
      <c r="A9679" s="5" t="s">
        <v>250</v>
      </c>
      <c r="B9679" s="3" t="s">
        <v>233</v>
      </c>
      <c r="C9679" s="3" t="s">
        <v>121</v>
      </c>
      <c r="D9679" s="4">
        <v>1005115.0210131812</v>
      </c>
      <c r="E9679" t="str">
        <f t="shared" si="302"/>
        <v>Oct</v>
      </c>
      <c r="F9679" t="str">
        <f t="shared" si="303"/>
        <v>2020</v>
      </c>
    </row>
    <row r="9680" spans="1:6" x14ac:dyDescent="0.25">
      <c r="A9680" s="5" t="s">
        <v>250</v>
      </c>
      <c r="B9680" s="3" t="s">
        <v>233</v>
      </c>
      <c r="C9680" s="3" t="s">
        <v>122</v>
      </c>
      <c r="D9680" s="4">
        <v>994679.98333355447</v>
      </c>
      <c r="E9680" t="str">
        <f t="shared" si="302"/>
        <v>Nov</v>
      </c>
      <c r="F9680" t="str">
        <f t="shared" si="303"/>
        <v>2020</v>
      </c>
    </row>
    <row r="9681" spans="1:6" x14ac:dyDescent="0.25">
      <c r="A9681" s="5" t="s">
        <v>250</v>
      </c>
      <c r="B9681" s="3" t="s">
        <v>233</v>
      </c>
      <c r="C9681" s="3" t="s">
        <v>123</v>
      </c>
      <c r="D9681" s="4">
        <v>984633.37131078553</v>
      </c>
      <c r="E9681" t="str">
        <f t="shared" si="302"/>
        <v>Dec</v>
      </c>
      <c r="F9681" t="str">
        <f t="shared" si="303"/>
        <v>2020</v>
      </c>
    </row>
    <row r="9682" spans="1:6" x14ac:dyDescent="0.25">
      <c r="A9682" s="5" t="s">
        <v>250</v>
      </c>
      <c r="B9682" s="3" t="s">
        <v>233</v>
      </c>
      <c r="C9682" s="3" t="s">
        <v>124</v>
      </c>
      <c r="D9682" s="4">
        <v>38025.575109891201</v>
      </c>
      <c r="E9682" t="str">
        <f t="shared" si="302"/>
        <v>Jan</v>
      </c>
      <c r="F9682" t="str">
        <f t="shared" si="303"/>
        <v>2021</v>
      </c>
    </row>
    <row r="9683" spans="1:6" x14ac:dyDescent="0.25">
      <c r="A9683" s="5" t="s">
        <v>250</v>
      </c>
      <c r="B9683" s="3" t="s">
        <v>233</v>
      </c>
      <c r="C9683" s="3" t="s">
        <v>125</v>
      </c>
      <c r="D9683" s="4">
        <v>37265.549071210255</v>
      </c>
      <c r="E9683" t="str">
        <f t="shared" si="302"/>
        <v>Feb</v>
      </c>
      <c r="F9683" t="str">
        <f t="shared" si="303"/>
        <v>2021</v>
      </c>
    </row>
    <row r="9684" spans="1:6" x14ac:dyDescent="0.25">
      <c r="A9684" s="5" t="s">
        <v>250</v>
      </c>
      <c r="B9684" s="3" t="s">
        <v>233</v>
      </c>
      <c r="C9684" s="3" t="s">
        <v>126</v>
      </c>
      <c r="D9684" s="4">
        <v>36517.64389341075</v>
      </c>
      <c r="E9684" t="str">
        <f t="shared" si="302"/>
        <v>Mar</v>
      </c>
      <c r="F9684" t="str">
        <f t="shared" si="303"/>
        <v>2021</v>
      </c>
    </row>
    <row r="9685" spans="1:6" x14ac:dyDescent="0.25">
      <c r="A9685" s="5" t="s">
        <v>250</v>
      </c>
      <c r="B9685" s="3" t="s">
        <v>233</v>
      </c>
      <c r="C9685" s="3" t="s">
        <v>127</v>
      </c>
      <c r="D9685" s="4">
        <v>35792.453413654017</v>
      </c>
      <c r="E9685" t="str">
        <f t="shared" si="302"/>
        <v>Apr</v>
      </c>
      <c r="F9685" t="str">
        <f t="shared" si="303"/>
        <v>2021</v>
      </c>
    </row>
    <row r="9686" spans="1:6" x14ac:dyDescent="0.25">
      <c r="A9686" s="5" t="s">
        <v>250</v>
      </c>
      <c r="B9686" s="3" t="s">
        <v>233</v>
      </c>
      <c r="C9686" s="3" t="s">
        <v>128</v>
      </c>
      <c r="D9686" s="4">
        <v>35083.790174407965</v>
      </c>
      <c r="E9686" t="str">
        <f t="shared" si="302"/>
        <v>May</v>
      </c>
      <c r="F9686" t="str">
        <f t="shared" si="303"/>
        <v>2021</v>
      </c>
    </row>
    <row r="9687" spans="1:6" x14ac:dyDescent="0.25">
      <c r="A9687" s="5" t="s">
        <v>250</v>
      </c>
      <c r="B9687" s="3" t="s">
        <v>233</v>
      </c>
      <c r="C9687" s="3" t="s">
        <v>129</v>
      </c>
      <c r="D9687" s="4">
        <v>34360.469706867501</v>
      </c>
      <c r="E9687" t="str">
        <f t="shared" si="302"/>
        <v>Jun</v>
      </c>
      <c r="F9687" t="str">
        <f t="shared" si="303"/>
        <v>2021</v>
      </c>
    </row>
    <row r="9688" spans="1:6" x14ac:dyDescent="0.25">
      <c r="A9688" s="5" t="s">
        <v>250</v>
      </c>
      <c r="B9688" s="3" t="s">
        <v>233</v>
      </c>
      <c r="C9688" s="3" t="s">
        <v>130</v>
      </c>
      <c r="D9688" s="4">
        <v>33685.056916023015</v>
      </c>
      <c r="E9688" t="str">
        <f t="shared" si="302"/>
        <v>Jul</v>
      </c>
      <c r="F9688" t="str">
        <f t="shared" si="303"/>
        <v>2021</v>
      </c>
    </row>
    <row r="9689" spans="1:6" x14ac:dyDescent="0.25">
      <c r="A9689" s="5" t="s">
        <v>250</v>
      </c>
      <c r="B9689" s="3" t="s">
        <v>233</v>
      </c>
      <c r="C9689" s="3" t="s">
        <v>131</v>
      </c>
      <c r="D9689" s="4">
        <v>33034.938751826703</v>
      </c>
      <c r="E9689" t="str">
        <f t="shared" si="302"/>
        <v>Aug</v>
      </c>
      <c r="F9689" t="str">
        <f t="shared" si="303"/>
        <v>2021</v>
      </c>
    </row>
    <row r="9690" spans="1:6" x14ac:dyDescent="0.25">
      <c r="A9690" s="5" t="s">
        <v>250</v>
      </c>
      <c r="B9690" s="3" t="s">
        <v>233</v>
      </c>
      <c r="C9690" s="3" t="s">
        <v>132</v>
      </c>
      <c r="D9690" s="4">
        <v>6982.5754112367867</v>
      </c>
      <c r="E9690" t="str">
        <f t="shared" si="302"/>
        <v>Sep</v>
      </c>
      <c r="F9690" t="str">
        <f t="shared" si="303"/>
        <v>2021</v>
      </c>
    </row>
    <row r="9691" spans="1:6" x14ac:dyDescent="0.25">
      <c r="A9691" s="5" t="s">
        <v>250</v>
      </c>
      <c r="B9691" s="3" t="s">
        <v>233</v>
      </c>
      <c r="C9691" s="3" t="s">
        <v>133</v>
      </c>
      <c r="D9691" s="4">
        <v>6898.9598636923583</v>
      </c>
      <c r="E9691" t="str">
        <f t="shared" si="302"/>
        <v>Oct</v>
      </c>
      <c r="F9691" t="str">
        <f t="shared" si="303"/>
        <v>2021</v>
      </c>
    </row>
    <row r="9692" spans="1:6" x14ac:dyDescent="0.25">
      <c r="A9692" s="5" t="s">
        <v>250</v>
      </c>
      <c r="B9692" s="3" t="s">
        <v>233</v>
      </c>
      <c r="C9692" s="3" t="s">
        <v>134</v>
      </c>
      <c r="D9692" s="4">
        <v>6830.2794535720132</v>
      </c>
      <c r="E9692" t="str">
        <f t="shared" si="302"/>
        <v>Nov</v>
      </c>
      <c r="F9692" t="str">
        <f t="shared" si="303"/>
        <v>2021</v>
      </c>
    </row>
    <row r="9693" spans="1:6" x14ac:dyDescent="0.25">
      <c r="A9693" s="5" t="s">
        <v>250</v>
      </c>
      <c r="B9693" s="3" t="s">
        <v>233</v>
      </c>
      <c r="C9693" s="3" t="s">
        <v>135</v>
      </c>
      <c r="D9693" s="4">
        <v>6926.4841389729763</v>
      </c>
      <c r="E9693" t="str">
        <f t="shared" si="302"/>
        <v>Dec</v>
      </c>
      <c r="F9693" t="str">
        <f t="shared" si="303"/>
        <v>2021</v>
      </c>
    </row>
    <row r="9694" spans="1:6" x14ac:dyDescent="0.25">
      <c r="A9694" s="5" t="s">
        <v>250</v>
      </c>
      <c r="B9694" s="3" t="s">
        <v>233</v>
      </c>
      <c r="C9694" s="3" t="s">
        <v>136</v>
      </c>
      <c r="D9694" s="4">
        <v>6655.9905984312954</v>
      </c>
      <c r="E9694" t="str">
        <f t="shared" si="302"/>
        <v>Jan</v>
      </c>
      <c r="F9694" t="str">
        <f t="shared" si="303"/>
        <v>2022</v>
      </c>
    </row>
    <row r="9695" spans="1:6" x14ac:dyDescent="0.25">
      <c r="A9695" s="5" t="s">
        <v>250</v>
      </c>
      <c r="B9695" s="3" t="s">
        <v>233</v>
      </c>
      <c r="C9695" s="3" t="s">
        <v>137</v>
      </c>
      <c r="D9695" s="4">
        <v>6577.2522884746259</v>
      </c>
      <c r="E9695" t="str">
        <f t="shared" si="302"/>
        <v>Feb</v>
      </c>
      <c r="F9695" t="str">
        <f t="shared" si="303"/>
        <v>2022</v>
      </c>
    </row>
    <row r="9696" spans="1:6" x14ac:dyDescent="0.25">
      <c r="A9696" s="5" t="s">
        <v>250</v>
      </c>
      <c r="B9696" s="3" t="s">
        <v>233</v>
      </c>
      <c r="C9696" s="3" t="s">
        <v>138</v>
      </c>
      <c r="D9696" s="4">
        <v>6498.0774683734917</v>
      </c>
      <c r="E9696" t="str">
        <f t="shared" si="302"/>
        <v>Mar</v>
      </c>
      <c r="F9696" t="str">
        <f t="shared" si="303"/>
        <v>2022</v>
      </c>
    </row>
    <row r="9697" spans="1:6" x14ac:dyDescent="0.25">
      <c r="A9697" s="5" t="s">
        <v>250</v>
      </c>
      <c r="B9697" s="3" t="s">
        <v>233</v>
      </c>
      <c r="C9697" s="3" t="s">
        <v>139</v>
      </c>
      <c r="D9697" s="4">
        <v>6420.4000522462384</v>
      </c>
      <c r="E9697" t="str">
        <f t="shared" si="302"/>
        <v>Apr</v>
      </c>
      <c r="F9697" t="str">
        <f t="shared" si="303"/>
        <v>2022</v>
      </c>
    </row>
    <row r="9698" spans="1:6" x14ac:dyDescent="0.25">
      <c r="A9698" s="5" t="s">
        <v>250</v>
      </c>
      <c r="B9698" s="3" t="s">
        <v>233</v>
      </c>
      <c r="C9698" s="3" t="s">
        <v>140</v>
      </c>
      <c r="D9698" s="4">
        <v>6344.6627183403252</v>
      </c>
      <c r="E9698" t="str">
        <f t="shared" si="302"/>
        <v>May</v>
      </c>
      <c r="F9698" t="str">
        <f t="shared" si="303"/>
        <v>2022</v>
      </c>
    </row>
    <row r="9699" spans="1:6" x14ac:dyDescent="0.25">
      <c r="A9699" s="5" t="s">
        <v>250</v>
      </c>
      <c r="B9699" s="3" t="s">
        <v>233</v>
      </c>
      <c r="C9699" s="3" t="s">
        <v>141</v>
      </c>
      <c r="D9699" s="4">
        <v>6270.1426610132403</v>
      </c>
      <c r="E9699" t="str">
        <f t="shared" si="302"/>
        <v>Jun</v>
      </c>
      <c r="F9699" t="str">
        <f t="shared" si="303"/>
        <v>2022</v>
      </c>
    </row>
    <row r="9700" spans="1:6" x14ac:dyDescent="0.25">
      <c r="A9700" s="5" t="s">
        <v>250</v>
      </c>
      <c r="B9700" s="3" t="s">
        <v>233</v>
      </c>
      <c r="C9700" s="3" t="s">
        <v>142</v>
      </c>
      <c r="D9700" s="4">
        <v>6197.0913160393866</v>
      </c>
      <c r="E9700" t="str">
        <f t="shared" si="302"/>
        <v>Jul</v>
      </c>
      <c r="F9700" t="str">
        <f t="shared" si="303"/>
        <v>2022</v>
      </c>
    </row>
    <row r="9701" spans="1:6" x14ac:dyDescent="0.25">
      <c r="A9701" s="5" t="s">
        <v>250</v>
      </c>
      <c r="B9701" s="3" t="s">
        <v>233</v>
      </c>
      <c r="C9701" s="3" t="s">
        <v>143</v>
      </c>
      <c r="D9701" s="4">
        <v>6124.9653599131652</v>
      </c>
      <c r="E9701" t="str">
        <f t="shared" si="302"/>
        <v>Aug</v>
      </c>
      <c r="F9701" t="str">
        <f t="shared" si="303"/>
        <v>2022</v>
      </c>
    </row>
    <row r="9702" spans="1:6" x14ac:dyDescent="0.25">
      <c r="A9702" s="5" t="s">
        <v>250</v>
      </c>
      <c r="B9702" s="3" t="s">
        <v>233</v>
      </c>
      <c r="C9702" s="3" t="s">
        <v>144</v>
      </c>
      <c r="D9702" s="4">
        <v>6053.9438663921501</v>
      </c>
      <c r="E9702" t="str">
        <f t="shared" si="302"/>
        <v>Sep</v>
      </c>
      <c r="F9702" t="str">
        <f t="shared" si="303"/>
        <v>2022</v>
      </c>
    </row>
    <row r="9703" spans="1:6" x14ac:dyDescent="0.25">
      <c r="A9703" s="5" t="s">
        <v>250</v>
      </c>
      <c r="B9703" s="3" t="s">
        <v>233</v>
      </c>
      <c r="C9703" s="3" t="s">
        <v>145</v>
      </c>
      <c r="D9703" s="4">
        <v>5984.0451176011984</v>
      </c>
      <c r="E9703" t="str">
        <f t="shared" si="302"/>
        <v>Oct</v>
      </c>
      <c r="F9703" t="str">
        <f t="shared" si="303"/>
        <v>2022</v>
      </c>
    </row>
    <row r="9704" spans="1:6" x14ac:dyDescent="0.25">
      <c r="A9704" s="5" t="s">
        <v>250</v>
      </c>
      <c r="B9704" s="3" t="s">
        <v>233</v>
      </c>
      <c r="C9704" s="3" t="s">
        <v>146</v>
      </c>
      <c r="D9704" s="4">
        <v>5920.529196075222</v>
      </c>
      <c r="E9704" t="str">
        <f t="shared" si="302"/>
        <v>Nov</v>
      </c>
      <c r="F9704" t="str">
        <f t="shared" si="303"/>
        <v>2022</v>
      </c>
    </row>
    <row r="9705" spans="1:6" x14ac:dyDescent="0.25">
      <c r="A9705" s="5" t="s">
        <v>250</v>
      </c>
      <c r="B9705" s="3" t="s">
        <v>233</v>
      </c>
      <c r="C9705" s="3" t="s">
        <v>147</v>
      </c>
      <c r="D9705" s="4">
        <v>5948.4900179673168</v>
      </c>
      <c r="E9705" t="str">
        <f t="shared" si="302"/>
        <v>Dec</v>
      </c>
      <c r="F9705" t="str">
        <f t="shared" si="303"/>
        <v>2022</v>
      </c>
    </row>
    <row r="9706" spans="1:6" x14ac:dyDescent="0.25">
      <c r="A9706" s="5" t="s">
        <v>250</v>
      </c>
      <c r="B9706" s="3" t="s">
        <v>233</v>
      </c>
      <c r="C9706" s="3" t="s">
        <v>148</v>
      </c>
      <c r="D9706" s="4">
        <v>5778.9213327412281</v>
      </c>
      <c r="E9706" t="str">
        <f t="shared" si="302"/>
        <v>Jan</v>
      </c>
      <c r="F9706" t="str">
        <f t="shared" si="303"/>
        <v>2023</v>
      </c>
    </row>
    <row r="9707" spans="1:6" x14ac:dyDescent="0.25">
      <c r="A9707" s="5" t="s">
        <v>250</v>
      </c>
      <c r="B9707" s="3" t="s">
        <v>233</v>
      </c>
      <c r="C9707" s="3" t="s">
        <v>149</v>
      </c>
      <c r="D9707" s="4">
        <v>5712.5315460394722</v>
      </c>
      <c r="E9707" t="str">
        <f t="shared" si="302"/>
        <v>Feb</v>
      </c>
      <c r="F9707" t="str">
        <f t="shared" si="303"/>
        <v>2023</v>
      </c>
    </row>
    <row r="9708" spans="1:6" x14ac:dyDescent="0.25">
      <c r="A9708" s="5" t="s">
        <v>250</v>
      </c>
      <c r="B9708" s="3" t="s">
        <v>233</v>
      </c>
      <c r="C9708" s="3" t="s">
        <v>150</v>
      </c>
      <c r="D9708" s="4">
        <v>5647.2031990377573</v>
      </c>
      <c r="E9708" t="str">
        <f t="shared" si="302"/>
        <v>Mar</v>
      </c>
      <c r="F9708" t="str">
        <f t="shared" si="303"/>
        <v>2023</v>
      </c>
    </row>
    <row r="9709" spans="1:6" x14ac:dyDescent="0.25">
      <c r="A9709" s="5" t="s">
        <v>250</v>
      </c>
      <c r="B9709" s="3" t="s">
        <v>233</v>
      </c>
      <c r="C9709" s="3" t="s">
        <v>151</v>
      </c>
      <c r="D9709" s="4">
        <v>5582.7507095991659</v>
      </c>
      <c r="E9709" t="str">
        <f t="shared" si="302"/>
        <v>Apr</v>
      </c>
      <c r="F9709" t="str">
        <f t="shared" si="303"/>
        <v>2023</v>
      </c>
    </row>
    <row r="9710" spans="1:6" x14ac:dyDescent="0.25">
      <c r="A9710" s="5" t="s">
        <v>250</v>
      </c>
      <c r="B9710" s="3" t="s">
        <v>233</v>
      </c>
      <c r="C9710" s="3" t="s">
        <v>152</v>
      </c>
      <c r="D9710" s="4">
        <v>5519.0116548064752</v>
      </c>
      <c r="E9710" t="str">
        <f t="shared" si="302"/>
        <v>May</v>
      </c>
      <c r="F9710" t="str">
        <f t="shared" si="303"/>
        <v>2023</v>
      </c>
    </row>
    <row r="9711" spans="1:6" x14ac:dyDescent="0.25">
      <c r="A9711" s="5" t="s">
        <v>250</v>
      </c>
      <c r="B9711" s="3" t="s">
        <v>233</v>
      </c>
      <c r="C9711" s="3" t="s">
        <v>153</v>
      </c>
      <c r="D9711" s="4">
        <v>5456.2705056321774</v>
      </c>
      <c r="E9711" t="str">
        <f t="shared" si="302"/>
        <v>Jun</v>
      </c>
      <c r="F9711" t="str">
        <f t="shared" si="303"/>
        <v>2023</v>
      </c>
    </row>
    <row r="9712" spans="1:6" x14ac:dyDescent="0.25">
      <c r="A9712" s="5" t="s">
        <v>250</v>
      </c>
      <c r="B9712" s="3" t="s">
        <v>233</v>
      </c>
      <c r="C9712" s="3" t="s">
        <v>154</v>
      </c>
      <c r="D9712" s="4">
        <v>5394.3470486548422</v>
      </c>
      <c r="E9712" t="str">
        <f t="shared" si="302"/>
        <v>Jul</v>
      </c>
      <c r="F9712" t="str">
        <f t="shared" si="303"/>
        <v>2023</v>
      </c>
    </row>
    <row r="9713" spans="1:6" x14ac:dyDescent="0.25">
      <c r="A9713" s="5" t="s">
        <v>250</v>
      </c>
      <c r="B9713" s="3" t="s">
        <v>233</v>
      </c>
      <c r="C9713" s="3" t="s">
        <v>155</v>
      </c>
      <c r="D9713" s="4">
        <v>5333.1705749308685</v>
      </c>
      <c r="E9713" t="str">
        <f t="shared" si="302"/>
        <v>Aug</v>
      </c>
      <c r="F9713" t="str">
        <f t="shared" si="303"/>
        <v>2023</v>
      </c>
    </row>
    <row r="9714" spans="1:6" x14ac:dyDescent="0.25">
      <c r="A9714" s="5" t="s">
        <v>250</v>
      </c>
      <c r="B9714" s="3" t="s">
        <v>233</v>
      </c>
      <c r="C9714" s="3" t="s">
        <v>156</v>
      </c>
      <c r="D9714" s="4">
        <v>5272.8816928516671</v>
      </c>
      <c r="E9714" t="str">
        <f t="shared" si="302"/>
        <v>Sep</v>
      </c>
      <c r="F9714" t="str">
        <f t="shared" si="303"/>
        <v>2023</v>
      </c>
    </row>
    <row r="9715" spans="1:6" x14ac:dyDescent="0.25">
      <c r="A9715" s="5" t="s">
        <v>250</v>
      </c>
      <c r="B9715" s="3" t="s">
        <v>233</v>
      </c>
      <c r="C9715" s="3" t="s">
        <v>157</v>
      </c>
      <c r="D9715" s="4">
        <v>5213.4210923571927</v>
      </c>
      <c r="E9715" t="str">
        <f t="shared" si="302"/>
        <v>Oct</v>
      </c>
      <c r="F9715" t="str">
        <f t="shared" si="303"/>
        <v>2023</v>
      </c>
    </row>
    <row r="9716" spans="1:6" x14ac:dyDescent="0.25">
      <c r="A9716" s="5" t="s">
        <v>250</v>
      </c>
      <c r="B9716" s="3" t="s">
        <v>233</v>
      </c>
      <c r="C9716" s="3" t="s">
        <v>158</v>
      </c>
      <c r="D9716" s="4">
        <v>5157.2902619117358</v>
      </c>
      <c r="E9716" t="str">
        <f t="shared" si="302"/>
        <v>Nov</v>
      </c>
      <c r="F9716" t="str">
        <f t="shared" si="303"/>
        <v>2023</v>
      </c>
    </row>
    <row r="9717" spans="1:6" x14ac:dyDescent="0.25">
      <c r="A9717" s="5" t="s">
        <v>250</v>
      </c>
      <c r="B9717" s="3" t="s">
        <v>233</v>
      </c>
      <c r="C9717" s="3" t="s">
        <v>159</v>
      </c>
      <c r="D9717" s="4">
        <v>5151.983796850529</v>
      </c>
      <c r="E9717" t="str">
        <f t="shared" si="302"/>
        <v>Dec</v>
      </c>
      <c r="F9717" t="str">
        <f t="shared" si="303"/>
        <v>2023</v>
      </c>
    </row>
    <row r="9718" spans="1:6" x14ac:dyDescent="0.25">
      <c r="A9718" s="5" t="s">
        <v>250</v>
      </c>
      <c r="B9718" s="3" t="s">
        <v>233</v>
      </c>
      <c r="C9718" s="3" t="s">
        <v>160</v>
      </c>
      <c r="D9718" s="4">
        <v>5039.4664283891707</v>
      </c>
      <c r="E9718" t="str">
        <f t="shared" si="302"/>
        <v>Jan</v>
      </c>
      <c r="F9718" t="str">
        <f t="shared" si="303"/>
        <v>2024</v>
      </c>
    </row>
    <row r="9719" spans="1:6" x14ac:dyDescent="0.25">
      <c r="A9719" s="5" t="s">
        <v>250</v>
      </c>
      <c r="B9719" s="3" t="s">
        <v>233</v>
      </c>
      <c r="C9719" s="3" t="s">
        <v>161</v>
      </c>
      <c r="D9719" s="4">
        <v>4982.9801050498345</v>
      </c>
      <c r="E9719" t="str">
        <f t="shared" si="302"/>
        <v>Feb</v>
      </c>
      <c r="F9719" t="str">
        <f t="shared" si="303"/>
        <v>2024</v>
      </c>
    </row>
    <row r="9720" spans="1:6" x14ac:dyDescent="0.25">
      <c r="A9720" s="5" t="s">
        <v>250</v>
      </c>
      <c r="B9720" s="3" t="s">
        <v>233</v>
      </c>
      <c r="C9720" s="3" t="s">
        <v>162</v>
      </c>
      <c r="D9720" s="4">
        <v>4927.1344174728438</v>
      </c>
      <c r="E9720" t="str">
        <f t="shared" si="302"/>
        <v>Mar</v>
      </c>
      <c r="F9720" t="str">
        <f t="shared" si="303"/>
        <v>2024</v>
      </c>
    </row>
    <row r="9721" spans="1:6" x14ac:dyDescent="0.25">
      <c r="A9721" s="5" t="s">
        <v>250</v>
      </c>
      <c r="B9721" s="3" t="s">
        <v>233</v>
      </c>
      <c r="C9721" s="3" t="s">
        <v>163</v>
      </c>
      <c r="D9721" s="4">
        <v>4872.0678282392773</v>
      </c>
      <c r="E9721" t="str">
        <f t="shared" si="302"/>
        <v>Apr</v>
      </c>
      <c r="F9721" t="str">
        <f t="shared" si="303"/>
        <v>2024</v>
      </c>
    </row>
    <row r="9722" spans="1:6" x14ac:dyDescent="0.25">
      <c r="A9722" s="5" t="s">
        <v>250</v>
      </c>
      <c r="B9722" s="3" t="s">
        <v>233</v>
      </c>
      <c r="C9722" s="3" t="s">
        <v>164</v>
      </c>
      <c r="D9722" s="4">
        <v>4817.6829233755161</v>
      </c>
      <c r="E9722" t="str">
        <f t="shared" si="302"/>
        <v>May</v>
      </c>
      <c r="F9722" t="str">
        <f t="shared" si="303"/>
        <v>2024</v>
      </c>
    </row>
    <row r="9723" spans="1:6" x14ac:dyDescent="0.25">
      <c r="A9723" s="5" t="s">
        <v>250</v>
      </c>
      <c r="B9723" s="3" t="s">
        <v>233</v>
      </c>
      <c r="C9723" s="3" t="s">
        <v>165</v>
      </c>
      <c r="D9723" s="4">
        <v>4764.1196883678067</v>
      </c>
      <c r="E9723" t="str">
        <f t="shared" si="302"/>
        <v>Jun</v>
      </c>
      <c r="F9723" t="str">
        <f t="shared" si="303"/>
        <v>2024</v>
      </c>
    </row>
    <row r="9724" spans="1:6" x14ac:dyDescent="0.25">
      <c r="A9724" s="5" t="s">
        <v>250</v>
      </c>
      <c r="B9724" s="3" t="s">
        <v>233</v>
      </c>
      <c r="C9724" s="3" t="s">
        <v>166</v>
      </c>
      <c r="D9724" s="4">
        <v>4711.2892623157568</v>
      </c>
      <c r="E9724" t="str">
        <f t="shared" si="302"/>
        <v>Jul</v>
      </c>
      <c r="F9724" t="str">
        <f t="shared" si="303"/>
        <v>2024</v>
      </c>
    </row>
    <row r="9725" spans="1:6" x14ac:dyDescent="0.25">
      <c r="A9725" s="5" t="s">
        <v>250</v>
      </c>
      <c r="B9725" s="3" t="s">
        <v>233</v>
      </c>
      <c r="C9725" s="3" t="s">
        <v>167</v>
      </c>
      <c r="D9725" s="4">
        <v>4659.0719334786309</v>
      </c>
      <c r="E9725" t="str">
        <f t="shared" si="302"/>
        <v>Aug</v>
      </c>
      <c r="F9725" t="str">
        <f t="shared" si="303"/>
        <v>2024</v>
      </c>
    </row>
    <row r="9726" spans="1:6" x14ac:dyDescent="0.25">
      <c r="A9726" s="5" t="s">
        <v>250</v>
      </c>
      <c r="B9726" s="3" t="s">
        <v>233</v>
      </c>
      <c r="C9726" s="3" t="s">
        <v>168</v>
      </c>
      <c r="D9726" s="4">
        <v>4607.3766565982951</v>
      </c>
      <c r="E9726" t="str">
        <f t="shared" si="302"/>
        <v>Sep</v>
      </c>
      <c r="F9726" t="str">
        <f t="shared" si="303"/>
        <v>2024</v>
      </c>
    </row>
    <row r="9727" spans="1:6" x14ac:dyDescent="0.25">
      <c r="A9727" s="5" t="s">
        <v>250</v>
      </c>
      <c r="B9727" s="3" t="s">
        <v>233</v>
      </c>
      <c r="C9727" s="3" t="s">
        <v>169</v>
      </c>
      <c r="D9727" s="4">
        <v>4556.5274680134034</v>
      </c>
      <c r="E9727" t="str">
        <f t="shared" si="302"/>
        <v>Oct</v>
      </c>
      <c r="F9727" t="str">
        <f t="shared" si="303"/>
        <v>2024</v>
      </c>
    </row>
    <row r="9728" spans="1:6" x14ac:dyDescent="0.25">
      <c r="A9728" s="5" t="s">
        <v>250</v>
      </c>
      <c r="B9728" s="3" t="s">
        <v>233</v>
      </c>
      <c r="C9728" s="3" t="s">
        <v>170</v>
      </c>
      <c r="D9728" s="4">
        <v>4507.3841661156239</v>
      </c>
      <c r="E9728" t="str">
        <f t="shared" si="302"/>
        <v>Nov</v>
      </c>
      <c r="F9728" t="str">
        <f t="shared" si="303"/>
        <v>2024</v>
      </c>
    </row>
    <row r="9729" spans="1:6" x14ac:dyDescent="0.25">
      <c r="A9729" s="5" t="s">
        <v>250</v>
      </c>
      <c r="B9729" s="3" t="s">
        <v>233</v>
      </c>
      <c r="C9729" s="3" t="s">
        <v>171</v>
      </c>
      <c r="D9729" s="4">
        <v>4484.2232148152616</v>
      </c>
      <c r="E9729" t="str">
        <f t="shared" si="302"/>
        <v>Dec</v>
      </c>
      <c r="F9729" t="str">
        <f t="shared" si="303"/>
        <v>2024</v>
      </c>
    </row>
    <row r="9730" spans="1:6" x14ac:dyDescent="0.25">
      <c r="A9730" s="5" t="s">
        <v>250</v>
      </c>
      <c r="B9730" s="3" t="s">
        <v>233</v>
      </c>
      <c r="C9730" s="3" t="s">
        <v>172</v>
      </c>
      <c r="D9730" s="4">
        <v>4407.5549073369912</v>
      </c>
      <c r="E9730" t="str">
        <f t="shared" si="302"/>
        <v>Jan</v>
      </c>
      <c r="F9730" t="str">
        <f t="shared" si="303"/>
        <v>2025</v>
      </c>
    </row>
    <row r="9731" spans="1:6" x14ac:dyDescent="0.25">
      <c r="A9731" s="5" t="s">
        <v>250</v>
      </c>
      <c r="B9731" s="3" t="s">
        <v>233</v>
      </c>
      <c r="C9731" s="3" t="s">
        <v>173</v>
      </c>
      <c r="D9731" s="4">
        <v>4359.2351981280626</v>
      </c>
      <c r="E9731" t="str">
        <f t="shared" ref="E9731:E9794" si="304">MID(C9731,1,3)</f>
        <v>Feb</v>
      </c>
      <c r="F9731" t="str">
        <f t="shared" ref="F9731:F9794" si="305">MID(C9731,5,4)</f>
        <v>2025</v>
      </c>
    </row>
    <row r="9732" spans="1:6" x14ac:dyDescent="0.25">
      <c r="A9732" s="5" t="s">
        <v>250</v>
      </c>
      <c r="B9732" s="3" t="s">
        <v>233</v>
      </c>
      <c r="C9732" s="3" t="s">
        <v>174</v>
      </c>
      <c r="D9732" s="4">
        <v>4311.5521878147529</v>
      </c>
      <c r="E9732" t="str">
        <f t="shared" si="304"/>
        <v>Mar</v>
      </c>
      <c r="F9732" t="str">
        <f t="shared" si="305"/>
        <v>2025</v>
      </c>
    </row>
    <row r="9733" spans="1:6" x14ac:dyDescent="0.25">
      <c r="A9733" s="5" t="s">
        <v>250</v>
      </c>
      <c r="B9733" s="3" t="s">
        <v>233</v>
      </c>
      <c r="C9733" s="3" t="s">
        <v>175</v>
      </c>
      <c r="D9733" s="4">
        <v>4264.4475663370176</v>
      </c>
      <c r="E9733" t="str">
        <f t="shared" si="304"/>
        <v>Apr</v>
      </c>
      <c r="F9733" t="str">
        <f t="shared" si="305"/>
        <v>2025</v>
      </c>
    </row>
    <row r="9734" spans="1:6" x14ac:dyDescent="0.25">
      <c r="A9734" s="5" t="s">
        <v>250</v>
      </c>
      <c r="B9734" s="3" t="s">
        <v>233</v>
      </c>
      <c r="C9734" s="3" t="s">
        <v>176</v>
      </c>
      <c r="D9734" s="4">
        <v>4217.9901186168527</v>
      </c>
      <c r="E9734" t="str">
        <f t="shared" si="304"/>
        <v>May</v>
      </c>
      <c r="F9734" t="str">
        <f t="shared" si="305"/>
        <v>2025</v>
      </c>
    </row>
    <row r="9735" spans="1:6" x14ac:dyDescent="0.25">
      <c r="A9735" s="5" t="s">
        <v>250</v>
      </c>
      <c r="B9735" s="3" t="s">
        <v>233</v>
      </c>
      <c r="C9735" s="3" t="s">
        <v>177</v>
      </c>
      <c r="D9735" s="4">
        <v>4171.9383451943868</v>
      </c>
      <c r="E9735" t="str">
        <f t="shared" si="304"/>
        <v>Jun</v>
      </c>
      <c r="F9735" t="str">
        <f t="shared" si="305"/>
        <v>2025</v>
      </c>
    </row>
    <row r="9736" spans="1:6" x14ac:dyDescent="0.25">
      <c r="A9736" s="5" t="s">
        <v>250</v>
      </c>
      <c r="B9736" s="3" t="s">
        <v>233</v>
      </c>
      <c r="C9736" s="3" t="s">
        <v>178</v>
      </c>
      <c r="D9736" s="4">
        <v>4126.5875930205111</v>
      </c>
      <c r="E9736" t="str">
        <f t="shared" si="304"/>
        <v>Jul</v>
      </c>
      <c r="F9736" t="str">
        <f t="shared" si="305"/>
        <v>2025</v>
      </c>
    </row>
    <row r="9737" spans="1:6" x14ac:dyDescent="0.25">
      <c r="A9737" s="5" t="s">
        <v>250</v>
      </c>
      <c r="B9737" s="3" t="s">
        <v>233</v>
      </c>
      <c r="C9737" s="3" t="s">
        <v>179</v>
      </c>
      <c r="D9737" s="4">
        <v>4081.8600386258108</v>
      </c>
      <c r="E9737" t="str">
        <f t="shared" si="304"/>
        <v>Aug</v>
      </c>
      <c r="F9737" t="str">
        <f t="shared" si="305"/>
        <v>2025</v>
      </c>
    </row>
    <row r="9738" spans="1:6" x14ac:dyDescent="0.25">
      <c r="A9738" s="5" t="s">
        <v>250</v>
      </c>
      <c r="B9738" s="3" t="s">
        <v>233</v>
      </c>
      <c r="C9738" s="3" t="s">
        <v>180</v>
      </c>
      <c r="D9738" s="4">
        <v>4037.6268328385727</v>
      </c>
      <c r="E9738" t="str">
        <f t="shared" si="304"/>
        <v>Sep</v>
      </c>
      <c r="F9738" t="str">
        <f t="shared" si="305"/>
        <v>2025</v>
      </c>
    </row>
    <row r="9739" spans="1:6" x14ac:dyDescent="0.25">
      <c r="A9739" s="5" t="s">
        <v>250</v>
      </c>
      <c r="B9739" s="3" t="s">
        <v>233</v>
      </c>
      <c r="C9739" s="3" t="s">
        <v>181</v>
      </c>
      <c r="D9739" s="4">
        <v>3993.95649912821</v>
      </c>
      <c r="E9739" t="str">
        <f t="shared" si="304"/>
        <v>Oct</v>
      </c>
      <c r="F9739" t="str">
        <f t="shared" si="305"/>
        <v>2025</v>
      </c>
    </row>
    <row r="9740" spans="1:6" x14ac:dyDescent="0.25">
      <c r="A9740" s="5" t="s">
        <v>250</v>
      </c>
      <c r="B9740" s="3" t="s">
        <v>233</v>
      </c>
      <c r="C9740" s="3" t="s">
        <v>182</v>
      </c>
      <c r="D9740" s="4">
        <v>3951.3395727289953</v>
      </c>
      <c r="E9740" t="str">
        <f t="shared" si="304"/>
        <v>Nov</v>
      </c>
      <c r="F9740" t="str">
        <f t="shared" si="305"/>
        <v>2025</v>
      </c>
    </row>
    <row r="9741" spans="1:6" x14ac:dyDescent="0.25">
      <c r="A9741" s="5" t="s">
        <v>250</v>
      </c>
      <c r="B9741" s="3" t="s">
        <v>233</v>
      </c>
      <c r="C9741" s="3" t="s">
        <v>183</v>
      </c>
      <c r="D9741" s="4">
        <v>3920.2364795990802</v>
      </c>
      <c r="E9741" t="str">
        <f t="shared" si="304"/>
        <v>Dec</v>
      </c>
      <c r="F9741" t="str">
        <f t="shared" si="305"/>
        <v>2025</v>
      </c>
    </row>
    <row r="9742" spans="1:6" x14ac:dyDescent="0.25">
      <c r="A9742" s="5" t="s">
        <v>250</v>
      </c>
      <c r="B9742" s="3" t="s">
        <v>233</v>
      </c>
      <c r="C9742" s="3" t="s">
        <v>184</v>
      </c>
      <c r="D9742" s="4">
        <v>3826.8436999999999</v>
      </c>
      <c r="E9742" t="str">
        <f t="shared" si="304"/>
        <v>Jan</v>
      </c>
      <c r="F9742" t="str">
        <f t="shared" si="305"/>
        <v>2026</v>
      </c>
    </row>
    <row r="9743" spans="1:6" x14ac:dyDescent="0.25">
      <c r="A9743" s="5" t="s">
        <v>250</v>
      </c>
      <c r="B9743" s="3" t="s">
        <v>233</v>
      </c>
      <c r="C9743" s="3" t="s">
        <v>185</v>
      </c>
      <c r="D9743" s="4">
        <v>3787.3151000000003</v>
      </c>
      <c r="E9743" t="str">
        <f t="shared" si="304"/>
        <v>Feb</v>
      </c>
      <c r="F9743" t="str">
        <f t="shared" si="305"/>
        <v>2026</v>
      </c>
    </row>
    <row r="9744" spans="1:6" x14ac:dyDescent="0.25">
      <c r="A9744" s="5" t="s">
        <v>250</v>
      </c>
      <c r="B9744" s="3" t="s">
        <v>233</v>
      </c>
      <c r="C9744" s="3" t="s">
        <v>186</v>
      </c>
      <c r="D9744" s="4">
        <v>3748.2004999999999</v>
      </c>
      <c r="E9744" t="str">
        <f t="shared" si="304"/>
        <v>Mar</v>
      </c>
      <c r="F9744" t="str">
        <f t="shared" si="305"/>
        <v>2026</v>
      </c>
    </row>
    <row r="9745" spans="1:6" x14ac:dyDescent="0.25">
      <c r="A9745" s="5" t="s">
        <v>250</v>
      </c>
      <c r="B9745" s="3" t="s">
        <v>233</v>
      </c>
      <c r="C9745" s="3" t="s">
        <v>187</v>
      </c>
      <c r="D9745" s="4">
        <v>3709.4956999999995</v>
      </c>
      <c r="E9745" t="str">
        <f t="shared" si="304"/>
        <v>Apr</v>
      </c>
      <c r="F9745" t="str">
        <f t="shared" si="305"/>
        <v>2026</v>
      </c>
    </row>
    <row r="9746" spans="1:6" x14ac:dyDescent="0.25">
      <c r="A9746" s="5" t="s">
        <v>250</v>
      </c>
      <c r="B9746" s="3" t="s">
        <v>233</v>
      </c>
      <c r="C9746" s="3" t="s">
        <v>189</v>
      </c>
      <c r="D9746" s="4">
        <v>3671.1963999999998</v>
      </c>
      <c r="E9746" t="str">
        <f t="shared" si="304"/>
        <v>May</v>
      </c>
      <c r="F9746" t="str">
        <f t="shared" si="305"/>
        <v>2026</v>
      </c>
    </row>
    <row r="9747" spans="1:6" x14ac:dyDescent="0.25">
      <c r="A9747" s="5" t="s">
        <v>250</v>
      </c>
      <c r="B9747" s="3" t="s">
        <v>233</v>
      </c>
      <c r="C9747" s="3" t="s">
        <v>191</v>
      </c>
      <c r="D9747" s="4">
        <v>3633.2981</v>
      </c>
      <c r="E9747" t="str">
        <f t="shared" si="304"/>
        <v>Jun</v>
      </c>
      <c r="F9747" t="str">
        <f t="shared" si="305"/>
        <v>2026</v>
      </c>
    </row>
    <row r="9748" spans="1:6" x14ac:dyDescent="0.25">
      <c r="A9748" s="5" t="s">
        <v>250</v>
      </c>
      <c r="B9748" s="3" t="s">
        <v>233</v>
      </c>
      <c r="C9748" s="3" t="s">
        <v>192</v>
      </c>
      <c r="D9748" s="4">
        <v>3595.7966999999999</v>
      </c>
      <c r="E9748" t="str">
        <f t="shared" si="304"/>
        <v>Jul</v>
      </c>
      <c r="F9748" t="str">
        <f t="shared" si="305"/>
        <v>2026</v>
      </c>
    </row>
    <row r="9749" spans="1:6" x14ac:dyDescent="0.25">
      <c r="A9749" s="5" t="s">
        <v>250</v>
      </c>
      <c r="B9749" s="3" t="s">
        <v>233</v>
      </c>
      <c r="C9749" s="3" t="s">
        <v>193</v>
      </c>
      <c r="D9749" s="4">
        <v>3558.6876000000002</v>
      </c>
      <c r="E9749" t="str">
        <f t="shared" si="304"/>
        <v>Aug</v>
      </c>
      <c r="F9749" t="str">
        <f t="shared" si="305"/>
        <v>2026</v>
      </c>
    </row>
    <row r="9750" spans="1:6" x14ac:dyDescent="0.25">
      <c r="A9750" s="5" t="s">
        <v>250</v>
      </c>
      <c r="B9750" s="3" t="s">
        <v>234</v>
      </c>
      <c r="C9750" s="3" t="s">
        <v>13</v>
      </c>
      <c r="D9750" s="4">
        <v>504509.49375138315</v>
      </c>
      <c r="E9750" t="str">
        <f t="shared" si="304"/>
        <v>Oct</v>
      </c>
      <c r="F9750" t="str">
        <f t="shared" si="305"/>
        <v>2011</v>
      </c>
    </row>
    <row r="9751" spans="1:6" x14ac:dyDescent="0.25">
      <c r="A9751" s="5" t="s">
        <v>250</v>
      </c>
      <c r="B9751" s="3" t="s">
        <v>234</v>
      </c>
      <c r="C9751" s="3" t="s">
        <v>14</v>
      </c>
      <c r="D9751" s="4">
        <v>1340680.1796901585</v>
      </c>
      <c r="E9751" t="str">
        <f t="shared" si="304"/>
        <v>Nov</v>
      </c>
      <c r="F9751" t="str">
        <f t="shared" si="305"/>
        <v>2011</v>
      </c>
    </row>
    <row r="9752" spans="1:6" x14ac:dyDescent="0.25">
      <c r="A9752" s="5" t="s">
        <v>250</v>
      </c>
      <c r="B9752" s="3" t="s">
        <v>234</v>
      </c>
      <c r="C9752" s="3" t="s">
        <v>15</v>
      </c>
      <c r="D9752" s="4">
        <v>1059209.5843398485</v>
      </c>
      <c r="E9752" t="str">
        <f t="shared" si="304"/>
        <v>Dec</v>
      </c>
      <c r="F9752" t="str">
        <f t="shared" si="305"/>
        <v>2011</v>
      </c>
    </row>
    <row r="9753" spans="1:6" x14ac:dyDescent="0.25">
      <c r="A9753" s="5" t="s">
        <v>250</v>
      </c>
      <c r="B9753" s="3" t="s">
        <v>234</v>
      </c>
      <c r="C9753" s="3" t="s">
        <v>16</v>
      </c>
      <c r="D9753" s="4">
        <v>926267.65406379313</v>
      </c>
      <c r="E9753" t="str">
        <f t="shared" si="304"/>
        <v>Jan</v>
      </c>
      <c r="F9753" t="str">
        <f t="shared" si="305"/>
        <v>2012</v>
      </c>
    </row>
    <row r="9754" spans="1:6" x14ac:dyDescent="0.25">
      <c r="A9754" s="5" t="s">
        <v>250</v>
      </c>
      <c r="B9754" s="3" t="s">
        <v>234</v>
      </c>
      <c r="C9754" s="3" t="s">
        <v>17</v>
      </c>
      <c r="D9754" s="4">
        <v>770829.5823087563</v>
      </c>
      <c r="E9754" t="str">
        <f t="shared" si="304"/>
        <v>Feb</v>
      </c>
      <c r="F9754" t="str">
        <f t="shared" si="305"/>
        <v>2012</v>
      </c>
    </row>
    <row r="9755" spans="1:6" x14ac:dyDescent="0.25">
      <c r="A9755" s="5" t="s">
        <v>250</v>
      </c>
      <c r="B9755" s="3" t="s">
        <v>234</v>
      </c>
      <c r="C9755" s="3" t="s">
        <v>18</v>
      </c>
      <c r="D9755" s="4">
        <v>704382.04703868378</v>
      </c>
      <c r="E9755" t="str">
        <f t="shared" si="304"/>
        <v>Mar</v>
      </c>
      <c r="F9755" t="str">
        <f t="shared" si="305"/>
        <v>2012</v>
      </c>
    </row>
    <row r="9756" spans="1:6" x14ac:dyDescent="0.25">
      <c r="A9756" s="5" t="s">
        <v>250</v>
      </c>
      <c r="B9756" s="3" t="s">
        <v>234</v>
      </c>
      <c r="C9756" s="3" t="s">
        <v>19</v>
      </c>
      <c r="D9756" s="4">
        <v>639400.12564902334</v>
      </c>
      <c r="E9756" t="str">
        <f t="shared" si="304"/>
        <v>Apr</v>
      </c>
      <c r="F9756" t="str">
        <f t="shared" si="305"/>
        <v>2012</v>
      </c>
    </row>
    <row r="9757" spans="1:6" x14ac:dyDescent="0.25">
      <c r="A9757" s="5" t="s">
        <v>250</v>
      </c>
      <c r="B9757" s="3" t="s">
        <v>234</v>
      </c>
      <c r="C9757" s="3" t="s">
        <v>20</v>
      </c>
      <c r="D9757" s="4">
        <v>580087.2731464617</v>
      </c>
      <c r="E9757" t="str">
        <f t="shared" si="304"/>
        <v>May</v>
      </c>
      <c r="F9757" t="str">
        <f t="shared" si="305"/>
        <v>2012</v>
      </c>
    </row>
    <row r="9758" spans="1:6" x14ac:dyDescent="0.25">
      <c r="A9758" s="5" t="s">
        <v>250</v>
      </c>
      <c r="B9758" s="3" t="s">
        <v>234</v>
      </c>
      <c r="C9758" s="3" t="s">
        <v>21</v>
      </c>
      <c r="D9758" s="4">
        <v>535270.29395639326</v>
      </c>
      <c r="E9758" t="str">
        <f t="shared" si="304"/>
        <v>Jun</v>
      </c>
      <c r="F9758" t="str">
        <f t="shared" si="305"/>
        <v>2012</v>
      </c>
    </row>
    <row r="9759" spans="1:6" x14ac:dyDescent="0.25">
      <c r="A9759" s="5" t="s">
        <v>250</v>
      </c>
      <c r="B9759" s="3" t="s">
        <v>234</v>
      </c>
      <c r="C9759" s="3" t="s">
        <v>22</v>
      </c>
      <c r="D9759" s="4">
        <v>552316.42188317573</v>
      </c>
      <c r="E9759" t="str">
        <f t="shared" si="304"/>
        <v>Jul</v>
      </c>
      <c r="F9759" t="str">
        <f t="shared" si="305"/>
        <v>2012</v>
      </c>
    </row>
    <row r="9760" spans="1:6" x14ac:dyDescent="0.25">
      <c r="A9760" s="5" t="s">
        <v>250</v>
      </c>
      <c r="B9760" s="3" t="s">
        <v>234</v>
      </c>
      <c r="C9760" s="3" t="s">
        <v>23</v>
      </c>
      <c r="D9760" s="4">
        <v>689139.62503590074</v>
      </c>
      <c r="E9760" t="str">
        <f t="shared" si="304"/>
        <v>Aug</v>
      </c>
      <c r="F9760" t="str">
        <f t="shared" si="305"/>
        <v>2012</v>
      </c>
    </row>
    <row r="9761" spans="1:6" x14ac:dyDescent="0.25">
      <c r="A9761" s="5" t="s">
        <v>250</v>
      </c>
      <c r="B9761" s="3" t="s">
        <v>234</v>
      </c>
      <c r="C9761" s="3" t="s">
        <v>24</v>
      </c>
      <c r="D9761" s="4">
        <v>845579.80421064689</v>
      </c>
      <c r="E9761" t="str">
        <f t="shared" si="304"/>
        <v>Sep</v>
      </c>
      <c r="F9761" t="str">
        <f t="shared" si="305"/>
        <v>2012</v>
      </c>
    </row>
    <row r="9762" spans="1:6" x14ac:dyDescent="0.25">
      <c r="A9762" s="5" t="s">
        <v>250</v>
      </c>
      <c r="B9762" s="3" t="s">
        <v>234</v>
      </c>
      <c r="C9762" s="3" t="s">
        <v>25</v>
      </c>
      <c r="D9762" s="4">
        <v>944597.28116638609</v>
      </c>
      <c r="E9762" t="str">
        <f t="shared" si="304"/>
        <v>Oct</v>
      </c>
      <c r="F9762" t="str">
        <f t="shared" si="305"/>
        <v>2012</v>
      </c>
    </row>
    <row r="9763" spans="1:6" x14ac:dyDescent="0.25">
      <c r="A9763" s="5" t="s">
        <v>250</v>
      </c>
      <c r="B9763" s="3" t="s">
        <v>234</v>
      </c>
      <c r="C9763" s="3" t="s">
        <v>26</v>
      </c>
      <c r="D9763" s="4">
        <v>978258.93170714052</v>
      </c>
      <c r="E9763" t="str">
        <f t="shared" si="304"/>
        <v>Nov</v>
      </c>
      <c r="F9763" t="str">
        <f t="shared" si="305"/>
        <v>2012</v>
      </c>
    </row>
    <row r="9764" spans="1:6" x14ac:dyDescent="0.25">
      <c r="A9764" s="5" t="s">
        <v>250</v>
      </c>
      <c r="B9764" s="3" t="s">
        <v>234</v>
      </c>
      <c r="C9764" s="3" t="s">
        <v>27</v>
      </c>
      <c r="D9764" s="4">
        <v>916720.75998214108</v>
      </c>
      <c r="E9764" t="str">
        <f t="shared" si="304"/>
        <v>Dec</v>
      </c>
      <c r="F9764" t="str">
        <f t="shared" si="305"/>
        <v>2012</v>
      </c>
    </row>
    <row r="9765" spans="1:6" x14ac:dyDescent="0.25">
      <c r="A9765" s="5" t="s">
        <v>250</v>
      </c>
      <c r="B9765" s="3" t="s">
        <v>234</v>
      </c>
      <c r="C9765" s="3" t="s">
        <v>28</v>
      </c>
      <c r="D9765" s="4">
        <v>886889.57273959916</v>
      </c>
      <c r="E9765" t="str">
        <f t="shared" si="304"/>
        <v>Jan</v>
      </c>
      <c r="F9765" t="str">
        <f t="shared" si="305"/>
        <v>2013</v>
      </c>
    </row>
    <row r="9766" spans="1:6" x14ac:dyDescent="0.25">
      <c r="A9766" s="5" t="s">
        <v>250</v>
      </c>
      <c r="B9766" s="3" t="s">
        <v>234</v>
      </c>
      <c r="C9766" s="3" t="s">
        <v>29</v>
      </c>
      <c r="D9766" s="4">
        <v>990724.55303037807</v>
      </c>
      <c r="E9766" t="str">
        <f t="shared" si="304"/>
        <v>Feb</v>
      </c>
      <c r="F9766" t="str">
        <f t="shared" si="305"/>
        <v>2013</v>
      </c>
    </row>
    <row r="9767" spans="1:6" x14ac:dyDescent="0.25">
      <c r="A9767" s="5" t="s">
        <v>250</v>
      </c>
      <c r="B9767" s="3" t="s">
        <v>234</v>
      </c>
      <c r="C9767" s="3" t="s">
        <v>30</v>
      </c>
      <c r="D9767" s="4">
        <v>936715.3071468604</v>
      </c>
      <c r="E9767" t="str">
        <f t="shared" si="304"/>
        <v>Mar</v>
      </c>
      <c r="F9767" t="str">
        <f t="shared" si="305"/>
        <v>2013</v>
      </c>
    </row>
    <row r="9768" spans="1:6" x14ac:dyDescent="0.25">
      <c r="A9768" s="5" t="s">
        <v>250</v>
      </c>
      <c r="B9768" s="3" t="s">
        <v>234</v>
      </c>
      <c r="C9768" s="3" t="s">
        <v>31</v>
      </c>
      <c r="D9768" s="4">
        <v>667367.0954701911</v>
      </c>
      <c r="E9768" t="str">
        <f t="shared" si="304"/>
        <v>Apr</v>
      </c>
      <c r="F9768" t="str">
        <f t="shared" si="305"/>
        <v>2013</v>
      </c>
    </row>
    <row r="9769" spans="1:6" x14ac:dyDescent="0.25">
      <c r="A9769" s="5" t="s">
        <v>250</v>
      </c>
      <c r="B9769" s="3" t="s">
        <v>234</v>
      </c>
      <c r="C9769" s="3" t="s">
        <v>32</v>
      </c>
      <c r="D9769" s="4">
        <v>369711.28234519955</v>
      </c>
      <c r="E9769" t="str">
        <f t="shared" si="304"/>
        <v>May</v>
      </c>
      <c r="F9769" t="str">
        <f t="shared" si="305"/>
        <v>2013</v>
      </c>
    </row>
    <row r="9770" spans="1:6" x14ac:dyDescent="0.25">
      <c r="A9770" s="5" t="s">
        <v>250</v>
      </c>
      <c r="B9770" s="3" t="s">
        <v>234</v>
      </c>
      <c r="C9770" s="3" t="s">
        <v>33</v>
      </c>
      <c r="D9770" s="4">
        <v>349565.52681108867</v>
      </c>
      <c r="E9770" t="str">
        <f t="shared" si="304"/>
        <v>Jun</v>
      </c>
      <c r="F9770" t="str">
        <f t="shared" si="305"/>
        <v>2013</v>
      </c>
    </row>
    <row r="9771" spans="1:6" x14ac:dyDescent="0.25">
      <c r="A9771" s="5" t="s">
        <v>250</v>
      </c>
      <c r="B9771" s="3" t="s">
        <v>234</v>
      </c>
      <c r="C9771" s="3" t="s">
        <v>34</v>
      </c>
      <c r="D9771" s="4">
        <v>328176.96914080699</v>
      </c>
      <c r="E9771" t="str">
        <f t="shared" si="304"/>
        <v>Jul</v>
      </c>
      <c r="F9771" t="str">
        <f t="shared" si="305"/>
        <v>2013</v>
      </c>
    </row>
    <row r="9772" spans="1:6" x14ac:dyDescent="0.25">
      <c r="A9772" s="5" t="s">
        <v>250</v>
      </c>
      <c r="B9772" s="3" t="s">
        <v>234</v>
      </c>
      <c r="C9772" s="3" t="s">
        <v>35</v>
      </c>
      <c r="D9772" s="4">
        <v>310826.78362482873</v>
      </c>
      <c r="E9772" t="str">
        <f t="shared" si="304"/>
        <v>Aug</v>
      </c>
      <c r="F9772" t="str">
        <f t="shared" si="305"/>
        <v>2013</v>
      </c>
    </row>
    <row r="9773" spans="1:6" x14ac:dyDescent="0.25">
      <c r="A9773" s="5" t="s">
        <v>250</v>
      </c>
      <c r="B9773" s="3" t="s">
        <v>234</v>
      </c>
      <c r="C9773" s="3" t="s">
        <v>36</v>
      </c>
      <c r="D9773" s="4">
        <v>294630.49511745817</v>
      </c>
      <c r="E9773" t="str">
        <f t="shared" si="304"/>
        <v>Sep</v>
      </c>
      <c r="F9773" t="str">
        <f t="shared" si="305"/>
        <v>2013</v>
      </c>
    </row>
    <row r="9774" spans="1:6" x14ac:dyDescent="0.25">
      <c r="A9774" s="5" t="s">
        <v>250</v>
      </c>
      <c r="B9774" s="3" t="s">
        <v>234</v>
      </c>
      <c r="C9774" s="3" t="s">
        <v>37</v>
      </c>
      <c r="D9774" s="4">
        <v>283483.32656372507</v>
      </c>
      <c r="E9774" t="str">
        <f t="shared" si="304"/>
        <v>Oct</v>
      </c>
      <c r="F9774" t="str">
        <f t="shared" si="305"/>
        <v>2013</v>
      </c>
    </row>
    <row r="9775" spans="1:6" x14ac:dyDescent="0.25">
      <c r="A9775" s="5" t="s">
        <v>250</v>
      </c>
      <c r="B9775" s="3" t="s">
        <v>234</v>
      </c>
      <c r="C9775" s="3" t="s">
        <v>38</v>
      </c>
      <c r="D9775" s="4">
        <v>284238.28385812731</v>
      </c>
      <c r="E9775" t="str">
        <f t="shared" si="304"/>
        <v>Nov</v>
      </c>
      <c r="F9775" t="str">
        <f t="shared" si="305"/>
        <v>2013</v>
      </c>
    </row>
    <row r="9776" spans="1:6" x14ac:dyDescent="0.25">
      <c r="A9776" s="5" t="s">
        <v>250</v>
      </c>
      <c r="B9776" s="3" t="s">
        <v>234</v>
      </c>
      <c r="C9776" s="3" t="s">
        <v>39</v>
      </c>
      <c r="D9776" s="4">
        <v>282349.74988384085</v>
      </c>
      <c r="E9776" t="str">
        <f t="shared" si="304"/>
        <v>Dec</v>
      </c>
      <c r="F9776" t="str">
        <f t="shared" si="305"/>
        <v>2013</v>
      </c>
    </row>
    <row r="9777" spans="1:6" x14ac:dyDescent="0.25">
      <c r="A9777" s="5" t="s">
        <v>250</v>
      </c>
      <c r="B9777" s="3" t="s">
        <v>234</v>
      </c>
      <c r="C9777" s="3" t="s">
        <v>40</v>
      </c>
      <c r="D9777" s="4">
        <v>276445.6075184127</v>
      </c>
      <c r="E9777" t="str">
        <f t="shared" si="304"/>
        <v>Jan</v>
      </c>
      <c r="F9777" t="str">
        <f t="shared" si="305"/>
        <v>2014</v>
      </c>
    </row>
    <row r="9778" spans="1:6" x14ac:dyDescent="0.25">
      <c r="A9778" s="5" t="s">
        <v>250</v>
      </c>
      <c r="B9778" s="3" t="s">
        <v>234</v>
      </c>
      <c r="C9778" s="3" t="s">
        <v>41</v>
      </c>
      <c r="D9778" s="4">
        <v>333966.54235615034</v>
      </c>
      <c r="E9778" t="str">
        <f t="shared" si="304"/>
        <v>Feb</v>
      </c>
      <c r="F9778" t="str">
        <f t="shared" si="305"/>
        <v>2014</v>
      </c>
    </row>
    <row r="9779" spans="1:6" x14ac:dyDescent="0.25">
      <c r="A9779" s="5" t="s">
        <v>250</v>
      </c>
      <c r="B9779" s="3" t="s">
        <v>234</v>
      </c>
      <c r="C9779" s="3" t="s">
        <v>42</v>
      </c>
      <c r="D9779" s="4">
        <v>331277.77887806995</v>
      </c>
      <c r="E9779" t="str">
        <f t="shared" si="304"/>
        <v>Mar</v>
      </c>
      <c r="F9779" t="str">
        <f t="shared" si="305"/>
        <v>2014</v>
      </c>
    </row>
    <row r="9780" spans="1:6" x14ac:dyDescent="0.25">
      <c r="A9780" s="5" t="s">
        <v>250</v>
      </c>
      <c r="B9780" s="3" t="s">
        <v>234</v>
      </c>
      <c r="C9780" s="3" t="s">
        <v>43</v>
      </c>
      <c r="D9780" s="4">
        <v>318282.00082929363</v>
      </c>
      <c r="E9780" t="str">
        <f t="shared" si="304"/>
        <v>Apr</v>
      </c>
      <c r="F9780" t="str">
        <f t="shared" si="305"/>
        <v>2014</v>
      </c>
    </row>
    <row r="9781" spans="1:6" x14ac:dyDescent="0.25">
      <c r="A9781" s="5" t="s">
        <v>250</v>
      </c>
      <c r="B9781" s="3" t="s">
        <v>234</v>
      </c>
      <c r="C9781" s="3" t="s">
        <v>44</v>
      </c>
      <c r="D9781" s="4">
        <v>308857.2047276285</v>
      </c>
      <c r="E9781" t="str">
        <f t="shared" si="304"/>
        <v>May</v>
      </c>
      <c r="F9781" t="str">
        <f t="shared" si="305"/>
        <v>2014</v>
      </c>
    </row>
    <row r="9782" spans="1:6" x14ac:dyDescent="0.25">
      <c r="A9782" s="5" t="s">
        <v>250</v>
      </c>
      <c r="B9782" s="3" t="s">
        <v>234</v>
      </c>
      <c r="C9782" s="3" t="s">
        <v>45</v>
      </c>
      <c r="D9782" s="4">
        <v>304368.62205430504</v>
      </c>
      <c r="E9782" t="str">
        <f t="shared" si="304"/>
        <v>Jun</v>
      </c>
      <c r="F9782" t="str">
        <f t="shared" si="305"/>
        <v>2014</v>
      </c>
    </row>
    <row r="9783" spans="1:6" x14ac:dyDescent="0.25">
      <c r="A9783" s="5" t="s">
        <v>250</v>
      </c>
      <c r="B9783" s="3" t="s">
        <v>234</v>
      </c>
      <c r="C9783" s="3" t="s">
        <v>46</v>
      </c>
      <c r="D9783" s="4">
        <v>298722.69886917283</v>
      </c>
      <c r="E9783" t="str">
        <f t="shared" si="304"/>
        <v>Jul</v>
      </c>
      <c r="F9783" t="str">
        <f t="shared" si="305"/>
        <v>2014</v>
      </c>
    </row>
    <row r="9784" spans="1:6" x14ac:dyDescent="0.25">
      <c r="A9784" s="5" t="s">
        <v>250</v>
      </c>
      <c r="B9784" s="3" t="s">
        <v>234</v>
      </c>
      <c r="C9784" s="3" t="s">
        <v>47</v>
      </c>
      <c r="D9784" s="4">
        <v>294981.26965458848</v>
      </c>
      <c r="E9784" t="str">
        <f t="shared" si="304"/>
        <v>Aug</v>
      </c>
      <c r="F9784" t="str">
        <f t="shared" si="305"/>
        <v>2014</v>
      </c>
    </row>
    <row r="9785" spans="1:6" x14ac:dyDescent="0.25">
      <c r="A9785" s="5" t="s">
        <v>250</v>
      </c>
      <c r="B9785" s="3" t="s">
        <v>234</v>
      </c>
      <c r="C9785" s="3" t="s">
        <v>48</v>
      </c>
      <c r="D9785" s="4">
        <v>287092.48401541566</v>
      </c>
      <c r="E9785" t="str">
        <f t="shared" si="304"/>
        <v>Sep</v>
      </c>
      <c r="F9785" t="str">
        <f t="shared" si="305"/>
        <v>2014</v>
      </c>
    </row>
    <row r="9786" spans="1:6" x14ac:dyDescent="0.25">
      <c r="A9786" s="5" t="s">
        <v>250</v>
      </c>
      <c r="B9786" s="3" t="s">
        <v>234</v>
      </c>
      <c r="C9786" s="3" t="s">
        <v>49</v>
      </c>
      <c r="D9786" s="4">
        <v>287590.9361437402</v>
      </c>
      <c r="E9786" t="str">
        <f t="shared" si="304"/>
        <v>Oct</v>
      </c>
      <c r="F9786" t="str">
        <f t="shared" si="305"/>
        <v>2014</v>
      </c>
    </row>
    <row r="9787" spans="1:6" x14ac:dyDescent="0.25">
      <c r="A9787" s="5" t="s">
        <v>250</v>
      </c>
      <c r="B9787" s="3" t="s">
        <v>234</v>
      </c>
      <c r="C9787" s="3" t="s">
        <v>50</v>
      </c>
      <c r="D9787" s="4">
        <v>284475.21023186255</v>
      </c>
      <c r="E9787" t="str">
        <f t="shared" si="304"/>
        <v>Nov</v>
      </c>
      <c r="F9787" t="str">
        <f t="shared" si="305"/>
        <v>2014</v>
      </c>
    </row>
    <row r="9788" spans="1:6" x14ac:dyDescent="0.25">
      <c r="A9788" s="5" t="s">
        <v>250</v>
      </c>
      <c r="B9788" s="3" t="s">
        <v>234</v>
      </c>
      <c r="C9788" s="3" t="s">
        <v>51</v>
      </c>
      <c r="D9788" s="4">
        <v>281384.82718501159</v>
      </c>
      <c r="E9788" t="str">
        <f t="shared" si="304"/>
        <v>Dec</v>
      </c>
      <c r="F9788" t="str">
        <f t="shared" si="305"/>
        <v>2014</v>
      </c>
    </row>
    <row r="9789" spans="1:6" x14ac:dyDescent="0.25">
      <c r="A9789" s="5" t="s">
        <v>250</v>
      </c>
      <c r="B9789" s="3" t="s">
        <v>234</v>
      </c>
      <c r="C9789" s="3" t="s">
        <v>52</v>
      </c>
      <c r="D9789" s="4">
        <v>276108.07428744604</v>
      </c>
      <c r="E9789" t="str">
        <f t="shared" si="304"/>
        <v>Jan</v>
      </c>
      <c r="F9789" t="str">
        <f t="shared" si="305"/>
        <v>2015</v>
      </c>
    </row>
    <row r="9790" spans="1:6" x14ac:dyDescent="0.25">
      <c r="A9790" s="5" t="s">
        <v>250</v>
      </c>
      <c r="B9790" s="3" t="s">
        <v>234</v>
      </c>
      <c r="C9790" s="3" t="s">
        <v>53</v>
      </c>
      <c r="D9790" s="4">
        <v>272292.07037254202</v>
      </c>
      <c r="E9790" t="str">
        <f t="shared" si="304"/>
        <v>Feb</v>
      </c>
      <c r="F9790" t="str">
        <f t="shared" si="305"/>
        <v>2015</v>
      </c>
    </row>
    <row r="9791" spans="1:6" x14ac:dyDescent="0.25">
      <c r="A9791" s="5" t="s">
        <v>250</v>
      </c>
      <c r="B9791" s="3" t="s">
        <v>234</v>
      </c>
      <c r="C9791" s="3" t="s">
        <v>54</v>
      </c>
      <c r="D9791" s="4">
        <v>267622.15194503072</v>
      </c>
      <c r="E9791" t="str">
        <f t="shared" si="304"/>
        <v>Mar</v>
      </c>
      <c r="F9791" t="str">
        <f t="shared" si="305"/>
        <v>2015</v>
      </c>
    </row>
    <row r="9792" spans="1:6" x14ac:dyDescent="0.25">
      <c r="A9792" s="5" t="s">
        <v>250</v>
      </c>
      <c r="B9792" s="3" t="s">
        <v>234</v>
      </c>
      <c r="C9792" s="3" t="s">
        <v>55</v>
      </c>
      <c r="D9792" s="4">
        <v>255799.12009144147</v>
      </c>
      <c r="E9792" t="str">
        <f t="shared" si="304"/>
        <v>Apr</v>
      </c>
      <c r="F9792" t="str">
        <f t="shared" si="305"/>
        <v>2015</v>
      </c>
    </row>
    <row r="9793" spans="1:6" x14ac:dyDescent="0.25">
      <c r="A9793" s="5" t="s">
        <v>250</v>
      </c>
      <c r="B9793" s="3" t="s">
        <v>234</v>
      </c>
      <c r="C9793" s="3" t="s">
        <v>56</v>
      </c>
      <c r="D9793" s="4">
        <v>250658.17996751631</v>
      </c>
      <c r="E9793" t="str">
        <f t="shared" si="304"/>
        <v>May</v>
      </c>
      <c r="F9793" t="str">
        <f t="shared" si="305"/>
        <v>2015</v>
      </c>
    </row>
    <row r="9794" spans="1:6" x14ac:dyDescent="0.25">
      <c r="A9794" s="5" t="s">
        <v>250</v>
      </c>
      <c r="B9794" s="3" t="s">
        <v>234</v>
      </c>
      <c r="C9794" s="3" t="s">
        <v>57</v>
      </c>
      <c r="D9794" s="4">
        <v>248117.48557978083</v>
      </c>
      <c r="E9794" t="str">
        <f t="shared" si="304"/>
        <v>Jun</v>
      </c>
      <c r="F9794" t="str">
        <f t="shared" si="305"/>
        <v>2015</v>
      </c>
    </row>
    <row r="9795" spans="1:6" x14ac:dyDescent="0.25">
      <c r="A9795" s="5" t="s">
        <v>250</v>
      </c>
      <c r="B9795" s="3" t="s">
        <v>234</v>
      </c>
      <c r="C9795" s="3" t="s">
        <v>58</v>
      </c>
      <c r="D9795" s="4">
        <v>241738.60091682419</v>
      </c>
      <c r="E9795" t="str">
        <f t="shared" ref="E9795:E9858" si="306">MID(C9795,1,3)</f>
        <v>Jul</v>
      </c>
      <c r="F9795" t="str">
        <f t="shared" ref="F9795:F9858" si="307">MID(C9795,5,4)</f>
        <v>2015</v>
      </c>
    </row>
    <row r="9796" spans="1:6" x14ac:dyDescent="0.25">
      <c r="A9796" s="5" t="s">
        <v>250</v>
      </c>
      <c r="B9796" s="3" t="s">
        <v>234</v>
      </c>
      <c r="C9796" s="3" t="s">
        <v>59</v>
      </c>
      <c r="D9796" s="4">
        <v>240995.7324338335</v>
      </c>
      <c r="E9796" t="str">
        <f t="shared" si="306"/>
        <v>Aug</v>
      </c>
      <c r="F9796" t="str">
        <f t="shared" si="307"/>
        <v>2015</v>
      </c>
    </row>
    <row r="9797" spans="1:6" x14ac:dyDescent="0.25">
      <c r="A9797" s="5" t="s">
        <v>250</v>
      </c>
      <c r="B9797" s="3" t="s">
        <v>234</v>
      </c>
      <c r="C9797" s="3" t="s">
        <v>60</v>
      </c>
      <c r="D9797" s="4">
        <v>235508.97540822774</v>
      </c>
      <c r="E9797" t="str">
        <f t="shared" si="306"/>
        <v>Sep</v>
      </c>
      <c r="F9797" t="str">
        <f t="shared" si="307"/>
        <v>2015</v>
      </c>
    </row>
    <row r="9798" spans="1:6" x14ac:dyDescent="0.25">
      <c r="A9798" s="5" t="s">
        <v>250</v>
      </c>
      <c r="B9798" s="3" t="s">
        <v>234</v>
      </c>
      <c r="C9798" s="3" t="s">
        <v>61</v>
      </c>
      <c r="D9798" s="4">
        <v>231629.18149921091</v>
      </c>
      <c r="E9798" t="str">
        <f t="shared" si="306"/>
        <v>Oct</v>
      </c>
      <c r="F9798" t="str">
        <f t="shared" si="307"/>
        <v>2015</v>
      </c>
    </row>
    <row r="9799" spans="1:6" x14ac:dyDescent="0.25">
      <c r="A9799" s="5" t="s">
        <v>250</v>
      </c>
      <c r="B9799" s="3" t="s">
        <v>234</v>
      </c>
      <c r="C9799" s="3" t="s">
        <v>62</v>
      </c>
      <c r="D9799" s="4">
        <v>231809.69774194586</v>
      </c>
      <c r="E9799" t="str">
        <f t="shared" si="306"/>
        <v>Nov</v>
      </c>
      <c r="F9799" t="str">
        <f t="shared" si="307"/>
        <v>2015</v>
      </c>
    </row>
    <row r="9800" spans="1:6" x14ac:dyDescent="0.25">
      <c r="A9800" s="5" t="s">
        <v>250</v>
      </c>
      <c r="B9800" s="3" t="s">
        <v>234</v>
      </c>
      <c r="C9800" s="3" t="s">
        <v>63</v>
      </c>
      <c r="D9800" s="4">
        <v>223042.50407909771</v>
      </c>
      <c r="E9800" t="str">
        <f t="shared" si="306"/>
        <v>Dec</v>
      </c>
      <c r="F9800" t="str">
        <f t="shared" si="307"/>
        <v>2015</v>
      </c>
    </row>
    <row r="9801" spans="1:6" x14ac:dyDescent="0.25">
      <c r="A9801" s="5" t="s">
        <v>250</v>
      </c>
      <c r="B9801" s="3" t="s">
        <v>234</v>
      </c>
      <c r="C9801" s="3" t="s">
        <v>64</v>
      </c>
      <c r="D9801" s="4">
        <v>220471.13056365272</v>
      </c>
      <c r="E9801" t="str">
        <f t="shared" si="306"/>
        <v>Jan</v>
      </c>
      <c r="F9801" t="str">
        <f t="shared" si="307"/>
        <v>2016</v>
      </c>
    </row>
    <row r="9802" spans="1:6" x14ac:dyDescent="0.25">
      <c r="A9802" s="5" t="s">
        <v>250</v>
      </c>
      <c r="B9802" s="3" t="s">
        <v>234</v>
      </c>
      <c r="C9802" s="3" t="s">
        <v>65</v>
      </c>
      <c r="D9802" s="4">
        <v>215163.05457578282</v>
      </c>
      <c r="E9802" t="str">
        <f t="shared" si="306"/>
        <v>Feb</v>
      </c>
      <c r="F9802" t="str">
        <f t="shared" si="307"/>
        <v>2016</v>
      </c>
    </row>
    <row r="9803" spans="1:6" x14ac:dyDescent="0.25">
      <c r="A9803" s="5" t="s">
        <v>250</v>
      </c>
      <c r="B9803" s="3" t="s">
        <v>234</v>
      </c>
      <c r="C9803" s="3" t="s">
        <v>66</v>
      </c>
      <c r="D9803" s="4">
        <v>213113.31605532591</v>
      </c>
      <c r="E9803" t="str">
        <f t="shared" si="306"/>
        <v>Mar</v>
      </c>
      <c r="F9803" t="str">
        <f t="shared" si="307"/>
        <v>2016</v>
      </c>
    </row>
    <row r="9804" spans="1:6" x14ac:dyDescent="0.25">
      <c r="A9804" s="5" t="s">
        <v>250</v>
      </c>
      <c r="B9804" s="3" t="s">
        <v>234</v>
      </c>
      <c r="C9804" s="3" t="s">
        <v>67</v>
      </c>
      <c r="D9804" s="4">
        <v>200327.78550280828</v>
      </c>
      <c r="E9804" t="str">
        <f t="shared" si="306"/>
        <v>Apr</v>
      </c>
      <c r="F9804" t="str">
        <f t="shared" si="307"/>
        <v>2016</v>
      </c>
    </row>
    <row r="9805" spans="1:6" x14ac:dyDescent="0.25">
      <c r="A9805" s="5" t="s">
        <v>250</v>
      </c>
      <c r="B9805" s="3" t="s">
        <v>234</v>
      </c>
      <c r="C9805" s="3" t="s">
        <v>68</v>
      </c>
      <c r="D9805" s="4">
        <v>197883.66312777149</v>
      </c>
      <c r="E9805" t="str">
        <f t="shared" si="306"/>
        <v>May</v>
      </c>
      <c r="F9805" t="str">
        <f t="shared" si="307"/>
        <v>2016</v>
      </c>
    </row>
    <row r="9806" spans="1:6" x14ac:dyDescent="0.25">
      <c r="A9806" s="5" t="s">
        <v>250</v>
      </c>
      <c r="B9806" s="3" t="s">
        <v>234</v>
      </c>
      <c r="C9806" s="3" t="s">
        <v>69</v>
      </c>
      <c r="D9806" s="4">
        <v>197091.26841513315</v>
      </c>
      <c r="E9806" t="str">
        <f t="shared" si="306"/>
        <v>Jun</v>
      </c>
      <c r="F9806" t="str">
        <f t="shared" si="307"/>
        <v>2016</v>
      </c>
    </row>
    <row r="9807" spans="1:6" x14ac:dyDescent="0.25">
      <c r="A9807" s="5" t="s">
        <v>250</v>
      </c>
      <c r="B9807" s="3" t="s">
        <v>234</v>
      </c>
      <c r="C9807" s="3" t="s">
        <v>70</v>
      </c>
      <c r="D9807" s="4">
        <v>195214.61915885267</v>
      </c>
      <c r="E9807" t="str">
        <f t="shared" si="306"/>
        <v>Jul</v>
      </c>
      <c r="F9807" t="str">
        <f t="shared" si="307"/>
        <v>2016</v>
      </c>
    </row>
    <row r="9808" spans="1:6" x14ac:dyDescent="0.25">
      <c r="A9808" s="5" t="s">
        <v>250</v>
      </c>
      <c r="B9808" s="3" t="s">
        <v>234</v>
      </c>
      <c r="C9808" s="3" t="s">
        <v>71</v>
      </c>
      <c r="D9808" s="4">
        <v>191205.25090355519</v>
      </c>
      <c r="E9808" t="str">
        <f t="shared" si="306"/>
        <v>Aug</v>
      </c>
      <c r="F9808" t="str">
        <f t="shared" si="307"/>
        <v>2016</v>
      </c>
    </row>
    <row r="9809" spans="1:6" x14ac:dyDescent="0.25">
      <c r="A9809" s="5" t="s">
        <v>250</v>
      </c>
      <c r="B9809" s="3" t="s">
        <v>234</v>
      </c>
      <c r="C9809" s="3" t="s">
        <v>72</v>
      </c>
      <c r="D9809" s="4">
        <v>188627.96090239222</v>
      </c>
      <c r="E9809" t="str">
        <f t="shared" si="306"/>
        <v>Sep</v>
      </c>
      <c r="F9809" t="str">
        <f t="shared" si="307"/>
        <v>2016</v>
      </c>
    </row>
    <row r="9810" spans="1:6" x14ac:dyDescent="0.25">
      <c r="A9810" s="5" t="s">
        <v>250</v>
      </c>
      <c r="B9810" s="3" t="s">
        <v>234</v>
      </c>
      <c r="C9810" s="3" t="s">
        <v>73</v>
      </c>
      <c r="D9810" s="4">
        <v>187835.13240319857</v>
      </c>
      <c r="E9810" t="str">
        <f t="shared" si="306"/>
        <v>Oct</v>
      </c>
      <c r="F9810" t="str">
        <f t="shared" si="307"/>
        <v>2016</v>
      </c>
    </row>
    <row r="9811" spans="1:6" x14ac:dyDescent="0.25">
      <c r="A9811" s="5" t="s">
        <v>250</v>
      </c>
      <c r="B9811" s="3" t="s">
        <v>234</v>
      </c>
      <c r="C9811" s="3" t="s">
        <v>74</v>
      </c>
      <c r="D9811" s="4">
        <v>182819.4289009941</v>
      </c>
      <c r="E9811" t="str">
        <f t="shared" si="306"/>
        <v>Nov</v>
      </c>
      <c r="F9811" t="str">
        <f t="shared" si="307"/>
        <v>2016</v>
      </c>
    </row>
    <row r="9812" spans="1:6" x14ac:dyDescent="0.25">
      <c r="A9812" s="5" t="s">
        <v>250</v>
      </c>
      <c r="B9812" s="3" t="s">
        <v>234</v>
      </c>
      <c r="C9812" s="3" t="s">
        <v>75</v>
      </c>
      <c r="D9812" s="4">
        <v>182425.00588539147</v>
      </c>
      <c r="E9812" t="str">
        <f t="shared" si="306"/>
        <v>Dec</v>
      </c>
      <c r="F9812" t="str">
        <f t="shared" si="307"/>
        <v>2016</v>
      </c>
    </row>
    <row r="9813" spans="1:6" x14ac:dyDescent="0.25">
      <c r="A9813" s="5" t="s">
        <v>250</v>
      </c>
      <c r="B9813" s="3" t="s">
        <v>234</v>
      </c>
      <c r="C9813" s="3" t="s">
        <v>76</v>
      </c>
      <c r="D9813" s="4">
        <v>178158.53555914731</v>
      </c>
      <c r="E9813" t="str">
        <f t="shared" si="306"/>
        <v>Jan</v>
      </c>
      <c r="F9813" t="str">
        <f t="shared" si="307"/>
        <v>2017</v>
      </c>
    </row>
    <row r="9814" spans="1:6" x14ac:dyDescent="0.25">
      <c r="A9814" s="5" t="s">
        <v>250</v>
      </c>
      <c r="B9814" s="3" t="s">
        <v>234</v>
      </c>
      <c r="C9814" s="3" t="s">
        <v>77</v>
      </c>
      <c r="D9814" s="4">
        <v>175713.64456182989</v>
      </c>
      <c r="E9814" t="str">
        <f t="shared" si="306"/>
        <v>Feb</v>
      </c>
      <c r="F9814" t="str">
        <f t="shared" si="307"/>
        <v>2017</v>
      </c>
    </row>
    <row r="9815" spans="1:6" x14ac:dyDescent="0.25">
      <c r="A9815" s="5" t="s">
        <v>250</v>
      </c>
      <c r="B9815" s="3" t="s">
        <v>234</v>
      </c>
      <c r="C9815" s="3" t="s">
        <v>78</v>
      </c>
      <c r="D9815" s="4">
        <v>176101.97045395963</v>
      </c>
      <c r="E9815" t="str">
        <f t="shared" si="306"/>
        <v>Mar</v>
      </c>
      <c r="F9815" t="str">
        <f t="shared" si="307"/>
        <v>2017</v>
      </c>
    </row>
    <row r="9816" spans="1:6" x14ac:dyDescent="0.25">
      <c r="A9816" s="5" t="s">
        <v>250</v>
      </c>
      <c r="B9816" s="3" t="s">
        <v>234</v>
      </c>
      <c r="C9816" s="3" t="s">
        <v>79</v>
      </c>
      <c r="D9816" s="4">
        <v>165136.63737015839</v>
      </c>
      <c r="E9816" t="str">
        <f t="shared" si="306"/>
        <v>Apr</v>
      </c>
      <c r="F9816" t="str">
        <f t="shared" si="307"/>
        <v>2017</v>
      </c>
    </row>
    <row r="9817" spans="1:6" x14ac:dyDescent="0.25">
      <c r="A9817" s="5" t="s">
        <v>250</v>
      </c>
      <c r="B9817" s="3" t="s">
        <v>234</v>
      </c>
      <c r="C9817" s="3" t="s">
        <v>80</v>
      </c>
      <c r="D9817" s="4">
        <v>162194.49449025176</v>
      </c>
      <c r="E9817" t="str">
        <f t="shared" si="306"/>
        <v>May</v>
      </c>
      <c r="F9817" t="str">
        <f t="shared" si="307"/>
        <v>2017</v>
      </c>
    </row>
    <row r="9818" spans="1:6" x14ac:dyDescent="0.25">
      <c r="A9818" s="5" t="s">
        <v>250</v>
      </c>
      <c r="B9818" s="3" t="s">
        <v>234</v>
      </c>
      <c r="C9818" s="3" t="s">
        <v>81</v>
      </c>
      <c r="D9818" s="4">
        <v>162514.60729691081</v>
      </c>
      <c r="E9818" t="str">
        <f t="shared" si="306"/>
        <v>Jun</v>
      </c>
      <c r="F9818" t="str">
        <f t="shared" si="307"/>
        <v>2017</v>
      </c>
    </row>
    <row r="9819" spans="1:6" x14ac:dyDescent="0.25">
      <c r="A9819" s="5" t="s">
        <v>250</v>
      </c>
      <c r="B9819" s="3" t="s">
        <v>234</v>
      </c>
      <c r="C9819" s="3" t="s">
        <v>82</v>
      </c>
      <c r="D9819" s="4">
        <v>158186.39643304874</v>
      </c>
      <c r="E9819" t="str">
        <f t="shared" si="306"/>
        <v>Jul</v>
      </c>
      <c r="F9819" t="str">
        <f t="shared" si="307"/>
        <v>2017</v>
      </c>
    </row>
    <row r="9820" spans="1:6" x14ac:dyDescent="0.25">
      <c r="A9820" s="5" t="s">
        <v>250</v>
      </c>
      <c r="B9820" s="3" t="s">
        <v>234</v>
      </c>
      <c r="C9820" s="3" t="s">
        <v>83</v>
      </c>
      <c r="D9820" s="4">
        <v>157172.23033938388</v>
      </c>
      <c r="E9820" t="str">
        <f t="shared" si="306"/>
        <v>Aug</v>
      </c>
      <c r="F9820" t="str">
        <f t="shared" si="307"/>
        <v>2017</v>
      </c>
    </row>
    <row r="9821" spans="1:6" x14ac:dyDescent="0.25">
      <c r="A9821" s="5" t="s">
        <v>250</v>
      </c>
      <c r="B9821" s="3" t="s">
        <v>234</v>
      </c>
      <c r="C9821" s="3" t="s">
        <v>84</v>
      </c>
      <c r="D9821" s="4">
        <v>154780.36333448649</v>
      </c>
      <c r="E9821" t="str">
        <f t="shared" si="306"/>
        <v>Sep</v>
      </c>
      <c r="F9821" t="str">
        <f t="shared" si="307"/>
        <v>2017</v>
      </c>
    </row>
    <row r="9822" spans="1:6" x14ac:dyDescent="0.25">
      <c r="A9822" s="5" t="s">
        <v>250</v>
      </c>
      <c r="B9822" s="3" t="s">
        <v>234</v>
      </c>
      <c r="C9822" s="3" t="s">
        <v>85</v>
      </c>
      <c r="D9822" s="4">
        <v>153970.15453427547</v>
      </c>
      <c r="E9822" t="str">
        <f t="shared" si="306"/>
        <v>Oct</v>
      </c>
      <c r="F9822" t="str">
        <f t="shared" si="307"/>
        <v>2017</v>
      </c>
    </row>
    <row r="9823" spans="1:6" x14ac:dyDescent="0.25">
      <c r="A9823" s="5" t="s">
        <v>250</v>
      </c>
      <c r="B9823" s="3" t="s">
        <v>234</v>
      </c>
      <c r="C9823" s="3" t="s">
        <v>86</v>
      </c>
      <c r="D9823" s="4">
        <v>150661.08841529334</v>
      </c>
      <c r="E9823" t="str">
        <f t="shared" si="306"/>
        <v>Nov</v>
      </c>
      <c r="F9823" t="str">
        <f t="shared" si="307"/>
        <v>2017</v>
      </c>
    </row>
    <row r="9824" spans="1:6" x14ac:dyDescent="0.25">
      <c r="A9824" s="5" t="s">
        <v>250</v>
      </c>
      <c r="B9824" s="3" t="s">
        <v>234</v>
      </c>
      <c r="C9824" s="3" t="s">
        <v>87</v>
      </c>
      <c r="D9824" s="4">
        <v>149603.73810843617</v>
      </c>
      <c r="E9824" t="str">
        <f t="shared" si="306"/>
        <v>Dec</v>
      </c>
      <c r="F9824" t="str">
        <f t="shared" si="307"/>
        <v>2017</v>
      </c>
    </row>
    <row r="9825" spans="1:6" x14ac:dyDescent="0.25">
      <c r="A9825" s="5" t="s">
        <v>250</v>
      </c>
      <c r="B9825" s="3" t="s">
        <v>234</v>
      </c>
      <c r="C9825" s="3" t="s">
        <v>88</v>
      </c>
      <c r="D9825" s="4">
        <v>148650.85625961336</v>
      </c>
      <c r="E9825" t="str">
        <f t="shared" si="306"/>
        <v>Jan</v>
      </c>
      <c r="F9825" t="str">
        <f t="shared" si="307"/>
        <v>2018</v>
      </c>
    </row>
    <row r="9826" spans="1:6" x14ac:dyDescent="0.25">
      <c r="A9826" s="5" t="s">
        <v>250</v>
      </c>
      <c r="B9826" s="3" t="s">
        <v>234</v>
      </c>
      <c r="C9826" s="3" t="s">
        <v>89</v>
      </c>
      <c r="D9826" s="4">
        <v>146578.43081476013</v>
      </c>
      <c r="E9826" t="str">
        <f t="shared" si="306"/>
        <v>Feb</v>
      </c>
      <c r="F9826" t="str">
        <f t="shared" si="307"/>
        <v>2018</v>
      </c>
    </row>
    <row r="9827" spans="1:6" x14ac:dyDescent="0.25">
      <c r="A9827" s="5" t="s">
        <v>250</v>
      </c>
      <c r="B9827" s="3" t="s">
        <v>234</v>
      </c>
      <c r="C9827" s="3" t="s">
        <v>90</v>
      </c>
      <c r="D9827" s="4">
        <v>145122.76576027583</v>
      </c>
      <c r="E9827" t="str">
        <f t="shared" si="306"/>
        <v>Mar</v>
      </c>
      <c r="F9827" t="str">
        <f t="shared" si="307"/>
        <v>2018</v>
      </c>
    </row>
    <row r="9828" spans="1:6" x14ac:dyDescent="0.25">
      <c r="A9828" s="5" t="s">
        <v>250</v>
      </c>
      <c r="B9828" s="3" t="s">
        <v>234</v>
      </c>
      <c r="C9828" s="3" t="s">
        <v>91</v>
      </c>
      <c r="D9828" s="4">
        <v>135906.82394416066</v>
      </c>
      <c r="E9828" t="str">
        <f t="shared" si="306"/>
        <v>Apr</v>
      </c>
      <c r="F9828" t="str">
        <f t="shared" si="307"/>
        <v>2018</v>
      </c>
    </row>
    <row r="9829" spans="1:6" x14ac:dyDescent="0.25">
      <c r="A9829" s="5" t="s">
        <v>250</v>
      </c>
      <c r="B9829" s="3" t="s">
        <v>234</v>
      </c>
      <c r="C9829" s="3" t="s">
        <v>92</v>
      </c>
      <c r="D9829" s="4">
        <v>134411.00902171549</v>
      </c>
      <c r="E9829" t="str">
        <f t="shared" si="306"/>
        <v>May</v>
      </c>
      <c r="F9829" t="str">
        <f t="shared" si="307"/>
        <v>2018</v>
      </c>
    </row>
    <row r="9830" spans="1:6" x14ac:dyDescent="0.25">
      <c r="A9830" s="5" t="s">
        <v>250</v>
      </c>
      <c r="B9830" s="3" t="s">
        <v>234</v>
      </c>
      <c r="C9830" s="3" t="s">
        <v>93</v>
      </c>
      <c r="D9830" s="4">
        <v>133522.7433690101</v>
      </c>
      <c r="E9830" t="str">
        <f t="shared" si="306"/>
        <v>Jun</v>
      </c>
      <c r="F9830" t="str">
        <f t="shared" si="307"/>
        <v>2018</v>
      </c>
    </row>
    <row r="9831" spans="1:6" x14ac:dyDescent="0.25">
      <c r="A9831" s="5" t="s">
        <v>250</v>
      </c>
      <c r="B9831" s="3" t="s">
        <v>234</v>
      </c>
      <c r="C9831" s="3" t="s">
        <v>94</v>
      </c>
      <c r="D9831" s="4">
        <v>131527.06462919808</v>
      </c>
      <c r="E9831" t="str">
        <f t="shared" si="306"/>
        <v>Jul</v>
      </c>
      <c r="F9831" t="str">
        <f t="shared" si="307"/>
        <v>2018</v>
      </c>
    </row>
    <row r="9832" spans="1:6" x14ac:dyDescent="0.25">
      <c r="A9832" s="5" t="s">
        <v>250</v>
      </c>
      <c r="B9832" s="3" t="s">
        <v>234</v>
      </c>
      <c r="C9832" s="3" t="s">
        <v>95</v>
      </c>
      <c r="D9832" s="4">
        <v>130421.46123764719</v>
      </c>
      <c r="E9832" t="str">
        <f t="shared" si="306"/>
        <v>Aug</v>
      </c>
      <c r="F9832" t="str">
        <f t="shared" si="307"/>
        <v>2018</v>
      </c>
    </row>
    <row r="9833" spans="1:6" x14ac:dyDescent="0.25">
      <c r="A9833" s="5" t="s">
        <v>250</v>
      </c>
      <c r="B9833" s="3" t="s">
        <v>234</v>
      </c>
      <c r="C9833" s="3" t="s">
        <v>96</v>
      </c>
      <c r="D9833" s="4">
        <v>128772.34418126513</v>
      </c>
      <c r="E9833" t="str">
        <f t="shared" si="306"/>
        <v>Sep</v>
      </c>
      <c r="F9833" t="str">
        <f t="shared" si="307"/>
        <v>2018</v>
      </c>
    </row>
    <row r="9834" spans="1:6" x14ac:dyDescent="0.25">
      <c r="A9834" s="5" t="s">
        <v>250</v>
      </c>
      <c r="B9834" s="3" t="s">
        <v>234</v>
      </c>
      <c r="C9834" s="3" t="s">
        <v>97</v>
      </c>
      <c r="D9834" s="4">
        <v>127443.42866353385</v>
      </c>
      <c r="E9834" t="str">
        <f t="shared" si="306"/>
        <v>Oct</v>
      </c>
      <c r="F9834" t="str">
        <f t="shared" si="307"/>
        <v>2018</v>
      </c>
    </row>
    <row r="9835" spans="1:6" x14ac:dyDescent="0.25">
      <c r="A9835" s="5" t="s">
        <v>250</v>
      </c>
      <c r="B9835" s="3" t="s">
        <v>234</v>
      </c>
      <c r="C9835" s="3" t="s">
        <v>98</v>
      </c>
      <c r="D9835" s="4">
        <v>126148.75786114419</v>
      </c>
      <c r="E9835" t="str">
        <f t="shared" si="306"/>
        <v>Nov</v>
      </c>
      <c r="F9835" t="str">
        <f t="shared" si="307"/>
        <v>2018</v>
      </c>
    </row>
    <row r="9836" spans="1:6" x14ac:dyDescent="0.25">
      <c r="A9836" s="5" t="s">
        <v>250</v>
      </c>
      <c r="B9836" s="3" t="s">
        <v>234</v>
      </c>
      <c r="C9836" s="3" t="s">
        <v>99</v>
      </c>
      <c r="D9836" s="4">
        <v>124882.29995669133</v>
      </c>
      <c r="E9836" t="str">
        <f t="shared" si="306"/>
        <v>Dec</v>
      </c>
      <c r="F9836" t="str">
        <f t="shared" si="307"/>
        <v>2018</v>
      </c>
    </row>
    <row r="9837" spans="1:6" x14ac:dyDescent="0.25">
      <c r="A9837" s="5" t="s">
        <v>250</v>
      </c>
      <c r="B9837" s="3" t="s">
        <v>234</v>
      </c>
      <c r="C9837" s="3" t="s">
        <v>100</v>
      </c>
      <c r="D9837" s="4">
        <v>123362.72889401119</v>
      </c>
      <c r="E9837" t="str">
        <f t="shared" si="306"/>
        <v>Jan</v>
      </c>
      <c r="F9837" t="str">
        <f t="shared" si="307"/>
        <v>2019</v>
      </c>
    </row>
    <row r="9838" spans="1:6" x14ac:dyDescent="0.25">
      <c r="A9838" s="5" t="s">
        <v>250</v>
      </c>
      <c r="B9838" s="3" t="s">
        <v>234</v>
      </c>
      <c r="C9838" s="3" t="s">
        <v>101</v>
      </c>
      <c r="D9838" s="4">
        <v>122163.59820628258</v>
      </c>
      <c r="E9838" t="str">
        <f t="shared" si="306"/>
        <v>Feb</v>
      </c>
      <c r="F9838" t="str">
        <f t="shared" si="307"/>
        <v>2019</v>
      </c>
    </row>
    <row r="9839" spans="1:6" x14ac:dyDescent="0.25">
      <c r="A9839" s="5" t="s">
        <v>250</v>
      </c>
      <c r="B9839" s="3" t="s">
        <v>234</v>
      </c>
      <c r="C9839" s="3" t="s">
        <v>102</v>
      </c>
      <c r="D9839" s="4">
        <v>121216.27151544241</v>
      </c>
      <c r="E9839" t="str">
        <f t="shared" si="306"/>
        <v>Mar</v>
      </c>
      <c r="F9839" t="str">
        <f t="shared" si="307"/>
        <v>2019</v>
      </c>
    </row>
    <row r="9840" spans="1:6" x14ac:dyDescent="0.25">
      <c r="A9840" s="5" t="s">
        <v>250</v>
      </c>
      <c r="B9840" s="3" t="s">
        <v>234</v>
      </c>
      <c r="C9840" s="3" t="s">
        <v>103</v>
      </c>
      <c r="D9840" s="4">
        <v>113018.69347509457</v>
      </c>
      <c r="E9840" t="str">
        <f t="shared" si="306"/>
        <v>Apr</v>
      </c>
      <c r="F9840" t="str">
        <f t="shared" si="307"/>
        <v>2019</v>
      </c>
    </row>
    <row r="9841" spans="1:6" x14ac:dyDescent="0.25">
      <c r="A9841" s="5" t="s">
        <v>250</v>
      </c>
      <c r="B9841" s="3" t="s">
        <v>234</v>
      </c>
      <c r="C9841" s="3" t="s">
        <v>104</v>
      </c>
      <c r="D9841" s="4">
        <v>111893.36782220654</v>
      </c>
      <c r="E9841" t="str">
        <f t="shared" si="306"/>
        <v>May</v>
      </c>
      <c r="F9841" t="str">
        <f t="shared" si="307"/>
        <v>2019</v>
      </c>
    </row>
    <row r="9842" spans="1:6" x14ac:dyDescent="0.25">
      <c r="A9842" s="5" t="s">
        <v>250</v>
      </c>
      <c r="B9842" s="3" t="s">
        <v>234</v>
      </c>
      <c r="C9842" s="3" t="s">
        <v>105</v>
      </c>
      <c r="D9842" s="4">
        <v>111298.06211230156</v>
      </c>
      <c r="E9842" t="str">
        <f t="shared" si="306"/>
        <v>Jun</v>
      </c>
      <c r="F9842" t="str">
        <f t="shared" si="307"/>
        <v>2019</v>
      </c>
    </row>
    <row r="9843" spans="1:6" x14ac:dyDescent="0.25">
      <c r="A9843" s="5" t="s">
        <v>250</v>
      </c>
      <c r="B9843" s="3" t="s">
        <v>234</v>
      </c>
      <c r="C9843" s="3" t="s">
        <v>106</v>
      </c>
      <c r="D9843" s="4">
        <v>109728.81601171405</v>
      </c>
      <c r="E9843" t="str">
        <f t="shared" si="306"/>
        <v>Jul</v>
      </c>
      <c r="F9843" t="str">
        <f t="shared" si="307"/>
        <v>2019</v>
      </c>
    </row>
    <row r="9844" spans="1:6" x14ac:dyDescent="0.25">
      <c r="A9844" s="5" t="s">
        <v>250</v>
      </c>
      <c r="B9844" s="3" t="s">
        <v>234</v>
      </c>
      <c r="C9844" s="3" t="s">
        <v>107</v>
      </c>
      <c r="D9844" s="4">
        <v>108933.94117791064</v>
      </c>
      <c r="E9844" t="str">
        <f t="shared" si="306"/>
        <v>Aug</v>
      </c>
      <c r="F9844" t="str">
        <f t="shared" si="307"/>
        <v>2019</v>
      </c>
    </row>
    <row r="9845" spans="1:6" x14ac:dyDescent="0.25">
      <c r="A9845" s="5" t="s">
        <v>250</v>
      </c>
      <c r="B9845" s="3" t="s">
        <v>234</v>
      </c>
      <c r="C9845" s="3" t="s">
        <v>108</v>
      </c>
      <c r="D9845" s="4">
        <v>107655.40010441841</v>
      </c>
      <c r="E9845" t="str">
        <f t="shared" si="306"/>
        <v>Sep</v>
      </c>
      <c r="F9845" t="str">
        <f t="shared" si="307"/>
        <v>2019</v>
      </c>
    </row>
    <row r="9846" spans="1:6" x14ac:dyDescent="0.25">
      <c r="A9846" s="5" t="s">
        <v>250</v>
      </c>
      <c r="B9846" s="3" t="s">
        <v>234</v>
      </c>
      <c r="C9846" s="3" t="s">
        <v>109</v>
      </c>
      <c r="D9846" s="4">
        <v>106661.73505841942</v>
      </c>
      <c r="E9846" t="str">
        <f t="shared" si="306"/>
        <v>Oct</v>
      </c>
      <c r="F9846" t="str">
        <f t="shared" si="307"/>
        <v>2019</v>
      </c>
    </row>
    <row r="9847" spans="1:6" x14ac:dyDescent="0.25">
      <c r="A9847" s="5" t="s">
        <v>250</v>
      </c>
      <c r="B9847" s="3" t="s">
        <v>234</v>
      </c>
      <c r="C9847" s="3" t="s">
        <v>110</v>
      </c>
      <c r="D9847" s="4">
        <v>105696.12071300967</v>
      </c>
      <c r="E9847" t="str">
        <f t="shared" si="306"/>
        <v>Nov</v>
      </c>
      <c r="F9847" t="str">
        <f t="shared" si="307"/>
        <v>2019</v>
      </c>
    </row>
    <row r="9848" spans="1:6" x14ac:dyDescent="0.25">
      <c r="A9848" s="5" t="s">
        <v>250</v>
      </c>
      <c r="B9848" s="3" t="s">
        <v>234</v>
      </c>
      <c r="C9848" s="3" t="s">
        <v>111</v>
      </c>
      <c r="D9848" s="4">
        <v>104751.90003747751</v>
      </c>
      <c r="E9848" t="str">
        <f t="shared" si="306"/>
        <v>Dec</v>
      </c>
      <c r="F9848" t="str">
        <f t="shared" si="307"/>
        <v>2019</v>
      </c>
    </row>
    <row r="9849" spans="1:6" x14ac:dyDescent="0.25">
      <c r="A9849" s="5" t="s">
        <v>250</v>
      </c>
      <c r="B9849" s="3" t="s">
        <v>234</v>
      </c>
      <c r="C9849" s="3" t="s">
        <v>112</v>
      </c>
      <c r="D9849" s="4">
        <v>103551.8407010596</v>
      </c>
      <c r="E9849" t="str">
        <f t="shared" si="306"/>
        <v>Jan</v>
      </c>
      <c r="F9849" t="str">
        <f t="shared" si="307"/>
        <v>2020</v>
      </c>
    </row>
    <row r="9850" spans="1:6" x14ac:dyDescent="0.25">
      <c r="A9850" s="5" t="s">
        <v>250</v>
      </c>
      <c r="B9850" s="3" t="s">
        <v>234</v>
      </c>
      <c r="C9850" s="3" t="s">
        <v>113</v>
      </c>
      <c r="D9850" s="4">
        <v>102651.8622699336</v>
      </c>
      <c r="E9850" t="str">
        <f t="shared" si="306"/>
        <v>Feb</v>
      </c>
      <c r="F9850" t="str">
        <f t="shared" si="307"/>
        <v>2020</v>
      </c>
    </row>
    <row r="9851" spans="1:6" x14ac:dyDescent="0.25">
      <c r="A9851" s="5" t="s">
        <v>250</v>
      </c>
      <c r="B9851" s="3" t="s">
        <v>234</v>
      </c>
      <c r="C9851" s="3" t="s">
        <v>114</v>
      </c>
      <c r="D9851" s="4">
        <v>101985.39581954293</v>
      </c>
      <c r="E9851" t="str">
        <f t="shared" si="306"/>
        <v>Mar</v>
      </c>
      <c r="F9851" t="str">
        <f t="shared" si="307"/>
        <v>2020</v>
      </c>
    </row>
    <row r="9852" spans="1:6" x14ac:dyDescent="0.25">
      <c r="A9852" s="5" t="s">
        <v>250</v>
      </c>
      <c r="B9852" s="3" t="s">
        <v>234</v>
      </c>
      <c r="C9852" s="3" t="s">
        <v>115</v>
      </c>
      <c r="D9852" s="4">
        <v>94714.759464319504</v>
      </c>
      <c r="E9852" t="str">
        <f t="shared" si="306"/>
        <v>Apr</v>
      </c>
      <c r="F9852" t="str">
        <f t="shared" si="307"/>
        <v>2020</v>
      </c>
    </row>
    <row r="9853" spans="1:6" x14ac:dyDescent="0.25">
      <c r="A9853" s="5" t="s">
        <v>250</v>
      </c>
      <c r="B9853" s="3" t="s">
        <v>234</v>
      </c>
      <c r="C9853" s="3" t="s">
        <v>116</v>
      </c>
      <c r="D9853" s="4">
        <v>93874.442943165675</v>
      </c>
      <c r="E9853" t="str">
        <f t="shared" si="306"/>
        <v>May</v>
      </c>
      <c r="F9853" t="str">
        <f t="shared" si="307"/>
        <v>2020</v>
      </c>
    </row>
    <row r="9854" spans="1:6" x14ac:dyDescent="0.25">
      <c r="A9854" s="5" t="s">
        <v>250</v>
      </c>
      <c r="B9854" s="3" t="s">
        <v>234</v>
      </c>
      <c r="C9854" s="3" t="s">
        <v>117</v>
      </c>
      <c r="D9854" s="4">
        <v>93480.129083764201</v>
      </c>
      <c r="E9854" t="str">
        <f t="shared" si="306"/>
        <v>Jun</v>
      </c>
      <c r="F9854" t="str">
        <f t="shared" si="307"/>
        <v>2020</v>
      </c>
    </row>
    <row r="9855" spans="1:6" x14ac:dyDescent="0.25">
      <c r="A9855" s="5" t="s">
        <v>250</v>
      </c>
      <c r="B9855" s="3" t="s">
        <v>234</v>
      </c>
      <c r="C9855" s="3" t="s">
        <v>118</v>
      </c>
      <c r="D9855" s="4">
        <v>92255.979363041959</v>
      </c>
      <c r="E9855" t="str">
        <f t="shared" si="306"/>
        <v>Jul</v>
      </c>
      <c r="F9855" t="str">
        <f t="shared" si="307"/>
        <v>2020</v>
      </c>
    </row>
    <row r="9856" spans="1:6" x14ac:dyDescent="0.25">
      <c r="A9856" s="5" t="s">
        <v>250</v>
      </c>
      <c r="B9856" s="3" t="s">
        <v>234</v>
      </c>
      <c r="C9856" s="3" t="s">
        <v>119</v>
      </c>
      <c r="D9856" s="4">
        <v>91689.169328725984</v>
      </c>
      <c r="E9856" t="str">
        <f t="shared" si="306"/>
        <v>Aug</v>
      </c>
      <c r="F9856" t="str">
        <f t="shared" si="307"/>
        <v>2020</v>
      </c>
    </row>
    <row r="9857" spans="1:6" x14ac:dyDescent="0.25">
      <c r="A9857" s="5" t="s">
        <v>250</v>
      </c>
      <c r="B9857" s="3" t="s">
        <v>234</v>
      </c>
      <c r="C9857" s="3" t="s">
        <v>120</v>
      </c>
      <c r="D9857" s="4">
        <v>90702.309163781931</v>
      </c>
      <c r="E9857" t="str">
        <f t="shared" si="306"/>
        <v>Sep</v>
      </c>
      <c r="F9857" t="str">
        <f t="shared" si="307"/>
        <v>2020</v>
      </c>
    </row>
    <row r="9858" spans="1:6" x14ac:dyDescent="0.25">
      <c r="A9858" s="5" t="s">
        <v>250</v>
      </c>
      <c r="B9858" s="3" t="s">
        <v>234</v>
      </c>
      <c r="C9858" s="3" t="s">
        <v>121</v>
      </c>
      <c r="D9858" s="4">
        <v>84943.978976881219</v>
      </c>
      <c r="E9858" t="str">
        <f t="shared" si="306"/>
        <v>Oct</v>
      </c>
      <c r="F9858" t="str">
        <f t="shared" si="307"/>
        <v>2020</v>
      </c>
    </row>
    <row r="9859" spans="1:6" x14ac:dyDescent="0.25">
      <c r="A9859" s="5" t="s">
        <v>250</v>
      </c>
      <c r="B9859" s="3" t="s">
        <v>234</v>
      </c>
      <c r="C9859" s="3" t="s">
        <v>122</v>
      </c>
      <c r="D9859" s="4">
        <v>84307.528154167288</v>
      </c>
      <c r="E9859" t="str">
        <f t="shared" ref="E9859:E9922" si="308">MID(C9859,1,3)</f>
        <v>Nov</v>
      </c>
      <c r="F9859" t="str">
        <f t="shared" ref="F9859:F9922" si="309">MID(C9859,5,4)</f>
        <v>2020</v>
      </c>
    </row>
    <row r="9860" spans="1:6" x14ac:dyDescent="0.25">
      <c r="A9860" s="5" t="s">
        <v>250</v>
      </c>
      <c r="B9860" s="3" t="s">
        <v>234</v>
      </c>
      <c r="C9860" s="3" t="s">
        <v>123</v>
      </c>
      <c r="D9860" s="4">
        <v>83685.25787814839</v>
      </c>
      <c r="E9860" t="str">
        <f t="shared" si="308"/>
        <v>Dec</v>
      </c>
      <c r="F9860" t="str">
        <f t="shared" si="309"/>
        <v>2020</v>
      </c>
    </row>
    <row r="9861" spans="1:6" x14ac:dyDescent="0.25">
      <c r="A9861" s="5" t="s">
        <v>250</v>
      </c>
      <c r="B9861" s="3" t="s">
        <v>234</v>
      </c>
      <c r="C9861" s="3" t="s">
        <v>124</v>
      </c>
      <c r="D9861" s="4">
        <v>83041.919827612146</v>
      </c>
      <c r="E9861" t="str">
        <f t="shared" si="308"/>
        <v>Jan</v>
      </c>
      <c r="F9861" t="str">
        <f t="shared" si="309"/>
        <v>2021</v>
      </c>
    </row>
    <row r="9862" spans="1:6" x14ac:dyDescent="0.25">
      <c r="A9862" s="5" t="s">
        <v>250</v>
      </c>
      <c r="B9862" s="3" t="s">
        <v>234</v>
      </c>
      <c r="C9862" s="3" t="s">
        <v>125</v>
      </c>
      <c r="D9862" s="4">
        <v>82410.910129618467</v>
      </c>
      <c r="E9862" t="str">
        <f t="shared" si="308"/>
        <v>Feb</v>
      </c>
      <c r="F9862" t="str">
        <f t="shared" si="309"/>
        <v>2021</v>
      </c>
    </row>
    <row r="9863" spans="1:6" x14ac:dyDescent="0.25">
      <c r="A9863" s="5" t="s">
        <v>250</v>
      </c>
      <c r="B9863" s="3" t="s">
        <v>234</v>
      </c>
      <c r="C9863" s="3" t="s">
        <v>126</v>
      </c>
      <c r="D9863" s="4">
        <v>81793.245907654855</v>
      </c>
      <c r="E9863" t="str">
        <f t="shared" si="308"/>
        <v>Mar</v>
      </c>
      <c r="F9863" t="str">
        <f t="shared" si="309"/>
        <v>2021</v>
      </c>
    </row>
    <row r="9864" spans="1:6" x14ac:dyDescent="0.25">
      <c r="A9864" s="5" t="s">
        <v>250</v>
      </c>
      <c r="B9864" s="3" t="s">
        <v>234</v>
      </c>
      <c r="C9864" s="3" t="s">
        <v>127</v>
      </c>
      <c r="D9864" s="4">
        <v>75645.368201932244</v>
      </c>
      <c r="E9864" t="str">
        <f t="shared" si="308"/>
        <v>Apr</v>
      </c>
      <c r="F9864" t="str">
        <f t="shared" si="309"/>
        <v>2021</v>
      </c>
    </row>
    <row r="9865" spans="1:6" x14ac:dyDescent="0.25">
      <c r="A9865" s="5" t="s">
        <v>250</v>
      </c>
      <c r="B9865" s="3" t="s">
        <v>234</v>
      </c>
      <c r="C9865" s="3" t="s">
        <v>128</v>
      </c>
      <c r="D9865" s="4">
        <v>75051.308058830327</v>
      </c>
      <c r="E9865" t="str">
        <f t="shared" si="308"/>
        <v>May</v>
      </c>
      <c r="F9865" t="str">
        <f t="shared" si="309"/>
        <v>2021</v>
      </c>
    </row>
    <row r="9866" spans="1:6" x14ac:dyDescent="0.25">
      <c r="A9866" s="5" t="s">
        <v>250</v>
      </c>
      <c r="B9866" s="3" t="s">
        <v>234</v>
      </c>
      <c r="C9866" s="3" t="s">
        <v>129</v>
      </c>
      <c r="D9866" s="4">
        <v>74598.89856314793</v>
      </c>
      <c r="E9866" t="str">
        <f t="shared" si="308"/>
        <v>Jun</v>
      </c>
      <c r="F9866" t="str">
        <f t="shared" si="309"/>
        <v>2021</v>
      </c>
    </row>
    <row r="9867" spans="1:6" x14ac:dyDescent="0.25">
      <c r="A9867" s="5" t="s">
        <v>250</v>
      </c>
      <c r="B9867" s="3" t="s">
        <v>234</v>
      </c>
      <c r="C9867" s="3" t="s">
        <v>130</v>
      </c>
      <c r="D9867" s="4">
        <v>74011.974504414087</v>
      </c>
      <c r="E9867" t="str">
        <f t="shared" si="308"/>
        <v>Jul</v>
      </c>
      <c r="F9867" t="str">
        <f t="shared" si="309"/>
        <v>2021</v>
      </c>
    </row>
    <row r="9868" spans="1:6" x14ac:dyDescent="0.25">
      <c r="A9868" s="5" t="s">
        <v>250</v>
      </c>
      <c r="B9868" s="3" t="s">
        <v>234</v>
      </c>
      <c r="C9868" s="3" t="s">
        <v>131</v>
      </c>
      <c r="D9868" s="4">
        <v>73444.611387254801</v>
      </c>
      <c r="E9868" t="str">
        <f t="shared" si="308"/>
        <v>Aug</v>
      </c>
      <c r="F9868" t="str">
        <f t="shared" si="309"/>
        <v>2021</v>
      </c>
    </row>
    <row r="9869" spans="1:6" x14ac:dyDescent="0.25">
      <c r="A9869" s="5" t="s">
        <v>250</v>
      </c>
      <c r="B9869" s="3" t="s">
        <v>234</v>
      </c>
      <c r="C9869" s="3" t="s">
        <v>132</v>
      </c>
      <c r="D9869" s="4">
        <v>71914.168917662362</v>
      </c>
      <c r="E9869" t="str">
        <f t="shared" si="308"/>
        <v>Sep</v>
      </c>
      <c r="F9869" t="str">
        <f t="shared" si="309"/>
        <v>2021</v>
      </c>
    </row>
    <row r="9870" spans="1:6" x14ac:dyDescent="0.25">
      <c r="A9870" s="5" t="s">
        <v>250</v>
      </c>
      <c r="B9870" s="3" t="s">
        <v>234</v>
      </c>
      <c r="C9870" s="3" t="s">
        <v>133</v>
      </c>
      <c r="D9870" s="4">
        <v>23691.331625458508</v>
      </c>
      <c r="E9870" t="str">
        <f t="shared" si="308"/>
        <v>Oct</v>
      </c>
      <c r="F9870" t="str">
        <f t="shared" si="309"/>
        <v>2021</v>
      </c>
    </row>
    <row r="9871" spans="1:6" x14ac:dyDescent="0.25">
      <c r="A9871" s="5" t="s">
        <v>250</v>
      </c>
      <c r="B9871" s="3" t="s">
        <v>234</v>
      </c>
      <c r="C9871" s="3" t="s">
        <v>134</v>
      </c>
      <c r="D9871" s="4">
        <v>6636.1795000000002</v>
      </c>
      <c r="E9871" t="str">
        <f t="shared" si="308"/>
        <v>Nov</v>
      </c>
      <c r="F9871" t="str">
        <f t="shared" si="309"/>
        <v>2021</v>
      </c>
    </row>
    <row r="9872" spans="1:6" x14ac:dyDescent="0.25">
      <c r="A9872" s="5" t="s">
        <v>250</v>
      </c>
      <c r="B9872" s="3" t="s">
        <v>234</v>
      </c>
      <c r="C9872" s="3" t="s">
        <v>135</v>
      </c>
      <c r="D9872" s="4">
        <v>6567.4933000000001</v>
      </c>
      <c r="E9872" t="str">
        <f t="shared" si="308"/>
        <v>Dec</v>
      </c>
      <c r="F9872" t="str">
        <f t="shared" si="309"/>
        <v>2021</v>
      </c>
    </row>
    <row r="9873" spans="1:6" x14ac:dyDescent="0.25">
      <c r="A9873" s="5" t="s">
        <v>250</v>
      </c>
      <c r="B9873" s="3" t="s">
        <v>234</v>
      </c>
      <c r="C9873" s="3" t="s">
        <v>136</v>
      </c>
      <c r="D9873" s="4">
        <v>6499.5290000000005</v>
      </c>
      <c r="E9873" t="str">
        <f t="shared" si="308"/>
        <v>Jan</v>
      </c>
      <c r="F9873" t="str">
        <f t="shared" si="309"/>
        <v>2022</v>
      </c>
    </row>
    <row r="9874" spans="1:6" x14ac:dyDescent="0.25">
      <c r="A9874" s="5" t="s">
        <v>250</v>
      </c>
      <c r="B9874" s="3" t="s">
        <v>234</v>
      </c>
      <c r="C9874" s="3" t="s">
        <v>137</v>
      </c>
      <c r="D9874" s="4">
        <v>6432.2784999999994</v>
      </c>
      <c r="E9874" t="str">
        <f t="shared" si="308"/>
        <v>Feb</v>
      </c>
      <c r="F9874" t="str">
        <f t="shared" si="309"/>
        <v>2022</v>
      </c>
    </row>
    <row r="9875" spans="1:6" x14ac:dyDescent="0.25">
      <c r="A9875" s="5" t="s">
        <v>250</v>
      </c>
      <c r="B9875" s="3" t="s">
        <v>234</v>
      </c>
      <c r="C9875" s="3" t="s">
        <v>138</v>
      </c>
      <c r="D9875" s="4">
        <v>6365.7342000000008</v>
      </c>
      <c r="E9875" t="str">
        <f t="shared" si="308"/>
        <v>Mar</v>
      </c>
      <c r="F9875" t="str">
        <f t="shared" si="309"/>
        <v>2022</v>
      </c>
    </row>
    <row r="9876" spans="1:6" x14ac:dyDescent="0.25">
      <c r="A9876" s="5" t="s">
        <v>250</v>
      </c>
      <c r="B9876" s="3" t="s">
        <v>234</v>
      </c>
      <c r="C9876" s="3" t="s">
        <v>139</v>
      </c>
      <c r="D9876" s="4">
        <v>6299.889000000001</v>
      </c>
      <c r="E9876" t="str">
        <f t="shared" si="308"/>
        <v>Apr</v>
      </c>
      <c r="F9876" t="str">
        <f t="shared" si="309"/>
        <v>2022</v>
      </c>
    </row>
    <row r="9877" spans="1:6" x14ac:dyDescent="0.25">
      <c r="A9877" s="5" t="s">
        <v>250</v>
      </c>
      <c r="B9877" s="3" t="s">
        <v>234</v>
      </c>
      <c r="C9877" s="3" t="s">
        <v>140</v>
      </c>
      <c r="D9877" s="4">
        <v>6234.7348999999995</v>
      </c>
      <c r="E9877" t="str">
        <f t="shared" si="308"/>
        <v>May</v>
      </c>
      <c r="F9877" t="str">
        <f t="shared" si="309"/>
        <v>2022</v>
      </c>
    </row>
    <row r="9878" spans="1:6" x14ac:dyDescent="0.25">
      <c r="A9878" s="5" t="s">
        <v>250</v>
      </c>
      <c r="B9878" s="3" t="s">
        <v>234</v>
      </c>
      <c r="C9878" s="3" t="s">
        <v>141</v>
      </c>
      <c r="D9878" s="4">
        <v>6170.2644</v>
      </c>
      <c r="E9878" t="str">
        <f t="shared" si="308"/>
        <v>Jun</v>
      </c>
      <c r="F9878" t="str">
        <f t="shared" si="309"/>
        <v>2022</v>
      </c>
    </row>
    <row r="9879" spans="1:6" x14ac:dyDescent="0.25">
      <c r="A9879" s="5" t="s">
        <v>250</v>
      </c>
      <c r="B9879" s="3" t="s">
        <v>234</v>
      </c>
      <c r="C9879" s="3" t="s">
        <v>142</v>
      </c>
      <c r="D9879" s="4">
        <v>6106.4707000000008</v>
      </c>
      <c r="E9879" t="str">
        <f t="shared" si="308"/>
        <v>Jul</v>
      </c>
      <c r="F9879" t="str">
        <f t="shared" si="309"/>
        <v>2022</v>
      </c>
    </row>
    <row r="9880" spans="1:6" x14ac:dyDescent="0.25">
      <c r="A9880" s="5" t="s">
        <v>250</v>
      </c>
      <c r="B9880" s="3" t="s">
        <v>234</v>
      </c>
      <c r="C9880" s="3" t="s">
        <v>143</v>
      </c>
      <c r="D9880" s="4">
        <v>6043.3463000000002</v>
      </c>
      <c r="E9880" t="str">
        <f t="shared" si="308"/>
        <v>Aug</v>
      </c>
      <c r="F9880" t="str">
        <f t="shared" si="309"/>
        <v>2022</v>
      </c>
    </row>
    <row r="9881" spans="1:6" x14ac:dyDescent="0.25">
      <c r="A9881" s="5" t="s">
        <v>250</v>
      </c>
      <c r="B9881" s="3" t="s">
        <v>234</v>
      </c>
      <c r="C9881" s="3" t="s">
        <v>144</v>
      </c>
      <c r="D9881" s="4">
        <v>5980.8840999999993</v>
      </c>
      <c r="E9881" t="str">
        <f t="shared" si="308"/>
        <v>Sep</v>
      </c>
      <c r="F9881" t="str">
        <f t="shared" si="309"/>
        <v>2022</v>
      </c>
    </row>
    <row r="9882" spans="1:6" x14ac:dyDescent="0.25">
      <c r="A9882" s="5" t="s">
        <v>250</v>
      </c>
      <c r="B9882" s="3" t="s">
        <v>234</v>
      </c>
      <c r="C9882" s="3" t="s">
        <v>145</v>
      </c>
      <c r="D9882" s="4">
        <v>5919.0767999999998</v>
      </c>
      <c r="E9882" t="str">
        <f t="shared" si="308"/>
        <v>Oct</v>
      </c>
      <c r="F9882" t="str">
        <f t="shared" si="309"/>
        <v>2022</v>
      </c>
    </row>
    <row r="9883" spans="1:6" x14ac:dyDescent="0.25">
      <c r="A9883" s="5" t="s">
        <v>250</v>
      </c>
      <c r="B9883" s="3" t="s">
        <v>234</v>
      </c>
      <c r="C9883" s="3" t="s">
        <v>146</v>
      </c>
      <c r="D9883" s="4">
        <v>5857.9177</v>
      </c>
      <c r="E9883" t="str">
        <f t="shared" si="308"/>
        <v>Nov</v>
      </c>
      <c r="F9883" t="str">
        <f t="shared" si="309"/>
        <v>2022</v>
      </c>
    </row>
    <row r="9884" spans="1:6" x14ac:dyDescent="0.25">
      <c r="A9884" s="5" t="s">
        <v>250</v>
      </c>
      <c r="B9884" s="3" t="s">
        <v>234</v>
      </c>
      <c r="C9884" s="3" t="s">
        <v>147</v>
      </c>
      <c r="D9884" s="4">
        <v>5797.3995999999997</v>
      </c>
      <c r="E9884" t="str">
        <f t="shared" si="308"/>
        <v>Dec</v>
      </c>
      <c r="F9884" t="str">
        <f t="shared" si="309"/>
        <v>2022</v>
      </c>
    </row>
    <row r="9885" spans="1:6" x14ac:dyDescent="0.25">
      <c r="A9885" s="5" t="s">
        <v>250</v>
      </c>
      <c r="B9885" s="3" t="s">
        <v>234</v>
      </c>
      <c r="C9885" s="3" t="s">
        <v>148</v>
      </c>
      <c r="D9885" s="4">
        <v>5737.5159999999996</v>
      </c>
      <c r="E9885" t="str">
        <f t="shared" si="308"/>
        <v>Jan</v>
      </c>
      <c r="F9885" t="str">
        <f t="shared" si="309"/>
        <v>2023</v>
      </c>
    </row>
    <row r="9886" spans="1:6" x14ac:dyDescent="0.25">
      <c r="A9886" s="5" t="s">
        <v>250</v>
      </c>
      <c r="B9886" s="3" t="s">
        <v>234</v>
      </c>
      <c r="C9886" s="3" t="s">
        <v>149</v>
      </c>
      <c r="D9886" s="4">
        <v>5678.2595000000001</v>
      </c>
      <c r="E9886" t="str">
        <f t="shared" si="308"/>
        <v>Feb</v>
      </c>
      <c r="F9886" t="str">
        <f t="shared" si="309"/>
        <v>2023</v>
      </c>
    </row>
    <row r="9887" spans="1:6" x14ac:dyDescent="0.25">
      <c r="A9887" s="5" t="s">
        <v>250</v>
      </c>
      <c r="B9887" s="3" t="s">
        <v>234</v>
      </c>
      <c r="C9887" s="3" t="s">
        <v>150</v>
      </c>
      <c r="D9887" s="4">
        <v>5619.6241000000009</v>
      </c>
      <c r="E9887" t="str">
        <f t="shared" si="308"/>
        <v>Mar</v>
      </c>
      <c r="F9887" t="str">
        <f t="shared" si="309"/>
        <v>2023</v>
      </c>
    </row>
    <row r="9888" spans="1:6" x14ac:dyDescent="0.25">
      <c r="A9888" s="5" t="s">
        <v>250</v>
      </c>
      <c r="B9888" s="3" t="s">
        <v>234</v>
      </c>
      <c r="C9888" s="3" t="s">
        <v>151</v>
      </c>
      <c r="D9888" s="4">
        <v>5561.6027000000004</v>
      </c>
      <c r="E9888" t="str">
        <f t="shared" si="308"/>
        <v>Apr</v>
      </c>
      <c r="F9888" t="str">
        <f t="shared" si="309"/>
        <v>2023</v>
      </c>
    </row>
    <row r="9889" spans="1:6" x14ac:dyDescent="0.25">
      <c r="A9889" s="5" t="s">
        <v>250</v>
      </c>
      <c r="B9889" s="3" t="s">
        <v>234</v>
      </c>
      <c r="C9889" s="3" t="s">
        <v>152</v>
      </c>
      <c r="D9889" s="4">
        <v>5504.1887999999999</v>
      </c>
      <c r="E9889" t="str">
        <f t="shared" si="308"/>
        <v>May</v>
      </c>
      <c r="F9889" t="str">
        <f t="shared" si="309"/>
        <v>2023</v>
      </c>
    </row>
    <row r="9890" spans="1:6" x14ac:dyDescent="0.25">
      <c r="A9890" s="5" t="s">
        <v>250</v>
      </c>
      <c r="B9890" s="3" t="s">
        <v>234</v>
      </c>
      <c r="C9890" s="3" t="s">
        <v>153</v>
      </c>
      <c r="D9890" s="4">
        <v>5447.3762999999999</v>
      </c>
      <c r="E9890" t="str">
        <f t="shared" si="308"/>
        <v>Jun</v>
      </c>
      <c r="F9890" t="str">
        <f t="shared" si="309"/>
        <v>2023</v>
      </c>
    </row>
    <row r="9891" spans="1:6" x14ac:dyDescent="0.25">
      <c r="A9891" s="5" t="s">
        <v>250</v>
      </c>
      <c r="B9891" s="3" t="s">
        <v>234</v>
      </c>
      <c r="C9891" s="3" t="s">
        <v>154</v>
      </c>
      <c r="D9891" s="4">
        <v>5391.1581999999999</v>
      </c>
      <c r="E9891" t="str">
        <f t="shared" si="308"/>
        <v>Jul</v>
      </c>
      <c r="F9891" t="str">
        <f t="shared" si="309"/>
        <v>2023</v>
      </c>
    </row>
    <row r="9892" spans="1:6" x14ac:dyDescent="0.25">
      <c r="A9892" s="5" t="s">
        <v>250</v>
      </c>
      <c r="B9892" s="3" t="s">
        <v>234</v>
      </c>
      <c r="C9892" s="3" t="s">
        <v>155</v>
      </c>
      <c r="D9892" s="4">
        <v>5335.5285999999996</v>
      </c>
      <c r="E9892" t="str">
        <f t="shared" si="308"/>
        <v>Aug</v>
      </c>
      <c r="F9892" t="str">
        <f t="shared" si="309"/>
        <v>2023</v>
      </c>
    </row>
    <row r="9893" spans="1:6" x14ac:dyDescent="0.25">
      <c r="A9893" s="5" t="s">
        <v>250</v>
      </c>
      <c r="B9893" s="3" t="s">
        <v>234</v>
      </c>
      <c r="C9893" s="3" t="s">
        <v>156</v>
      </c>
      <c r="D9893" s="4">
        <v>5280.4811000000009</v>
      </c>
      <c r="E9893" t="str">
        <f t="shared" si="308"/>
        <v>Sep</v>
      </c>
      <c r="F9893" t="str">
        <f t="shared" si="309"/>
        <v>2023</v>
      </c>
    </row>
    <row r="9894" spans="1:6" x14ac:dyDescent="0.25">
      <c r="A9894" s="5" t="s">
        <v>250</v>
      </c>
      <c r="B9894" s="3" t="s">
        <v>234</v>
      </c>
      <c r="C9894" s="3" t="s">
        <v>157</v>
      </c>
      <c r="D9894" s="4">
        <v>5226.0092999999997</v>
      </c>
      <c r="E9894" t="str">
        <f t="shared" si="308"/>
        <v>Oct</v>
      </c>
      <c r="F9894" t="str">
        <f t="shared" si="309"/>
        <v>2023</v>
      </c>
    </row>
    <row r="9895" spans="1:6" x14ac:dyDescent="0.25">
      <c r="A9895" s="5" t="s">
        <v>250</v>
      </c>
      <c r="B9895" s="3" t="s">
        <v>234</v>
      </c>
      <c r="C9895" s="3" t="s">
        <v>158</v>
      </c>
      <c r="D9895" s="4">
        <v>5172.1072999999988</v>
      </c>
      <c r="E9895" t="str">
        <f t="shared" si="308"/>
        <v>Nov</v>
      </c>
      <c r="F9895" t="str">
        <f t="shared" si="309"/>
        <v>2023</v>
      </c>
    </row>
    <row r="9896" spans="1:6" x14ac:dyDescent="0.25">
      <c r="A9896" s="5" t="s">
        <v>250</v>
      </c>
      <c r="B9896" s="3" t="s">
        <v>234</v>
      </c>
      <c r="C9896" s="3" t="s">
        <v>159</v>
      </c>
      <c r="D9896" s="4">
        <v>5118.7690999999995</v>
      </c>
      <c r="E9896" t="str">
        <f t="shared" si="308"/>
        <v>Dec</v>
      </c>
      <c r="F9896" t="str">
        <f t="shared" si="309"/>
        <v>2023</v>
      </c>
    </row>
    <row r="9897" spans="1:6" x14ac:dyDescent="0.25">
      <c r="A9897" s="5" t="s">
        <v>250</v>
      </c>
      <c r="B9897" s="3" t="s">
        <v>234</v>
      </c>
      <c r="C9897" s="3" t="s">
        <v>160</v>
      </c>
      <c r="D9897" s="4">
        <v>5065.9882000000007</v>
      </c>
      <c r="E9897" t="str">
        <f t="shared" si="308"/>
        <v>Jan</v>
      </c>
      <c r="F9897" t="str">
        <f t="shared" si="309"/>
        <v>2024</v>
      </c>
    </row>
    <row r="9898" spans="1:6" x14ac:dyDescent="0.25">
      <c r="A9898" s="5" t="s">
        <v>250</v>
      </c>
      <c r="B9898" s="3" t="s">
        <v>234</v>
      </c>
      <c r="C9898" s="3" t="s">
        <v>161</v>
      </c>
      <c r="D9898" s="4">
        <v>5013.7593999999999</v>
      </c>
      <c r="E9898" t="str">
        <f t="shared" si="308"/>
        <v>Feb</v>
      </c>
      <c r="F9898" t="str">
        <f t="shared" si="309"/>
        <v>2024</v>
      </c>
    </row>
    <row r="9899" spans="1:6" x14ac:dyDescent="0.25">
      <c r="A9899" s="5" t="s">
        <v>250</v>
      </c>
      <c r="B9899" s="3" t="s">
        <v>234</v>
      </c>
      <c r="C9899" s="3" t="s">
        <v>162</v>
      </c>
      <c r="D9899" s="4">
        <v>4962.0761000000011</v>
      </c>
      <c r="E9899" t="str">
        <f t="shared" si="308"/>
        <v>Mar</v>
      </c>
      <c r="F9899" t="str">
        <f t="shared" si="309"/>
        <v>2024</v>
      </c>
    </row>
    <row r="9900" spans="1:6" x14ac:dyDescent="0.25">
      <c r="A9900" s="5" t="s">
        <v>250</v>
      </c>
      <c r="B9900" s="3" t="s">
        <v>234</v>
      </c>
      <c r="C9900" s="3" t="s">
        <v>163</v>
      </c>
      <c r="D9900" s="4">
        <v>4910.9331000000011</v>
      </c>
      <c r="E9900" t="str">
        <f t="shared" si="308"/>
        <v>Apr</v>
      </c>
      <c r="F9900" t="str">
        <f t="shared" si="309"/>
        <v>2024</v>
      </c>
    </row>
    <row r="9901" spans="1:6" x14ac:dyDescent="0.25">
      <c r="A9901" s="5" t="s">
        <v>250</v>
      </c>
      <c r="B9901" s="3" t="s">
        <v>234</v>
      </c>
      <c r="C9901" s="3" t="s">
        <v>164</v>
      </c>
      <c r="D9901" s="4">
        <v>4860.3241000000007</v>
      </c>
      <c r="E9901" t="str">
        <f t="shared" si="308"/>
        <v>May</v>
      </c>
      <c r="F9901" t="str">
        <f t="shared" si="309"/>
        <v>2024</v>
      </c>
    </row>
    <row r="9902" spans="1:6" x14ac:dyDescent="0.25">
      <c r="A9902" s="5" t="s">
        <v>250</v>
      </c>
      <c r="B9902" s="3" t="s">
        <v>234</v>
      </c>
      <c r="C9902" s="3" t="s">
        <v>165</v>
      </c>
      <c r="D9902" s="4">
        <v>4810.2438000000002</v>
      </c>
      <c r="E9902" t="str">
        <f t="shared" si="308"/>
        <v>Jun</v>
      </c>
      <c r="F9902" t="str">
        <f t="shared" si="309"/>
        <v>2024</v>
      </c>
    </row>
    <row r="9903" spans="1:6" x14ac:dyDescent="0.25">
      <c r="A9903" s="5" t="s">
        <v>250</v>
      </c>
      <c r="B9903" s="3" t="s">
        <v>234</v>
      </c>
      <c r="C9903" s="3" t="s">
        <v>166</v>
      </c>
      <c r="D9903" s="4">
        <v>4760.6863999999996</v>
      </c>
      <c r="E9903" t="str">
        <f t="shared" si="308"/>
        <v>Jul</v>
      </c>
      <c r="F9903" t="str">
        <f t="shared" si="309"/>
        <v>2024</v>
      </c>
    </row>
    <row r="9904" spans="1:6" x14ac:dyDescent="0.25">
      <c r="A9904" s="5" t="s">
        <v>250</v>
      </c>
      <c r="B9904" s="3" t="s">
        <v>234</v>
      </c>
      <c r="C9904" s="3" t="s">
        <v>167</v>
      </c>
      <c r="D9904" s="4">
        <v>4711.6464999999998</v>
      </c>
      <c r="E9904" t="str">
        <f t="shared" si="308"/>
        <v>Aug</v>
      </c>
      <c r="F9904" t="str">
        <f t="shared" si="309"/>
        <v>2024</v>
      </c>
    </row>
    <row r="9905" spans="1:6" x14ac:dyDescent="0.25">
      <c r="A9905" s="5" t="s">
        <v>250</v>
      </c>
      <c r="B9905" s="3" t="s">
        <v>234</v>
      </c>
      <c r="C9905" s="3" t="s">
        <v>168</v>
      </c>
      <c r="D9905" s="4">
        <v>4663.1184999999996</v>
      </c>
      <c r="E9905" t="str">
        <f t="shared" si="308"/>
        <v>Sep</v>
      </c>
      <c r="F9905" t="str">
        <f t="shared" si="309"/>
        <v>2024</v>
      </c>
    </row>
    <row r="9906" spans="1:6" x14ac:dyDescent="0.25">
      <c r="A9906" s="5" t="s">
        <v>250</v>
      </c>
      <c r="B9906" s="3" t="s">
        <v>234</v>
      </c>
      <c r="C9906" s="3" t="s">
        <v>169</v>
      </c>
      <c r="D9906" s="4">
        <v>4615.0967000000001</v>
      </c>
      <c r="E9906" t="str">
        <f t="shared" si="308"/>
        <v>Oct</v>
      </c>
      <c r="F9906" t="str">
        <f t="shared" si="309"/>
        <v>2024</v>
      </c>
    </row>
    <row r="9907" spans="1:6" x14ac:dyDescent="0.25">
      <c r="A9907" s="5" t="s">
        <v>250</v>
      </c>
      <c r="B9907" s="3" t="s">
        <v>234</v>
      </c>
      <c r="C9907" s="3" t="s">
        <v>170</v>
      </c>
      <c r="D9907" s="4">
        <v>4567.5761999999995</v>
      </c>
      <c r="E9907" t="str">
        <f t="shared" si="308"/>
        <v>Nov</v>
      </c>
      <c r="F9907" t="str">
        <f t="shared" si="309"/>
        <v>2024</v>
      </c>
    </row>
    <row r="9908" spans="1:6" x14ac:dyDescent="0.25">
      <c r="A9908" s="5" t="s">
        <v>250</v>
      </c>
      <c r="B9908" s="3" t="s">
        <v>234</v>
      </c>
      <c r="C9908" s="3" t="s">
        <v>171</v>
      </c>
      <c r="D9908" s="4">
        <v>4520.5513999999994</v>
      </c>
      <c r="E9908" t="str">
        <f t="shared" si="308"/>
        <v>Dec</v>
      </c>
      <c r="F9908" t="str">
        <f t="shared" si="309"/>
        <v>2024</v>
      </c>
    </row>
    <row r="9909" spans="1:6" x14ac:dyDescent="0.25">
      <c r="A9909" s="5" t="s">
        <v>250</v>
      </c>
      <c r="B9909" s="3" t="s">
        <v>234</v>
      </c>
      <c r="C9909" s="3" t="s">
        <v>172</v>
      </c>
      <c r="D9909" s="4">
        <v>4474.0171</v>
      </c>
      <c r="E9909" t="str">
        <f t="shared" si="308"/>
        <v>Jan</v>
      </c>
      <c r="F9909" t="str">
        <f t="shared" si="309"/>
        <v>2025</v>
      </c>
    </row>
    <row r="9910" spans="1:6" x14ac:dyDescent="0.25">
      <c r="A9910" s="5" t="s">
        <v>250</v>
      </c>
      <c r="B9910" s="3" t="s">
        <v>234</v>
      </c>
      <c r="C9910" s="3" t="s">
        <v>173</v>
      </c>
      <c r="D9910" s="4">
        <v>4427.9682000000003</v>
      </c>
      <c r="E9910" t="str">
        <f t="shared" si="308"/>
        <v>Feb</v>
      </c>
      <c r="F9910" t="str">
        <f t="shared" si="309"/>
        <v>2025</v>
      </c>
    </row>
    <row r="9911" spans="1:6" x14ac:dyDescent="0.25">
      <c r="A9911" s="5" t="s">
        <v>250</v>
      </c>
      <c r="B9911" s="3" t="s">
        <v>234</v>
      </c>
      <c r="C9911" s="3" t="s">
        <v>174</v>
      </c>
      <c r="D9911" s="4">
        <v>4382.3991000000005</v>
      </c>
      <c r="E9911" t="str">
        <f t="shared" si="308"/>
        <v>Mar</v>
      </c>
      <c r="F9911" t="str">
        <f t="shared" si="309"/>
        <v>2025</v>
      </c>
    </row>
    <row r="9912" spans="1:6" x14ac:dyDescent="0.25">
      <c r="A9912" s="5" t="s">
        <v>250</v>
      </c>
      <c r="B9912" s="3" t="s">
        <v>234</v>
      </c>
      <c r="C9912" s="3" t="s">
        <v>175</v>
      </c>
      <c r="D9912" s="4">
        <v>4337.3054000000002</v>
      </c>
      <c r="E9912" t="str">
        <f t="shared" si="308"/>
        <v>Apr</v>
      </c>
      <c r="F9912" t="str">
        <f t="shared" si="309"/>
        <v>2025</v>
      </c>
    </row>
    <row r="9913" spans="1:6" x14ac:dyDescent="0.25">
      <c r="A9913" s="5" t="s">
        <v>250</v>
      </c>
      <c r="B9913" s="3" t="s">
        <v>234</v>
      </c>
      <c r="C9913" s="3" t="s">
        <v>176</v>
      </c>
      <c r="D9913" s="4">
        <v>4292.681599999999</v>
      </c>
      <c r="E9913" t="str">
        <f t="shared" si="308"/>
        <v>May</v>
      </c>
      <c r="F9913" t="str">
        <f t="shared" si="309"/>
        <v>2025</v>
      </c>
    </row>
    <row r="9914" spans="1:6" x14ac:dyDescent="0.25">
      <c r="A9914" s="5" t="s">
        <v>250</v>
      </c>
      <c r="B9914" s="3" t="s">
        <v>234</v>
      </c>
      <c r="C9914" s="3" t="s">
        <v>177</v>
      </c>
      <c r="D9914" s="4">
        <v>4248.5226999999995</v>
      </c>
      <c r="E9914" t="str">
        <f t="shared" si="308"/>
        <v>Jun</v>
      </c>
      <c r="F9914" t="str">
        <f t="shared" si="309"/>
        <v>2025</v>
      </c>
    </row>
    <row r="9915" spans="1:6" x14ac:dyDescent="0.25">
      <c r="A9915" s="5" t="s">
        <v>250</v>
      </c>
      <c r="B9915" s="3" t="s">
        <v>234</v>
      </c>
      <c r="C9915" s="3" t="s">
        <v>178</v>
      </c>
      <c r="D9915" s="4">
        <v>4204.8238000000001</v>
      </c>
      <c r="E9915" t="str">
        <f t="shared" si="308"/>
        <v>Jul</v>
      </c>
      <c r="F9915" t="str">
        <f t="shared" si="309"/>
        <v>2025</v>
      </c>
    </row>
    <row r="9916" spans="1:6" x14ac:dyDescent="0.25">
      <c r="A9916" s="5" t="s">
        <v>250</v>
      </c>
      <c r="B9916" s="3" t="s">
        <v>234</v>
      </c>
      <c r="C9916" s="3" t="s">
        <v>179</v>
      </c>
      <c r="D9916" s="4">
        <v>4161.5801000000001</v>
      </c>
      <c r="E9916" t="str">
        <f t="shared" si="308"/>
        <v>Aug</v>
      </c>
      <c r="F9916" t="str">
        <f t="shared" si="309"/>
        <v>2025</v>
      </c>
    </row>
    <row r="9917" spans="1:6" x14ac:dyDescent="0.25">
      <c r="A9917" s="5" t="s">
        <v>250</v>
      </c>
      <c r="B9917" s="3" t="s">
        <v>234</v>
      </c>
      <c r="C9917" s="3" t="s">
        <v>180</v>
      </c>
      <c r="D9917" s="4">
        <v>4118.7869000000001</v>
      </c>
      <c r="E9917" t="str">
        <f t="shared" si="308"/>
        <v>Sep</v>
      </c>
      <c r="F9917" t="str">
        <f t="shared" si="309"/>
        <v>2025</v>
      </c>
    </row>
    <row r="9918" spans="1:6" x14ac:dyDescent="0.25">
      <c r="A9918" s="5" t="s">
        <v>250</v>
      </c>
      <c r="B9918" s="3" t="s">
        <v>234</v>
      </c>
      <c r="C9918" s="3" t="s">
        <v>181</v>
      </c>
      <c r="D9918" s="4">
        <v>4076.4391000000001</v>
      </c>
      <c r="E9918" t="str">
        <f t="shared" si="308"/>
        <v>Oct</v>
      </c>
      <c r="F9918" t="str">
        <f t="shared" si="309"/>
        <v>2025</v>
      </c>
    </row>
    <row r="9919" spans="1:6" x14ac:dyDescent="0.25">
      <c r="A9919" s="5" t="s">
        <v>250</v>
      </c>
      <c r="B9919" s="3" t="s">
        <v>234</v>
      </c>
      <c r="C9919" s="3" t="s">
        <v>182</v>
      </c>
      <c r="D9919" s="4">
        <v>4034.5324000000001</v>
      </c>
      <c r="E9919" t="str">
        <f t="shared" si="308"/>
        <v>Nov</v>
      </c>
      <c r="F9919" t="str">
        <f t="shared" si="309"/>
        <v>2025</v>
      </c>
    </row>
    <row r="9920" spans="1:6" x14ac:dyDescent="0.25">
      <c r="A9920" s="5" t="s">
        <v>250</v>
      </c>
      <c r="B9920" s="3" t="s">
        <v>234</v>
      </c>
      <c r="C9920" s="3" t="s">
        <v>183</v>
      </c>
      <c r="D9920" s="4">
        <v>3993.0617999999999</v>
      </c>
      <c r="E9920" t="str">
        <f t="shared" si="308"/>
        <v>Dec</v>
      </c>
      <c r="F9920" t="str">
        <f t="shared" si="309"/>
        <v>2025</v>
      </c>
    </row>
    <row r="9921" spans="1:6" x14ac:dyDescent="0.25">
      <c r="A9921" s="5" t="s">
        <v>250</v>
      </c>
      <c r="B9921" s="3" t="s">
        <v>234</v>
      </c>
      <c r="C9921" s="3" t="s">
        <v>184</v>
      </c>
      <c r="D9921" s="4">
        <v>3952.0228999999999</v>
      </c>
      <c r="E9921" t="str">
        <f t="shared" si="308"/>
        <v>Jan</v>
      </c>
      <c r="F9921" t="str">
        <f t="shared" si="309"/>
        <v>2026</v>
      </c>
    </row>
    <row r="9922" spans="1:6" x14ac:dyDescent="0.25">
      <c r="A9922" s="5" t="s">
        <v>250</v>
      </c>
      <c r="B9922" s="3" t="s">
        <v>234</v>
      </c>
      <c r="C9922" s="3" t="s">
        <v>185</v>
      </c>
      <c r="D9922" s="4">
        <v>3911.4107999999997</v>
      </c>
      <c r="E9922" t="str">
        <f t="shared" si="308"/>
        <v>Feb</v>
      </c>
      <c r="F9922" t="str">
        <f t="shared" si="309"/>
        <v>2026</v>
      </c>
    </row>
    <row r="9923" spans="1:6" x14ac:dyDescent="0.25">
      <c r="A9923" s="5" t="s">
        <v>250</v>
      </c>
      <c r="B9923" s="3" t="s">
        <v>234</v>
      </c>
      <c r="C9923" s="3" t="s">
        <v>186</v>
      </c>
      <c r="D9923" s="4">
        <v>3871.2215000000001</v>
      </c>
      <c r="E9923" t="str">
        <f t="shared" ref="E9923:E9986" si="310">MID(C9923,1,3)</f>
        <v>Mar</v>
      </c>
      <c r="F9923" t="str">
        <f t="shared" ref="F9923:F9986" si="311">MID(C9923,5,4)</f>
        <v>2026</v>
      </c>
    </row>
    <row r="9924" spans="1:6" x14ac:dyDescent="0.25">
      <c r="A9924" s="5" t="s">
        <v>250</v>
      </c>
      <c r="B9924" s="3" t="s">
        <v>234</v>
      </c>
      <c r="C9924" s="3" t="s">
        <v>187</v>
      </c>
      <c r="D9924" s="4">
        <v>3831.4500000000003</v>
      </c>
      <c r="E9924" t="str">
        <f t="shared" si="310"/>
        <v>Apr</v>
      </c>
      <c r="F9924" t="str">
        <f t="shared" si="311"/>
        <v>2026</v>
      </c>
    </row>
    <row r="9925" spans="1:6" x14ac:dyDescent="0.25">
      <c r="A9925" s="5" t="s">
        <v>250</v>
      </c>
      <c r="B9925" s="3" t="s">
        <v>234</v>
      </c>
      <c r="C9925" s="3" t="s">
        <v>189</v>
      </c>
      <c r="D9925" s="4">
        <v>3792.0921000000003</v>
      </c>
      <c r="E9925" t="str">
        <f t="shared" si="310"/>
        <v>May</v>
      </c>
      <c r="F9925" t="str">
        <f t="shared" si="311"/>
        <v>2026</v>
      </c>
    </row>
    <row r="9926" spans="1:6" x14ac:dyDescent="0.25">
      <c r="A9926" s="5" t="s">
        <v>250</v>
      </c>
      <c r="B9926" s="3" t="s">
        <v>234</v>
      </c>
      <c r="C9926" s="3" t="s">
        <v>191</v>
      </c>
      <c r="D9926" s="4">
        <v>3753.1434000000004</v>
      </c>
      <c r="E9926" t="str">
        <f t="shared" si="310"/>
        <v>Jun</v>
      </c>
      <c r="F9926" t="str">
        <f t="shared" si="311"/>
        <v>2026</v>
      </c>
    </row>
    <row r="9927" spans="1:6" x14ac:dyDescent="0.25">
      <c r="A9927" s="5" t="s">
        <v>250</v>
      </c>
      <c r="B9927" s="3" t="s">
        <v>234</v>
      </c>
      <c r="C9927" s="3" t="s">
        <v>192</v>
      </c>
      <c r="D9927" s="4">
        <v>3714.5998</v>
      </c>
      <c r="E9927" t="str">
        <f t="shared" si="310"/>
        <v>Jul</v>
      </c>
      <c r="F9927" t="str">
        <f t="shared" si="311"/>
        <v>2026</v>
      </c>
    </row>
    <row r="9928" spans="1:6" x14ac:dyDescent="0.25">
      <c r="A9928" s="5" t="s">
        <v>250</v>
      </c>
      <c r="B9928" s="3" t="s">
        <v>234</v>
      </c>
      <c r="C9928" s="3" t="s">
        <v>193</v>
      </c>
      <c r="D9928" s="4">
        <v>3676.4566</v>
      </c>
      <c r="E9928" t="str">
        <f t="shared" si="310"/>
        <v>Aug</v>
      </c>
      <c r="F9928" t="str">
        <f t="shared" si="311"/>
        <v>2026</v>
      </c>
    </row>
    <row r="9929" spans="1:6" x14ac:dyDescent="0.25">
      <c r="A9929" s="5" t="s">
        <v>250</v>
      </c>
      <c r="B9929" s="3" t="s">
        <v>234</v>
      </c>
      <c r="C9929" s="3" t="s">
        <v>194</v>
      </c>
      <c r="D9929" s="4">
        <v>3638.7098999999998</v>
      </c>
      <c r="E9929" t="str">
        <f t="shared" si="310"/>
        <v>Sep</v>
      </c>
      <c r="F9929" t="str">
        <f t="shared" si="311"/>
        <v>2026</v>
      </c>
    </row>
    <row r="9930" spans="1:6" x14ac:dyDescent="0.25">
      <c r="A9930" s="5" t="s">
        <v>250</v>
      </c>
      <c r="B9930" s="3" t="s">
        <v>235</v>
      </c>
      <c r="C9930" s="3" t="s">
        <v>14</v>
      </c>
      <c r="D9930" s="4">
        <v>937601.54748845135</v>
      </c>
      <c r="E9930" t="str">
        <f t="shared" si="310"/>
        <v>Nov</v>
      </c>
      <c r="F9930" t="str">
        <f t="shared" si="311"/>
        <v>2011</v>
      </c>
    </row>
    <row r="9931" spans="1:6" x14ac:dyDescent="0.25">
      <c r="A9931" s="5" t="s">
        <v>250</v>
      </c>
      <c r="B9931" s="3" t="s">
        <v>235</v>
      </c>
      <c r="C9931" s="3" t="s">
        <v>15</v>
      </c>
      <c r="D9931" s="4">
        <v>1678288.4900654866</v>
      </c>
      <c r="E9931" t="str">
        <f t="shared" si="310"/>
        <v>Dec</v>
      </c>
      <c r="F9931" t="str">
        <f t="shared" si="311"/>
        <v>2011</v>
      </c>
    </row>
    <row r="9932" spans="1:6" x14ac:dyDescent="0.25">
      <c r="A9932" s="5" t="s">
        <v>250</v>
      </c>
      <c r="B9932" s="3" t="s">
        <v>235</v>
      </c>
      <c r="C9932" s="3" t="s">
        <v>16</v>
      </c>
      <c r="D9932" s="4">
        <v>1463274.7251437071</v>
      </c>
      <c r="E9932" t="str">
        <f t="shared" si="310"/>
        <v>Jan</v>
      </c>
      <c r="F9932" t="str">
        <f t="shared" si="311"/>
        <v>2012</v>
      </c>
    </row>
    <row r="9933" spans="1:6" x14ac:dyDescent="0.25">
      <c r="A9933" s="5" t="s">
        <v>250</v>
      </c>
      <c r="B9933" s="3" t="s">
        <v>235</v>
      </c>
      <c r="C9933" s="3" t="s">
        <v>17</v>
      </c>
      <c r="D9933" s="4">
        <v>1223859.3567326018</v>
      </c>
      <c r="E9933" t="str">
        <f t="shared" si="310"/>
        <v>Feb</v>
      </c>
      <c r="F9933" t="str">
        <f t="shared" si="311"/>
        <v>2012</v>
      </c>
    </row>
    <row r="9934" spans="1:6" x14ac:dyDescent="0.25">
      <c r="A9934" s="5" t="s">
        <v>250</v>
      </c>
      <c r="B9934" s="3" t="s">
        <v>235</v>
      </c>
      <c r="C9934" s="3" t="s">
        <v>18</v>
      </c>
      <c r="D9934" s="4">
        <v>1087101.8406170977</v>
      </c>
      <c r="E9934" t="str">
        <f t="shared" si="310"/>
        <v>Mar</v>
      </c>
      <c r="F9934" t="str">
        <f t="shared" si="311"/>
        <v>2012</v>
      </c>
    </row>
    <row r="9935" spans="1:6" x14ac:dyDescent="0.25">
      <c r="A9935" s="5" t="s">
        <v>250</v>
      </c>
      <c r="B9935" s="3" t="s">
        <v>235</v>
      </c>
      <c r="C9935" s="3" t="s">
        <v>19</v>
      </c>
      <c r="D9935" s="4">
        <v>1036001.6208400095</v>
      </c>
      <c r="E9935" t="str">
        <f t="shared" si="310"/>
        <v>Apr</v>
      </c>
      <c r="F9935" t="str">
        <f t="shared" si="311"/>
        <v>2012</v>
      </c>
    </row>
    <row r="9936" spans="1:6" x14ac:dyDescent="0.25">
      <c r="A9936" s="5" t="s">
        <v>250</v>
      </c>
      <c r="B9936" s="3" t="s">
        <v>235</v>
      </c>
      <c r="C9936" s="3" t="s">
        <v>20</v>
      </c>
      <c r="D9936" s="4">
        <v>1038150.3966620091</v>
      </c>
      <c r="E9936" t="str">
        <f t="shared" si="310"/>
        <v>May</v>
      </c>
      <c r="F9936" t="str">
        <f t="shared" si="311"/>
        <v>2012</v>
      </c>
    </row>
    <row r="9937" spans="1:6" x14ac:dyDescent="0.25">
      <c r="A9937" s="5" t="s">
        <v>250</v>
      </c>
      <c r="B9937" s="3" t="s">
        <v>235</v>
      </c>
      <c r="C9937" s="3" t="s">
        <v>21</v>
      </c>
      <c r="D9937" s="4">
        <v>969927.9121827248</v>
      </c>
      <c r="E9937" t="str">
        <f t="shared" si="310"/>
        <v>Jun</v>
      </c>
      <c r="F9937" t="str">
        <f t="shared" si="311"/>
        <v>2012</v>
      </c>
    </row>
    <row r="9938" spans="1:6" x14ac:dyDescent="0.25">
      <c r="A9938" s="5" t="s">
        <v>250</v>
      </c>
      <c r="B9938" s="3" t="s">
        <v>235</v>
      </c>
      <c r="C9938" s="3" t="s">
        <v>22</v>
      </c>
      <c r="D9938" s="4">
        <v>975396.88807405077</v>
      </c>
      <c r="E9938" t="str">
        <f t="shared" si="310"/>
        <v>Jul</v>
      </c>
      <c r="F9938" t="str">
        <f t="shared" si="311"/>
        <v>2012</v>
      </c>
    </row>
    <row r="9939" spans="1:6" x14ac:dyDescent="0.25">
      <c r="A9939" s="5" t="s">
        <v>250</v>
      </c>
      <c r="B9939" s="3" t="s">
        <v>235</v>
      </c>
      <c r="C9939" s="3" t="s">
        <v>23</v>
      </c>
      <c r="D9939" s="4">
        <v>1074145.300697888</v>
      </c>
      <c r="E9939" t="str">
        <f t="shared" si="310"/>
        <v>Aug</v>
      </c>
      <c r="F9939" t="str">
        <f t="shared" si="311"/>
        <v>2012</v>
      </c>
    </row>
    <row r="9940" spans="1:6" x14ac:dyDescent="0.25">
      <c r="A9940" s="5" t="s">
        <v>250</v>
      </c>
      <c r="B9940" s="3" t="s">
        <v>235</v>
      </c>
      <c r="C9940" s="3" t="s">
        <v>24</v>
      </c>
      <c r="D9940" s="4">
        <v>1289157.3725666055</v>
      </c>
      <c r="E9940" t="str">
        <f t="shared" si="310"/>
        <v>Sep</v>
      </c>
      <c r="F9940" t="str">
        <f t="shared" si="311"/>
        <v>2012</v>
      </c>
    </row>
    <row r="9941" spans="1:6" x14ac:dyDescent="0.25">
      <c r="A9941" s="5" t="s">
        <v>250</v>
      </c>
      <c r="B9941" s="3" t="s">
        <v>235</v>
      </c>
      <c r="C9941" s="3" t="s">
        <v>25</v>
      </c>
      <c r="D9941" s="4">
        <v>1522272.1355804603</v>
      </c>
      <c r="E9941" t="str">
        <f t="shared" si="310"/>
        <v>Oct</v>
      </c>
      <c r="F9941" t="str">
        <f t="shared" si="311"/>
        <v>2012</v>
      </c>
    </row>
    <row r="9942" spans="1:6" x14ac:dyDescent="0.25">
      <c r="A9942" s="5" t="s">
        <v>250</v>
      </c>
      <c r="B9942" s="3" t="s">
        <v>235</v>
      </c>
      <c r="C9942" s="3" t="s">
        <v>26</v>
      </c>
      <c r="D9942" s="4">
        <v>1501582.6652824434</v>
      </c>
      <c r="E9942" t="str">
        <f t="shared" si="310"/>
        <v>Nov</v>
      </c>
      <c r="F9942" t="str">
        <f t="shared" si="311"/>
        <v>2012</v>
      </c>
    </row>
    <row r="9943" spans="1:6" x14ac:dyDescent="0.25">
      <c r="A9943" s="5" t="s">
        <v>250</v>
      </c>
      <c r="B9943" s="3" t="s">
        <v>235</v>
      </c>
      <c r="C9943" s="3" t="s">
        <v>27</v>
      </c>
      <c r="D9943" s="4">
        <v>1565603.2285096508</v>
      </c>
      <c r="E9943" t="str">
        <f t="shared" si="310"/>
        <v>Dec</v>
      </c>
      <c r="F9943" t="str">
        <f t="shared" si="311"/>
        <v>2012</v>
      </c>
    </row>
    <row r="9944" spans="1:6" x14ac:dyDescent="0.25">
      <c r="A9944" s="5" t="s">
        <v>250</v>
      </c>
      <c r="B9944" s="3" t="s">
        <v>235</v>
      </c>
      <c r="C9944" s="3" t="s">
        <v>28</v>
      </c>
      <c r="D9944" s="4">
        <v>1084264.469693023</v>
      </c>
      <c r="E9944" t="str">
        <f t="shared" si="310"/>
        <v>Jan</v>
      </c>
      <c r="F9944" t="str">
        <f t="shared" si="311"/>
        <v>2013</v>
      </c>
    </row>
    <row r="9945" spans="1:6" x14ac:dyDescent="0.25">
      <c r="A9945" s="5" t="s">
        <v>250</v>
      </c>
      <c r="B9945" s="3" t="s">
        <v>235</v>
      </c>
      <c r="C9945" s="3" t="s">
        <v>29</v>
      </c>
      <c r="D9945" s="4">
        <v>1045392.6293130717</v>
      </c>
      <c r="E9945" t="str">
        <f t="shared" si="310"/>
        <v>Feb</v>
      </c>
      <c r="F9945" t="str">
        <f t="shared" si="311"/>
        <v>2013</v>
      </c>
    </row>
    <row r="9946" spans="1:6" x14ac:dyDescent="0.25">
      <c r="A9946" s="5" t="s">
        <v>250</v>
      </c>
      <c r="B9946" s="3" t="s">
        <v>235</v>
      </c>
      <c r="C9946" s="3" t="s">
        <v>30</v>
      </c>
      <c r="D9946" s="4">
        <v>1104132.408458198</v>
      </c>
      <c r="E9946" t="str">
        <f t="shared" si="310"/>
        <v>Mar</v>
      </c>
      <c r="F9946" t="str">
        <f t="shared" si="311"/>
        <v>2013</v>
      </c>
    </row>
    <row r="9947" spans="1:6" x14ac:dyDescent="0.25">
      <c r="A9947" s="5" t="s">
        <v>250</v>
      </c>
      <c r="B9947" s="3" t="s">
        <v>235</v>
      </c>
      <c r="C9947" s="3" t="s">
        <v>31</v>
      </c>
      <c r="D9947" s="4">
        <v>1056008.7903032408</v>
      </c>
      <c r="E9947" t="str">
        <f t="shared" si="310"/>
        <v>Apr</v>
      </c>
      <c r="F9947" t="str">
        <f t="shared" si="311"/>
        <v>2013</v>
      </c>
    </row>
    <row r="9948" spans="1:6" x14ac:dyDescent="0.25">
      <c r="A9948" s="5" t="s">
        <v>250</v>
      </c>
      <c r="B9948" s="3" t="s">
        <v>235</v>
      </c>
      <c r="C9948" s="3" t="s">
        <v>32</v>
      </c>
      <c r="D9948" s="4">
        <v>956304.57804899686</v>
      </c>
      <c r="E9948" t="str">
        <f t="shared" si="310"/>
        <v>May</v>
      </c>
      <c r="F9948" t="str">
        <f t="shared" si="311"/>
        <v>2013</v>
      </c>
    </row>
    <row r="9949" spans="1:6" x14ac:dyDescent="0.25">
      <c r="A9949" s="5" t="s">
        <v>250</v>
      </c>
      <c r="B9949" s="3" t="s">
        <v>235</v>
      </c>
      <c r="C9949" s="3" t="s">
        <v>33</v>
      </c>
      <c r="D9949" s="4">
        <v>692132.44796219096</v>
      </c>
      <c r="E9949" t="str">
        <f t="shared" si="310"/>
        <v>Jun</v>
      </c>
      <c r="F9949" t="str">
        <f t="shared" si="311"/>
        <v>2013</v>
      </c>
    </row>
    <row r="9950" spans="1:6" x14ac:dyDescent="0.25">
      <c r="A9950" s="5" t="s">
        <v>250</v>
      </c>
      <c r="B9950" s="3" t="s">
        <v>235</v>
      </c>
      <c r="C9950" s="3" t="s">
        <v>34</v>
      </c>
      <c r="D9950" s="4">
        <v>633712.10776808322</v>
      </c>
      <c r="E9950" t="str">
        <f t="shared" si="310"/>
        <v>Jul</v>
      </c>
      <c r="F9950" t="str">
        <f t="shared" si="311"/>
        <v>2013</v>
      </c>
    </row>
    <row r="9951" spans="1:6" x14ac:dyDescent="0.25">
      <c r="A9951" s="5" t="s">
        <v>250</v>
      </c>
      <c r="B9951" s="3" t="s">
        <v>235</v>
      </c>
      <c r="C9951" s="3" t="s">
        <v>35</v>
      </c>
      <c r="D9951" s="4">
        <v>487756.09405234788</v>
      </c>
      <c r="E9951" t="str">
        <f t="shared" si="310"/>
        <v>Aug</v>
      </c>
      <c r="F9951" t="str">
        <f t="shared" si="311"/>
        <v>2013</v>
      </c>
    </row>
    <row r="9952" spans="1:6" x14ac:dyDescent="0.25">
      <c r="A9952" s="5" t="s">
        <v>250</v>
      </c>
      <c r="B9952" s="3" t="s">
        <v>235</v>
      </c>
      <c r="C9952" s="3" t="s">
        <v>36</v>
      </c>
      <c r="D9952" s="4">
        <v>450528.45573161874</v>
      </c>
      <c r="E9952" t="str">
        <f t="shared" si="310"/>
        <v>Sep</v>
      </c>
      <c r="F9952" t="str">
        <f t="shared" si="311"/>
        <v>2013</v>
      </c>
    </row>
    <row r="9953" spans="1:6" x14ac:dyDescent="0.25">
      <c r="A9953" s="5" t="s">
        <v>250</v>
      </c>
      <c r="B9953" s="3" t="s">
        <v>235</v>
      </c>
      <c r="C9953" s="3" t="s">
        <v>37</v>
      </c>
      <c r="D9953" s="4">
        <v>423599.50993181864</v>
      </c>
      <c r="E9953" t="str">
        <f t="shared" si="310"/>
        <v>Oct</v>
      </c>
      <c r="F9953" t="str">
        <f t="shared" si="311"/>
        <v>2013</v>
      </c>
    </row>
    <row r="9954" spans="1:6" x14ac:dyDescent="0.25">
      <c r="A9954" s="5" t="s">
        <v>250</v>
      </c>
      <c r="B9954" s="3" t="s">
        <v>235</v>
      </c>
      <c r="C9954" s="3" t="s">
        <v>38</v>
      </c>
      <c r="D9954" s="4">
        <v>407550.6091894274</v>
      </c>
      <c r="E9954" t="str">
        <f t="shared" si="310"/>
        <v>Nov</v>
      </c>
      <c r="F9954" t="str">
        <f t="shared" si="311"/>
        <v>2013</v>
      </c>
    </row>
    <row r="9955" spans="1:6" x14ac:dyDescent="0.25">
      <c r="A9955" s="5" t="s">
        <v>250</v>
      </c>
      <c r="B9955" s="3" t="s">
        <v>235</v>
      </c>
      <c r="C9955" s="3" t="s">
        <v>39</v>
      </c>
      <c r="D9955" s="4">
        <v>386930.34742774046</v>
      </c>
      <c r="E9955" t="str">
        <f t="shared" si="310"/>
        <v>Dec</v>
      </c>
      <c r="F9955" t="str">
        <f t="shared" si="311"/>
        <v>2013</v>
      </c>
    </row>
    <row r="9956" spans="1:6" x14ac:dyDescent="0.25">
      <c r="A9956" s="5" t="s">
        <v>250</v>
      </c>
      <c r="B9956" s="3" t="s">
        <v>235</v>
      </c>
      <c r="C9956" s="3" t="s">
        <v>40</v>
      </c>
      <c r="D9956" s="4">
        <v>371780.55664887361</v>
      </c>
      <c r="E9956" t="str">
        <f t="shared" si="310"/>
        <v>Jan</v>
      </c>
      <c r="F9956" t="str">
        <f t="shared" si="311"/>
        <v>2014</v>
      </c>
    </row>
    <row r="9957" spans="1:6" x14ac:dyDescent="0.25">
      <c r="A9957" s="5" t="s">
        <v>250</v>
      </c>
      <c r="B9957" s="3" t="s">
        <v>235</v>
      </c>
      <c r="C9957" s="3" t="s">
        <v>41</v>
      </c>
      <c r="D9957" s="4">
        <v>355745.83540606382</v>
      </c>
      <c r="E9957" t="str">
        <f t="shared" si="310"/>
        <v>Feb</v>
      </c>
      <c r="F9957" t="str">
        <f t="shared" si="311"/>
        <v>2014</v>
      </c>
    </row>
    <row r="9958" spans="1:6" x14ac:dyDescent="0.25">
      <c r="A9958" s="5" t="s">
        <v>250</v>
      </c>
      <c r="B9958" s="3" t="s">
        <v>235</v>
      </c>
      <c r="C9958" s="3" t="s">
        <v>42</v>
      </c>
      <c r="D9958" s="4">
        <v>385870.02812394931</v>
      </c>
      <c r="E9958" t="str">
        <f t="shared" si="310"/>
        <v>Mar</v>
      </c>
      <c r="F9958" t="str">
        <f t="shared" si="311"/>
        <v>2014</v>
      </c>
    </row>
    <row r="9959" spans="1:6" x14ac:dyDescent="0.25">
      <c r="A9959" s="5" t="s">
        <v>250</v>
      </c>
      <c r="B9959" s="3" t="s">
        <v>235</v>
      </c>
      <c r="C9959" s="3" t="s">
        <v>43</v>
      </c>
      <c r="D9959" s="4">
        <v>375861.06076248892</v>
      </c>
      <c r="E9959" t="str">
        <f t="shared" si="310"/>
        <v>Apr</v>
      </c>
      <c r="F9959" t="str">
        <f t="shared" si="311"/>
        <v>2014</v>
      </c>
    </row>
    <row r="9960" spans="1:6" x14ac:dyDescent="0.25">
      <c r="A9960" s="5" t="s">
        <v>250</v>
      </c>
      <c r="B9960" s="3" t="s">
        <v>235</v>
      </c>
      <c r="C9960" s="3" t="s">
        <v>44</v>
      </c>
      <c r="D9960" s="4">
        <v>363788.09828257025</v>
      </c>
      <c r="E9960" t="str">
        <f t="shared" si="310"/>
        <v>May</v>
      </c>
      <c r="F9960" t="str">
        <f t="shared" si="311"/>
        <v>2014</v>
      </c>
    </row>
    <row r="9961" spans="1:6" x14ac:dyDescent="0.25">
      <c r="A9961" s="5" t="s">
        <v>250</v>
      </c>
      <c r="B9961" s="3" t="s">
        <v>235</v>
      </c>
      <c r="C9961" s="3" t="s">
        <v>45</v>
      </c>
      <c r="D9961" s="4">
        <v>350228.6518546755</v>
      </c>
      <c r="E9961" t="str">
        <f t="shared" si="310"/>
        <v>Jun</v>
      </c>
      <c r="F9961" t="str">
        <f t="shared" si="311"/>
        <v>2014</v>
      </c>
    </row>
    <row r="9962" spans="1:6" x14ac:dyDescent="0.25">
      <c r="A9962" s="5" t="s">
        <v>250</v>
      </c>
      <c r="B9962" s="3" t="s">
        <v>235</v>
      </c>
      <c r="C9962" s="3" t="s">
        <v>46</v>
      </c>
      <c r="D9962" s="4">
        <v>338417.20427515917</v>
      </c>
      <c r="E9962" t="str">
        <f t="shared" si="310"/>
        <v>Jul</v>
      </c>
      <c r="F9962" t="str">
        <f t="shared" si="311"/>
        <v>2014</v>
      </c>
    </row>
    <row r="9963" spans="1:6" x14ac:dyDescent="0.25">
      <c r="A9963" s="5" t="s">
        <v>250</v>
      </c>
      <c r="B9963" s="3" t="s">
        <v>235</v>
      </c>
      <c r="C9963" s="3" t="s">
        <v>47</v>
      </c>
      <c r="D9963" s="4">
        <v>327419.98882977094</v>
      </c>
      <c r="E9963" t="str">
        <f t="shared" si="310"/>
        <v>Aug</v>
      </c>
      <c r="F9963" t="str">
        <f t="shared" si="311"/>
        <v>2014</v>
      </c>
    </row>
    <row r="9964" spans="1:6" x14ac:dyDescent="0.25">
      <c r="A9964" s="5" t="s">
        <v>250</v>
      </c>
      <c r="B9964" s="3" t="s">
        <v>235</v>
      </c>
      <c r="C9964" s="3" t="s">
        <v>48</v>
      </c>
      <c r="D9964" s="4">
        <v>340567.53115870536</v>
      </c>
      <c r="E9964" t="str">
        <f t="shared" si="310"/>
        <v>Sep</v>
      </c>
      <c r="F9964" t="str">
        <f t="shared" si="311"/>
        <v>2014</v>
      </c>
    </row>
    <row r="9965" spans="1:6" x14ac:dyDescent="0.25">
      <c r="A9965" s="5" t="s">
        <v>250</v>
      </c>
      <c r="B9965" s="3" t="s">
        <v>235</v>
      </c>
      <c r="C9965" s="3" t="s">
        <v>49</v>
      </c>
      <c r="D9965" s="4">
        <v>328530.35901568789</v>
      </c>
      <c r="E9965" t="str">
        <f t="shared" si="310"/>
        <v>Oct</v>
      </c>
      <c r="F9965" t="str">
        <f t="shared" si="311"/>
        <v>2014</v>
      </c>
    </row>
    <row r="9966" spans="1:6" x14ac:dyDescent="0.25">
      <c r="A9966" s="5" t="s">
        <v>250</v>
      </c>
      <c r="B9966" s="3" t="s">
        <v>235</v>
      </c>
      <c r="C9966" s="3" t="s">
        <v>50</v>
      </c>
      <c r="D9966" s="4">
        <v>296583.67694756936</v>
      </c>
      <c r="E9966" t="str">
        <f t="shared" si="310"/>
        <v>Nov</v>
      </c>
      <c r="F9966" t="str">
        <f t="shared" si="311"/>
        <v>2014</v>
      </c>
    </row>
    <row r="9967" spans="1:6" x14ac:dyDescent="0.25">
      <c r="A9967" s="5" t="s">
        <v>250</v>
      </c>
      <c r="B9967" s="3" t="s">
        <v>235</v>
      </c>
      <c r="C9967" s="3" t="s">
        <v>51</v>
      </c>
      <c r="D9967" s="4">
        <v>287804.63724069507</v>
      </c>
      <c r="E9967" t="str">
        <f t="shared" si="310"/>
        <v>Dec</v>
      </c>
      <c r="F9967" t="str">
        <f t="shared" si="311"/>
        <v>2014</v>
      </c>
    </row>
    <row r="9968" spans="1:6" x14ac:dyDescent="0.25">
      <c r="A9968" s="5" t="s">
        <v>250</v>
      </c>
      <c r="B9968" s="3" t="s">
        <v>235</v>
      </c>
      <c r="C9968" s="3" t="s">
        <v>52</v>
      </c>
      <c r="D9968" s="4">
        <v>280665.21105487365</v>
      </c>
      <c r="E9968" t="str">
        <f t="shared" si="310"/>
        <v>Jan</v>
      </c>
      <c r="F9968" t="str">
        <f t="shared" si="311"/>
        <v>2015</v>
      </c>
    </row>
    <row r="9969" spans="1:6" x14ac:dyDescent="0.25">
      <c r="A9969" s="5" t="s">
        <v>250</v>
      </c>
      <c r="B9969" s="3" t="s">
        <v>235</v>
      </c>
      <c r="C9969" s="3" t="s">
        <v>53</v>
      </c>
      <c r="D9969" s="4">
        <v>272860.44305157516</v>
      </c>
      <c r="E9969" t="str">
        <f t="shared" si="310"/>
        <v>Feb</v>
      </c>
      <c r="F9969" t="str">
        <f t="shared" si="311"/>
        <v>2015</v>
      </c>
    </row>
    <row r="9970" spans="1:6" x14ac:dyDescent="0.25">
      <c r="A9970" s="5" t="s">
        <v>250</v>
      </c>
      <c r="B9970" s="3" t="s">
        <v>235</v>
      </c>
      <c r="C9970" s="3" t="s">
        <v>54</v>
      </c>
      <c r="D9970" s="4">
        <v>265870.17750835867</v>
      </c>
      <c r="E9970" t="str">
        <f t="shared" si="310"/>
        <v>Mar</v>
      </c>
      <c r="F9970" t="str">
        <f t="shared" si="311"/>
        <v>2015</v>
      </c>
    </row>
    <row r="9971" spans="1:6" x14ac:dyDescent="0.25">
      <c r="A9971" s="5" t="s">
        <v>250</v>
      </c>
      <c r="B9971" s="3" t="s">
        <v>235</v>
      </c>
      <c r="C9971" s="3" t="s">
        <v>55</v>
      </c>
      <c r="D9971" s="4">
        <v>258438.43130047296</v>
      </c>
      <c r="E9971" t="str">
        <f t="shared" si="310"/>
        <v>Apr</v>
      </c>
      <c r="F9971" t="str">
        <f t="shared" si="311"/>
        <v>2015</v>
      </c>
    </row>
    <row r="9972" spans="1:6" x14ac:dyDescent="0.25">
      <c r="A9972" s="5" t="s">
        <v>250</v>
      </c>
      <c r="B9972" s="3" t="s">
        <v>235</v>
      </c>
      <c r="C9972" s="3" t="s">
        <v>56</v>
      </c>
      <c r="D9972" s="4">
        <v>252332.43483956219</v>
      </c>
      <c r="E9972" t="str">
        <f t="shared" si="310"/>
        <v>May</v>
      </c>
      <c r="F9972" t="str">
        <f t="shared" si="311"/>
        <v>2015</v>
      </c>
    </row>
    <row r="9973" spans="1:6" x14ac:dyDescent="0.25">
      <c r="A9973" s="5" t="s">
        <v>250</v>
      </c>
      <c r="B9973" s="3" t="s">
        <v>235</v>
      </c>
      <c r="C9973" s="3" t="s">
        <v>57</v>
      </c>
      <c r="D9973" s="4">
        <v>245349.53683848711</v>
      </c>
      <c r="E9973" t="str">
        <f t="shared" si="310"/>
        <v>Jun</v>
      </c>
      <c r="F9973" t="str">
        <f t="shared" si="311"/>
        <v>2015</v>
      </c>
    </row>
    <row r="9974" spans="1:6" x14ac:dyDescent="0.25">
      <c r="A9974" s="5" t="s">
        <v>250</v>
      </c>
      <c r="B9974" s="3" t="s">
        <v>235</v>
      </c>
      <c r="C9974" s="3" t="s">
        <v>58</v>
      </c>
      <c r="D9974" s="4">
        <v>239432.12958237121</v>
      </c>
      <c r="E9974" t="str">
        <f t="shared" si="310"/>
        <v>Jul</v>
      </c>
      <c r="F9974" t="str">
        <f t="shared" si="311"/>
        <v>2015</v>
      </c>
    </row>
    <row r="9975" spans="1:6" x14ac:dyDescent="0.25">
      <c r="A9975" s="5" t="s">
        <v>250</v>
      </c>
      <c r="B9975" s="3" t="s">
        <v>235</v>
      </c>
      <c r="C9975" s="3" t="s">
        <v>59</v>
      </c>
      <c r="D9975" s="4">
        <v>232676.44732885779</v>
      </c>
      <c r="E9975" t="str">
        <f t="shared" si="310"/>
        <v>Aug</v>
      </c>
      <c r="F9975" t="str">
        <f t="shared" si="311"/>
        <v>2015</v>
      </c>
    </row>
    <row r="9976" spans="1:6" x14ac:dyDescent="0.25">
      <c r="A9976" s="5" t="s">
        <v>250</v>
      </c>
      <c r="B9976" s="3" t="s">
        <v>235</v>
      </c>
      <c r="C9976" s="3" t="s">
        <v>60</v>
      </c>
      <c r="D9976" s="4">
        <v>228397.2783081485</v>
      </c>
      <c r="E9976" t="str">
        <f t="shared" si="310"/>
        <v>Sep</v>
      </c>
      <c r="F9976" t="str">
        <f t="shared" si="311"/>
        <v>2015</v>
      </c>
    </row>
    <row r="9977" spans="1:6" x14ac:dyDescent="0.25">
      <c r="A9977" s="5" t="s">
        <v>250</v>
      </c>
      <c r="B9977" s="3" t="s">
        <v>235</v>
      </c>
      <c r="C9977" s="3" t="s">
        <v>61</v>
      </c>
      <c r="D9977" s="4">
        <v>222165.42836968118</v>
      </c>
      <c r="E9977" t="str">
        <f t="shared" si="310"/>
        <v>Oct</v>
      </c>
      <c r="F9977" t="str">
        <f t="shared" si="311"/>
        <v>2015</v>
      </c>
    </row>
    <row r="9978" spans="1:6" x14ac:dyDescent="0.25">
      <c r="A9978" s="5" t="s">
        <v>250</v>
      </c>
      <c r="B9978" s="3" t="s">
        <v>235</v>
      </c>
      <c r="C9978" s="3" t="s">
        <v>62</v>
      </c>
      <c r="D9978" s="4">
        <v>217977.63811169507</v>
      </c>
      <c r="E9978" t="str">
        <f t="shared" si="310"/>
        <v>Nov</v>
      </c>
      <c r="F9978" t="str">
        <f t="shared" si="311"/>
        <v>2015</v>
      </c>
    </row>
    <row r="9979" spans="1:6" x14ac:dyDescent="0.25">
      <c r="A9979" s="5" t="s">
        <v>250</v>
      </c>
      <c r="B9979" s="3" t="s">
        <v>235</v>
      </c>
      <c r="C9979" s="3" t="s">
        <v>63</v>
      </c>
      <c r="D9979" s="4">
        <v>214857.9552074981</v>
      </c>
      <c r="E9979" t="str">
        <f t="shared" si="310"/>
        <v>Dec</v>
      </c>
      <c r="F9979" t="str">
        <f t="shared" si="311"/>
        <v>2015</v>
      </c>
    </row>
    <row r="9980" spans="1:6" x14ac:dyDescent="0.25">
      <c r="A9980" s="5" t="s">
        <v>250</v>
      </c>
      <c r="B9980" s="3" t="s">
        <v>235</v>
      </c>
      <c r="C9980" s="3" t="s">
        <v>64</v>
      </c>
      <c r="D9980" s="4">
        <v>206761.29890616107</v>
      </c>
      <c r="E9980" t="str">
        <f t="shared" si="310"/>
        <v>Jan</v>
      </c>
      <c r="F9980" t="str">
        <f t="shared" si="311"/>
        <v>2016</v>
      </c>
    </row>
    <row r="9981" spans="1:6" x14ac:dyDescent="0.25">
      <c r="A9981" s="5" t="s">
        <v>250</v>
      </c>
      <c r="B9981" s="3" t="s">
        <v>235</v>
      </c>
      <c r="C9981" s="3" t="s">
        <v>65</v>
      </c>
      <c r="D9981" s="4">
        <v>202556.72573937094</v>
      </c>
      <c r="E9981" t="str">
        <f t="shared" si="310"/>
        <v>Feb</v>
      </c>
      <c r="F9981" t="str">
        <f t="shared" si="311"/>
        <v>2016</v>
      </c>
    </row>
    <row r="9982" spans="1:6" x14ac:dyDescent="0.25">
      <c r="A9982" s="5" t="s">
        <v>250</v>
      </c>
      <c r="B9982" s="3" t="s">
        <v>235</v>
      </c>
      <c r="C9982" s="3" t="s">
        <v>66</v>
      </c>
      <c r="D9982" s="4">
        <v>196807.38769694013</v>
      </c>
      <c r="E9982" t="str">
        <f t="shared" si="310"/>
        <v>Mar</v>
      </c>
      <c r="F9982" t="str">
        <f t="shared" si="311"/>
        <v>2016</v>
      </c>
    </row>
    <row r="9983" spans="1:6" x14ac:dyDescent="0.25">
      <c r="A9983" s="5" t="s">
        <v>250</v>
      </c>
      <c r="B9983" s="3" t="s">
        <v>235</v>
      </c>
      <c r="C9983" s="3" t="s">
        <v>67</v>
      </c>
      <c r="D9983" s="4">
        <v>192737.11668010132</v>
      </c>
      <c r="E9983" t="str">
        <f t="shared" si="310"/>
        <v>Apr</v>
      </c>
      <c r="F9983" t="str">
        <f t="shared" si="311"/>
        <v>2016</v>
      </c>
    </row>
    <row r="9984" spans="1:6" x14ac:dyDescent="0.25">
      <c r="A9984" s="5" t="s">
        <v>250</v>
      </c>
      <c r="B9984" s="3" t="s">
        <v>235</v>
      </c>
      <c r="C9984" s="3" t="s">
        <v>68</v>
      </c>
      <c r="D9984" s="4">
        <v>187782.99055027784</v>
      </c>
      <c r="E9984" t="str">
        <f t="shared" si="310"/>
        <v>May</v>
      </c>
      <c r="F9984" t="str">
        <f t="shared" si="311"/>
        <v>2016</v>
      </c>
    </row>
    <row r="9985" spans="1:6" x14ac:dyDescent="0.25">
      <c r="A9985" s="5" t="s">
        <v>250</v>
      </c>
      <c r="B9985" s="3" t="s">
        <v>235</v>
      </c>
      <c r="C9985" s="3" t="s">
        <v>69</v>
      </c>
      <c r="D9985" s="4">
        <v>183816.76404269875</v>
      </c>
      <c r="E9985" t="str">
        <f t="shared" si="310"/>
        <v>Jun</v>
      </c>
      <c r="F9985" t="str">
        <f t="shared" si="311"/>
        <v>2016</v>
      </c>
    </row>
    <row r="9986" spans="1:6" x14ac:dyDescent="0.25">
      <c r="A9986" s="5" t="s">
        <v>250</v>
      </c>
      <c r="B9986" s="3" t="s">
        <v>235</v>
      </c>
      <c r="C9986" s="3" t="s">
        <v>70</v>
      </c>
      <c r="D9986" s="4">
        <v>180255.72371708945</v>
      </c>
      <c r="E9986" t="str">
        <f t="shared" si="310"/>
        <v>Jul</v>
      </c>
      <c r="F9986" t="str">
        <f t="shared" si="311"/>
        <v>2016</v>
      </c>
    </row>
    <row r="9987" spans="1:6" x14ac:dyDescent="0.25">
      <c r="A9987" s="5" t="s">
        <v>250</v>
      </c>
      <c r="B9987" s="3" t="s">
        <v>235</v>
      </c>
      <c r="C9987" s="3" t="s">
        <v>71</v>
      </c>
      <c r="D9987" s="4">
        <v>177129.25393092612</v>
      </c>
      <c r="E9987" t="str">
        <f t="shared" ref="E9987:E10050" si="312">MID(C9987,1,3)</f>
        <v>Aug</v>
      </c>
      <c r="F9987" t="str">
        <f t="shared" ref="F9987:F10050" si="313">MID(C9987,5,4)</f>
        <v>2016</v>
      </c>
    </row>
    <row r="9988" spans="1:6" x14ac:dyDescent="0.25">
      <c r="A9988" s="5" t="s">
        <v>250</v>
      </c>
      <c r="B9988" s="3" t="s">
        <v>235</v>
      </c>
      <c r="C9988" s="3" t="s">
        <v>72</v>
      </c>
      <c r="D9988" s="4">
        <v>171952.54128546469</v>
      </c>
      <c r="E9988" t="str">
        <f t="shared" si="312"/>
        <v>Sep</v>
      </c>
      <c r="F9988" t="str">
        <f t="shared" si="313"/>
        <v>2016</v>
      </c>
    </row>
    <row r="9989" spans="1:6" x14ac:dyDescent="0.25">
      <c r="A9989" s="5" t="s">
        <v>250</v>
      </c>
      <c r="B9989" s="3" t="s">
        <v>235</v>
      </c>
      <c r="C9989" s="3" t="s">
        <v>73</v>
      </c>
      <c r="D9989" s="4">
        <v>168388.2054023259</v>
      </c>
      <c r="E9989" t="str">
        <f t="shared" si="312"/>
        <v>Oct</v>
      </c>
      <c r="F9989" t="str">
        <f t="shared" si="313"/>
        <v>2016</v>
      </c>
    </row>
    <row r="9990" spans="1:6" x14ac:dyDescent="0.25">
      <c r="A9990" s="5" t="s">
        <v>250</v>
      </c>
      <c r="B9990" s="3" t="s">
        <v>235</v>
      </c>
      <c r="C9990" s="3" t="s">
        <v>74</v>
      </c>
      <c r="D9990" s="4">
        <v>165054.92108495129</v>
      </c>
      <c r="E9990" t="str">
        <f t="shared" si="312"/>
        <v>Nov</v>
      </c>
      <c r="F9990" t="str">
        <f t="shared" si="313"/>
        <v>2016</v>
      </c>
    </row>
    <row r="9991" spans="1:6" x14ac:dyDescent="0.25">
      <c r="A9991" s="5" t="s">
        <v>250</v>
      </c>
      <c r="B9991" s="3" t="s">
        <v>235</v>
      </c>
      <c r="C9991" s="3" t="s">
        <v>75</v>
      </c>
      <c r="D9991" s="4">
        <v>159863.61590725859</v>
      </c>
      <c r="E9991" t="str">
        <f t="shared" si="312"/>
        <v>Dec</v>
      </c>
      <c r="F9991" t="str">
        <f t="shared" si="313"/>
        <v>2016</v>
      </c>
    </row>
    <row r="9992" spans="1:6" x14ac:dyDescent="0.25">
      <c r="A9992" s="5" t="s">
        <v>250</v>
      </c>
      <c r="B9992" s="3" t="s">
        <v>235</v>
      </c>
      <c r="C9992" s="3" t="s">
        <v>76</v>
      </c>
      <c r="D9992" s="4">
        <v>157524.23491576285</v>
      </c>
      <c r="E9992" t="str">
        <f t="shared" si="312"/>
        <v>Jan</v>
      </c>
      <c r="F9992" t="str">
        <f t="shared" si="313"/>
        <v>2017</v>
      </c>
    </row>
    <row r="9993" spans="1:6" x14ac:dyDescent="0.25">
      <c r="A9993" s="5" t="s">
        <v>250</v>
      </c>
      <c r="B9993" s="3" t="s">
        <v>235</v>
      </c>
      <c r="C9993" s="3" t="s">
        <v>77</v>
      </c>
      <c r="D9993" s="4">
        <v>153364.43324366532</v>
      </c>
      <c r="E9993" t="str">
        <f t="shared" si="312"/>
        <v>Feb</v>
      </c>
      <c r="F9993" t="str">
        <f t="shared" si="313"/>
        <v>2017</v>
      </c>
    </row>
    <row r="9994" spans="1:6" x14ac:dyDescent="0.25">
      <c r="A9994" s="5" t="s">
        <v>250</v>
      </c>
      <c r="B9994" s="3" t="s">
        <v>235</v>
      </c>
      <c r="C9994" s="3" t="s">
        <v>78</v>
      </c>
      <c r="D9994" s="4">
        <v>149982.88042867</v>
      </c>
      <c r="E9994" t="str">
        <f t="shared" si="312"/>
        <v>Mar</v>
      </c>
      <c r="F9994" t="str">
        <f t="shared" si="313"/>
        <v>2017</v>
      </c>
    </row>
    <row r="9995" spans="1:6" x14ac:dyDescent="0.25">
      <c r="A9995" s="5" t="s">
        <v>250</v>
      </c>
      <c r="B9995" s="3" t="s">
        <v>235</v>
      </c>
      <c r="C9995" s="3" t="s">
        <v>79</v>
      </c>
      <c r="D9995" s="4">
        <v>148072.16284777789</v>
      </c>
      <c r="E9995" t="str">
        <f t="shared" si="312"/>
        <v>Apr</v>
      </c>
      <c r="F9995" t="str">
        <f t="shared" si="313"/>
        <v>2017</v>
      </c>
    </row>
    <row r="9996" spans="1:6" x14ac:dyDescent="0.25">
      <c r="A9996" s="5" t="s">
        <v>250</v>
      </c>
      <c r="B9996" s="3" t="s">
        <v>235</v>
      </c>
      <c r="C9996" s="3" t="s">
        <v>80</v>
      </c>
      <c r="D9996" s="4">
        <v>144682.72230053585</v>
      </c>
      <c r="E9996" t="str">
        <f t="shared" si="312"/>
        <v>May</v>
      </c>
      <c r="F9996" t="str">
        <f t="shared" si="313"/>
        <v>2017</v>
      </c>
    </row>
    <row r="9997" spans="1:6" x14ac:dyDescent="0.25">
      <c r="A9997" s="5" t="s">
        <v>250</v>
      </c>
      <c r="B9997" s="3" t="s">
        <v>235</v>
      </c>
      <c r="C9997" s="3" t="s">
        <v>81</v>
      </c>
      <c r="D9997" s="4">
        <v>141190.33932421973</v>
      </c>
      <c r="E9997" t="str">
        <f t="shared" si="312"/>
        <v>Jun</v>
      </c>
      <c r="F9997" t="str">
        <f t="shared" si="313"/>
        <v>2017</v>
      </c>
    </row>
    <row r="9998" spans="1:6" x14ac:dyDescent="0.25">
      <c r="A9998" s="5" t="s">
        <v>250</v>
      </c>
      <c r="B9998" s="3" t="s">
        <v>235</v>
      </c>
      <c r="C9998" s="3" t="s">
        <v>82</v>
      </c>
      <c r="D9998" s="4">
        <v>139189.12456574864</v>
      </c>
      <c r="E9998" t="str">
        <f t="shared" si="312"/>
        <v>Jul</v>
      </c>
      <c r="F9998" t="str">
        <f t="shared" si="313"/>
        <v>2017</v>
      </c>
    </row>
    <row r="9999" spans="1:6" x14ac:dyDescent="0.25">
      <c r="A9999" s="5" t="s">
        <v>250</v>
      </c>
      <c r="B9999" s="3" t="s">
        <v>235</v>
      </c>
      <c r="C9999" s="3" t="s">
        <v>83</v>
      </c>
      <c r="D9999" s="4">
        <v>135397.30443684949</v>
      </c>
      <c r="E9999" t="str">
        <f t="shared" si="312"/>
        <v>Aug</v>
      </c>
      <c r="F9999" t="str">
        <f t="shared" si="313"/>
        <v>2017</v>
      </c>
    </row>
    <row r="10000" spans="1:6" x14ac:dyDescent="0.25">
      <c r="A10000" s="5" t="s">
        <v>250</v>
      </c>
      <c r="B10000" s="3" t="s">
        <v>235</v>
      </c>
      <c r="C10000" s="3" t="s">
        <v>84</v>
      </c>
      <c r="D10000" s="4">
        <v>132921.45208539924</v>
      </c>
      <c r="E10000" t="str">
        <f t="shared" si="312"/>
        <v>Sep</v>
      </c>
      <c r="F10000" t="str">
        <f t="shared" si="313"/>
        <v>2017</v>
      </c>
    </row>
    <row r="10001" spans="1:6" x14ac:dyDescent="0.25">
      <c r="A10001" s="5" t="s">
        <v>250</v>
      </c>
      <c r="B10001" s="3" t="s">
        <v>235</v>
      </c>
      <c r="C10001" s="3" t="s">
        <v>85</v>
      </c>
      <c r="D10001" s="4">
        <v>130107.87086524469</v>
      </c>
      <c r="E10001" t="str">
        <f t="shared" si="312"/>
        <v>Oct</v>
      </c>
      <c r="F10001" t="str">
        <f t="shared" si="313"/>
        <v>2017</v>
      </c>
    </row>
    <row r="10002" spans="1:6" x14ac:dyDescent="0.25">
      <c r="A10002" s="5" t="s">
        <v>250</v>
      </c>
      <c r="B10002" s="3" t="s">
        <v>235</v>
      </c>
      <c r="C10002" s="3" t="s">
        <v>86</v>
      </c>
      <c r="D10002" s="4">
        <v>128028.18798731596</v>
      </c>
      <c r="E10002" t="str">
        <f t="shared" si="312"/>
        <v>Nov</v>
      </c>
      <c r="F10002" t="str">
        <f t="shared" si="313"/>
        <v>2017</v>
      </c>
    </row>
    <row r="10003" spans="1:6" x14ac:dyDescent="0.25">
      <c r="A10003" s="5" t="s">
        <v>250</v>
      </c>
      <c r="B10003" s="3" t="s">
        <v>235</v>
      </c>
      <c r="C10003" s="3" t="s">
        <v>87</v>
      </c>
      <c r="D10003" s="4">
        <v>124567.03251778384</v>
      </c>
      <c r="E10003" t="str">
        <f t="shared" si="312"/>
        <v>Dec</v>
      </c>
      <c r="F10003" t="str">
        <f t="shared" si="313"/>
        <v>2017</v>
      </c>
    </row>
    <row r="10004" spans="1:6" x14ac:dyDescent="0.25">
      <c r="A10004" s="5" t="s">
        <v>250</v>
      </c>
      <c r="B10004" s="3" t="s">
        <v>235</v>
      </c>
      <c r="C10004" s="3" t="s">
        <v>88</v>
      </c>
      <c r="D10004" s="4">
        <v>122421.72533515244</v>
      </c>
      <c r="E10004" t="str">
        <f t="shared" si="312"/>
        <v>Jan</v>
      </c>
      <c r="F10004" t="str">
        <f t="shared" si="313"/>
        <v>2018</v>
      </c>
    </row>
    <row r="10005" spans="1:6" x14ac:dyDescent="0.25">
      <c r="A10005" s="5" t="s">
        <v>250</v>
      </c>
      <c r="B10005" s="3" t="s">
        <v>235</v>
      </c>
      <c r="C10005" s="3" t="s">
        <v>89</v>
      </c>
      <c r="D10005" s="4">
        <v>120694.87067486798</v>
      </c>
      <c r="E10005" t="str">
        <f t="shared" si="312"/>
        <v>Feb</v>
      </c>
      <c r="F10005" t="str">
        <f t="shared" si="313"/>
        <v>2018</v>
      </c>
    </row>
    <row r="10006" spans="1:6" x14ac:dyDescent="0.25">
      <c r="A10006" s="5" t="s">
        <v>250</v>
      </c>
      <c r="B10006" s="3" t="s">
        <v>235</v>
      </c>
      <c r="C10006" s="3" t="s">
        <v>90</v>
      </c>
      <c r="D10006" s="4">
        <v>118042.38603270419</v>
      </c>
      <c r="E10006" t="str">
        <f t="shared" si="312"/>
        <v>Mar</v>
      </c>
      <c r="F10006" t="str">
        <f t="shared" si="313"/>
        <v>2018</v>
      </c>
    </row>
    <row r="10007" spans="1:6" x14ac:dyDescent="0.25">
      <c r="A10007" s="5" t="s">
        <v>250</v>
      </c>
      <c r="B10007" s="3" t="s">
        <v>235</v>
      </c>
      <c r="C10007" s="3" t="s">
        <v>91</v>
      </c>
      <c r="D10007" s="4">
        <v>115611.91418995977</v>
      </c>
      <c r="E10007" t="str">
        <f t="shared" si="312"/>
        <v>Apr</v>
      </c>
      <c r="F10007" t="str">
        <f t="shared" si="313"/>
        <v>2018</v>
      </c>
    </row>
    <row r="10008" spans="1:6" x14ac:dyDescent="0.25">
      <c r="A10008" s="5" t="s">
        <v>250</v>
      </c>
      <c r="B10008" s="3" t="s">
        <v>235</v>
      </c>
      <c r="C10008" s="3" t="s">
        <v>92</v>
      </c>
      <c r="D10008" s="4">
        <v>113331.73096667988</v>
      </c>
      <c r="E10008" t="str">
        <f t="shared" si="312"/>
        <v>May</v>
      </c>
      <c r="F10008" t="str">
        <f t="shared" si="313"/>
        <v>2018</v>
      </c>
    </row>
    <row r="10009" spans="1:6" x14ac:dyDescent="0.25">
      <c r="A10009" s="5" t="s">
        <v>250</v>
      </c>
      <c r="B10009" s="3" t="s">
        <v>235</v>
      </c>
      <c r="C10009" s="3" t="s">
        <v>93</v>
      </c>
      <c r="D10009" s="4">
        <v>111104.0773753883</v>
      </c>
      <c r="E10009" t="str">
        <f t="shared" si="312"/>
        <v>Jun</v>
      </c>
      <c r="F10009" t="str">
        <f t="shared" si="313"/>
        <v>2018</v>
      </c>
    </row>
    <row r="10010" spans="1:6" x14ac:dyDescent="0.25">
      <c r="A10010" s="5" t="s">
        <v>250</v>
      </c>
      <c r="B10010" s="3" t="s">
        <v>235</v>
      </c>
      <c r="C10010" s="3" t="s">
        <v>94</v>
      </c>
      <c r="D10010" s="4">
        <v>108927.51387101127</v>
      </c>
      <c r="E10010" t="str">
        <f t="shared" si="312"/>
        <v>Jul</v>
      </c>
      <c r="F10010" t="str">
        <f t="shared" si="313"/>
        <v>2018</v>
      </c>
    </row>
    <row r="10011" spans="1:6" x14ac:dyDescent="0.25">
      <c r="A10011" s="5" t="s">
        <v>250</v>
      </c>
      <c r="B10011" s="3" t="s">
        <v>235</v>
      </c>
      <c r="C10011" s="3" t="s">
        <v>95</v>
      </c>
      <c r="D10011" s="4">
        <v>106800.78373223297</v>
      </c>
      <c r="E10011" t="str">
        <f t="shared" si="312"/>
        <v>Aug</v>
      </c>
      <c r="F10011" t="str">
        <f t="shared" si="313"/>
        <v>2018</v>
      </c>
    </row>
    <row r="10012" spans="1:6" x14ac:dyDescent="0.25">
      <c r="A10012" s="5" t="s">
        <v>250</v>
      </c>
      <c r="B10012" s="3" t="s">
        <v>235</v>
      </c>
      <c r="C10012" s="3" t="s">
        <v>96</v>
      </c>
      <c r="D10012" s="4">
        <v>104722.49095326533</v>
      </c>
      <c r="E10012" t="str">
        <f t="shared" si="312"/>
        <v>Sep</v>
      </c>
      <c r="F10012" t="str">
        <f t="shared" si="313"/>
        <v>2018</v>
      </c>
    </row>
    <row r="10013" spans="1:6" x14ac:dyDescent="0.25">
      <c r="A10013" s="5" t="s">
        <v>250</v>
      </c>
      <c r="B10013" s="3" t="s">
        <v>235</v>
      </c>
      <c r="C10013" s="3" t="s">
        <v>97</v>
      </c>
      <c r="D10013" s="4">
        <v>102682.03671640981</v>
      </c>
      <c r="E10013" t="str">
        <f t="shared" si="312"/>
        <v>Oct</v>
      </c>
      <c r="F10013" t="str">
        <f t="shared" si="313"/>
        <v>2018</v>
      </c>
    </row>
    <row r="10014" spans="1:6" x14ac:dyDescent="0.25">
      <c r="A10014" s="5" t="s">
        <v>250</v>
      </c>
      <c r="B10014" s="3" t="s">
        <v>235</v>
      </c>
      <c r="C10014" s="3" t="s">
        <v>98</v>
      </c>
      <c r="D10014" s="4">
        <v>100706.37065404409</v>
      </c>
      <c r="E10014" t="str">
        <f t="shared" si="312"/>
        <v>Nov</v>
      </c>
      <c r="F10014" t="str">
        <f t="shared" si="313"/>
        <v>2018</v>
      </c>
    </row>
    <row r="10015" spans="1:6" x14ac:dyDescent="0.25">
      <c r="A10015" s="5" t="s">
        <v>250</v>
      </c>
      <c r="B10015" s="3" t="s">
        <v>235</v>
      </c>
      <c r="C10015" s="3" t="s">
        <v>99</v>
      </c>
      <c r="D10015" s="4">
        <v>98476.011850937692</v>
      </c>
      <c r="E10015" t="str">
        <f t="shared" si="312"/>
        <v>Dec</v>
      </c>
      <c r="F10015" t="str">
        <f t="shared" si="313"/>
        <v>2018</v>
      </c>
    </row>
    <row r="10016" spans="1:6" x14ac:dyDescent="0.25">
      <c r="A10016" s="5" t="s">
        <v>250</v>
      </c>
      <c r="B10016" s="3" t="s">
        <v>235</v>
      </c>
      <c r="C10016" s="3" t="s">
        <v>100</v>
      </c>
      <c r="D10016" s="4">
        <v>96594.192352381491</v>
      </c>
      <c r="E10016" t="str">
        <f t="shared" si="312"/>
        <v>Jan</v>
      </c>
      <c r="F10016" t="str">
        <f t="shared" si="313"/>
        <v>2019</v>
      </c>
    </row>
    <row r="10017" spans="1:6" x14ac:dyDescent="0.25">
      <c r="A10017" s="5" t="s">
        <v>250</v>
      </c>
      <c r="B10017" s="3" t="s">
        <v>235</v>
      </c>
      <c r="C10017" s="3" t="s">
        <v>101</v>
      </c>
      <c r="D10017" s="4">
        <v>94754.037589319705</v>
      </c>
      <c r="E10017" t="str">
        <f t="shared" si="312"/>
        <v>Feb</v>
      </c>
      <c r="F10017" t="str">
        <f t="shared" si="313"/>
        <v>2019</v>
      </c>
    </row>
    <row r="10018" spans="1:6" x14ac:dyDescent="0.25">
      <c r="A10018" s="5" t="s">
        <v>250</v>
      </c>
      <c r="B10018" s="3" t="s">
        <v>235</v>
      </c>
      <c r="C10018" s="3" t="s">
        <v>102</v>
      </c>
      <c r="D10018" s="4">
        <v>92954.438092269324</v>
      </c>
      <c r="E10018" t="str">
        <f t="shared" si="312"/>
        <v>Mar</v>
      </c>
      <c r="F10018" t="str">
        <f t="shared" si="313"/>
        <v>2019</v>
      </c>
    </row>
    <row r="10019" spans="1:6" x14ac:dyDescent="0.25">
      <c r="A10019" s="5" t="s">
        <v>250</v>
      </c>
      <c r="B10019" s="3" t="s">
        <v>235</v>
      </c>
      <c r="C10019" s="3" t="s">
        <v>103</v>
      </c>
      <c r="D10019" s="4">
        <v>91194.39422035699</v>
      </c>
      <c r="E10019" t="str">
        <f t="shared" si="312"/>
        <v>Apr</v>
      </c>
      <c r="F10019" t="str">
        <f t="shared" si="313"/>
        <v>2019</v>
      </c>
    </row>
    <row r="10020" spans="1:6" x14ac:dyDescent="0.25">
      <c r="A10020" s="5" t="s">
        <v>250</v>
      </c>
      <c r="B10020" s="3" t="s">
        <v>235</v>
      </c>
      <c r="C10020" s="3" t="s">
        <v>104</v>
      </c>
      <c r="D10020" s="4">
        <v>89473.024747421237</v>
      </c>
      <c r="E10020" t="str">
        <f t="shared" si="312"/>
        <v>May</v>
      </c>
      <c r="F10020" t="str">
        <f t="shared" si="313"/>
        <v>2019</v>
      </c>
    </row>
    <row r="10021" spans="1:6" x14ac:dyDescent="0.25">
      <c r="A10021" s="5" t="s">
        <v>250</v>
      </c>
      <c r="B10021" s="3" t="s">
        <v>235</v>
      </c>
      <c r="C10021" s="3" t="s">
        <v>105</v>
      </c>
      <c r="D10021" s="4">
        <v>87789.258042486836</v>
      </c>
      <c r="E10021" t="str">
        <f t="shared" si="312"/>
        <v>Jun</v>
      </c>
      <c r="F10021" t="str">
        <f t="shared" si="313"/>
        <v>2019</v>
      </c>
    </row>
    <row r="10022" spans="1:6" x14ac:dyDescent="0.25">
      <c r="A10022" s="5" t="s">
        <v>250</v>
      </c>
      <c r="B10022" s="3" t="s">
        <v>235</v>
      </c>
      <c r="C10022" s="3" t="s">
        <v>106</v>
      </c>
      <c r="D10022" s="4">
        <v>86142.254014393155</v>
      </c>
      <c r="E10022" t="str">
        <f t="shared" si="312"/>
        <v>Jul</v>
      </c>
      <c r="F10022" t="str">
        <f t="shared" si="313"/>
        <v>2019</v>
      </c>
    </row>
    <row r="10023" spans="1:6" x14ac:dyDescent="0.25">
      <c r="A10023" s="5" t="s">
        <v>250</v>
      </c>
      <c r="B10023" s="3" t="s">
        <v>235</v>
      </c>
      <c r="C10023" s="3" t="s">
        <v>107</v>
      </c>
      <c r="D10023" s="4">
        <v>84531.125981749268</v>
      </c>
      <c r="E10023" t="str">
        <f t="shared" si="312"/>
        <v>Aug</v>
      </c>
      <c r="F10023" t="str">
        <f t="shared" si="313"/>
        <v>2019</v>
      </c>
    </row>
    <row r="10024" spans="1:6" x14ac:dyDescent="0.25">
      <c r="A10024" s="5" t="s">
        <v>250</v>
      </c>
      <c r="B10024" s="3" t="s">
        <v>235</v>
      </c>
      <c r="C10024" s="3" t="s">
        <v>108</v>
      </c>
      <c r="D10024" s="4">
        <v>82954.959323063667</v>
      </c>
      <c r="E10024" t="str">
        <f t="shared" si="312"/>
        <v>Sep</v>
      </c>
      <c r="F10024" t="str">
        <f t="shared" si="313"/>
        <v>2019</v>
      </c>
    </row>
    <row r="10025" spans="1:6" x14ac:dyDescent="0.25">
      <c r="A10025" s="5" t="s">
        <v>250</v>
      </c>
      <c r="B10025" s="3" t="s">
        <v>235</v>
      </c>
      <c r="C10025" s="3" t="s">
        <v>109</v>
      </c>
      <c r="D10025" s="4">
        <v>81412.093635932921</v>
      </c>
      <c r="E10025" t="str">
        <f t="shared" si="312"/>
        <v>Oct</v>
      </c>
      <c r="F10025" t="str">
        <f t="shared" si="313"/>
        <v>2019</v>
      </c>
    </row>
    <row r="10026" spans="1:6" x14ac:dyDescent="0.25">
      <c r="A10026" s="5" t="s">
        <v>250</v>
      </c>
      <c r="B10026" s="3" t="s">
        <v>235</v>
      </c>
      <c r="C10026" s="3" t="s">
        <v>110</v>
      </c>
      <c r="D10026" s="4">
        <v>79903.453704837055</v>
      </c>
      <c r="E10026" t="str">
        <f t="shared" si="312"/>
        <v>Nov</v>
      </c>
      <c r="F10026" t="str">
        <f t="shared" si="313"/>
        <v>2019</v>
      </c>
    </row>
    <row r="10027" spans="1:6" x14ac:dyDescent="0.25">
      <c r="A10027" s="5" t="s">
        <v>250</v>
      </c>
      <c r="B10027" s="3" t="s">
        <v>235</v>
      </c>
      <c r="C10027" s="3" t="s">
        <v>111</v>
      </c>
      <c r="D10027" s="4">
        <v>78427.296280619892</v>
      </c>
      <c r="E10027" t="str">
        <f t="shared" si="312"/>
        <v>Dec</v>
      </c>
      <c r="F10027" t="str">
        <f t="shared" si="313"/>
        <v>2019</v>
      </c>
    </row>
    <row r="10028" spans="1:6" x14ac:dyDescent="0.25">
      <c r="A10028" s="5" t="s">
        <v>250</v>
      </c>
      <c r="B10028" s="3" t="s">
        <v>235</v>
      </c>
      <c r="C10028" s="3" t="s">
        <v>112</v>
      </c>
      <c r="D10028" s="4">
        <v>76982.839470256615</v>
      </c>
      <c r="E10028" t="str">
        <f t="shared" si="312"/>
        <v>Jan</v>
      </c>
      <c r="F10028" t="str">
        <f t="shared" si="313"/>
        <v>2020</v>
      </c>
    </row>
    <row r="10029" spans="1:6" x14ac:dyDescent="0.25">
      <c r="A10029" s="5" t="s">
        <v>250</v>
      </c>
      <c r="B10029" s="3" t="s">
        <v>235</v>
      </c>
      <c r="C10029" s="3" t="s">
        <v>113</v>
      </c>
      <c r="D10029" s="4">
        <v>75569.322396194097</v>
      </c>
      <c r="E10029" t="str">
        <f t="shared" si="312"/>
        <v>Feb</v>
      </c>
      <c r="F10029" t="str">
        <f t="shared" si="313"/>
        <v>2020</v>
      </c>
    </row>
    <row r="10030" spans="1:6" x14ac:dyDescent="0.25">
      <c r="A10030" s="5" t="s">
        <v>250</v>
      </c>
      <c r="B10030" s="3" t="s">
        <v>235</v>
      </c>
      <c r="C10030" s="3" t="s">
        <v>114</v>
      </c>
      <c r="D10030" s="4">
        <v>74186.04759068253</v>
      </c>
      <c r="E10030" t="str">
        <f t="shared" si="312"/>
        <v>Mar</v>
      </c>
      <c r="F10030" t="str">
        <f t="shared" si="313"/>
        <v>2020</v>
      </c>
    </row>
    <row r="10031" spans="1:6" x14ac:dyDescent="0.25">
      <c r="A10031" s="5" t="s">
        <v>250</v>
      </c>
      <c r="B10031" s="3" t="s">
        <v>235</v>
      </c>
      <c r="C10031" s="3" t="s">
        <v>115</v>
      </c>
      <c r="D10031" s="4">
        <v>72832.211448697912</v>
      </c>
      <c r="E10031" t="str">
        <f t="shared" si="312"/>
        <v>Apr</v>
      </c>
      <c r="F10031" t="str">
        <f t="shared" si="313"/>
        <v>2020</v>
      </c>
    </row>
    <row r="10032" spans="1:6" x14ac:dyDescent="0.25">
      <c r="A10032" s="5" t="s">
        <v>250</v>
      </c>
      <c r="B10032" s="3" t="s">
        <v>235</v>
      </c>
      <c r="C10032" s="3" t="s">
        <v>116</v>
      </c>
      <c r="D10032" s="4">
        <v>71507.196431922843</v>
      </c>
      <c r="E10032" t="str">
        <f t="shared" si="312"/>
        <v>May</v>
      </c>
      <c r="F10032" t="str">
        <f t="shared" si="313"/>
        <v>2020</v>
      </c>
    </row>
    <row r="10033" spans="1:6" x14ac:dyDescent="0.25">
      <c r="A10033" s="5" t="s">
        <v>250</v>
      </c>
      <c r="B10033" s="3" t="s">
        <v>235</v>
      </c>
      <c r="C10033" s="3" t="s">
        <v>117</v>
      </c>
      <c r="D10033" s="4">
        <v>70210.2778486936</v>
      </c>
      <c r="E10033" t="str">
        <f t="shared" si="312"/>
        <v>Jun</v>
      </c>
      <c r="F10033" t="str">
        <f t="shared" si="313"/>
        <v>2020</v>
      </c>
    </row>
    <row r="10034" spans="1:6" x14ac:dyDescent="0.25">
      <c r="A10034" s="5" t="s">
        <v>250</v>
      </c>
      <c r="B10034" s="3" t="s">
        <v>235</v>
      </c>
      <c r="C10034" s="3" t="s">
        <v>118</v>
      </c>
      <c r="D10034" s="4">
        <v>68940.746735483233</v>
      </c>
      <c r="E10034" t="str">
        <f t="shared" si="312"/>
        <v>Jul</v>
      </c>
      <c r="F10034" t="str">
        <f t="shared" si="313"/>
        <v>2020</v>
      </c>
    </row>
    <row r="10035" spans="1:6" x14ac:dyDescent="0.25">
      <c r="A10035" s="5" t="s">
        <v>250</v>
      </c>
      <c r="B10035" s="3" t="s">
        <v>235</v>
      </c>
      <c r="C10035" s="3" t="s">
        <v>119</v>
      </c>
      <c r="D10035" s="4">
        <v>67698.041266737593</v>
      </c>
      <c r="E10035" t="str">
        <f t="shared" si="312"/>
        <v>Aug</v>
      </c>
      <c r="F10035" t="str">
        <f t="shared" si="313"/>
        <v>2020</v>
      </c>
    </row>
    <row r="10036" spans="1:6" x14ac:dyDescent="0.25">
      <c r="A10036" s="5" t="s">
        <v>250</v>
      </c>
      <c r="B10036" s="3" t="s">
        <v>235</v>
      </c>
      <c r="C10036" s="3" t="s">
        <v>120</v>
      </c>
      <c r="D10036" s="4">
        <v>66481.483421824028</v>
      </c>
      <c r="E10036" t="str">
        <f t="shared" si="312"/>
        <v>Sep</v>
      </c>
      <c r="F10036" t="str">
        <f t="shared" si="313"/>
        <v>2020</v>
      </c>
    </row>
    <row r="10037" spans="1:6" x14ac:dyDescent="0.25">
      <c r="A10037" s="5" t="s">
        <v>250</v>
      </c>
      <c r="B10037" s="3" t="s">
        <v>235</v>
      </c>
      <c r="C10037" s="3" t="s">
        <v>121</v>
      </c>
      <c r="D10037" s="4">
        <v>65290.421330451485</v>
      </c>
      <c r="E10037" t="str">
        <f t="shared" si="312"/>
        <v>Oct</v>
      </c>
      <c r="F10037" t="str">
        <f t="shared" si="313"/>
        <v>2020</v>
      </c>
    </row>
    <row r="10038" spans="1:6" x14ac:dyDescent="0.25">
      <c r="A10038" s="5" t="s">
        <v>250</v>
      </c>
      <c r="B10038" s="3" t="s">
        <v>235</v>
      </c>
      <c r="C10038" s="3" t="s">
        <v>122</v>
      </c>
      <c r="D10038" s="4">
        <v>63783.148599522749</v>
      </c>
      <c r="E10038" t="str">
        <f t="shared" si="312"/>
        <v>Nov</v>
      </c>
      <c r="F10038" t="str">
        <f t="shared" si="313"/>
        <v>2020</v>
      </c>
    </row>
    <row r="10039" spans="1:6" x14ac:dyDescent="0.25">
      <c r="A10039" s="5" t="s">
        <v>250</v>
      </c>
      <c r="B10039" s="3" t="s">
        <v>235</v>
      </c>
      <c r="C10039" s="3" t="s">
        <v>123</v>
      </c>
      <c r="D10039" s="4">
        <v>62650.296322454618</v>
      </c>
      <c r="E10039" t="str">
        <f t="shared" si="312"/>
        <v>Dec</v>
      </c>
      <c r="F10039" t="str">
        <f t="shared" si="313"/>
        <v>2020</v>
      </c>
    </row>
    <row r="10040" spans="1:6" x14ac:dyDescent="0.25">
      <c r="A10040" s="5" t="s">
        <v>250</v>
      </c>
      <c r="B10040" s="3" t="s">
        <v>235</v>
      </c>
      <c r="C10040" s="3" t="s">
        <v>124</v>
      </c>
      <c r="D10040" s="4">
        <v>61541.032605435757</v>
      </c>
      <c r="E10040" t="str">
        <f t="shared" si="312"/>
        <v>Jan</v>
      </c>
      <c r="F10040" t="str">
        <f t="shared" si="313"/>
        <v>2021</v>
      </c>
    </row>
    <row r="10041" spans="1:6" x14ac:dyDescent="0.25">
      <c r="A10041" s="5" t="s">
        <v>250</v>
      </c>
      <c r="B10041" s="3" t="s">
        <v>235</v>
      </c>
      <c r="C10041" s="3" t="s">
        <v>125</v>
      </c>
      <c r="D10041" s="4">
        <v>60454.725549546441</v>
      </c>
      <c r="E10041" t="str">
        <f t="shared" si="312"/>
        <v>Feb</v>
      </c>
      <c r="F10041" t="str">
        <f t="shared" si="313"/>
        <v>2021</v>
      </c>
    </row>
    <row r="10042" spans="1:6" x14ac:dyDescent="0.25">
      <c r="A10042" s="5" t="s">
        <v>250</v>
      </c>
      <c r="B10042" s="3" t="s">
        <v>235</v>
      </c>
      <c r="C10042" s="3" t="s">
        <v>126</v>
      </c>
      <c r="D10042" s="4">
        <v>59390.292664872541</v>
      </c>
      <c r="E10042" t="str">
        <f t="shared" si="312"/>
        <v>Mar</v>
      </c>
      <c r="F10042" t="str">
        <f t="shared" si="313"/>
        <v>2021</v>
      </c>
    </row>
    <row r="10043" spans="1:6" x14ac:dyDescent="0.25">
      <c r="A10043" s="5" t="s">
        <v>250</v>
      </c>
      <c r="B10043" s="3" t="s">
        <v>235</v>
      </c>
      <c r="C10043" s="3" t="s">
        <v>127</v>
      </c>
      <c r="D10043" s="4">
        <v>58348.422452479681</v>
      </c>
      <c r="E10043" t="str">
        <f t="shared" si="312"/>
        <v>Apr</v>
      </c>
      <c r="F10043" t="str">
        <f t="shared" si="313"/>
        <v>2021</v>
      </c>
    </row>
    <row r="10044" spans="1:6" x14ac:dyDescent="0.25">
      <c r="A10044" s="5" t="s">
        <v>250</v>
      </c>
      <c r="B10044" s="3" t="s">
        <v>235</v>
      </c>
      <c r="C10044" s="3" t="s">
        <v>128</v>
      </c>
      <c r="D10044" s="4">
        <v>57327.945232985017</v>
      </c>
      <c r="E10044" t="str">
        <f t="shared" si="312"/>
        <v>May</v>
      </c>
      <c r="F10044" t="str">
        <f t="shared" si="313"/>
        <v>2021</v>
      </c>
    </row>
    <row r="10045" spans="1:6" x14ac:dyDescent="0.25">
      <c r="A10045" s="5" t="s">
        <v>250</v>
      </c>
      <c r="B10045" s="3" t="s">
        <v>235</v>
      </c>
      <c r="C10045" s="3" t="s">
        <v>129</v>
      </c>
      <c r="D10045" s="4">
        <v>56328.407192034152</v>
      </c>
      <c r="E10045" t="str">
        <f t="shared" si="312"/>
        <v>Jun</v>
      </c>
      <c r="F10045" t="str">
        <f t="shared" si="313"/>
        <v>2021</v>
      </c>
    </row>
    <row r="10046" spans="1:6" x14ac:dyDescent="0.25">
      <c r="A10046" s="5" t="s">
        <v>250</v>
      </c>
      <c r="B10046" s="3" t="s">
        <v>235</v>
      </c>
      <c r="C10046" s="3" t="s">
        <v>130</v>
      </c>
      <c r="D10046" s="4">
        <v>55349.328345486414</v>
      </c>
      <c r="E10046" t="str">
        <f t="shared" si="312"/>
        <v>Jul</v>
      </c>
      <c r="F10046" t="str">
        <f t="shared" si="313"/>
        <v>2021</v>
      </c>
    </row>
    <row r="10047" spans="1:6" x14ac:dyDescent="0.25">
      <c r="A10047" s="5" t="s">
        <v>250</v>
      </c>
      <c r="B10047" s="3" t="s">
        <v>235</v>
      </c>
      <c r="C10047" s="3" t="s">
        <v>131</v>
      </c>
      <c r="D10047" s="4">
        <v>54390.234354863329</v>
      </c>
      <c r="E10047" t="str">
        <f t="shared" si="312"/>
        <v>Aug</v>
      </c>
      <c r="F10047" t="str">
        <f t="shared" si="313"/>
        <v>2021</v>
      </c>
    </row>
    <row r="10048" spans="1:6" x14ac:dyDescent="0.25">
      <c r="A10048" s="5" t="s">
        <v>250</v>
      </c>
      <c r="B10048" s="3" t="s">
        <v>235</v>
      </c>
      <c r="C10048" s="3" t="s">
        <v>132</v>
      </c>
      <c r="D10048" s="4">
        <v>53450.630082351418</v>
      </c>
      <c r="E10048" t="str">
        <f t="shared" si="312"/>
        <v>Sep</v>
      </c>
      <c r="F10048" t="str">
        <f t="shared" si="313"/>
        <v>2021</v>
      </c>
    </row>
    <row r="10049" spans="1:6" x14ac:dyDescent="0.25">
      <c r="A10049" s="5" t="s">
        <v>250</v>
      </c>
      <c r="B10049" s="3" t="s">
        <v>235</v>
      </c>
      <c r="C10049" s="3" t="s">
        <v>133</v>
      </c>
      <c r="D10049" s="4">
        <v>52151.716921067688</v>
      </c>
      <c r="E10049" t="str">
        <f t="shared" si="312"/>
        <v>Oct</v>
      </c>
      <c r="F10049" t="str">
        <f t="shared" si="313"/>
        <v>2021</v>
      </c>
    </row>
    <row r="10050" spans="1:6" x14ac:dyDescent="0.25">
      <c r="A10050" s="5" t="s">
        <v>250</v>
      </c>
      <c r="B10050" s="3" t="s">
        <v>235</v>
      </c>
      <c r="C10050" s="3" t="s">
        <v>134</v>
      </c>
      <c r="D10050" s="4">
        <v>44594.827543784188</v>
      </c>
      <c r="E10050" t="str">
        <f t="shared" si="312"/>
        <v>Nov</v>
      </c>
      <c r="F10050" t="str">
        <f t="shared" si="313"/>
        <v>2021</v>
      </c>
    </row>
    <row r="10051" spans="1:6" x14ac:dyDescent="0.25">
      <c r="A10051" s="5" t="s">
        <v>250</v>
      </c>
      <c r="B10051" s="3" t="s">
        <v>235</v>
      </c>
      <c r="C10051" s="3" t="s">
        <v>135</v>
      </c>
      <c r="D10051" s="4">
        <v>7103.0398000000005</v>
      </c>
      <c r="E10051" t="str">
        <f t="shared" ref="E10051:E10114" si="314">MID(C10051,1,3)</f>
        <v>Dec</v>
      </c>
      <c r="F10051" t="str">
        <f t="shared" ref="F10051:F10114" si="315">MID(C10051,5,4)</f>
        <v>2021</v>
      </c>
    </row>
    <row r="10052" spans="1:6" x14ac:dyDescent="0.25">
      <c r="A10052" s="5" t="s">
        <v>250</v>
      </c>
      <c r="B10052" s="3" t="s">
        <v>235</v>
      </c>
      <c r="C10052" s="3" t="s">
        <v>136</v>
      </c>
      <c r="D10052" s="4">
        <v>7029.9222</v>
      </c>
      <c r="E10052" t="str">
        <f t="shared" si="314"/>
        <v>Jan</v>
      </c>
      <c r="F10052" t="str">
        <f t="shared" si="315"/>
        <v>2022</v>
      </c>
    </row>
    <row r="10053" spans="1:6" x14ac:dyDescent="0.25">
      <c r="A10053" s="5" t="s">
        <v>250</v>
      </c>
      <c r="B10053" s="3" t="s">
        <v>235</v>
      </c>
      <c r="C10053" s="3" t="s">
        <v>137</v>
      </c>
      <c r="D10053" s="4">
        <v>6957.5670000000009</v>
      </c>
      <c r="E10053" t="str">
        <f t="shared" si="314"/>
        <v>Feb</v>
      </c>
      <c r="F10053" t="str">
        <f t="shared" si="315"/>
        <v>2022</v>
      </c>
    </row>
    <row r="10054" spans="1:6" x14ac:dyDescent="0.25">
      <c r="A10054" s="5" t="s">
        <v>250</v>
      </c>
      <c r="B10054" s="3" t="s">
        <v>235</v>
      </c>
      <c r="C10054" s="3" t="s">
        <v>138</v>
      </c>
      <c r="D10054" s="4">
        <v>6885.9660999999996</v>
      </c>
      <c r="E10054" t="str">
        <f t="shared" si="314"/>
        <v>Mar</v>
      </c>
      <c r="F10054" t="str">
        <f t="shared" si="315"/>
        <v>2022</v>
      </c>
    </row>
    <row r="10055" spans="1:6" x14ac:dyDescent="0.25">
      <c r="A10055" s="5" t="s">
        <v>250</v>
      </c>
      <c r="B10055" s="3" t="s">
        <v>235</v>
      </c>
      <c r="C10055" s="3" t="s">
        <v>139</v>
      </c>
      <c r="D10055" s="4">
        <v>6815.1117000000004</v>
      </c>
      <c r="E10055" t="str">
        <f t="shared" si="314"/>
        <v>Apr</v>
      </c>
      <c r="F10055" t="str">
        <f t="shared" si="315"/>
        <v>2022</v>
      </c>
    </row>
    <row r="10056" spans="1:6" x14ac:dyDescent="0.25">
      <c r="A10056" s="5" t="s">
        <v>250</v>
      </c>
      <c r="B10056" s="3" t="s">
        <v>235</v>
      </c>
      <c r="C10056" s="3" t="s">
        <v>140</v>
      </c>
      <c r="D10056" s="4">
        <v>6744.9957000000004</v>
      </c>
      <c r="E10056" t="str">
        <f t="shared" si="314"/>
        <v>May</v>
      </c>
      <c r="F10056" t="str">
        <f t="shared" si="315"/>
        <v>2022</v>
      </c>
    </row>
    <row r="10057" spans="1:6" x14ac:dyDescent="0.25">
      <c r="A10057" s="5" t="s">
        <v>250</v>
      </c>
      <c r="B10057" s="3" t="s">
        <v>235</v>
      </c>
      <c r="C10057" s="3" t="s">
        <v>141</v>
      </c>
      <c r="D10057" s="4">
        <v>6675.6104999999998</v>
      </c>
      <c r="E10057" t="str">
        <f t="shared" si="314"/>
        <v>Jun</v>
      </c>
      <c r="F10057" t="str">
        <f t="shared" si="315"/>
        <v>2022</v>
      </c>
    </row>
    <row r="10058" spans="1:6" x14ac:dyDescent="0.25">
      <c r="A10058" s="5" t="s">
        <v>250</v>
      </c>
      <c r="B10058" s="3" t="s">
        <v>235</v>
      </c>
      <c r="C10058" s="3" t="s">
        <v>142</v>
      </c>
      <c r="D10058" s="4">
        <v>6606.9479999999994</v>
      </c>
      <c r="E10058" t="str">
        <f t="shared" si="314"/>
        <v>Jul</v>
      </c>
      <c r="F10058" t="str">
        <f t="shared" si="315"/>
        <v>2022</v>
      </c>
    </row>
    <row r="10059" spans="1:6" x14ac:dyDescent="0.25">
      <c r="A10059" s="5" t="s">
        <v>250</v>
      </c>
      <c r="B10059" s="3" t="s">
        <v>235</v>
      </c>
      <c r="C10059" s="3" t="s">
        <v>143</v>
      </c>
      <c r="D10059" s="4">
        <v>6539.0006999999987</v>
      </c>
      <c r="E10059" t="str">
        <f t="shared" si="314"/>
        <v>Aug</v>
      </c>
      <c r="F10059" t="str">
        <f t="shared" si="315"/>
        <v>2022</v>
      </c>
    </row>
    <row r="10060" spans="1:6" x14ac:dyDescent="0.25">
      <c r="A10060" s="5" t="s">
        <v>250</v>
      </c>
      <c r="B10060" s="3" t="s">
        <v>235</v>
      </c>
      <c r="C10060" s="3" t="s">
        <v>144</v>
      </c>
      <c r="D10060" s="4">
        <v>6471.7611999999999</v>
      </c>
      <c r="E10060" t="str">
        <f t="shared" si="314"/>
        <v>Sep</v>
      </c>
      <c r="F10060" t="str">
        <f t="shared" si="315"/>
        <v>2022</v>
      </c>
    </row>
    <row r="10061" spans="1:6" x14ac:dyDescent="0.25">
      <c r="A10061" s="5" t="s">
        <v>250</v>
      </c>
      <c r="B10061" s="3" t="s">
        <v>235</v>
      </c>
      <c r="C10061" s="3" t="s">
        <v>145</v>
      </c>
      <c r="D10061" s="4">
        <v>6405.2218000000003</v>
      </c>
      <c r="E10061" t="str">
        <f t="shared" si="314"/>
        <v>Oct</v>
      </c>
      <c r="F10061" t="str">
        <f t="shared" si="315"/>
        <v>2022</v>
      </c>
    </row>
    <row r="10062" spans="1:6" x14ac:dyDescent="0.25">
      <c r="A10062" s="5" t="s">
        <v>250</v>
      </c>
      <c r="B10062" s="3" t="s">
        <v>235</v>
      </c>
      <c r="C10062" s="3" t="s">
        <v>146</v>
      </c>
      <c r="D10062" s="4">
        <v>6339.375</v>
      </c>
      <c r="E10062" t="str">
        <f t="shared" si="314"/>
        <v>Nov</v>
      </c>
      <c r="F10062" t="str">
        <f t="shared" si="315"/>
        <v>2022</v>
      </c>
    </row>
    <row r="10063" spans="1:6" x14ac:dyDescent="0.25">
      <c r="A10063" s="5" t="s">
        <v>250</v>
      </c>
      <c r="B10063" s="3" t="s">
        <v>235</v>
      </c>
      <c r="C10063" s="3" t="s">
        <v>147</v>
      </c>
      <c r="D10063" s="4">
        <v>6274.2136</v>
      </c>
      <c r="E10063" t="str">
        <f t="shared" si="314"/>
        <v>Dec</v>
      </c>
      <c r="F10063" t="str">
        <f t="shared" si="315"/>
        <v>2022</v>
      </c>
    </row>
    <row r="10064" spans="1:6" x14ac:dyDescent="0.25">
      <c r="A10064" s="5" t="s">
        <v>250</v>
      </c>
      <c r="B10064" s="3" t="s">
        <v>235</v>
      </c>
      <c r="C10064" s="3" t="s">
        <v>148</v>
      </c>
      <c r="D10064" s="4">
        <v>6209.7303999999986</v>
      </c>
      <c r="E10064" t="str">
        <f t="shared" si="314"/>
        <v>Jan</v>
      </c>
      <c r="F10064" t="str">
        <f t="shared" si="315"/>
        <v>2023</v>
      </c>
    </row>
    <row r="10065" spans="1:6" x14ac:dyDescent="0.25">
      <c r="A10065" s="5" t="s">
        <v>250</v>
      </c>
      <c r="B10065" s="3" t="s">
        <v>235</v>
      </c>
      <c r="C10065" s="3" t="s">
        <v>149</v>
      </c>
      <c r="D10065" s="4">
        <v>6145.9182000000001</v>
      </c>
      <c r="E10065" t="str">
        <f t="shared" si="314"/>
        <v>Feb</v>
      </c>
      <c r="F10065" t="str">
        <f t="shared" si="315"/>
        <v>2023</v>
      </c>
    </row>
    <row r="10066" spans="1:6" x14ac:dyDescent="0.25">
      <c r="A10066" s="5" t="s">
        <v>250</v>
      </c>
      <c r="B10066" s="3" t="s">
        <v>235</v>
      </c>
      <c r="C10066" s="3" t="s">
        <v>150</v>
      </c>
      <c r="D10066" s="4">
        <v>6082.7698</v>
      </c>
      <c r="E10066" t="str">
        <f t="shared" si="314"/>
        <v>Mar</v>
      </c>
      <c r="F10066" t="str">
        <f t="shared" si="315"/>
        <v>2023</v>
      </c>
    </row>
    <row r="10067" spans="1:6" x14ac:dyDescent="0.25">
      <c r="A10067" s="5" t="s">
        <v>250</v>
      </c>
      <c r="B10067" s="3" t="s">
        <v>235</v>
      </c>
      <c r="C10067" s="3" t="s">
        <v>151</v>
      </c>
      <c r="D10067" s="4">
        <v>6020.2781000000004</v>
      </c>
      <c r="E10067" t="str">
        <f t="shared" si="314"/>
        <v>Apr</v>
      </c>
      <c r="F10067" t="str">
        <f t="shared" si="315"/>
        <v>2023</v>
      </c>
    </row>
    <row r="10068" spans="1:6" x14ac:dyDescent="0.25">
      <c r="A10068" s="5" t="s">
        <v>250</v>
      </c>
      <c r="B10068" s="3" t="s">
        <v>235</v>
      </c>
      <c r="C10068" s="3" t="s">
        <v>152</v>
      </c>
      <c r="D10068" s="4">
        <v>5958.4364999999998</v>
      </c>
      <c r="E10068" t="str">
        <f t="shared" si="314"/>
        <v>May</v>
      </c>
      <c r="F10068" t="str">
        <f t="shared" si="315"/>
        <v>2023</v>
      </c>
    </row>
    <row r="10069" spans="1:6" x14ac:dyDescent="0.25">
      <c r="A10069" s="5" t="s">
        <v>250</v>
      </c>
      <c r="B10069" s="3" t="s">
        <v>235</v>
      </c>
      <c r="C10069" s="3" t="s">
        <v>153</v>
      </c>
      <c r="D10069" s="4">
        <v>5897.2377999999999</v>
      </c>
      <c r="E10069" t="str">
        <f t="shared" si="314"/>
        <v>Jun</v>
      </c>
      <c r="F10069" t="str">
        <f t="shared" si="315"/>
        <v>2023</v>
      </c>
    </row>
    <row r="10070" spans="1:6" x14ac:dyDescent="0.25">
      <c r="A10070" s="5" t="s">
        <v>250</v>
      </c>
      <c r="B10070" s="3" t="s">
        <v>235</v>
      </c>
      <c r="C10070" s="3" t="s">
        <v>154</v>
      </c>
      <c r="D10070" s="4">
        <v>5836.6751999999997</v>
      </c>
      <c r="E10070" t="str">
        <f t="shared" si="314"/>
        <v>Jul</v>
      </c>
      <c r="F10070" t="str">
        <f t="shared" si="315"/>
        <v>2023</v>
      </c>
    </row>
    <row r="10071" spans="1:6" x14ac:dyDescent="0.25">
      <c r="A10071" s="5" t="s">
        <v>250</v>
      </c>
      <c r="B10071" s="3" t="s">
        <v>235</v>
      </c>
      <c r="C10071" s="3" t="s">
        <v>155</v>
      </c>
      <c r="D10071" s="4">
        <v>5776.7420999999995</v>
      </c>
      <c r="E10071" t="str">
        <f t="shared" si="314"/>
        <v>Aug</v>
      </c>
      <c r="F10071" t="str">
        <f t="shared" si="315"/>
        <v>2023</v>
      </c>
    </row>
    <row r="10072" spans="1:6" x14ac:dyDescent="0.25">
      <c r="A10072" s="5" t="s">
        <v>250</v>
      </c>
      <c r="B10072" s="3" t="s">
        <v>235</v>
      </c>
      <c r="C10072" s="3" t="s">
        <v>156</v>
      </c>
      <c r="D10072" s="4">
        <v>5717.4318999999996</v>
      </c>
      <c r="E10072" t="str">
        <f t="shared" si="314"/>
        <v>Sep</v>
      </c>
      <c r="F10072" t="str">
        <f t="shared" si="315"/>
        <v>2023</v>
      </c>
    </row>
    <row r="10073" spans="1:6" x14ac:dyDescent="0.25">
      <c r="A10073" s="5" t="s">
        <v>250</v>
      </c>
      <c r="B10073" s="3" t="s">
        <v>235</v>
      </c>
      <c r="C10073" s="3" t="s">
        <v>157</v>
      </c>
      <c r="D10073" s="4">
        <v>5658.7379000000001</v>
      </c>
      <c r="E10073" t="str">
        <f t="shared" si="314"/>
        <v>Oct</v>
      </c>
      <c r="F10073" t="str">
        <f t="shared" si="315"/>
        <v>2023</v>
      </c>
    </row>
    <row r="10074" spans="1:6" x14ac:dyDescent="0.25">
      <c r="A10074" s="5" t="s">
        <v>250</v>
      </c>
      <c r="B10074" s="3" t="s">
        <v>235</v>
      </c>
      <c r="C10074" s="3" t="s">
        <v>158</v>
      </c>
      <c r="D10074" s="4">
        <v>5600.6537999999991</v>
      </c>
      <c r="E10074" t="str">
        <f t="shared" si="314"/>
        <v>Nov</v>
      </c>
      <c r="F10074" t="str">
        <f t="shared" si="315"/>
        <v>2023</v>
      </c>
    </row>
    <row r="10075" spans="1:6" x14ac:dyDescent="0.25">
      <c r="A10075" s="5" t="s">
        <v>250</v>
      </c>
      <c r="B10075" s="3" t="s">
        <v>235</v>
      </c>
      <c r="C10075" s="3" t="s">
        <v>159</v>
      </c>
      <c r="D10075" s="4">
        <v>5543.1726999999992</v>
      </c>
      <c r="E10075" t="str">
        <f t="shared" si="314"/>
        <v>Dec</v>
      </c>
      <c r="F10075" t="str">
        <f t="shared" si="315"/>
        <v>2023</v>
      </c>
    </row>
    <row r="10076" spans="1:6" x14ac:dyDescent="0.25">
      <c r="A10076" s="5" t="s">
        <v>250</v>
      </c>
      <c r="B10076" s="3" t="s">
        <v>235</v>
      </c>
      <c r="C10076" s="3" t="s">
        <v>160</v>
      </c>
      <c r="D10076" s="4">
        <v>5486.2888000000003</v>
      </c>
      <c r="E10076" t="str">
        <f t="shared" si="314"/>
        <v>Jan</v>
      </c>
      <c r="F10076" t="str">
        <f t="shared" si="315"/>
        <v>2024</v>
      </c>
    </row>
    <row r="10077" spans="1:6" x14ac:dyDescent="0.25">
      <c r="A10077" s="5" t="s">
        <v>250</v>
      </c>
      <c r="B10077" s="3" t="s">
        <v>235</v>
      </c>
      <c r="C10077" s="3" t="s">
        <v>161</v>
      </c>
      <c r="D10077" s="4">
        <v>5429.9952999999996</v>
      </c>
      <c r="E10077" t="str">
        <f t="shared" si="314"/>
        <v>Feb</v>
      </c>
      <c r="F10077" t="str">
        <f t="shared" si="315"/>
        <v>2024</v>
      </c>
    </row>
    <row r="10078" spans="1:6" x14ac:dyDescent="0.25">
      <c r="A10078" s="5" t="s">
        <v>250</v>
      </c>
      <c r="B10078" s="3" t="s">
        <v>235</v>
      </c>
      <c r="C10078" s="3" t="s">
        <v>162</v>
      </c>
      <c r="D10078" s="4">
        <v>5374.2865000000011</v>
      </c>
      <c r="E10078" t="str">
        <f t="shared" si="314"/>
        <v>Mar</v>
      </c>
      <c r="F10078" t="str">
        <f t="shared" si="315"/>
        <v>2024</v>
      </c>
    </row>
    <row r="10079" spans="1:6" x14ac:dyDescent="0.25">
      <c r="A10079" s="5" t="s">
        <v>250</v>
      </c>
      <c r="B10079" s="3" t="s">
        <v>235</v>
      </c>
      <c r="C10079" s="3" t="s">
        <v>163</v>
      </c>
      <c r="D10079" s="4">
        <v>5319.1556</v>
      </c>
      <c r="E10079" t="str">
        <f t="shared" si="314"/>
        <v>Apr</v>
      </c>
      <c r="F10079" t="str">
        <f t="shared" si="315"/>
        <v>2024</v>
      </c>
    </row>
    <row r="10080" spans="1:6" x14ac:dyDescent="0.25">
      <c r="A10080" s="5" t="s">
        <v>250</v>
      </c>
      <c r="B10080" s="3" t="s">
        <v>235</v>
      </c>
      <c r="C10080" s="3" t="s">
        <v>164</v>
      </c>
      <c r="D10080" s="4">
        <v>5264.5969999999998</v>
      </c>
      <c r="E10080" t="str">
        <f t="shared" si="314"/>
        <v>May</v>
      </c>
      <c r="F10080" t="str">
        <f t="shared" si="315"/>
        <v>2024</v>
      </c>
    </row>
    <row r="10081" spans="1:6" x14ac:dyDescent="0.25">
      <c r="A10081" s="5" t="s">
        <v>250</v>
      </c>
      <c r="B10081" s="3" t="s">
        <v>235</v>
      </c>
      <c r="C10081" s="3" t="s">
        <v>165</v>
      </c>
      <c r="D10081" s="4">
        <v>5210.6043999999993</v>
      </c>
      <c r="E10081" t="str">
        <f t="shared" si="314"/>
        <v>Jun</v>
      </c>
      <c r="F10081" t="str">
        <f t="shared" si="315"/>
        <v>2024</v>
      </c>
    </row>
    <row r="10082" spans="1:6" x14ac:dyDescent="0.25">
      <c r="A10082" s="5" t="s">
        <v>250</v>
      </c>
      <c r="B10082" s="3" t="s">
        <v>235</v>
      </c>
      <c r="C10082" s="3" t="s">
        <v>166</v>
      </c>
      <c r="D10082" s="4">
        <v>5157.1718999999994</v>
      </c>
      <c r="E10082" t="str">
        <f t="shared" si="314"/>
        <v>Jul</v>
      </c>
      <c r="F10082" t="str">
        <f t="shared" si="315"/>
        <v>2024</v>
      </c>
    </row>
    <row r="10083" spans="1:6" x14ac:dyDescent="0.25">
      <c r="A10083" s="5" t="s">
        <v>250</v>
      </c>
      <c r="B10083" s="3" t="s">
        <v>235</v>
      </c>
      <c r="C10083" s="3" t="s">
        <v>167</v>
      </c>
      <c r="D10083" s="4">
        <v>5104.2938000000004</v>
      </c>
      <c r="E10083" t="str">
        <f t="shared" si="314"/>
        <v>Aug</v>
      </c>
      <c r="F10083" t="str">
        <f t="shared" si="315"/>
        <v>2024</v>
      </c>
    </row>
    <row r="10084" spans="1:6" x14ac:dyDescent="0.25">
      <c r="A10084" s="5" t="s">
        <v>250</v>
      </c>
      <c r="B10084" s="3" t="s">
        <v>235</v>
      </c>
      <c r="C10084" s="3" t="s">
        <v>168</v>
      </c>
      <c r="D10084" s="4">
        <v>5051.9638000000004</v>
      </c>
      <c r="E10084" t="str">
        <f t="shared" si="314"/>
        <v>Sep</v>
      </c>
      <c r="F10084" t="str">
        <f t="shared" si="315"/>
        <v>2024</v>
      </c>
    </row>
    <row r="10085" spans="1:6" x14ac:dyDescent="0.25">
      <c r="A10085" s="5" t="s">
        <v>250</v>
      </c>
      <c r="B10085" s="3" t="s">
        <v>235</v>
      </c>
      <c r="C10085" s="3" t="s">
        <v>169</v>
      </c>
      <c r="D10085" s="4">
        <v>5000.1765999999998</v>
      </c>
      <c r="E10085" t="str">
        <f t="shared" si="314"/>
        <v>Oct</v>
      </c>
      <c r="F10085" t="str">
        <f t="shared" si="315"/>
        <v>2024</v>
      </c>
    </row>
    <row r="10086" spans="1:6" x14ac:dyDescent="0.25">
      <c r="A10086" s="5" t="s">
        <v>250</v>
      </c>
      <c r="B10086" s="3" t="s">
        <v>235</v>
      </c>
      <c r="C10086" s="3" t="s">
        <v>170</v>
      </c>
      <c r="D10086" s="4">
        <v>4948.9262999999992</v>
      </c>
      <c r="E10086" t="str">
        <f t="shared" si="314"/>
        <v>Nov</v>
      </c>
      <c r="F10086" t="str">
        <f t="shared" si="315"/>
        <v>2024</v>
      </c>
    </row>
    <row r="10087" spans="1:6" x14ac:dyDescent="0.25">
      <c r="A10087" s="5" t="s">
        <v>250</v>
      </c>
      <c r="B10087" s="3" t="s">
        <v>235</v>
      </c>
      <c r="C10087" s="3" t="s">
        <v>171</v>
      </c>
      <c r="D10087" s="4">
        <v>4898.2071999999998</v>
      </c>
      <c r="E10087" t="str">
        <f t="shared" si="314"/>
        <v>Dec</v>
      </c>
      <c r="F10087" t="str">
        <f t="shared" si="315"/>
        <v>2024</v>
      </c>
    </row>
    <row r="10088" spans="1:6" x14ac:dyDescent="0.25">
      <c r="A10088" s="5" t="s">
        <v>250</v>
      </c>
      <c r="B10088" s="3" t="s">
        <v>235</v>
      </c>
      <c r="C10088" s="3" t="s">
        <v>172</v>
      </c>
      <c r="D10088" s="4">
        <v>4848.0137000000004</v>
      </c>
      <c r="E10088" t="str">
        <f t="shared" si="314"/>
        <v>Jan</v>
      </c>
      <c r="F10088" t="str">
        <f t="shared" si="315"/>
        <v>2025</v>
      </c>
    </row>
    <row r="10089" spans="1:6" x14ac:dyDescent="0.25">
      <c r="A10089" s="5" t="s">
        <v>250</v>
      </c>
      <c r="B10089" s="3" t="s">
        <v>235</v>
      </c>
      <c r="C10089" s="3" t="s">
        <v>173</v>
      </c>
      <c r="D10089" s="4">
        <v>4798.3404</v>
      </c>
      <c r="E10089" t="str">
        <f t="shared" si="314"/>
        <v>Feb</v>
      </c>
      <c r="F10089" t="str">
        <f t="shared" si="315"/>
        <v>2025</v>
      </c>
    </row>
    <row r="10090" spans="1:6" x14ac:dyDescent="0.25">
      <c r="A10090" s="5" t="s">
        <v>250</v>
      </c>
      <c r="B10090" s="3" t="s">
        <v>235</v>
      </c>
      <c r="C10090" s="3" t="s">
        <v>174</v>
      </c>
      <c r="D10090" s="4">
        <v>4749.1814999999997</v>
      </c>
      <c r="E10090" t="str">
        <f t="shared" si="314"/>
        <v>Mar</v>
      </c>
      <c r="F10090" t="str">
        <f t="shared" si="315"/>
        <v>2025</v>
      </c>
    </row>
    <row r="10091" spans="1:6" x14ac:dyDescent="0.25">
      <c r="A10091" s="5" t="s">
        <v>250</v>
      </c>
      <c r="B10091" s="3" t="s">
        <v>235</v>
      </c>
      <c r="C10091" s="3" t="s">
        <v>175</v>
      </c>
      <c r="D10091" s="4">
        <v>4700.5320999999994</v>
      </c>
      <c r="E10091" t="str">
        <f t="shared" si="314"/>
        <v>Apr</v>
      </c>
      <c r="F10091" t="str">
        <f t="shared" si="315"/>
        <v>2025</v>
      </c>
    </row>
    <row r="10092" spans="1:6" x14ac:dyDescent="0.25">
      <c r="A10092" s="5" t="s">
        <v>250</v>
      </c>
      <c r="B10092" s="3" t="s">
        <v>235</v>
      </c>
      <c r="C10092" s="3" t="s">
        <v>176</v>
      </c>
      <c r="D10092" s="4">
        <v>4652.3864999999996</v>
      </c>
      <c r="E10092" t="str">
        <f t="shared" si="314"/>
        <v>May</v>
      </c>
      <c r="F10092" t="str">
        <f t="shared" si="315"/>
        <v>2025</v>
      </c>
    </row>
    <row r="10093" spans="1:6" x14ac:dyDescent="0.25">
      <c r="A10093" s="5" t="s">
        <v>250</v>
      </c>
      <c r="B10093" s="3" t="s">
        <v>235</v>
      </c>
      <c r="C10093" s="3" t="s">
        <v>177</v>
      </c>
      <c r="D10093" s="4">
        <v>4604.7394000000004</v>
      </c>
      <c r="E10093" t="str">
        <f t="shared" si="314"/>
        <v>Jun</v>
      </c>
      <c r="F10093" t="str">
        <f t="shared" si="315"/>
        <v>2025</v>
      </c>
    </row>
    <row r="10094" spans="1:6" x14ac:dyDescent="0.25">
      <c r="A10094" s="5" t="s">
        <v>250</v>
      </c>
      <c r="B10094" s="3" t="s">
        <v>235</v>
      </c>
      <c r="C10094" s="3" t="s">
        <v>178</v>
      </c>
      <c r="D10094" s="4">
        <v>4557.5856999999996</v>
      </c>
      <c r="E10094" t="str">
        <f t="shared" si="314"/>
        <v>Jul</v>
      </c>
      <c r="F10094" t="str">
        <f t="shared" si="315"/>
        <v>2025</v>
      </c>
    </row>
    <row r="10095" spans="1:6" x14ac:dyDescent="0.25">
      <c r="A10095" s="5" t="s">
        <v>250</v>
      </c>
      <c r="B10095" s="3" t="s">
        <v>235</v>
      </c>
      <c r="C10095" s="3" t="s">
        <v>179</v>
      </c>
      <c r="D10095" s="4">
        <v>4510.9199999999992</v>
      </c>
      <c r="E10095" t="str">
        <f t="shared" si="314"/>
        <v>Aug</v>
      </c>
      <c r="F10095" t="str">
        <f t="shared" si="315"/>
        <v>2025</v>
      </c>
    </row>
    <row r="10096" spans="1:6" x14ac:dyDescent="0.25">
      <c r="A10096" s="5" t="s">
        <v>250</v>
      </c>
      <c r="B10096" s="3" t="s">
        <v>235</v>
      </c>
      <c r="C10096" s="3" t="s">
        <v>180</v>
      </c>
      <c r="D10096" s="4">
        <v>4464.7373000000007</v>
      </c>
      <c r="E10096" t="str">
        <f t="shared" si="314"/>
        <v>Sep</v>
      </c>
      <c r="F10096" t="str">
        <f t="shared" si="315"/>
        <v>2025</v>
      </c>
    </row>
    <row r="10097" spans="1:6" x14ac:dyDescent="0.25">
      <c r="A10097" s="5" t="s">
        <v>250</v>
      </c>
      <c r="B10097" s="3" t="s">
        <v>235</v>
      </c>
      <c r="C10097" s="3" t="s">
        <v>181</v>
      </c>
      <c r="D10097" s="4">
        <v>4419.0325000000003</v>
      </c>
      <c r="E10097" t="str">
        <f t="shared" si="314"/>
        <v>Oct</v>
      </c>
      <c r="F10097" t="str">
        <f t="shared" si="315"/>
        <v>2025</v>
      </c>
    </row>
    <row r="10098" spans="1:6" x14ac:dyDescent="0.25">
      <c r="A10098" s="5" t="s">
        <v>250</v>
      </c>
      <c r="B10098" s="3" t="s">
        <v>235</v>
      </c>
      <c r="C10098" s="3" t="s">
        <v>182</v>
      </c>
      <c r="D10098" s="4">
        <v>4373.8006999999998</v>
      </c>
      <c r="E10098" t="str">
        <f t="shared" si="314"/>
        <v>Nov</v>
      </c>
      <c r="F10098" t="str">
        <f t="shared" si="315"/>
        <v>2025</v>
      </c>
    </row>
    <row r="10099" spans="1:6" x14ac:dyDescent="0.25">
      <c r="A10099" s="5" t="s">
        <v>250</v>
      </c>
      <c r="B10099" s="3" t="s">
        <v>235</v>
      </c>
      <c r="C10099" s="3" t="s">
        <v>183</v>
      </c>
      <c r="D10099" s="4">
        <v>4329.0369000000001</v>
      </c>
      <c r="E10099" t="str">
        <f t="shared" si="314"/>
        <v>Dec</v>
      </c>
      <c r="F10099" t="str">
        <f t="shared" si="315"/>
        <v>2025</v>
      </c>
    </row>
    <row r="10100" spans="1:6" x14ac:dyDescent="0.25">
      <c r="A10100" s="5" t="s">
        <v>250</v>
      </c>
      <c r="B10100" s="3" t="s">
        <v>235</v>
      </c>
      <c r="C10100" s="3" t="s">
        <v>184</v>
      </c>
      <c r="D10100" s="4">
        <v>4284.7359999999999</v>
      </c>
      <c r="E10100" t="str">
        <f t="shared" si="314"/>
        <v>Jan</v>
      </c>
      <c r="F10100" t="str">
        <f t="shared" si="315"/>
        <v>2026</v>
      </c>
    </row>
    <row r="10101" spans="1:6" x14ac:dyDescent="0.25">
      <c r="A10101" s="5" t="s">
        <v>250</v>
      </c>
      <c r="B10101" s="3" t="s">
        <v>235</v>
      </c>
      <c r="C10101" s="3" t="s">
        <v>185</v>
      </c>
      <c r="D10101" s="4">
        <v>4240.8932999999997</v>
      </c>
      <c r="E10101" t="str">
        <f t="shared" si="314"/>
        <v>Feb</v>
      </c>
      <c r="F10101" t="str">
        <f t="shared" si="315"/>
        <v>2026</v>
      </c>
    </row>
    <row r="10102" spans="1:6" x14ac:dyDescent="0.25">
      <c r="A10102" s="5" t="s">
        <v>250</v>
      </c>
      <c r="B10102" s="3" t="s">
        <v>235</v>
      </c>
      <c r="C10102" s="3" t="s">
        <v>186</v>
      </c>
      <c r="D10102" s="4">
        <v>4197.5040999999992</v>
      </c>
      <c r="E10102" t="str">
        <f t="shared" si="314"/>
        <v>Mar</v>
      </c>
      <c r="F10102" t="str">
        <f t="shared" si="315"/>
        <v>2026</v>
      </c>
    </row>
    <row r="10103" spans="1:6" x14ac:dyDescent="0.25">
      <c r="A10103" s="5" t="s">
        <v>250</v>
      </c>
      <c r="B10103" s="3" t="s">
        <v>235</v>
      </c>
      <c r="C10103" s="3" t="s">
        <v>187</v>
      </c>
      <c r="D10103" s="4">
        <v>4154.5631999999996</v>
      </c>
      <c r="E10103" t="str">
        <f t="shared" si="314"/>
        <v>Apr</v>
      </c>
      <c r="F10103" t="str">
        <f t="shared" si="315"/>
        <v>2026</v>
      </c>
    </row>
    <row r="10104" spans="1:6" x14ac:dyDescent="0.25">
      <c r="A10104" s="5" t="s">
        <v>250</v>
      </c>
      <c r="B10104" s="3" t="s">
        <v>235</v>
      </c>
      <c r="C10104" s="3" t="s">
        <v>189</v>
      </c>
      <c r="D10104" s="4">
        <v>4112.0663999999997</v>
      </c>
      <c r="E10104" t="str">
        <f t="shared" si="314"/>
        <v>May</v>
      </c>
      <c r="F10104" t="str">
        <f t="shared" si="315"/>
        <v>2026</v>
      </c>
    </row>
    <row r="10105" spans="1:6" x14ac:dyDescent="0.25">
      <c r="A10105" s="5" t="s">
        <v>250</v>
      </c>
      <c r="B10105" s="3" t="s">
        <v>235</v>
      </c>
      <c r="C10105" s="3" t="s">
        <v>191</v>
      </c>
      <c r="D10105" s="4">
        <v>4070.009</v>
      </c>
      <c r="E10105" t="str">
        <f t="shared" si="314"/>
        <v>Jun</v>
      </c>
      <c r="F10105" t="str">
        <f t="shared" si="315"/>
        <v>2026</v>
      </c>
    </row>
    <row r="10106" spans="1:6" x14ac:dyDescent="0.25">
      <c r="A10106" s="5" t="s">
        <v>250</v>
      </c>
      <c r="B10106" s="3" t="s">
        <v>235</v>
      </c>
      <c r="C10106" s="3" t="s">
        <v>192</v>
      </c>
      <c r="D10106" s="4">
        <v>4028.3859999999995</v>
      </c>
      <c r="E10106" t="str">
        <f t="shared" si="314"/>
        <v>Jul</v>
      </c>
      <c r="F10106" t="str">
        <f t="shared" si="315"/>
        <v>2026</v>
      </c>
    </row>
    <row r="10107" spans="1:6" x14ac:dyDescent="0.25">
      <c r="A10107" s="5" t="s">
        <v>250</v>
      </c>
      <c r="B10107" s="3" t="s">
        <v>235</v>
      </c>
      <c r="C10107" s="3" t="s">
        <v>193</v>
      </c>
      <c r="D10107" s="4">
        <v>3987.1931000000004</v>
      </c>
      <c r="E10107" t="str">
        <f t="shared" si="314"/>
        <v>Aug</v>
      </c>
      <c r="F10107" t="str">
        <f t="shared" si="315"/>
        <v>2026</v>
      </c>
    </row>
    <row r="10108" spans="1:6" x14ac:dyDescent="0.25">
      <c r="A10108" s="5" t="s">
        <v>250</v>
      </c>
      <c r="B10108" s="3" t="s">
        <v>235</v>
      </c>
      <c r="C10108" s="3" t="s">
        <v>194</v>
      </c>
      <c r="D10108" s="4">
        <v>3946.4257999999995</v>
      </c>
      <c r="E10108" t="str">
        <f t="shared" si="314"/>
        <v>Sep</v>
      </c>
      <c r="F10108" t="str">
        <f t="shared" si="315"/>
        <v>2026</v>
      </c>
    </row>
    <row r="10109" spans="1:6" x14ac:dyDescent="0.25">
      <c r="A10109" s="5" t="s">
        <v>250</v>
      </c>
      <c r="B10109" s="3" t="s">
        <v>235</v>
      </c>
      <c r="C10109" s="3" t="s">
        <v>195</v>
      </c>
      <c r="D10109" s="4">
        <v>3906.0793999999996</v>
      </c>
      <c r="E10109" t="str">
        <f t="shared" si="314"/>
        <v>Oct</v>
      </c>
      <c r="F10109" t="str">
        <f t="shared" si="315"/>
        <v>2026</v>
      </c>
    </row>
    <row r="10110" spans="1:6" x14ac:dyDescent="0.25">
      <c r="A10110" s="5" t="s">
        <v>250</v>
      </c>
      <c r="B10110" s="3" t="s">
        <v>236</v>
      </c>
      <c r="C10110" s="3" t="s">
        <v>15</v>
      </c>
      <c r="D10110" s="4">
        <v>607266.08084921807</v>
      </c>
      <c r="E10110" t="str">
        <f t="shared" si="314"/>
        <v>Dec</v>
      </c>
      <c r="F10110" t="str">
        <f t="shared" si="315"/>
        <v>2011</v>
      </c>
    </row>
    <row r="10111" spans="1:6" x14ac:dyDescent="0.25">
      <c r="A10111" s="5" t="s">
        <v>250</v>
      </c>
      <c r="B10111" s="3" t="s">
        <v>236</v>
      </c>
      <c r="C10111" s="3" t="s">
        <v>16</v>
      </c>
      <c r="D10111" s="4">
        <v>1722049.2048926819</v>
      </c>
      <c r="E10111" t="str">
        <f t="shared" si="314"/>
        <v>Jan</v>
      </c>
      <c r="F10111" t="str">
        <f t="shared" si="315"/>
        <v>2012</v>
      </c>
    </row>
    <row r="10112" spans="1:6" x14ac:dyDescent="0.25">
      <c r="A10112" s="5" t="s">
        <v>250</v>
      </c>
      <c r="B10112" s="3" t="s">
        <v>236</v>
      </c>
      <c r="C10112" s="3" t="s">
        <v>17</v>
      </c>
      <c r="D10112" s="4">
        <v>1582194.0137905148</v>
      </c>
      <c r="E10112" t="str">
        <f t="shared" si="314"/>
        <v>Feb</v>
      </c>
      <c r="F10112" t="str">
        <f t="shared" si="315"/>
        <v>2012</v>
      </c>
    </row>
    <row r="10113" spans="1:6" x14ac:dyDescent="0.25">
      <c r="A10113" s="5" t="s">
        <v>250</v>
      </c>
      <c r="B10113" s="3" t="s">
        <v>236</v>
      </c>
      <c r="C10113" s="3" t="s">
        <v>18</v>
      </c>
      <c r="D10113" s="4">
        <v>1415820.3740840072</v>
      </c>
      <c r="E10113" t="str">
        <f t="shared" si="314"/>
        <v>Mar</v>
      </c>
      <c r="F10113" t="str">
        <f t="shared" si="315"/>
        <v>2012</v>
      </c>
    </row>
    <row r="10114" spans="1:6" x14ac:dyDescent="0.25">
      <c r="A10114" s="5" t="s">
        <v>250</v>
      </c>
      <c r="B10114" s="3" t="s">
        <v>236</v>
      </c>
      <c r="C10114" s="3" t="s">
        <v>19</v>
      </c>
      <c r="D10114" s="4">
        <v>1269979.0559715438</v>
      </c>
      <c r="E10114" t="str">
        <f t="shared" si="314"/>
        <v>Apr</v>
      </c>
      <c r="F10114" t="str">
        <f t="shared" si="315"/>
        <v>2012</v>
      </c>
    </row>
    <row r="10115" spans="1:6" x14ac:dyDescent="0.25">
      <c r="A10115" s="5" t="s">
        <v>250</v>
      </c>
      <c r="B10115" s="3" t="s">
        <v>236</v>
      </c>
      <c r="C10115" s="3" t="s">
        <v>20</v>
      </c>
      <c r="D10115" s="4">
        <v>1175655.5630342818</v>
      </c>
      <c r="E10115" t="str">
        <f t="shared" ref="E10115:E10178" si="316">MID(C10115,1,3)</f>
        <v>May</v>
      </c>
      <c r="F10115" t="str">
        <f t="shared" ref="F10115:F10178" si="317">MID(C10115,5,4)</f>
        <v>2012</v>
      </c>
    </row>
    <row r="10116" spans="1:6" x14ac:dyDescent="0.25">
      <c r="A10116" s="5" t="s">
        <v>250</v>
      </c>
      <c r="B10116" s="3" t="s">
        <v>236</v>
      </c>
      <c r="C10116" s="3" t="s">
        <v>21</v>
      </c>
      <c r="D10116" s="4">
        <v>1086800.6183626347</v>
      </c>
      <c r="E10116" t="str">
        <f t="shared" si="316"/>
        <v>Jun</v>
      </c>
      <c r="F10116" t="str">
        <f t="shared" si="317"/>
        <v>2012</v>
      </c>
    </row>
    <row r="10117" spans="1:6" x14ac:dyDescent="0.25">
      <c r="A10117" s="5" t="s">
        <v>250</v>
      </c>
      <c r="B10117" s="3" t="s">
        <v>236</v>
      </c>
      <c r="C10117" s="3" t="s">
        <v>22</v>
      </c>
      <c r="D10117" s="4">
        <v>952685.12034942419</v>
      </c>
      <c r="E10117" t="str">
        <f t="shared" si="316"/>
        <v>Jul</v>
      </c>
      <c r="F10117" t="str">
        <f t="shared" si="317"/>
        <v>2012</v>
      </c>
    </row>
    <row r="10118" spans="1:6" x14ac:dyDescent="0.25">
      <c r="A10118" s="5" t="s">
        <v>250</v>
      </c>
      <c r="B10118" s="3" t="s">
        <v>236</v>
      </c>
      <c r="C10118" s="3" t="s">
        <v>23</v>
      </c>
      <c r="D10118" s="4">
        <v>912043.67189669097</v>
      </c>
      <c r="E10118" t="str">
        <f t="shared" si="316"/>
        <v>Aug</v>
      </c>
      <c r="F10118" t="str">
        <f t="shared" si="317"/>
        <v>2012</v>
      </c>
    </row>
    <row r="10119" spans="1:6" x14ac:dyDescent="0.25">
      <c r="A10119" s="5" t="s">
        <v>250</v>
      </c>
      <c r="B10119" s="3" t="s">
        <v>236</v>
      </c>
      <c r="C10119" s="3" t="s">
        <v>24</v>
      </c>
      <c r="D10119" s="4">
        <v>947624.7515467382</v>
      </c>
      <c r="E10119" t="str">
        <f t="shared" si="316"/>
        <v>Sep</v>
      </c>
      <c r="F10119" t="str">
        <f t="shared" si="317"/>
        <v>2012</v>
      </c>
    </row>
    <row r="10120" spans="1:6" x14ac:dyDescent="0.25">
      <c r="A10120" s="5" t="s">
        <v>250</v>
      </c>
      <c r="B10120" s="3" t="s">
        <v>236</v>
      </c>
      <c r="C10120" s="3" t="s">
        <v>25</v>
      </c>
      <c r="D10120" s="4">
        <v>1078870.6172054028</v>
      </c>
      <c r="E10120" t="str">
        <f t="shared" si="316"/>
        <v>Oct</v>
      </c>
      <c r="F10120" t="str">
        <f t="shared" si="317"/>
        <v>2012</v>
      </c>
    </row>
    <row r="10121" spans="1:6" x14ac:dyDescent="0.25">
      <c r="A10121" s="5" t="s">
        <v>250</v>
      </c>
      <c r="B10121" s="3" t="s">
        <v>236</v>
      </c>
      <c r="C10121" s="3" t="s">
        <v>26</v>
      </c>
      <c r="D10121" s="4">
        <v>1212259.4032037912</v>
      </c>
      <c r="E10121" t="str">
        <f t="shared" si="316"/>
        <v>Nov</v>
      </c>
      <c r="F10121" t="str">
        <f t="shared" si="317"/>
        <v>2012</v>
      </c>
    </row>
    <row r="10122" spans="1:6" x14ac:dyDescent="0.25">
      <c r="A10122" s="5" t="s">
        <v>250</v>
      </c>
      <c r="B10122" s="3" t="s">
        <v>236</v>
      </c>
      <c r="C10122" s="3" t="s">
        <v>27</v>
      </c>
      <c r="D10122" s="4">
        <v>1285619.0064325922</v>
      </c>
      <c r="E10122" t="str">
        <f t="shared" si="316"/>
        <v>Dec</v>
      </c>
      <c r="F10122" t="str">
        <f t="shared" si="317"/>
        <v>2012</v>
      </c>
    </row>
    <row r="10123" spans="1:6" x14ac:dyDescent="0.25">
      <c r="A10123" s="5" t="s">
        <v>250</v>
      </c>
      <c r="B10123" s="3" t="s">
        <v>236</v>
      </c>
      <c r="C10123" s="3" t="s">
        <v>28</v>
      </c>
      <c r="D10123" s="4">
        <v>1301855.5943667246</v>
      </c>
      <c r="E10123" t="str">
        <f t="shared" si="316"/>
        <v>Jan</v>
      </c>
      <c r="F10123" t="str">
        <f t="shared" si="317"/>
        <v>2013</v>
      </c>
    </row>
    <row r="10124" spans="1:6" x14ac:dyDescent="0.25">
      <c r="A10124" s="5" t="s">
        <v>250</v>
      </c>
      <c r="B10124" s="3" t="s">
        <v>236</v>
      </c>
      <c r="C10124" s="3" t="s">
        <v>29</v>
      </c>
      <c r="D10124" s="4">
        <v>1234423.884724434</v>
      </c>
      <c r="E10124" t="str">
        <f t="shared" si="316"/>
        <v>Feb</v>
      </c>
      <c r="F10124" t="str">
        <f t="shared" si="317"/>
        <v>2013</v>
      </c>
    </row>
    <row r="10125" spans="1:6" x14ac:dyDescent="0.25">
      <c r="A10125" s="5" t="s">
        <v>250</v>
      </c>
      <c r="B10125" s="3" t="s">
        <v>236</v>
      </c>
      <c r="C10125" s="3" t="s">
        <v>30</v>
      </c>
      <c r="D10125" s="4">
        <v>1193672.5079117734</v>
      </c>
      <c r="E10125" t="str">
        <f t="shared" si="316"/>
        <v>Mar</v>
      </c>
      <c r="F10125" t="str">
        <f t="shared" si="317"/>
        <v>2013</v>
      </c>
    </row>
    <row r="10126" spans="1:6" x14ac:dyDescent="0.25">
      <c r="A10126" s="5" t="s">
        <v>250</v>
      </c>
      <c r="B10126" s="3" t="s">
        <v>236</v>
      </c>
      <c r="C10126" s="3" t="s">
        <v>31</v>
      </c>
      <c r="D10126" s="4">
        <v>1291961.2082903036</v>
      </c>
      <c r="E10126" t="str">
        <f t="shared" si="316"/>
        <v>Apr</v>
      </c>
      <c r="F10126" t="str">
        <f t="shared" si="317"/>
        <v>2013</v>
      </c>
    </row>
    <row r="10127" spans="1:6" x14ac:dyDescent="0.25">
      <c r="A10127" s="5" t="s">
        <v>250</v>
      </c>
      <c r="B10127" s="3" t="s">
        <v>236</v>
      </c>
      <c r="C10127" s="3" t="s">
        <v>32</v>
      </c>
      <c r="D10127" s="4">
        <v>800040.32937081042</v>
      </c>
      <c r="E10127" t="str">
        <f t="shared" si="316"/>
        <v>May</v>
      </c>
      <c r="F10127" t="str">
        <f t="shared" si="317"/>
        <v>2013</v>
      </c>
    </row>
    <row r="10128" spans="1:6" x14ac:dyDescent="0.25">
      <c r="A10128" s="5" t="s">
        <v>250</v>
      </c>
      <c r="B10128" s="3" t="s">
        <v>236</v>
      </c>
      <c r="C10128" s="3" t="s">
        <v>33</v>
      </c>
      <c r="D10128" s="4">
        <v>780791.84962165088</v>
      </c>
      <c r="E10128" t="str">
        <f t="shared" si="316"/>
        <v>Jun</v>
      </c>
      <c r="F10128" t="str">
        <f t="shared" si="317"/>
        <v>2013</v>
      </c>
    </row>
    <row r="10129" spans="1:6" x14ac:dyDescent="0.25">
      <c r="A10129" s="5" t="s">
        <v>250</v>
      </c>
      <c r="B10129" s="3" t="s">
        <v>236</v>
      </c>
      <c r="C10129" s="3" t="s">
        <v>34</v>
      </c>
      <c r="D10129" s="4">
        <v>736428.89957747376</v>
      </c>
      <c r="E10129" t="str">
        <f t="shared" si="316"/>
        <v>Jul</v>
      </c>
      <c r="F10129" t="str">
        <f t="shared" si="317"/>
        <v>2013</v>
      </c>
    </row>
    <row r="10130" spans="1:6" x14ac:dyDescent="0.25">
      <c r="A10130" s="5" t="s">
        <v>250</v>
      </c>
      <c r="B10130" s="3" t="s">
        <v>236</v>
      </c>
      <c r="C10130" s="3" t="s">
        <v>35</v>
      </c>
      <c r="D10130" s="4">
        <v>704749.28621989093</v>
      </c>
      <c r="E10130" t="str">
        <f t="shared" si="316"/>
        <v>Aug</v>
      </c>
      <c r="F10130" t="str">
        <f t="shared" si="317"/>
        <v>2013</v>
      </c>
    </row>
    <row r="10131" spans="1:6" x14ac:dyDescent="0.25">
      <c r="A10131" s="5" t="s">
        <v>250</v>
      </c>
      <c r="B10131" s="3" t="s">
        <v>236</v>
      </c>
      <c r="C10131" s="3" t="s">
        <v>36</v>
      </c>
      <c r="D10131" s="4">
        <v>624260.73079789802</v>
      </c>
      <c r="E10131" t="str">
        <f t="shared" si="316"/>
        <v>Sep</v>
      </c>
      <c r="F10131" t="str">
        <f t="shared" si="317"/>
        <v>2013</v>
      </c>
    </row>
    <row r="10132" spans="1:6" x14ac:dyDescent="0.25">
      <c r="A10132" s="5" t="s">
        <v>250</v>
      </c>
      <c r="B10132" s="3" t="s">
        <v>236</v>
      </c>
      <c r="C10132" s="3" t="s">
        <v>37</v>
      </c>
      <c r="D10132" s="4">
        <v>591879.15902199899</v>
      </c>
      <c r="E10132" t="str">
        <f t="shared" si="316"/>
        <v>Oct</v>
      </c>
      <c r="F10132" t="str">
        <f t="shared" si="317"/>
        <v>2013</v>
      </c>
    </row>
    <row r="10133" spans="1:6" x14ac:dyDescent="0.25">
      <c r="A10133" s="5" t="s">
        <v>250</v>
      </c>
      <c r="B10133" s="3" t="s">
        <v>236</v>
      </c>
      <c r="C10133" s="3" t="s">
        <v>38</v>
      </c>
      <c r="D10133" s="4">
        <v>565550.78368040267</v>
      </c>
      <c r="E10133" t="str">
        <f t="shared" si="316"/>
        <v>Nov</v>
      </c>
      <c r="F10133" t="str">
        <f t="shared" si="317"/>
        <v>2013</v>
      </c>
    </row>
    <row r="10134" spans="1:6" x14ac:dyDescent="0.25">
      <c r="A10134" s="5" t="s">
        <v>250</v>
      </c>
      <c r="B10134" s="3" t="s">
        <v>236</v>
      </c>
      <c r="C10134" s="3" t="s">
        <v>39</v>
      </c>
      <c r="D10134" s="4">
        <v>543785.82041499694</v>
      </c>
      <c r="E10134" t="str">
        <f t="shared" si="316"/>
        <v>Dec</v>
      </c>
      <c r="F10134" t="str">
        <f t="shared" si="317"/>
        <v>2013</v>
      </c>
    </row>
    <row r="10135" spans="1:6" x14ac:dyDescent="0.25">
      <c r="A10135" s="5" t="s">
        <v>250</v>
      </c>
      <c r="B10135" s="3" t="s">
        <v>236</v>
      </c>
      <c r="C10135" s="3" t="s">
        <v>40</v>
      </c>
      <c r="D10135" s="4">
        <v>533630.98109886283</v>
      </c>
      <c r="E10135" t="str">
        <f t="shared" si="316"/>
        <v>Jan</v>
      </c>
      <c r="F10135" t="str">
        <f t="shared" si="317"/>
        <v>2014</v>
      </c>
    </row>
    <row r="10136" spans="1:6" x14ac:dyDescent="0.25">
      <c r="A10136" s="5" t="s">
        <v>250</v>
      </c>
      <c r="B10136" s="3" t="s">
        <v>236</v>
      </c>
      <c r="C10136" s="3" t="s">
        <v>41</v>
      </c>
      <c r="D10136" s="4">
        <v>523206.85242174566</v>
      </c>
      <c r="E10136" t="str">
        <f t="shared" si="316"/>
        <v>Feb</v>
      </c>
      <c r="F10136" t="str">
        <f t="shared" si="317"/>
        <v>2014</v>
      </c>
    </row>
    <row r="10137" spans="1:6" x14ac:dyDescent="0.25">
      <c r="A10137" s="5" t="s">
        <v>250</v>
      </c>
      <c r="B10137" s="3" t="s">
        <v>236</v>
      </c>
      <c r="C10137" s="3" t="s">
        <v>42</v>
      </c>
      <c r="D10137" s="4">
        <v>507588.44150213804</v>
      </c>
      <c r="E10137" t="str">
        <f t="shared" si="316"/>
        <v>Mar</v>
      </c>
      <c r="F10137" t="str">
        <f t="shared" si="317"/>
        <v>2014</v>
      </c>
    </row>
    <row r="10138" spans="1:6" x14ac:dyDescent="0.25">
      <c r="A10138" s="5" t="s">
        <v>250</v>
      </c>
      <c r="B10138" s="3" t="s">
        <v>236</v>
      </c>
      <c r="C10138" s="3" t="s">
        <v>43</v>
      </c>
      <c r="D10138" s="4">
        <v>560222.19941019441</v>
      </c>
      <c r="E10138" t="str">
        <f t="shared" si="316"/>
        <v>Apr</v>
      </c>
      <c r="F10138" t="str">
        <f t="shared" si="317"/>
        <v>2014</v>
      </c>
    </row>
    <row r="10139" spans="1:6" x14ac:dyDescent="0.25">
      <c r="A10139" s="5" t="s">
        <v>250</v>
      </c>
      <c r="B10139" s="3" t="s">
        <v>236</v>
      </c>
      <c r="C10139" s="3" t="s">
        <v>44</v>
      </c>
      <c r="D10139" s="4">
        <v>550139.44723209855</v>
      </c>
      <c r="E10139" t="str">
        <f t="shared" si="316"/>
        <v>May</v>
      </c>
      <c r="F10139" t="str">
        <f t="shared" si="317"/>
        <v>2014</v>
      </c>
    </row>
    <row r="10140" spans="1:6" x14ac:dyDescent="0.25">
      <c r="A10140" s="5" t="s">
        <v>250</v>
      </c>
      <c r="B10140" s="3" t="s">
        <v>236</v>
      </c>
      <c r="C10140" s="3" t="s">
        <v>45</v>
      </c>
      <c r="D10140" s="4">
        <v>536312.82510609482</v>
      </c>
      <c r="E10140" t="str">
        <f t="shared" si="316"/>
        <v>Jun</v>
      </c>
      <c r="F10140" t="str">
        <f t="shared" si="317"/>
        <v>2014</v>
      </c>
    </row>
    <row r="10141" spans="1:6" x14ac:dyDescent="0.25">
      <c r="A10141" s="5" t="s">
        <v>250</v>
      </c>
      <c r="B10141" s="3" t="s">
        <v>236</v>
      </c>
      <c r="C10141" s="3" t="s">
        <v>46</v>
      </c>
      <c r="D10141" s="4">
        <v>516801.98918900441</v>
      </c>
      <c r="E10141" t="str">
        <f t="shared" si="316"/>
        <v>Jul</v>
      </c>
      <c r="F10141" t="str">
        <f t="shared" si="317"/>
        <v>2014</v>
      </c>
    </row>
    <row r="10142" spans="1:6" x14ac:dyDescent="0.25">
      <c r="A10142" s="5" t="s">
        <v>250</v>
      </c>
      <c r="B10142" s="3" t="s">
        <v>236</v>
      </c>
      <c r="C10142" s="3" t="s">
        <v>47</v>
      </c>
      <c r="D10142" s="4">
        <v>500788.10275077831</v>
      </c>
      <c r="E10142" t="str">
        <f t="shared" si="316"/>
        <v>Aug</v>
      </c>
      <c r="F10142" t="str">
        <f t="shared" si="317"/>
        <v>2014</v>
      </c>
    </row>
    <row r="10143" spans="1:6" x14ac:dyDescent="0.25">
      <c r="A10143" s="5" t="s">
        <v>250</v>
      </c>
      <c r="B10143" s="3" t="s">
        <v>236</v>
      </c>
      <c r="C10143" s="3" t="s">
        <v>48</v>
      </c>
      <c r="D10143" s="4">
        <v>487929.703831903</v>
      </c>
      <c r="E10143" t="str">
        <f t="shared" si="316"/>
        <v>Sep</v>
      </c>
      <c r="F10143" t="str">
        <f t="shared" si="317"/>
        <v>2014</v>
      </c>
    </row>
    <row r="10144" spans="1:6" x14ac:dyDescent="0.25">
      <c r="A10144" s="5" t="s">
        <v>250</v>
      </c>
      <c r="B10144" s="3" t="s">
        <v>236</v>
      </c>
      <c r="C10144" s="3" t="s">
        <v>49</v>
      </c>
      <c r="D10144" s="4">
        <v>474535.70554995479</v>
      </c>
      <c r="E10144" t="str">
        <f t="shared" si="316"/>
        <v>Oct</v>
      </c>
      <c r="F10144" t="str">
        <f t="shared" si="317"/>
        <v>2014</v>
      </c>
    </row>
    <row r="10145" spans="1:6" x14ac:dyDescent="0.25">
      <c r="A10145" s="5" t="s">
        <v>250</v>
      </c>
      <c r="B10145" s="3" t="s">
        <v>236</v>
      </c>
      <c r="C10145" s="3" t="s">
        <v>50</v>
      </c>
      <c r="D10145" s="4">
        <v>460274.10796317027</v>
      </c>
      <c r="E10145" t="str">
        <f t="shared" si="316"/>
        <v>Nov</v>
      </c>
      <c r="F10145" t="str">
        <f t="shared" si="317"/>
        <v>2014</v>
      </c>
    </row>
    <row r="10146" spans="1:6" x14ac:dyDescent="0.25">
      <c r="A10146" s="5" t="s">
        <v>250</v>
      </c>
      <c r="B10146" s="3" t="s">
        <v>236</v>
      </c>
      <c r="C10146" s="3" t="s">
        <v>51</v>
      </c>
      <c r="D10146" s="4">
        <v>455408.40566445561</v>
      </c>
      <c r="E10146" t="str">
        <f t="shared" si="316"/>
        <v>Dec</v>
      </c>
      <c r="F10146" t="str">
        <f t="shared" si="317"/>
        <v>2014</v>
      </c>
    </row>
    <row r="10147" spans="1:6" x14ac:dyDescent="0.25">
      <c r="A10147" s="5" t="s">
        <v>250</v>
      </c>
      <c r="B10147" s="3" t="s">
        <v>236</v>
      </c>
      <c r="C10147" s="3" t="s">
        <v>52</v>
      </c>
      <c r="D10147" s="4">
        <v>450479.9201484489</v>
      </c>
      <c r="E10147" t="str">
        <f t="shared" si="316"/>
        <v>Jan</v>
      </c>
      <c r="F10147" t="str">
        <f t="shared" si="317"/>
        <v>2015</v>
      </c>
    </row>
    <row r="10148" spans="1:6" x14ac:dyDescent="0.25">
      <c r="A10148" s="5" t="s">
        <v>250</v>
      </c>
      <c r="B10148" s="3" t="s">
        <v>236</v>
      </c>
      <c r="C10148" s="3" t="s">
        <v>53</v>
      </c>
      <c r="D10148" s="4">
        <v>440095.04084212158</v>
      </c>
      <c r="E10148" t="str">
        <f t="shared" si="316"/>
        <v>Feb</v>
      </c>
      <c r="F10148" t="str">
        <f t="shared" si="317"/>
        <v>2015</v>
      </c>
    </row>
    <row r="10149" spans="1:6" x14ac:dyDescent="0.25">
      <c r="A10149" s="5" t="s">
        <v>250</v>
      </c>
      <c r="B10149" s="3" t="s">
        <v>236</v>
      </c>
      <c r="C10149" s="3" t="s">
        <v>54</v>
      </c>
      <c r="D10149" s="4">
        <v>429161.85408683191</v>
      </c>
      <c r="E10149" t="str">
        <f t="shared" si="316"/>
        <v>Mar</v>
      </c>
      <c r="F10149" t="str">
        <f t="shared" si="317"/>
        <v>2015</v>
      </c>
    </row>
    <row r="10150" spans="1:6" x14ac:dyDescent="0.25">
      <c r="A10150" s="5" t="s">
        <v>250</v>
      </c>
      <c r="B10150" s="3" t="s">
        <v>236</v>
      </c>
      <c r="C10150" s="3" t="s">
        <v>55</v>
      </c>
      <c r="D10150" s="4">
        <v>420347.42864707834</v>
      </c>
      <c r="E10150" t="str">
        <f t="shared" si="316"/>
        <v>Apr</v>
      </c>
      <c r="F10150" t="str">
        <f t="shared" si="317"/>
        <v>2015</v>
      </c>
    </row>
    <row r="10151" spans="1:6" x14ac:dyDescent="0.25">
      <c r="A10151" s="5" t="s">
        <v>250</v>
      </c>
      <c r="B10151" s="3" t="s">
        <v>236</v>
      </c>
      <c r="C10151" s="3" t="s">
        <v>56</v>
      </c>
      <c r="D10151" s="4">
        <v>410211.87087973603</v>
      </c>
      <c r="E10151" t="str">
        <f t="shared" si="316"/>
        <v>May</v>
      </c>
      <c r="F10151" t="str">
        <f t="shared" si="317"/>
        <v>2015</v>
      </c>
    </row>
    <row r="10152" spans="1:6" x14ac:dyDescent="0.25">
      <c r="A10152" s="5" t="s">
        <v>250</v>
      </c>
      <c r="B10152" s="3" t="s">
        <v>236</v>
      </c>
      <c r="C10152" s="3" t="s">
        <v>57</v>
      </c>
      <c r="D10152" s="4">
        <v>401290.02830192965</v>
      </c>
      <c r="E10152" t="str">
        <f t="shared" si="316"/>
        <v>Jun</v>
      </c>
      <c r="F10152" t="str">
        <f t="shared" si="317"/>
        <v>2015</v>
      </c>
    </row>
    <row r="10153" spans="1:6" x14ac:dyDescent="0.25">
      <c r="A10153" s="5" t="s">
        <v>250</v>
      </c>
      <c r="B10153" s="3" t="s">
        <v>236</v>
      </c>
      <c r="C10153" s="3" t="s">
        <v>58</v>
      </c>
      <c r="D10153" s="4">
        <v>391356.86704058212</v>
      </c>
      <c r="E10153" t="str">
        <f t="shared" si="316"/>
        <v>Jul</v>
      </c>
      <c r="F10153" t="str">
        <f t="shared" si="317"/>
        <v>2015</v>
      </c>
    </row>
    <row r="10154" spans="1:6" x14ac:dyDescent="0.25">
      <c r="A10154" s="5" t="s">
        <v>250</v>
      </c>
      <c r="B10154" s="3" t="s">
        <v>236</v>
      </c>
      <c r="C10154" s="3" t="s">
        <v>59</v>
      </c>
      <c r="D10154" s="4">
        <v>384175.72554193286</v>
      </c>
      <c r="E10154" t="str">
        <f t="shared" si="316"/>
        <v>Aug</v>
      </c>
      <c r="F10154" t="str">
        <f t="shared" si="317"/>
        <v>2015</v>
      </c>
    </row>
    <row r="10155" spans="1:6" x14ac:dyDescent="0.25">
      <c r="A10155" s="5" t="s">
        <v>250</v>
      </c>
      <c r="B10155" s="3" t="s">
        <v>236</v>
      </c>
      <c r="C10155" s="3" t="s">
        <v>60</v>
      </c>
      <c r="D10155" s="4">
        <v>373656.17313020851</v>
      </c>
      <c r="E10155" t="str">
        <f t="shared" si="316"/>
        <v>Sep</v>
      </c>
      <c r="F10155" t="str">
        <f t="shared" si="317"/>
        <v>2015</v>
      </c>
    </row>
    <row r="10156" spans="1:6" x14ac:dyDescent="0.25">
      <c r="A10156" s="5" t="s">
        <v>250</v>
      </c>
      <c r="B10156" s="3" t="s">
        <v>236</v>
      </c>
      <c r="C10156" s="3" t="s">
        <v>61</v>
      </c>
      <c r="D10156" s="4">
        <v>368187.29698563262</v>
      </c>
      <c r="E10156" t="str">
        <f t="shared" si="316"/>
        <v>Oct</v>
      </c>
      <c r="F10156" t="str">
        <f t="shared" si="317"/>
        <v>2015</v>
      </c>
    </row>
    <row r="10157" spans="1:6" x14ac:dyDescent="0.25">
      <c r="A10157" s="5" t="s">
        <v>250</v>
      </c>
      <c r="B10157" s="3" t="s">
        <v>236</v>
      </c>
      <c r="C10157" s="3" t="s">
        <v>62</v>
      </c>
      <c r="D10157" s="4">
        <v>359622.99737615924</v>
      </c>
      <c r="E10157" t="str">
        <f t="shared" si="316"/>
        <v>Nov</v>
      </c>
      <c r="F10157" t="str">
        <f t="shared" si="317"/>
        <v>2015</v>
      </c>
    </row>
    <row r="10158" spans="1:6" x14ac:dyDescent="0.25">
      <c r="A10158" s="5" t="s">
        <v>250</v>
      </c>
      <c r="B10158" s="3" t="s">
        <v>236</v>
      </c>
      <c r="C10158" s="3" t="s">
        <v>63</v>
      </c>
      <c r="D10158" s="4">
        <v>352427.0516447585</v>
      </c>
      <c r="E10158" t="str">
        <f t="shared" si="316"/>
        <v>Dec</v>
      </c>
      <c r="F10158" t="str">
        <f t="shared" si="317"/>
        <v>2015</v>
      </c>
    </row>
    <row r="10159" spans="1:6" x14ac:dyDescent="0.25">
      <c r="A10159" s="5" t="s">
        <v>250</v>
      </c>
      <c r="B10159" s="3" t="s">
        <v>236</v>
      </c>
      <c r="C10159" s="3" t="s">
        <v>64</v>
      </c>
      <c r="D10159" s="4">
        <v>349229.13455608487</v>
      </c>
      <c r="E10159" t="str">
        <f t="shared" si="316"/>
        <v>Jan</v>
      </c>
      <c r="F10159" t="str">
        <f t="shared" si="317"/>
        <v>2016</v>
      </c>
    </row>
    <row r="10160" spans="1:6" x14ac:dyDescent="0.25">
      <c r="A10160" s="5" t="s">
        <v>250</v>
      </c>
      <c r="B10160" s="3" t="s">
        <v>236</v>
      </c>
      <c r="C10160" s="3" t="s">
        <v>65</v>
      </c>
      <c r="D10160" s="4">
        <v>336882.23777243693</v>
      </c>
      <c r="E10160" t="str">
        <f t="shared" si="316"/>
        <v>Feb</v>
      </c>
      <c r="F10160" t="str">
        <f t="shared" si="317"/>
        <v>2016</v>
      </c>
    </row>
    <row r="10161" spans="1:6" x14ac:dyDescent="0.25">
      <c r="A10161" s="5" t="s">
        <v>250</v>
      </c>
      <c r="B10161" s="3" t="s">
        <v>236</v>
      </c>
      <c r="C10161" s="3" t="s">
        <v>66</v>
      </c>
      <c r="D10161" s="4">
        <v>331253.10469369928</v>
      </c>
      <c r="E10161" t="str">
        <f t="shared" si="316"/>
        <v>Mar</v>
      </c>
      <c r="F10161" t="str">
        <f t="shared" si="317"/>
        <v>2016</v>
      </c>
    </row>
    <row r="10162" spans="1:6" x14ac:dyDescent="0.25">
      <c r="A10162" s="5" t="s">
        <v>250</v>
      </c>
      <c r="B10162" s="3" t="s">
        <v>236</v>
      </c>
      <c r="C10162" s="3" t="s">
        <v>67</v>
      </c>
      <c r="D10162" s="4">
        <v>322379.00745034585</v>
      </c>
      <c r="E10162" t="str">
        <f t="shared" si="316"/>
        <v>Apr</v>
      </c>
      <c r="F10162" t="str">
        <f t="shared" si="317"/>
        <v>2016</v>
      </c>
    </row>
    <row r="10163" spans="1:6" x14ac:dyDescent="0.25">
      <c r="A10163" s="5" t="s">
        <v>250</v>
      </c>
      <c r="B10163" s="3" t="s">
        <v>236</v>
      </c>
      <c r="C10163" s="3" t="s">
        <v>68</v>
      </c>
      <c r="D10163" s="4">
        <v>316944.90219479246</v>
      </c>
      <c r="E10163" t="str">
        <f t="shared" si="316"/>
        <v>May</v>
      </c>
      <c r="F10163" t="str">
        <f t="shared" si="317"/>
        <v>2016</v>
      </c>
    </row>
    <row r="10164" spans="1:6" x14ac:dyDescent="0.25">
      <c r="A10164" s="5" t="s">
        <v>250</v>
      </c>
      <c r="B10164" s="3" t="s">
        <v>236</v>
      </c>
      <c r="C10164" s="3" t="s">
        <v>69</v>
      </c>
      <c r="D10164" s="4">
        <v>309261.30790115695</v>
      </c>
      <c r="E10164" t="str">
        <f t="shared" si="316"/>
        <v>Jun</v>
      </c>
      <c r="F10164" t="str">
        <f t="shared" si="317"/>
        <v>2016</v>
      </c>
    </row>
    <row r="10165" spans="1:6" x14ac:dyDescent="0.25">
      <c r="A10165" s="5" t="s">
        <v>250</v>
      </c>
      <c r="B10165" s="3" t="s">
        <v>236</v>
      </c>
      <c r="C10165" s="3" t="s">
        <v>70</v>
      </c>
      <c r="D10165" s="4">
        <v>303444.04233312281</v>
      </c>
      <c r="E10165" t="str">
        <f t="shared" si="316"/>
        <v>Jul</v>
      </c>
      <c r="F10165" t="str">
        <f t="shared" si="317"/>
        <v>2016</v>
      </c>
    </row>
    <row r="10166" spans="1:6" x14ac:dyDescent="0.25">
      <c r="A10166" s="5" t="s">
        <v>250</v>
      </c>
      <c r="B10166" s="3" t="s">
        <v>236</v>
      </c>
      <c r="C10166" s="3" t="s">
        <v>71</v>
      </c>
      <c r="D10166" s="4">
        <v>298483.68800559686</v>
      </c>
      <c r="E10166" t="str">
        <f t="shared" si="316"/>
        <v>Aug</v>
      </c>
      <c r="F10166" t="str">
        <f t="shared" si="317"/>
        <v>2016</v>
      </c>
    </row>
    <row r="10167" spans="1:6" x14ac:dyDescent="0.25">
      <c r="A10167" s="5" t="s">
        <v>250</v>
      </c>
      <c r="B10167" s="3" t="s">
        <v>236</v>
      </c>
      <c r="C10167" s="3" t="s">
        <v>72</v>
      </c>
      <c r="D10167" s="4">
        <v>293952.8439066289</v>
      </c>
      <c r="E10167" t="str">
        <f t="shared" si="316"/>
        <v>Sep</v>
      </c>
      <c r="F10167" t="str">
        <f t="shared" si="317"/>
        <v>2016</v>
      </c>
    </row>
    <row r="10168" spans="1:6" x14ac:dyDescent="0.25">
      <c r="A10168" s="5" t="s">
        <v>250</v>
      </c>
      <c r="B10168" s="3" t="s">
        <v>236</v>
      </c>
      <c r="C10168" s="3" t="s">
        <v>73</v>
      </c>
      <c r="D10168" s="4">
        <v>285635.80400186335</v>
      </c>
      <c r="E10168" t="str">
        <f t="shared" si="316"/>
        <v>Oct</v>
      </c>
      <c r="F10168" t="str">
        <f t="shared" si="317"/>
        <v>2016</v>
      </c>
    </row>
    <row r="10169" spans="1:6" x14ac:dyDescent="0.25">
      <c r="A10169" s="5" t="s">
        <v>250</v>
      </c>
      <c r="B10169" s="3" t="s">
        <v>236</v>
      </c>
      <c r="C10169" s="3" t="s">
        <v>74</v>
      </c>
      <c r="D10169" s="4">
        <v>280197.79973003198</v>
      </c>
      <c r="E10169" t="str">
        <f t="shared" si="316"/>
        <v>Nov</v>
      </c>
      <c r="F10169" t="str">
        <f t="shared" si="317"/>
        <v>2016</v>
      </c>
    </row>
    <row r="10170" spans="1:6" x14ac:dyDescent="0.25">
      <c r="A10170" s="5" t="s">
        <v>250</v>
      </c>
      <c r="B10170" s="3" t="s">
        <v>236</v>
      </c>
      <c r="C10170" s="3" t="s">
        <v>75</v>
      </c>
      <c r="D10170" s="4">
        <v>275771.70357777626</v>
      </c>
      <c r="E10170" t="str">
        <f t="shared" si="316"/>
        <v>Dec</v>
      </c>
      <c r="F10170" t="str">
        <f t="shared" si="317"/>
        <v>2016</v>
      </c>
    </row>
    <row r="10171" spans="1:6" x14ac:dyDescent="0.25">
      <c r="A10171" s="5" t="s">
        <v>250</v>
      </c>
      <c r="B10171" s="3" t="s">
        <v>236</v>
      </c>
      <c r="C10171" s="3" t="s">
        <v>76</v>
      </c>
      <c r="D10171" s="4">
        <v>267263.50869600719</v>
      </c>
      <c r="E10171" t="str">
        <f t="shared" si="316"/>
        <v>Jan</v>
      </c>
      <c r="F10171" t="str">
        <f t="shared" si="317"/>
        <v>2017</v>
      </c>
    </row>
    <row r="10172" spans="1:6" x14ac:dyDescent="0.25">
      <c r="A10172" s="5" t="s">
        <v>250</v>
      </c>
      <c r="B10172" s="3" t="s">
        <v>236</v>
      </c>
      <c r="C10172" s="3" t="s">
        <v>77</v>
      </c>
      <c r="D10172" s="4">
        <v>263672.11704921821</v>
      </c>
      <c r="E10172" t="str">
        <f t="shared" si="316"/>
        <v>Feb</v>
      </c>
      <c r="F10172" t="str">
        <f t="shared" si="317"/>
        <v>2017</v>
      </c>
    </row>
    <row r="10173" spans="1:6" x14ac:dyDescent="0.25">
      <c r="A10173" s="5" t="s">
        <v>250</v>
      </c>
      <c r="B10173" s="3" t="s">
        <v>236</v>
      </c>
      <c r="C10173" s="3" t="s">
        <v>78</v>
      </c>
      <c r="D10173" s="4">
        <v>256268.06202452985</v>
      </c>
      <c r="E10173" t="str">
        <f t="shared" si="316"/>
        <v>Mar</v>
      </c>
      <c r="F10173" t="str">
        <f t="shared" si="317"/>
        <v>2017</v>
      </c>
    </row>
    <row r="10174" spans="1:6" x14ac:dyDescent="0.25">
      <c r="A10174" s="5" t="s">
        <v>250</v>
      </c>
      <c r="B10174" s="3" t="s">
        <v>236</v>
      </c>
      <c r="C10174" s="3" t="s">
        <v>79</v>
      </c>
      <c r="D10174" s="4">
        <v>250409.79766442027</v>
      </c>
      <c r="E10174" t="str">
        <f t="shared" si="316"/>
        <v>Apr</v>
      </c>
      <c r="F10174" t="str">
        <f t="shared" si="317"/>
        <v>2017</v>
      </c>
    </row>
    <row r="10175" spans="1:6" x14ac:dyDescent="0.25">
      <c r="A10175" s="5" t="s">
        <v>250</v>
      </c>
      <c r="B10175" s="3" t="s">
        <v>236</v>
      </c>
      <c r="C10175" s="3" t="s">
        <v>80</v>
      </c>
      <c r="D10175" s="4">
        <v>247312.97936613456</v>
      </c>
      <c r="E10175" t="str">
        <f t="shared" si="316"/>
        <v>May</v>
      </c>
      <c r="F10175" t="str">
        <f t="shared" si="317"/>
        <v>2017</v>
      </c>
    </row>
    <row r="10176" spans="1:6" x14ac:dyDescent="0.25">
      <c r="A10176" s="5" t="s">
        <v>250</v>
      </c>
      <c r="B10176" s="3" t="s">
        <v>236</v>
      </c>
      <c r="C10176" s="3" t="s">
        <v>81</v>
      </c>
      <c r="D10176" s="4">
        <v>240887.43254007652</v>
      </c>
      <c r="E10176" t="str">
        <f t="shared" si="316"/>
        <v>Jun</v>
      </c>
      <c r="F10176" t="str">
        <f t="shared" si="317"/>
        <v>2017</v>
      </c>
    </row>
    <row r="10177" spans="1:6" x14ac:dyDescent="0.25">
      <c r="A10177" s="5" t="s">
        <v>250</v>
      </c>
      <c r="B10177" s="3" t="s">
        <v>236</v>
      </c>
      <c r="C10177" s="3" t="s">
        <v>82</v>
      </c>
      <c r="D10177" s="4">
        <v>234396.38194753151</v>
      </c>
      <c r="E10177" t="str">
        <f t="shared" si="316"/>
        <v>Jul</v>
      </c>
      <c r="F10177" t="str">
        <f t="shared" si="317"/>
        <v>2017</v>
      </c>
    </row>
    <row r="10178" spans="1:6" x14ac:dyDescent="0.25">
      <c r="A10178" s="5" t="s">
        <v>250</v>
      </c>
      <c r="B10178" s="3" t="s">
        <v>236</v>
      </c>
      <c r="C10178" s="3" t="s">
        <v>83</v>
      </c>
      <c r="D10178" s="4">
        <v>230562.86787508853</v>
      </c>
      <c r="E10178" t="str">
        <f t="shared" si="316"/>
        <v>Aug</v>
      </c>
      <c r="F10178" t="str">
        <f t="shared" si="317"/>
        <v>2017</v>
      </c>
    </row>
    <row r="10179" spans="1:6" x14ac:dyDescent="0.25">
      <c r="A10179" s="5" t="s">
        <v>250</v>
      </c>
      <c r="B10179" s="3" t="s">
        <v>236</v>
      </c>
      <c r="C10179" s="3" t="s">
        <v>84</v>
      </c>
      <c r="D10179" s="4">
        <v>223218.58052102284</v>
      </c>
      <c r="E10179" t="str">
        <f t="shared" ref="E10179:E10242" si="318">MID(C10179,1,3)</f>
        <v>Sep</v>
      </c>
      <c r="F10179" t="str">
        <f t="shared" ref="F10179:F10242" si="319">MID(C10179,5,4)</f>
        <v>2017</v>
      </c>
    </row>
    <row r="10180" spans="1:6" x14ac:dyDescent="0.25">
      <c r="A10180" s="5" t="s">
        <v>250</v>
      </c>
      <c r="B10180" s="3" t="s">
        <v>236</v>
      </c>
      <c r="C10180" s="3" t="s">
        <v>85</v>
      </c>
      <c r="D10180" s="4">
        <v>218404.05771539413</v>
      </c>
      <c r="E10180" t="str">
        <f t="shared" si="318"/>
        <v>Oct</v>
      </c>
      <c r="F10180" t="str">
        <f t="shared" si="319"/>
        <v>2017</v>
      </c>
    </row>
    <row r="10181" spans="1:6" x14ac:dyDescent="0.25">
      <c r="A10181" s="5" t="s">
        <v>250</v>
      </c>
      <c r="B10181" s="3" t="s">
        <v>236</v>
      </c>
      <c r="C10181" s="3" t="s">
        <v>86</v>
      </c>
      <c r="D10181" s="4">
        <v>212772.46451193627</v>
      </c>
      <c r="E10181" t="str">
        <f t="shared" si="318"/>
        <v>Nov</v>
      </c>
      <c r="F10181" t="str">
        <f t="shared" si="319"/>
        <v>2017</v>
      </c>
    </row>
    <row r="10182" spans="1:6" x14ac:dyDescent="0.25">
      <c r="A10182" s="5" t="s">
        <v>250</v>
      </c>
      <c r="B10182" s="3" t="s">
        <v>236</v>
      </c>
      <c r="C10182" s="3" t="s">
        <v>87</v>
      </c>
      <c r="D10182" s="4">
        <v>208156.4484716384</v>
      </c>
      <c r="E10182" t="str">
        <f t="shared" si="318"/>
        <v>Dec</v>
      </c>
      <c r="F10182" t="str">
        <f t="shared" si="319"/>
        <v>2017</v>
      </c>
    </row>
    <row r="10183" spans="1:6" x14ac:dyDescent="0.25">
      <c r="A10183" s="5" t="s">
        <v>250</v>
      </c>
      <c r="B10183" s="3" t="s">
        <v>236</v>
      </c>
      <c r="C10183" s="3" t="s">
        <v>88</v>
      </c>
      <c r="D10183" s="4">
        <v>201171.36010171601</v>
      </c>
      <c r="E10183" t="str">
        <f t="shared" si="318"/>
        <v>Jan</v>
      </c>
      <c r="F10183" t="str">
        <f t="shared" si="319"/>
        <v>2018</v>
      </c>
    </row>
    <row r="10184" spans="1:6" x14ac:dyDescent="0.25">
      <c r="A10184" s="5" t="s">
        <v>250</v>
      </c>
      <c r="B10184" s="3" t="s">
        <v>236</v>
      </c>
      <c r="C10184" s="3" t="s">
        <v>89</v>
      </c>
      <c r="D10184" s="4">
        <v>196696.2697640619</v>
      </c>
      <c r="E10184" t="str">
        <f t="shared" si="318"/>
        <v>Feb</v>
      </c>
      <c r="F10184" t="str">
        <f t="shared" si="319"/>
        <v>2018</v>
      </c>
    </row>
    <row r="10185" spans="1:6" x14ac:dyDescent="0.25">
      <c r="A10185" s="5" t="s">
        <v>250</v>
      </c>
      <c r="B10185" s="3" t="s">
        <v>236</v>
      </c>
      <c r="C10185" s="3" t="s">
        <v>90</v>
      </c>
      <c r="D10185" s="4">
        <v>192538.70335987612</v>
      </c>
      <c r="E10185" t="str">
        <f t="shared" si="318"/>
        <v>Mar</v>
      </c>
      <c r="F10185" t="str">
        <f t="shared" si="319"/>
        <v>2018</v>
      </c>
    </row>
    <row r="10186" spans="1:6" x14ac:dyDescent="0.25">
      <c r="A10186" s="5" t="s">
        <v>250</v>
      </c>
      <c r="B10186" s="3" t="s">
        <v>236</v>
      </c>
      <c r="C10186" s="3" t="s">
        <v>91</v>
      </c>
      <c r="D10186" s="4">
        <v>186864.88386902129</v>
      </c>
      <c r="E10186" t="str">
        <f t="shared" si="318"/>
        <v>Apr</v>
      </c>
      <c r="F10186" t="str">
        <f t="shared" si="319"/>
        <v>2018</v>
      </c>
    </row>
    <row r="10187" spans="1:6" x14ac:dyDescent="0.25">
      <c r="A10187" s="5" t="s">
        <v>250</v>
      </c>
      <c r="B10187" s="3" t="s">
        <v>236</v>
      </c>
      <c r="C10187" s="3" t="s">
        <v>92</v>
      </c>
      <c r="D10187" s="4">
        <v>181751.37610954401</v>
      </c>
      <c r="E10187" t="str">
        <f t="shared" si="318"/>
        <v>May</v>
      </c>
      <c r="F10187" t="str">
        <f t="shared" si="319"/>
        <v>2018</v>
      </c>
    </row>
    <row r="10188" spans="1:6" x14ac:dyDescent="0.25">
      <c r="A10188" s="5" t="s">
        <v>250</v>
      </c>
      <c r="B10188" s="3" t="s">
        <v>236</v>
      </c>
      <c r="C10188" s="3" t="s">
        <v>93</v>
      </c>
      <c r="D10188" s="4">
        <v>176531.01817721972</v>
      </c>
      <c r="E10188" t="str">
        <f t="shared" si="318"/>
        <v>Jun</v>
      </c>
      <c r="F10188" t="str">
        <f t="shared" si="319"/>
        <v>2018</v>
      </c>
    </row>
    <row r="10189" spans="1:6" x14ac:dyDescent="0.25">
      <c r="A10189" s="5" t="s">
        <v>250</v>
      </c>
      <c r="B10189" s="3" t="s">
        <v>236</v>
      </c>
      <c r="C10189" s="3" t="s">
        <v>94</v>
      </c>
      <c r="D10189" s="4">
        <v>171554.49659464951</v>
      </c>
      <c r="E10189" t="str">
        <f t="shared" si="318"/>
        <v>Jul</v>
      </c>
      <c r="F10189" t="str">
        <f t="shared" si="319"/>
        <v>2018</v>
      </c>
    </row>
    <row r="10190" spans="1:6" x14ac:dyDescent="0.25">
      <c r="A10190" s="5" t="s">
        <v>250</v>
      </c>
      <c r="B10190" s="3" t="s">
        <v>236</v>
      </c>
      <c r="C10190" s="3" t="s">
        <v>95</v>
      </c>
      <c r="D10190" s="4">
        <v>166670.01034443028</v>
      </c>
      <c r="E10190" t="str">
        <f t="shared" si="318"/>
        <v>Aug</v>
      </c>
      <c r="F10190" t="str">
        <f t="shared" si="319"/>
        <v>2018</v>
      </c>
    </row>
    <row r="10191" spans="1:6" x14ac:dyDescent="0.25">
      <c r="A10191" s="5" t="s">
        <v>250</v>
      </c>
      <c r="B10191" s="3" t="s">
        <v>236</v>
      </c>
      <c r="C10191" s="3" t="s">
        <v>96</v>
      </c>
      <c r="D10191" s="4">
        <v>161799.11691707314</v>
      </c>
      <c r="E10191" t="str">
        <f t="shared" si="318"/>
        <v>Sep</v>
      </c>
      <c r="F10191" t="str">
        <f t="shared" si="319"/>
        <v>2018</v>
      </c>
    </row>
    <row r="10192" spans="1:6" x14ac:dyDescent="0.25">
      <c r="A10192" s="5" t="s">
        <v>250</v>
      </c>
      <c r="B10192" s="3" t="s">
        <v>236</v>
      </c>
      <c r="C10192" s="3" t="s">
        <v>97</v>
      </c>
      <c r="D10192" s="4">
        <v>157085.58896231922</v>
      </c>
      <c r="E10192" t="str">
        <f t="shared" si="318"/>
        <v>Oct</v>
      </c>
      <c r="F10192" t="str">
        <f t="shared" si="319"/>
        <v>2018</v>
      </c>
    </row>
    <row r="10193" spans="1:6" x14ac:dyDescent="0.25">
      <c r="A10193" s="5" t="s">
        <v>250</v>
      </c>
      <c r="B10193" s="3" t="s">
        <v>236</v>
      </c>
      <c r="C10193" s="3" t="s">
        <v>98</v>
      </c>
      <c r="D10193" s="4">
        <v>152554.15448279417</v>
      </c>
      <c r="E10193" t="str">
        <f t="shared" si="318"/>
        <v>Nov</v>
      </c>
      <c r="F10193" t="str">
        <f t="shared" si="319"/>
        <v>2018</v>
      </c>
    </row>
    <row r="10194" spans="1:6" x14ac:dyDescent="0.25">
      <c r="A10194" s="5" t="s">
        <v>250</v>
      </c>
      <c r="B10194" s="3" t="s">
        <v>236</v>
      </c>
      <c r="C10194" s="3" t="s">
        <v>99</v>
      </c>
      <c r="D10194" s="4">
        <v>147924.35987731279</v>
      </c>
      <c r="E10194" t="str">
        <f t="shared" si="318"/>
        <v>Dec</v>
      </c>
      <c r="F10194" t="str">
        <f t="shared" si="319"/>
        <v>2018</v>
      </c>
    </row>
    <row r="10195" spans="1:6" x14ac:dyDescent="0.25">
      <c r="A10195" s="5" t="s">
        <v>250</v>
      </c>
      <c r="B10195" s="3" t="s">
        <v>236</v>
      </c>
      <c r="C10195" s="3" t="s">
        <v>100</v>
      </c>
      <c r="D10195" s="4">
        <v>143650.06386618369</v>
      </c>
      <c r="E10195" t="str">
        <f t="shared" si="318"/>
        <v>Jan</v>
      </c>
      <c r="F10195" t="str">
        <f t="shared" si="319"/>
        <v>2019</v>
      </c>
    </row>
    <row r="10196" spans="1:6" x14ac:dyDescent="0.25">
      <c r="A10196" s="5" t="s">
        <v>250</v>
      </c>
      <c r="B10196" s="3" t="s">
        <v>236</v>
      </c>
      <c r="C10196" s="3" t="s">
        <v>101</v>
      </c>
      <c r="D10196" s="4">
        <v>139647.59125085155</v>
      </c>
      <c r="E10196" t="str">
        <f t="shared" si="318"/>
        <v>Feb</v>
      </c>
      <c r="F10196" t="str">
        <f t="shared" si="319"/>
        <v>2019</v>
      </c>
    </row>
    <row r="10197" spans="1:6" x14ac:dyDescent="0.25">
      <c r="A10197" s="5" t="s">
        <v>250</v>
      </c>
      <c r="B10197" s="3" t="s">
        <v>236</v>
      </c>
      <c r="C10197" s="3" t="s">
        <v>102</v>
      </c>
      <c r="D10197" s="4">
        <v>135503.11414795878</v>
      </c>
      <c r="E10197" t="str">
        <f t="shared" si="318"/>
        <v>Mar</v>
      </c>
      <c r="F10197" t="str">
        <f t="shared" si="319"/>
        <v>2019</v>
      </c>
    </row>
    <row r="10198" spans="1:6" x14ac:dyDescent="0.25">
      <c r="A10198" s="5" t="s">
        <v>250</v>
      </c>
      <c r="B10198" s="3" t="s">
        <v>236</v>
      </c>
      <c r="C10198" s="3" t="s">
        <v>103</v>
      </c>
      <c r="D10198" s="4">
        <v>131749.21098204301</v>
      </c>
      <c r="E10198" t="str">
        <f t="shared" si="318"/>
        <v>Apr</v>
      </c>
      <c r="F10198" t="str">
        <f t="shared" si="319"/>
        <v>2019</v>
      </c>
    </row>
    <row r="10199" spans="1:6" x14ac:dyDescent="0.25">
      <c r="A10199" s="5" t="s">
        <v>250</v>
      </c>
      <c r="B10199" s="3" t="s">
        <v>236</v>
      </c>
      <c r="C10199" s="3" t="s">
        <v>104</v>
      </c>
      <c r="D10199" s="4">
        <v>128331.12460200545</v>
      </c>
      <c r="E10199" t="str">
        <f t="shared" si="318"/>
        <v>May</v>
      </c>
      <c r="F10199" t="str">
        <f t="shared" si="319"/>
        <v>2019</v>
      </c>
    </row>
    <row r="10200" spans="1:6" x14ac:dyDescent="0.25">
      <c r="A10200" s="5" t="s">
        <v>250</v>
      </c>
      <c r="B10200" s="3" t="s">
        <v>236</v>
      </c>
      <c r="C10200" s="3" t="s">
        <v>105</v>
      </c>
      <c r="D10200" s="4">
        <v>124788.30847971709</v>
      </c>
      <c r="E10200" t="str">
        <f t="shared" si="318"/>
        <v>Jun</v>
      </c>
      <c r="F10200" t="str">
        <f t="shared" si="319"/>
        <v>2019</v>
      </c>
    </row>
    <row r="10201" spans="1:6" x14ac:dyDescent="0.25">
      <c r="A10201" s="5" t="s">
        <v>250</v>
      </c>
      <c r="B10201" s="3" t="s">
        <v>236</v>
      </c>
      <c r="C10201" s="3" t="s">
        <v>106</v>
      </c>
      <c r="D10201" s="4">
        <v>121600.22730738179</v>
      </c>
      <c r="E10201" t="str">
        <f t="shared" si="318"/>
        <v>Jul</v>
      </c>
      <c r="F10201" t="str">
        <f t="shared" si="319"/>
        <v>2019</v>
      </c>
    </row>
    <row r="10202" spans="1:6" x14ac:dyDescent="0.25">
      <c r="A10202" s="5" t="s">
        <v>250</v>
      </c>
      <c r="B10202" s="3" t="s">
        <v>236</v>
      </c>
      <c r="C10202" s="3" t="s">
        <v>107</v>
      </c>
      <c r="D10202" s="4">
        <v>118622.34329687725</v>
      </c>
      <c r="E10202" t="str">
        <f t="shared" si="318"/>
        <v>Aug</v>
      </c>
      <c r="F10202" t="str">
        <f t="shared" si="319"/>
        <v>2019</v>
      </c>
    </row>
    <row r="10203" spans="1:6" x14ac:dyDescent="0.25">
      <c r="A10203" s="5" t="s">
        <v>250</v>
      </c>
      <c r="B10203" s="3" t="s">
        <v>236</v>
      </c>
      <c r="C10203" s="3" t="s">
        <v>108</v>
      </c>
      <c r="D10203" s="4">
        <v>115794.94424165122</v>
      </c>
      <c r="E10203" t="str">
        <f t="shared" si="318"/>
        <v>Sep</v>
      </c>
      <c r="F10203" t="str">
        <f t="shared" si="319"/>
        <v>2019</v>
      </c>
    </row>
    <row r="10204" spans="1:6" x14ac:dyDescent="0.25">
      <c r="A10204" s="5" t="s">
        <v>250</v>
      </c>
      <c r="B10204" s="3" t="s">
        <v>236</v>
      </c>
      <c r="C10204" s="3" t="s">
        <v>109</v>
      </c>
      <c r="D10204" s="4">
        <v>113244.98237607229</v>
      </c>
      <c r="E10204" t="str">
        <f t="shared" si="318"/>
        <v>Oct</v>
      </c>
      <c r="F10204" t="str">
        <f t="shared" si="319"/>
        <v>2019</v>
      </c>
    </row>
    <row r="10205" spans="1:6" x14ac:dyDescent="0.25">
      <c r="A10205" s="5" t="s">
        <v>250</v>
      </c>
      <c r="B10205" s="3" t="s">
        <v>236</v>
      </c>
      <c r="C10205" s="3" t="s">
        <v>110</v>
      </c>
      <c r="D10205" s="4">
        <v>110949.5539488771</v>
      </c>
      <c r="E10205" t="str">
        <f t="shared" si="318"/>
        <v>Nov</v>
      </c>
      <c r="F10205" t="str">
        <f t="shared" si="319"/>
        <v>2019</v>
      </c>
    </row>
    <row r="10206" spans="1:6" x14ac:dyDescent="0.25">
      <c r="A10206" s="5" t="s">
        <v>250</v>
      </c>
      <c r="B10206" s="3" t="s">
        <v>236</v>
      </c>
      <c r="C10206" s="3" t="s">
        <v>111</v>
      </c>
      <c r="D10206" s="4">
        <v>108626.74228521746</v>
      </c>
      <c r="E10206" t="str">
        <f t="shared" si="318"/>
        <v>Dec</v>
      </c>
      <c r="F10206" t="str">
        <f t="shared" si="319"/>
        <v>2019</v>
      </c>
    </row>
    <row r="10207" spans="1:6" x14ac:dyDescent="0.25">
      <c r="A10207" s="5" t="s">
        <v>250</v>
      </c>
      <c r="B10207" s="3" t="s">
        <v>236</v>
      </c>
      <c r="C10207" s="3" t="s">
        <v>112</v>
      </c>
      <c r="D10207" s="4">
        <v>106697.63144155563</v>
      </c>
      <c r="E10207" t="str">
        <f t="shared" si="318"/>
        <v>Jan</v>
      </c>
      <c r="F10207" t="str">
        <f t="shared" si="319"/>
        <v>2020</v>
      </c>
    </row>
    <row r="10208" spans="1:6" x14ac:dyDescent="0.25">
      <c r="A10208" s="5" t="s">
        <v>250</v>
      </c>
      <c r="B10208" s="3" t="s">
        <v>236</v>
      </c>
      <c r="C10208" s="3" t="s">
        <v>113</v>
      </c>
      <c r="D10208" s="4">
        <v>104721.21302861141</v>
      </c>
      <c r="E10208" t="str">
        <f t="shared" si="318"/>
        <v>Feb</v>
      </c>
      <c r="F10208" t="str">
        <f t="shared" si="319"/>
        <v>2020</v>
      </c>
    </row>
    <row r="10209" spans="1:6" x14ac:dyDescent="0.25">
      <c r="A10209" s="5" t="s">
        <v>250</v>
      </c>
      <c r="B10209" s="3" t="s">
        <v>236</v>
      </c>
      <c r="C10209" s="3" t="s">
        <v>114</v>
      </c>
      <c r="D10209" s="4">
        <v>103050.0953954412</v>
      </c>
      <c r="E10209" t="str">
        <f t="shared" si="318"/>
        <v>Mar</v>
      </c>
      <c r="F10209" t="str">
        <f t="shared" si="319"/>
        <v>2020</v>
      </c>
    </row>
    <row r="10210" spans="1:6" x14ac:dyDescent="0.25">
      <c r="A10210" s="5" t="s">
        <v>250</v>
      </c>
      <c r="B10210" s="3" t="s">
        <v>236</v>
      </c>
      <c r="C10210" s="3" t="s">
        <v>115</v>
      </c>
      <c r="D10210" s="4">
        <v>101735.4263655548</v>
      </c>
      <c r="E10210" t="str">
        <f t="shared" si="318"/>
        <v>Apr</v>
      </c>
      <c r="F10210" t="str">
        <f t="shared" si="319"/>
        <v>2020</v>
      </c>
    </row>
    <row r="10211" spans="1:6" x14ac:dyDescent="0.25">
      <c r="A10211" s="5" t="s">
        <v>250</v>
      </c>
      <c r="B10211" s="3" t="s">
        <v>236</v>
      </c>
      <c r="C10211" s="3" t="s">
        <v>116</v>
      </c>
      <c r="D10211" s="4">
        <v>100710.29427847231</v>
      </c>
      <c r="E10211" t="str">
        <f t="shared" si="318"/>
        <v>May</v>
      </c>
      <c r="F10211" t="str">
        <f t="shared" si="319"/>
        <v>2020</v>
      </c>
    </row>
    <row r="10212" spans="1:6" x14ac:dyDescent="0.25">
      <c r="A10212" s="5" t="s">
        <v>250</v>
      </c>
      <c r="B10212" s="3" t="s">
        <v>236</v>
      </c>
      <c r="C10212" s="3" t="s">
        <v>117</v>
      </c>
      <c r="D10212" s="4">
        <v>99553.722534817323</v>
      </c>
      <c r="E10212" t="str">
        <f t="shared" si="318"/>
        <v>Jun</v>
      </c>
      <c r="F10212" t="str">
        <f t="shared" si="319"/>
        <v>2020</v>
      </c>
    </row>
    <row r="10213" spans="1:6" x14ac:dyDescent="0.25">
      <c r="A10213" s="5" t="s">
        <v>250</v>
      </c>
      <c r="B10213" s="3" t="s">
        <v>236</v>
      </c>
      <c r="C10213" s="3" t="s">
        <v>118</v>
      </c>
      <c r="D10213" s="4">
        <v>98635.136186378717</v>
      </c>
      <c r="E10213" t="str">
        <f t="shared" si="318"/>
        <v>Jul</v>
      </c>
      <c r="F10213" t="str">
        <f t="shared" si="319"/>
        <v>2020</v>
      </c>
    </row>
    <row r="10214" spans="1:6" x14ac:dyDescent="0.25">
      <c r="A10214" s="5" t="s">
        <v>250</v>
      </c>
      <c r="B10214" s="3" t="s">
        <v>236</v>
      </c>
      <c r="C10214" s="3" t="s">
        <v>119</v>
      </c>
      <c r="D10214" s="4">
        <v>97807.793566301712</v>
      </c>
      <c r="E10214" t="str">
        <f t="shared" si="318"/>
        <v>Aug</v>
      </c>
      <c r="F10214" t="str">
        <f t="shared" si="319"/>
        <v>2020</v>
      </c>
    </row>
    <row r="10215" spans="1:6" x14ac:dyDescent="0.25">
      <c r="A10215" s="5" t="s">
        <v>250</v>
      </c>
      <c r="B10215" s="3" t="s">
        <v>236</v>
      </c>
      <c r="C10215" s="3" t="s">
        <v>120</v>
      </c>
      <c r="D10215" s="4">
        <v>96984.295532582721</v>
      </c>
      <c r="E10215" t="str">
        <f t="shared" si="318"/>
        <v>Sep</v>
      </c>
      <c r="F10215" t="str">
        <f t="shared" si="319"/>
        <v>2020</v>
      </c>
    </row>
    <row r="10216" spans="1:6" x14ac:dyDescent="0.25">
      <c r="A10216" s="5" t="s">
        <v>250</v>
      </c>
      <c r="B10216" s="3" t="s">
        <v>236</v>
      </c>
      <c r="C10216" s="3" t="s">
        <v>121</v>
      </c>
      <c r="D10216" s="4">
        <v>96231.347565498829</v>
      </c>
      <c r="E10216" t="str">
        <f t="shared" si="318"/>
        <v>Oct</v>
      </c>
      <c r="F10216" t="str">
        <f t="shared" si="319"/>
        <v>2020</v>
      </c>
    </row>
    <row r="10217" spans="1:6" x14ac:dyDescent="0.25">
      <c r="A10217" s="5" t="s">
        <v>250</v>
      </c>
      <c r="B10217" s="3" t="s">
        <v>236</v>
      </c>
      <c r="C10217" s="3" t="s">
        <v>122</v>
      </c>
      <c r="D10217" s="4">
        <v>95485.381818578084</v>
      </c>
      <c r="E10217" t="str">
        <f t="shared" si="318"/>
        <v>Nov</v>
      </c>
      <c r="F10217" t="str">
        <f t="shared" si="319"/>
        <v>2020</v>
      </c>
    </row>
    <row r="10218" spans="1:6" x14ac:dyDescent="0.25">
      <c r="A10218" s="5" t="s">
        <v>250</v>
      </c>
      <c r="B10218" s="3" t="s">
        <v>236</v>
      </c>
      <c r="C10218" s="3" t="s">
        <v>123</v>
      </c>
      <c r="D10218" s="4">
        <v>91115.079134231521</v>
      </c>
      <c r="E10218" t="str">
        <f t="shared" si="318"/>
        <v>Dec</v>
      </c>
      <c r="F10218" t="str">
        <f t="shared" si="319"/>
        <v>2020</v>
      </c>
    </row>
    <row r="10219" spans="1:6" x14ac:dyDescent="0.25">
      <c r="A10219" s="5" t="s">
        <v>250</v>
      </c>
      <c r="B10219" s="3" t="s">
        <v>236</v>
      </c>
      <c r="C10219" s="3" t="s">
        <v>124</v>
      </c>
      <c r="D10219" s="4">
        <v>90158.203726872147</v>
      </c>
      <c r="E10219" t="str">
        <f t="shared" si="318"/>
        <v>Jan</v>
      </c>
      <c r="F10219" t="str">
        <f t="shared" si="319"/>
        <v>2021</v>
      </c>
    </row>
    <row r="10220" spans="1:6" x14ac:dyDescent="0.25">
      <c r="A10220" s="5" t="s">
        <v>250</v>
      </c>
      <c r="B10220" s="3" t="s">
        <v>236</v>
      </c>
      <c r="C10220" s="3" t="s">
        <v>125</v>
      </c>
      <c r="D10220" s="4">
        <v>88984.127301143148</v>
      </c>
      <c r="E10220" t="str">
        <f t="shared" si="318"/>
        <v>Feb</v>
      </c>
      <c r="F10220" t="str">
        <f t="shared" si="319"/>
        <v>2021</v>
      </c>
    </row>
    <row r="10221" spans="1:6" x14ac:dyDescent="0.25">
      <c r="A10221" s="5" t="s">
        <v>250</v>
      </c>
      <c r="B10221" s="3" t="s">
        <v>236</v>
      </c>
      <c r="C10221" s="3" t="s">
        <v>126</v>
      </c>
      <c r="D10221" s="4">
        <v>87547.912817738164</v>
      </c>
      <c r="E10221" t="str">
        <f t="shared" si="318"/>
        <v>Mar</v>
      </c>
      <c r="F10221" t="str">
        <f t="shared" si="319"/>
        <v>2021</v>
      </c>
    </row>
    <row r="10222" spans="1:6" x14ac:dyDescent="0.25">
      <c r="A10222" s="5" t="s">
        <v>250</v>
      </c>
      <c r="B10222" s="3" t="s">
        <v>236</v>
      </c>
      <c r="C10222" s="3" t="s">
        <v>127</v>
      </c>
      <c r="D10222" s="4">
        <v>85781.966865068098</v>
      </c>
      <c r="E10222" t="str">
        <f t="shared" si="318"/>
        <v>Apr</v>
      </c>
      <c r="F10222" t="str">
        <f t="shared" si="319"/>
        <v>2021</v>
      </c>
    </row>
    <row r="10223" spans="1:6" x14ac:dyDescent="0.25">
      <c r="A10223" s="5" t="s">
        <v>250</v>
      </c>
      <c r="B10223" s="3" t="s">
        <v>236</v>
      </c>
      <c r="C10223" s="3" t="s">
        <v>128</v>
      </c>
      <c r="D10223" s="4">
        <v>83613.061358873383</v>
      </c>
      <c r="E10223" t="str">
        <f t="shared" si="318"/>
        <v>May</v>
      </c>
      <c r="F10223" t="str">
        <f t="shared" si="319"/>
        <v>2021</v>
      </c>
    </row>
    <row r="10224" spans="1:6" x14ac:dyDescent="0.25">
      <c r="A10224" s="5" t="s">
        <v>250</v>
      </c>
      <c r="B10224" s="3" t="s">
        <v>236</v>
      </c>
      <c r="C10224" s="3" t="s">
        <v>129</v>
      </c>
      <c r="D10224" s="4">
        <v>80936.583368364882</v>
      </c>
      <c r="E10224" t="str">
        <f t="shared" si="318"/>
        <v>Jun</v>
      </c>
      <c r="F10224" t="str">
        <f t="shared" si="319"/>
        <v>2021</v>
      </c>
    </row>
    <row r="10225" spans="1:6" x14ac:dyDescent="0.25">
      <c r="A10225" s="5" t="s">
        <v>250</v>
      </c>
      <c r="B10225" s="3" t="s">
        <v>236</v>
      </c>
      <c r="C10225" s="3" t="s">
        <v>130</v>
      </c>
      <c r="D10225" s="4">
        <v>77656.265824224043</v>
      </c>
      <c r="E10225" t="str">
        <f t="shared" si="318"/>
        <v>Jul</v>
      </c>
      <c r="F10225" t="str">
        <f t="shared" si="319"/>
        <v>2021</v>
      </c>
    </row>
    <row r="10226" spans="1:6" x14ac:dyDescent="0.25">
      <c r="A10226" s="5" t="s">
        <v>250</v>
      </c>
      <c r="B10226" s="3" t="s">
        <v>236</v>
      </c>
      <c r="C10226" s="3" t="s">
        <v>131</v>
      </c>
      <c r="D10226" s="4">
        <v>73662.954112092208</v>
      </c>
      <c r="E10226" t="str">
        <f t="shared" si="318"/>
        <v>Aug</v>
      </c>
      <c r="F10226" t="str">
        <f t="shared" si="319"/>
        <v>2021</v>
      </c>
    </row>
    <row r="10227" spans="1:6" x14ac:dyDescent="0.25">
      <c r="A10227" s="5" t="s">
        <v>250</v>
      </c>
      <c r="B10227" s="3" t="s">
        <v>236</v>
      </c>
      <c r="C10227" s="3" t="s">
        <v>132</v>
      </c>
      <c r="D10227" s="4">
        <v>68841.362258521927</v>
      </c>
      <c r="E10227" t="str">
        <f t="shared" si="318"/>
        <v>Sep</v>
      </c>
      <c r="F10227" t="str">
        <f t="shared" si="319"/>
        <v>2021</v>
      </c>
    </row>
    <row r="10228" spans="1:6" x14ac:dyDescent="0.25">
      <c r="A10228" s="5" t="s">
        <v>250</v>
      </c>
      <c r="B10228" s="3" t="s">
        <v>236</v>
      </c>
      <c r="C10228" s="3" t="s">
        <v>133</v>
      </c>
      <c r="D10228" s="4">
        <v>62925.162966627322</v>
      </c>
      <c r="E10228" t="str">
        <f t="shared" si="318"/>
        <v>Oct</v>
      </c>
      <c r="F10228" t="str">
        <f t="shared" si="319"/>
        <v>2021</v>
      </c>
    </row>
    <row r="10229" spans="1:6" x14ac:dyDescent="0.25">
      <c r="A10229" s="5" t="s">
        <v>250</v>
      </c>
      <c r="B10229" s="3" t="s">
        <v>236</v>
      </c>
      <c r="C10229" s="3" t="s">
        <v>134</v>
      </c>
      <c r="D10229" s="4">
        <v>55031.596582519407</v>
      </c>
      <c r="E10229" t="str">
        <f t="shared" si="318"/>
        <v>Nov</v>
      </c>
      <c r="F10229" t="str">
        <f t="shared" si="319"/>
        <v>2021</v>
      </c>
    </row>
    <row r="10230" spans="1:6" x14ac:dyDescent="0.25">
      <c r="A10230" s="5" t="s">
        <v>250</v>
      </c>
      <c r="B10230" s="3" t="s">
        <v>236</v>
      </c>
      <c r="C10230" s="3" t="s">
        <v>135</v>
      </c>
      <c r="D10230" s="4">
        <v>37782.130124089665</v>
      </c>
      <c r="E10230" t="str">
        <f t="shared" si="318"/>
        <v>Dec</v>
      </c>
      <c r="F10230" t="str">
        <f t="shared" si="319"/>
        <v>2021</v>
      </c>
    </row>
    <row r="10231" spans="1:6" x14ac:dyDescent="0.25">
      <c r="A10231" s="5" t="s">
        <v>250</v>
      </c>
      <c r="B10231" s="3" t="s">
        <v>236</v>
      </c>
      <c r="C10231" s="3" t="s">
        <v>136</v>
      </c>
      <c r="D10231" s="4">
        <v>7074.6368000000002</v>
      </c>
      <c r="E10231" t="str">
        <f t="shared" si="318"/>
        <v>Jan</v>
      </c>
      <c r="F10231" t="str">
        <f t="shared" si="319"/>
        <v>2022</v>
      </c>
    </row>
    <row r="10232" spans="1:6" x14ac:dyDescent="0.25">
      <c r="A10232" s="5" t="s">
        <v>250</v>
      </c>
      <c r="B10232" s="3" t="s">
        <v>236</v>
      </c>
      <c r="C10232" s="3" t="s">
        <v>137</v>
      </c>
      <c r="D10232" s="4">
        <v>7002.7022000000006</v>
      </c>
      <c r="E10232" t="str">
        <f t="shared" si="318"/>
        <v>Feb</v>
      </c>
      <c r="F10232" t="str">
        <f t="shared" si="319"/>
        <v>2022</v>
      </c>
    </row>
    <row r="10233" spans="1:6" x14ac:dyDescent="0.25">
      <c r="A10233" s="5" t="s">
        <v>250</v>
      </c>
      <c r="B10233" s="3" t="s">
        <v>236</v>
      </c>
      <c r="C10233" s="3" t="s">
        <v>138</v>
      </c>
      <c r="D10233" s="4">
        <v>6931.5046999999995</v>
      </c>
      <c r="E10233" t="str">
        <f t="shared" si="318"/>
        <v>Mar</v>
      </c>
      <c r="F10233" t="str">
        <f t="shared" si="319"/>
        <v>2022</v>
      </c>
    </row>
    <row r="10234" spans="1:6" x14ac:dyDescent="0.25">
      <c r="A10234" s="5" t="s">
        <v>250</v>
      </c>
      <c r="B10234" s="3" t="s">
        <v>236</v>
      </c>
      <c r="C10234" s="3" t="s">
        <v>139</v>
      </c>
      <c r="D10234" s="4">
        <v>6861.0369000000001</v>
      </c>
      <c r="E10234" t="str">
        <f t="shared" si="318"/>
        <v>Apr</v>
      </c>
      <c r="F10234" t="str">
        <f t="shared" si="319"/>
        <v>2022</v>
      </c>
    </row>
    <row r="10235" spans="1:6" x14ac:dyDescent="0.25">
      <c r="A10235" s="5" t="s">
        <v>250</v>
      </c>
      <c r="B10235" s="3" t="s">
        <v>236</v>
      </c>
      <c r="C10235" s="3" t="s">
        <v>140</v>
      </c>
      <c r="D10235" s="4">
        <v>6791.2909</v>
      </c>
      <c r="E10235" t="str">
        <f t="shared" si="318"/>
        <v>May</v>
      </c>
      <c r="F10235" t="str">
        <f t="shared" si="319"/>
        <v>2022</v>
      </c>
    </row>
    <row r="10236" spans="1:6" x14ac:dyDescent="0.25">
      <c r="A10236" s="5" t="s">
        <v>250</v>
      </c>
      <c r="B10236" s="3" t="s">
        <v>236</v>
      </c>
      <c r="C10236" s="3" t="s">
        <v>141</v>
      </c>
      <c r="D10236" s="4">
        <v>6722.2596000000003</v>
      </c>
      <c r="E10236" t="str">
        <f t="shared" si="318"/>
        <v>Jun</v>
      </c>
      <c r="F10236" t="str">
        <f t="shared" si="319"/>
        <v>2022</v>
      </c>
    </row>
    <row r="10237" spans="1:6" x14ac:dyDescent="0.25">
      <c r="A10237" s="5" t="s">
        <v>250</v>
      </c>
      <c r="B10237" s="3" t="s">
        <v>236</v>
      </c>
      <c r="C10237" s="3" t="s">
        <v>142</v>
      </c>
      <c r="D10237" s="4">
        <v>6653.935300000001</v>
      </c>
      <c r="E10237" t="str">
        <f t="shared" si="318"/>
        <v>Jul</v>
      </c>
      <c r="F10237" t="str">
        <f t="shared" si="319"/>
        <v>2022</v>
      </c>
    </row>
    <row r="10238" spans="1:6" x14ac:dyDescent="0.25">
      <c r="A10238" s="5" t="s">
        <v>250</v>
      </c>
      <c r="B10238" s="3" t="s">
        <v>236</v>
      </c>
      <c r="C10238" s="3" t="s">
        <v>143</v>
      </c>
      <c r="D10238" s="4">
        <v>6586.3105999999989</v>
      </c>
      <c r="E10238" t="str">
        <f t="shared" si="318"/>
        <v>Aug</v>
      </c>
      <c r="F10238" t="str">
        <f t="shared" si="319"/>
        <v>2022</v>
      </c>
    </row>
    <row r="10239" spans="1:6" x14ac:dyDescent="0.25">
      <c r="A10239" s="5" t="s">
        <v>250</v>
      </c>
      <c r="B10239" s="3" t="s">
        <v>236</v>
      </c>
      <c r="C10239" s="3" t="s">
        <v>144</v>
      </c>
      <c r="D10239" s="4">
        <v>6519.3786</v>
      </c>
      <c r="E10239" t="str">
        <f t="shared" si="318"/>
        <v>Sep</v>
      </c>
      <c r="F10239" t="str">
        <f t="shared" si="319"/>
        <v>2022</v>
      </c>
    </row>
    <row r="10240" spans="1:6" x14ac:dyDescent="0.25">
      <c r="A10240" s="5" t="s">
        <v>250</v>
      </c>
      <c r="B10240" s="3" t="s">
        <v>236</v>
      </c>
      <c r="C10240" s="3" t="s">
        <v>145</v>
      </c>
      <c r="D10240" s="4">
        <v>6453.1319999999996</v>
      </c>
      <c r="E10240" t="str">
        <f t="shared" si="318"/>
        <v>Oct</v>
      </c>
      <c r="F10240" t="str">
        <f t="shared" si="319"/>
        <v>2022</v>
      </c>
    </row>
    <row r="10241" spans="1:6" x14ac:dyDescent="0.25">
      <c r="A10241" s="5" t="s">
        <v>250</v>
      </c>
      <c r="B10241" s="3" t="s">
        <v>236</v>
      </c>
      <c r="C10241" s="3" t="s">
        <v>146</v>
      </c>
      <c r="D10241" s="4">
        <v>6387.5634000000009</v>
      </c>
      <c r="E10241" t="str">
        <f t="shared" si="318"/>
        <v>Nov</v>
      </c>
      <c r="F10241" t="str">
        <f t="shared" si="319"/>
        <v>2022</v>
      </c>
    </row>
    <row r="10242" spans="1:6" x14ac:dyDescent="0.25">
      <c r="A10242" s="5" t="s">
        <v>250</v>
      </c>
      <c r="B10242" s="3" t="s">
        <v>236</v>
      </c>
      <c r="C10242" s="3" t="s">
        <v>147</v>
      </c>
      <c r="D10242" s="4">
        <v>6322.666400000001</v>
      </c>
      <c r="E10242" t="str">
        <f t="shared" si="318"/>
        <v>Dec</v>
      </c>
      <c r="F10242" t="str">
        <f t="shared" si="319"/>
        <v>2022</v>
      </c>
    </row>
    <row r="10243" spans="1:6" x14ac:dyDescent="0.25">
      <c r="A10243" s="5" t="s">
        <v>250</v>
      </c>
      <c r="B10243" s="3" t="s">
        <v>236</v>
      </c>
      <c r="C10243" s="3" t="s">
        <v>148</v>
      </c>
      <c r="D10243" s="4">
        <v>6258.4333000000006</v>
      </c>
      <c r="E10243" t="str">
        <f t="shared" ref="E10243:E10306" si="320">MID(C10243,1,3)</f>
        <v>Jan</v>
      </c>
      <c r="F10243" t="str">
        <f t="shared" ref="F10243:F10306" si="321">MID(C10243,5,4)</f>
        <v>2023</v>
      </c>
    </row>
    <row r="10244" spans="1:6" x14ac:dyDescent="0.25">
      <c r="A10244" s="5" t="s">
        <v>250</v>
      </c>
      <c r="B10244" s="3" t="s">
        <v>236</v>
      </c>
      <c r="C10244" s="3" t="s">
        <v>149</v>
      </c>
      <c r="D10244" s="4">
        <v>6194.8579</v>
      </c>
      <c r="E10244" t="str">
        <f t="shared" si="320"/>
        <v>Feb</v>
      </c>
      <c r="F10244" t="str">
        <f t="shared" si="321"/>
        <v>2023</v>
      </c>
    </row>
    <row r="10245" spans="1:6" x14ac:dyDescent="0.25">
      <c r="A10245" s="5" t="s">
        <v>250</v>
      </c>
      <c r="B10245" s="3" t="s">
        <v>236</v>
      </c>
      <c r="C10245" s="3" t="s">
        <v>150</v>
      </c>
      <c r="D10245" s="4">
        <v>6131.9329999999991</v>
      </c>
      <c r="E10245" t="str">
        <f t="shared" si="320"/>
        <v>Mar</v>
      </c>
      <c r="F10245" t="str">
        <f t="shared" si="321"/>
        <v>2023</v>
      </c>
    </row>
    <row r="10246" spans="1:6" x14ac:dyDescent="0.25">
      <c r="A10246" s="5" t="s">
        <v>250</v>
      </c>
      <c r="B10246" s="3" t="s">
        <v>236</v>
      </c>
      <c r="C10246" s="3" t="s">
        <v>151</v>
      </c>
      <c r="D10246" s="4">
        <v>6069.6522999999997</v>
      </c>
      <c r="E10246" t="str">
        <f t="shared" si="320"/>
        <v>Apr</v>
      </c>
      <c r="F10246" t="str">
        <f t="shared" si="321"/>
        <v>2023</v>
      </c>
    </row>
    <row r="10247" spans="1:6" x14ac:dyDescent="0.25">
      <c r="A10247" s="5" t="s">
        <v>250</v>
      </c>
      <c r="B10247" s="3" t="s">
        <v>236</v>
      </c>
      <c r="C10247" s="3" t="s">
        <v>152</v>
      </c>
      <c r="D10247" s="4">
        <v>6008.0084999999999</v>
      </c>
      <c r="E10247" t="str">
        <f t="shared" si="320"/>
        <v>May</v>
      </c>
      <c r="F10247" t="str">
        <f t="shared" si="321"/>
        <v>2023</v>
      </c>
    </row>
    <row r="10248" spans="1:6" x14ac:dyDescent="0.25">
      <c r="A10248" s="5" t="s">
        <v>250</v>
      </c>
      <c r="B10248" s="3" t="s">
        <v>236</v>
      </c>
      <c r="C10248" s="3" t="s">
        <v>153</v>
      </c>
      <c r="D10248" s="4">
        <v>5946.9953000000005</v>
      </c>
      <c r="E10248" t="str">
        <f t="shared" si="320"/>
        <v>Jun</v>
      </c>
      <c r="F10248" t="str">
        <f t="shared" si="321"/>
        <v>2023</v>
      </c>
    </row>
    <row r="10249" spans="1:6" x14ac:dyDescent="0.25">
      <c r="A10249" s="5" t="s">
        <v>250</v>
      </c>
      <c r="B10249" s="3" t="s">
        <v>236</v>
      </c>
      <c r="C10249" s="3" t="s">
        <v>154</v>
      </c>
      <c r="D10249" s="4">
        <v>5886.6063999999997</v>
      </c>
      <c r="E10249" t="str">
        <f t="shared" si="320"/>
        <v>Jul</v>
      </c>
      <c r="F10249" t="str">
        <f t="shared" si="321"/>
        <v>2023</v>
      </c>
    </row>
    <row r="10250" spans="1:6" x14ac:dyDescent="0.25">
      <c r="A10250" s="5" t="s">
        <v>250</v>
      </c>
      <c r="B10250" s="3" t="s">
        <v>236</v>
      </c>
      <c r="C10250" s="3" t="s">
        <v>155</v>
      </c>
      <c r="D10250" s="4">
        <v>5826.8351999999995</v>
      </c>
      <c r="E10250" t="str">
        <f t="shared" si="320"/>
        <v>Aug</v>
      </c>
      <c r="F10250" t="str">
        <f t="shared" si="321"/>
        <v>2023</v>
      </c>
    </row>
    <row r="10251" spans="1:6" x14ac:dyDescent="0.25">
      <c r="A10251" s="5" t="s">
        <v>250</v>
      </c>
      <c r="B10251" s="3" t="s">
        <v>236</v>
      </c>
      <c r="C10251" s="3" t="s">
        <v>156</v>
      </c>
      <c r="D10251" s="4">
        <v>5767.6751999999997</v>
      </c>
      <c r="E10251" t="str">
        <f t="shared" si="320"/>
        <v>Sep</v>
      </c>
      <c r="F10251" t="str">
        <f t="shared" si="321"/>
        <v>2023</v>
      </c>
    </row>
    <row r="10252" spans="1:6" x14ac:dyDescent="0.25">
      <c r="A10252" s="5" t="s">
        <v>250</v>
      </c>
      <c r="B10252" s="3" t="s">
        <v>236</v>
      </c>
      <c r="C10252" s="3" t="s">
        <v>157</v>
      </c>
      <c r="D10252" s="4">
        <v>5709.12</v>
      </c>
      <c r="E10252" t="str">
        <f t="shared" si="320"/>
        <v>Oct</v>
      </c>
      <c r="F10252" t="str">
        <f t="shared" si="321"/>
        <v>2023</v>
      </c>
    </row>
    <row r="10253" spans="1:6" x14ac:dyDescent="0.25">
      <c r="A10253" s="5" t="s">
        <v>250</v>
      </c>
      <c r="B10253" s="3" t="s">
        <v>236</v>
      </c>
      <c r="C10253" s="3" t="s">
        <v>158</v>
      </c>
      <c r="D10253" s="4">
        <v>5651.1639000000005</v>
      </c>
      <c r="E10253" t="str">
        <f t="shared" si="320"/>
        <v>Nov</v>
      </c>
      <c r="F10253" t="str">
        <f t="shared" si="321"/>
        <v>2023</v>
      </c>
    </row>
    <row r="10254" spans="1:6" x14ac:dyDescent="0.25">
      <c r="A10254" s="5" t="s">
        <v>250</v>
      </c>
      <c r="B10254" s="3" t="s">
        <v>236</v>
      </c>
      <c r="C10254" s="3" t="s">
        <v>159</v>
      </c>
      <c r="D10254" s="4">
        <v>5593.8001000000004</v>
      </c>
      <c r="E10254" t="str">
        <f t="shared" si="320"/>
        <v>Dec</v>
      </c>
      <c r="F10254" t="str">
        <f t="shared" si="321"/>
        <v>2023</v>
      </c>
    </row>
    <row r="10255" spans="1:6" x14ac:dyDescent="0.25">
      <c r="A10255" s="5" t="s">
        <v>250</v>
      </c>
      <c r="B10255" s="3" t="s">
        <v>236</v>
      </c>
      <c r="C10255" s="3" t="s">
        <v>160</v>
      </c>
      <c r="D10255" s="4">
        <v>5537.0227999999997</v>
      </c>
      <c r="E10255" t="str">
        <f t="shared" si="320"/>
        <v>Jan</v>
      </c>
      <c r="F10255" t="str">
        <f t="shared" si="321"/>
        <v>2024</v>
      </c>
    </row>
    <row r="10256" spans="1:6" x14ac:dyDescent="0.25">
      <c r="A10256" s="5" t="s">
        <v>250</v>
      </c>
      <c r="B10256" s="3" t="s">
        <v>236</v>
      </c>
      <c r="C10256" s="3" t="s">
        <v>161</v>
      </c>
      <c r="D10256" s="4">
        <v>5480.8259000000007</v>
      </c>
      <c r="E10256" t="str">
        <f t="shared" si="320"/>
        <v>Feb</v>
      </c>
      <c r="F10256" t="str">
        <f t="shared" si="321"/>
        <v>2024</v>
      </c>
    </row>
    <row r="10257" spans="1:6" x14ac:dyDescent="0.25">
      <c r="A10257" s="5" t="s">
        <v>250</v>
      </c>
      <c r="B10257" s="3" t="s">
        <v>236</v>
      </c>
      <c r="C10257" s="3" t="s">
        <v>162</v>
      </c>
      <c r="D10257" s="4">
        <v>5425.2033000000001</v>
      </c>
      <c r="E10257" t="str">
        <f t="shared" si="320"/>
        <v>Mar</v>
      </c>
      <c r="F10257" t="str">
        <f t="shared" si="321"/>
        <v>2024</v>
      </c>
    </row>
    <row r="10258" spans="1:6" x14ac:dyDescent="0.25">
      <c r="A10258" s="5" t="s">
        <v>250</v>
      </c>
      <c r="B10258" s="3" t="s">
        <v>236</v>
      </c>
      <c r="C10258" s="3" t="s">
        <v>163</v>
      </c>
      <c r="D10258" s="4">
        <v>5370.1490000000003</v>
      </c>
      <c r="E10258" t="str">
        <f t="shared" si="320"/>
        <v>Apr</v>
      </c>
      <c r="F10258" t="str">
        <f t="shared" si="321"/>
        <v>2024</v>
      </c>
    </row>
    <row r="10259" spans="1:6" x14ac:dyDescent="0.25">
      <c r="A10259" s="5" t="s">
        <v>250</v>
      </c>
      <c r="B10259" s="3" t="s">
        <v>236</v>
      </c>
      <c r="C10259" s="3" t="s">
        <v>164</v>
      </c>
      <c r="D10259" s="4">
        <v>5315.6576000000005</v>
      </c>
      <c r="E10259" t="str">
        <f t="shared" si="320"/>
        <v>May</v>
      </c>
      <c r="F10259" t="str">
        <f t="shared" si="321"/>
        <v>2024</v>
      </c>
    </row>
    <row r="10260" spans="1:6" x14ac:dyDescent="0.25">
      <c r="A10260" s="5" t="s">
        <v>250</v>
      </c>
      <c r="B10260" s="3" t="s">
        <v>236</v>
      </c>
      <c r="C10260" s="3" t="s">
        <v>165</v>
      </c>
      <c r="D10260" s="4">
        <v>5261.7227000000003</v>
      </c>
      <c r="E10260" t="str">
        <f t="shared" si="320"/>
        <v>Jun</v>
      </c>
      <c r="F10260" t="str">
        <f t="shared" si="321"/>
        <v>2024</v>
      </c>
    </row>
    <row r="10261" spans="1:6" x14ac:dyDescent="0.25">
      <c r="A10261" s="5" t="s">
        <v>250</v>
      </c>
      <c r="B10261" s="3" t="s">
        <v>236</v>
      </c>
      <c r="C10261" s="3" t="s">
        <v>166</v>
      </c>
      <c r="D10261" s="4">
        <v>5208.3389999999999</v>
      </c>
      <c r="E10261" t="str">
        <f t="shared" si="320"/>
        <v>Jul</v>
      </c>
      <c r="F10261" t="str">
        <f t="shared" si="321"/>
        <v>2024</v>
      </c>
    </row>
    <row r="10262" spans="1:6" x14ac:dyDescent="0.25">
      <c r="A10262" s="5" t="s">
        <v>250</v>
      </c>
      <c r="B10262" s="3" t="s">
        <v>236</v>
      </c>
      <c r="C10262" s="3" t="s">
        <v>167</v>
      </c>
      <c r="D10262" s="4">
        <v>5155.5003999999999</v>
      </c>
      <c r="E10262" t="str">
        <f t="shared" si="320"/>
        <v>Aug</v>
      </c>
      <c r="F10262" t="str">
        <f t="shared" si="321"/>
        <v>2024</v>
      </c>
    </row>
    <row r="10263" spans="1:6" x14ac:dyDescent="0.25">
      <c r="A10263" s="5" t="s">
        <v>250</v>
      </c>
      <c r="B10263" s="3" t="s">
        <v>236</v>
      </c>
      <c r="C10263" s="3" t="s">
        <v>168</v>
      </c>
      <c r="D10263" s="4">
        <v>5103.2017000000005</v>
      </c>
      <c r="E10263" t="str">
        <f t="shared" si="320"/>
        <v>Sep</v>
      </c>
      <c r="F10263" t="str">
        <f t="shared" si="321"/>
        <v>2024</v>
      </c>
    </row>
    <row r="10264" spans="1:6" x14ac:dyDescent="0.25">
      <c r="A10264" s="5" t="s">
        <v>250</v>
      </c>
      <c r="B10264" s="3" t="s">
        <v>236</v>
      </c>
      <c r="C10264" s="3" t="s">
        <v>169</v>
      </c>
      <c r="D10264" s="4">
        <v>5051.4371000000001</v>
      </c>
      <c r="E10264" t="str">
        <f t="shared" si="320"/>
        <v>Oct</v>
      </c>
      <c r="F10264" t="str">
        <f t="shared" si="321"/>
        <v>2024</v>
      </c>
    </row>
    <row r="10265" spans="1:6" x14ac:dyDescent="0.25">
      <c r="A10265" s="5" t="s">
        <v>250</v>
      </c>
      <c r="B10265" s="3" t="s">
        <v>236</v>
      </c>
      <c r="C10265" s="3" t="s">
        <v>170</v>
      </c>
      <c r="D10265" s="4">
        <v>5000.2011000000002</v>
      </c>
      <c r="E10265" t="str">
        <f t="shared" si="320"/>
        <v>Nov</v>
      </c>
      <c r="F10265" t="str">
        <f t="shared" si="321"/>
        <v>2024</v>
      </c>
    </row>
    <row r="10266" spans="1:6" x14ac:dyDescent="0.25">
      <c r="A10266" s="5" t="s">
        <v>250</v>
      </c>
      <c r="B10266" s="3" t="s">
        <v>236</v>
      </c>
      <c r="C10266" s="3" t="s">
        <v>171</v>
      </c>
      <c r="D10266" s="4">
        <v>4949.4884000000002</v>
      </c>
      <c r="E10266" t="str">
        <f t="shared" si="320"/>
        <v>Dec</v>
      </c>
      <c r="F10266" t="str">
        <f t="shared" si="321"/>
        <v>2024</v>
      </c>
    </row>
    <row r="10267" spans="1:6" x14ac:dyDescent="0.25">
      <c r="A10267" s="5" t="s">
        <v>250</v>
      </c>
      <c r="B10267" s="3" t="s">
        <v>236</v>
      </c>
      <c r="C10267" s="3" t="s">
        <v>172</v>
      </c>
      <c r="D10267" s="4">
        <v>4899.2933000000003</v>
      </c>
      <c r="E10267" t="str">
        <f t="shared" si="320"/>
        <v>Jan</v>
      </c>
      <c r="F10267" t="str">
        <f t="shared" si="321"/>
        <v>2025</v>
      </c>
    </row>
    <row r="10268" spans="1:6" x14ac:dyDescent="0.25">
      <c r="A10268" s="5" t="s">
        <v>250</v>
      </c>
      <c r="B10268" s="3" t="s">
        <v>236</v>
      </c>
      <c r="C10268" s="3" t="s">
        <v>173</v>
      </c>
      <c r="D10268" s="4">
        <v>4849.6108999999997</v>
      </c>
      <c r="E10268" t="str">
        <f t="shared" si="320"/>
        <v>Feb</v>
      </c>
      <c r="F10268" t="str">
        <f t="shared" si="321"/>
        <v>2025</v>
      </c>
    </row>
    <row r="10269" spans="1:6" x14ac:dyDescent="0.25">
      <c r="A10269" s="5" t="s">
        <v>250</v>
      </c>
      <c r="B10269" s="3" t="s">
        <v>236</v>
      </c>
      <c r="C10269" s="3" t="s">
        <v>174</v>
      </c>
      <c r="D10269" s="4">
        <v>4800.4355000000005</v>
      </c>
      <c r="E10269" t="str">
        <f t="shared" si="320"/>
        <v>Mar</v>
      </c>
      <c r="F10269" t="str">
        <f t="shared" si="321"/>
        <v>2025</v>
      </c>
    </row>
    <row r="10270" spans="1:6" x14ac:dyDescent="0.25">
      <c r="A10270" s="5" t="s">
        <v>250</v>
      </c>
      <c r="B10270" s="3" t="s">
        <v>236</v>
      </c>
      <c r="C10270" s="3" t="s">
        <v>175</v>
      </c>
      <c r="D10270" s="4">
        <v>4751.7620000000006</v>
      </c>
      <c r="E10270" t="str">
        <f t="shared" si="320"/>
        <v>Apr</v>
      </c>
      <c r="F10270" t="str">
        <f t="shared" si="321"/>
        <v>2025</v>
      </c>
    </row>
    <row r="10271" spans="1:6" x14ac:dyDescent="0.25">
      <c r="A10271" s="5" t="s">
        <v>250</v>
      </c>
      <c r="B10271" s="3" t="s">
        <v>236</v>
      </c>
      <c r="C10271" s="3" t="s">
        <v>176</v>
      </c>
      <c r="D10271" s="4">
        <v>4703.5852999999997</v>
      </c>
      <c r="E10271" t="str">
        <f t="shared" si="320"/>
        <v>May</v>
      </c>
      <c r="F10271" t="str">
        <f t="shared" si="321"/>
        <v>2025</v>
      </c>
    </row>
    <row r="10272" spans="1:6" x14ac:dyDescent="0.25">
      <c r="A10272" s="5" t="s">
        <v>250</v>
      </c>
      <c r="B10272" s="3" t="s">
        <v>236</v>
      </c>
      <c r="C10272" s="3" t="s">
        <v>177</v>
      </c>
      <c r="D10272" s="4">
        <v>4655.9003999999995</v>
      </c>
      <c r="E10272" t="str">
        <f t="shared" si="320"/>
        <v>Jun</v>
      </c>
      <c r="F10272" t="str">
        <f t="shared" si="321"/>
        <v>2025</v>
      </c>
    </row>
    <row r="10273" spans="1:6" x14ac:dyDescent="0.25">
      <c r="A10273" s="5" t="s">
        <v>250</v>
      </c>
      <c r="B10273" s="3" t="s">
        <v>236</v>
      </c>
      <c r="C10273" s="3" t="s">
        <v>178</v>
      </c>
      <c r="D10273" s="4">
        <v>4608.7021000000004</v>
      </c>
      <c r="E10273" t="str">
        <f t="shared" si="320"/>
        <v>Jul</v>
      </c>
      <c r="F10273" t="str">
        <f t="shared" si="321"/>
        <v>2025</v>
      </c>
    </row>
    <row r="10274" spans="1:6" x14ac:dyDescent="0.25">
      <c r="A10274" s="5" t="s">
        <v>250</v>
      </c>
      <c r="B10274" s="3" t="s">
        <v>236</v>
      </c>
      <c r="C10274" s="3" t="s">
        <v>179</v>
      </c>
      <c r="D10274" s="4">
        <v>4561.9851000000008</v>
      </c>
      <c r="E10274" t="str">
        <f t="shared" si="320"/>
        <v>Aug</v>
      </c>
      <c r="F10274" t="str">
        <f t="shared" si="321"/>
        <v>2025</v>
      </c>
    </row>
    <row r="10275" spans="1:6" x14ac:dyDescent="0.25">
      <c r="A10275" s="5" t="s">
        <v>250</v>
      </c>
      <c r="B10275" s="3" t="s">
        <v>236</v>
      </c>
      <c r="C10275" s="3" t="s">
        <v>180</v>
      </c>
      <c r="D10275" s="4">
        <v>4515.7449000000006</v>
      </c>
      <c r="E10275" t="str">
        <f t="shared" si="320"/>
        <v>Sep</v>
      </c>
      <c r="F10275" t="str">
        <f t="shared" si="321"/>
        <v>2025</v>
      </c>
    </row>
    <row r="10276" spans="1:6" x14ac:dyDescent="0.25">
      <c r="A10276" s="5" t="s">
        <v>250</v>
      </c>
      <c r="B10276" s="3" t="s">
        <v>236</v>
      </c>
      <c r="C10276" s="3" t="s">
        <v>181</v>
      </c>
      <c r="D10276" s="4">
        <v>4469.9764000000005</v>
      </c>
      <c r="E10276" t="str">
        <f t="shared" si="320"/>
        <v>Oct</v>
      </c>
      <c r="F10276" t="str">
        <f t="shared" si="321"/>
        <v>2025</v>
      </c>
    </row>
    <row r="10277" spans="1:6" x14ac:dyDescent="0.25">
      <c r="A10277" s="5" t="s">
        <v>250</v>
      </c>
      <c r="B10277" s="3" t="s">
        <v>236</v>
      </c>
      <c r="C10277" s="3" t="s">
        <v>182</v>
      </c>
      <c r="D10277" s="4">
        <v>4424.6746999999996</v>
      </c>
      <c r="E10277" t="str">
        <f t="shared" si="320"/>
        <v>Nov</v>
      </c>
      <c r="F10277" t="str">
        <f t="shared" si="321"/>
        <v>2025</v>
      </c>
    </row>
    <row r="10278" spans="1:6" x14ac:dyDescent="0.25">
      <c r="A10278" s="5" t="s">
        <v>250</v>
      </c>
      <c r="B10278" s="3" t="s">
        <v>236</v>
      </c>
      <c r="C10278" s="3" t="s">
        <v>183</v>
      </c>
      <c r="D10278" s="4">
        <v>4379.8350000000009</v>
      </c>
      <c r="E10278" t="str">
        <f t="shared" si="320"/>
        <v>Dec</v>
      </c>
      <c r="F10278" t="str">
        <f t="shared" si="321"/>
        <v>2025</v>
      </c>
    </row>
    <row r="10279" spans="1:6" x14ac:dyDescent="0.25">
      <c r="A10279" s="5" t="s">
        <v>250</v>
      </c>
      <c r="B10279" s="3" t="s">
        <v>236</v>
      </c>
      <c r="C10279" s="3" t="s">
        <v>184</v>
      </c>
      <c r="D10279" s="4">
        <v>4335.4527000000007</v>
      </c>
      <c r="E10279" t="str">
        <f t="shared" si="320"/>
        <v>Jan</v>
      </c>
      <c r="F10279" t="str">
        <f t="shared" si="321"/>
        <v>2026</v>
      </c>
    </row>
    <row r="10280" spans="1:6" x14ac:dyDescent="0.25">
      <c r="A10280" s="5" t="s">
        <v>250</v>
      </c>
      <c r="B10280" s="3" t="s">
        <v>236</v>
      </c>
      <c r="C10280" s="3" t="s">
        <v>185</v>
      </c>
      <c r="D10280" s="4">
        <v>4291.5230000000001</v>
      </c>
      <c r="E10280" t="str">
        <f t="shared" si="320"/>
        <v>Feb</v>
      </c>
      <c r="F10280" t="str">
        <f t="shared" si="321"/>
        <v>2026</v>
      </c>
    </row>
    <row r="10281" spans="1:6" x14ac:dyDescent="0.25">
      <c r="A10281" s="5" t="s">
        <v>250</v>
      </c>
      <c r="B10281" s="3" t="s">
        <v>236</v>
      </c>
      <c r="C10281" s="3" t="s">
        <v>186</v>
      </c>
      <c r="D10281" s="4">
        <v>4248.0411000000004</v>
      </c>
      <c r="E10281" t="str">
        <f t="shared" si="320"/>
        <v>Mar</v>
      </c>
      <c r="F10281" t="str">
        <f t="shared" si="321"/>
        <v>2026</v>
      </c>
    </row>
    <row r="10282" spans="1:6" x14ac:dyDescent="0.25">
      <c r="A10282" s="5" t="s">
        <v>250</v>
      </c>
      <c r="B10282" s="3" t="s">
        <v>236</v>
      </c>
      <c r="C10282" s="3" t="s">
        <v>187</v>
      </c>
      <c r="D10282" s="4">
        <v>4205.0025999999998</v>
      </c>
      <c r="E10282" t="str">
        <f t="shared" si="320"/>
        <v>Apr</v>
      </c>
      <c r="F10282" t="str">
        <f t="shared" si="321"/>
        <v>2026</v>
      </c>
    </row>
    <row r="10283" spans="1:6" x14ac:dyDescent="0.25">
      <c r="A10283" s="5" t="s">
        <v>250</v>
      </c>
      <c r="B10283" s="3" t="s">
        <v>236</v>
      </c>
      <c r="C10283" s="3" t="s">
        <v>189</v>
      </c>
      <c r="D10283" s="4">
        <v>4162.4029</v>
      </c>
      <c r="E10283" t="str">
        <f t="shared" si="320"/>
        <v>May</v>
      </c>
      <c r="F10283" t="str">
        <f t="shared" si="321"/>
        <v>2026</v>
      </c>
    </row>
    <row r="10284" spans="1:6" x14ac:dyDescent="0.25">
      <c r="A10284" s="5" t="s">
        <v>250</v>
      </c>
      <c r="B10284" s="3" t="s">
        <v>236</v>
      </c>
      <c r="C10284" s="3" t="s">
        <v>191</v>
      </c>
      <c r="D10284" s="4">
        <v>4120.2375000000002</v>
      </c>
      <c r="E10284" t="str">
        <f t="shared" si="320"/>
        <v>Jun</v>
      </c>
      <c r="F10284" t="str">
        <f t="shared" si="321"/>
        <v>2026</v>
      </c>
    </row>
    <row r="10285" spans="1:6" x14ac:dyDescent="0.25">
      <c r="A10285" s="5" t="s">
        <v>250</v>
      </c>
      <c r="B10285" s="3" t="s">
        <v>236</v>
      </c>
      <c r="C10285" s="3" t="s">
        <v>192</v>
      </c>
      <c r="D10285" s="4">
        <v>4078.5016000000005</v>
      </c>
      <c r="E10285" t="str">
        <f t="shared" si="320"/>
        <v>Jul</v>
      </c>
      <c r="F10285" t="str">
        <f t="shared" si="321"/>
        <v>2026</v>
      </c>
    </row>
    <row r="10286" spans="1:6" x14ac:dyDescent="0.25">
      <c r="A10286" s="5" t="s">
        <v>250</v>
      </c>
      <c r="B10286" s="3" t="s">
        <v>236</v>
      </c>
      <c r="C10286" s="3" t="s">
        <v>193</v>
      </c>
      <c r="D10286" s="4">
        <v>4037.1913</v>
      </c>
      <c r="E10286" t="str">
        <f t="shared" si="320"/>
        <v>Aug</v>
      </c>
      <c r="F10286" t="str">
        <f t="shared" si="321"/>
        <v>2026</v>
      </c>
    </row>
    <row r="10287" spans="1:6" x14ac:dyDescent="0.25">
      <c r="A10287" s="5" t="s">
        <v>250</v>
      </c>
      <c r="B10287" s="3" t="s">
        <v>236</v>
      </c>
      <c r="C10287" s="3" t="s">
        <v>194</v>
      </c>
      <c r="D10287" s="4">
        <v>3996.3018999999999</v>
      </c>
      <c r="E10287" t="str">
        <f t="shared" si="320"/>
        <v>Sep</v>
      </c>
      <c r="F10287" t="str">
        <f t="shared" si="321"/>
        <v>2026</v>
      </c>
    </row>
    <row r="10288" spans="1:6" x14ac:dyDescent="0.25">
      <c r="A10288" s="5" t="s">
        <v>250</v>
      </c>
      <c r="B10288" s="3" t="s">
        <v>236</v>
      </c>
      <c r="C10288" s="3" t="s">
        <v>195</v>
      </c>
      <c r="D10288" s="4">
        <v>3955.8291999999992</v>
      </c>
      <c r="E10288" t="str">
        <f t="shared" si="320"/>
        <v>Oct</v>
      </c>
      <c r="F10288" t="str">
        <f t="shared" si="321"/>
        <v>2026</v>
      </c>
    </row>
    <row r="10289" spans="1:6" x14ac:dyDescent="0.25">
      <c r="A10289" s="5" t="s">
        <v>250</v>
      </c>
      <c r="B10289" s="3" t="s">
        <v>236</v>
      </c>
      <c r="C10289" s="3" t="s">
        <v>196</v>
      </c>
      <c r="D10289" s="4">
        <v>3915.7688000000003</v>
      </c>
      <c r="E10289" t="str">
        <f t="shared" si="320"/>
        <v>Nov</v>
      </c>
      <c r="F10289" t="str">
        <f t="shared" si="321"/>
        <v>2026</v>
      </c>
    </row>
    <row r="10290" spans="1:6" x14ac:dyDescent="0.25">
      <c r="A10290" s="5" t="s">
        <v>250</v>
      </c>
      <c r="B10290" s="3" t="s">
        <v>237</v>
      </c>
      <c r="C10290" s="3" t="s">
        <v>16</v>
      </c>
      <c r="D10290" s="4">
        <v>351177.96487310564</v>
      </c>
      <c r="E10290" t="str">
        <f t="shared" si="320"/>
        <v>Jan</v>
      </c>
      <c r="F10290" t="str">
        <f t="shared" si="321"/>
        <v>2012</v>
      </c>
    </row>
    <row r="10291" spans="1:6" x14ac:dyDescent="0.25">
      <c r="A10291" s="5" t="s">
        <v>250</v>
      </c>
      <c r="B10291" s="3" t="s">
        <v>237</v>
      </c>
      <c r="C10291" s="3" t="s">
        <v>17</v>
      </c>
      <c r="D10291" s="4">
        <v>890649.81476977014</v>
      </c>
      <c r="E10291" t="str">
        <f t="shared" si="320"/>
        <v>Feb</v>
      </c>
      <c r="F10291" t="str">
        <f t="shared" si="321"/>
        <v>2012</v>
      </c>
    </row>
    <row r="10292" spans="1:6" x14ac:dyDescent="0.25">
      <c r="A10292" s="5" t="s">
        <v>250</v>
      </c>
      <c r="B10292" s="3" t="s">
        <v>237</v>
      </c>
      <c r="C10292" s="3" t="s">
        <v>18</v>
      </c>
      <c r="D10292" s="4">
        <v>706620.70396344876</v>
      </c>
      <c r="E10292" t="str">
        <f t="shared" si="320"/>
        <v>Mar</v>
      </c>
      <c r="F10292" t="str">
        <f t="shared" si="321"/>
        <v>2012</v>
      </c>
    </row>
    <row r="10293" spans="1:6" x14ac:dyDescent="0.25">
      <c r="A10293" s="5" t="s">
        <v>250</v>
      </c>
      <c r="B10293" s="3" t="s">
        <v>237</v>
      </c>
      <c r="C10293" s="3" t="s">
        <v>19</v>
      </c>
      <c r="D10293" s="4">
        <v>583700.99482384196</v>
      </c>
      <c r="E10293" t="str">
        <f t="shared" si="320"/>
        <v>Apr</v>
      </c>
      <c r="F10293" t="str">
        <f t="shared" si="321"/>
        <v>2012</v>
      </c>
    </row>
    <row r="10294" spans="1:6" x14ac:dyDescent="0.25">
      <c r="A10294" s="5" t="s">
        <v>250</v>
      </c>
      <c r="B10294" s="3" t="s">
        <v>237</v>
      </c>
      <c r="C10294" s="3" t="s">
        <v>20</v>
      </c>
      <c r="D10294" s="4">
        <v>498845.30799058347</v>
      </c>
      <c r="E10294" t="str">
        <f t="shared" si="320"/>
        <v>May</v>
      </c>
      <c r="F10294" t="str">
        <f t="shared" si="321"/>
        <v>2012</v>
      </c>
    </row>
    <row r="10295" spans="1:6" x14ac:dyDescent="0.25">
      <c r="A10295" s="5" t="s">
        <v>250</v>
      </c>
      <c r="B10295" s="3" t="s">
        <v>237</v>
      </c>
      <c r="C10295" s="3" t="s">
        <v>21</v>
      </c>
      <c r="D10295" s="4">
        <v>451274.27319203923</v>
      </c>
      <c r="E10295" t="str">
        <f t="shared" si="320"/>
        <v>Jun</v>
      </c>
      <c r="F10295" t="str">
        <f t="shared" si="321"/>
        <v>2012</v>
      </c>
    </row>
    <row r="10296" spans="1:6" x14ac:dyDescent="0.25">
      <c r="A10296" s="5" t="s">
        <v>250</v>
      </c>
      <c r="B10296" s="3" t="s">
        <v>237</v>
      </c>
      <c r="C10296" s="3" t="s">
        <v>22</v>
      </c>
      <c r="D10296" s="4">
        <v>406919.70402936451</v>
      </c>
      <c r="E10296" t="str">
        <f t="shared" si="320"/>
        <v>Jul</v>
      </c>
      <c r="F10296" t="str">
        <f t="shared" si="321"/>
        <v>2012</v>
      </c>
    </row>
    <row r="10297" spans="1:6" x14ac:dyDescent="0.25">
      <c r="A10297" s="5" t="s">
        <v>250</v>
      </c>
      <c r="B10297" s="3" t="s">
        <v>237</v>
      </c>
      <c r="C10297" s="3" t="s">
        <v>23</v>
      </c>
      <c r="D10297" s="4">
        <v>407704.19167447637</v>
      </c>
      <c r="E10297" t="str">
        <f t="shared" si="320"/>
        <v>Aug</v>
      </c>
      <c r="F10297" t="str">
        <f t="shared" si="321"/>
        <v>2012</v>
      </c>
    </row>
    <row r="10298" spans="1:6" x14ac:dyDescent="0.25">
      <c r="A10298" s="5" t="s">
        <v>250</v>
      </c>
      <c r="B10298" s="3" t="s">
        <v>237</v>
      </c>
      <c r="C10298" s="3" t="s">
        <v>24</v>
      </c>
      <c r="D10298" s="4">
        <v>406772.48314592859</v>
      </c>
      <c r="E10298" t="str">
        <f t="shared" si="320"/>
        <v>Sep</v>
      </c>
      <c r="F10298" t="str">
        <f t="shared" si="321"/>
        <v>2012</v>
      </c>
    </row>
    <row r="10299" spans="1:6" x14ac:dyDescent="0.25">
      <c r="A10299" s="5" t="s">
        <v>250</v>
      </c>
      <c r="B10299" s="3" t="s">
        <v>237</v>
      </c>
      <c r="C10299" s="3" t="s">
        <v>25</v>
      </c>
      <c r="D10299" s="4">
        <v>395456.40516279207</v>
      </c>
      <c r="E10299" t="str">
        <f t="shared" si="320"/>
        <v>Oct</v>
      </c>
      <c r="F10299" t="str">
        <f t="shared" si="321"/>
        <v>2012</v>
      </c>
    </row>
    <row r="10300" spans="1:6" x14ac:dyDescent="0.25">
      <c r="A10300" s="5" t="s">
        <v>250</v>
      </c>
      <c r="B10300" s="3" t="s">
        <v>237</v>
      </c>
      <c r="C10300" s="3" t="s">
        <v>26</v>
      </c>
      <c r="D10300" s="4">
        <v>383098.51684945426</v>
      </c>
      <c r="E10300" t="str">
        <f t="shared" si="320"/>
        <v>Nov</v>
      </c>
      <c r="F10300" t="str">
        <f t="shared" si="321"/>
        <v>2012</v>
      </c>
    </row>
    <row r="10301" spans="1:6" x14ac:dyDescent="0.25">
      <c r="A10301" s="5" t="s">
        <v>250</v>
      </c>
      <c r="B10301" s="3" t="s">
        <v>237</v>
      </c>
      <c r="C10301" s="3" t="s">
        <v>27</v>
      </c>
      <c r="D10301" s="4">
        <v>358879.01672783698</v>
      </c>
      <c r="E10301" t="str">
        <f t="shared" si="320"/>
        <v>Dec</v>
      </c>
      <c r="F10301" t="str">
        <f t="shared" si="321"/>
        <v>2012</v>
      </c>
    </row>
    <row r="10302" spans="1:6" x14ac:dyDescent="0.25">
      <c r="A10302" s="5" t="s">
        <v>250</v>
      </c>
      <c r="B10302" s="3" t="s">
        <v>237</v>
      </c>
      <c r="C10302" s="3" t="s">
        <v>28</v>
      </c>
      <c r="D10302" s="4">
        <v>337170.8186386103</v>
      </c>
      <c r="E10302" t="str">
        <f t="shared" si="320"/>
        <v>Jan</v>
      </c>
      <c r="F10302" t="str">
        <f t="shared" si="321"/>
        <v>2013</v>
      </c>
    </row>
    <row r="10303" spans="1:6" x14ac:dyDescent="0.25">
      <c r="A10303" s="5" t="s">
        <v>250</v>
      </c>
      <c r="B10303" s="3" t="s">
        <v>237</v>
      </c>
      <c r="C10303" s="3" t="s">
        <v>29</v>
      </c>
      <c r="D10303" s="4">
        <v>320797.10695937218</v>
      </c>
      <c r="E10303" t="str">
        <f t="shared" si="320"/>
        <v>Feb</v>
      </c>
      <c r="F10303" t="str">
        <f t="shared" si="321"/>
        <v>2013</v>
      </c>
    </row>
    <row r="10304" spans="1:6" x14ac:dyDescent="0.25">
      <c r="A10304" s="5" t="s">
        <v>250</v>
      </c>
      <c r="B10304" s="3" t="s">
        <v>237</v>
      </c>
      <c r="C10304" s="3" t="s">
        <v>30</v>
      </c>
      <c r="D10304" s="4">
        <v>287184.35295483749</v>
      </c>
      <c r="E10304" t="str">
        <f t="shared" si="320"/>
        <v>Mar</v>
      </c>
      <c r="F10304" t="str">
        <f t="shared" si="321"/>
        <v>2013</v>
      </c>
    </row>
    <row r="10305" spans="1:6" x14ac:dyDescent="0.25">
      <c r="A10305" s="5" t="s">
        <v>250</v>
      </c>
      <c r="B10305" s="3" t="s">
        <v>237</v>
      </c>
      <c r="C10305" s="3" t="s">
        <v>31</v>
      </c>
      <c r="D10305" s="4">
        <v>290895.02417980932</v>
      </c>
      <c r="E10305" t="str">
        <f t="shared" si="320"/>
        <v>Apr</v>
      </c>
      <c r="F10305" t="str">
        <f t="shared" si="321"/>
        <v>2013</v>
      </c>
    </row>
    <row r="10306" spans="1:6" x14ac:dyDescent="0.25">
      <c r="A10306" s="5" t="s">
        <v>250</v>
      </c>
      <c r="B10306" s="3" t="s">
        <v>237</v>
      </c>
      <c r="C10306" s="3" t="s">
        <v>32</v>
      </c>
      <c r="D10306" s="4">
        <v>267485.09230625845</v>
      </c>
      <c r="E10306" t="str">
        <f t="shared" si="320"/>
        <v>May</v>
      </c>
      <c r="F10306" t="str">
        <f t="shared" si="321"/>
        <v>2013</v>
      </c>
    </row>
    <row r="10307" spans="1:6" x14ac:dyDescent="0.25">
      <c r="A10307" s="5" t="s">
        <v>250</v>
      </c>
      <c r="B10307" s="3" t="s">
        <v>237</v>
      </c>
      <c r="C10307" s="3" t="s">
        <v>33</v>
      </c>
      <c r="D10307" s="4">
        <v>242596.844980122</v>
      </c>
      <c r="E10307" t="str">
        <f t="shared" ref="E10307:E10370" si="322">MID(C10307,1,3)</f>
        <v>Jun</v>
      </c>
      <c r="F10307" t="str">
        <f t="shared" ref="F10307:F10370" si="323">MID(C10307,5,4)</f>
        <v>2013</v>
      </c>
    </row>
    <row r="10308" spans="1:6" x14ac:dyDescent="0.25">
      <c r="A10308" s="5" t="s">
        <v>250</v>
      </c>
      <c r="B10308" s="3" t="s">
        <v>237</v>
      </c>
      <c r="C10308" s="3" t="s">
        <v>34</v>
      </c>
      <c r="D10308" s="4">
        <v>241538.9665001111</v>
      </c>
      <c r="E10308" t="str">
        <f t="shared" si="322"/>
        <v>Jul</v>
      </c>
      <c r="F10308" t="str">
        <f t="shared" si="323"/>
        <v>2013</v>
      </c>
    </row>
    <row r="10309" spans="1:6" x14ac:dyDescent="0.25">
      <c r="A10309" s="5" t="s">
        <v>250</v>
      </c>
      <c r="B10309" s="3" t="s">
        <v>237</v>
      </c>
      <c r="C10309" s="3" t="s">
        <v>35</v>
      </c>
      <c r="D10309" s="4">
        <v>214965.11156712609</v>
      </c>
      <c r="E10309" t="str">
        <f t="shared" si="322"/>
        <v>Aug</v>
      </c>
      <c r="F10309" t="str">
        <f t="shared" si="323"/>
        <v>2013</v>
      </c>
    </row>
    <row r="10310" spans="1:6" x14ac:dyDescent="0.25">
      <c r="A10310" s="5" t="s">
        <v>250</v>
      </c>
      <c r="B10310" s="3" t="s">
        <v>237</v>
      </c>
      <c r="C10310" s="3" t="s">
        <v>36</v>
      </c>
      <c r="D10310" s="4">
        <v>188820.12013816577</v>
      </c>
      <c r="E10310" t="str">
        <f t="shared" si="322"/>
        <v>Sep</v>
      </c>
      <c r="F10310" t="str">
        <f t="shared" si="323"/>
        <v>2013</v>
      </c>
    </row>
    <row r="10311" spans="1:6" x14ac:dyDescent="0.25">
      <c r="A10311" s="5" t="s">
        <v>250</v>
      </c>
      <c r="B10311" s="3" t="s">
        <v>237</v>
      </c>
      <c r="C10311" s="3" t="s">
        <v>37</v>
      </c>
      <c r="D10311" s="4">
        <v>157578.44694366446</v>
      </c>
      <c r="E10311" t="str">
        <f t="shared" si="322"/>
        <v>Oct</v>
      </c>
      <c r="F10311" t="str">
        <f t="shared" si="323"/>
        <v>2013</v>
      </c>
    </row>
    <row r="10312" spans="1:6" x14ac:dyDescent="0.25">
      <c r="A10312" s="5" t="s">
        <v>250</v>
      </c>
      <c r="B10312" s="3" t="s">
        <v>237</v>
      </c>
      <c r="C10312" s="3" t="s">
        <v>38</v>
      </c>
      <c r="D10312" s="4">
        <v>154792.01265456955</v>
      </c>
      <c r="E10312" t="str">
        <f t="shared" si="322"/>
        <v>Nov</v>
      </c>
      <c r="F10312" t="str">
        <f t="shared" si="323"/>
        <v>2013</v>
      </c>
    </row>
    <row r="10313" spans="1:6" x14ac:dyDescent="0.25">
      <c r="A10313" s="5" t="s">
        <v>250</v>
      </c>
      <c r="B10313" s="3" t="s">
        <v>237</v>
      </c>
      <c r="C10313" s="3" t="s">
        <v>39</v>
      </c>
      <c r="D10313" s="4">
        <v>139721.53949733466</v>
      </c>
      <c r="E10313" t="str">
        <f t="shared" si="322"/>
        <v>Dec</v>
      </c>
      <c r="F10313" t="str">
        <f t="shared" si="323"/>
        <v>2013</v>
      </c>
    </row>
    <row r="10314" spans="1:6" x14ac:dyDescent="0.25">
      <c r="A10314" s="5" t="s">
        <v>250</v>
      </c>
      <c r="B10314" s="3" t="s">
        <v>237</v>
      </c>
      <c r="C10314" s="3" t="s">
        <v>40</v>
      </c>
      <c r="D10314" s="4">
        <v>130160.37874230937</v>
      </c>
      <c r="E10314" t="str">
        <f t="shared" si="322"/>
        <v>Jan</v>
      </c>
      <c r="F10314" t="str">
        <f t="shared" si="323"/>
        <v>2014</v>
      </c>
    </row>
    <row r="10315" spans="1:6" x14ac:dyDescent="0.25">
      <c r="A10315" s="5" t="s">
        <v>250</v>
      </c>
      <c r="B10315" s="3" t="s">
        <v>237</v>
      </c>
      <c r="C10315" s="3" t="s">
        <v>41</v>
      </c>
      <c r="D10315" s="4">
        <v>126762.59500591559</v>
      </c>
      <c r="E10315" t="str">
        <f t="shared" si="322"/>
        <v>Feb</v>
      </c>
      <c r="F10315" t="str">
        <f t="shared" si="323"/>
        <v>2014</v>
      </c>
    </row>
    <row r="10316" spans="1:6" x14ac:dyDescent="0.25">
      <c r="A10316" s="5" t="s">
        <v>250</v>
      </c>
      <c r="B10316" s="3" t="s">
        <v>237</v>
      </c>
      <c r="C10316" s="3" t="s">
        <v>42</v>
      </c>
      <c r="D10316" s="4">
        <v>122093.69302809627</v>
      </c>
      <c r="E10316" t="str">
        <f t="shared" si="322"/>
        <v>Mar</v>
      </c>
      <c r="F10316" t="str">
        <f t="shared" si="323"/>
        <v>2014</v>
      </c>
    </row>
    <row r="10317" spans="1:6" x14ac:dyDescent="0.25">
      <c r="A10317" s="5" t="s">
        <v>250</v>
      </c>
      <c r="B10317" s="3" t="s">
        <v>237</v>
      </c>
      <c r="C10317" s="3" t="s">
        <v>43</v>
      </c>
      <c r="D10317" s="4">
        <v>117194.71469883877</v>
      </c>
      <c r="E10317" t="str">
        <f t="shared" si="322"/>
        <v>Apr</v>
      </c>
      <c r="F10317" t="str">
        <f t="shared" si="323"/>
        <v>2014</v>
      </c>
    </row>
    <row r="10318" spans="1:6" x14ac:dyDescent="0.25">
      <c r="A10318" s="5" t="s">
        <v>250</v>
      </c>
      <c r="B10318" s="3" t="s">
        <v>237</v>
      </c>
      <c r="C10318" s="3" t="s">
        <v>44</v>
      </c>
      <c r="D10318" s="4">
        <v>112314.2744281764</v>
      </c>
      <c r="E10318" t="str">
        <f t="shared" si="322"/>
        <v>May</v>
      </c>
      <c r="F10318" t="str">
        <f t="shared" si="323"/>
        <v>2014</v>
      </c>
    </row>
    <row r="10319" spans="1:6" x14ac:dyDescent="0.25">
      <c r="A10319" s="5" t="s">
        <v>250</v>
      </c>
      <c r="B10319" s="3" t="s">
        <v>237</v>
      </c>
      <c r="C10319" s="3" t="s">
        <v>45</v>
      </c>
      <c r="D10319" s="4">
        <v>111267.9933942722</v>
      </c>
      <c r="E10319" t="str">
        <f t="shared" si="322"/>
        <v>Jun</v>
      </c>
      <c r="F10319" t="str">
        <f t="shared" si="323"/>
        <v>2014</v>
      </c>
    </row>
    <row r="10320" spans="1:6" x14ac:dyDescent="0.25">
      <c r="A10320" s="5" t="s">
        <v>250</v>
      </c>
      <c r="B10320" s="3" t="s">
        <v>237</v>
      </c>
      <c r="C10320" s="3" t="s">
        <v>46</v>
      </c>
      <c r="D10320" s="4">
        <v>108333.9768986432</v>
      </c>
      <c r="E10320" t="str">
        <f t="shared" si="322"/>
        <v>Jul</v>
      </c>
      <c r="F10320" t="str">
        <f t="shared" si="323"/>
        <v>2014</v>
      </c>
    </row>
    <row r="10321" spans="1:6" x14ac:dyDescent="0.25">
      <c r="A10321" s="5" t="s">
        <v>250</v>
      </c>
      <c r="B10321" s="3" t="s">
        <v>237</v>
      </c>
      <c r="C10321" s="3" t="s">
        <v>47</v>
      </c>
      <c r="D10321" s="4">
        <v>98381.515591239906</v>
      </c>
      <c r="E10321" t="str">
        <f t="shared" si="322"/>
        <v>Aug</v>
      </c>
      <c r="F10321" t="str">
        <f t="shared" si="323"/>
        <v>2014</v>
      </c>
    </row>
    <row r="10322" spans="1:6" x14ac:dyDescent="0.25">
      <c r="A10322" s="5" t="s">
        <v>250</v>
      </c>
      <c r="B10322" s="3" t="s">
        <v>237</v>
      </c>
      <c r="C10322" s="3" t="s">
        <v>48</v>
      </c>
      <c r="D10322" s="4">
        <v>92509.958233050478</v>
      </c>
      <c r="E10322" t="str">
        <f t="shared" si="322"/>
        <v>Sep</v>
      </c>
      <c r="F10322" t="str">
        <f t="shared" si="323"/>
        <v>2014</v>
      </c>
    </row>
    <row r="10323" spans="1:6" x14ac:dyDescent="0.25">
      <c r="A10323" s="5" t="s">
        <v>250</v>
      </c>
      <c r="B10323" s="3" t="s">
        <v>237</v>
      </c>
      <c r="C10323" s="3" t="s">
        <v>49</v>
      </c>
      <c r="D10323" s="4">
        <v>90799.09075947899</v>
      </c>
      <c r="E10323" t="str">
        <f t="shared" si="322"/>
        <v>Oct</v>
      </c>
      <c r="F10323" t="str">
        <f t="shared" si="323"/>
        <v>2014</v>
      </c>
    </row>
    <row r="10324" spans="1:6" x14ac:dyDescent="0.25">
      <c r="A10324" s="5" t="s">
        <v>250</v>
      </c>
      <c r="B10324" s="3" t="s">
        <v>237</v>
      </c>
      <c r="C10324" s="3" t="s">
        <v>50</v>
      </c>
      <c r="D10324" s="4">
        <v>89058.618674075435</v>
      </c>
      <c r="E10324" t="str">
        <f t="shared" si="322"/>
        <v>Nov</v>
      </c>
      <c r="F10324" t="str">
        <f t="shared" si="323"/>
        <v>2014</v>
      </c>
    </row>
    <row r="10325" spans="1:6" x14ac:dyDescent="0.25">
      <c r="A10325" s="5" t="s">
        <v>250</v>
      </c>
      <c r="B10325" s="3" t="s">
        <v>237</v>
      </c>
      <c r="C10325" s="3" t="s">
        <v>51</v>
      </c>
      <c r="D10325" s="4">
        <v>86658.068838027102</v>
      </c>
      <c r="E10325" t="str">
        <f t="shared" si="322"/>
        <v>Dec</v>
      </c>
      <c r="F10325" t="str">
        <f t="shared" si="323"/>
        <v>2014</v>
      </c>
    </row>
    <row r="10326" spans="1:6" x14ac:dyDescent="0.25">
      <c r="A10326" s="5" t="s">
        <v>250</v>
      </c>
      <c r="B10326" s="3" t="s">
        <v>237</v>
      </c>
      <c r="C10326" s="3" t="s">
        <v>52</v>
      </c>
      <c r="D10326" s="4">
        <v>86075.775098852551</v>
      </c>
      <c r="E10326" t="str">
        <f t="shared" si="322"/>
        <v>Jan</v>
      </c>
      <c r="F10326" t="str">
        <f t="shared" si="323"/>
        <v>2015</v>
      </c>
    </row>
    <row r="10327" spans="1:6" x14ac:dyDescent="0.25">
      <c r="A10327" s="5" t="s">
        <v>250</v>
      </c>
      <c r="B10327" s="3" t="s">
        <v>237</v>
      </c>
      <c r="C10327" s="3" t="s">
        <v>53</v>
      </c>
      <c r="D10327" s="4">
        <v>85542.567467863497</v>
      </c>
      <c r="E10327" t="str">
        <f t="shared" si="322"/>
        <v>Feb</v>
      </c>
      <c r="F10327" t="str">
        <f t="shared" si="323"/>
        <v>2015</v>
      </c>
    </row>
    <row r="10328" spans="1:6" x14ac:dyDescent="0.25">
      <c r="A10328" s="5" t="s">
        <v>250</v>
      </c>
      <c r="B10328" s="3" t="s">
        <v>237</v>
      </c>
      <c r="C10328" s="3" t="s">
        <v>54</v>
      </c>
      <c r="D10328" s="4">
        <v>83417.728787549422</v>
      </c>
      <c r="E10328" t="str">
        <f t="shared" si="322"/>
        <v>Mar</v>
      </c>
      <c r="F10328" t="str">
        <f t="shared" si="323"/>
        <v>2015</v>
      </c>
    </row>
    <row r="10329" spans="1:6" x14ac:dyDescent="0.25">
      <c r="A10329" s="5" t="s">
        <v>250</v>
      </c>
      <c r="B10329" s="3" t="s">
        <v>237</v>
      </c>
      <c r="C10329" s="3" t="s">
        <v>55</v>
      </c>
      <c r="D10329" s="4">
        <v>81202.644736712522</v>
      </c>
      <c r="E10329" t="str">
        <f t="shared" si="322"/>
        <v>Apr</v>
      </c>
      <c r="F10329" t="str">
        <f t="shared" si="323"/>
        <v>2015</v>
      </c>
    </row>
    <row r="10330" spans="1:6" x14ac:dyDescent="0.25">
      <c r="A10330" s="5" t="s">
        <v>250</v>
      </c>
      <c r="B10330" s="3" t="s">
        <v>237</v>
      </c>
      <c r="C10330" s="3" t="s">
        <v>56</v>
      </c>
      <c r="D10330" s="4">
        <v>79814.189961726515</v>
      </c>
      <c r="E10330" t="str">
        <f t="shared" si="322"/>
        <v>May</v>
      </c>
      <c r="F10330" t="str">
        <f t="shared" si="323"/>
        <v>2015</v>
      </c>
    </row>
    <row r="10331" spans="1:6" x14ac:dyDescent="0.25">
      <c r="A10331" s="5" t="s">
        <v>250</v>
      </c>
      <c r="B10331" s="3" t="s">
        <v>237</v>
      </c>
      <c r="C10331" s="3" t="s">
        <v>57</v>
      </c>
      <c r="D10331" s="4">
        <v>78454.364920448294</v>
      </c>
      <c r="E10331" t="str">
        <f t="shared" si="322"/>
        <v>Jun</v>
      </c>
      <c r="F10331" t="str">
        <f t="shared" si="323"/>
        <v>2015</v>
      </c>
    </row>
    <row r="10332" spans="1:6" x14ac:dyDescent="0.25">
      <c r="A10332" s="5" t="s">
        <v>250</v>
      </c>
      <c r="B10332" s="3" t="s">
        <v>237</v>
      </c>
      <c r="C10332" s="3" t="s">
        <v>58</v>
      </c>
      <c r="D10332" s="4">
        <v>76143.751764520202</v>
      </c>
      <c r="E10332" t="str">
        <f t="shared" si="322"/>
        <v>Jul</v>
      </c>
      <c r="F10332" t="str">
        <f t="shared" si="323"/>
        <v>2015</v>
      </c>
    </row>
    <row r="10333" spans="1:6" x14ac:dyDescent="0.25">
      <c r="A10333" s="5" t="s">
        <v>250</v>
      </c>
      <c r="B10333" s="3" t="s">
        <v>237</v>
      </c>
      <c r="C10333" s="3" t="s">
        <v>59</v>
      </c>
      <c r="D10333" s="4">
        <v>74958.124227369204</v>
      </c>
      <c r="E10333" t="str">
        <f t="shared" si="322"/>
        <v>Aug</v>
      </c>
      <c r="F10333" t="str">
        <f t="shared" si="323"/>
        <v>2015</v>
      </c>
    </row>
    <row r="10334" spans="1:6" x14ac:dyDescent="0.25">
      <c r="A10334" s="5" t="s">
        <v>250</v>
      </c>
      <c r="B10334" s="3" t="s">
        <v>237</v>
      </c>
      <c r="C10334" s="3" t="s">
        <v>60</v>
      </c>
      <c r="D10334" s="4">
        <v>73008.377418871838</v>
      </c>
      <c r="E10334" t="str">
        <f t="shared" si="322"/>
        <v>Sep</v>
      </c>
      <c r="F10334" t="str">
        <f t="shared" si="323"/>
        <v>2015</v>
      </c>
    </row>
    <row r="10335" spans="1:6" x14ac:dyDescent="0.25">
      <c r="A10335" s="5" t="s">
        <v>250</v>
      </c>
      <c r="B10335" s="3" t="s">
        <v>237</v>
      </c>
      <c r="C10335" s="3" t="s">
        <v>61</v>
      </c>
      <c r="D10335" s="4">
        <v>71617.035353971718</v>
      </c>
      <c r="E10335" t="str">
        <f t="shared" si="322"/>
        <v>Oct</v>
      </c>
      <c r="F10335" t="str">
        <f t="shared" si="323"/>
        <v>2015</v>
      </c>
    </row>
    <row r="10336" spans="1:6" x14ac:dyDescent="0.25">
      <c r="A10336" s="5" t="s">
        <v>250</v>
      </c>
      <c r="B10336" s="3" t="s">
        <v>237</v>
      </c>
      <c r="C10336" s="3" t="s">
        <v>62</v>
      </c>
      <c r="D10336" s="4">
        <v>70337.214112511734</v>
      </c>
      <c r="E10336" t="str">
        <f t="shared" si="322"/>
        <v>Nov</v>
      </c>
      <c r="F10336" t="str">
        <f t="shared" si="323"/>
        <v>2015</v>
      </c>
    </row>
    <row r="10337" spans="1:6" x14ac:dyDescent="0.25">
      <c r="A10337" s="5" t="s">
        <v>250</v>
      </c>
      <c r="B10337" s="3" t="s">
        <v>237</v>
      </c>
      <c r="C10337" s="3" t="s">
        <v>63</v>
      </c>
      <c r="D10337" s="4">
        <v>68461.556039702627</v>
      </c>
      <c r="E10337" t="str">
        <f t="shared" si="322"/>
        <v>Dec</v>
      </c>
      <c r="F10337" t="str">
        <f t="shared" si="323"/>
        <v>2015</v>
      </c>
    </row>
    <row r="10338" spans="1:6" x14ac:dyDescent="0.25">
      <c r="A10338" s="5" t="s">
        <v>250</v>
      </c>
      <c r="B10338" s="3" t="s">
        <v>237</v>
      </c>
      <c r="C10338" s="3" t="s">
        <v>64</v>
      </c>
      <c r="D10338" s="4">
        <v>66513.962506597003</v>
      </c>
      <c r="E10338" t="str">
        <f t="shared" si="322"/>
        <v>Jan</v>
      </c>
      <c r="F10338" t="str">
        <f t="shared" si="323"/>
        <v>2016</v>
      </c>
    </row>
    <row r="10339" spans="1:6" x14ac:dyDescent="0.25">
      <c r="A10339" s="5" t="s">
        <v>250</v>
      </c>
      <c r="B10339" s="3" t="s">
        <v>237</v>
      </c>
      <c r="C10339" s="3" t="s">
        <v>65</v>
      </c>
      <c r="D10339" s="4">
        <v>65226.188663986977</v>
      </c>
      <c r="E10339" t="str">
        <f t="shared" si="322"/>
        <v>Feb</v>
      </c>
      <c r="F10339" t="str">
        <f t="shared" si="323"/>
        <v>2016</v>
      </c>
    </row>
    <row r="10340" spans="1:6" x14ac:dyDescent="0.25">
      <c r="A10340" s="5" t="s">
        <v>250</v>
      </c>
      <c r="B10340" s="3" t="s">
        <v>237</v>
      </c>
      <c r="C10340" s="3" t="s">
        <v>66</v>
      </c>
      <c r="D10340" s="4">
        <v>63476.015821059067</v>
      </c>
      <c r="E10340" t="str">
        <f t="shared" si="322"/>
        <v>Mar</v>
      </c>
      <c r="F10340" t="str">
        <f t="shared" si="323"/>
        <v>2016</v>
      </c>
    </row>
    <row r="10341" spans="1:6" x14ac:dyDescent="0.25">
      <c r="A10341" s="5" t="s">
        <v>250</v>
      </c>
      <c r="B10341" s="3" t="s">
        <v>237</v>
      </c>
      <c r="C10341" s="3" t="s">
        <v>67</v>
      </c>
      <c r="D10341" s="4">
        <v>61806.538594082682</v>
      </c>
      <c r="E10341" t="str">
        <f t="shared" si="322"/>
        <v>Apr</v>
      </c>
      <c r="F10341" t="str">
        <f t="shared" si="323"/>
        <v>2016</v>
      </c>
    </row>
    <row r="10342" spans="1:6" x14ac:dyDescent="0.25">
      <c r="A10342" s="5" t="s">
        <v>250</v>
      </c>
      <c r="B10342" s="3" t="s">
        <v>237</v>
      </c>
      <c r="C10342" s="3" t="s">
        <v>68</v>
      </c>
      <c r="D10342" s="4">
        <v>60788.692676769206</v>
      </c>
      <c r="E10342" t="str">
        <f t="shared" si="322"/>
        <v>May</v>
      </c>
      <c r="F10342" t="str">
        <f t="shared" si="323"/>
        <v>2016</v>
      </c>
    </row>
    <row r="10343" spans="1:6" x14ac:dyDescent="0.25">
      <c r="A10343" s="5" t="s">
        <v>250</v>
      </c>
      <c r="B10343" s="3" t="s">
        <v>237</v>
      </c>
      <c r="C10343" s="3" t="s">
        <v>69</v>
      </c>
      <c r="D10343" s="4">
        <v>59648.854250816228</v>
      </c>
      <c r="E10343" t="str">
        <f t="shared" si="322"/>
        <v>Jun</v>
      </c>
      <c r="F10343" t="str">
        <f t="shared" si="323"/>
        <v>2016</v>
      </c>
    </row>
    <row r="10344" spans="1:6" x14ac:dyDescent="0.25">
      <c r="A10344" s="5" t="s">
        <v>250</v>
      </c>
      <c r="B10344" s="3" t="s">
        <v>237</v>
      </c>
      <c r="C10344" s="3" t="s">
        <v>70</v>
      </c>
      <c r="D10344" s="4">
        <v>57751.548165047425</v>
      </c>
      <c r="E10344" t="str">
        <f t="shared" si="322"/>
        <v>Jul</v>
      </c>
      <c r="F10344" t="str">
        <f t="shared" si="323"/>
        <v>2016</v>
      </c>
    </row>
    <row r="10345" spans="1:6" x14ac:dyDescent="0.25">
      <c r="A10345" s="5" t="s">
        <v>250</v>
      </c>
      <c r="B10345" s="3" t="s">
        <v>237</v>
      </c>
      <c r="C10345" s="3" t="s">
        <v>71</v>
      </c>
      <c r="D10345" s="4">
        <v>56792.501581696721</v>
      </c>
      <c r="E10345" t="str">
        <f t="shared" si="322"/>
        <v>Aug</v>
      </c>
      <c r="F10345" t="str">
        <f t="shared" si="323"/>
        <v>2016</v>
      </c>
    </row>
    <row r="10346" spans="1:6" x14ac:dyDescent="0.25">
      <c r="A10346" s="5" t="s">
        <v>250</v>
      </c>
      <c r="B10346" s="3" t="s">
        <v>237</v>
      </c>
      <c r="C10346" s="3" t="s">
        <v>72</v>
      </c>
      <c r="D10346" s="4">
        <v>55284.051673646434</v>
      </c>
      <c r="E10346" t="str">
        <f t="shared" si="322"/>
        <v>Sep</v>
      </c>
      <c r="F10346" t="str">
        <f t="shared" si="323"/>
        <v>2016</v>
      </c>
    </row>
    <row r="10347" spans="1:6" x14ac:dyDescent="0.25">
      <c r="A10347" s="5" t="s">
        <v>250</v>
      </c>
      <c r="B10347" s="3" t="s">
        <v>237</v>
      </c>
      <c r="C10347" s="3" t="s">
        <v>73</v>
      </c>
      <c r="D10347" s="4">
        <v>54287.436893744132</v>
      </c>
      <c r="E10347" t="str">
        <f t="shared" si="322"/>
        <v>Oct</v>
      </c>
      <c r="F10347" t="str">
        <f t="shared" si="323"/>
        <v>2016</v>
      </c>
    </row>
    <row r="10348" spans="1:6" x14ac:dyDescent="0.25">
      <c r="A10348" s="5" t="s">
        <v>250</v>
      </c>
      <c r="B10348" s="3" t="s">
        <v>237</v>
      </c>
      <c r="C10348" s="3" t="s">
        <v>74</v>
      </c>
      <c r="D10348" s="4">
        <v>53323.759510722499</v>
      </c>
      <c r="E10348" t="str">
        <f t="shared" si="322"/>
        <v>Nov</v>
      </c>
      <c r="F10348" t="str">
        <f t="shared" si="323"/>
        <v>2016</v>
      </c>
    </row>
    <row r="10349" spans="1:6" x14ac:dyDescent="0.25">
      <c r="A10349" s="5" t="s">
        <v>250</v>
      </c>
      <c r="B10349" s="3" t="s">
        <v>237</v>
      </c>
      <c r="C10349" s="3" t="s">
        <v>75</v>
      </c>
      <c r="D10349" s="4">
        <v>51931.098104144461</v>
      </c>
      <c r="E10349" t="str">
        <f t="shared" si="322"/>
        <v>Dec</v>
      </c>
      <c r="F10349" t="str">
        <f t="shared" si="323"/>
        <v>2016</v>
      </c>
    </row>
    <row r="10350" spans="1:6" x14ac:dyDescent="0.25">
      <c r="A10350" s="5" t="s">
        <v>250</v>
      </c>
      <c r="B10350" s="3" t="s">
        <v>237</v>
      </c>
      <c r="C10350" s="3" t="s">
        <v>76</v>
      </c>
      <c r="D10350" s="4">
        <v>49519.938900985493</v>
      </c>
      <c r="E10350" t="str">
        <f t="shared" si="322"/>
        <v>Jan</v>
      </c>
      <c r="F10350" t="str">
        <f t="shared" si="323"/>
        <v>2017</v>
      </c>
    </row>
    <row r="10351" spans="1:6" x14ac:dyDescent="0.25">
      <c r="A10351" s="5" t="s">
        <v>250</v>
      </c>
      <c r="B10351" s="3" t="s">
        <v>237</v>
      </c>
      <c r="C10351" s="3" t="s">
        <v>77</v>
      </c>
      <c r="D10351" s="4">
        <v>48868.664569604502</v>
      </c>
      <c r="E10351" t="str">
        <f t="shared" si="322"/>
        <v>Feb</v>
      </c>
      <c r="F10351" t="str">
        <f t="shared" si="323"/>
        <v>2017</v>
      </c>
    </row>
    <row r="10352" spans="1:6" x14ac:dyDescent="0.25">
      <c r="A10352" s="5" t="s">
        <v>250</v>
      </c>
      <c r="B10352" s="3" t="s">
        <v>237</v>
      </c>
      <c r="C10352" s="3" t="s">
        <v>78</v>
      </c>
      <c r="D10352" s="4">
        <v>47881.367956608636</v>
      </c>
      <c r="E10352" t="str">
        <f t="shared" si="322"/>
        <v>Mar</v>
      </c>
      <c r="F10352" t="str">
        <f t="shared" si="323"/>
        <v>2017</v>
      </c>
    </row>
    <row r="10353" spans="1:6" x14ac:dyDescent="0.25">
      <c r="A10353" s="5" t="s">
        <v>250</v>
      </c>
      <c r="B10353" s="3" t="s">
        <v>237</v>
      </c>
      <c r="C10353" s="3" t="s">
        <v>79</v>
      </c>
      <c r="D10353" s="4">
        <v>46857.536187553735</v>
      </c>
      <c r="E10353" t="str">
        <f t="shared" si="322"/>
        <v>Apr</v>
      </c>
      <c r="F10353" t="str">
        <f t="shared" si="323"/>
        <v>2017</v>
      </c>
    </row>
    <row r="10354" spans="1:6" x14ac:dyDescent="0.25">
      <c r="A10354" s="5" t="s">
        <v>250</v>
      </c>
      <c r="B10354" s="3" t="s">
        <v>237</v>
      </c>
      <c r="C10354" s="3" t="s">
        <v>80</v>
      </c>
      <c r="D10354" s="4">
        <v>46352.430202335396</v>
      </c>
      <c r="E10354" t="str">
        <f t="shared" si="322"/>
        <v>May</v>
      </c>
      <c r="F10354" t="str">
        <f t="shared" si="323"/>
        <v>2017</v>
      </c>
    </row>
    <row r="10355" spans="1:6" x14ac:dyDescent="0.25">
      <c r="A10355" s="5" t="s">
        <v>250</v>
      </c>
      <c r="B10355" s="3" t="s">
        <v>237</v>
      </c>
      <c r="C10355" s="3" t="s">
        <v>81</v>
      </c>
      <c r="D10355" s="4">
        <v>45680.321932343235</v>
      </c>
      <c r="E10355" t="str">
        <f t="shared" si="322"/>
        <v>Jun</v>
      </c>
      <c r="F10355" t="str">
        <f t="shared" si="323"/>
        <v>2017</v>
      </c>
    </row>
    <row r="10356" spans="1:6" x14ac:dyDescent="0.25">
      <c r="A10356" s="5" t="s">
        <v>250</v>
      </c>
      <c r="B10356" s="3" t="s">
        <v>237</v>
      </c>
      <c r="C10356" s="3" t="s">
        <v>82</v>
      </c>
      <c r="D10356" s="4">
        <v>44458.590200275663</v>
      </c>
      <c r="E10356" t="str">
        <f t="shared" si="322"/>
        <v>Jul</v>
      </c>
      <c r="F10356" t="str">
        <f t="shared" si="323"/>
        <v>2017</v>
      </c>
    </row>
    <row r="10357" spans="1:6" x14ac:dyDescent="0.25">
      <c r="A10357" s="5" t="s">
        <v>250</v>
      </c>
      <c r="B10357" s="3" t="s">
        <v>237</v>
      </c>
      <c r="C10357" s="3" t="s">
        <v>83</v>
      </c>
      <c r="D10357" s="4">
        <v>43890.002100744292</v>
      </c>
      <c r="E10357" t="str">
        <f t="shared" si="322"/>
        <v>Aug</v>
      </c>
      <c r="F10357" t="str">
        <f t="shared" si="323"/>
        <v>2017</v>
      </c>
    </row>
    <row r="10358" spans="1:6" x14ac:dyDescent="0.25">
      <c r="A10358" s="5" t="s">
        <v>250</v>
      </c>
      <c r="B10358" s="3" t="s">
        <v>237</v>
      </c>
      <c r="C10358" s="3" t="s">
        <v>84</v>
      </c>
      <c r="D10358" s="4">
        <v>42803.223796232007</v>
      </c>
      <c r="E10358" t="str">
        <f t="shared" si="322"/>
        <v>Sep</v>
      </c>
      <c r="F10358" t="str">
        <f t="shared" si="323"/>
        <v>2017</v>
      </c>
    </row>
    <row r="10359" spans="1:6" x14ac:dyDescent="0.25">
      <c r="A10359" s="5" t="s">
        <v>250</v>
      </c>
      <c r="B10359" s="3" t="s">
        <v>237</v>
      </c>
      <c r="C10359" s="3" t="s">
        <v>85</v>
      </c>
      <c r="D10359" s="4">
        <v>42065.595015071973</v>
      </c>
      <c r="E10359" t="str">
        <f t="shared" si="322"/>
        <v>Oct</v>
      </c>
      <c r="F10359" t="str">
        <f t="shared" si="323"/>
        <v>2017</v>
      </c>
    </row>
    <row r="10360" spans="1:6" x14ac:dyDescent="0.25">
      <c r="A10360" s="5" t="s">
        <v>250</v>
      </c>
      <c r="B10360" s="3" t="s">
        <v>237</v>
      </c>
      <c r="C10360" s="3" t="s">
        <v>86</v>
      </c>
      <c r="D10360" s="4">
        <v>41421.691722170348</v>
      </c>
      <c r="E10360" t="str">
        <f t="shared" si="322"/>
        <v>Nov</v>
      </c>
      <c r="F10360" t="str">
        <f t="shared" si="323"/>
        <v>2017</v>
      </c>
    </row>
    <row r="10361" spans="1:6" x14ac:dyDescent="0.25">
      <c r="A10361" s="5" t="s">
        <v>250</v>
      </c>
      <c r="B10361" s="3" t="s">
        <v>237</v>
      </c>
      <c r="C10361" s="3" t="s">
        <v>87</v>
      </c>
      <c r="D10361" s="4">
        <v>40336.59670847583</v>
      </c>
      <c r="E10361" t="str">
        <f t="shared" si="322"/>
        <v>Dec</v>
      </c>
      <c r="F10361" t="str">
        <f t="shared" si="323"/>
        <v>2017</v>
      </c>
    </row>
    <row r="10362" spans="1:6" x14ac:dyDescent="0.25">
      <c r="A10362" s="5" t="s">
        <v>250</v>
      </c>
      <c r="B10362" s="3" t="s">
        <v>237</v>
      </c>
      <c r="C10362" s="3" t="s">
        <v>88</v>
      </c>
      <c r="D10362" s="4">
        <v>39161.350195349878</v>
      </c>
      <c r="E10362" t="str">
        <f t="shared" si="322"/>
        <v>Jan</v>
      </c>
      <c r="F10362" t="str">
        <f t="shared" si="323"/>
        <v>2018</v>
      </c>
    </row>
    <row r="10363" spans="1:6" x14ac:dyDescent="0.25">
      <c r="A10363" s="5" t="s">
        <v>250</v>
      </c>
      <c r="B10363" s="3" t="s">
        <v>237</v>
      </c>
      <c r="C10363" s="3" t="s">
        <v>89</v>
      </c>
      <c r="D10363" s="4">
        <v>38687.637107981362</v>
      </c>
      <c r="E10363" t="str">
        <f t="shared" si="322"/>
        <v>Feb</v>
      </c>
      <c r="F10363" t="str">
        <f t="shared" si="323"/>
        <v>2018</v>
      </c>
    </row>
    <row r="10364" spans="1:6" x14ac:dyDescent="0.25">
      <c r="A10364" s="5" t="s">
        <v>250</v>
      </c>
      <c r="B10364" s="3" t="s">
        <v>237</v>
      </c>
      <c r="C10364" s="3" t="s">
        <v>90</v>
      </c>
      <c r="D10364" s="4">
        <v>37888.767683126731</v>
      </c>
      <c r="E10364" t="str">
        <f t="shared" si="322"/>
        <v>Mar</v>
      </c>
      <c r="F10364" t="str">
        <f t="shared" si="323"/>
        <v>2018</v>
      </c>
    </row>
    <row r="10365" spans="1:6" x14ac:dyDescent="0.25">
      <c r="A10365" s="5" t="s">
        <v>250</v>
      </c>
      <c r="B10365" s="3" t="s">
        <v>237</v>
      </c>
      <c r="C10365" s="3" t="s">
        <v>91</v>
      </c>
      <c r="D10365" s="4">
        <v>37116.169291690429</v>
      </c>
      <c r="E10365" t="str">
        <f t="shared" si="322"/>
        <v>Apr</v>
      </c>
      <c r="F10365" t="str">
        <f t="shared" si="323"/>
        <v>2018</v>
      </c>
    </row>
    <row r="10366" spans="1:6" x14ac:dyDescent="0.25">
      <c r="A10366" s="5" t="s">
        <v>250</v>
      </c>
      <c r="B10366" s="3" t="s">
        <v>237</v>
      </c>
      <c r="C10366" s="3" t="s">
        <v>92</v>
      </c>
      <c r="D10366" s="4">
        <v>36759.561120622311</v>
      </c>
      <c r="E10366" t="str">
        <f t="shared" si="322"/>
        <v>May</v>
      </c>
      <c r="F10366" t="str">
        <f t="shared" si="323"/>
        <v>2018</v>
      </c>
    </row>
    <row r="10367" spans="1:6" x14ac:dyDescent="0.25">
      <c r="A10367" s="5" t="s">
        <v>250</v>
      </c>
      <c r="B10367" s="3" t="s">
        <v>237</v>
      </c>
      <c r="C10367" s="3" t="s">
        <v>93</v>
      </c>
      <c r="D10367" s="4">
        <v>36197.44088052083</v>
      </c>
      <c r="E10367" t="str">
        <f t="shared" si="322"/>
        <v>Jun</v>
      </c>
      <c r="F10367" t="str">
        <f t="shared" si="323"/>
        <v>2018</v>
      </c>
    </row>
    <row r="10368" spans="1:6" x14ac:dyDescent="0.25">
      <c r="A10368" s="5" t="s">
        <v>250</v>
      </c>
      <c r="B10368" s="3" t="s">
        <v>237</v>
      </c>
      <c r="C10368" s="3" t="s">
        <v>94</v>
      </c>
      <c r="D10368" s="4">
        <v>35283.936297837754</v>
      </c>
      <c r="E10368" t="str">
        <f t="shared" si="322"/>
        <v>Jul</v>
      </c>
      <c r="F10368" t="str">
        <f t="shared" si="323"/>
        <v>2018</v>
      </c>
    </row>
    <row r="10369" spans="1:6" x14ac:dyDescent="0.25">
      <c r="A10369" s="5" t="s">
        <v>250</v>
      </c>
      <c r="B10369" s="3" t="s">
        <v>237</v>
      </c>
      <c r="C10369" s="3" t="s">
        <v>95</v>
      </c>
      <c r="D10369" s="4">
        <v>34841.472807199156</v>
      </c>
      <c r="E10369" t="str">
        <f t="shared" si="322"/>
        <v>Aug</v>
      </c>
      <c r="F10369" t="str">
        <f t="shared" si="323"/>
        <v>2018</v>
      </c>
    </row>
    <row r="10370" spans="1:6" x14ac:dyDescent="0.25">
      <c r="A10370" s="5" t="s">
        <v>250</v>
      </c>
      <c r="B10370" s="3" t="s">
        <v>237</v>
      </c>
      <c r="C10370" s="3" t="s">
        <v>96</v>
      </c>
      <c r="D10370" s="4">
        <v>34015.181077564324</v>
      </c>
      <c r="E10370" t="str">
        <f t="shared" si="322"/>
        <v>Sep</v>
      </c>
      <c r="F10370" t="str">
        <f t="shared" si="323"/>
        <v>2018</v>
      </c>
    </row>
    <row r="10371" spans="1:6" x14ac:dyDescent="0.25">
      <c r="A10371" s="5" t="s">
        <v>250</v>
      </c>
      <c r="B10371" s="3" t="s">
        <v>237</v>
      </c>
      <c r="C10371" s="3" t="s">
        <v>97</v>
      </c>
      <c r="D10371" s="4">
        <v>33457.175139306361</v>
      </c>
      <c r="E10371" t="str">
        <f t="shared" ref="E10371:E10434" si="324">MID(C10371,1,3)</f>
        <v>Oct</v>
      </c>
      <c r="F10371" t="str">
        <f t="shared" ref="F10371:F10434" si="325">MID(C10371,5,4)</f>
        <v>2018</v>
      </c>
    </row>
    <row r="10372" spans="1:6" x14ac:dyDescent="0.25">
      <c r="A10372" s="5" t="s">
        <v>250</v>
      </c>
      <c r="B10372" s="3" t="s">
        <v>237</v>
      </c>
      <c r="C10372" s="3" t="s">
        <v>98</v>
      </c>
      <c r="D10372" s="4">
        <v>32979.581816808663</v>
      </c>
      <c r="E10372" t="str">
        <f t="shared" si="324"/>
        <v>Nov</v>
      </c>
      <c r="F10372" t="str">
        <f t="shared" si="325"/>
        <v>2018</v>
      </c>
    </row>
    <row r="10373" spans="1:6" x14ac:dyDescent="0.25">
      <c r="A10373" s="5" t="s">
        <v>250</v>
      </c>
      <c r="B10373" s="3" t="s">
        <v>237</v>
      </c>
      <c r="C10373" s="3" t="s">
        <v>99</v>
      </c>
      <c r="D10373" s="4">
        <v>32139.695852466768</v>
      </c>
      <c r="E10373" t="str">
        <f t="shared" si="324"/>
        <v>Dec</v>
      </c>
      <c r="F10373" t="str">
        <f t="shared" si="325"/>
        <v>2018</v>
      </c>
    </row>
    <row r="10374" spans="1:6" x14ac:dyDescent="0.25">
      <c r="A10374" s="5" t="s">
        <v>250</v>
      </c>
      <c r="B10374" s="3" t="s">
        <v>237</v>
      </c>
      <c r="C10374" s="3" t="s">
        <v>100</v>
      </c>
      <c r="D10374" s="4">
        <v>31136.441952939706</v>
      </c>
      <c r="E10374" t="str">
        <f t="shared" si="324"/>
        <v>Jan</v>
      </c>
      <c r="F10374" t="str">
        <f t="shared" si="325"/>
        <v>2019</v>
      </c>
    </row>
    <row r="10375" spans="1:6" x14ac:dyDescent="0.25">
      <c r="A10375" s="5" t="s">
        <v>250</v>
      </c>
      <c r="B10375" s="3" t="s">
        <v>237</v>
      </c>
      <c r="C10375" s="3" t="s">
        <v>101</v>
      </c>
      <c r="D10375" s="4">
        <v>30808.54746735956</v>
      </c>
      <c r="E10375" t="str">
        <f t="shared" si="324"/>
        <v>Feb</v>
      </c>
      <c r="F10375" t="str">
        <f t="shared" si="325"/>
        <v>2019</v>
      </c>
    </row>
    <row r="10376" spans="1:6" x14ac:dyDescent="0.25">
      <c r="A10376" s="5" t="s">
        <v>250</v>
      </c>
      <c r="B10376" s="3" t="s">
        <v>237</v>
      </c>
      <c r="C10376" s="3" t="s">
        <v>102</v>
      </c>
      <c r="D10376" s="4">
        <v>30145.57661001266</v>
      </c>
      <c r="E10376" t="str">
        <f t="shared" si="324"/>
        <v>Mar</v>
      </c>
      <c r="F10376" t="str">
        <f t="shared" si="325"/>
        <v>2019</v>
      </c>
    </row>
    <row r="10377" spans="1:6" x14ac:dyDescent="0.25">
      <c r="A10377" s="5" t="s">
        <v>250</v>
      </c>
      <c r="B10377" s="3" t="s">
        <v>237</v>
      </c>
      <c r="C10377" s="3" t="s">
        <v>103</v>
      </c>
      <c r="D10377" s="4">
        <v>29593.998944000414</v>
      </c>
      <c r="E10377" t="str">
        <f t="shared" si="324"/>
        <v>Apr</v>
      </c>
      <c r="F10377" t="str">
        <f t="shared" si="325"/>
        <v>2019</v>
      </c>
    </row>
    <row r="10378" spans="1:6" x14ac:dyDescent="0.25">
      <c r="A10378" s="5" t="s">
        <v>250</v>
      </c>
      <c r="B10378" s="3" t="s">
        <v>237</v>
      </c>
      <c r="C10378" s="3" t="s">
        <v>104</v>
      </c>
      <c r="D10378" s="4">
        <v>29367.337112409223</v>
      </c>
      <c r="E10378" t="str">
        <f t="shared" si="324"/>
        <v>May</v>
      </c>
      <c r="F10378" t="str">
        <f t="shared" si="325"/>
        <v>2019</v>
      </c>
    </row>
    <row r="10379" spans="1:6" x14ac:dyDescent="0.25">
      <c r="A10379" s="5" t="s">
        <v>250</v>
      </c>
      <c r="B10379" s="3" t="s">
        <v>237</v>
      </c>
      <c r="C10379" s="3" t="s">
        <v>105</v>
      </c>
      <c r="D10379" s="4">
        <v>28870.020968931713</v>
      </c>
      <c r="E10379" t="str">
        <f t="shared" si="324"/>
        <v>Jun</v>
      </c>
      <c r="F10379" t="str">
        <f t="shared" si="325"/>
        <v>2019</v>
      </c>
    </row>
    <row r="10380" spans="1:6" x14ac:dyDescent="0.25">
      <c r="A10380" s="5" t="s">
        <v>250</v>
      </c>
      <c r="B10380" s="3" t="s">
        <v>237</v>
      </c>
      <c r="C10380" s="3" t="s">
        <v>106</v>
      </c>
      <c r="D10380" s="4">
        <v>28232.124246694177</v>
      </c>
      <c r="E10380" t="str">
        <f t="shared" si="324"/>
        <v>Jul</v>
      </c>
      <c r="F10380" t="str">
        <f t="shared" si="325"/>
        <v>2019</v>
      </c>
    </row>
    <row r="10381" spans="1:6" x14ac:dyDescent="0.25">
      <c r="A10381" s="5" t="s">
        <v>250</v>
      </c>
      <c r="B10381" s="3" t="s">
        <v>237</v>
      </c>
      <c r="C10381" s="3" t="s">
        <v>107</v>
      </c>
      <c r="D10381" s="4">
        <v>27878.149154347317</v>
      </c>
      <c r="E10381" t="str">
        <f t="shared" si="324"/>
        <v>Aug</v>
      </c>
      <c r="F10381" t="str">
        <f t="shared" si="325"/>
        <v>2019</v>
      </c>
    </row>
    <row r="10382" spans="1:6" x14ac:dyDescent="0.25">
      <c r="A10382" s="5" t="s">
        <v>250</v>
      </c>
      <c r="B10382" s="3" t="s">
        <v>237</v>
      </c>
      <c r="C10382" s="3" t="s">
        <v>108</v>
      </c>
      <c r="D10382" s="4">
        <v>27268.118987920712</v>
      </c>
      <c r="E10382" t="str">
        <f t="shared" si="324"/>
        <v>Sep</v>
      </c>
      <c r="F10382" t="str">
        <f t="shared" si="325"/>
        <v>2019</v>
      </c>
    </row>
    <row r="10383" spans="1:6" x14ac:dyDescent="0.25">
      <c r="A10383" s="5" t="s">
        <v>250</v>
      </c>
      <c r="B10383" s="3" t="s">
        <v>237</v>
      </c>
      <c r="C10383" s="3" t="s">
        <v>109</v>
      </c>
      <c r="D10383" s="4">
        <v>26852.564691104642</v>
      </c>
      <c r="E10383" t="str">
        <f t="shared" si="324"/>
        <v>Oct</v>
      </c>
      <c r="F10383" t="str">
        <f t="shared" si="325"/>
        <v>2019</v>
      </c>
    </row>
    <row r="10384" spans="1:6" x14ac:dyDescent="0.25">
      <c r="A10384" s="5" t="s">
        <v>250</v>
      </c>
      <c r="B10384" s="3" t="s">
        <v>237</v>
      </c>
      <c r="C10384" s="3" t="s">
        <v>110</v>
      </c>
      <c r="D10384" s="4">
        <v>26506.288585072747</v>
      </c>
      <c r="E10384" t="str">
        <f t="shared" si="324"/>
        <v>Nov</v>
      </c>
      <c r="F10384" t="str">
        <f t="shared" si="325"/>
        <v>2019</v>
      </c>
    </row>
    <row r="10385" spans="1:6" x14ac:dyDescent="0.25">
      <c r="A10385" s="5" t="s">
        <v>250</v>
      </c>
      <c r="B10385" s="3" t="s">
        <v>237</v>
      </c>
      <c r="C10385" s="3" t="s">
        <v>111</v>
      </c>
      <c r="D10385" s="4">
        <v>25827.774604979193</v>
      </c>
      <c r="E10385" t="str">
        <f t="shared" si="324"/>
        <v>Dec</v>
      </c>
      <c r="F10385" t="str">
        <f t="shared" si="325"/>
        <v>2019</v>
      </c>
    </row>
    <row r="10386" spans="1:6" x14ac:dyDescent="0.25">
      <c r="A10386" s="5" t="s">
        <v>250</v>
      </c>
      <c r="B10386" s="3" t="s">
        <v>237</v>
      </c>
      <c r="C10386" s="3" t="s">
        <v>112</v>
      </c>
      <c r="D10386" s="4">
        <v>25196.131518738315</v>
      </c>
      <c r="E10386" t="str">
        <f t="shared" si="324"/>
        <v>Jan</v>
      </c>
      <c r="F10386" t="str">
        <f t="shared" si="325"/>
        <v>2020</v>
      </c>
    </row>
    <row r="10387" spans="1:6" x14ac:dyDescent="0.25">
      <c r="A10387" s="5" t="s">
        <v>250</v>
      </c>
      <c r="B10387" s="3" t="s">
        <v>237</v>
      </c>
      <c r="C10387" s="3" t="s">
        <v>113</v>
      </c>
      <c r="D10387" s="4">
        <v>24973.916903592253</v>
      </c>
      <c r="E10387" t="str">
        <f t="shared" si="324"/>
        <v>Feb</v>
      </c>
      <c r="F10387" t="str">
        <f t="shared" si="325"/>
        <v>2020</v>
      </c>
    </row>
    <row r="10388" spans="1:6" x14ac:dyDescent="0.25">
      <c r="A10388" s="5" t="s">
        <v>250</v>
      </c>
      <c r="B10388" s="3" t="s">
        <v>237</v>
      </c>
      <c r="C10388" s="3" t="s">
        <v>114</v>
      </c>
      <c r="D10388" s="4">
        <v>24429.624095380892</v>
      </c>
      <c r="E10388" t="str">
        <f t="shared" si="324"/>
        <v>Mar</v>
      </c>
      <c r="F10388" t="str">
        <f t="shared" si="325"/>
        <v>2020</v>
      </c>
    </row>
    <row r="10389" spans="1:6" x14ac:dyDescent="0.25">
      <c r="A10389" s="5" t="s">
        <v>250</v>
      </c>
      <c r="B10389" s="3" t="s">
        <v>237</v>
      </c>
      <c r="C10389" s="3" t="s">
        <v>115</v>
      </c>
      <c r="D10389" s="4">
        <v>24016.937820860934</v>
      </c>
      <c r="E10389" t="str">
        <f t="shared" si="324"/>
        <v>Apr</v>
      </c>
      <c r="F10389" t="str">
        <f t="shared" si="325"/>
        <v>2020</v>
      </c>
    </row>
    <row r="10390" spans="1:6" x14ac:dyDescent="0.25">
      <c r="A10390" s="5" t="s">
        <v>250</v>
      </c>
      <c r="B10390" s="3" t="s">
        <v>237</v>
      </c>
      <c r="C10390" s="3" t="s">
        <v>116</v>
      </c>
      <c r="D10390" s="4">
        <v>23869.055227414006</v>
      </c>
      <c r="E10390" t="str">
        <f t="shared" si="324"/>
        <v>May</v>
      </c>
      <c r="F10390" t="str">
        <f t="shared" si="325"/>
        <v>2020</v>
      </c>
    </row>
    <row r="10391" spans="1:6" x14ac:dyDescent="0.25">
      <c r="A10391" s="5" t="s">
        <v>250</v>
      </c>
      <c r="B10391" s="3" t="s">
        <v>237</v>
      </c>
      <c r="C10391" s="3" t="s">
        <v>117</v>
      </c>
      <c r="D10391" s="4">
        <v>23434.537352893189</v>
      </c>
      <c r="E10391" t="str">
        <f t="shared" si="324"/>
        <v>Jun</v>
      </c>
      <c r="F10391" t="str">
        <f t="shared" si="325"/>
        <v>2020</v>
      </c>
    </row>
    <row r="10392" spans="1:6" x14ac:dyDescent="0.25">
      <c r="A10392" s="5" t="s">
        <v>250</v>
      </c>
      <c r="B10392" s="3" t="s">
        <v>237</v>
      </c>
      <c r="C10392" s="3" t="s">
        <v>118</v>
      </c>
      <c r="D10392" s="4">
        <v>22960.054223061081</v>
      </c>
      <c r="E10392" t="str">
        <f t="shared" si="324"/>
        <v>Jul</v>
      </c>
      <c r="F10392" t="str">
        <f t="shared" si="325"/>
        <v>2020</v>
      </c>
    </row>
    <row r="10393" spans="1:6" x14ac:dyDescent="0.25">
      <c r="A10393" s="5" t="s">
        <v>250</v>
      </c>
      <c r="B10393" s="3" t="s">
        <v>237</v>
      </c>
      <c r="C10393" s="3" t="s">
        <v>119</v>
      </c>
      <c r="D10393" s="4">
        <v>22659.036716124669</v>
      </c>
      <c r="E10393" t="str">
        <f t="shared" si="324"/>
        <v>Aug</v>
      </c>
      <c r="F10393" t="str">
        <f t="shared" si="325"/>
        <v>2020</v>
      </c>
    </row>
    <row r="10394" spans="1:6" x14ac:dyDescent="0.25">
      <c r="A10394" s="5" t="s">
        <v>250</v>
      </c>
      <c r="B10394" s="3" t="s">
        <v>237</v>
      </c>
      <c r="C10394" s="3" t="s">
        <v>120</v>
      </c>
      <c r="D10394" s="4">
        <v>22138.004012577207</v>
      </c>
      <c r="E10394" t="str">
        <f t="shared" si="324"/>
        <v>Sep</v>
      </c>
      <c r="F10394" t="str">
        <f t="shared" si="325"/>
        <v>2020</v>
      </c>
    </row>
    <row r="10395" spans="1:6" x14ac:dyDescent="0.25">
      <c r="A10395" s="5" t="s">
        <v>250</v>
      </c>
      <c r="B10395" s="3" t="s">
        <v>237</v>
      </c>
      <c r="C10395" s="3" t="s">
        <v>121</v>
      </c>
      <c r="D10395" s="4">
        <v>21793.816393254823</v>
      </c>
      <c r="E10395" t="str">
        <f t="shared" si="324"/>
        <v>Oct</v>
      </c>
      <c r="F10395" t="str">
        <f t="shared" si="325"/>
        <v>2020</v>
      </c>
    </row>
    <row r="10396" spans="1:6" x14ac:dyDescent="0.25">
      <c r="A10396" s="5" t="s">
        <v>250</v>
      </c>
      <c r="B10396" s="3" t="s">
        <v>237</v>
      </c>
      <c r="C10396" s="3" t="s">
        <v>122</v>
      </c>
      <c r="D10396" s="4">
        <v>21459.145983885664</v>
      </c>
      <c r="E10396" t="str">
        <f t="shared" si="324"/>
        <v>Nov</v>
      </c>
      <c r="F10396" t="str">
        <f t="shared" si="325"/>
        <v>2020</v>
      </c>
    </row>
    <row r="10397" spans="1:6" x14ac:dyDescent="0.25">
      <c r="A10397" s="5" t="s">
        <v>250</v>
      </c>
      <c r="B10397" s="3" t="s">
        <v>237</v>
      </c>
      <c r="C10397" s="3" t="s">
        <v>123</v>
      </c>
      <c r="D10397" s="4">
        <v>21079.129458574469</v>
      </c>
      <c r="E10397" t="str">
        <f t="shared" si="324"/>
        <v>Dec</v>
      </c>
      <c r="F10397" t="str">
        <f t="shared" si="325"/>
        <v>2020</v>
      </c>
    </row>
    <row r="10398" spans="1:6" x14ac:dyDescent="0.25">
      <c r="A10398" s="5" t="s">
        <v>250</v>
      </c>
      <c r="B10398" s="3" t="s">
        <v>237</v>
      </c>
      <c r="C10398" s="3" t="s">
        <v>124</v>
      </c>
      <c r="D10398" s="4">
        <v>16949.19675368314</v>
      </c>
      <c r="E10398" t="str">
        <f t="shared" si="324"/>
        <v>Jan</v>
      </c>
      <c r="F10398" t="str">
        <f t="shared" si="325"/>
        <v>2021</v>
      </c>
    </row>
    <row r="10399" spans="1:6" x14ac:dyDescent="0.25">
      <c r="A10399" s="5" t="s">
        <v>250</v>
      </c>
      <c r="B10399" s="3" t="s">
        <v>237</v>
      </c>
      <c r="C10399" s="3" t="s">
        <v>125</v>
      </c>
      <c r="D10399" s="4">
        <v>16602.417705817388</v>
      </c>
      <c r="E10399" t="str">
        <f t="shared" si="324"/>
        <v>Feb</v>
      </c>
      <c r="F10399" t="str">
        <f t="shared" si="325"/>
        <v>2021</v>
      </c>
    </row>
    <row r="10400" spans="1:6" x14ac:dyDescent="0.25">
      <c r="A10400" s="5" t="s">
        <v>250</v>
      </c>
      <c r="B10400" s="3" t="s">
        <v>237</v>
      </c>
      <c r="C10400" s="3" t="s">
        <v>126</v>
      </c>
      <c r="D10400" s="4">
        <v>16281.446704464906</v>
      </c>
      <c r="E10400" t="str">
        <f t="shared" si="324"/>
        <v>Mar</v>
      </c>
      <c r="F10400" t="str">
        <f t="shared" si="325"/>
        <v>2021</v>
      </c>
    </row>
    <row r="10401" spans="1:6" x14ac:dyDescent="0.25">
      <c r="A10401" s="5" t="s">
        <v>250</v>
      </c>
      <c r="B10401" s="3" t="s">
        <v>237</v>
      </c>
      <c r="C10401" s="3" t="s">
        <v>127</v>
      </c>
      <c r="D10401" s="4">
        <v>15965.407418945926</v>
      </c>
      <c r="E10401" t="str">
        <f t="shared" si="324"/>
        <v>Apr</v>
      </c>
      <c r="F10401" t="str">
        <f t="shared" si="325"/>
        <v>2021</v>
      </c>
    </row>
    <row r="10402" spans="1:6" x14ac:dyDescent="0.25">
      <c r="A10402" s="5" t="s">
        <v>250</v>
      </c>
      <c r="B10402" s="3" t="s">
        <v>237</v>
      </c>
      <c r="C10402" s="3" t="s">
        <v>128</v>
      </c>
      <c r="D10402" s="4">
        <v>15690.353987084243</v>
      </c>
      <c r="E10402" t="str">
        <f t="shared" si="324"/>
        <v>May</v>
      </c>
      <c r="F10402" t="str">
        <f t="shared" si="325"/>
        <v>2021</v>
      </c>
    </row>
    <row r="10403" spans="1:6" x14ac:dyDescent="0.25">
      <c r="A10403" s="5" t="s">
        <v>250</v>
      </c>
      <c r="B10403" s="3" t="s">
        <v>237</v>
      </c>
      <c r="C10403" s="3" t="s">
        <v>129</v>
      </c>
      <c r="D10403" s="4">
        <v>15472.914464379797</v>
      </c>
      <c r="E10403" t="str">
        <f t="shared" si="324"/>
        <v>Jun</v>
      </c>
      <c r="F10403" t="str">
        <f t="shared" si="325"/>
        <v>2021</v>
      </c>
    </row>
    <row r="10404" spans="1:6" x14ac:dyDescent="0.25">
      <c r="A10404" s="5" t="s">
        <v>250</v>
      </c>
      <c r="B10404" s="3" t="s">
        <v>237</v>
      </c>
      <c r="C10404" s="3" t="s">
        <v>130</v>
      </c>
      <c r="D10404" s="4">
        <v>15210.410633937787</v>
      </c>
      <c r="E10404" t="str">
        <f t="shared" si="324"/>
        <v>Jul</v>
      </c>
      <c r="F10404" t="str">
        <f t="shared" si="325"/>
        <v>2021</v>
      </c>
    </row>
    <row r="10405" spans="1:6" x14ac:dyDescent="0.25">
      <c r="A10405" s="5" t="s">
        <v>250</v>
      </c>
      <c r="B10405" s="3" t="s">
        <v>237</v>
      </c>
      <c r="C10405" s="3" t="s">
        <v>131</v>
      </c>
      <c r="D10405" s="4">
        <v>14940.27182974079</v>
      </c>
      <c r="E10405" t="str">
        <f t="shared" si="324"/>
        <v>Aug</v>
      </c>
      <c r="F10405" t="str">
        <f t="shared" si="325"/>
        <v>2021</v>
      </c>
    </row>
    <row r="10406" spans="1:6" x14ac:dyDescent="0.25">
      <c r="A10406" s="5" t="s">
        <v>250</v>
      </c>
      <c r="B10406" s="3" t="s">
        <v>237</v>
      </c>
      <c r="C10406" s="3" t="s">
        <v>132</v>
      </c>
      <c r="D10406" s="4">
        <v>14671.662517900122</v>
      </c>
      <c r="E10406" t="str">
        <f t="shared" si="324"/>
        <v>Sep</v>
      </c>
      <c r="F10406" t="str">
        <f t="shared" si="325"/>
        <v>2021</v>
      </c>
    </row>
    <row r="10407" spans="1:6" x14ac:dyDescent="0.25">
      <c r="A10407" s="5" t="s">
        <v>250</v>
      </c>
      <c r="B10407" s="3" t="s">
        <v>237</v>
      </c>
      <c r="C10407" s="3" t="s">
        <v>133</v>
      </c>
      <c r="D10407" s="4">
        <v>14413.243376431517</v>
      </c>
      <c r="E10407" t="str">
        <f t="shared" si="324"/>
        <v>Oct</v>
      </c>
      <c r="F10407" t="str">
        <f t="shared" si="325"/>
        <v>2021</v>
      </c>
    </row>
    <row r="10408" spans="1:6" x14ac:dyDescent="0.25">
      <c r="A10408" s="5" t="s">
        <v>250</v>
      </c>
      <c r="B10408" s="3" t="s">
        <v>237</v>
      </c>
      <c r="C10408" s="3" t="s">
        <v>134</v>
      </c>
      <c r="D10408" s="4">
        <v>14161.722853049112</v>
      </c>
      <c r="E10408" t="str">
        <f t="shared" si="324"/>
        <v>Nov</v>
      </c>
      <c r="F10408" t="str">
        <f t="shared" si="325"/>
        <v>2021</v>
      </c>
    </row>
    <row r="10409" spans="1:6" x14ac:dyDescent="0.25">
      <c r="A10409" s="5" t="s">
        <v>250</v>
      </c>
      <c r="B10409" s="3" t="s">
        <v>237</v>
      </c>
      <c r="C10409" s="3" t="s">
        <v>135</v>
      </c>
      <c r="D10409" s="4">
        <v>13895.92860693986</v>
      </c>
      <c r="E10409" t="str">
        <f t="shared" si="324"/>
        <v>Dec</v>
      </c>
      <c r="F10409" t="str">
        <f t="shared" si="325"/>
        <v>2021</v>
      </c>
    </row>
    <row r="10410" spans="1:6" x14ac:dyDescent="0.25">
      <c r="A10410" s="5" t="s">
        <v>250</v>
      </c>
      <c r="B10410" s="3" t="s">
        <v>237</v>
      </c>
      <c r="C10410" s="3" t="s">
        <v>136</v>
      </c>
      <c r="D10410" s="4">
        <v>10764.287101284424</v>
      </c>
      <c r="E10410" t="str">
        <f t="shared" si="324"/>
        <v>Jan</v>
      </c>
      <c r="F10410" t="str">
        <f t="shared" si="325"/>
        <v>2022</v>
      </c>
    </row>
    <row r="10411" spans="1:6" x14ac:dyDescent="0.25">
      <c r="A10411" s="5" t="s">
        <v>250</v>
      </c>
      <c r="B10411" s="3" t="s">
        <v>237</v>
      </c>
      <c r="C10411" s="3" t="s">
        <v>137</v>
      </c>
      <c r="D10411" s="4">
        <v>7470.7440579766208</v>
      </c>
      <c r="E10411" t="str">
        <f t="shared" si="324"/>
        <v>Feb</v>
      </c>
      <c r="F10411" t="str">
        <f t="shared" si="325"/>
        <v>2022</v>
      </c>
    </row>
    <row r="10412" spans="1:6" x14ac:dyDescent="0.25">
      <c r="A10412" s="5" t="s">
        <v>250</v>
      </c>
      <c r="B10412" s="3" t="s">
        <v>237</v>
      </c>
      <c r="C10412" s="3" t="s">
        <v>138</v>
      </c>
      <c r="D10412" s="4">
        <v>7259.6740473152831</v>
      </c>
      <c r="E10412" t="str">
        <f t="shared" si="324"/>
        <v>Mar</v>
      </c>
      <c r="F10412" t="str">
        <f t="shared" si="325"/>
        <v>2022</v>
      </c>
    </row>
    <row r="10413" spans="1:6" x14ac:dyDescent="0.25">
      <c r="A10413" s="5" t="s">
        <v>250</v>
      </c>
      <c r="B10413" s="3" t="s">
        <v>237</v>
      </c>
      <c r="C10413" s="3" t="s">
        <v>139</v>
      </c>
      <c r="D10413" s="4">
        <v>7185.5340087558043</v>
      </c>
      <c r="E10413" t="str">
        <f t="shared" si="324"/>
        <v>Apr</v>
      </c>
      <c r="F10413" t="str">
        <f t="shared" si="325"/>
        <v>2022</v>
      </c>
    </row>
    <row r="10414" spans="1:6" x14ac:dyDescent="0.25">
      <c r="A10414" s="5" t="s">
        <v>250</v>
      </c>
      <c r="B10414" s="3" t="s">
        <v>237</v>
      </c>
      <c r="C10414" s="3" t="s">
        <v>140</v>
      </c>
      <c r="D10414" s="4">
        <v>7112.2580216009237</v>
      </c>
      <c r="E10414" t="str">
        <f t="shared" si="324"/>
        <v>May</v>
      </c>
      <c r="F10414" t="str">
        <f t="shared" si="325"/>
        <v>2022</v>
      </c>
    </row>
    <row r="10415" spans="1:6" x14ac:dyDescent="0.25">
      <c r="A10415" s="5" t="s">
        <v>250</v>
      </c>
      <c r="B10415" s="3" t="s">
        <v>237</v>
      </c>
      <c r="C10415" s="3" t="s">
        <v>141</v>
      </c>
      <c r="D10415" s="4">
        <v>7039.6024478433537</v>
      </c>
      <c r="E10415" t="str">
        <f t="shared" si="324"/>
        <v>Jun</v>
      </c>
      <c r="F10415" t="str">
        <f t="shared" si="325"/>
        <v>2022</v>
      </c>
    </row>
    <row r="10416" spans="1:6" x14ac:dyDescent="0.25">
      <c r="A10416" s="5" t="s">
        <v>250</v>
      </c>
      <c r="B10416" s="3" t="s">
        <v>237</v>
      </c>
      <c r="C10416" s="3" t="s">
        <v>142</v>
      </c>
      <c r="D10416" s="4">
        <v>6966.4607354418822</v>
      </c>
      <c r="E10416" t="str">
        <f t="shared" si="324"/>
        <v>Jul</v>
      </c>
      <c r="F10416" t="str">
        <f t="shared" si="325"/>
        <v>2022</v>
      </c>
    </row>
    <row r="10417" spans="1:6" x14ac:dyDescent="0.25">
      <c r="A10417" s="5" t="s">
        <v>250</v>
      </c>
      <c r="B10417" s="3" t="s">
        <v>237</v>
      </c>
      <c r="C10417" s="3" t="s">
        <v>143</v>
      </c>
      <c r="D10417" s="4">
        <v>6895.4430387912098</v>
      </c>
      <c r="E10417" t="str">
        <f t="shared" si="324"/>
        <v>Aug</v>
      </c>
      <c r="F10417" t="str">
        <f t="shared" si="325"/>
        <v>2022</v>
      </c>
    </row>
    <row r="10418" spans="1:6" x14ac:dyDescent="0.25">
      <c r="A10418" s="5" t="s">
        <v>250</v>
      </c>
      <c r="B10418" s="3" t="s">
        <v>237</v>
      </c>
      <c r="C10418" s="3" t="s">
        <v>144</v>
      </c>
      <c r="D10418" s="4">
        <v>6824.5528638810165</v>
      </c>
      <c r="E10418" t="str">
        <f t="shared" si="324"/>
        <v>Sep</v>
      </c>
      <c r="F10418" t="str">
        <f t="shared" si="325"/>
        <v>2022</v>
      </c>
    </row>
    <row r="10419" spans="1:6" x14ac:dyDescent="0.25">
      <c r="A10419" s="5" t="s">
        <v>250</v>
      </c>
      <c r="B10419" s="3" t="s">
        <v>237</v>
      </c>
      <c r="C10419" s="3" t="s">
        <v>145</v>
      </c>
      <c r="D10419" s="4">
        <v>6753.9354492707798</v>
      </c>
      <c r="E10419" t="str">
        <f t="shared" si="324"/>
        <v>Oct</v>
      </c>
      <c r="F10419" t="str">
        <f t="shared" si="325"/>
        <v>2022</v>
      </c>
    </row>
    <row r="10420" spans="1:6" x14ac:dyDescent="0.25">
      <c r="A10420" s="5" t="s">
        <v>250</v>
      </c>
      <c r="B10420" s="3" t="s">
        <v>237</v>
      </c>
      <c r="C10420" s="3" t="s">
        <v>146</v>
      </c>
      <c r="D10420" s="4">
        <v>6684.9369369657925</v>
      </c>
      <c r="E10420" t="str">
        <f t="shared" si="324"/>
        <v>Nov</v>
      </c>
      <c r="F10420" t="str">
        <f t="shared" si="325"/>
        <v>2022</v>
      </c>
    </row>
    <row r="10421" spans="1:6" x14ac:dyDescent="0.25">
      <c r="A10421" s="5" t="s">
        <v>250</v>
      </c>
      <c r="B10421" s="3" t="s">
        <v>237</v>
      </c>
      <c r="C10421" s="3" t="s">
        <v>147</v>
      </c>
      <c r="D10421" s="4">
        <v>6616.569393928482</v>
      </c>
      <c r="E10421" t="str">
        <f t="shared" si="324"/>
        <v>Dec</v>
      </c>
      <c r="F10421" t="str">
        <f t="shared" si="325"/>
        <v>2022</v>
      </c>
    </row>
    <row r="10422" spans="1:6" x14ac:dyDescent="0.25">
      <c r="A10422" s="5" t="s">
        <v>250</v>
      </c>
      <c r="B10422" s="3" t="s">
        <v>237</v>
      </c>
      <c r="C10422" s="3" t="s">
        <v>148</v>
      </c>
      <c r="D10422" s="4">
        <v>6549.1372659932977</v>
      </c>
      <c r="E10422" t="str">
        <f t="shared" si="324"/>
        <v>Jan</v>
      </c>
      <c r="F10422" t="str">
        <f t="shared" si="325"/>
        <v>2023</v>
      </c>
    </row>
    <row r="10423" spans="1:6" x14ac:dyDescent="0.25">
      <c r="A10423" s="5" t="s">
        <v>250</v>
      </c>
      <c r="B10423" s="3" t="s">
        <v>237</v>
      </c>
      <c r="C10423" s="3" t="s">
        <v>149</v>
      </c>
      <c r="D10423" s="4">
        <v>6482.3739559332553</v>
      </c>
      <c r="E10423" t="str">
        <f t="shared" si="324"/>
        <v>Feb</v>
      </c>
      <c r="F10423" t="str">
        <f t="shared" si="325"/>
        <v>2023</v>
      </c>
    </row>
    <row r="10424" spans="1:6" x14ac:dyDescent="0.25">
      <c r="A10424" s="5" t="s">
        <v>250</v>
      </c>
      <c r="B10424" s="3" t="s">
        <v>237</v>
      </c>
      <c r="C10424" s="3" t="s">
        <v>150</v>
      </c>
      <c r="D10424" s="4">
        <v>6415.7519463892213</v>
      </c>
      <c r="E10424" t="str">
        <f t="shared" si="324"/>
        <v>Mar</v>
      </c>
      <c r="F10424" t="str">
        <f t="shared" si="325"/>
        <v>2023</v>
      </c>
    </row>
    <row r="10425" spans="1:6" x14ac:dyDescent="0.25">
      <c r="A10425" s="5" t="s">
        <v>250</v>
      </c>
      <c r="B10425" s="3" t="s">
        <v>237</v>
      </c>
      <c r="C10425" s="3" t="s">
        <v>151</v>
      </c>
      <c r="D10425" s="4">
        <v>6350.2478162090902</v>
      </c>
      <c r="E10425" t="str">
        <f t="shared" si="324"/>
        <v>Apr</v>
      </c>
      <c r="F10425" t="str">
        <f t="shared" si="325"/>
        <v>2023</v>
      </c>
    </row>
    <row r="10426" spans="1:6" x14ac:dyDescent="0.25">
      <c r="A10426" s="5" t="s">
        <v>250</v>
      </c>
      <c r="B10426" s="3" t="s">
        <v>237</v>
      </c>
      <c r="C10426" s="3" t="s">
        <v>152</v>
      </c>
      <c r="D10426" s="4">
        <v>6285.5254905067932</v>
      </c>
      <c r="E10426" t="str">
        <f t="shared" si="324"/>
        <v>May</v>
      </c>
      <c r="F10426" t="str">
        <f t="shared" si="325"/>
        <v>2023</v>
      </c>
    </row>
    <row r="10427" spans="1:6" x14ac:dyDescent="0.25">
      <c r="A10427" s="5" t="s">
        <v>250</v>
      </c>
      <c r="B10427" s="3" t="s">
        <v>237</v>
      </c>
      <c r="C10427" s="3" t="s">
        <v>153</v>
      </c>
      <c r="D10427" s="4">
        <v>6221.5194905067929</v>
      </c>
      <c r="E10427" t="str">
        <f t="shared" si="324"/>
        <v>Jun</v>
      </c>
      <c r="F10427" t="str">
        <f t="shared" si="325"/>
        <v>2023</v>
      </c>
    </row>
    <row r="10428" spans="1:6" x14ac:dyDescent="0.25">
      <c r="A10428" s="5" t="s">
        <v>250</v>
      </c>
      <c r="B10428" s="3" t="s">
        <v>237</v>
      </c>
      <c r="C10428" s="3" t="s">
        <v>154</v>
      </c>
      <c r="D10428" s="4">
        <v>6158.1718905067928</v>
      </c>
      <c r="E10428" t="str">
        <f t="shared" si="324"/>
        <v>Jul</v>
      </c>
      <c r="F10428" t="str">
        <f t="shared" si="325"/>
        <v>2023</v>
      </c>
    </row>
    <row r="10429" spans="1:6" x14ac:dyDescent="0.25">
      <c r="A10429" s="5" t="s">
        <v>250</v>
      </c>
      <c r="B10429" s="3" t="s">
        <v>237</v>
      </c>
      <c r="C10429" s="3" t="s">
        <v>155</v>
      </c>
      <c r="D10429" s="4">
        <v>6095.4753905067919</v>
      </c>
      <c r="E10429" t="str">
        <f t="shared" si="324"/>
        <v>Aug</v>
      </c>
      <c r="F10429" t="str">
        <f t="shared" si="325"/>
        <v>2023</v>
      </c>
    </row>
    <row r="10430" spans="1:6" x14ac:dyDescent="0.25">
      <c r="A10430" s="5" t="s">
        <v>250</v>
      </c>
      <c r="B10430" s="3" t="s">
        <v>237</v>
      </c>
      <c r="C10430" s="3" t="s">
        <v>156</v>
      </c>
      <c r="D10430" s="4">
        <v>6033.4240905067927</v>
      </c>
      <c r="E10430" t="str">
        <f t="shared" si="324"/>
        <v>Sep</v>
      </c>
      <c r="F10430" t="str">
        <f t="shared" si="325"/>
        <v>2023</v>
      </c>
    </row>
    <row r="10431" spans="1:6" x14ac:dyDescent="0.25">
      <c r="A10431" s="5" t="s">
        <v>250</v>
      </c>
      <c r="B10431" s="3" t="s">
        <v>237</v>
      </c>
      <c r="C10431" s="3" t="s">
        <v>157</v>
      </c>
      <c r="D10431" s="4">
        <v>5972.0054217913039</v>
      </c>
      <c r="E10431" t="str">
        <f t="shared" si="324"/>
        <v>Oct</v>
      </c>
      <c r="F10431" t="str">
        <f t="shared" si="325"/>
        <v>2023</v>
      </c>
    </row>
    <row r="10432" spans="1:6" x14ac:dyDescent="0.25">
      <c r="A10432" s="5" t="s">
        <v>250</v>
      </c>
      <c r="B10432" s="3" t="s">
        <v>237</v>
      </c>
      <c r="C10432" s="3" t="s">
        <v>158</v>
      </c>
      <c r="D10432" s="4">
        <v>5911.2234217913046</v>
      </c>
      <c r="E10432" t="str">
        <f t="shared" si="324"/>
        <v>Nov</v>
      </c>
      <c r="F10432" t="str">
        <f t="shared" si="325"/>
        <v>2023</v>
      </c>
    </row>
    <row r="10433" spans="1:6" x14ac:dyDescent="0.25">
      <c r="A10433" s="5" t="s">
        <v>250</v>
      </c>
      <c r="B10433" s="3" t="s">
        <v>237</v>
      </c>
      <c r="C10433" s="3" t="s">
        <v>159</v>
      </c>
      <c r="D10433" s="4">
        <v>5851.0663217913052</v>
      </c>
      <c r="E10433" t="str">
        <f t="shared" si="324"/>
        <v>Dec</v>
      </c>
      <c r="F10433" t="str">
        <f t="shared" si="325"/>
        <v>2023</v>
      </c>
    </row>
    <row r="10434" spans="1:6" x14ac:dyDescent="0.25">
      <c r="A10434" s="5" t="s">
        <v>250</v>
      </c>
      <c r="B10434" s="3" t="s">
        <v>237</v>
      </c>
      <c r="C10434" s="3" t="s">
        <v>160</v>
      </c>
      <c r="D10434" s="4">
        <v>5791.5221530758163</v>
      </c>
      <c r="E10434" t="str">
        <f t="shared" si="324"/>
        <v>Jan</v>
      </c>
      <c r="F10434" t="str">
        <f t="shared" si="325"/>
        <v>2024</v>
      </c>
    </row>
    <row r="10435" spans="1:6" x14ac:dyDescent="0.25">
      <c r="A10435" s="5" t="s">
        <v>250</v>
      </c>
      <c r="B10435" s="3" t="s">
        <v>237</v>
      </c>
      <c r="C10435" s="3" t="s">
        <v>161</v>
      </c>
      <c r="D10435" s="4">
        <v>5732.2195597503514</v>
      </c>
      <c r="E10435" t="str">
        <f t="shared" ref="E10435:E10498" si="326">MID(C10435,1,3)</f>
        <v>Feb</v>
      </c>
      <c r="F10435" t="str">
        <f t="shared" ref="F10435:F10498" si="327">MID(C10435,5,4)</f>
        <v>2024</v>
      </c>
    </row>
    <row r="10436" spans="1:6" x14ac:dyDescent="0.25">
      <c r="A10436" s="5" t="s">
        <v>250</v>
      </c>
      <c r="B10436" s="3" t="s">
        <v>237</v>
      </c>
      <c r="C10436" s="3" t="s">
        <v>162</v>
      </c>
      <c r="D10436" s="4">
        <v>5673.889545224537</v>
      </c>
      <c r="E10436" t="str">
        <f t="shared" si="326"/>
        <v>Mar</v>
      </c>
      <c r="F10436" t="str">
        <f t="shared" si="327"/>
        <v>2024</v>
      </c>
    </row>
    <row r="10437" spans="1:6" x14ac:dyDescent="0.25">
      <c r="A10437" s="5" t="s">
        <v>250</v>
      </c>
      <c r="B10437" s="3" t="s">
        <v>237</v>
      </c>
      <c r="C10437" s="3" t="s">
        <v>163</v>
      </c>
      <c r="D10437" s="4">
        <v>5616.15624634098</v>
      </c>
      <c r="E10437" t="str">
        <f t="shared" si="326"/>
        <v>Apr</v>
      </c>
      <c r="F10437" t="str">
        <f t="shared" si="327"/>
        <v>2024</v>
      </c>
    </row>
    <row r="10438" spans="1:6" x14ac:dyDescent="0.25">
      <c r="A10438" s="5" t="s">
        <v>250</v>
      </c>
      <c r="B10438" s="3" t="s">
        <v>237</v>
      </c>
      <c r="C10438" s="3" t="s">
        <v>164</v>
      </c>
      <c r="D10438" s="4">
        <v>5559.0269463409795</v>
      </c>
      <c r="E10438" t="str">
        <f t="shared" si="326"/>
        <v>May</v>
      </c>
      <c r="F10438" t="str">
        <f t="shared" si="327"/>
        <v>2024</v>
      </c>
    </row>
    <row r="10439" spans="1:6" x14ac:dyDescent="0.25">
      <c r="A10439" s="5" t="s">
        <v>250</v>
      </c>
      <c r="B10439" s="3" t="s">
        <v>237</v>
      </c>
      <c r="C10439" s="3" t="s">
        <v>165</v>
      </c>
      <c r="D10439" s="4">
        <v>5502.4820619832362</v>
      </c>
      <c r="E10439" t="str">
        <f t="shared" si="326"/>
        <v>Jun</v>
      </c>
      <c r="F10439" t="str">
        <f t="shared" si="327"/>
        <v>2024</v>
      </c>
    </row>
    <row r="10440" spans="1:6" x14ac:dyDescent="0.25">
      <c r="A10440" s="5" t="s">
        <v>250</v>
      </c>
      <c r="B10440" s="3" t="s">
        <v>237</v>
      </c>
      <c r="C10440" s="3" t="s">
        <v>166</v>
      </c>
      <c r="D10440" s="4">
        <v>5446.5202619832362</v>
      </c>
      <c r="E10440" t="str">
        <f t="shared" si="326"/>
        <v>Jul</v>
      </c>
      <c r="F10440" t="str">
        <f t="shared" si="327"/>
        <v>2024</v>
      </c>
    </row>
    <row r="10441" spans="1:6" x14ac:dyDescent="0.25">
      <c r="A10441" s="5" t="s">
        <v>250</v>
      </c>
      <c r="B10441" s="3" t="s">
        <v>237</v>
      </c>
      <c r="C10441" s="3" t="s">
        <v>167</v>
      </c>
      <c r="D10441" s="4">
        <v>5391.1118256687023</v>
      </c>
      <c r="E10441" t="str">
        <f t="shared" si="326"/>
        <v>Aug</v>
      </c>
      <c r="F10441" t="str">
        <f t="shared" si="327"/>
        <v>2024</v>
      </c>
    </row>
    <row r="10442" spans="1:6" x14ac:dyDescent="0.25">
      <c r="A10442" s="5" t="s">
        <v>250</v>
      </c>
      <c r="B10442" s="3" t="s">
        <v>237</v>
      </c>
      <c r="C10442" s="3" t="s">
        <v>168</v>
      </c>
      <c r="D10442" s="4">
        <v>5336.2934256687031</v>
      </c>
      <c r="E10442" t="str">
        <f t="shared" si="326"/>
        <v>Sep</v>
      </c>
      <c r="F10442" t="str">
        <f t="shared" si="327"/>
        <v>2024</v>
      </c>
    </row>
    <row r="10443" spans="1:6" x14ac:dyDescent="0.25">
      <c r="A10443" s="5" t="s">
        <v>250</v>
      </c>
      <c r="B10443" s="3" t="s">
        <v>237</v>
      </c>
      <c r="C10443" s="3" t="s">
        <v>169</v>
      </c>
      <c r="D10443" s="4">
        <v>5282.0363027635394</v>
      </c>
      <c r="E10443" t="str">
        <f t="shared" si="326"/>
        <v>Oct</v>
      </c>
      <c r="F10443" t="str">
        <f t="shared" si="327"/>
        <v>2024</v>
      </c>
    </row>
    <row r="10444" spans="1:6" x14ac:dyDescent="0.25">
      <c r="A10444" s="5" t="s">
        <v>250</v>
      </c>
      <c r="B10444" s="3" t="s">
        <v>237</v>
      </c>
      <c r="C10444" s="3" t="s">
        <v>170</v>
      </c>
      <c r="D10444" s="4">
        <v>5227.5805859445409</v>
      </c>
      <c r="E10444" t="str">
        <f t="shared" si="326"/>
        <v>Nov</v>
      </c>
      <c r="F10444" t="str">
        <f t="shared" si="327"/>
        <v>2024</v>
      </c>
    </row>
    <row r="10445" spans="1:6" x14ac:dyDescent="0.25">
      <c r="A10445" s="5" t="s">
        <v>250</v>
      </c>
      <c r="B10445" s="3" t="s">
        <v>237</v>
      </c>
      <c r="C10445" s="3" t="s">
        <v>171</v>
      </c>
      <c r="D10445" s="4">
        <v>5174.4273557764709</v>
      </c>
      <c r="E10445" t="str">
        <f t="shared" si="326"/>
        <v>Dec</v>
      </c>
      <c r="F10445" t="str">
        <f t="shared" si="327"/>
        <v>2024</v>
      </c>
    </row>
    <row r="10446" spans="1:6" x14ac:dyDescent="0.25">
      <c r="A10446" s="5" t="s">
        <v>250</v>
      </c>
      <c r="B10446" s="3" t="s">
        <v>237</v>
      </c>
      <c r="C10446" s="3" t="s">
        <v>172</v>
      </c>
      <c r="D10446" s="4">
        <v>5121.7650540957766</v>
      </c>
      <c r="E10446" t="str">
        <f t="shared" si="326"/>
        <v>Jan</v>
      </c>
      <c r="F10446" t="str">
        <f t="shared" si="327"/>
        <v>2025</v>
      </c>
    </row>
    <row r="10447" spans="1:6" x14ac:dyDescent="0.25">
      <c r="A10447" s="5" t="s">
        <v>250</v>
      </c>
      <c r="B10447" s="3" t="s">
        <v>237</v>
      </c>
      <c r="C10447" s="3" t="s">
        <v>173</v>
      </c>
      <c r="D10447" s="4">
        <v>5069.6080943118286</v>
      </c>
      <c r="E10447" t="str">
        <f t="shared" si="326"/>
        <v>Feb</v>
      </c>
      <c r="F10447" t="str">
        <f t="shared" si="327"/>
        <v>2025</v>
      </c>
    </row>
    <row r="10448" spans="1:6" x14ac:dyDescent="0.25">
      <c r="A10448" s="5" t="s">
        <v>250</v>
      </c>
      <c r="B10448" s="3" t="s">
        <v>237</v>
      </c>
      <c r="C10448" s="3" t="s">
        <v>174</v>
      </c>
      <c r="D10448" s="4">
        <v>5018.0776099540844</v>
      </c>
      <c r="E10448" t="str">
        <f t="shared" si="326"/>
        <v>Mar</v>
      </c>
      <c r="F10448" t="str">
        <f t="shared" si="327"/>
        <v>2025</v>
      </c>
    </row>
    <row r="10449" spans="1:6" x14ac:dyDescent="0.25">
      <c r="A10449" s="5" t="s">
        <v>250</v>
      </c>
      <c r="B10449" s="3" t="s">
        <v>237</v>
      </c>
      <c r="C10449" s="3" t="s">
        <v>175</v>
      </c>
      <c r="D10449" s="4">
        <v>4966.9343473730005</v>
      </c>
      <c r="E10449" t="str">
        <f t="shared" si="326"/>
        <v>Apr</v>
      </c>
      <c r="F10449" t="str">
        <f t="shared" si="327"/>
        <v>2025</v>
      </c>
    </row>
    <row r="10450" spans="1:6" x14ac:dyDescent="0.25">
      <c r="A10450" s="5" t="s">
        <v>250</v>
      </c>
      <c r="B10450" s="3" t="s">
        <v>237</v>
      </c>
      <c r="C10450" s="3" t="s">
        <v>176</v>
      </c>
      <c r="D10450" s="4">
        <v>4916.3678948519591</v>
      </c>
      <c r="E10450" t="str">
        <f t="shared" si="326"/>
        <v>May</v>
      </c>
      <c r="F10450" t="str">
        <f t="shared" si="327"/>
        <v>2025</v>
      </c>
    </row>
    <row r="10451" spans="1:6" x14ac:dyDescent="0.25">
      <c r="A10451" s="5" t="s">
        <v>250</v>
      </c>
      <c r="B10451" s="3" t="s">
        <v>237</v>
      </c>
      <c r="C10451" s="3" t="s">
        <v>177</v>
      </c>
      <c r="D10451" s="4">
        <v>4866.2345199779465</v>
      </c>
      <c r="E10451" t="str">
        <f t="shared" si="326"/>
        <v>Jun</v>
      </c>
      <c r="F10451" t="str">
        <f t="shared" si="327"/>
        <v>2025</v>
      </c>
    </row>
    <row r="10452" spans="1:6" x14ac:dyDescent="0.25">
      <c r="A10452" s="5" t="s">
        <v>250</v>
      </c>
      <c r="B10452" s="3" t="s">
        <v>237</v>
      </c>
      <c r="C10452" s="3" t="s">
        <v>178</v>
      </c>
      <c r="D10452" s="4">
        <v>4816.5144780570799</v>
      </c>
      <c r="E10452" t="str">
        <f t="shared" si="326"/>
        <v>Jul</v>
      </c>
      <c r="F10452" t="str">
        <f t="shared" si="327"/>
        <v>2025</v>
      </c>
    </row>
    <row r="10453" spans="1:6" x14ac:dyDescent="0.25">
      <c r="A10453" s="5" t="s">
        <v>250</v>
      </c>
      <c r="B10453" s="3" t="s">
        <v>237</v>
      </c>
      <c r="C10453" s="3" t="s">
        <v>179</v>
      </c>
      <c r="D10453" s="4">
        <v>4767.0087422585566</v>
      </c>
      <c r="E10453" t="str">
        <f t="shared" si="326"/>
        <v>Aug</v>
      </c>
      <c r="F10453" t="str">
        <f t="shared" si="327"/>
        <v>2025</v>
      </c>
    </row>
    <row r="10454" spans="1:6" x14ac:dyDescent="0.25">
      <c r="A10454" s="5" t="s">
        <v>250</v>
      </c>
      <c r="B10454" s="3" t="s">
        <v>237</v>
      </c>
      <c r="C10454" s="3" t="s">
        <v>180</v>
      </c>
      <c r="D10454" s="4">
        <v>4718.1974718382544</v>
      </c>
      <c r="E10454" t="str">
        <f t="shared" si="326"/>
        <v>Sep</v>
      </c>
      <c r="F10454" t="str">
        <f t="shared" si="327"/>
        <v>2025</v>
      </c>
    </row>
    <row r="10455" spans="1:6" x14ac:dyDescent="0.25">
      <c r="A10455" s="5" t="s">
        <v>250</v>
      </c>
      <c r="B10455" s="3" t="s">
        <v>237</v>
      </c>
      <c r="C10455" s="3" t="s">
        <v>181</v>
      </c>
      <c r="D10455" s="4">
        <v>4670.2404042392081</v>
      </c>
      <c r="E10455" t="str">
        <f t="shared" si="326"/>
        <v>Oct</v>
      </c>
      <c r="F10455" t="str">
        <f t="shared" si="327"/>
        <v>2025</v>
      </c>
    </row>
    <row r="10456" spans="1:6" x14ac:dyDescent="0.25">
      <c r="A10456" s="5" t="s">
        <v>250</v>
      </c>
      <c r="B10456" s="3" t="s">
        <v>237</v>
      </c>
      <c r="C10456" s="3" t="s">
        <v>182</v>
      </c>
      <c r="D10456" s="4">
        <v>4621.8417834945685</v>
      </c>
      <c r="E10456" t="str">
        <f t="shared" si="326"/>
        <v>Nov</v>
      </c>
      <c r="F10456" t="str">
        <f t="shared" si="327"/>
        <v>2025</v>
      </c>
    </row>
    <row r="10457" spans="1:6" x14ac:dyDescent="0.25">
      <c r="A10457" s="5" t="s">
        <v>250</v>
      </c>
      <c r="B10457" s="3" t="s">
        <v>237</v>
      </c>
      <c r="C10457" s="3" t="s">
        <v>183</v>
      </c>
      <c r="D10457" s="4">
        <v>4574.7900538786907</v>
      </c>
      <c r="E10457" t="str">
        <f t="shared" si="326"/>
        <v>Dec</v>
      </c>
      <c r="F10457" t="str">
        <f t="shared" si="327"/>
        <v>2025</v>
      </c>
    </row>
    <row r="10458" spans="1:6" x14ac:dyDescent="0.25">
      <c r="A10458" s="5" t="s">
        <v>250</v>
      </c>
      <c r="B10458" s="3" t="s">
        <v>237</v>
      </c>
      <c r="C10458" s="3" t="s">
        <v>184</v>
      </c>
      <c r="D10458" s="4">
        <v>4528.1645912976055</v>
      </c>
      <c r="E10458" t="str">
        <f t="shared" si="326"/>
        <v>Jan</v>
      </c>
      <c r="F10458" t="str">
        <f t="shared" si="327"/>
        <v>2026</v>
      </c>
    </row>
    <row r="10459" spans="1:6" x14ac:dyDescent="0.25">
      <c r="A10459" s="5" t="s">
        <v>250</v>
      </c>
      <c r="B10459" s="3" t="s">
        <v>237</v>
      </c>
      <c r="C10459" s="3" t="s">
        <v>185</v>
      </c>
      <c r="D10459" s="4">
        <v>4481.1383699887147</v>
      </c>
      <c r="E10459" t="str">
        <f t="shared" si="326"/>
        <v>Feb</v>
      </c>
      <c r="F10459" t="str">
        <f t="shared" si="327"/>
        <v>2026</v>
      </c>
    </row>
    <row r="10460" spans="1:6" x14ac:dyDescent="0.25">
      <c r="A10460" s="5" t="s">
        <v>250</v>
      </c>
      <c r="B10460" s="3" t="s">
        <v>237</v>
      </c>
      <c r="C10460" s="3" t="s">
        <v>186</v>
      </c>
      <c r="D10460" s="4">
        <v>4435.5327694244634</v>
      </c>
      <c r="E10460" t="str">
        <f t="shared" si="326"/>
        <v>Mar</v>
      </c>
      <c r="F10460" t="str">
        <f t="shared" si="327"/>
        <v>2026</v>
      </c>
    </row>
    <row r="10461" spans="1:6" x14ac:dyDescent="0.25">
      <c r="A10461" s="5" t="s">
        <v>250</v>
      </c>
      <c r="B10461" s="3" t="s">
        <v>237</v>
      </c>
      <c r="C10461" s="3" t="s">
        <v>187</v>
      </c>
      <c r="D10461" s="4">
        <v>4389.8958492681968</v>
      </c>
      <c r="E10461" t="str">
        <f t="shared" si="326"/>
        <v>Apr</v>
      </c>
      <c r="F10461" t="str">
        <f t="shared" si="327"/>
        <v>2026</v>
      </c>
    </row>
    <row r="10462" spans="1:6" x14ac:dyDescent="0.25">
      <c r="A10462" s="5" t="s">
        <v>250</v>
      </c>
      <c r="B10462" s="3" t="s">
        <v>237</v>
      </c>
      <c r="C10462" s="3" t="s">
        <v>189</v>
      </c>
      <c r="D10462" s="4">
        <v>4344.6517129054218</v>
      </c>
      <c r="E10462" t="str">
        <f t="shared" si="326"/>
        <v>May</v>
      </c>
      <c r="F10462" t="str">
        <f t="shared" si="327"/>
        <v>2026</v>
      </c>
    </row>
    <row r="10463" spans="1:6" x14ac:dyDescent="0.25">
      <c r="A10463" s="5" t="s">
        <v>250</v>
      </c>
      <c r="B10463" s="3" t="s">
        <v>237</v>
      </c>
      <c r="C10463" s="3" t="s">
        <v>191</v>
      </c>
      <c r="D10463" s="4">
        <v>4300.4026844059854</v>
      </c>
      <c r="E10463" t="str">
        <f t="shared" si="326"/>
        <v>Jun</v>
      </c>
      <c r="F10463" t="str">
        <f t="shared" si="327"/>
        <v>2026</v>
      </c>
    </row>
    <row r="10464" spans="1:6" x14ac:dyDescent="0.25">
      <c r="A10464" s="5" t="s">
        <v>250</v>
      </c>
      <c r="B10464" s="3" t="s">
        <v>237</v>
      </c>
      <c r="C10464" s="3" t="s">
        <v>192</v>
      </c>
      <c r="D10464" s="4">
        <v>4256.5568531094123</v>
      </c>
      <c r="E10464" t="str">
        <f t="shared" si="326"/>
        <v>Jul</v>
      </c>
      <c r="F10464" t="str">
        <f t="shared" si="327"/>
        <v>2026</v>
      </c>
    </row>
    <row r="10465" spans="1:6" x14ac:dyDescent="0.25">
      <c r="A10465" s="5" t="s">
        <v>250</v>
      </c>
      <c r="B10465" s="3" t="s">
        <v>237</v>
      </c>
      <c r="C10465" s="3" t="s">
        <v>193</v>
      </c>
      <c r="D10465" s="4">
        <v>4213.290985510368</v>
      </c>
      <c r="E10465" t="str">
        <f t="shared" si="326"/>
        <v>Aug</v>
      </c>
      <c r="F10465" t="str">
        <f t="shared" si="327"/>
        <v>2026</v>
      </c>
    </row>
    <row r="10466" spans="1:6" x14ac:dyDescent="0.25">
      <c r="A10466" s="5" t="s">
        <v>250</v>
      </c>
      <c r="B10466" s="3" t="s">
        <v>237</v>
      </c>
      <c r="C10466" s="3" t="s">
        <v>194</v>
      </c>
      <c r="D10466" s="4">
        <v>4170.4559575751837</v>
      </c>
      <c r="E10466" t="str">
        <f t="shared" si="326"/>
        <v>Sep</v>
      </c>
      <c r="F10466" t="str">
        <f t="shared" si="327"/>
        <v>2026</v>
      </c>
    </row>
    <row r="10467" spans="1:6" x14ac:dyDescent="0.25">
      <c r="A10467" s="5" t="s">
        <v>250</v>
      </c>
      <c r="B10467" s="3" t="s">
        <v>237</v>
      </c>
      <c r="C10467" s="3" t="s">
        <v>195</v>
      </c>
      <c r="D10467" s="4">
        <v>4127.7731273829932</v>
      </c>
      <c r="E10467" t="str">
        <f t="shared" si="326"/>
        <v>Oct</v>
      </c>
      <c r="F10467" t="str">
        <f t="shared" si="327"/>
        <v>2026</v>
      </c>
    </row>
    <row r="10468" spans="1:6" x14ac:dyDescent="0.25">
      <c r="A10468" s="5" t="s">
        <v>250</v>
      </c>
      <c r="B10468" s="3" t="s">
        <v>237</v>
      </c>
      <c r="C10468" s="3" t="s">
        <v>196</v>
      </c>
      <c r="D10468" s="4">
        <v>4085.7539050300215</v>
      </c>
      <c r="E10468" t="str">
        <f t="shared" si="326"/>
        <v>Nov</v>
      </c>
      <c r="F10468" t="str">
        <f t="shared" si="327"/>
        <v>2026</v>
      </c>
    </row>
    <row r="10469" spans="1:6" x14ac:dyDescent="0.25">
      <c r="A10469" s="5" t="s">
        <v>250</v>
      </c>
      <c r="B10469" s="3" t="s">
        <v>237</v>
      </c>
      <c r="C10469" s="3" t="s">
        <v>197</v>
      </c>
      <c r="D10469" s="4">
        <v>4044.2219</v>
      </c>
      <c r="E10469" t="str">
        <f t="shared" si="326"/>
        <v>Dec</v>
      </c>
      <c r="F10469" t="str">
        <f t="shared" si="327"/>
        <v>2026</v>
      </c>
    </row>
    <row r="10470" spans="1:6" x14ac:dyDescent="0.25">
      <c r="A10470" s="5" t="s">
        <v>250</v>
      </c>
      <c r="B10470" s="3" t="s">
        <v>238</v>
      </c>
      <c r="C10470" s="3" t="s">
        <v>17</v>
      </c>
      <c r="D10470" s="4">
        <v>375678.23040897417</v>
      </c>
      <c r="E10470" t="str">
        <f t="shared" si="326"/>
        <v>Feb</v>
      </c>
      <c r="F10470" t="str">
        <f t="shared" si="327"/>
        <v>2012</v>
      </c>
    </row>
    <row r="10471" spans="1:6" x14ac:dyDescent="0.25">
      <c r="A10471" s="5" t="s">
        <v>250</v>
      </c>
      <c r="B10471" s="3" t="s">
        <v>238</v>
      </c>
      <c r="C10471" s="3" t="s">
        <v>18</v>
      </c>
      <c r="D10471" s="4">
        <v>1271146.1030508967</v>
      </c>
      <c r="E10471" t="str">
        <f t="shared" si="326"/>
        <v>Mar</v>
      </c>
      <c r="F10471" t="str">
        <f t="shared" si="327"/>
        <v>2012</v>
      </c>
    </row>
    <row r="10472" spans="1:6" x14ac:dyDescent="0.25">
      <c r="A10472" s="5" t="s">
        <v>250</v>
      </c>
      <c r="B10472" s="3" t="s">
        <v>238</v>
      </c>
      <c r="C10472" s="3" t="s">
        <v>19</v>
      </c>
      <c r="D10472" s="4">
        <v>1136646.1149131744</v>
      </c>
      <c r="E10472" t="str">
        <f t="shared" si="326"/>
        <v>Apr</v>
      </c>
      <c r="F10472" t="str">
        <f t="shared" si="327"/>
        <v>2012</v>
      </c>
    </row>
    <row r="10473" spans="1:6" x14ac:dyDescent="0.25">
      <c r="A10473" s="5" t="s">
        <v>250</v>
      </c>
      <c r="B10473" s="3" t="s">
        <v>238</v>
      </c>
      <c r="C10473" s="3" t="s">
        <v>20</v>
      </c>
      <c r="D10473" s="4">
        <v>929372.8680783899</v>
      </c>
      <c r="E10473" t="str">
        <f t="shared" si="326"/>
        <v>May</v>
      </c>
      <c r="F10473" t="str">
        <f t="shared" si="327"/>
        <v>2012</v>
      </c>
    </row>
    <row r="10474" spans="1:6" x14ac:dyDescent="0.25">
      <c r="A10474" s="5" t="s">
        <v>250</v>
      </c>
      <c r="B10474" s="3" t="s">
        <v>238</v>
      </c>
      <c r="C10474" s="3" t="s">
        <v>21</v>
      </c>
      <c r="D10474" s="4">
        <v>730689.06382661685</v>
      </c>
      <c r="E10474" t="str">
        <f t="shared" si="326"/>
        <v>Jun</v>
      </c>
      <c r="F10474" t="str">
        <f t="shared" si="327"/>
        <v>2012</v>
      </c>
    </row>
    <row r="10475" spans="1:6" x14ac:dyDescent="0.25">
      <c r="A10475" s="5" t="s">
        <v>250</v>
      </c>
      <c r="B10475" s="3" t="s">
        <v>238</v>
      </c>
      <c r="C10475" s="3" t="s">
        <v>22</v>
      </c>
      <c r="D10475" s="4">
        <v>635363.8451239987</v>
      </c>
      <c r="E10475" t="str">
        <f t="shared" si="326"/>
        <v>Jul</v>
      </c>
      <c r="F10475" t="str">
        <f t="shared" si="327"/>
        <v>2012</v>
      </c>
    </row>
    <row r="10476" spans="1:6" x14ac:dyDescent="0.25">
      <c r="A10476" s="5" t="s">
        <v>250</v>
      </c>
      <c r="B10476" s="3" t="s">
        <v>238</v>
      </c>
      <c r="C10476" s="3" t="s">
        <v>23</v>
      </c>
      <c r="D10476" s="4">
        <v>530580.8143847012</v>
      </c>
      <c r="E10476" t="str">
        <f t="shared" si="326"/>
        <v>Aug</v>
      </c>
      <c r="F10476" t="str">
        <f t="shared" si="327"/>
        <v>2012</v>
      </c>
    </row>
    <row r="10477" spans="1:6" x14ac:dyDescent="0.25">
      <c r="A10477" s="5" t="s">
        <v>250</v>
      </c>
      <c r="B10477" s="3" t="s">
        <v>238</v>
      </c>
      <c r="C10477" s="3" t="s">
        <v>24</v>
      </c>
      <c r="D10477" s="4">
        <v>480144.72008102573</v>
      </c>
      <c r="E10477" t="str">
        <f t="shared" si="326"/>
        <v>Sep</v>
      </c>
      <c r="F10477" t="str">
        <f t="shared" si="327"/>
        <v>2012</v>
      </c>
    </row>
    <row r="10478" spans="1:6" x14ac:dyDescent="0.25">
      <c r="A10478" s="5" t="s">
        <v>250</v>
      </c>
      <c r="B10478" s="3" t="s">
        <v>238</v>
      </c>
      <c r="C10478" s="3" t="s">
        <v>25</v>
      </c>
      <c r="D10478" s="4">
        <v>458934.88726925565</v>
      </c>
      <c r="E10478" t="str">
        <f t="shared" si="326"/>
        <v>Oct</v>
      </c>
      <c r="F10478" t="str">
        <f t="shared" si="327"/>
        <v>2012</v>
      </c>
    </row>
    <row r="10479" spans="1:6" x14ac:dyDescent="0.25">
      <c r="A10479" s="5" t="s">
        <v>250</v>
      </c>
      <c r="B10479" s="3" t="s">
        <v>238</v>
      </c>
      <c r="C10479" s="3" t="s">
        <v>26</v>
      </c>
      <c r="D10479" s="4">
        <v>533231.00650541333</v>
      </c>
      <c r="E10479" t="str">
        <f t="shared" si="326"/>
        <v>Nov</v>
      </c>
      <c r="F10479" t="str">
        <f t="shared" si="327"/>
        <v>2012</v>
      </c>
    </row>
    <row r="10480" spans="1:6" x14ac:dyDescent="0.25">
      <c r="A10480" s="5" t="s">
        <v>250</v>
      </c>
      <c r="B10480" s="3" t="s">
        <v>238</v>
      </c>
      <c r="C10480" s="3" t="s">
        <v>27</v>
      </c>
      <c r="D10480" s="4">
        <v>739465.77562175679</v>
      </c>
      <c r="E10480" t="str">
        <f t="shared" si="326"/>
        <v>Dec</v>
      </c>
      <c r="F10480" t="str">
        <f t="shared" si="327"/>
        <v>2012</v>
      </c>
    </row>
    <row r="10481" spans="1:6" x14ac:dyDescent="0.25">
      <c r="A10481" s="5" t="s">
        <v>250</v>
      </c>
      <c r="B10481" s="3" t="s">
        <v>238</v>
      </c>
      <c r="C10481" s="3" t="s">
        <v>28</v>
      </c>
      <c r="D10481" s="4">
        <v>944104.05362554628</v>
      </c>
      <c r="E10481" t="str">
        <f t="shared" si="326"/>
        <v>Jan</v>
      </c>
      <c r="F10481" t="str">
        <f t="shared" si="327"/>
        <v>2013</v>
      </c>
    </row>
    <row r="10482" spans="1:6" x14ac:dyDescent="0.25">
      <c r="A10482" s="5" t="s">
        <v>250</v>
      </c>
      <c r="B10482" s="3" t="s">
        <v>238</v>
      </c>
      <c r="C10482" s="3" t="s">
        <v>29</v>
      </c>
      <c r="D10482" s="4">
        <v>1052919.4165066667</v>
      </c>
      <c r="E10482" t="str">
        <f t="shared" si="326"/>
        <v>Feb</v>
      </c>
      <c r="F10482" t="str">
        <f t="shared" si="327"/>
        <v>2013</v>
      </c>
    </row>
    <row r="10483" spans="1:6" x14ac:dyDescent="0.25">
      <c r="A10483" s="5" t="s">
        <v>250</v>
      </c>
      <c r="B10483" s="3" t="s">
        <v>238</v>
      </c>
      <c r="C10483" s="3" t="s">
        <v>30</v>
      </c>
      <c r="D10483" s="4">
        <v>1100969.6102532041</v>
      </c>
      <c r="E10483" t="str">
        <f t="shared" si="326"/>
        <v>Mar</v>
      </c>
      <c r="F10483" t="str">
        <f t="shared" si="327"/>
        <v>2013</v>
      </c>
    </row>
    <row r="10484" spans="1:6" x14ac:dyDescent="0.25">
      <c r="A10484" s="5" t="s">
        <v>250</v>
      </c>
      <c r="B10484" s="3" t="s">
        <v>238</v>
      </c>
      <c r="C10484" s="3" t="s">
        <v>31</v>
      </c>
      <c r="D10484" s="4">
        <v>1022723.8884037853</v>
      </c>
      <c r="E10484" t="str">
        <f t="shared" si="326"/>
        <v>Apr</v>
      </c>
      <c r="F10484" t="str">
        <f t="shared" si="327"/>
        <v>2013</v>
      </c>
    </row>
    <row r="10485" spans="1:6" x14ac:dyDescent="0.25">
      <c r="A10485" s="5" t="s">
        <v>250</v>
      </c>
      <c r="B10485" s="3" t="s">
        <v>238</v>
      </c>
      <c r="C10485" s="3" t="s">
        <v>32</v>
      </c>
      <c r="D10485" s="4">
        <v>984335.01376834081</v>
      </c>
      <c r="E10485" t="str">
        <f t="shared" si="326"/>
        <v>May</v>
      </c>
      <c r="F10485" t="str">
        <f t="shared" si="327"/>
        <v>2013</v>
      </c>
    </row>
    <row r="10486" spans="1:6" x14ac:dyDescent="0.25">
      <c r="A10486" s="5" t="s">
        <v>250</v>
      </c>
      <c r="B10486" s="3" t="s">
        <v>238</v>
      </c>
      <c r="C10486" s="3" t="s">
        <v>33</v>
      </c>
      <c r="D10486" s="4">
        <v>1124311.6552541018</v>
      </c>
      <c r="E10486" t="str">
        <f t="shared" si="326"/>
        <v>Jun</v>
      </c>
      <c r="F10486" t="str">
        <f t="shared" si="327"/>
        <v>2013</v>
      </c>
    </row>
    <row r="10487" spans="1:6" x14ac:dyDescent="0.25">
      <c r="A10487" s="5" t="s">
        <v>250</v>
      </c>
      <c r="B10487" s="3" t="s">
        <v>238</v>
      </c>
      <c r="C10487" s="3" t="s">
        <v>34</v>
      </c>
      <c r="D10487" s="4">
        <v>984914.12613613612</v>
      </c>
      <c r="E10487" t="str">
        <f t="shared" si="326"/>
        <v>Jul</v>
      </c>
      <c r="F10487" t="str">
        <f t="shared" si="327"/>
        <v>2013</v>
      </c>
    </row>
    <row r="10488" spans="1:6" x14ac:dyDescent="0.25">
      <c r="A10488" s="5" t="s">
        <v>250</v>
      </c>
      <c r="B10488" s="3" t="s">
        <v>238</v>
      </c>
      <c r="C10488" s="3" t="s">
        <v>35</v>
      </c>
      <c r="D10488" s="4">
        <v>479733.85731732985</v>
      </c>
      <c r="E10488" t="str">
        <f t="shared" si="326"/>
        <v>Aug</v>
      </c>
      <c r="F10488" t="str">
        <f t="shared" si="327"/>
        <v>2013</v>
      </c>
    </row>
    <row r="10489" spans="1:6" x14ac:dyDescent="0.25">
      <c r="A10489" s="5" t="s">
        <v>250</v>
      </c>
      <c r="B10489" s="3" t="s">
        <v>238</v>
      </c>
      <c r="C10489" s="3" t="s">
        <v>36</v>
      </c>
      <c r="D10489" s="4">
        <v>443145.71189383889</v>
      </c>
      <c r="E10489" t="str">
        <f t="shared" si="326"/>
        <v>Sep</v>
      </c>
      <c r="F10489" t="str">
        <f t="shared" si="327"/>
        <v>2013</v>
      </c>
    </row>
    <row r="10490" spans="1:6" x14ac:dyDescent="0.25">
      <c r="A10490" s="5" t="s">
        <v>250</v>
      </c>
      <c r="B10490" s="3" t="s">
        <v>238</v>
      </c>
      <c r="C10490" s="3" t="s">
        <v>37</v>
      </c>
      <c r="D10490" s="4">
        <v>415764.19047811738</v>
      </c>
      <c r="E10490" t="str">
        <f t="shared" si="326"/>
        <v>Oct</v>
      </c>
      <c r="F10490" t="str">
        <f t="shared" si="327"/>
        <v>2013</v>
      </c>
    </row>
    <row r="10491" spans="1:6" x14ac:dyDescent="0.25">
      <c r="A10491" s="5" t="s">
        <v>250</v>
      </c>
      <c r="B10491" s="3" t="s">
        <v>238</v>
      </c>
      <c r="C10491" s="3" t="s">
        <v>38</v>
      </c>
      <c r="D10491" s="4">
        <v>265783.07739799196</v>
      </c>
      <c r="E10491" t="str">
        <f t="shared" si="326"/>
        <v>Nov</v>
      </c>
      <c r="F10491" t="str">
        <f t="shared" si="327"/>
        <v>2013</v>
      </c>
    </row>
    <row r="10492" spans="1:6" x14ac:dyDescent="0.25">
      <c r="A10492" s="5" t="s">
        <v>250</v>
      </c>
      <c r="B10492" s="3" t="s">
        <v>238</v>
      </c>
      <c r="C10492" s="3" t="s">
        <v>39</v>
      </c>
      <c r="D10492" s="4">
        <v>242240.49817844731</v>
      </c>
      <c r="E10492" t="str">
        <f t="shared" si="326"/>
        <v>Dec</v>
      </c>
      <c r="F10492" t="str">
        <f t="shared" si="327"/>
        <v>2013</v>
      </c>
    </row>
    <row r="10493" spans="1:6" x14ac:dyDescent="0.25">
      <c r="A10493" s="5" t="s">
        <v>250</v>
      </c>
      <c r="B10493" s="3" t="s">
        <v>238</v>
      </c>
      <c r="C10493" s="3" t="s">
        <v>40</v>
      </c>
      <c r="D10493" s="4">
        <v>221813.11785288632</v>
      </c>
      <c r="E10493" t="str">
        <f t="shared" si="326"/>
        <v>Jan</v>
      </c>
      <c r="F10493" t="str">
        <f t="shared" si="327"/>
        <v>2014</v>
      </c>
    </row>
    <row r="10494" spans="1:6" x14ac:dyDescent="0.25">
      <c r="A10494" s="5" t="s">
        <v>250</v>
      </c>
      <c r="B10494" s="3" t="s">
        <v>238</v>
      </c>
      <c r="C10494" s="3" t="s">
        <v>41</v>
      </c>
      <c r="D10494" s="4">
        <v>207330.02815122626</v>
      </c>
      <c r="E10494" t="str">
        <f t="shared" si="326"/>
        <v>Feb</v>
      </c>
      <c r="F10494" t="str">
        <f t="shared" si="327"/>
        <v>2014</v>
      </c>
    </row>
    <row r="10495" spans="1:6" x14ac:dyDescent="0.25">
      <c r="A10495" s="5" t="s">
        <v>250</v>
      </c>
      <c r="B10495" s="3" t="s">
        <v>238</v>
      </c>
      <c r="C10495" s="3" t="s">
        <v>42</v>
      </c>
      <c r="D10495" s="4">
        <v>208020.04734037799</v>
      </c>
      <c r="E10495" t="str">
        <f t="shared" si="326"/>
        <v>Mar</v>
      </c>
      <c r="F10495" t="str">
        <f t="shared" si="327"/>
        <v>2014</v>
      </c>
    </row>
    <row r="10496" spans="1:6" x14ac:dyDescent="0.25">
      <c r="A10496" s="5" t="s">
        <v>250</v>
      </c>
      <c r="B10496" s="3" t="s">
        <v>238</v>
      </c>
      <c r="C10496" s="3" t="s">
        <v>43</v>
      </c>
      <c r="D10496" s="4">
        <v>205340.72464259539</v>
      </c>
      <c r="E10496" t="str">
        <f t="shared" si="326"/>
        <v>Apr</v>
      </c>
      <c r="F10496" t="str">
        <f t="shared" si="327"/>
        <v>2014</v>
      </c>
    </row>
    <row r="10497" spans="1:6" x14ac:dyDescent="0.25">
      <c r="A10497" s="5" t="s">
        <v>250</v>
      </c>
      <c r="B10497" s="3" t="s">
        <v>238</v>
      </c>
      <c r="C10497" s="3" t="s">
        <v>44</v>
      </c>
      <c r="D10497" s="4">
        <v>197947.39202164227</v>
      </c>
      <c r="E10497" t="str">
        <f t="shared" si="326"/>
        <v>May</v>
      </c>
      <c r="F10497" t="str">
        <f t="shared" si="327"/>
        <v>2014</v>
      </c>
    </row>
    <row r="10498" spans="1:6" x14ac:dyDescent="0.25">
      <c r="A10498" s="5" t="s">
        <v>250</v>
      </c>
      <c r="B10498" s="3" t="s">
        <v>238</v>
      </c>
      <c r="C10498" s="3" t="s">
        <v>45</v>
      </c>
      <c r="D10498" s="4">
        <v>273179.63237700955</v>
      </c>
      <c r="E10498" t="str">
        <f t="shared" si="326"/>
        <v>Jun</v>
      </c>
      <c r="F10498" t="str">
        <f t="shared" si="327"/>
        <v>2014</v>
      </c>
    </row>
    <row r="10499" spans="1:6" x14ac:dyDescent="0.25">
      <c r="A10499" s="5" t="s">
        <v>250</v>
      </c>
      <c r="B10499" s="3" t="s">
        <v>238</v>
      </c>
      <c r="C10499" s="3" t="s">
        <v>46</v>
      </c>
      <c r="D10499" s="4">
        <v>268190.77378010901</v>
      </c>
      <c r="E10499" t="str">
        <f t="shared" ref="E10499:E10562" si="328">MID(C10499,1,3)</f>
        <v>Jul</v>
      </c>
      <c r="F10499" t="str">
        <f t="shared" ref="F10499:F10562" si="329">MID(C10499,5,4)</f>
        <v>2014</v>
      </c>
    </row>
    <row r="10500" spans="1:6" x14ac:dyDescent="0.25">
      <c r="A10500" s="5" t="s">
        <v>250</v>
      </c>
      <c r="B10500" s="3" t="s">
        <v>238</v>
      </c>
      <c r="C10500" s="3" t="s">
        <v>47</v>
      </c>
      <c r="D10500" s="4">
        <v>261255.02494587749</v>
      </c>
      <c r="E10500" t="str">
        <f t="shared" si="328"/>
        <v>Aug</v>
      </c>
      <c r="F10500" t="str">
        <f t="shared" si="329"/>
        <v>2014</v>
      </c>
    </row>
    <row r="10501" spans="1:6" x14ac:dyDescent="0.25">
      <c r="A10501" s="5" t="s">
        <v>250</v>
      </c>
      <c r="B10501" s="3" t="s">
        <v>238</v>
      </c>
      <c r="C10501" s="3" t="s">
        <v>48</v>
      </c>
      <c r="D10501" s="4">
        <v>248190.60475886051</v>
      </c>
      <c r="E10501" t="str">
        <f t="shared" si="328"/>
        <v>Sep</v>
      </c>
      <c r="F10501" t="str">
        <f t="shared" si="329"/>
        <v>2014</v>
      </c>
    </row>
    <row r="10502" spans="1:6" x14ac:dyDescent="0.25">
      <c r="A10502" s="5" t="s">
        <v>250</v>
      </c>
      <c r="B10502" s="3" t="s">
        <v>238</v>
      </c>
      <c r="C10502" s="3" t="s">
        <v>49</v>
      </c>
      <c r="D10502" s="4">
        <v>240364.15111706106</v>
      </c>
      <c r="E10502" t="str">
        <f t="shared" si="328"/>
        <v>Oct</v>
      </c>
      <c r="F10502" t="str">
        <f t="shared" si="329"/>
        <v>2014</v>
      </c>
    </row>
    <row r="10503" spans="1:6" x14ac:dyDescent="0.25">
      <c r="A10503" s="5" t="s">
        <v>250</v>
      </c>
      <c r="B10503" s="3" t="s">
        <v>238</v>
      </c>
      <c r="C10503" s="3" t="s">
        <v>50</v>
      </c>
      <c r="D10503" s="4">
        <v>234336.92404387982</v>
      </c>
      <c r="E10503" t="str">
        <f t="shared" si="328"/>
        <v>Nov</v>
      </c>
      <c r="F10503" t="str">
        <f t="shared" si="329"/>
        <v>2014</v>
      </c>
    </row>
    <row r="10504" spans="1:6" x14ac:dyDescent="0.25">
      <c r="A10504" s="5" t="s">
        <v>250</v>
      </c>
      <c r="B10504" s="3" t="s">
        <v>238</v>
      </c>
      <c r="C10504" s="3" t="s">
        <v>51</v>
      </c>
      <c r="D10504" s="4">
        <v>228289.04200824667</v>
      </c>
      <c r="E10504" t="str">
        <f t="shared" si="328"/>
        <v>Dec</v>
      </c>
      <c r="F10504" t="str">
        <f t="shared" si="329"/>
        <v>2014</v>
      </c>
    </row>
    <row r="10505" spans="1:6" x14ac:dyDescent="0.25">
      <c r="A10505" s="5" t="s">
        <v>250</v>
      </c>
      <c r="B10505" s="3" t="s">
        <v>238</v>
      </c>
      <c r="C10505" s="3" t="s">
        <v>52</v>
      </c>
      <c r="D10505" s="4">
        <v>218451.53501221194</v>
      </c>
      <c r="E10505" t="str">
        <f t="shared" si="328"/>
        <v>Jan</v>
      </c>
      <c r="F10505" t="str">
        <f t="shared" si="329"/>
        <v>2015</v>
      </c>
    </row>
    <row r="10506" spans="1:6" x14ac:dyDescent="0.25">
      <c r="A10506" s="5" t="s">
        <v>250</v>
      </c>
      <c r="B10506" s="3" t="s">
        <v>238</v>
      </c>
      <c r="C10506" s="3" t="s">
        <v>53</v>
      </c>
      <c r="D10506" s="4">
        <v>214491.25548730046</v>
      </c>
      <c r="E10506" t="str">
        <f t="shared" si="328"/>
        <v>Feb</v>
      </c>
      <c r="F10506" t="str">
        <f t="shared" si="329"/>
        <v>2015</v>
      </c>
    </row>
    <row r="10507" spans="1:6" x14ac:dyDescent="0.25">
      <c r="A10507" s="5" t="s">
        <v>250</v>
      </c>
      <c r="B10507" s="3" t="s">
        <v>238</v>
      </c>
      <c r="C10507" s="3" t="s">
        <v>54</v>
      </c>
      <c r="D10507" s="4">
        <v>215914.20190223891</v>
      </c>
      <c r="E10507" t="str">
        <f t="shared" si="328"/>
        <v>Mar</v>
      </c>
      <c r="F10507" t="str">
        <f t="shared" si="329"/>
        <v>2015</v>
      </c>
    </row>
    <row r="10508" spans="1:6" x14ac:dyDescent="0.25">
      <c r="A10508" s="5" t="s">
        <v>250</v>
      </c>
      <c r="B10508" s="3" t="s">
        <v>238</v>
      </c>
      <c r="C10508" s="3" t="s">
        <v>55</v>
      </c>
      <c r="D10508" s="4">
        <v>212168.28257860927</v>
      </c>
      <c r="E10508" t="str">
        <f t="shared" si="328"/>
        <v>Apr</v>
      </c>
      <c r="F10508" t="str">
        <f t="shared" si="329"/>
        <v>2015</v>
      </c>
    </row>
    <row r="10509" spans="1:6" x14ac:dyDescent="0.25">
      <c r="A10509" s="5" t="s">
        <v>250</v>
      </c>
      <c r="B10509" s="3" t="s">
        <v>238</v>
      </c>
      <c r="C10509" s="3" t="s">
        <v>56</v>
      </c>
      <c r="D10509" s="4">
        <v>206817.90362615109</v>
      </c>
      <c r="E10509" t="str">
        <f t="shared" si="328"/>
        <v>May</v>
      </c>
      <c r="F10509" t="str">
        <f t="shared" si="329"/>
        <v>2015</v>
      </c>
    </row>
    <row r="10510" spans="1:6" x14ac:dyDescent="0.25">
      <c r="A10510" s="5" t="s">
        <v>250</v>
      </c>
      <c r="B10510" s="3" t="s">
        <v>238</v>
      </c>
      <c r="C10510" s="3" t="s">
        <v>57</v>
      </c>
      <c r="D10510" s="4">
        <v>202204.38334897446</v>
      </c>
      <c r="E10510" t="str">
        <f t="shared" si="328"/>
        <v>Jun</v>
      </c>
      <c r="F10510" t="str">
        <f t="shared" si="329"/>
        <v>2015</v>
      </c>
    </row>
    <row r="10511" spans="1:6" x14ac:dyDescent="0.25">
      <c r="A10511" s="5" t="s">
        <v>250</v>
      </c>
      <c r="B10511" s="3" t="s">
        <v>238</v>
      </c>
      <c r="C10511" s="3" t="s">
        <v>58</v>
      </c>
      <c r="D10511" s="4">
        <v>195980.12137836285</v>
      </c>
      <c r="E10511" t="str">
        <f t="shared" si="328"/>
        <v>Jul</v>
      </c>
      <c r="F10511" t="str">
        <f t="shared" si="329"/>
        <v>2015</v>
      </c>
    </row>
    <row r="10512" spans="1:6" x14ac:dyDescent="0.25">
      <c r="A10512" s="5" t="s">
        <v>250</v>
      </c>
      <c r="B10512" s="3" t="s">
        <v>238</v>
      </c>
      <c r="C10512" s="3" t="s">
        <v>59</v>
      </c>
      <c r="D10512" s="4">
        <v>192635.72710453466</v>
      </c>
      <c r="E10512" t="str">
        <f t="shared" si="328"/>
        <v>Aug</v>
      </c>
      <c r="F10512" t="str">
        <f t="shared" si="329"/>
        <v>2015</v>
      </c>
    </row>
    <row r="10513" spans="1:6" x14ac:dyDescent="0.25">
      <c r="A10513" s="5" t="s">
        <v>250</v>
      </c>
      <c r="B10513" s="3" t="s">
        <v>238</v>
      </c>
      <c r="C10513" s="3" t="s">
        <v>60</v>
      </c>
      <c r="D10513" s="4">
        <v>186598.63584562423</v>
      </c>
      <c r="E10513" t="str">
        <f t="shared" si="328"/>
        <v>Sep</v>
      </c>
      <c r="F10513" t="str">
        <f t="shared" si="329"/>
        <v>2015</v>
      </c>
    </row>
    <row r="10514" spans="1:6" x14ac:dyDescent="0.25">
      <c r="A10514" s="5" t="s">
        <v>250</v>
      </c>
      <c r="B10514" s="3" t="s">
        <v>238</v>
      </c>
      <c r="C10514" s="3" t="s">
        <v>61</v>
      </c>
      <c r="D10514" s="4">
        <v>182797.93016056437</v>
      </c>
      <c r="E10514" t="str">
        <f t="shared" si="328"/>
        <v>Oct</v>
      </c>
      <c r="F10514" t="str">
        <f t="shared" si="329"/>
        <v>2015</v>
      </c>
    </row>
    <row r="10515" spans="1:6" x14ac:dyDescent="0.25">
      <c r="A10515" s="5" t="s">
        <v>250</v>
      </c>
      <c r="B10515" s="3" t="s">
        <v>238</v>
      </c>
      <c r="C10515" s="3" t="s">
        <v>62</v>
      </c>
      <c r="D10515" s="4">
        <v>176812.01499406202</v>
      </c>
      <c r="E10515" t="str">
        <f t="shared" si="328"/>
        <v>Nov</v>
      </c>
      <c r="F10515" t="str">
        <f t="shared" si="329"/>
        <v>2015</v>
      </c>
    </row>
    <row r="10516" spans="1:6" x14ac:dyDescent="0.25">
      <c r="A10516" s="5" t="s">
        <v>250</v>
      </c>
      <c r="B10516" s="3" t="s">
        <v>238</v>
      </c>
      <c r="C10516" s="3" t="s">
        <v>63</v>
      </c>
      <c r="D10516" s="4">
        <v>175942.62146181008</v>
      </c>
      <c r="E10516" t="str">
        <f t="shared" si="328"/>
        <v>Dec</v>
      </c>
      <c r="F10516" t="str">
        <f t="shared" si="329"/>
        <v>2015</v>
      </c>
    </row>
    <row r="10517" spans="1:6" x14ac:dyDescent="0.25">
      <c r="A10517" s="5" t="s">
        <v>250</v>
      </c>
      <c r="B10517" s="3" t="s">
        <v>238</v>
      </c>
      <c r="C10517" s="3" t="s">
        <v>64</v>
      </c>
      <c r="D10517" s="4">
        <v>170330.03437668219</v>
      </c>
      <c r="E10517" t="str">
        <f t="shared" si="328"/>
        <v>Jan</v>
      </c>
      <c r="F10517" t="str">
        <f t="shared" si="329"/>
        <v>2016</v>
      </c>
    </row>
    <row r="10518" spans="1:6" x14ac:dyDescent="0.25">
      <c r="A10518" s="5" t="s">
        <v>250</v>
      </c>
      <c r="B10518" s="3" t="s">
        <v>238</v>
      </c>
      <c r="C10518" s="3" t="s">
        <v>65</v>
      </c>
      <c r="D10518" s="4">
        <v>168034.9600434241</v>
      </c>
      <c r="E10518" t="str">
        <f t="shared" si="328"/>
        <v>Feb</v>
      </c>
      <c r="F10518" t="str">
        <f t="shared" si="329"/>
        <v>2016</v>
      </c>
    </row>
    <row r="10519" spans="1:6" x14ac:dyDescent="0.25">
      <c r="A10519" s="5" t="s">
        <v>250</v>
      </c>
      <c r="B10519" s="3" t="s">
        <v>238</v>
      </c>
      <c r="C10519" s="3" t="s">
        <v>66</v>
      </c>
      <c r="D10519" s="4">
        <v>169072.51052520523</v>
      </c>
      <c r="E10519" t="str">
        <f t="shared" si="328"/>
        <v>Mar</v>
      </c>
      <c r="F10519" t="str">
        <f t="shared" si="329"/>
        <v>2016</v>
      </c>
    </row>
    <row r="10520" spans="1:6" x14ac:dyDescent="0.25">
      <c r="A10520" s="5" t="s">
        <v>250</v>
      </c>
      <c r="B10520" s="3" t="s">
        <v>238</v>
      </c>
      <c r="C10520" s="3" t="s">
        <v>67</v>
      </c>
      <c r="D10520" s="4">
        <v>158436.76460026964</v>
      </c>
      <c r="E10520" t="str">
        <f t="shared" si="328"/>
        <v>Apr</v>
      </c>
      <c r="F10520" t="str">
        <f t="shared" si="329"/>
        <v>2016</v>
      </c>
    </row>
    <row r="10521" spans="1:6" x14ac:dyDescent="0.25">
      <c r="A10521" s="5" t="s">
        <v>250</v>
      </c>
      <c r="B10521" s="3" t="s">
        <v>238</v>
      </c>
      <c r="C10521" s="3" t="s">
        <v>68</v>
      </c>
      <c r="D10521" s="4">
        <v>157044.40000967844</v>
      </c>
      <c r="E10521" t="str">
        <f t="shared" si="328"/>
        <v>May</v>
      </c>
      <c r="F10521" t="str">
        <f t="shared" si="329"/>
        <v>2016</v>
      </c>
    </row>
    <row r="10522" spans="1:6" x14ac:dyDescent="0.25">
      <c r="A10522" s="5" t="s">
        <v>250</v>
      </c>
      <c r="B10522" s="3" t="s">
        <v>238</v>
      </c>
      <c r="C10522" s="3" t="s">
        <v>69</v>
      </c>
      <c r="D10522" s="4">
        <v>150726.56447179086</v>
      </c>
      <c r="E10522" t="str">
        <f t="shared" si="328"/>
        <v>Jun</v>
      </c>
      <c r="F10522" t="str">
        <f t="shared" si="329"/>
        <v>2016</v>
      </c>
    </row>
    <row r="10523" spans="1:6" x14ac:dyDescent="0.25">
      <c r="A10523" s="5" t="s">
        <v>250</v>
      </c>
      <c r="B10523" s="3" t="s">
        <v>238</v>
      </c>
      <c r="C10523" s="3" t="s">
        <v>70</v>
      </c>
      <c r="D10523" s="4">
        <v>148101.2048385035</v>
      </c>
      <c r="E10523" t="str">
        <f t="shared" si="328"/>
        <v>Jul</v>
      </c>
      <c r="F10523" t="str">
        <f t="shared" si="329"/>
        <v>2016</v>
      </c>
    </row>
    <row r="10524" spans="1:6" x14ac:dyDescent="0.25">
      <c r="A10524" s="5" t="s">
        <v>250</v>
      </c>
      <c r="B10524" s="3" t="s">
        <v>238</v>
      </c>
      <c r="C10524" s="3" t="s">
        <v>71</v>
      </c>
      <c r="D10524" s="4">
        <v>143451.37651450426</v>
      </c>
      <c r="E10524" t="str">
        <f t="shared" si="328"/>
        <v>Aug</v>
      </c>
      <c r="F10524" t="str">
        <f t="shared" si="329"/>
        <v>2016</v>
      </c>
    </row>
    <row r="10525" spans="1:6" x14ac:dyDescent="0.25">
      <c r="A10525" s="5" t="s">
        <v>250</v>
      </c>
      <c r="B10525" s="3" t="s">
        <v>238</v>
      </c>
      <c r="C10525" s="3" t="s">
        <v>72</v>
      </c>
      <c r="D10525" s="4">
        <v>140580.7232498083</v>
      </c>
      <c r="E10525" t="str">
        <f t="shared" si="328"/>
        <v>Sep</v>
      </c>
      <c r="F10525" t="str">
        <f t="shared" si="329"/>
        <v>2016</v>
      </c>
    </row>
    <row r="10526" spans="1:6" x14ac:dyDescent="0.25">
      <c r="A10526" s="5" t="s">
        <v>250</v>
      </c>
      <c r="B10526" s="3" t="s">
        <v>238</v>
      </c>
      <c r="C10526" s="3" t="s">
        <v>73</v>
      </c>
      <c r="D10526" s="4">
        <v>138689.39468247545</v>
      </c>
      <c r="E10526" t="str">
        <f t="shared" si="328"/>
        <v>Oct</v>
      </c>
      <c r="F10526" t="str">
        <f t="shared" si="329"/>
        <v>2016</v>
      </c>
    </row>
    <row r="10527" spans="1:6" x14ac:dyDescent="0.25">
      <c r="A10527" s="5" t="s">
        <v>250</v>
      </c>
      <c r="B10527" s="3" t="s">
        <v>238</v>
      </c>
      <c r="C10527" s="3" t="s">
        <v>74</v>
      </c>
      <c r="D10527" s="4">
        <v>137589.85871874861</v>
      </c>
      <c r="E10527" t="str">
        <f t="shared" si="328"/>
        <v>Nov</v>
      </c>
      <c r="F10527" t="str">
        <f t="shared" si="329"/>
        <v>2016</v>
      </c>
    </row>
    <row r="10528" spans="1:6" x14ac:dyDescent="0.25">
      <c r="A10528" s="5" t="s">
        <v>250</v>
      </c>
      <c r="B10528" s="3" t="s">
        <v>238</v>
      </c>
      <c r="C10528" s="3" t="s">
        <v>75</v>
      </c>
      <c r="D10528" s="4">
        <v>131368.57164728339</v>
      </c>
      <c r="E10528" t="str">
        <f t="shared" si="328"/>
        <v>Dec</v>
      </c>
      <c r="F10528" t="str">
        <f t="shared" si="329"/>
        <v>2016</v>
      </c>
    </row>
    <row r="10529" spans="1:6" x14ac:dyDescent="0.25">
      <c r="A10529" s="5" t="s">
        <v>250</v>
      </c>
      <c r="B10529" s="3" t="s">
        <v>238</v>
      </c>
      <c r="C10529" s="3" t="s">
        <v>76</v>
      </c>
      <c r="D10529" s="4">
        <v>128755.14972756649</v>
      </c>
      <c r="E10529" t="str">
        <f t="shared" si="328"/>
        <v>Jan</v>
      </c>
      <c r="F10529" t="str">
        <f t="shared" si="329"/>
        <v>2017</v>
      </c>
    </row>
    <row r="10530" spans="1:6" x14ac:dyDescent="0.25">
      <c r="A10530" s="5" t="s">
        <v>250</v>
      </c>
      <c r="B10530" s="3" t="s">
        <v>238</v>
      </c>
      <c r="C10530" s="3" t="s">
        <v>77</v>
      </c>
      <c r="D10530" s="4">
        <v>128388.4317117192</v>
      </c>
      <c r="E10530" t="str">
        <f t="shared" si="328"/>
        <v>Feb</v>
      </c>
      <c r="F10530" t="str">
        <f t="shared" si="329"/>
        <v>2017</v>
      </c>
    </row>
    <row r="10531" spans="1:6" x14ac:dyDescent="0.25">
      <c r="A10531" s="5" t="s">
        <v>250</v>
      </c>
      <c r="B10531" s="3" t="s">
        <v>238</v>
      </c>
      <c r="C10531" s="3" t="s">
        <v>78</v>
      </c>
      <c r="D10531" s="4">
        <v>121812.60903509386</v>
      </c>
      <c r="E10531" t="str">
        <f t="shared" si="328"/>
        <v>Mar</v>
      </c>
      <c r="F10531" t="str">
        <f t="shared" si="329"/>
        <v>2017</v>
      </c>
    </row>
    <row r="10532" spans="1:6" x14ac:dyDescent="0.25">
      <c r="A10532" s="5" t="s">
        <v>250</v>
      </c>
      <c r="B10532" s="3" t="s">
        <v>238</v>
      </c>
      <c r="C10532" s="3" t="s">
        <v>79</v>
      </c>
      <c r="D10532" s="4">
        <v>121484.89079911012</v>
      </c>
      <c r="E10532" t="str">
        <f t="shared" si="328"/>
        <v>Apr</v>
      </c>
      <c r="F10532" t="str">
        <f t="shared" si="329"/>
        <v>2017</v>
      </c>
    </row>
    <row r="10533" spans="1:6" x14ac:dyDescent="0.25">
      <c r="A10533" s="5" t="s">
        <v>250</v>
      </c>
      <c r="B10533" s="3" t="s">
        <v>238</v>
      </c>
      <c r="C10533" s="3" t="s">
        <v>80</v>
      </c>
      <c r="D10533" s="4">
        <v>117117.72994856525</v>
      </c>
      <c r="E10533" t="str">
        <f t="shared" si="328"/>
        <v>May</v>
      </c>
      <c r="F10533" t="str">
        <f t="shared" si="329"/>
        <v>2017</v>
      </c>
    </row>
    <row r="10534" spans="1:6" x14ac:dyDescent="0.25">
      <c r="A10534" s="5" t="s">
        <v>250</v>
      </c>
      <c r="B10534" s="3" t="s">
        <v>238</v>
      </c>
      <c r="C10534" s="3" t="s">
        <v>81</v>
      </c>
      <c r="D10534" s="4">
        <v>113933.25861764513</v>
      </c>
      <c r="E10534" t="str">
        <f t="shared" si="328"/>
        <v>Jun</v>
      </c>
      <c r="F10534" t="str">
        <f t="shared" si="329"/>
        <v>2017</v>
      </c>
    </row>
    <row r="10535" spans="1:6" x14ac:dyDescent="0.25">
      <c r="A10535" s="5" t="s">
        <v>250</v>
      </c>
      <c r="B10535" s="3" t="s">
        <v>238</v>
      </c>
      <c r="C10535" s="3" t="s">
        <v>82</v>
      </c>
      <c r="D10535" s="4">
        <v>114045.06706661524</v>
      </c>
      <c r="E10535" t="str">
        <f t="shared" si="328"/>
        <v>Jul</v>
      </c>
      <c r="F10535" t="str">
        <f t="shared" si="329"/>
        <v>2017</v>
      </c>
    </row>
    <row r="10536" spans="1:6" x14ac:dyDescent="0.25">
      <c r="A10536" s="5" t="s">
        <v>250</v>
      </c>
      <c r="B10536" s="3" t="s">
        <v>238</v>
      </c>
      <c r="C10536" s="3" t="s">
        <v>83</v>
      </c>
      <c r="D10536" s="4">
        <v>110706.70350778669</v>
      </c>
      <c r="E10536" t="str">
        <f t="shared" si="328"/>
        <v>Aug</v>
      </c>
      <c r="F10536" t="str">
        <f t="shared" si="329"/>
        <v>2017</v>
      </c>
    </row>
    <row r="10537" spans="1:6" x14ac:dyDescent="0.25">
      <c r="A10537" s="5" t="s">
        <v>250</v>
      </c>
      <c r="B10537" s="3" t="s">
        <v>238</v>
      </c>
      <c r="C10537" s="3" t="s">
        <v>84</v>
      </c>
      <c r="D10537" s="4">
        <v>106829.12168737195</v>
      </c>
      <c r="E10537" t="str">
        <f t="shared" si="328"/>
        <v>Sep</v>
      </c>
      <c r="F10537" t="str">
        <f t="shared" si="329"/>
        <v>2017</v>
      </c>
    </row>
    <row r="10538" spans="1:6" x14ac:dyDescent="0.25">
      <c r="A10538" s="5" t="s">
        <v>250</v>
      </c>
      <c r="B10538" s="3" t="s">
        <v>238</v>
      </c>
      <c r="C10538" s="3" t="s">
        <v>85</v>
      </c>
      <c r="D10538" s="4">
        <v>106394.97615469794</v>
      </c>
      <c r="E10538" t="str">
        <f t="shared" si="328"/>
        <v>Oct</v>
      </c>
      <c r="F10538" t="str">
        <f t="shared" si="329"/>
        <v>2017</v>
      </c>
    </row>
    <row r="10539" spans="1:6" x14ac:dyDescent="0.25">
      <c r="A10539" s="5" t="s">
        <v>250</v>
      </c>
      <c r="B10539" s="3" t="s">
        <v>238</v>
      </c>
      <c r="C10539" s="3" t="s">
        <v>86</v>
      </c>
      <c r="D10539" s="4">
        <v>101824.23101226275</v>
      </c>
      <c r="E10539" t="str">
        <f t="shared" si="328"/>
        <v>Nov</v>
      </c>
      <c r="F10539" t="str">
        <f t="shared" si="329"/>
        <v>2017</v>
      </c>
    </row>
    <row r="10540" spans="1:6" x14ac:dyDescent="0.25">
      <c r="A10540" s="5" t="s">
        <v>250</v>
      </c>
      <c r="B10540" s="3" t="s">
        <v>238</v>
      </c>
      <c r="C10540" s="3" t="s">
        <v>87</v>
      </c>
      <c r="D10540" s="4">
        <v>99843.137879696413</v>
      </c>
      <c r="E10540" t="str">
        <f t="shared" si="328"/>
        <v>Dec</v>
      </c>
      <c r="F10540" t="str">
        <f t="shared" si="329"/>
        <v>2017</v>
      </c>
    </row>
    <row r="10541" spans="1:6" x14ac:dyDescent="0.25">
      <c r="A10541" s="5" t="s">
        <v>250</v>
      </c>
      <c r="B10541" s="3" t="s">
        <v>238</v>
      </c>
      <c r="C10541" s="3" t="s">
        <v>88</v>
      </c>
      <c r="D10541" s="4">
        <v>97136.917992909381</v>
      </c>
      <c r="E10541" t="str">
        <f t="shared" si="328"/>
        <v>Jan</v>
      </c>
      <c r="F10541" t="str">
        <f t="shared" si="329"/>
        <v>2018</v>
      </c>
    </row>
    <row r="10542" spans="1:6" x14ac:dyDescent="0.25">
      <c r="A10542" s="5" t="s">
        <v>250</v>
      </c>
      <c r="B10542" s="3" t="s">
        <v>238</v>
      </c>
      <c r="C10542" s="3" t="s">
        <v>89</v>
      </c>
      <c r="D10542" s="4">
        <v>96266.040144148574</v>
      </c>
      <c r="E10542" t="str">
        <f t="shared" si="328"/>
        <v>Feb</v>
      </c>
      <c r="F10542" t="str">
        <f t="shared" si="329"/>
        <v>2018</v>
      </c>
    </row>
    <row r="10543" spans="1:6" x14ac:dyDescent="0.25">
      <c r="A10543" s="5" t="s">
        <v>250</v>
      </c>
      <c r="B10543" s="3" t="s">
        <v>238</v>
      </c>
      <c r="C10543" s="3" t="s">
        <v>90</v>
      </c>
      <c r="D10543" s="4">
        <v>91777.402756868789</v>
      </c>
      <c r="E10543" t="str">
        <f t="shared" si="328"/>
        <v>Mar</v>
      </c>
      <c r="F10543" t="str">
        <f t="shared" si="329"/>
        <v>2018</v>
      </c>
    </row>
    <row r="10544" spans="1:6" x14ac:dyDescent="0.25">
      <c r="A10544" s="5" t="s">
        <v>250</v>
      </c>
      <c r="B10544" s="3" t="s">
        <v>238</v>
      </c>
      <c r="C10544" s="3" t="s">
        <v>91</v>
      </c>
      <c r="D10544" s="4">
        <v>90386.724208585234</v>
      </c>
      <c r="E10544" t="str">
        <f t="shared" si="328"/>
        <v>Apr</v>
      </c>
      <c r="F10544" t="str">
        <f t="shared" si="329"/>
        <v>2018</v>
      </c>
    </row>
    <row r="10545" spans="1:6" x14ac:dyDescent="0.25">
      <c r="A10545" s="5" t="s">
        <v>250</v>
      </c>
      <c r="B10545" s="3" t="s">
        <v>238</v>
      </c>
      <c r="C10545" s="3" t="s">
        <v>92</v>
      </c>
      <c r="D10545" s="4">
        <v>90162.024114651576</v>
      </c>
      <c r="E10545" t="str">
        <f t="shared" si="328"/>
        <v>May</v>
      </c>
      <c r="F10545" t="str">
        <f t="shared" si="329"/>
        <v>2018</v>
      </c>
    </row>
    <row r="10546" spans="1:6" x14ac:dyDescent="0.25">
      <c r="A10546" s="5" t="s">
        <v>250</v>
      </c>
      <c r="B10546" s="3" t="s">
        <v>238</v>
      </c>
      <c r="C10546" s="3" t="s">
        <v>93</v>
      </c>
      <c r="D10546" s="4">
        <v>87314.003615085763</v>
      </c>
      <c r="E10546" t="str">
        <f t="shared" si="328"/>
        <v>Jun</v>
      </c>
      <c r="F10546" t="str">
        <f t="shared" si="329"/>
        <v>2018</v>
      </c>
    </row>
    <row r="10547" spans="1:6" x14ac:dyDescent="0.25">
      <c r="A10547" s="5" t="s">
        <v>250</v>
      </c>
      <c r="B10547" s="3" t="s">
        <v>238</v>
      </c>
      <c r="C10547" s="3" t="s">
        <v>94</v>
      </c>
      <c r="D10547" s="4">
        <v>84943.184284045041</v>
      </c>
      <c r="E10547" t="str">
        <f t="shared" si="328"/>
        <v>Jul</v>
      </c>
      <c r="F10547" t="str">
        <f t="shared" si="329"/>
        <v>2018</v>
      </c>
    </row>
    <row r="10548" spans="1:6" x14ac:dyDescent="0.25">
      <c r="A10548" s="5" t="s">
        <v>250</v>
      </c>
      <c r="B10548" s="3" t="s">
        <v>238</v>
      </c>
      <c r="C10548" s="3" t="s">
        <v>95</v>
      </c>
      <c r="D10548" s="4">
        <v>82968.979117208379</v>
      </c>
      <c r="E10548" t="str">
        <f t="shared" si="328"/>
        <v>Aug</v>
      </c>
      <c r="F10548" t="str">
        <f t="shared" si="329"/>
        <v>2018</v>
      </c>
    </row>
    <row r="10549" spans="1:6" x14ac:dyDescent="0.25">
      <c r="A10549" s="5" t="s">
        <v>250</v>
      </c>
      <c r="B10549" s="3" t="s">
        <v>238</v>
      </c>
      <c r="C10549" s="3" t="s">
        <v>96</v>
      </c>
      <c r="D10549" s="4">
        <v>80889.848580119389</v>
      </c>
      <c r="E10549" t="str">
        <f t="shared" si="328"/>
        <v>Sep</v>
      </c>
      <c r="F10549" t="str">
        <f t="shared" si="329"/>
        <v>2018</v>
      </c>
    </row>
    <row r="10550" spans="1:6" x14ac:dyDescent="0.25">
      <c r="A10550" s="5" t="s">
        <v>250</v>
      </c>
      <c r="B10550" s="3" t="s">
        <v>238</v>
      </c>
      <c r="C10550" s="3" t="s">
        <v>97</v>
      </c>
      <c r="D10550" s="4">
        <v>78941.891445138404</v>
      </c>
      <c r="E10550" t="str">
        <f t="shared" si="328"/>
        <v>Oct</v>
      </c>
      <c r="F10550" t="str">
        <f t="shared" si="329"/>
        <v>2018</v>
      </c>
    </row>
    <row r="10551" spans="1:6" x14ac:dyDescent="0.25">
      <c r="A10551" s="5" t="s">
        <v>250</v>
      </c>
      <c r="B10551" s="3" t="s">
        <v>238</v>
      </c>
      <c r="C10551" s="3" t="s">
        <v>98</v>
      </c>
      <c r="D10551" s="4">
        <v>77146.52197631952</v>
      </c>
      <c r="E10551" t="str">
        <f t="shared" si="328"/>
        <v>Nov</v>
      </c>
      <c r="F10551" t="str">
        <f t="shared" si="329"/>
        <v>2018</v>
      </c>
    </row>
    <row r="10552" spans="1:6" x14ac:dyDescent="0.25">
      <c r="A10552" s="5" t="s">
        <v>250</v>
      </c>
      <c r="B10552" s="3" t="s">
        <v>238</v>
      </c>
      <c r="C10552" s="3" t="s">
        <v>99</v>
      </c>
      <c r="D10552" s="4">
        <v>75112.54944379798</v>
      </c>
      <c r="E10552" t="str">
        <f t="shared" si="328"/>
        <v>Dec</v>
      </c>
      <c r="F10552" t="str">
        <f t="shared" si="329"/>
        <v>2018</v>
      </c>
    </row>
    <row r="10553" spans="1:6" x14ac:dyDescent="0.25">
      <c r="A10553" s="5" t="s">
        <v>250</v>
      </c>
      <c r="B10553" s="3" t="s">
        <v>238</v>
      </c>
      <c r="C10553" s="3" t="s">
        <v>100</v>
      </c>
      <c r="D10553" s="4">
        <v>73251.800125298279</v>
      </c>
      <c r="E10553" t="str">
        <f t="shared" si="328"/>
        <v>Jan</v>
      </c>
      <c r="F10553" t="str">
        <f t="shared" si="329"/>
        <v>2019</v>
      </c>
    </row>
    <row r="10554" spans="1:6" x14ac:dyDescent="0.25">
      <c r="A10554" s="5" t="s">
        <v>250</v>
      </c>
      <c r="B10554" s="3" t="s">
        <v>238</v>
      </c>
      <c r="C10554" s="3" t="s">
        <v>101</v>
      </c>
      <c r="D10554" s="4">
        <v>71650.288180044445</v>
      </c>
      <c r="E10554" t="str">
        <f t="shared" si="328"/>
        <v>Feb</v>
      </c>
      <c r="F10554" t="str">
        <f t="shared" si="329"/>
        <v>2019</v>
      </c>
    </row>
    <row r="10555" spans="1:6" x14ac:dyDescent="0.25">
      <c r="A10555" s="5" t="s">
        <v>250</v>
      </c>
      <c r="B10555" s="3" t="s">
        <v>238</v>
      </c>
      <c r="C10555" s="3" t="s">
        <v>102</v>
      </c>
      <c r="D10555" s="4">
        <v>69822.729076338466</v>
      </c>
      <c r="E10555" t="str">
        <f t="shared" si="328"/>
        <v>Mar</v>
      </c>
      <c r="F10555" t="str">
        <f t="shared" si="329"/>
        <v>2019</v>
      </c>
    </row>
    <row r="10556" spans="1:6" x14ac:dyDescent="0.25">
      <c r="A10556" s="5" t="s">
        <v>250</v>
      </c>
      <c r="B10556" s="3" t="s">
        <v>238</v>
      </c>
      <c r="C10556" s="3" t="s">
        <v>103</v>
      </c>
      <c r="D10556" s="4">
        <v>68178.762573946224</v>
      </c>
      <c r="E10556" t="str">
        <f t="shared" si="328"/>
        <v>Apr</v>
      </c>
      <c r="F10556" t="str">
        <f t="shared" si="329"/>
        <v>2019</v>
      </c>
    </row>
    <row r="10557" spans="1:6" x14ac:dyDescent="0.25">
      <c r="A10557" s="5" t="s">
        <v>250</v>
      </c>
      <c r="B10557" s="3" t="s">
        <v>238</v>
      </c>
      <c r="C10557" s="3" t="s">
        <v>104</v>
      </c>
      <c r="D10557" s="4">
        <v>66831.908509302826</v>
      </c>
      <c r="E10557" t="str">
        <f t="shared" si="328"/>
        <v>May</v>
      </c>
      <c r="F10557" t="str">
        <f t="shared" si="329"/>
        <v>2019</v>
      </c>
    </row>
    <row r="10558" spans="1:6" x14ac:dyDescent="0.25">
      <c r="A10558" s="5" t="s">
        <v>250</v>
      </c>
      <c r="B10558" s="3" t="s">
        <v>238</v>
      </c>
      <c r="C10558" s="3" t="s">
        <v>105</v>
      </c>
      <c r="D10558" s="4">
        <v>65194.772225942637</v>
      </c>
      <c r="E10558" t="str">
        <f t="shared" si="328"/>
        <v>Jun</v>
      </c>
      <c r="F10558" t="str">
        <f t="shared" si="329"/>
        <v>2019</v>
      </c>
    </row>
    <row r="10559" spans="1:6" x14ac:dyDescent="0.25">
      <c r="A10559" s="5" t="s">
        <v>250</v>
      </c>
      <c r="B10559" s="3" t="s">
        <v>238</v>
      </c>
      <c r="C10559" s="3" t="s">
        <v>106</v>
      </c>
      <c r="D10559" s="4">
        <v>63664.475196300053</v>
      </c>
      <c r="E10559" t="str">
        <f t="shared" si="328"/>
        <v>Jul</v>
      </c>
      <c r="F10559" t="str">
        <f t="shared" si="329"/>
        <v>2019</v>
      </c>
    </row>
    <row r="10560" spans="1:6" x14ac:dyDescent="0.25">
      <c r="A10560" s="5" t="s">
        <v>250</v>
      </c>
      <c r="B10560" s="3" t="s">
        <v>238</v>
      </c>
      <c r="C10560" s="3" t="s">
        <v>107</v>
      </c>
      <c r="D10560" s="4">
        <v>62291.40084421233</v>
      </c>
      <c r="E10560" t="str">
        <f t="shared" si="328"/>
        <v>Aug</v>
      </c>
      <c r="F10560" t="str">
        <f t="shared" si="329"/>
        <v>2019</v>
      </c>
    </row>
    <row r="10561" spans="1:6" x14ac:dyDescent="0.25">
      <c r="A10561" s="5" t="s">
        <v>250</v>
      </c>
      <c r="B10561" s="3" t="s">
        <v>238</v>
      </c>
      <c r="C10561" s="3" t="s">
        <v>108</v>
      </c>
      <c r="D10561" s="4">
        <v>60842.645640654526</v>
      </c>
      <c r="E10561" t="str">
        <f t="shared" si="328"/>
        <v>Sep</v>
      </c>
      <c r="F10561" t="str">
        <f t="shared" si="329"/>
        <v>2019</v>
      </c>
    </row>
    <row r="10562" spans="1:6" x14ac:dyDescent="0.25">
      <c r="A10562" s="5" t="s">
        <v>250</v>
      </c>
      <c r="B10562" s="3" t="s">
        <v>238</v>
      </c>
      <c r="C10562" s="3" t="s">
        <v>109</v>
      </c>
      <c r="D10562" s="4">
        <v>59523.233766869394</v>
      </c>
      <c r="E10562" t="str">
        <f t="shared" si="328"/>
        <v>Oct</v>
      </c>
      <c r="F10562" t="str">
        <f t="shared" si="329"/>
        <v>2019</v>
      </c>
    </row>
    <row r="10563" spans="1:6" x14ac:dyDescent="0.25">
      <c r="A10563" s="5" t="s">
        <v>250</v>
      </c>
      <c r="B10563" s="3" t="s">
        <v>238</v>
      </c>
      <c r="C10563" s="3" t="s">
        <v>110</v>
      </c>
      <c r="D10563" s="4">
        <v>58346.324586642309</v>
      </c>
      <c r="E10563" t="str">
        <f t="shared" ref="E10563:E10626" si="330">MID(C10563,1,3)</f>
        <v>Nov</v>
      </c>
      <c r="F10563" t="str">
        <f t="shared" ref="F10563:F10626" si="331">MID(C10563,5,4)</f>
        <v>2019</v>
      </c>
    </row>
    <row r="10564" spans="1:6" x14ac:dyDescent="0.25">
      <c r="A10564" s="5" t="s">
        <v>250</v>
      </c>
      <c r="B10564" s="3" t="s">
        <v>238</v>
      </c>
      <c r="C10564" s="3" t="s">
        <v>111</v>
      </c>
      <c r="D10564" s="4">
        <v>56931.115729899298</v>
      </c>
      <c r="E10564" t="str">
        <f t="shared" si="330"/>
        <v>Dec</v>
      </c>
      <c r="F10564" t="str">
        <f t="shared" si="331"/>
        <v>2019</v>
      </c>
    </row>
    <row r="10565" spans="1:6" x14ac:dyDescent="0.25">
      <c r="A10565" s="5" t="s">
        <v>250</v>
      </c>
      <c r="B10565" s="3" t="s">
        <v>238</v>
      </c>
      <c r="C10565" s="3" t="s">
        <v>112</v>
      </c>
      <c r="D10565" s="4">
        <v>55723.664179431085</v>
      </c>
      <c r="E10565" t="str">
        <f t="shared" si="330"/>
        <v>Jan</v>
      </c>
      <c r="F10565" t="str">
        <f t="shared" si="331"/>
        <v>2020</v>
      </c>
    </row>
    <row r="10566" spans="1:6" x14ac:dyDescent="0.25">
      <c r="A10566" s="5" t="s">
        <v>250</v>
      </c>
      <c r="B10566" s="3" t="s">
        <v>238</v>
      </c>
      <c r="C10566" s="3" t="s">
        <v>113</v>
      </c>
      <c r="D10566" s="4">
        <v>54732.996038226949</v>
      </c>
      <c r="E10566" t="str">
        <f t="shared" si="330"/>
        <v>Feb</v>
      </c>
      <c r="F10566" t="str">
        <f t="shared" si="331"/>
        <v>2020</v>
      </c>
    </row>
    <row r="10567" spans="1:6" x14ac:dyDescent="0.25">
      <c r="A10567" s="5" t="s">
        <v>250</v>
      </c>
      <c r="B10567" s="3" t="s">
        <v>238</v>
      </c>
      <c r="C10567" s="3" t="s">
        <v>114</v>
      </c>
      <c r="D10567" s="4">
        <v>53570.123718900271</v>
      </c>
      <c r="E10567" t="str">
        <f t="shared" si="330"/>
        <v>Mar</v>
      </c>
      <c r="F10567" t="str">
        <f t="shared" si="331"/>
        <v>2020</v>
      </c>
    </row>
    <row r="10568" spans="1:6" x14ac:dyDescent="0.25">
      <c r="A10568" s="5" t="s">
        <v>250</v>
      </c>
      <c r="B10568" s="3" t="s">
        <v>238</v>
      </c>
      <c r="C10568" s="3" t="s">
        <v>115</v>
      </c>
      <c r="D10568" s="4">
        <v>52559.869972831504</v>
      </c>
      <c r="E10568" t="str">
        <f t="shared" si="330"/>
        <v>Apr</v>
      </c>
      <c r="F10568" t="str">
        <f t="shared" si="331"/>
        <v>2020</v>
      </c>
    </row>
    <row r="10569" spans="1:6" x14ac:dyDescent="0.25">
      <c r="A10569" s="5" t="s">
        <v>250</v>
      </c>
      <c r="B10569" s="3" t="s">
        <v>238</v>
      </c>
      <c r="C10569" s="3" t="s">
        <v>116</v>
      </c>
      <c r="D10569" s="4">
        <v>51790.456793408157</v>
      </c>
      <c r="E10569" t="str">
        <f t="shared" si="330"/>
        <v>May</v>
      </c>
      <c r="F10569" t="str">
        <f t="shared" si="331"/>
        <v>2020</v>
      </c>
    </row>
    <row r="10570" spans="1:6" x14ac:dyDescent="0.25">
      <c r="A10570" s="5" t="s">
        <v>250</v>
      </c>
      <c r="B10570" s="3" t="s">
        <v>238</v>
      </c>
      <c r="C10570" s="3" t="s">
        <v>117</v>
      </c>
      <c r="D10570" s="4">
        <v>50788.60307670632</v>
      </c>
      <c r="E10570" t="str">
        <f t="shared" si="330"/>
        <v>Jun</v>
      </c>
      <c r="F10570" t="str">
        <f t="shared" si="331"/>
        <v>2020</v>
      </c>
    </row>
    <row r="10571" spans="1:6" x14ac:dyDescent="0.25">
      <c r="A10571" s="5" t="s">
        <v>250</v>
      </c>
      <c r="B10571" s="3" t="s">
        <v>238</v>
      </c>
      <c r="C10571" s="3" t="s">
        <v>118</v>
      </c>
      <c r="D10571" s="4">
        <v>49867.945471703868</v>
      </c>
      <c r="E10571" t="str">
        <f t="shared" si="330"/>
        <v>Jul</v>
      </c>
      <c r="F10571" t="str">
        <f t="shared" si="331"/>
        <v>2020</v>
      </c>
    </row>
    <row r="10572" spans="1:6" x14ac:dyDescent="0.25">
      <c r="A10572" s="5" t="s">
        <v>250</v>
      </c>
      <c r="B10572" s="3" t="s">
        <v>238</v>
      </c>
      <c r="C10572" s="3" t="s">
        <v>119</v>
      </c>
      <c r="D10572" s="4">
        <v>49064.965416943051</v>
      </c>
      <c r="E10572" t="str">
        <f t="shared" si="330"/>
        <v>Aug</v>
      </c>
      <c r="F10572" t="str">
        <f t="shared" si="331"/>
        <v>2020</v>
      </c>
    </row>
    <row r="10573" spans="1:6" x14ac:dyDescent="0.25">
      <c r="A10573" s="5" t="s">
        <v>250</v>
      </c>
      <c r="B10573" s="3" t="s">
        <v>238</v>
      </c>
      <c r="C10573" s="3" t="s">
        <v>120</v>
      </c>
      <c r="D10573" s="4">
        <v>48188.669930101736</v>
      </c>
      <c r="E10573" t="str">
        <f t="shared" si="330"/>
        <v>Sep</v>
      </c>
      <c r="F10573" t="str">
        <f t="shared" si="331"/>
        <v>2020</v>
      </c>
    </row>
    <row r="10574" spans="1:6" x14ac:dyDescent="0.25">
      <c r="A10574" s="5" t="s">
        <v>250</v>
      </c>
      <c r="B10574" s="3" t="s">
        <v>238</v>
      </c>
      <c r="C10574" s="3" t="s">
        <v>121</v>
      </c>
      <c r="D10574" s="4">
        <v>47398.001911756233</v>
      </c>
      <c r="E10574" t="str">
        <f t="shared" si="330"/>
        <v>Oct</v>
      </c>
      <c r="F10574" t="str">
        <f t="shared" si="331"/>
        <v>2020</v>
      </c>
    </row>
    <row r="10575" spans="1:6" x14ac:dyDescent="0.25">
      <c r="A10575" s="5" t="s">
        <v>250</v>
      </c>
      <c r="B10575" s="3" t="s">
        <v>238</v>
      </c>
      <c r="C10575" s="3" t="s">
        <v>122</v>
      </c>
      <c r="D10575" s="4">
        <v>46698.089269198768</v>
      </c>
      <c r="E10575" t="str">
        <f t="shared" si="330"/>
        <v>Nov</v>
      </c>
      <c r="F10575" t="str">
        <f t="shared" si="331"/>
        <v>2020</v>
      </c>
    </row>
    <row r="10576" spans="1:6" x14ac:dyDescent="0.25">
      <c r="A10576" s="5" t="s">
        <v>250</v>
      </c>
      <c r="B10576" s="3" t="s">
        <v>238</v>
      </c>
      <c r="C10576" s="3" t="s">
        <v>123</v>
      </c>
      <c r="D10576" s="4">
        <v>45954.746630798654</v>
      </c>
      <c r="E10576" t="str">
        <f t="shared" si="330"/>
        <v>Dec</v>
      </c>
      <c r="F10576" t="str">
        <f t="shared" si="331"/>
        <v>2020</v>
      </c>
    </row>
    <row r="10577" spans="1:6" x14ac:dyDescent="0.25">
      <c r="A10577" s="5" t="s">
        <v>250</v>
      </c>
      <c r="B10577" s="3" t="s">
        <v>238</v>
      </c>
      <c r="C10577" s="3" t="s">
        <v>124</v>
      </c>
      <c r="D10577" s="4">
        <v>45171.593358754508</v>
      </c>
      <c r="E10577" t="str">
        <f t="shared" si="330"/>
        <v>Jan</v>
      </c>
      <c r="F10577" t="str">
        <f t="shared" si="331"/>
        <v>2021</v>
      </c>
    </row>
    <row r="10578" spans="1:6" x14ac:dyDescent="0.25">
      <c r="A10578" s="5" t="s">
        <v>250</v>
      </c>
      <c r="B10578" s="3" t="s">
        <v>238</v>
      </c>
      <c r="C10578" s="3" t="s">
        <v>125</v>
      </c>
      <c r="D10578" s="4">
        <v>44209.027273719665</v>
      </c>
      <c r="E10578" t="str">
        <f t="shared" si="330"/>
        <v>Feb</v>
      </c>
      <c r="F10578" t="str">
        <f t="shared" si="331"/>
        <v>2021</v>
      </c>
    </row>
    <row r="10579" spans="1:6" x14ac:dyDescent="0.25">
      <c r="A10579" s="5" t="s">
        <v>250</v>
      </c>
      <c r="B10579" s="3" t="s">
        <v>238</v>
      </c>
      <c r="C10579" s="3" t="s">
        <v>126</v>
      </c>
      <c r="D10579" s="4">
        <v>43455.261151703518</v>
      </c>
      <c r="E10579" t="str">
        <f t="shared" si="330"/>
        <v>Mar</v>
      </c>
      <c r="F10579" t="str">
        <f t="shared" si="331"/>
        <v>2021</v>
      </c>
    </row>
    <row r="10580" spans="1:6" x14ac:dyDescent="0.25">
      <c r="A10580" s="5" t="s">
        <v>250</v>
      </c>
      <c r="B10580" s="3" t="s">
        <v>238</v>
      </c>
      <c r="C10580" s="3" t="s">
        <v>127</v>
      </c>
      <c r="D10580" s="4">
        <v>42664.400180515659</v>
      </c>
      <c r="E10580" t="str">
        <f t="shared" si="330"/>
        <v>Apr</v>
      </c>
      <c r="F10580" t="str">
        <f t="shared" si="331"/>
        <v>2021</v>
      </c>
    </row>
    <row r="10581" spans="1:6" x14ac:dyDescent="0.25">
      <c r="A10581" s="5" t="s">
        <v>250</v>
      </c>
      <c r="B10581" s="3" t="s">
        <v>238</v>
      </c>
      <c r="C10581" s="3" t="s">
        <v>128</v>
      </c>
      <c r="D10581" s="4">
        <v>41865.223991248509</v>
      </c>
      <c r="E10581" t="str">
        <f t="shared" si="330"/>
        <v>May</v>
      </c>
      <c r="F10581" t="str">
        <f t="shared" si="331"/>
        <v>2021</v>
      </c>
    </row>
    <row r="10582" spans="1:6" x14ac:dyDescent="0.25">
      <c r="A10582" s="5" t="s">
        <v>250</v>
      </c>
      <c r="B10582" s="3" t="s">
        <v>238</v>
      </c>
      <c r="C10582" s="3" t="s">
        <v>129</v>
      </c>
      <c r="D10582" s="4">
        <v>41014.268660237067</v>
      </c>
      <c r="E10582" t="str">
        <f t="shared" si="330"/>
        <v>Jun</v>
      </c>
      <c r="F10582" t="str">
        <f t="shared" si="331"/>
        <v>2021</v>
      </c>
    </row>
    <row r="10583" spans="1:6" x14ac:dyDescent="0.25">
      <c r="A10583" s="5" t="s">
        <v>250</v>
      </c>
      <c r="B10583" s="3" t="s">
        <v>238</v>
      </c>
      <c r="C10583" s="3" t="s">
        <v>130</v>
      </c>
      <c r="D10583" s="4">
        <v>40079.95315012792</v>
      </c>
      <c r="E10583" t="str">
        <f t="shared" si="330"/>
        <v>Jul</v>
      </c>
      <c r="F10583" t="str">
        <f t="shared" si="331"/>
        <v>2021</v>
      </c>
    </row>
    <row r="10584" spans="1:6" x14ac:dyDescent="0.25">
      <c r="A10584" s="5" t="s">
        <v>250</v>
      </c>
      <c r="B10584" s="3" t="s">
        <v>238</v>
      </c>
      <c r="C10584" s="3" t="s">
        <v>131</v>
      </c>
      <c r="D10584" s="4">
        <v>39121.225245744849</v>
      </c>
      <c r="E10584" t="str">
        <f t="shared" si="330"/>
        <v>Aug</v>
      </c>
      <c r="F10584" t="str">
        <f t="shared" si="331"/>
        <v>2021</v>
      </c>
    </row>
    <row r="10585" spans="1:6" x14ac:dyDescent="0.25">
      <c r="A10585" s="5" t="s">
        <v>250</v>
      </c>
      <c r="B10585" s="3" t="s">
        <v>238</v>
      </c>
      <c r="C10585" s="3" t="s">
        <v>132</v>
      </c>
      <c r="D10585" s="4">
        <v>38041.483777404101</v>
      </c>
      <c r="E10585" t="str">
        <f t="shared" si="330"/>
        <v>Sep</v>
      </c>
      <c r="F10585" t="str">
        <f t="shared" si="331"/>
        <v>2021</v>
      </c>
    </row>
    <row r="10586" spans="1:6" x14ac:dyDescent="0.25">
      <c r="A10586" s="5" t="s">
        <v>250</v>
      </c>
      <c r="B10586" s="3" t="s">
        <v>238</v>
      </c>
      <c r="C10586" s="3" t="s">
        <v>133</v>
      </c>
      <c r="D10586" s="4">
        <v>36881.867668162427</v>
      </c>
      <c r="E10586" t="str">
        <f t="shared" si="330"/>
        <v>Oct</v>
      </c>
      <c r="F10586" t="str">
        <f t="shared" si="331"/>
        <v>2021</v>
      </c>
    </row>
    <row r="10587" spans="1:6" x14ac:dyDescent="0.25">
      <c r="A10587" s="5" t="s">
        <v>250</v>
      </c>
      <c r="B10587" s="3" t="s">
        <v>238</v>
      </c>
      <c r="C10587" s="3" t="s">
        <v>134</v>
      </c>
      <c r="D10587" s="4">
        <v>35616.254797199414</v>
      </c>
      <c r="E10587" t="str">
        <f t="shared" si="330"/>
        <v>Nov</v>
      </c>
      <c r="F10587" t="str">
        <f t="shared" si="331"/>
        <v>2021</v>
      </c>
    </row>
    <row r="10588" spans="1:6" x14ac:dyDescent="0.25">
      <c r="A10588" s="5" t="s">
        <v>250</v>
      </c>
      <c r="B10588" s="3" t="s">
        <v>238</v>
      </c>
      <c r="C10588" s="3" t="s">
        <v>135</v>
      </c>
      <c r="D10588" s="4">
        <v>34223.537160857319</v>
      </c>
      <c r="E10588" t="str">
        <f t="shared" si="330"/>
        <v>Dec</v>
      </c>
      <c r="F10588" t="str">
        <f t="shared" si="331"/>
        <v>2021</v>
      </c>
    </row>
    <row r="10589" spans="1:6" x14ac:dyDescent="0.25">
      <c r="A10589" s="5" t="s">
        <v>250</v>
      </c>
      <c r="B10589" s="3" t="s">
        <v>238</v>
      </c>
      <c r="C10589" s="3" t="s">
        <v>136</v>
      </c>
      <c r="D10589" s="4">
        <v>31373.969771170625</v>
      </c>
      <c r="E10589" t="str">
        <f t="shared" si="330"/>
        <v>Jan</v>
      </c>
      <c r="F10589" t="str">
        <f t="shared" si="331"/>
        <v>2022</v>
      </c>
    </row>
    <row r="10590" spans="1:6" x14ac:dyDescent="0.25">
      <c r="A10590" s="5" t="s">
        <v>250</v>
      </c>
      <c r="B10590" s="3" t="s">
        <v>238</v>
      </c>
      <c r="C10590" s="3" t="s">
        <v>137</v>
      </c>
      <c r="D10590" s="4">
        <v>30171.661755513727</v>
      </c>
      <c r="E10590" t="str">
        <f t="shared" si="330"/>
        <v>Feb</v>
      </c>
      <c r="F10590" t="str">
        <f t="shared" si="331"/>
        <v>2022</v>
      </c>
    </row>
    <row r="10591" spans="1:6" x14ac:dyDescent="0.25">
      <c r="A10591" s="5" t="s">
        <v>250</v>
      </c>
      <c r="B10591" s="3" t="s">
        <v>238</v>
      </c>
      <c r="C10591" s="3" t="s">
        <v>138</v>
      </c>
      <c r="D10591" s="4">
        <v>7863.1756999999998</v>
      </c>
      <c r="E10591" t="str">
        <f t="shared" si="330"/>
        <v>Mar</v>
      </c>
      <c r="F10591" t="str">
        <f t="shared" si="331"/>
        <v>2022</v>
      </c>
    </row>
    <row r="10592" spans="1:6" x14ac:dyDescent="0.25">
      <c r="A10592" s="5" t="s">
        <v>250</v>
      </c>
      <c r="B10592" s="3" t="s">
        <v>238</v>
      </c>
      <c r="C10592" s="3" t="s">
        <v>139</v>
      </c>
      <c r="D10592" s="4">
        <v>7783.4180000000006</v>
      </c>
      <c r="E10592" t="str">
        <f t="shared" si="330"/>
        <v>Apr</v>
      </c>
      <c r="F10592" t="str">
        <f t="shared" si="331"/>
        <v>2022</v>
      </c>
    </row>
    <row r="10593" spans="1:6" x14ac:dyDescent="0.25">
      <c r="A10593" s="5" t="s">
        <v>250</v>
      </c>
      <c r="B10593" s="3" t="s">
        <v>238</v>
      </c>
      <c r="C10593" s="3" t="s">
        <v>140</v>
      </c>
      <c r="D10593" s="4">
        <v>7704.4748000000009</v>
      </c>
      <c r="E10593" t="str">
        <f t="shared" si="330"/>
        <v>May</v>
      </c>
      <c r="F10593" t="str">
        <f t="shared" si="331"/>
        <v>2022</v>
      </c>
    </row>
    <row r="10594" spans="1:6" x14ac:dyDescent="0.25">
      <c r="A10594" s="5" t="s">
        <v>250</v>
      </c>
      <c r="B10594" s="3" t="s">
        <v>238</v>
      </c>
      <c r="C10594" s="3" t="s">
        <v>141</v>
      </c>
      <c r="D10594" s="4">
        <v>7626.3378000000002</v>
      </c>
      <c r="E10594" t="str">
        <f t="shared" si="330"/>
        <v>Jun</v>
      </c>
      <c r="F10594" t="str">
        <f t="shared" si="331"/>
        <v>2022</v>
      </c>
    </row>
    <row r="10595" spans="1:6" x14ac:dyDescent="0.25">
      <c r="A10595" s="5" t="s">
        <v>250</v>
      </c>
      <c r="B10595" s="3" t="s">
        <v>238</v>
      </c>
      <c r="C10595" s="3" t="s">
        <v>142</v>
      </c>
      <c r="D10595" s="4">
        <v>7548.9984999999997</v>
      </c>
      <c r="E10595" t="str">
        <f t="shared" si="330"/>
        <v>Jul</v>
      </c>
      <c r="F10595" t="str">
        <f t="shared" si="331"/>
        <v>2022</v>
      </c>
    </row>
    <row r="10596" spans="1:6" x14ac:dyDescent="0.25">
      <c r="A10596" s="5" t="s">
        <v>250</v>
      </c>
      <c r="B10596" s="3" t="s">
        <v>238</v>
      </c>
      <c r="C10596" s="3" t="s">
        <v>143</v>
      </c>
      <c r="D10596" s="4">
        <v>7472.4487000000008</v>
      </c>
      <c r="E10596" t="str">
        <f t="shared" si="330"/>
        <v>Aug</v>
      </c>
      <c r="F10596" t="str">
        <f t="shared" si="331"/>
        <v>2022</v>
      </c>
    </row>
    <row r="10597" spans="1:6" x14ac:dyDescent="0.25">
      <c r="A10597" s="5" t="s">
        <v>250</v>
      </c>
      <c r="B10597" s="3" t="s">
        <v>238</v>
      </c>
      <c r="C10597" s="3" t="s">
        <v>144</v>
      </c>
      <c r="D10597" s="4">
        <v>7396.6802999999991</v>
      </c>
      <c r="E10597" t="str">
        <f t="shared" si="330"/>
        <v>Sep</v>
      </c>
      <c r="F10597" t="str">
        <f t="shared" si="331"/>
        <v>2022</v>
      </c>
    </row>
    <row r="10598" spans="1:6" x14ac:dyDescent="0.25">
      <c r="A10598" s="5" t="s">
        <v>250</v>
      </c>
      <c r="B10598" s="3" t="s">
        <v>238</v>
      </c>
      <c r="C10598" s="3" t="s">
        <v>145</v>
      </c>
      <c r="D10598" s="4">
        <v>7321.6851999999999</v>
      </c>
      <c r="E10598" t="str">
        <f t="shared" si="330"/>
        <v>Oct</v>
      </c>
      <c r="F10598" t="str">
        <f t="shared" si="331"/>
        <v>2022</v>
      </c>
    </row>
    <row r="10599" spans="1:6" x14ac:dyDescent="0.25">
      <c r="A10599" s="5" t="s">
        <v>250</v>
      </c>
      <c r="B10599" s="3" t="s">
        <v>238</v>
      </c>
      <c r="C10599" s="3" t="s">
        <v>146</v>
      </c>
      <c r="D10599" s="4">
        <v>7247.4556999999995</v>
      </c>
      <c r="E10599" t="str">
        <f t="shared" si="330"/>
        <v>Nov</v>
      </c>
      <c r="F10599" t="str">
        <f t="shared" si="331"/>
        <v>2022</v>
      </c>
    </row>
    <row r="10600" spans="1:6" x14ac:dyDescent="0.25">
      <c r="A10600" s="5" t="s">
        <v>250</v>
      </c>
      <c r="B10600" s="3" t="s">
        <v>238</v>
      </c>
      <c r="C10600" s="3" t="s">
        <v>147</v>
      </c>
      <c r="D10600" s="4">
        <v>7173.9832999999999</v>
      </c>
      <c r="E10600" t="str">
        <f t="shared" si="330"/>
        <v>Dec</v>
      </c>
      <c r="F10600" t="str">
        <f t="shared" si="331"/>
        <v>2022</v>
      </c>
    </row>
    <row r="10601" spans="1:6" x14ac:dyDescent="0.25">
      <c r="A10601" s="5" t="s">
        <v>250</v>
      </c>
      <c r="B10601" s="3" t="s">
        <v>238</v>
      </c>
      <c r="C10601" s="3" t="s">
        <v>148</v>
      </c>
      <c r="D10601" s="4">
        <v>7101.2608</v>
      </c>
      <c r="E10601" t="str">
        <f t="shared" si="330"/>
        <v>Jan</v>
      </c>
      <c r="F10601" t="str">
        <f t="shared" si="331"/>
        <v>2023</v>
      </c>
    </row>
    <row r="10602" spans="1:6" x14ac:dyDescent="0.25">
      <c r="A10602" s="5" t="s">
        <v>250</v>
      </c>
      <c r="B10602" s="3" t="s">
        <v>238</v>
      </c>
      <c r="C10602" s="3" t="s">
        <v>149</v>
      </c>
      <c r="D10602" s="4">
        <v>7029.2803999999996</v>
      </c>
      <c r="E10602" t="str">
        <f t="shared" si="330"/>
        <v>Feb</v>
      </c>
      <c r="F10602" t="str">
        <f t="shared" si="331"/>
        <v>2023</v>
      </c>
    </row>
    <row r="10603" spans="1:6" x14ac:dyDescent="0.25">
      <c r="A10603" s="5" t="s">
        <v>250</v>
      </c>
      <c r="B10603" s="3" t="s">
        <v>238</v>
      </c>
      <c r="C10603" s="3" t="s">
        <v>150</v>
      </c>
      <c r="D10603" s="4">
        <v>6958.0342000000001</v>
      </c>
      <c r="E10603" t="str">
        <f t="shared" si="330"/>
        <v>Mar</v>
      </c>
      <c r="F10603" t="str">
        <f t="shared" si="331"/>
        <v>2023</v>
      </c>
    </row>
    <row r="10604" spans="1:6" x14ac:dyDescent="0.25">
      <c r="A10604" s="5" t="s">
        <v>250</v>
      </c>
      <c r="B10604" s="3" t="s">
        <v>238</v>
      </c>
      <c r="C10604" s="3" t="s">
        <v>151</v>
      </c>
      <c r="D10604" s="4">
        <v>6887.5145999999995</v>
      </c>
      <c r="E10604" t="str">
        <f t="shared" si="330"/>
        <v>Apr</v>
      </c>
      <c r="F10604" t="str">
        <f t="shared" si="331"/>
        <v>2023</v>
      </c>
    </row>
    <row r="10605" spans="1:6" x14ac:dyDescent="0.25">
      <c r="A10605" s="5" t="s">
        <v>250</v>
      </c>
      <c r="B10605" s="3" t="s">
        <v>238</v>
      </c>
      <c r="C10605" s="3" t="s">
        <v>152</v>
      </c>
      <c r="D10605" s="4">
        <v>6817.7145</v>
      </c>
      <c r="E10605" t="str">
        <f t="shared" si="330"/>
        <v>May</v>
      </c>
      <c r="F10605" t="str">
        <f t="shared" si="331"/>
        <v>2023</v>
      </c>
    </row>
    <row r="10606" spans="1:6" x14ac:dyDescent="0.25">
      <c r="A10606" s="5" t="s">
        <v>250</v>
      </c>
      <c r="B10606" s="3" t="s">
        <v>238</v>
      </c>
      <c r="C10606" s="3" t="s">
        <v>153</v>
      </c>
      <c r="D10606" s="4">
        <v>6748.6261999999997</v>
      </c>
      <c r="E10606" t="str">
        <f t="shared" si="330"/>
        <v>Jun</v>
      </c>
      <c r="F10606" t="str">
        <f t="shared" si="331"/>
        <v>2023</v>
      </c>
    </row>
    <row r="10607" spans="1:6" x14ac:dyDescent="0.25">
      <c r="A10607" s="5" t="s">
        <v>250</v>
      </c>
      <c r="B10607" s="3" t="s">
        <v>238</v>
      </c>
      <c r="C10607" s="3" t="s">
        <v>154</v>
      </c>
      <c r="D10607" s="4">
        <v>6680.2425000000003</v>
      </c>
      <c r="E10607" t="str">
        <f t="shared" si="330"/>
        <v>Jul</v>
      </c>
      <c r="F10607" t="str">
        <f t="shared" si="331"/>
        <v>2023</v>
      </c>
    </row>
    <row r="10608" spans="1:6" x14ac:dyDescent="0.25">
      <c r="A10608" s="5" t="s">
        <v>250</v>
      </c>
      <c r="B10608" s="3" t="s">
        <v>238</v>
      </c>
      <c r="C10608" s="3" t="s">
        <v>155</v>
      </c>
      <c r="D10608" s="4">
        <v>6612.5558999999994</v>
      </c>
      <c r="E10608" t="str">
        <f t="shared" si="330"/>
        <v>Aug</v>
      </c>
      <c r="F10608" t="str">
        <f t="shared" si="331"/>
        <v>2023</v>
      </c>
    </row>
    <row r="10609" spans="1:6" x14ac:dyDescent="0.25">
      <c r="A10609" s="5" t="s">
        <v>250</v>
      </c>
      <c r="B10609" s="3" t="s">
        <v>238</v>
      </c>
      <c r="C10609" s="3" t="s">
        <v>156</v>
      </c>
      <c r="D10609" s="4">
        <v>6545.5598</v>
      </c>
      <c r="E10609" t="str">
        <f t="shared" si="330"/>
        <v>Sep</v>
      </c>
      <c r="F10609" t="str">
        <f t="shared" si="331"/>
        <v>2023</v>
      </c>
    </row>
    <row r="10610" spans="1:6" x14ac:dyDescent="0.25">
      <c r="A10610" s="5" t="s">
        <v>250</v>
      </c>
      <c r="B10610" s="3" t="s">
        <v>238</v>
      </c>
      <c r="C10610" s="3" t="s">
        <v>157</v>
      </c>
      <c r="D10610" s="4">
        <v>6479.2464999999993</v>
      </c>
      <c r="E10610" t="str">
        <f t="shared" si="330"/>
        <v>Oct</v>
      </c>
      <c r="F10610" t="str">
        <f t="shared" si="331"/>
        <v>2023</v>
      </c>
    </row>
    <row r="10611" spans="1:6" x14ac:dyDescent="0.25">
      <c r="A10611" s="5" t="s">
        <v>250</v>
      </c>
      <c r="B10611" s="3" t="s">
        <v>238</v>
      </c>
      <c r="C10611" s="3" t="s">
        <v>158</v>
      </c>
      <c r="D10611" s="4">
        <v>6413.6089999999995</v>
      </c>
      <c r="E10611" t="str">
        <f t="shared" si="330"/>
        <v>Nov</v>
      </c>
      <c r="F10611" t="str">
        <f t="shared" si="331"/>
        <v>2023</v>
      </c>
    </row>
    <row r="10612" spans="1:6" x14ac:dyDescent="0.25">
      <c r="A10612" s="5" t="s">
        <v>250</v>
      </c>
      <c r="B10612" s="3" t="s">
        <v>238</v>
      </c>
      <c r="C10612" s="3" t="s">
        <v>159</v>
      </c>
      <c r="D10612" s="4">
        <v>6348.6408000000001</v>
      </c>
      <c r="E10612" t="str">
        <f t="shared" si="330"/>
        <v>Dec</v>
      </c>
      <c r="F10612" t="str">
        <f t="shared" si="331"/>
        <v>2023</v>
      </c>
    </row>
    <row r="10613" spans="1:6" x14ac:dyDescent="0.25">
      <c r="A10613" s="5" t="s">
        <v>250</v>
      </c>
      <c r="B10613" s="3" t="s">
        <v>238</v>
      </c>
      <c r="C10613" s="3" t="s">
        <v>160</v>
      </c>
      <c r="D10613" s="4">
        <v>6284.3347000000003</v>
      </c>
      <c r="E10613" t="str">
        <f t="shared" si="330"/>
        <v>Jan</v>
      </c>
      <c r="F10613" t="str">
        <f t="shared" si="331"/>
        <v>2024</v>
      </c>
    </row>
    <row r="10614" spans="1:6" x14ac:dyDescent="0.25">
      <c r="A10614" s="5" t="s">
        <v>250</v>
      </c>
      <c r="B10614" s="3" t="s">
        <v>238</v>
      </c>
      <c r="C10614" s="3" t="s">
        <v>161</v>
      </c>
      <c r="D10614" s="4">
        <v>6220.6841000000004</v>
      </c>
      <c r="E10614" t="str">
        <f t="shared" si="330"/>
        <v>Feb</v>
      </c>
      <c r="F10614" t="str">
        <f t="shared" si="331"/>
        <v>2024</v>
      </c>
    </row>
    <row r="10615" spans="1:6" x14ac:dyDescent="0.25">
      <c r="A10615" s="5" t="s">
        <v>250</v>
      </c>
      <c r="B10615" s="3" t="s">
        <v>238</v>
      </c>
      <c r="C10615" s="3" t="s">
        <v>162</v>
      </c>
      <c r="D10615" s="4">
        <v>6157.6819999999998</v>
      </c>
      <c r="E10615" t="str">
        <f t="shared" si="330"/>
        <v>Mar</v>
      </c>
      <c r="F10615" t="str">
        <f t="shared" si="331"/>
        <v>2024</v>
      </c>
    </row>
    <row r="10616" spans="1:6" x14ac:dyDescent="0.25">
      <c r="A10616" s="5" t="s">
        <v>250</v>
      </c>
      <c r="B10616" s="3" t="s">
        <v>238</v>
      </c>
      <c r="C10616" s="3" t="s">
        <v>163</v>
      </c>
      <c r="D10616" s="4">
        <v>6095.3216999999995</v>
      </c>
      <c r="E10616" t="str">
        <f t="shared" si="330"/>
        <v>Apr</v>
      </c>
      <c r="F10616" t="str">
        <f t="shared" si="331"/>
        <v>2024</v>
      </c>
    </row>
    <row r="10617" spans="1:6" x14ac:dyDescent="0.25">
      <c r="A10617" s="5" t="s">
        <v>250</v>
      </c>
      <c r="B10617" s="3" t="s">
        <v>238</v>
      </c>
      <c r="C10617" s="3" t="s">
        <v>164</v>
      </c>
      <c r="D10617" s="4">
        <v>6033.5969999999998</v>
      </c>
      <c r="E10617" t="str">
        <f t="shared" si="330"/>
        <v>May</v>
      </c>
      <c r="F10617" t="str">
        <f t="shared" si="331"/>
        <v>2024</v>
      </c>
    </row>
    <row r="10618" spans="1:6" x14ac:dyDescent="0.25">
      <c r="A10618" s="5" t="s">
        <v>250</v>
      </c>
      <c r="B10618" s="3" t="s">
        <v>238</v>
      </c>
      <c r="C10618" s="3" t="s">
        <v>165</v>
      </c>
      <c r="D10618" s="4">
        <v>5972.5009999999993</v>
      </c>
      <c r="E10618" t="str">
        <f t="shared" si="330"/>
        <v>Jun</v>
      </c>
      <c r="F10618" t="str">
        <f t="shared" si="331"/>
        <v>2024</v>
      </c>
    </row>
    <row r="10619" spans="1:6" x14ac:dyDescent="0.25">
      <c r="A10619" s="5" t="s">
        <v>250</v>
      </c>
      <c r="B10619" s="3" t="s">
        <v>238</v>
      </c>
      <c r="C10619" s="3" t="s">
        <v>166</v>
      </c>
      <c r="D10619" s="4">
        <v>5912.0273999999999</v>
      </c>
      <c r="E10619" t="str">
        <f t="shared" si="330"/>
        <v>Jul</v>
      </c>
      <c r="F10619" t="str">
        <f t="shared" si="331"/>
        <v>2024</v>
      </c>
    </row>
    <row r="10620" spans="1:6" x14ac:dyDescent="0.25">
      <c r="A10620" s="5" t="s">
        <v>250</v>
      </c>
      <c r="B10620" s="3" t="s">
        <v>238</v>
      </c>
      <c r="C10620" s="3" t="s">
        <v>167</v>
      </c>
      <c r="D10620" s="4">
        <v>5852.1697999999997</v>
      </c>
      <c r="E10620" t="str">
        <f t="shared" si="330"/>
        <v>Aug</v>
      </c>
      <c r="F10620" t="str">
        <f t="shared" si="331"/>
        <v>2024</v>
      </c>
    </row>
    <row r="10621" spans="1:6" x14ac:dyDescent="0.25">
      <c r="A10621" s="5" t="s">
        <v>250</v>
      </c>
      <c r="B10621" s="3" t="s">
        <v>238</v>
      </c>
      <c r="C10621" s="3" t="s">
        <v>168</v>
      </c>
      <c r="D10621" s="4">
        <v>5792.9215999999997</v>
      </c>
      <c r="E10621" t="str">
        <f t="shared" si="330"/>
        <v>Sep</v>
      </c>
      <c r="F10621" t="str">
        <f t="shared" si="331"/>
        <v>2024</v>
      </c>
    </row>
    <row r="10622" spans="1:6" x14ac:dyDescent="0.25">
      <c r="A10622" s="5" t="s">
        <v>250</v>
      </c>
      <c r="B10622" s="3" t="s">
        <v>238</v>
      </c>
      <c r="C10622" s="3" t="s">
        <v>169</v>
      </c>
      <c r="D10622" s="4">
        <v>5734.277</v>
      </c>
      <c r="E10622" t="str">
        <f t="shared" si="330"/>
        <v>Oct</v>
      </c>
      <c r="F10622" t="str">
        <f t="shared" si="331"/>
        <v>2024</v>
      </c>
    </row>
    <row r="10623" spans="1:6" x14ac:dyDescent="0.25">
      <c r="A10623" s="5" t="s">
        <v>250</v>
      </c>
      <c r="B10623" s="3" t="s">
        <v>238</v>
      </c>
      <c r="C10623" s="3" t="s">
        <v>170</v>
      </c>
      <c r="D10623" s="4">
        <v>5676.2296999999999</v>
      </c>
      <c r="E10623" t="str">
        <f t="shared" si="330"/>
        <v>Nov</v>
      </c>
      <c r="F10623" t="str">
        <f t="shared" si="331"/>
        <v>2024</v>
      </c>
    </row>
    <row r="10624" spans="1:6" x14ac:dyDescent="0.25">
      <c r="A10624" s="5" t="s">
        <v>250</v>
      </c>
      <c r="B10624" s="3" t="s">
        <v>238</v>
      </c>
      <c r="C10624" s="3" t="s">
        <v>171</v>
      </c>
      <c r="D10624" s="4">
        <v>5618.7733000000007</v>
      </c>
      <c r="E10624" t="str">
        <f t="shared" si="330"/>
        <v>Dec</v>
      </c>
      <c r="F10624" t="str">
        <f t="shared" si="331"/>
        <v>2024</v>
      </c>
    </row>
    <row r="10625" spans="1:6" x14ac:dyDescent="0.25">
      <c r="A10625" s="5" t="s">
        <v>250</v>
      </c>
      <c r="B10625" s="3" t="s">
        <v>238</v>
      </c>
      <c r="C10625" s="3" t="s">
        <v>172</v>
      </c>
      <c r="D10625" s="4">
        <v>5561.9017999999996</v>
      </c>
      <c r="E10625" t="str">
        <f t="shared" si="330"/>
        <v>Jan</v>
      </c>
      <c r="F10625" t="str">
        <f t="shared" si="331"/>
        <v>2025</v>
      </c>
    </row>
    <row r="10626" spans="1:6" x14ac:dyDescent="0.25">
      <c r="A10626" s="5" t="s">
        <v>250</v>
      </c>
      <c r="B10626" s="3" t="s">
        <v>238</v>
      </c>
      <c r="C10626" s="3" t="s">
        <v>173</v>
      </c>
      <c r="D10626" s="4">
        <v>5505.6093000000001</v>
      </c>
      <c r="E10626" t="str">
        <f t="shared" si="330"/>
        <v>Feb</v>
      </c>
      <c r="F10626" t="str">
        <f t="shared" si="331"/>
        <v>2025</v>
      </c>
    </row>
    <row r="10627" spans="1:6" x14ac:dyDescent="0.25">
      <c r="A10627" s="5" t="s">
        <v>250</v>
      </c>
      <c r="B10627" s="3" t="s">
        <v>238</v>
      </c>
      <c r="C10627" s="3" t="s">
        <v>174</v>
      </c>
      <c r="D10627" s="4">
        <v>5449.889900000001</v>
      </c>
      <c r="E10627" t="str">
        <f t="shared" ref="E10627:E10690" si="332">MID(C10627,1,3)</f>
        <v>Mar</v>
      </c>
      <c r="F10627" t="str">
        <f t="shared" ref="F10627:F10690" si="333">MID(C10627,5,4)</f>
        <v>2025</v>
      </c>
    </row>
    <row r="10628" spans="1:6" x14ac:dyDescent="0.25">
      <c r="A10628" s="5" t="s">
        <v>250</v>
      </c>
      <c r="B10628" s="3" t="s">
        <v>238</v>
      </c>
      <c r="C10628" s="3" t="s">
        <v>175</v>
      </c>
      <c r="D10628" s="4">
        <v>5394.7374999999993</v>
      </c>
      <c r="E10628" t="str">
        <f t="shared" si="332"/>
        <v>Apr</v>
      </c>
      <c r="F10628" t="str">
        <f t="shared" si="333"/>
        <v>2025</v>
      </c>
    </row>
    <row r="10629" spans="1:6" x14ac:dyDescent="0.25">
      <c r="A10629" s="5" t="s">
        <v>250</v>
      </c>
      <c r="B10629" s="3" t="s">
        <v>238</v>
      </c>
      <c r="C10629" s="3" t="s">
        <v>176</v>
      </c>
      <c r="D10629" s="4">
        <v>5340.1464999999998</v>
      </c>
      <c r="E10629" t="str">
        <f t="shared" si="332"/>
        <v>May</v>
      </c>
      <c r="F10629" t="str">
        <f t="shared" si="333"/>
        <v>2025</v>
      </c>
    </row>
    <row r="10630" spans="1:6" x14ac:dyDescent="0.25">
      <c r="A10630" s="5" t="s">
        <v>250</v>
      </c>
      <c r="B10630" s="3" t="s">
        <v>238</v>
      </c>
      <c r="C10630" s="3" t="s">
        <v>177</v>
      </c>
      <c r="D10630" s="4">
        <v>5286.111100000001</v>
      </c>
      <c r="E10630" t="str">
        <f t="shared" si="332"/>
        <v>Jun</v>
      </c>
      <c r="F10630" t="str">
        <f t="shared" si="333"/>
        <v>2025</v>
      </c>
    </row>
    <row r="10631" spans="1:6" x14ac:dyDescent="0.25">
      <c r="A10631" s="5" t="s">
        <v>250</v>
      </c>
      <c r="B10631" s="3" t="s">
        <v>238</v>
      </c>
      <c r="C10631" s="3" t="s">
        <v>178</v>
      </c>
      <c r="D10631" s="4">
        <v>5232.6255000000001</v>
      </c>
      <c r="E10631" t="str">
        <f t="shared" si="332"/>
        <v>Jul</v>
      </c>
      <c r="F10631" t="str">
        <f t="shared" si="333"/>
        <v>2025</v>
      </c>
    </row>
    <row r="10632" spans="1:6" x14ac:dyDescent="0.25">
      <c r="A10632" s="5" t="s">
        <v>250</v>
      </c>
      <c r="B10632" s="3" t="s">
        <v>238</v>
      </c>
      <c r="C10632" s="3" t="s">
        <v>179</v>
      </c>
      <c r="D10632" s="4">
        <v>5179.6841999999997</v>
      </c>
      <c r="E10632" t="str">
        <f t="shared" si="332"/>
        <v>Aug</v>
      </c>
      <c r="F10632" t="str">
        <f t="shared" si="333"/>
        <v>2025</v>
      </c>
    </row>
    <row r="10633" spans="1:6" x14ac:dyDescent="0.25">
      <c r="A10633" s="5" t="s">
        <v>250</v>
      </c>
      <c r="B10633" s="3" t="s">
        <v>238</v>
      </c>
      <c r="C10633" s="3" t="s">
        <v>180</v>
      </c>
      <c r="D10633" s="4">
        <v>5127.2814999999991</v>
      </c>
      <c r="E10633" t="str">
        <f t="shared" si="332"/>
        <v>Sep</v>
      </c>
      <c r="F10633" t="str">
        <f t="shared" si="333"/>
        <v>2025</v>
      </c>
    </row>
    <row r="10634" spans="1:6" x14ac:dyDescent="0.25">
      <c r="A10634" s="5" t="s">
        <v>250</v>
      </c>
      <c r="B10634" s="3" t="s">
        <v>238</v>
      </c>
      <c r="C10634" s="3" t="s">
        <v>181</v>
      </c>
      <c r="D10634" s="4">
        <v>5075.4118999999992</v>
      </c>
      <c r="E10634" t="str">
        <f t="shared" si="332"/>
        <v>Oct</v>
      </c>
      <c r="F10634" t="str">
        <f t="shared" si="333"/>
        <v>2025</v>
      </c>
    </row>
    <row r="10635" spans="1:6" x14ac:dyDescent="0.25">
      <c r="A10635" s="5" t="s">
        <v>250</v>
      </c>
      <c r="B10635" s="3" t="s">
        <v>238</v>
      </c>
      <c r="C10635" s="3" t="s">
        <v>182</v>
      </c>
      <c r="D10635" s="4">
        <v>5024.0698999999995</v>
      </c>
      <c r="E10635" t="str">
        <f t="shared" si="332"/>
        <v>Nov</v>
      </c>
      <c r="F10635" t="str">
        <f t="shared" si="333"/>
        <v>2025</v>
      </c>
    </row>
    <row r="10636" spans="1:6" x14ac:dyDescent="0.25">
      <c r="A10636" s="5" t="s">
        <v>250</v>
      </c>
      <c r="B10636" s="3" t="s">
        <v>238</v>
      </c>
      <c r="C10636" s="3" t="s">
        <v>183</v>
      </c>
      <c r="D10636" s="4">
        <v>4973.2502999999997</v>
      </c>
      <c r="E10636" t="str">
        <f t="shared" si="332"/>
        <v>Dec</v>
      </c>
      <c r="F10636" t="str">
        <f t="shared" si="333"/>
        <v>2025</v>
      </c>
    </row>
    <row r="10637" spans="1:6" x14ac:dyDescent="0.25">
      <c r="A10637" s="5" t="s">
        <v>250</v>
      </c>
      <c r="B10637" s="3" t="s">
        <v>238</v>
      </c>
      <c r="C10637" s="3" t="s">
        <v>184</v>
      </c>
      <c r="D10637" s="4">
        <v>4922.9475000000002</v>
      </c>
      <c r="E10637" t="str">
        <f t="shared" si="332"/>
        <v>Jan</v>
      </c>
      <c r="F10637" t="str">
        <f t="shared" si="333"/>
        <v>2026</v>
      </c>
    </row>
    <row r="10638" spans="1:6" x14ac:dyDescent="0.25">
      <c r="A10638" s="5" t="s">
        <v>250</v>
      </c>
      <c r="B10638" s="3" t="s">
        <v>238</v>
      </c>
      <c r="C10638" s="3" t="s">
        <v>185</v>
      </c>
      <c r="D10638" s="4">
        <v>4873.1562000000004</v>
      </c>
      <c r="E10638" t="str">
        <f t="shared" si="332"/>
        <v>Feb</v>
      </c>
      <c r="F10638" t="str">
        <f t="shared" si="333"/>
        <v>2026</v>
      </c>
    </row>
    <row r="10639" spans="1:6" x14ac:dyDescent="0.25">
      <c r="A10639" s="5" t="s">
        <v>250</v>
      </c>
      <c r="B10639" s="3" t="s">
        <v>238</v>
      </c>
      <c r="C10639" s="3" t="s">
        <v>186</v>
      </c>
      <c r="D10639" s="4">
        <v>4823.8712999999998</v>
      </c>
      <c r="E10639" t="str">
        <f t="shared" si="332"/>
        <v>Mar</v>
      </c>
      <c r="F10639" t="str">
        <f t="shared" si="333"/>
        <v>2026</v>
      </c>
    </row>
    <row r="10640" spans="1:6" x14ac:dyDescent="0.25">
      <c r="A10640" s="5" t="s">
        <v>250</v>
      </c>
      <c r="B10640" s="3" t="s">
        <v>238</v>
      </c>
      <c r="C10640" s="3" t="s">
        <v>187</v>
      </c>
      <c r="D10640" s="4">
        <v>4775.0875000000005</v>
      </c>
      <c r="E10640" t="str">
        <f t="shared" si="332"/>
        <v>Apr</v>
      </c>
      <c r="F10640" t="str">
        <f t="shared" si="333"/>
        <v>2026</v>
      </c>
    </row>
    <row r="10641" spans="1:6" x14ac:dyDescent="0.25">
      <c r="A10641" s="5" t="s">
        <v>250</v>
      </c>
      <c r="B10641" s="3" t="s">
        <v>238</v>
      </c>
      <c r="C10641" s="3" t="s">
        <v>189</v>
      </c>
      <c r="D10641" s="4">
        <v>4726.7997999999998</v>
      </c>
      <c r="E10641" t="str">
        <f t="shared" si="332"/>
        <v>May</v>
      </c>
      <c r="F10641" t="str">
        <f t="shared" si="333"/>
        <v>2026</v>
      </c>
    </row>
    <row r="10642" spans="1:6" x14ac:dyDescent="0.25">
      <c r="A10642" s="5" t="s">
        <v>250</v>
      </c>
      <c r="B10642" s="3" t="s">
        <v>238</v>
      </c>
      <c r="C10642" s="3" t="s">
        <v>191</v>
      </c>
      <c r="D10642" s="4">
        <v>4679.0029999999997</v>
      </c>
      <c r="E10642" t="str">
        <f t="shared" si="332"/>
        <v>Jun</v>
      </c>
      <c r="F10642" t="str">
        <f t="shared" si="333"/>
        <v>2026</v>
      </c>
    </row>
    <row r="10643" spans="1:6" x14ac:dyDescent="0.25">
      <c r="A10643" s="5" t="s">
        <v>250</v>
      </c>
      <c r="B10643" s="3" t="s">
        <v>238</v>
      </c>
      <c r="C10643" s="3" t="s">
        <v>192</v>
      </c>
      <c r="D10643" s="4">
        <v>4631.6921999999995</v>
      </c>
      <c r="E10643" t="str">
        <f t="shared" si="332"/>
        <v>Jul</v>
      </c>
      <c r="F10643" t="str">
        <f t="shared" si="333"/>
        <v>2026</v>
      </c>
    </row>
    <row r="10644" spans="1:6" x14ac:dyDescent="0.25">
      <c r="A10644" s="5" t="s">
        <v>250</v>
      </c>
      <c r="B10644" s="3" t="s">
        <v>238</v>
      </c>
      <c r="C10644" s="3" t="s">
        <v>193</v>
      </c>
      <c r="D10644" s="4">
        <v>4584.8623000000007</v>
      </c>
      <c r="E10644" t="str">
        <f t="shared" si="332"/>
        <v>Aug</v>
      </c>
      <c r="F10644" t="str">
        <f t="shared" si="333"/>
        <v>2026</v>
      </c>
    </row>
    <row r="10645" spans="1:6" x14ac:dyDescent="0.25">
      <c r="A10645" s="5" t="s">
        <v>250</v>
      </c>
      <c r="B10645" s="3" t="s">
        <v>238</v>
      </c>
      <c r="C10645" s="3" t="s">
        <v>194</v>
      </c>
      <c r="D10645" s="4">
        <v>4538.5082999999995</v>
      </c>
      <c r="E10645" t="str">
        <f t="shared" si="332"/>
        <v>Sep</v>
      </c>
      <c r="F10645" t="str">
        <f t="shared" si="333"/>
        <v>2026</v>
      </c>
    </row>
    <row r="10646" spans="1:6" x14ac:dyDescent="0.25">
      <c r="A10646" s="5" t="s">
        <v>250</v>
      </c>
      <c r="B10646" s="3" t="s">
        <v>238</v>
      </c>
      <c r="C10646" s="3" t="s">
        <v>195</v>
      </c>
      <c r="D10646" s="4">
        <v>4492.6253999999999</v>
      </c>
      <c r="E10646" t="str">
        <f t="shared" si="332"/>
        <v>Oct</v>
      </c>
      <c r="F10646" t="str">
        <f t="shared" si="333"/>
        <v>2026</v>
      </c>
    </row>
    <row r="10647" spans="1:6" x14ac:dyDescent="0.25">
      <c r="A10647" s="5" t="s">
        <v>250</v>
      </c>
      <c r="B10647" s="3" t="s">
        <v>238</v>
      </c>
      <c r="C10647" s="3" t="s">
        <v>196</v>
      </c>
      <c r="D10647" s="4">
        <v>4447.2088999999996</v>
      </c>
      <c r="E10647" t="str">
        <f t="shared" si="332"/>
        <v>Nov</v>
      </c>
      <c r="F10647" t="str">
        <f t="shared" si="333"/>
        <v>2026</v>
      </c>
    </row>
    <row r="10648" spans="1:6" x14ac:dyDescent="0.25">
      <c r="A10648" s="5" t="s">
        <v>250</v>
      </c>
      <c r="B10648" s="3" t="s">
        <v>238</v>
      </c>
      <c r="C10648" s="3" t="s">
        <v>197</v>
      </c>
      <c r="D10648" s="4">
        <v>4402.2538000000004</v>
      </c>
      <c r="E10648" t="str">
        <f t="shared" si="332"/>
        <v>Dec</v>
      </c>
      <c r="F10648" t="str">
        <f t="shared" si="333"/>
        <v>2026</v>
      </c>
    </row>
    <row r="10649" spans="1:6" x14ac:dyDescent="0.25">
      <c r="A10649" s="5" t="s">
        <v>250</v>
      </c>
      <c r="B10649" s="3" t="s">
        <v>238</v>
      </c>
      <c r="C10649" s="3" t="s">
        <v>198</v>
      </c>
      <c r="D10649" s="4">
        <v>4357.7554999999993</v>
      </c>
      <c r="E10649" t="str">
        <f t="shared" si="332"/>
        <v>Jan</v>
      </c>
      <c r="F10649" t="str">
        <f t="shared" si="333"/>
        <v>2027</v>
      </c>
    </row>
    <row r="10650" spans="1:6" x14ac:dyDescent="0.25">
      <c r="A10650" s="5" t="s">
        <v>250</v>
      </c>
      <c r="B10650" s="3" t="s">
        <v>239</v>
      </c>
      <c r="C10650" s="3" t="s">
        <v>18</v>
      </c>
      <c r="D10650" s="4">
        <v>927009.61908337835</v>
      </c>
      <c r="E10650" t="str">
        <f t="shared" si="332"/>
        <v>Mar</v>
      </c>
      <c r="F10650" t="str">
        <f t="shared" si="333"/>
        <v>2012</v>
      </c>
    </row>
    <row r="10651" spans="1:6" x14ac:dyDescent="0.25">
      <c r="A10651" s="5" t="s">
        <v>250</v>
      </c>
      <c r="B10651" s="3" t="s">
        <v>239</v>
      </c>
      <c r="C10651" s="3" t="s">
        <v>19</v>
      </c>
      <c r="D10651" s="4">
        <v>1298642.2623762239</v>
      </c>
      <c r="E10651" t="str">
        <f t="shared" si="332"/>
        <v>Apr</v>
      </c>
      <c r="F10651" t="str">
        <f t="shared" si="333"/>
        <v>2012</v>
      </c>
    </row>
    <row r="10652" spans="1:6" x14ac:dyDescent="0.25">
      <c r="A10652" s="5" t="s">
        <v>250</v>
      </c>
      <c r="B10652" s="3" t="s">
        <v>239</v>
      </c>
      <c r="C10652" s="3" t="s">
        <v>20</v>
      </c>
      <c r="D10652" s="4">
        <v>1349585.8087865154</v>
      </c>
      <c r="E10652" t="str">
        <f t="shared" si="332"/>
        <v>May</v>
      </c>
      <c r="F10652" t="str">
        <f t="shared" si="333"/>
        <v>2012</v>
      </c>
    </row>
    <row r="10653" spans="1:6" x14ac:dyDescent="0.25">
      <c r="A10653" s="5" t="s">
        <v>250</v>
      </c>
      <c r="B10653" s="3" t="s">
        <v>239</v>
      </c>
      <c r="C10653" s="3" t="s">
        <v>21</v>
      </c>
      <c r="D10653" s="4">
        <v>1157754.7061107242</v>
      </c>
      <c r="E10653" t="str">
        <f t="shared" si="332"/>
        <v>Jun</v>
      </c>
      <c r="F10653" t="str">
        <f t="shared" si="333"/>
        <v>2012</v>
      </c>
    </row>
    <row r="10654" spans="1:6" x14ac:dyDescent="0.25">
      <c r="A10654" s="5" t="s">
        <v>250</v>
      </c>
      <c r="B10654" s="3" t="s">
        <v>239</v>
      </c>
      <c r="C10654" s="3" t="s">
        <v>22</v>
      </c>
      <c r="D10654" s="4">
        <v>928813.22910906828</v>
      </c>
      <c r="E10654" t="str">
        <f t="shared" si="332"/>
        <v>Jul</v>
      </c>
      <c r="F10654" t="str">
        <f t="shared" si="333"/>
        <v>2012</v>
      </c>
    </row>
    <row r="10655" spans="1:6" x14ac:dyDescent="0.25">
      <c r="A10655" s="5" t="s">
        <v>250</v>
      </c>
      <c r="B10655" s="3" t="s">
        <v>239</v>
      </c>
      <c r="C10655" s="3" t="s">
        <v>23</v>
      </c>
      <c r="D10655" s="4">
        <v>887560.13708929508</v>
      </c>
      <c r="E10655" t="str">
        <f t="shared" si="332"/>
        <v>Aug</v>
      </c>
      <c r="F10655" t="str">
        <f t="shared" si="333"/>
        <v>2012</v>
      </c>
    </row>
    <row r="10656" spans="1:6" x14ac:dyDescent="0.25">
      <c r="A10656" s="5" t="s">
        <v>250</v>
      </c>
      <c r="B10656" s="3" t="s">
        <v>239</v>
      </c>
      <c r="C10656" s="3" t="s">
        <v>24</v>
      </c>
      <c r="D10656" s="4">
        <v>840748.13857883052</v>
      </c>
      <c r="E10656" t="str">
        <f t="shared" si="332"/>
        <v>Sep</v>
      </c>
      <c r="F10656" t="str">
        <f t="shared" si="333"/>
        <v>2012</v>
      </c>
    </row>
    <row r="10657" spans="1:6" x14ac:dyDescent="0.25">
      <c r="A10657" s="5" t="s">
        <v>250</v>
      </c>
      <c r="B10657" s="3" t="s">
        <v>239</v>
      </c>
      <c r="C10657" s="3" t="s">
        <v>25</v>
      </c>
      <c r="D10657" s="4">
        <v>895695.46367384191</v>
      </c>
      <c r="E10657" t="str">
        <f t="shared" si="332"/>
        <v>Oct</v>
      </c>
      <c r="F10657" t="str">
        <f t="shared" si="333"/>
        <v>2012</v>
      </c>
    </row>
    <row r="10658" spans="1:6" x14ac:dyDescent="0.25">
      <c r="A10658" s="5" t="s">
        <v>250</v>
      </c>
      <c r="B10658" s="3" t="s">
        <v>239</v>
      </c>
      <c r="C10658" s="3" t="s">
        <v>26</v>
      </c>
      <c r="D10658" s="4">
        <v>975410.72702646209</v>
      </c>
      <c r="E10658" t="str">
        <f t="shared" si="332"/>
        <v>Nov</v>
      </c>
      <c r="F10658" t="str">
        <f t="shared" si="333"/>
        <v>2012</v>
      </c>
    </row>
    <row r="10659" spans="1:6" x14ac:dyDescent="0.25">
      <c r="A10659" s="5" t="s">
        <v>250</v>
      </c>
      <c r="B10659" s="3" t="s">
        <v>239</v>
      </c>
      <c r="C10659" s="3" t="s">
        <v>27</v>
      </c>
      <c r="D10659" s="4">
        <v>1169662.867990413</v>
      </c>
      <c r="E10659" t="str">
        <f t="shared" si="332"/>
        <v>Dec</v>
      </c>
      <c r="F10659" t="str">
        <f t="shared" si="333"/>
        <v>2012</v>
      </c>
    </row>
    <row r="10660" spans="1:6" x14ac:dyDescent="0.25">
      <c r="A10660" s="5" t="s">
        <v>250</v>
      </c>
      <c r="B10660" s="3" t="s">
        <v>239</v>
      </c>
      <c r="C10660" s="3" t="s">
        <v>28</v>
      </c>
      <c r="D10660" s="4">
        <v>1415185.2714856165</v>
      </c>
      <c r="E10660" t="str">
        <f t="shared" si="332"/>
        <v>Jan</v>
      </c>
      <c r="F10660" t="str">
        <f t="shared" si="333"/>
        <v>2013</v>
      </c>
    </row>
    <row r="10661" spans="1:6" x14ac:dyDescent="0.25">
      <c r="A10661" s="5" t="s">
        <v>250</v>
      </c>
      <c r="B10661" s="3" t="s">
        <v>239</v>
      </c>
      <c r="C10661" s="3" t="s">
        <v>29</v>
      </c>
      <c r="D10661" s="4">
        <v>1654200.3812812204</v>
      </c>
      <c r="E10661" t="str">
        <f t="shared" si="332"/>
        <v>Feb</v>
      </c>
      <c r="F10661" t="str">
        <f t="shared" si="333"/>
        <v>2013</v>
      </c>
    </row>
    <row r="10662" spans="1:6" x14ac:dyDescent="0.25">
      <c r="A10662" s="5" t="s">
        <v>250</v>
      </c>
      <c r="B10662" s="3" t="s">
        <v>239</v>
      </c>
      <c r="C10662" s="3" t="s">
        <v>30</v>
      </c>
      <c r="D10662" s="4">
        <v>1784501.6441770552</v>
      </c>
      <c r="E10662" t="str">
        <f t="shared" si="332"/>
        <v>Mar</v>
      </c>
      <c r="F10662" t="str">
        <f t="shared" si="333"/>
        <v>2013</v>
      </c>
    </row>
    <row r="10663" spans="1:6" x14ac:dyDescent="0.25">
      <c r="A10663" s="5" t="s">
        <v>250</v>
      </c>
      <c r="B10663" s="3" t="s">
        <v>239</v>
      </c>
      <c r="C10663" s="3" t="s">
        <v>31</v>
      </c>
      <c r="D10663" s="4">
        <v>1851466.6877931468</v>
      </c>
      <c r="E10663" t="str">
        <f t="shared" si="332"/>
        <v>Apr</v>
      </c>
      <c r="F10663" t="str">
        <f t="shared" si="333"/>
        <v>2013</v>
      </c>
    </row>
    <row r="10664" spans="1:6" x14ac:dyDescent="0.25">
      <c r="A10664" s="5" t="s">
        <v>250</v>
      </c>
      <c r="B10664" s="3" t="s">
        <v>239</v>
      </c>
      <c r="C10664" s="3" t="s">
        <v>32</v>
      </c>
      <c r="D10664" s="4">
        <v>1756823.8226830335</v>
      </c>
      <c r="E10664" t="str">
        <f t="shared" si="332"/>
        <v>May</v>
      </c>
      <c r="F10664" t="str">
        <f t="shared" si="333"/>
        <v>2013</v>
      </c>
    </row>
    <row r="10665" spans="1:6" x14ac:dyDescent="0.25">
      <c r="A10665" s="5" t="s">
        <v>250</v>
      </c>
      <c r="B10665" s="3" t="s">
        <v>239</v>
      </c>
      <c r="C10665" s="3" t="s">
        <v>33</v>
      </c>
      <c r="D10665" s="4">
        <v>1633203.3067667761</v>
      </c>
      <c r="E10665" t="str">
        <f t="shared" si="332"/>
        <v>Jun</v>
      </c>
      <c r="F10665" t="str">
        <f t="shared" si="333"/>
        <v>2013</v>
      </c>
    </row>
    <row r="10666" spans="1:6" x14ac:dyDescent="0.25">
      <c r="A10666" s="5" t="s">
        <v>250</v>
      </c>
      <c r="B10666" s="3" t="s">
        <v>239</v>
      </c>
      <c r="C10666" s="3" t="s">
        <v>34</v>
      </c>
      <c r="D10666" s="4">
        <v>1494293.9654402426</v>
      </c>
      <c r="E10666" t="str">
        <f t="shared" si="332"/>
        <v>Jul</v>
      </c>
      <c r="F10666" t="str">
        <f t="shared" si="333"/>
        <v>2013</v>
      </c>
    </row>
    <row r="10667" spans="1:6" x14ac:dyDescent="0.25">
      <c r="A10667" s="5" t="s">
        <v>250</v>
      </c>
      <c r="B10667" s="3" t="s">
        <v>239</v>
      </c>
      <c r="C10667" s="3" t="s">
        <v>35</v>
      </c>
      <c r="D10667" s="4">
        <v>1314571.7013766519</v>
      </c>
      <c r="E10667" t="str">
        <f t="shared" si="332"/>
        <v>Aug</v>
      </c>
      <c r="F10667" t="str">
        <f t="shared" si="333"/>
        <v>2013</v>
      </c>
    </row>
    <row r="10668" spans="1:6" x14ac:dyDescent="0.25">
      <c r="A10668" s="5" t="s">
        <v>250</v>
      </c>
      <c r="B10668" s="3" t="s">
        <v>239</v>
      </c>
      <c r="C10668" s="3" t="s">
        <v>36</v>
      </c>
      <c r="D10668" s="4">
        <v>1221806.2035857523</v>
      </c>
      <c r="E10668" t="str">
        <f t="shared" si="332"/>
        <v>Sep</v>
      </c>
      <c r="F10668" t="str">
        <f t="shared" si="333"/>
        <v>2013</v>
      </c>
    </row>
    <row r="10669" spans="1:6" x14ac:dyDescent="0.25">
      <c r="A10669" s="5" t="s">
        <v>250</v>
      </c>
      <c r="B10669" s="3" t="s">
        <v>239</v>
      </c>
      <c r="C10669" s="3" t="s">
        <v>37</v>
      </c>
      <c r="D10669" s="4">
        <v>1074988.2900082199</v>
      </c>
      <c r="E10669" t="str">
        <f t="shared" si="332"/>
        <v>Oct</v>
      </c>
      <c r="F10669" t="str">
        <f t="shared" si="333"/>
        <v>2013</v>
      </c>
    </row>
    <row r="10670" spans="1:6" x14ac:dyDescent="0.25">
      <c r="A10670" s="5" t="s">
        <v>250</v>
      </c>
      <c r="B10670" s="3" t="s">
        <v>239</v>
      </c>
      <c r="C10670" s="3" t="s">
        <v>38</v>
      </c>
      <c r="D10670" s="4">
        <v>897776.07352606149</v>
      </c>
      <c r="E10670" t="str">
        <f t="shared" si="332"/>
        <v>Nov</v>
      </c>
      <c r="F10670" t="str">
        <f t="shared" si="333"/>
        <v>2013</v>
      </c>
    </row>
    <row r="10671" spans="1:6" x14ac:dyDescent="0.25">
      <c r="A10671" s="5" t="s">
        <v>250</v>
      </c>
      <c r="B10671" s="3" t="s">
        <v>239</v>
      </c>
      <c r="C10671" s="3" t="s">
        <v>39</v>
      </c>
      <c r="D10671" s="4">
        <v>429353.7857213571</v>
      </c>
      <c r="E10671" t="str">
        <f t="shared" si="332"/>
        <v>Dec</v>
      </c>
      <c r="F10671" t="str">
        <f t="shared" si="333"/>
        <v>2013</v>
      </c>
    </row>
    <row r="10672" spans="1:6" x14ac:dyDescent="0.25">
      <c r="A10672" s="5" t="s">
        <v>250</v>
      </c>
      <c r="B10672" s="3" t="s">
        <v>239</v>
      </c>
      <c r="C10672" s="3" t="s">
        <v>40</v>
      </c>
      <c r="D10672" s="4">
        <v>403924.438304974</v>
      </c>
      <c r="E10672" t="str">
        <f t="shared" si="332"/>
        <v>Jan</v>
      </c>
      <c r="F10672" t="str">
        <f t="shared" si="333"/>
        <v>2014</v>
      </c>
    </row>
    <row r="10673" spans="1:6" x14ac:dyDescent="0.25">
      <c r="A10673" s="5" t="s">
        <v>250</v>
      </c>
      <c r="B10673" s="3" t="s">
        <v>239</v>
      </c>
      <c r="C10673" s="3" t="s">
        <v>41</v>
      </c>
      <c r="D10673" s="4">
        <v>357405.03917779779</v>
      </c>
      <c r="E10673" t="str">
        <f t="shared" si="332"/>
        <v>Feb</v>
      </c>
      <c r="F10673" t="str">
        <f t="shared" si="333"/>
        <v>2014</v>
      </c>
    </row>
    <row r="10674" spans="1:6" x14ac:dyDescent="0.25">
      <c r="A10674" s="5" t="s">
        <v>250</v>
      </c>
      <c r="B10674" s="3" t="s">
        <v>239</v>
      </c>
      <c r="C10674" s="3" t="s">
        <v>42</v>
      </c>
      <c r="D10674" s="4">
        <v>328141.9282232144</v>
      </c>
      <c r="E10674" t="str">
        <f t="shared" si="332"/>
        <v>Mar</v>
      </c>
      <c r="F10674" t="str">
        <f t="shared" si="333"/>
        <v>2014</v>
      </c>
    </row>
    <row r="10675" spans="1:6" x14ac:dyDescent="0.25">
      <c r="A10675" s="5" t="s">
        <v>250</v>
      </c>
      <c r="B10675" s="3" t="s">
        <v>239</v>
      </c>
      <c r="C10675" s="3" t="s">
        <v>43</v>
      </c>
      <c r="D10675" s="4">
        <v>287723.6927475126</v>
      </c>
      <c r="E10675" t="str">
        <f t="shared" si="332"/>
        <v>Apr</v>
      </c>
      <c r="F10675" t="str">
        <f t="shared" si="333"/>
        <v>2014</v>
      </c>
    </row>
    <row r="10676" spans="1:6" x14ac:dyDescent="0.25">
      <c r="A10676" s="5" t="s">
        <v>250</v>
      </c>
      <c r="B10676" s="3" t="s">
        <v>239</v>
      </c>
      <c r="C10676" s="3" t="s">
        <v>44</v>
      </c>
      <c r="D10676" s="4">
        <v>270835.6947584392</v>
      </c>
      <c r="E10676" t="str">
        <f t="shared" si="332"/>
        <v>May</v>
      </c>
      <c r="F10676" t="str">
        <f t="shared" si="333"/>
        <v>2014</v>
      </c>
    </row>
    <row r="10677" spans="1:6" x14ac:dyDescent="0.25">
      <c r="A10677" s="5" t="s">
        <v>250</v>
      </c>
      <c r="B10677" s="3" t="s">
        <v>239</v>
      </c>
      <c r="C10677" s="3" t="s">
        <v>45</v>
      </c>
      <c r="D10677" s="4">
        <v>236819.93154915102</v>
      </c>
      <c r="E10677" t="str">
        <f t="shared" si="332"/>
        <v>Jun</v>
      </c>
      <c r="F10677" t="str">
        <f t="shared" si="333"/>
        <v>2014</v>
      </c>
    </row>
    <row r="10678" spans="1:6" x14ac:dyDescent="0.25">
      <c r="A10678" s="5" t="s">
        <v>250</v>
      </c>
      <c r="B10678" s="3" t="s">
        <v>239</v>
      </c>
      <c r="C10678" s="3" t="s">
        <v>46</v>
      </c>
      <c r="D10678" s="4">
        <v>240968.73226242687</v>
      </c>
      <c r="E10678" t="str">
        <f t="shared" si="332"/>
        <v>Jul</v>
      </c>
      <c r="F10678" t="str">
        <f t="shared" si="333"/>
        <v>2014</v>
      </c>
    </row>
    <row r="10679" spans="1:6" x14ac:dyDescent="0.25">
      <c r="A10679" s="5" t="s">
        <v>250</v>
      </c>
      <c r="B10679" s="3" t="s">
        <v>239</v>
      </c>
      <c r="C10679" s="3" t="s">
        <v>47</v>
      </c>
      <c r="D10679" s="4">
        <v>236373.12538402522</v>
      </c>
      <c r="E10679" t="str">
        <f t="shared" si="332"/>
        <v>Aug</v>
      </c>
      <c r="F10679" t="str">
        <f t="shared" si="333"/>
        <v>2014</v>
      </c>
    </row>
    <row r="10680" spans="1:6" x14ac:dyDescent="0.25">
      <c r="A10680" s="5" t="s">
        <v>250</v>
      </c>
      <c r="B10680" s="3" t="s">
        <v>239</v>
      </c>
      <c r="C10680" s="3" t="s">
        <v>48</v>
      </c>
      <c r="D10680" s="4">
        <v>231831.73781920521</v>
      </c>
      <c r="E10680" t="str">
        <f t="shared" si="332"/>
        <v>Sep</v>
      </c>
      <c r="F10680" t="str">
        <f t="shared" si="333"/>
        <v>2014</v>
      </c>
    </row>
    <row r="10681" spans="1:6" x14ac:dyDescent="0.25">
      <c r="A10681" s="5" t="s">
        <v>250</v>
      </c>
      <c r="B10681" s="3" t="s">
        <v>239</v>
      </c>
      <c r="C10681" s="3" t="s">
        <v>49</v>
      </c>
      <c r="D10681" s="4">
        <v>224139.15076326852</v>
      </c>
      <c r="E10681" t="str">
        <f t="shared" si="332"/>
        <v>Oct</v>
      </c>
      <c r="F10681" t="str">
        <f t="shared" si="333"/>
        <v>2014</v>
      </c>
    </row>
    <row r="10682" spans="1:6" x14ac:dyDescent="0.25">
      <c r="A10682" s="5" t="s">
        <v>250</v>
      </c>
      <c r="B10682" s="3" t="s">
        <v>239</v>
      </c>
      <c r="C10682" s="3" t="s">
        <v>50</v>
      </c>
      <c r="D10682" s="4">
        <v>216483.35264356452</v>
      </c>
      <c r="E10682" t="str">
        <f t="shared" si="332"/>
        <v>Nov</v>
      </c>
      <c r="F10682" t="str">
        <f t="shared" si="333"/>
        <v>2014</v>
      </c>
    </row>
    <row r="10683" spans="1:6" x14ac:dyDescent="0.25">
      <c r="A10683" s="5" t="s">
        <v>250</v>
      </c>
      <c r="B10683" s="3" t="s">
        <v>239</v>
      </c>
      <c r="C10683" s="3" t="s">
        <v>51</v>
      </c>
      <c r="D10683" s="4">
        <v>272324.62189665326</v>
      </c>
      <c r="E10683" t="str">
        <f t="shared" si="332"/>
        <v>Dec</v>
      </c>
      <c r="F10683" t="str">
        <f t="shared" si="333"/>
        <v>2014</v>
      </c>
    </row>
    <row r="10684" spans="1:6" x14ac:dyDescent="0.25">
      <c r="A10684" s="5" t="s">
        <v>250</v>
      </c>
      <c r="B10684" s="3" t="s">
        <v>239</v>
      </c>
      <c r="C10684" s="3" t="s">
        <v>52</v>
      </c>
      <c r="D10684" s="4">
        <v>263687.63361192937</v>
      </c>
      <c r="E10684" t="str">
        <f t="shared" si="332"/>
        <v>Jan</v>
      </c>
      <c r="F10684" t="str">
        <f t="shared" si="333"/>
        <v>2015</v>
      </c>
    </row>
    <row r="10685" spans="1:6" x14ac:dyDescent="0.25">
      <c r="A10685" s="5" t="s">
        <v>250</v>
      </c>
      <c r="B10685" s="3" t="s">
        <v>239</v>
      </c>
      <c r="C10685" s="3" t="s">
        <v>53</v>
      </c>
      <c r="D10685" s="4">
        <v>257692.98776231834</v>
      </c>
      <c r="E10685" t="str">
        <f t="shared" si="332"/>
        <v>Feb</v>
      </c>
      <c r="F10685" t="str">
        <f t="shared" si="333"/>
        <v>2015</v>
      </c>
    </row>
    <row r="10686" spans="1:6" x14ac:dyDescent="0.25">
      <c r="A10686" s="5" t="s">
        <v>250</v>
      </c>
      <c r="B10686" s="3" t="s">
        <v>239</v>
      </c>
      <c r="C10686" s="3" t="s">
        <v>54</v>
      </c>
      <c r="D10686" s="4">
        <v>253422.33566222619</v>
      </c>
      <c r="E10686" t="str">
        <f t="shared" si="332"/>
        <v>Mar</v>
      </c>
      <c r="F10686" t="str">
        <f t="shared" si="333"/>
        <v>2015</v>
      </c>
    </row>
    <row r="10687" spans="1:6" x14ac:dyDescent="0.25">
      <c r="A10687" s="5" t="s">
        <v>250</v>
      </c>
      <c r="B10687" s="3" t="s">
        <v>239</v>
      </c>
      <c r="C10687" s="3" t="s">
        <v>55</v>
      </c>
      <c r="D10687" s="4">
        <v>247900.72837337077</v>
      </c>
      <c r="E10687" t="str">
        <f t="shared" si="332"/>
        <v>Apr</v>
      </c>
      <c r="F10687" t="str">
        <f t="shared" si="333"/>
        <v>2015</v>
      </c>
    </row>
    <row r="10688" spans="1:6" x14ac:dyDescent="0.25">
      <c r="A10688" s="5" t="s">
        <v>250</v>
      </c>
      <c r="B10688" s="3" t="s">
        <v>239</v>
      </c>
      <c r="C10688" s="3" t="s">
        <v>56</v>
      </c>
      <c r="D10688" s="4">
        <v>239778.60173723282</v>
      </c>
      <c r="E10688" t="str">
        <f t="shared" si="332"/>
        <v>May</v>
      </c>
      <c r="F10688" t="str">
        <f t="shared" si="333"/>
        <v>2015</v>
      </c>
    </row>
    <row r="10689" spans="1:6" x14ac:dyDescent="0.25">
      <c r="A10689" s="5" t="s">
        <v>250</v>
      </c>
      <c r="B10689" s="3" t="s">
        <v>239</v>
      </c>
      <c r="C10689" s="3" t="s">
        <v>57</v>
      </c>
      <c r="D10689" s="4">
        <v>232602.73806871634</v>
      </c>
      <c r="E10689" t="str">
        <f t="shared" si="332"/>
        <v>Jun</v>
      </c>
      <c r="F10689" t="str">
        <f t="shared" si="333"/>
        <v>2015</v>
      </c>
    </row>
    <row r="10690" spans="1:6" x14ac:dyDescent="0.25">
      <c r="A10690" s="5" t="s">
        <v>250</v>
      </c>
      <c r="B10690" s="3" t="s">
        <v>239</v>
      </c>
      <c r="C10690" s="3" t="s">
        <v>58</v>
      </c>
      <c r="D10690" s="4">
        <v>227626.67282199115</v>
      </c>
      <c r="E10690" t="str">
        <f t="shared" si="332"/>
        <v>Jul</v>
      </c>
      <c r="F10690" t="str">
        <f t="shared" si="333"/>
        <v>2015</v>
      </c>
    </row>
    <row r="10691" spans="1:6" x14ac:dyDescent="0.25">
      <c r="A10691" s="5" t="s">
        <v>250</v>
      </c>
      <c r="B10691" s="3" t="s">
        <v>239</v>
      </c>
      <c r="C10691" s="3" t="s">
        <v>59</v>
      </c>
      <c r="D10691" s="4">
        <v>225590.81810296426</v>
      </c>
      <c r="E10691" t="str">
        <f t="shared" ref="E10691:E10754" si="334">MID(C10691,1,3)</f>
        <v>Aug</v>
      </c>
      <c r="F10691" t="str">
        <f t="shared" ref="F10691:F10754" si="335">MID(C10691,5,4)</f>
        <v>2015</v>
      </c>
    </row>
    <row r="10692" spans="1:6" x14ac:dyDescent="0.25">
      <c r="A10692" s="5" t="s">
        <v>250</v>
      </c>
      <c r="B10692" s="3" t="s">
        <v>239</v>
      </c>
      <c r="C10692" s="3" t="s">
        <v>60</v>
      </c>
      <c r="D10692" s="4">
        <v>216790.00277513245</v>
      </c>
      <c r="E10692" t="str">
        <f t="shared" si="334"/>
        <v>Sep</v>
      </c>
      <c r="F10692" t="str">
        <f t="shared" si="335"/>
        <v>2015</v>
      </c>
    </row>
    <row r="10693" spans="1:6" x14ac:dyDescent="0.25">
      <c r="A10693" s="5" t="s">
        <v>250</v>
      </c>
      <c r="B10693" s="3" t="s">
        <v>239</v>
      </c>
      <c r="C10693" s="3" t="s">
        <v>61</v>
      </c>
      <c r="D10693" s="4">
        <v>212043.90142559889</v>
      </c>
      <c r="E10693" t="str">
        <f t="shared" si="334"/>
        <v>Oct</v>
      </c>
      <c r="F10693" t="str">
        <f t="shared" si="335"/>
        <v>2015</v>
      </c>
    </row>
    <row r="10694" spans="1:6" x14ac:dyDescent="0.25">
      <c r="A10694" s="5" t="s">
        <v>250</v>
      </c>
      <c r="B10694" s="3" t="s">
        <v>239</v>
      </c>
      <c r="C10694" s="3" t="s">
        <v>62</v>
      </c>
      <c r="D10694" s="4">
        <v>207583.61041730142</v>
      </c>
      <c r="E10694" t="str">
        <f t="shared" si="334"/>
        <v>Nov</v>
      </c>
      <c r="F10694" t="str">
        <f t="shared" si="335"/>
        <v>2015</v>
      </c>
    </row>
    <row r="10695" spans="1:6" x14ac:dyDescent="0.25">
      <c r="A10695" s="5" t="s">
        <v>250</v>
      </c>
      <c r="B10695" s="3" t="s">
        <v>239</v>
      </c>
      <c r="C10695" s="3" t="s">
        <v>63</v>
      </c>
      <c r="D10695" s="4">
        <v>202412.61388942137</v>
      </c>
      <c r="E10695" t="str">
        <f t="shared" si="334"/>
        <v>Dec</v>
      </c>
      <c r="F10695" t="str">
        <f t="shared" si="335"/>
        <v>2015</v>
      </c>
    </row>
    <row r="10696" spans="1:6" x14ac:dyDescent="0.25">
      <c r="A10696" s="5" t="s">
        <v>250</v>
      </c>
      <c r="B10696" s="3" t="s">
        <v>239</v>
      </c>
      <c r="C10696" s="3" t="s">
        <v>64</v>
      </c>
      <c r="D10696" s="4">
        <v>198109.74352536286</v>
      </c>
      <c r="E10696" t="str">
        <f t="shared" si="334"/>
        <v>Jan</v>
      </c>
      <c r="F10696" t="str">
        <f t="shared" si="335"/>
        <v>2016</v>
      </c>
    </row>
    <row r="10697" spans="1:6" x14ac:dyDescent="0.25">
      <c r="A10697" s="5" t="s">
        <v>250</v>
      </c>
      <c r="B10697" s="3" t="s">
        <v>239</v>
      </c>
      <c r="C10697" s="3" t="s">
        <v>65</v>
      </c>
      <c r="D10697" s="4">
        <v>194467.42674798981</v>
      </c>
      <c r="E10697" t="str">
        <f t="shared" si="334"/>
        <v>Feb</v>
      </c>
      <c r="F10697" t="str">
        <f t="shared" si="335"/>
        <v>2016</v>
      </c>
    </row>
    <row r="10698" spans="1:6" x14ac:dyDescent="0.25">
      <c r="A10698" s="5" t="s">
        <v>250</v>
      </c>
      <c r="B10698" s="3" t="s">
        <v>239</v>
      </c>
      <c r="C10698" s="3" t="s">
        <v>66</v>
      </c>
      <c r="D10698" s="4">
        <v>190397.3365083664</v>
      </c>
      <c r="E10698" t="str">
        <f t="shared" si="334"/>
        <v>Mar</v>
      </c>
      <c r="F10698" t="str">
        <f t="shared" si="335"/>
        <v>2016</v>
      </c>
    </row>
    <row r="10699" spans="1:6" x14ac:dyDescent="0.25">
      <c r="A10699" s="5" t="s">
        <v>250</v>
      </c>
      <c r="B10699" s="3" t="s">
        <v>239</v>
      </c>
      <c r="C10699" s="3" t="s">
        <v>67</v>
      </c>
      <c r="D10699" s="4">
        <v>186560.5986759181</v>
      </c>
      <c r="E10699" t="str">
        <f t="shared" si="334"/>
        <v>Apr</v>
      </c>
      <c r="F10699" t="str">
        <f t="shared" si="335"/>
        <v>2016</v>
      </c>
    </row>
    <row r="10700" spans="1:6" x14ac:dyDescent="0.25">
      <c r="A10700" s="5" t="s">
        <v>250</v>
      </c>
      <c r="B10700" s="3" t="s">
        <v>239</v>
      </c>
      <c r="C10700" s="3" t="s">
        <v>68</v>
      </c>
      <c r="D10700" s="4">
        <v>183472.04207838618</v>
      </c>
      <c r="E10700" t="str">
        <f t="shared" si="334"/>
        <v>May</v>
      </c>
      <c r="F10700" t="str">
        <f t="shared" si="335"/>
        <v>2016</v>
      </c>
    </row>
    <row r="10701" spans="1:6" x14ac:dyDescent="0.25">
      <c r="A10701" s="5" t="s">
        <v>250</v>
      </c>
      <c r="B10701" s="3" t="s">
        <v>239</v>
      </c>
      <c r="C10701" s="3" t="s">
        <v>69</v>
      </c>
      <c r="D10701" s="4">
        <v>179155.32423352945</v>
      </c>
      <c r="E10701" t="str">
        <f t="shared" si="334"/>
        <v>Jun</v>
      </c>
      <c r="F10701" t="str">
        <f t="shared" si="335"/>
        <v>2016</v>
      </c>
    </row>
    <row r="10702" spans="1:6" x14ac:dyDescent="0.25">
      <c r="A10702" s="5" t="s">
        <v>250</v>
      </c>
      <c r="B10702" s="3" t="s">
        <v>239</v>
      </c>
      <c r="C10702" s="3" t="s">
        <v>70</v>
      </c>
      <c r="D10702" s="4">
        <v>175553.77738236001</v>
      </c>
      <c r="E10702" t="str">
        <f t="shared" si="334"/>
        <v>Jul</v>
      </c>
      <c r="F10702" t="str">
        <f t="shared" si="335"/>
        <v>2016</v>
      </c>
    </row>
    <row r="10703" spans="1:6" x14ac:dyDescent="0.25">
      <c r="A10703" s="5" t="s">
        <v>250</v>
      </c>
      <c r="B10703" s="3" t="s">
        <v>239</v>
      </c>
      <c r="C10703" s="3" t="s">
        <v>71</v>
      </c>
      <c r="D10703" s="4">
        <v>172118.26666932195</v>
      </c>
      <c r="E10703" t="str">
        <f t="shared" si="334"/>
        <v>Aug</v>
      </c>
      <c r="F10703" t="str">
        <f t="shared" si="335"/>
        <v>2016</v>
      </c>
    </row>
    <row r="10704" spans="1:6" x14ac:dyDescent="0.25">
      <c r="A10704" s="5" t="s">
        <v>250</v>
      </c>
      <c r="B10704" s="3" t="s">
        <v>239</v>
      </c>
      <c r="C10704" s="3" t="s">
        <v>72</v>
      </c>
      <c r="D10704" s="4">
        <v>168456.36767695786</v>
      </c>
      <c r="E10704" t="str">
        <f t="shared" si="334"/>
        <v>Sep</v>
      </c>
      <c r="F10704" t="str">
        <f t="shared" si="335"/>
        <v>2016</v>
      </c>
    </row>
    <row r="10705" spans="1:6" x14ac:dyDescent="0.25">
      <c r="A10705" s="5" t="s">
        <v>250</v>
      </c>
      <c r="B10705" s="3" t="s">
        <v>239</v>
      </c>
      <c r="C10705" s="3" t="s">
        <v>73</v>
      </c>
      <c r="D10705" s="4">
        <v>165219.90934699654</v>
      </c>
      <c r="E10705" t="str">
        <f t="shared" si="334"/>
        <v>Oct</v>
      </c>
      <c r="F10705" t="str">
        <f t="shared" si="335"/>
        <v>2016</v>
      </c>
    </row>
    <row r="10706" spans="1:6" x14ac:dyDescent="0.25">
      <c r="A10706" s="5" t="s">
        <v>250</v>
      </c>
      <c r="B10706" s="3" t="s">
        <v>239</v>
      </c>
      <c r="C10706" s="3" t="s">
        <v>74</v>
      </c>
      <c r="D10706" s="4">
        <v>162105.90954910364</v>
      </c>
      <c r="E10706" t="str">
        <f t="shared" si="334"/>
        <v>Nov</v>
      </c>
      <c r="F10706" t="str">
        <f t="shared" si="335"/>
        <v>2016</v>
      </c>
    </row>
    <row r="10707" spans="1:6" x14ac:dyDescent="0.25">
      <c r="A10707" s="5" t="s">
        <v>250</v>
      </c>
      <c r="B10707" s="3" t="s">
        <v>239</v>
      </c>
      <c r="C10707" s="3" t="s">
        <v>75</v>
      </c>
      <c r="D10707" s="4">
        <v>158251.6908205112</v>
      </c>
      <c r="E10707" t="str">
        <f t="shared" si="334"/>
        <v>Dec</v>
      </c>
      <c r="F10707" t="str">
        <f t="shared" si="335"/>
        <v>2016</v>
      </c>
    </row>
    <row r="10708" spans="1:6" x14ac:dyDescent="0.25">
      <c r="A10708" s="5" t="s">
        <v>250</v>
      </c>
      <c r="B10708" s="3" t="s">
        <v>239</v>
      </c>
      <c r="C10708" s="3" t="s">
        <v>76</v>
      </c>
      <c r="D10708" s="4">
        <v>155087.65733027749</v>
      </c>
      <c r="E10708" t="str">
        <f t="shared" si="334"/>
        <v>Jan</v>
      </c>
      <c r="F10708" t="str">
        <f t="shared" si="335"/>
        <v>2017</v>
      </c>
    </row>
    <row r="10709" spans="1:6" x14ac:dyDescent="0.25">
      <c r="A10709" s="5" t="s">
        <v>250</v>
      </c>
      <c r="B10709" s="3" t="s">
        <v>239</v>
      </c>
      <c r="C10709" s="3" t="s">
        <v>77</v>
      </c>
      <c r="D10709" s="4">
        <v>152534.47726398351</v>
      </c>
      <c r="E10709" t="str">
        <f t="shared" si="334"/>
        <v>Feb</v>
      </c>
      <c r="F10709" t="str">
        <f t="shared" si="335"/>
        <v>2017</v>
      </c>
    </row>
    <row r="10710" spans="1:6" x14ac:dyDescent="0.25">
      <c r="A10710" s="5" t="s">
        <v>250</v>
      </c>
      <c r="B10710" s="3" t="s">
        <v>239</v>
      </c>
      <c r="C10710" s="3" t="s">
        <v>78</v>
      </c>
      <c r="D10710" s="4">
        <v>147945.57130529534</v>
      </c>
      <c r="E10710" t="str">
        <f t="shared" si="334"/>
        <v>Mar</v>
      </c>
      <c r="F10710" t="str">
        <f t="shared" si="335"/>
        <v>2017</v>
      </c>
    </row>
    <row r="10711" spans="1:6" x14ac:dyDescent="0.25">
      <c r="A10711" s="5" t="s">
        <v>250</v>
      </c>
      <c r="B10711" s="3" t="s">
        <v>239</v>
      </c>
      <c r="C10711" s="3" t="s">
        <v>79</v>
      </c>
      <c r="D10711" s="4">
        <v>145195.13963763168</v>
      </c>
      <c r="E10711" t="str">
        <f t="shared" si="334"/>
        <v>Apr</v>
      </c>
      <c r="F10711" t="str">
        <f t="shared" si="335"/>
        <v>2017</v>
      </c>
    </row>
    <row r="10712" spans="1:6" x14ac:dyDescent="0.25">
      <c r="A10712" s="5" t="s">
        <v>250</v>
      </c>
      <c r="B10712" s="3" t="s">
        <v>239</v>
      </c>
      <c r="C10712" s="3" t="s">
        <v>80</v>
      </c>
      <c r="D10712" s="4">
        <v>137242.12419029832</v>
      </c>
      <c r="E10712" t="str">
        <f t="shared" si="334"/>
        <v>May</v>
      </c>
      <c r="F10712" t="str">
        <f t="shared" si="335"/>
        <v>2017</v>
      </c>
    </row>
    <row r="10713" spans="1:6" x14ac:dyDescent="0.25">
      <c r="A10713" s="5" t="s">
        <v>250</v>
      </c>
      <c r="B10713" s="3" t="s">
        <v>239</v>
      </c>
      <c r="C10713" s="3" t="s">
        <v>81</v>
      </c>
      <c r="D10713" s="4">
        <v>133928.07830069863</v>
      </c>
      <c r="E10713" t="str">
        <f t="shared" si="334"/>
        <v>Jun</v>
      </c>
      <c r="F10713" t="str">
        <f t="shared" si="335"/>
        <v>2017</v>
      </c>
    </row>
    <row r="10714" spans="1:6" x14ac:dyDescent="0.25">
      <c r="A10714" s="5" t="s">
        <v>250</v>
      </c>
      <c r="B10714" s="3" t="s">
        <v>239</v>
      </c>
      <c r="C10714" s="3" t="s">
        <v>82</v>
      </c>
      <c r="D10714" s="4">
        <v>131464.2579296219</v>
      </c>
      <c r="E10714" t="str">
        <f t="shared" si="334"/>
        <v>Jul</v>
      </c>
      <c r="F10714" t="str">
        <f t="shared" si="335"/>
        <v>2017</v>
      </c>
    </row>
    <row r="10715" spans="1:6" x14ac:dyDescent="0.25">
      <c r="A10715" s="5" t="s">
        <v>250</v>
      </c>
      <c r="B10715" s="3" t="s">
        <v>239</v>
      </c>
      <c r="C10715" s="3" t="s">
        <v>83</v>
      </c>
      <c r="D10715" s="4">
        <v>129063.84081334995</v>
      </c>
      <c r="E10715" t="str">
        <f t="shared" si="334"/>
        <v>Aug</v>
      </c>
      <c r="F10715" t="str">
        <f t="shared" si="335"/>
        <v>2017</v>
      </c>
    </row>
    <row r="10716" spans="1:6" x14ac:dyDescent="0.25">
      <c r="A10716" s="5" t="s">
        <v>250</v>
      </c>
      <c r="B10716" s="3" t="s">
        <v>239</v>
      </c>
      <c r="C10716" s="3" t="s">
        <v>84</v>
      </c>
      <c r="D10716" s="4">
        <v>126505.86840441322</v>
      </c>
      <c r="E10716" t="str">
        <f t="shared" si="334"/>
        <v>Sep</v>
      </c>
      <c r="F10716" t="str">
        <f t="shared" si="335"/>
        <v>2017</v>
      </c>
    </row>
    <row r="10717" spans="1:6" x14ac:dyDescent="0.25">
      <c r="A10717" s="5" t="s">
        <v>250</v>
      </c>
      <c r="B10717" s="3" t="s">
        <v>239</v>
      </c>
      <c r="C10717" s="3" t="s">
        <v>85</v>
      </c>
      <c r="D10717" s="4">
        <v>124216.11457981702</v>
      </c>
      <c r="E10717" t="str">
        <f t="shared" si="334"/>
        <v>Oct</v>
      </c>
      <c r="F10717" t="str">
        <f t="shared" si="335"/>
        <v>2017</v>
      </c>
    </row>
    <row r="10718" spans="1:6" x14ac:dyDescent="0.25">
      <c r="A10718" s="5" t="s">
        <v>250</v>
      </c>
      <c r="B10718" s="3" t="s">
        <v>239</v>
      </c>
      <c r="C10718" s="3" t="s">
        <v>86</v>
      </c>
      <c r="D10718" s="4">
        <v>122116.3270469147</v>
      </c>
      <c r="E10718" t="str">
        <f t="shared" si="334"/>
        <v>Nov</v>
      </c>
      <c r="F10718" t="str">
        <f t="shared" si="335"/>
        <v>2017</v>
      </c>
    </row>
    <row r="10719" spans="1:6" x14ac:dyDescent="0.25">
      <c r="A10719" s="5" t="s">
        <v>250</v>
      </c>
      <c r="B10719" s="3" t="s">
        <v>239</v>
      </c>
      <c r="C10719" s="3" t="s">
        <v>87</v>
      </c>
      <c r="D10719" s="4">
        <v>119315.27557461901</v>
      </c>
      <c r="E10719" t="str">
        <f t="shared" si="334"/>
        <v>Dec</v>
      </c>
      <c r="F10719" t="str">
        <f t="shared" si="335"/>
        <v>2017</v>
      </c>
    </row>
    <row r="10720" spans="1:6" x14ac:dyDescent="0.25">
      <c r="A10720" s="5" t="s">
        <v>250</v>
      </c>
      <c r="B10720" s="3" t="s">
        <v>239</v>
      </c>
      <c r="C10720" s="3" t="s">
        <v>88</v>
      </c>
      <c r="D10720" s="4">
        <v>117154.78494275044</v>
      </c>
      <c r="E10720" t="str">
        <f t="shared" si="334"/>
        <v>Jan</v>
      </c>
      <c r="F10720" t="str">
        <f t="shared" si="335"/>
        <v>2018</v>
      </c>
    </row>
    <row r="10721" spans="1:6" x14ac:dyDescent="0.25">
      <c r="A10721" s="5" t="s">
        <v>250</v>
      </c>
      <c r="B10721" s="3" t="s">
        <v>239</v>
      </c>
      <c r="C10721" s="3" t="s">
        <v>89</v>
      </c>
      <c r="D10721" s="4">
        <v>115441.35146782474</v>
      </c>
      <c r="E10721" t="str">
        <f t="shared" si="334"/>
        <v>Feb</v>
      </c>
      <c r="F10721" t="str">
        <f t="shared" si="335"/>
        <v>2018</v>
      </c>
    </row>
    <row r="10722" spans="1:6" x14ac:dyDescent="0.25">
      <c r="A10722" s="5" t="s">
        <v>250</v>
      </c>
      <c r="B10722" s="3" t="s">
        <v>239</v>
      </c>
      <c r="C10722" s="3" t="s">
        <v>90</v>
      </c>
      <c r="D10722" s="4">
        <v>112812.93008919826</v>
      </c>
      <c r="E10722" t="str">
        <f t="shared" si="334"/>
        <v>Mar</v>
      </c>
      <c r="F10722" t="str">
        <f t="shared" si="335"/>
        <v>2018</v>
      </c>
    </row>
    <row r="10723" spans="1:6" x14ac:dyDescent="0.25">
      <c r="A10723" s="5" t="s">
        <v>250</v>
      </c>
      <c r="B10723" s="3" t="s">
        <v>239</v>
      </c>
      <c r="C10723" s="3" t="s">
        <v>91</v>
      </c>
      <c r="D10723" s="4">
        <v>110836.35499899121</v>
      </c>
      <c r="E10723" t="str">
        <f t="shared" si="334"/>
        <v>Apr</v>
      </c>
      <c r="F10723" t="str">
        <f t="shared" si="335"/>
        <v>2018</v>
      </c>
    </row>
    <row r="10724" spans="1:6" x14ac:dyDescent="0.25">
      <c r="A10724" s="5" t="s">
        <v>250</v>
      </c>
      <c r="B10724" s="3" t="s">
        <v>239</v>
      </c>
      <c r="C10724" s="3" t="s">
        <v>92</v>
      </c>
      <c r="D10724" s="4">
        <v>109389.91353903757</v>
      </c>
      <c r="E10724" t="str">
        <f t="shared" si="334"/>
        <v>May</v>
      </c>
      <c r="F10724" t="str">
        <f t="shared" si="335"/>
        <v>2018</v>
      </c>
    </row>
    <row r="10725" spans="1:6" x14ac:dyDescent="0.25">
      <c r="A10725" s="5" t="s">
        <v>250</v>
      </c>
      <c r="B10725" s="3" t="s">
        <v>239</v>
      </c>
      <c r="C10725" s="3" t="s">
        <v>93</v>
      </c>
      <c r="D10725" s="4">
        <v>106970.64621541571</v>
      </c>
      <c r="E10725" t="str">
        <f t="shared" si="334"/>
        <v>Jun</v>
      </c>
      <c r="F10725" t="str">
        <f t="shared" si="335"/>
        <v>2018</v>
      </c>
    </row>
    <row r="10726" spans="1:6" x14ac:dyDescent="0.25">
      <c r="A10726" s="5" t="s">
        <v>250</v>
      </c>
      <c r="B10726" s="3" t="s">
        <v>239</v>
      </c>
      <c r="C10726" s="3" t="s">
        <v>94</v>
      </c>
      <c r="D10726" s="4">
        <v>105045.80323981117</v>
      </c>
      <c r="E10726" t="str">
        <f t="shared" si="334"/>
        <v>Jul</v>
      </c>
      <c r="F10726" t="str">
        <f t="shared" si="335"/>
        <v>2018</v>
      </c>
    </row>
    <row r="10727" spans="1:6" x14ac:dyDescent="0.25">
      <c r="A10727" s="5" t="s">
        <v>250</v>
      </c>
      <c r="B10727" s="3" t="s">
        <v>239</v>
      </c>
      <c r="C10727" s="3" t="s">
        <v>95</v>
      </c>
      <c r="D10727" s="4">
        <v>103170.52365269506</v>
      </c>
      <c r="E10727" t="str">
        <f t="shared" si="334"/>
        <v>Aug</v>
      </c>
      <c r="F10727" t="str">
        <f t="shared" si="335"/>
        <v>2018</v>
      </c>
    </row>
    <row r="10728" spans="1:6" x14ac:dyDescent="0.25">
      <c r="A10728" s="5" t="s">
        <v>250</v>
      </c>
      <c r="B10728" s="3" t="s">
        <v>239</v>
      </c>
      <c r="C10728" s="3" t="s">
        <v>96</v>
      </c>
      <c r="D10728" s="4">
        <v>101143.17462758113</v>
      </c>
      <c r="E10728" t="str">
        <f t="shared" si="334"/>
        <v>Sep</v>
      </c>
      <c r="F10728" t="str">
        <f t="shared" si="335"/>
        <v>2018</v>
      </c>
    </row>
    <row r="10729" spans="1:6" x14ac:dyDescent="0.25">
      <c r="A10729" s="5" t="s">
        <v>250</v>
      </c>
      <c r="B10729" s="3" t="s">
        <v>239</v>
      </c>
      <c r="C10729" s="3" t="s">
        <v>97</v>
      </c>
      <c r="D10729" s="4">
        <v>99355.919194836446</v>
      </c>
      <c r="E10729" t="str">
        <f t="shared" si="334"/>
        <v>Oct</v>
      </c>
      <c r="F10729" t="str">
        <f t="shared" si="335"/>
        <v>2018</v>
      </c>
    </row>
    <row r="10730" spans="1:6" x14ac:dyDescent="0.25">
      <c r="A10730" s="5" t="s">
        <v>250</v>
      </c>
      <c r="B10730" s="3" t="s">
        <v>239</v>
      </c>
      <c r="C10730" s="3" t="s">
        <v>98</v>
      </c>
      <c r="D10730" s="4">
        <v>97736.448742975277</v>
      </c>
      <c r="E10730" t="str">
        <f t="shared" si="334"/>
        <v>Nov</v>
      </c>
      <c r="F10730" t="str">
        <f t="shared" si="335"/>
        <v>2018</v>
      </c>
    </row>
    <row r="10731" spans="1:6" x14ac:dyDescent="0.25">
      <c r="A10731" s="5" t="s">
        <v>250</v>
      </c>
      <c r="B10731" s="3" t="s">
        <v>239</v>
      </c>
      <c r="C10731" s="3" t="s">
        <v>99</v>
      </c>
      <c r="D10731" s="4">
        <v>95455.088117960418</v>
      </c>
      <c r="E10731" t="str">
        <f t="shared" si="334"/>
        <v>Dec</v>
      </c>
      <c r="F10731" t="str">
        <f t="shared" si="335"/>
        <v>2018</v>
      </c>
    </row>
    <row r="10732" spans="1:6" x14ac:dyDescent="0.25">
      <c r="A10732" s="5" t="s">
        <v>250</v>
      </c>
      <c r="B10732" s="3" t="s">
        <v>239</v>
      </c>
      <c r="C10732" s="3" t="s">
        <v>100</v>
      </c>
      <c r="D10732" s="4">
        <v>93764.890201032031</v>
      </c>
      <c r="E10732" t="str">
        <f t="shared" si="334"/>
        <v>Jan</v>
      </c>
      <c r="F10732" t="str">
        <f t="shared" si="335"/>
        <v>2019</v>
      </c>
    </row>
    <row r="10733" spans="1:6" x14ac:dyDescent="0.25">
      <c r="A10733" s="5" t="s">
        <v>250</v>
      </c>
      <c r="B10733" s="3" t="s">
        <v>239</v>
      </c>
      <c r="C10733" s="3" t="s">
        <v>101</v>
      </c>
      <c r="D10733" s="4">
        <v>92478.332993618358</v>
      </c>
      <c r="E10733" t="str">
        <f t="shared" si="334"/>
        <v>Feb</v>
      </c>
      <c r="F10733" t="str">
        <f t="shared" si="335"/>
        <v>2019</v>
      </c>
    </row>
    <row r="10734" spans="1:6" x14ac:dyDescent="0.25">
      <c r="A10734" s="5" t="s">
        <v>250</v>
      </c>
      <c r="B10734" s="3" t="s">
        <v>239</v>
      </c>
      <c r="C10734" s="3" t="s">
        <v>102</v>
      </c>
      <c r="D10734" s="4">
        <v>90346.931269433087</v>
      </c>
      <c r="E10734" t="str">
        <f t="shared" si="334"/>
        <v>Mar</v>
      </c>
      <c r="F10734" t="str">
        <f t="shared" si="335"/>
        <v>2019</v>
      </c>
    </row>
    <row r="10735" spans="1:6" x14ac:dyDescent="0.25">
      <c r="A10735" s="5" t="s">
        <v>250</v>
      </c>
      <c r="B10735" s="3" t="s">
        <v>239</v>
      </c>
      <c r="C10735" s="3" t="s">
        <v>103</v>
      </c>
      <c r="D10735" s="4">
        <v>88806.604306608206</v>
      </c>
      <c r="E10735" t="str">
        <f t="shared" si="334"/>
        <v>Apr</v>
      </c>
      <c r="F10735" t="str">
        <f t="shared" si="335"/>
        <v>2019</v>
      </c>
    </row>
    <row r="10736" spans="1:6" x14ac:dyDescent="0.25">
      <c r="A10736" s="5" t="s">
        <v>250</v>
      </c>
      <c r="B10736" s="3" t="s">
        <v>239</v>
      </c>
      <c r="C10736" s="3" t="s">
        <v>104</v>
      </c>
      <c r="D10736" s="4">
        <v>87745.697987977575</v>
      </c>
      <c r="E10736" t="str">
        <f t="shared" si="334"/>
        <v>May</v>
      </c>
      <c r="F10736" t="str">
        <f t="shared" si="335"/>
        <v>2019</v>
      </c>
    </row>
    <row r="10737" spans="1:6" x14ac:dyDescent="0.25">
      <c r="A10737" s="5" t="s">
        <v>250</v>
      </c>
      <c r="B10737" s="3" t="s">
        <v>239</v>
      </c>
      <c r="C10737" s="3" t="s">
        <v>105</v>
      </c>
      <c r="D10737" s="4">
        <v>85788.606015886908</v>
      </c>
      <c r="E10737" t="str">
        <f t="shared" si="334"/>
        <v>Jun</v>
      </c>
      <c r="F10737" t="str">
        <f t="shared" si="335"/>
        <v>2019</v>
      </c>
    </row>
    <row r="10738" spans="1:6" x14ac:dyDescent="0.25">
      <c r="A10738" s="5" t="s">
        <v>250</v>
      </c>
      <c r="B10738" s="3" t="s">
        <v>239</v>
      </c>
      <c r="C10738" s="3" t="s">
        <v>106</v>
      </c>
      <c r="D10738" s="4">
        <v>84278.564875794895</v>
      </c>
      <c r="E10738" t="str">
        <f t="shared" si="334"/>
        <v>Jul</v>
      </c>
      <c r="F10738" t="str">
        <f t="shared" si="335"/>
        <v>2019</v>
      </c>
    </row>
    <row r="10739" spans="1:6" x14ac:dyDescent="0.25">
      <c r="A10739" s="5" t="s">
        <v>250</v>
      </c>
      <c r="B10739" s="3" t="s">
        <v>239</v>
      </c>
      <c r="C10739" s="3" t="s">
        <v>107</v>
      </c>
      <c r="D10739" s="4">
        <v>82809.070442374854</v>
      </c>
      <c r="E10739" t="str">
        <f t="shared" si="334"/>
        <v>Aug</v>
      </c>
      <c r="F10739" t="str">
        <f t="shared" si="335"/>
        <v>2019</v>
      </c>
    </row>
    <row r="10740" spans="1:6" x14ac:dyDescent="0.25">
      <c r="A10740" s="5" t="s">
        <v>250</v>
      </c>
      <c r="B10740" s="3" t="s">
        <v>239</v>
      </c>
      <c r="C10740" s="3" t="s">
        <v>108</v>
      </c>
      <c r="D10740" s="4">
        <v>81194.345864531409</v>
      </c>
      <c r="E10740" t="str">
        <f t="shared" si="334"/>
        <v>Sep</v>
      </c>
      <c r="F10740" t="str">
        <f t="shared" si="335"/>
        <v>2019</v>
      </c>
    </row>
    <row r="10741" spans="1:6" x14ac:dyDescent="0.25">
      <c r="A10741" s="5" t="s">
        <v>250</v>
      </c>
      <c r="B10741" s="3" t="s">
        <v>239</v>
      </c>
      <c r="C10741" s="3" t="s">
        <v>109</v>
      </c>
      <c r="D10741" s="4">
        <v>79792.939277662532</v>
      </c>
      <c r="E10741" t="str">
        <f t="shared" si="334"/>
        <v>Oct</v>
      </c>
      <c r="F10741" t="str">
        <f t="shared" si="335"/>
        <v>2019</v>
      </c>
    </row>
    <row r="10742" spans="1:6" x14ac:dyDescent="0.25">
      <c r="A10742" s="5" t="s">
        <v>250</v>
      </c>
      <c r="B10742" s="3" t="s">
        <v>239</v>
      </c>
      <c r="C10742" s="3" t="s">
        <v>110</v>
      </c>
      <c r="D10742" s="4">
        <v>78542.122220946214</v>
      </c>
      <c r="E10742" t="str">
        <f t="shared" si="334"/>
        <v>Nov</v>
      </c>
      <c r="F10742" t="str">
        <f t="shared" si="335"/>
        <v>2019</v>
      </c>
    </row>
    <row r="10743" spans="1:6" x14ac:dyDescent="0.25">
      <c r="A10743" s="5" t="s">
        <v>250</v>
      </c>
      <c r="B10743" s="3" t="s">
        <v>239</v>
      </c>
      <c r="C10743" s="3" t="s">
        <v>111</v>
      </c>
      <c r="D10743" s="4">
        <v>76670.742039921432</v>
      </c>
      <c r="E10743" t="str">
        <f t="shared" si="334"/>
        <v>Dec</v>
      </c>
      <c r="F10743" t="str">
        <f t="shared" si="335"/>
        <v>2019</v>
      </c>
    </row>
    <row r="10744" spans="1:6" x14ac:dyDescent="0.25">
      <c r="A10744" s="5" t="s">
        <v>250</v>
      </c>
      <c r="B10744" s="3" t="s">
        <v>239</v>
      </c>
      <c r="C10744" s="3" t="s">
        <v>112</v>
      </c>
      <c r="D10744" s="4">
        <v>75345.330868498393</v>
      </c>
      <c r="E10744" t="str">
        <f t="shared" si="334"/>
        <v>Jan</v>
      </c>
      <c r="F10744" t="str">
        <f t="shared" si="335"/>
        <v>2020</v>
      </c>
    </row>
    <row r="10745" spans="1:6" x14ac:dyDescent="0.25">
      <c r="A10745" s="5" t="s">
        <v>250</v>
      </c>
      <c r="B10745" s="3" t="s">
        <v>239</v>
      </c>
      <c r="C10745" s="3" t="s">
        <v>113</v>
      </c>
      <c r="D10745" s="4">
        <v>74381.03911112393</v>
      </c>
      <c r="E10745" t="str">
        <f t="shared" si="334"/>
        <v>Feb</v>
      </c>
      <c r="F10745" t="str">
        <f t="shared" si="335"/>
        <v>2020</v>
      </c>
    </row>
    <row r="10746" spans="1:6" x14ac:dyDescent="0.25">
      <c r="A10746" s="5" t="s">
        <v>250</v>
      </c>
      <c r="B10746" s="3" t="s">
        <v>239</v>
      </c>
      <c r="C10746" s="3" t="s">
        <v>114</v>
      </c>
      <c r="D10746" s="4">
        <v>72644.814584606705</v>
      </c>
      <c r="E10746" t="str">
        <f t="shared" si="334"/>
        <v>Mar</v>
      </c>
      <c r="F10746" t="str">
        <f t="shared" si="335"/>
        <v>2020</v>
      </c>
    </row>
    <row r="10747" spans="1:6" x14ac:dyDescent="0.25">
      <c r="A10747" s="5" t="s">
        <v>250</v>
      </c>
      <c r="B10747" s="3" t="s">
        <v>239</v>
      </c>
      <c r="C10747" s="3" t="s">
        <v>115</v>
      </c>
      <c r="D10747" s="4">
        <v>71442.050489104353</v>
      </c>
      <c r="E10747" t="str">
        <f t="shared" si="334"/>
        <v>Apr</v>
      </c>
      <c r="F10747" t="str">
        <f t="shared" si="335"/>
        <v>2020</v>
      </c>
    </row>
    <row r="10748" spans="1:6" x14ac:dyDescent="0.25">
      <c r="A10748" s="5" t="s">
        <v>250</v>
      </c>
      <c r="B10748" s="3" t="s">
        <v>239</v>
      </c>
      <c r="C10748" s="3" t="s">
        <v>116</v>
      </c>
      <c r="D10748" s="4">
        <v>70671.42303055228</v>
      </c>
      <c r="E10748" t="str">
        <f t="shared" si="334"/>
        <v>May</v>
      </c>
      <c r="F10748" t="str">
        <f t="shared" si="335"/>
        <v>2020</v>
      </c>
    </row>
    <row r="10749" spans="1:6" x14ac:dyDescent="0.25">
      <c r="A10749" s="5" t="s">
        <v>250</v>
      </c>
      <c r="B10749" s="3" t="s">
        <v>239</v>
      </c>
      <c r="C10749" s="3" t="s">
        <v>117</v>
      </c>
      <c r="D10749" s="4">
        <v>69080.342089079379</v>
      </c>
      <c r="E10749" t="str">
        <f t="shared" si="334"/>
        <v>Jun</v>
      </c>
      <c r="F10749" t="str">
        <f t="shared" si="335"/>
        <v>2020</v>
      </c>
    </row>
    <row r="10750" spans="1:6" x14ac:dyDescent="0.25">
      <c r="A10750" s="5" t="s">
        <v>250</v>
      </c>
      <c r="B10750" s="3" t="s">
        <v>239</v>
      </c>
      <c r="C10750" s="3" t="s">
        <v>118</v>
      </c>
      <c r="D10750" s="4">
        <v>67890.377530346392</v>
      </c>
      <c r="E10750" t="str">
        <f t="shared" si="334"/>
        <v>Jul</v>
      </c>
      <c r="F10750" t="str">
        <f t="shared" si="335"/>
        <v>2020</v>
      </c>
    </row>
    <row r="10751" spans="1:6" x14ac:dyDescent="0.25">
      <c r="A10751" s="5" t="s">
        <v>250</v>
      </c>
      <c r="B10751" s="3" t="s">
        <v>239</v>
      </c>
      <c r="C10751" s="3" t="s">
        <v>119</v>
      </c>
      <c r="D10751" s="4">
        <v>66734.397911674401</v>
      </c>
      <c r="E10751" t="str">
        <f t="shared" si="334"/>
        <v>Aug</v>
      </c>
      <c r="F10751" t="str">
        <f t="shared" si="335"/>
        <v>2020</v>
      </c>
    </row>
    <row r="10752" spans="1:6" x14ac:dyDescent="0.25">
      <c r="A10752" s="5" t="s">
        <v>250</v>
      </c>
      <c r="B10752" s="3" t="s">
        <v>239</v>
      </c>
      <c r="C10752" s="3" t="s">
        <v>120</v>
      </c>
      <c r="D10752" s="4">
        <v>65442.495546238468</v>
      </c>
      <c r="E10752" t="str">
        <f t="shared" si="334"/>
        <v>Sep</v>
      </c>
      <c r="F10752" t="str">
        <f t="shared" si="335"/>
        <v>2020</v>
      </c>
    </row>
    <row r="10753" spans="1:6" x14ac:dyDescent="0.25">
      <c r="A10753" s="5" t="s">
        <v>250</v>
      </c>
      <c r="B10753" s="3" t="s">
        <v>239</v>
      </c>
      <c r="C10753" s="3" t="s">
        <v>121</v>
      </c>
      <c r="D10753" s="4">
        <v>64333.775085318266</v>
      </c>
      <c r="E10753" t="str">
        <f t="shared" si="334"/>
        <v>Oct</v>
      </c>
      <c r="F10753" t="str">
        <f t="shared" si="335"/>
        <v>2020</v>
      </c>
    </row>
    <row r="10754" spans="1:6" x14ac:dyDescent="0.25">
      <c r="A10754" s="5" t="s">
        <v>250</v>
      </c>
      <c r="B10754" s="3" t="s">
        <v>239</v>
      </c>
      <c r="C10754" s="3" t="s">
        <v>122</v>
      </c>
      <c r="D10754" s="4">
        <v>63364.27499744924</v>
      </c>
      <c r="E10754" t="str">
        <f t="shared" si="334"/>
        <v>Nov</v>
      </c>
      <c r="F10754" t="str">
        <f t="shared" si="335"/>
        <v>2020</v>
      </c>
    </row>
    <row r="10755" spans="1:6" x14ac:dyDescent="0.25">
      <c r="A10755" s="5" t="s">
        <v>250</v>
      </c>
      <c r="B10755" s="3" t="s">
        <v>239</v>
      </c>
      <c r="C10755" s="3" t="s">
        <v>123</v>
      </c>
      <c r="D10755" s="4">
        <v>61816.557652978474</v>
      </c>
      <c r="E10755" t="str">
        <f t="shared" ref="E10755:E10818" si="336">MID(C10755,1,3)</f>
        <v>Dec</v>
      </c>
      <c r="F10755" t="str">
        <f t="shared" ref="F10755:F10818" si="337">MID(C10755,5,4)</f>
        <v>2020</v>
      </c>
    </row>
    <row r="10756" spans="1:6" x14ac:dyDescent="0.25">
      <c r="A10756" s="5" t="s">
        <v>250</v>
      </c>
      <c r="B10756" s="3" t="s">
        <v>239</v>
      </c>
      <c r="C10756" s="3" t="s">
        <v>124</v>
      </c>
      <c r="D10756" s="4">
        <v>60770.420276890669</v>
      </c>
      <c r="E10756" t="str">
        <f t="shared" si="336"/>
        <v>Jan</v>
      </c>
      <c r="F10756" t="str">
        <f t="shared" si="337"/>
        <v>2021</v>
      </c>
    </row>
    <row r="10757" spans="1:6" x14ac:dyDescent="0.25">
      <c r="A10757" s="5" t="s">
        <v>250</v>
      </c>
      <c r="B10757" s="3" t="s">
        <v>239</v>
      </c>
      <c r="C10757" s="3" t="s">
        <v>125</v>
      </c>
      <c r="D10757" s="4">
        <v>60046.00657669254</v>
      </c>
      <c r="E10757" t="str">
        <f t="shared" si="336"/>
        <v>Feb</v>
      </c>
      <c r="F10757" t="str">
        <f t="shared" si="337"/>
        <v>2021</v>
      </c>
    </row>
    <row r="10758" spans="1:6" x14ac:dyDescent="0.25">
      <c r="A10758" s="5" t="s">
        <v>250</v>
      </c>
      <c r="B10758" s="3" t="s">
        <v>239</v>
      </c>
      <c r="C10758" s="3" t="s">
        <v>126</v>
      </c>
      <c r="D10758" s="4">
        <v>55177.875477618611</v>
      </c>
      <c r="E10758" t="str">
        <f t="shared" si="336"/>
        <v>Mar</v>
      </c>
      <c r="F10758" t="str">
        <f t="shared" si="337"/>
        <v>2021</v>
      </c>
    </row>
    <row r="10759" spans="1:6" x14ac:dyDescent="0.25">
      <c r="A10759" s="5" t="s">
        <v>250</v>
      </c>
      <c r="B10759" s="3" t="s">
        <v>239</v>
      </c>
      <c r="C10759" s="3" t="s">
        <v>127</v>
      </c>
      <c r="D10759" s="4">
        <v>54288.381080694853</v>
      </c>
      <c r="E10759" t="str">
        <f t="shared" si="336"/>
        <v>Apr</v>
      </c>
      <c r="F10759" t="str">
        <f t="shared" si="337"/>
        <v>2021</v>
      </c>
    </row>
    <row r="10760" spans="1:6" x14ac:dyDescent="0.25">
      <c r="A10760" s="5" t="s">
        <v>250</v>
      </c>
      <c r="B10760" s="3" t="s">
        <v>239</v>
      </c>
      <c r="C10760" s="3" t="s">
        <v>128</v>
      </c>
      <c r="D10760" s="4">
        <v>53784.51454607393</v>
      </c>
      <c r="E10760" t="str">
        <f t="shared" si="336"/>
        <v>May</v>
      </c>
      <c r="F10760" t="str">
        <f t="shared" si="337"/>
        <v>2021</v>
      </c>
    </row>
    <row r="10761" spans="1:6" x14ac:dyDescent="0.25">
      <c r="A10761" s="5" t="s">
        <v>250</v>
      </c>
      <c r="B10761" s="3" t="s">
        <v>239</v>
      </c>
      <c r="C10761" s="3" t="s">
        <v>129</v>
      </c>
      <c r="D10761" s="4">
        <v>52535.189002511128</v>
      </c>
      <c r="E10761" t="str">
        <f t="shared" si="336"/>
        <v>Jun</v>
      </c>
      <c r="F10761" t="str">
        <f t="shared" si="337"/>
        <v>2021</v>
      </c>
    </row>
    <row r="10762" spans="1:6" x14ac:dyDescent="0.25">
      <c r="A10762" s="5" t="s">
        <v>250</v>
      </c>
      <c r="B10762" s="3" t="s">
        <v>239</v>
      </c>
      <c r="C10762" s="3" t="s">
        <v>130</v>
      </c>
      <c r="D10762" s="4">
        <v>51644.860080614737</v>
      </c>
      <c r="E10762" t="str">
        <f t="shared" si="336"/>
        <v>Jul</v>
      </c>
      <c r="F10762" t="str">
        <f t="shared" si="337"/>
        <v>2021</v>
      </c>
    </row>
    <row r="10763" spans="1:6" x14ac:dyDescent="0.25">
      <c r="A10763" s="5" t="s">
        <v>250</v>
      </c>
      <c r="B10763" s="3" t="s">
        <v>239</v>
      </c>
      <c r="C10763" s="3" t="s">
        <v>131</v>
      </c>
      <c r="D10763" s="4">
        <v>50779.707329659817</v>
      </c>
      <c r="E10763" t="str">
        <f t="shared" si="336"/>
        <v>Aug</v>
      </c>
      <c r="F10763" t="str">
        <f t="shared" si="337"/>
        <v>2021</v>
      </c>
    </row>
    <row r="10764" spans="1:6" x14ac:dyDescent="0.25">
      <c r="A10764" s="5" t="s">
        <v>250</v>
      </c>
      <c r="B10764" s="3" t="s">
        <v>239</v>
      </c>
      <c r="C10764" s="3" t="s">
        <v>132</v>
      </c>
      <c r="D10764" s="4">
        <v>49786.458433127162</v>
      </c>
      <c r="E10764" t="str">
        <f t="shared" si="336"/>
        <v>Sep</v>
      </c>
      <c r="F10764" t="str">
        <f t="shared" si="337"/>
        <v>2021</v>
      </c>
    </row>
    <row r="10765" spans="1:6" x14ac:dyDescent="0.25">
      <c r="A10765" s="5" t="s">
        <v>250</v>
      </c>
      <c r="B10765" s="3" t="s">
        <v>239</v>
      </c>
      <c r="C10765" s="3" t="s">
        <v>133</v>
      </c>
      <c r="D10765" s="4">
        <v>48962.741182755446</v>
      </c>
      <c r="E10765" t="str">
        <f t="shared" si="336"/>
        <v>Oct</v>
      </c>
      <c r="F10765" t="str">
        <f t="shared" si="337"/>
        <v>2021</v>
      </c>
    </row>
    <row r="10766" spans="1:6" x14ac:dyDescent="0.25">
      <c r="A10766" s="5" t="s">
        <v>250</v>
      </c>
      <c r="B10766" s="3" t="s">
        <v>239</v>
      </c>
      <c r="C10766" s="3" t="s">
        <v>134</v>
      </c>
      <c r="D10766" s="4">
        <v>48252.790495846937</v>
      </c>
      <c r="E10766" t="str">
        <f t="shared" si="336"/>
        <v>Nov</v>
      </c>
      <c r="F10766" t="str">
        <f t="shared" si="337"/>
        <v>2021</v>
      </c>
    </row>
    <row r="10767" spans="1:6" x14ac:dyDescent="0.25">
      <c r="A10767" s="5" t="s">
        <v>250</v>
      </c>
      <c r="B10767" s="3" t="s">
        <v>239</v>
      </c>
      <c r="C10767" s="3" t="s">
        <v>135</v>
      </c>
      <c r="D10767" s="4">
        <v>47395.349903620692</v>
      </c>
      <c r="E10767" t="str">
        <f t="shared" si="336"/>
        <v>Dec</v>
      </c>
      <c r="F10767" t="str">
        <f t="shared" si="337"/>
        <v>2021</v>
      </c>
    </row>
    <row r="10768" spans="1:6" x14ac:dyDescent="0.25">
      <c r="A10768" s="5" t="s">
        <v>250</v>
      </c>
      <c r="B10768" s="3" t="s">
        <v>239</v>
      </c>
      <c r="C10768" s="3" t="s">
        <v>136</v>
      </c>
      <c r="D10768" s="4">
        <v>46553.092568129709</v>
      </c>
      <c r="E10768" t="str">
        <f t="shared" si="336"/>
        <v>Jan</v>
      </c>
      <c r="F10768" t="str">
        <f t="shared" si="337"/>
        <v>2022</v>
      </c>
    </row>
    <row r="10769" spans="1:6" x14ac:dyDescent="0.25">
      <c r="A10769" s="5" t="s">
        <v>250</v>
      </c>
      <c r="B10769" s="3" t="s">
        <v>239</v>
      </c>
      <c r="C10769" s="3" t="s">
        <v>137</v>
      </c>
      <c r="D10769" s="4">
        <v>45725.483851492463</v>
      </c>
      <c r="E10769" t="str">
        <f t="shared" si="336"/>
        <v>Feb</v>
      </c>
      <c r="F10769" t="str">
        <f t="shared" si="337"/>
        <v>2022</v>
      </c>
    </row>
    <row r="10770" spans="1:6" x14ac:dyDescent="0.25">
      <c r="A10770" s="5" t="s">
        <v>250</v>
      </c>
      <c r="B10770" s="3" t="s">
        <v>239</v>
      </c>
      <c r="C10770" s="3" t="s">
        <v>138</v>
      </c>
      <c r="D10770" s="4">
        <v>16720.447714614544</v>
      </c>
      <c r="E10770" t="str">
        <f t="shared" si="336"/>
        <v>Mar</v>
      </c>
      <c r="F10770" t="str">
        <f t="shared" si="337"/>
        <v>2022</v>
      </c>
    </row>
    <row r="10771" spans="1:6" x14ac:dyDescent="0.25">
      <c r="A10771" s="5" t="s">
        <v>250</v>
      </c>
      <c r="B10771" s="3" t="s">
        <v>239</v>
      </c>
      <c r="C10771" s="3" t="s">
        <v>139</v>
      </c>
      <c r="D10771" s="4">
        <v>11754.740399999999</v>
      </c>
      <c r="E10771" t="str">
        <f t="shared" si="336"/>
        <v>Apr</v>
      </c>
      <c r="F10771" t="str">
        <f t="shared" si="337"/>
        <v>2022</v>
      </c>
    </row>
    <row r="10772" spans="1:6" x14ac:dyDescent="0.25">
      <c r="A10772" s="5" t="s">
        <v>250</v>
      </c>
      <c r="B10772" s="3" t="s">
        <v>239</v>
      </c>
      <c r="C10772" s="3" t="s">
        <v>140</v>
      </c>
      <c r="D10772" s="4">
        <v>11636.354700000002</v>
      </c>
      <c r="E10772" t="str">
        <f t="shared" si="336"/>
        <v>May</v>
      </c>
      <c r="F10772" t="str">
        <f t="shared" si="337"/>
        <v>2022</v>
      </c>
    </row>
    <row r="10773" spans="1:6" x14ac:dyDescent="0.25">
      <c r="A10773" s="5" t="s">
        <v>250</v>
      </c>
      <c r="B10773" s="3" t="s">
        <v>239</v>
      </c>
      <c r="C10773" s="3" t="s">
        <v>141</v>
      </c>
      <c r="D10773" s="4">
        <v>11519.1654</v>
      </c>
      <c r="E10773" t="str">
        <f t="shared" si="336"/>
        <v>Jun</v>
      </c>
      <c r="F10773" t="str">
        <f t="shared" si="337"/>
        <v>2022</v>
      </c>
    </row>
    <row r="10774" spans="1:6" x14ac:dyDescent="0.25">
      <c r="A10774" s="5" t="s">
        <v>250</v>
      </c>
      <c r="B10774" s="3" t="s">
        <v>239</v>
      </c>
      <c r="C10774" s="3" t="s">
        <v>142</v>
      </c>
      <c r="D10774" s="4">
        <v>11403.160400000001</v>
      </c>
      <c r="E10774" t="str">
        <f t="shared" si="336"/>
        <v>Jul</v>
      </c>
      <c r="F10774" t="str">
        <f t="shared" si="337"/>
        <v>2022</v>
      </c>
    </row>
    <row r="10775" spans="1:6" x14ac:dyDescent="0.25">
      <c r="A10775" s="5" t="s">
        <v>250</v>
      </c>
      <c r="B10775" s="3" t="s">
        <v>239</v>
      </c>
      <c r="C10775" s="3" t="s">
        <v>143</v>
      </c>
      <c r="D10775" s="4">
        <v>11288.3277</v>
      </c>
      <c r="E10775" t="str">
        <f t="shared" si="336"/>
        <v>Aug</v>
      </c>
      <c r="F10775" t="str">
        <f t="shared" si="337"/>
        <v>2022</v>
      </c>
    </row>
    <row r="10776" spans="1:6" x14ac:dyDescent="0.25">
      <c r="A10776" s="5" t="s">
        <v>250</v>
      </c>
      <c r="B10776" s="3" t="s">
        <v>239</v>
      </c>
      <c r="C10776" s="3" t="s">
        <v>144</v>
      </c>
      <c r="D10776" s="4">
        <v>11174.6553</v>
      </c>
      <c r="E10776" t="str">
        <f t="shared" si="336"/>
        <v>Sep</v>
      </c>
      <c r="F10776" t="str">
        <f t="shared" si="337"/>
        <v>2022</v>
      </c>
    </row>
    <row r="10777" spans="1:6" x14ac:dyDescent="0.25">
      <c r="A10777" s="5" t="s">
        <v>250</v>
      </c>
      <c r="B10777" s="3" t="s">
        <v>239</v>
      </c>
      <c r="C10777" s="3" t="s">
        <v>145</v>
      </c>
      <c r="D10777" s="4">
        <v>11062.1315</v>
      </c>
      <c r="E10777" t="str">
        <f t="shared" si="336"/>
        <v>Oct</v>
      </c>
      <c r="F10777" t="str">
        <f t="shared" si="337"/>
        <v>2022</v>
      </c>
    </row>
    <row r="10778" spans="1:6" x14ac:dyDescent="0.25">
      <c r="A10778" s="5" t="s">
        <v>250</v>
      </c>
      <c r="B10778" s="3" t="s">
        <v>239</v>
      </c>
      <c r="C10778" s="3" t="s">
        <v>146</v>
      </c>
      <c r="D10778" s="4">
        <v>10950.744700000001</v>
      </c>
      <c r="E10778" t="str">
        <f t="shared" si="336"/>
        <v>Nov</v>
      </c>
      <c r="F10778" t="str">
        <f t="shared" si="337"/>
        <v>2022</v>
      </c>
    </row>
    <row r="10779" spans="1:6" x14ac:dyDescent="0.25">
      <c r="A10779" s="5" t="s">
        <v>250</v>
      </c>
      <c r="B10779" s="3" t="s">
        <v>239</v>
      </c>
      <c r="C10779" s="3" t="s">
        <v>147</v>
      </c>
      <c r="D10779" s="4">
        <v>10840.483000000002</v>
      </c>
      <c r="E10779" t="str">
        <f t="shared" si="336"/>
        <v>Dec</v>
      </c>
      <c r="F10779" t="str">
        <f t="shared" si="337"/>
        <v>2022</v>
      </c>
    </row>
    <row r="10780" spans="1:6" x14ac:dyDescent="0.25">
      <c r="A10780" s="5" t="s">
        <v>250</v>
      </c>
      <c r="B10780" s="3" t="s">
        <v>239</v>
      </c>
      <c r="C10780" s="3" t="s">
        <v>148</v>
      </c>
      <c r="D10780" s="4">
        <v>10731.3354</v>
      </c>
      <c r="E10780" t="str">
        <f t="shared" si="336"/>
        <v>Jan</v>
      </c>
      <c r="F10780" t="str">
        <f t="shared" si="337"/>
        <v>2023</v>
      </c>
    </row>
    <row r="10781" spans="1:6" x14ac:dyDescent="0.25">
      <c r="A10781" s="5" t="s">
        <v>250</v>
      </c>
      <c r="B10781" s="3" t="s">
        <v>239</v>
      </c>
      <c r="C10781" s="3" t="s">
        <v>149</v>
      </c>
      <c r="D10781" s="4">
        <v>10623.2904</v>
      </c>
      <c r="E10781" t="str">
        <f t="shared" si="336"/>
        <v>Feb</v>
      </c>
      <c r="F10781" t="str">
        <f t="shared" si="337"/>
        <v>2023</v>
      </c>
    </row>
    <row r="10782" spans="1:6" x14ac:dyDescent="0.25">
      <c r="A10782" s="5" t="s">
        <v>250</v>
      </c>
      <c r="B10782" s="3" t="s">
        <v>239</v>
      </c>
      <c r="C10782" s="3" t="s">
        <v>150</v>
      </c>
      <c r="D10782" s="4">
        <v>10516.336799999999</v>
      </c>
      <c r="E10782" t="str">
        <f t="shared" si="336"/>
        <v>Mar</v>
      </c>
      <c r="F10782" t="str">
        <f t="shared" si="337"/>
        <v>2023</v>
      </c>
    </row>
    <row r="10783" spans="1:6" x14ac:dyDescent="0.25">
      <c r="A10783" s="5" t="s">
        <v>250</v>
      </c>
      <c r="B10783" s="3" t="s">
        <v>239</v>
      </c>
      <c r="C10783" s="3" t="s">
        <v>151</v>
      </c>
      <c r="D10783" s="4">
        <v>10410.4635</v>
      </c>
      <c r="E10783" t="str">
        <f t="shared" si="336"/>
        <v>Apr</v>
      </c>
      <c r="F10783" t="str">
        <f t="shared" si="337"/>
        <v>2023</v>
      </c>
    </row>
    <row r="10784" spans="1:6" x14ac:dyDescent="0.25">
      <c r="A10784" s="5" t="s">
        <v>250</v>
      </c>
      <c r="B10784" s="3" t="s">
        <v>239</v>
      </c>
      <c r="C10784" s="3" t="s">
        <v>152</v>
      </c>
      <c r="D10784" s="4">
        <v>10305.659800000001</v>
      </c>
      <c r="E10784" t="str">
        <f t="shared" si="336"/>
        <v>May</v>
      </c>
      <c r="F10784" t="str">
        <f t="shared" si="337"/>
        <v>2023</v>
      </c>
    </row>
    <row r="10785" spans="1:6" x14ac:dyDescent="0.25">
      <c r="A10785" s="5" t="s">
        <v>250</v>
      </c>
      <c r="B10785" s="3" t="s">
        <v>239</v>
      </c>
      <c r="C10785" s="3" t="s">
        <v>153</v>
      </c>
      <c r="D10785" s="4">
        <v>10201.914500000001</v>
      </c>
      <c r="E10785" t="str">
        <f t="shared" si="336"/>
        <v>Jun</v>
      </c>
      <c r="F10785" t="str">
        <f t="shared" si="337"/>
        <v>2023</v>
      </c>
    </row>
    <row r="10786" spans="1:6" x14ac:dyDescent="0.25">
      <c r="A10786" s="5" t="s">
        <v>250</v>
      </c>
      <c r="B10786" s="3" t="s">
        <v>239</v>
      </c>
      <c r="C10786" s="3" t="s">
        <v>154</v>
      </c>
      <c r="D10786" s="4">
        <v>10099.2168</v>
      </c>
      <c r="E10786" t="str">
        <f t="shared" si="336"/>
        <v>Jul</v>
      </c>
      <c r="F10786" t="str">
        <f t="shared" si="337"/>
        <v>2023</v>
      </c>
    </row>
    <row r="10787" spans="1:6" x14ac:dyDescent="0.25">
      <c r="A10787" s="5" t="s">
        <v>250</v>
      </c>
      <c r="B10787" s="3" t="s">
        <v>239</v>
      </c>
      <c r="C10787" s="3" t="s">
        <v>155</v>
      </c>
      <c r="D10787" s="4">
        <v>9997.5563999999995</v>
      </c>
      <c r="E10787" t="str">
        <f t="shared" si="336"/>
        <v>Aug</v>
      </c>
      <c r="F10787" t="str">
        <f t="shared" si="337"/>
        <v>2023</v>
      </c>
    </row>
    <row r="10788" spans="1:6" x14ac:dyDescent="0.25">
      <c r="A10788" s="5" t="s">
        <v>250</v>
      </c>
      <c r="B10788" s="3" t="s">
        <v>239</v>
      </c>
      <c r="C10788" s="3" t="s">
        <v>156</v>
      </c>
      <c r="D10788" s="4">
        <v>9896.922700000001</v>
      </c>
      <c r="E10788" t="str">
        <f t="shared" si="336"/>
        <v>Sep</v>
      </c>
      <c r="F10788" t="str">
        <f t="shared" si="337"/>
        <v>2023</v>
      </c>
    </row>
    <row r="10789" spans="1:6" x14ac:dyDescent="0.25">
      <c r="A10789" s="5" t="s">
        <v>250</v>
      </c>
      <c r="B10789" s="3" t="s">
        <v>239</v>
      </c>
      <c r="C10789" s="3" t="s">
        <v>157</v>
      </c>
      <c r="D10789" s="4">
        <v>9797.3052000000007</v>
      </c>
      <c r="E10789" t="str">
        <f t="shared" si="336"/>
        <v>Oct</v>
      </c>
      <c r="F10789" t="str">
        <f t="shared" si="337"/>
        <v>2023</v>
      </c>
    </row>
    <row r="10790" spans="1:6" x14ac:dyDescent="0.25">
      <c r="A10790" s="5" t="s">
        <v>250</v>
      </c>
      <c r="B10790" s="3" t="s">
        <v>239</v>
      </c>
      <c r="C10790" s="3" t="s">
        <v>158</v>
      </c>
      <c r="D10790" s="4">
        <v>9698.6934000000001</v>
      </c>
      <c r="E10790" t="str">
        <f t="shared" si="336"/>
        <v>Nov</v>
      </c>
      <c r="F10790" t="str">
        <f t="shared" si="337"/>
        <v>2023</v>
      </c>
    </row>
    <row r="10791" spans="1:6" x14ac:dyDescent="0.25">
      <c r="A10791" s="5" t="s">
        <v>250</v>
      </c>
      <c r="B10791" s="3" t="s">
        <v>239</v>
      </c>
      <c r="C10791" s="3" t="s">
        <v>159</v>
      </c>
      <c r="D10791" s="4">
        <v>9601.0773000000008</v>
      </c>
      <c r="E10791" t="str">
        <f t="shared" si="336"/>
        <v>Dec</v>
      </c>
      <c r="F10791" t="str">
        <f t="shared" si="337"/>
        <v>2023</v>
      </c>
    </row>
    <row r="10792" spans="1:6" x14ac:dyDescent="0.25">
      <c r="A10792" s="5" t="s">
        <v>250</v>
      </c>
      <c r="B10792" s="3" t="s">
        <v>239</v>
      </c>
      <c r="C10792" s="3" t="s">
        <v>160</v>
      </c>
      <c r="D10792" s="4">
        <v>9504.4470999999994</v>
      </c>
      <c r="E10792" t="str">
        <f t="shared" si="336"/>
        <v>Jan</v>
      </c>
      <c r="F10792" t="str">
        <f t="shared" si="337"/>
        <v>2024</v>
      </c>
    </row>
    <row r="10793" spans="1:6" x14ac:dyDescent="0.25">
      <c r="A10793" s="5" t="s">
        <v>250</v>
      </c>
      <c r="B10793" s="3" t="s">
        <v>239</v>
      </c>
      <c r="C10793" s="3" t="s">
        <v>161</v>
      </c>
      <c r="D10793" s="4">
        <v>9408.792300000001</v>
      </c>
      <c r="E10793" t="str">
        <f t="shared" si="336"/>
        <v>Feb</v>
      </c>
      <c r="F10793" t="str">
        <f t="shared" si="337"/>
        <v>2024</v>
      </c>
    </row>
    <row r="10794" spans="1:6" x14ac:dyDescent="0.25">
      <c r="A10794" s="5" t="s">
        <v>250</v>
      </c>
      <c r="B10794" s="3" t="s">
        <v>239</v>
      </c>
      <c r="C10794" s="3" t="s">
        <v>162</v>
      </c>
      <c r="D10794" s="4">
        <v>9314.1031999999996</v>
      </c>
      <c r="E10794" t="str">
        <f t="shared" si="336"/>
        <v>Mar</v>
      </c>
      <c r="F10794" t="str">
        <f t="shared" si="337"/>
        <v>2024</v>
      </c>
    </row>
    <row r="10795" spans="1:6" x14ac:dyDescent="0.25">
      <c r="A10795" s="5" t="s">
        <v>250</v>
      </c>
      <c r="B10795" s="3" t="s">
        <v>239</v>
      </c>
      <c r="C10795" s="3" t="s">
        <v>163</v>
      </c>
      <c r="D10795" s="4">
        <v>9220.369999999999</v>
      </c>
      <c r="E10795" t="str">
        <f t="shared" si="336"/>
        <v>Apr</v>
      </c>
      <c r="F10795" t="str">
        <f t="shared" si="337"/>
        <v>2024</v>
      </c>
    </row>
    <row r="10796" spans="1:6" x14ac:dyDescent="0.25">
      <c r="A10796" s="5" t="s">
        <v>250</v>
      </c>
      <c r="B10796" s="3" t="s">
        <v>239</v>
      </c>
      <c r="C10796" s="3" t="s">
        <v>164</v>
      </c>
      <c r="D10796" s="4">
        <v>9127.5830999999998</v>
      </c>
      <c r="E10796" t="str">
        <f t="shared" si="336"/>
        <v>May</v>
      </c>
      <c r="F10796" t="str">
        <f t="shared" si="337"/>
        <v>2024</v>
      </c>
    </row>
    <row r="10797" spans="1:6" x14ac:dyDescent="0.25">
      <c r="A10797" s="5" t="s">
        <v>250</v>
      </c>
      <c r="B10797" s="3" t="s">
        <v>239</v>
      </c>
      <c r="C10797" s="3" t="s">
        <v>165</v>
      </c>
      <c r="D10797" s="4">
        <v>9035.7327000000005</v>
      </c>
      <c r="E10797" t="str">
        <f t="shared" si="336"/>
        <v>Jun</v>
      </c>
      <c r="F10797" t="str">
        <f t="shared" si="337"/>
        <v>2024</v>
      </c>
    </row>
    <row r="10798" spans="1:6" x14ac:dyDescent="0.25">
      <c r="A10798" s="5" t="s">
        <v>250</v>
      </c>
      <c r="B10798" s="3" t="s">
        <v>239</v>
      </c>
      <c r="C10798" s="3" t="s">
        <v>166</v>
      </c>
      <c r="D10798" s="4">
        <v>8944.8096000000005</v>
      </c>
      <c r="E10798" t="str">
        <f t="shared" si="336"/>
        <v>Jul</v>
      </c>
      <c r="F10798" t="str">
        <f t="shared" si="337"/>
        <v>2024</v>
      </c>
    </row>
    <row r="10799" spans="1:6" x14ac:dyDescent="0.25">
      <c r="A10799" s="5" t="s">
        <v>250</v>
      </c>
      <c r="B10799" s="3" t="s">
        <v>239</v>
      </c>
      <c r="C10799" s="3" t="s">
        <v>167</v>
      </c>
      <c r="D10799" s="4">
        <v>8854.8039000000008</v>
      </c>
      <c r="E10799" t="str">
        <f t="shared" si="336"/>
        <v>Aug</v>
      </c>
      <c r="F10799" t="str">
        <f t="shared" si="337"/>
        <v>2024</v>
      </c>
    </row>
    <row r="10800" spans="1:6" x14ac:dyDescent="0.25">
      <c r="A10800" s="5" t="s">
        <v>250</v>
      </c>
      <c r="B10800" s="3" t="s">
        <v>239</v>
      </c>
      <c r="C10800" s="3" t="s">
        <v>168</v>
      </c>
      <c r="D10800" s="4">
        <v>8765.7068999999992</v>
      </c>
      <c r="E10800" t="str">
        <f t="shared" si="336"/>
        <v>Sep</v>
      </c>
      <c r="F10800" t="str">
        <f t="shared" si="337"/>
        <v>2024</v>
      </c>
    </row>
    <row r="10801" spans="1:6" x14ac:dyDescent="0.25">
      <c r="A10801" s="5" t="s">
        <v>250</v>
      </c>
      <c r="B10801" s="3" t="s">
        <v>239</v>
      </c>
      <c r="C10801" s="3" t="s">
        <v>169</v>
      </c>
      <c r="D10801" s="4">
        <v>8677.5090999999993</v>
      </c>
      <c r="E10801" t="str">
        <f t="shared" si="336"/>
        <v>Oct</v>
      </c>
      <c r="F10801" t="str">
        <f t="shared" si="337"/>
        <v>2024</v>
      </c>
    </row>
    <row r="10802" spans="1:6" x14ac:dyDescent="0.25">
      <c r="A10802" s="5" t="s">
        <v>250</v>
      </c>
      <c r="B10802" s="3" t="s">
        <v>239</v>
      </c>
      <c r="C10802" s="3" t="s">
        <v>170</v>
      </c>
      <c r="D10802" s="4">
        <v>8590.2011999999995</v>
      </c>
      <c r="E10802" t="str">
        <f t="shared" si="336"/>
        <v>Nov</v>
      </c>
      <c r="F10802" t="str">
        <f t="shared" si="337"/>
        <v>2024</v>
      </c>
    </row>
    <row r="10803" spans="1:6" x14ac:dyDescent="0.25">
      <c r="A10803" s="5" t="s">
        <v>250</v>
      </c>
      <c r="B10803" s="3" t="s">
        <v>239</v>
      </c>
      <c r="C10803" s="3" t="s">
        <v>171</v>
      </c>
      <c r="D10803" s="4">
        <v>8503.7745999999988</v>
      </c>
      <c r="E10803" t="str">
        <f t="shared" si="336"/>
        <v>Dec</v>
      </c>
      <c r="F10803" t="str">
        <f t="shared" si="337"/>
        <v>2024</v>
      </c>
    </row>
    <row r="10804" spans="1:6" x14ac:dyDescent="0.25">
      <c r="A10804" s="5" t="s">
        <v>250</v>
      </c>
      <c r="B10804" s="3" t="s">
        <v>239</v>
      </c>
      <c r="C10804" s="3" t="s">
        <v>172</v>
      </c>
      <c r="D10804" s="4">
        <v>8418.2199999999993</v>
      </c>
      <c r="E10804" t="str">
        <f t="shared" si="336"/>
        <v>Jan</v>
      </c>
      <c r="F10804" t="str">
        <f t="shared" si="337"/>
        <v>2025</v>
      </c>
    </row>
    <row r="10805" spans="1:6" x14ac:dyDescent="0.25">
      <c r="A10805" s="5" t="s">
        <v>250</v>
      </c>
      <c r="B10805" s="3" t="s">
        <v>239</v>
      </c>
      <c r="C10805" s="3" t="s">
        <v>173</v>
      </c>
      <c r="D10805" s="4">
        <v>8333.5286999999989</v>
      </c>
      <c r="E10805" t="str">
        <f t="shared" si="336"/>
        <v>Feb</v>
      </c>
      <c r="F10805" t="str">
        <f t="shared" si="337"/>
        <v>2025</v>
      </c>
    </row>
    <row r="10806" spans="1:6" x14ac:dyDescent="0.25">
      <c r="A10806" s="5" t="s">
        <v>250</v>
      </c>
      <c r="B10806" s="3" t="s">
        <v>239</v>
      </c>
      <c r="C10806" s="3" t="s">
        <v>174</v>
      </c>
      <c r="D10806" s="4">
        <v>8249.6919999999991</v>
      </c>
      <c r="E10806" t="str">
        <f t="shared" si="336"/>
        <v>Mar</v>
      </c>
      <c r="F10806" t="str">
        <f t="shared" si="337"/>
        <v>2025</v>
      </c>
    </row>
    <row r="10807" spans="1:6" x14ac:dyDescent="0.25">
      <c r="A10807" s="5" t="s">
        <v>250</v>
      </c>
      <c r="B10807" s="3" t="s">
        <v>239</v>
      </c>
      <c r="C10807" s="3" t="s">
        <v>175</v>
      </c>
      <c r="D10807" s="4">
        <v>8166.7011000000002</v>
      </c>
      <c r="E10807" t="str">
        <f t="shared" si="336"/>
        <v>Apr</v>
      </c>
      <c r="F10807" t="str">
        <f t="shared" si="337"/>
        <v>2025</v>
      </c>
    </row>
    <row r="10808" spans="1:6" x14ac:dyDescent="0.25">
      <c r="A10808" s="5" t="s">
        <v>250</v>
      </c>
      <c r="B10808" s="3" t="s">
        <v>239</v>
      </c>
      <c r="C10808" s="3" t="s">
        <v>176</v>
      </c>
      <c r="D10808" s="4">
        <v>8084.5477000000001</v>
      </c>
      <c r="E10808" t="str">
        <f t="shared" si="336"/>
        <v>May</v>
      </c>
      <c r="F10808" t="str">
        <f t="shared" si="337"/>
        <v>2025</v>
      </c>
    </row>
    <row r="10809" spans="1:6" x14ac:dyDescent="0.25">
      <c r="A10809" s="5" t="s">
        <v>250</v>
      </c>
      <c r="B10809" s="3" t="s">
        <v>239</v>
      </c>
      <c r="C10809" s="3" t="s">
        <v>177</v>
      </c>
      <c r="D10809" s="4">
        <v>8003.223</v>
      </c>
      <c r="E10809" t="str">
        <f t="shared" si="336"/>
        <v>Jun</v>
      </c>
      <c r="F10809" t="str">
        <f t="shared" si="337"/>
        <v>2025</v>
      </c>
    </row>
    <row r="10810" spans="1:6" x14ac:dyDescent="0.25">
      <c r="A10810" s="5" t="s">
        <v>250</v>
      </c>
      <c r="B10810" s="3" t="s">
        <v>239</v>
      </c>
      <c r="C10810" s="3" t="s">
        <v>178</v>
      </c>
      <c r="D10810" s="4">
        <v>7922.7188000000006</v>
      </c>
      <c r="E10810" t="str">
        <f t="shared" si="336"/>
        <v>Jul</v>
      </c>
      <c r="F10810" t="str">
        <f t="shared" si="337"/>
        <v>2025</v>
      </c>
    </row>
    <row r="10811" spans="1:6" x14ac:dyDescent="0.25">
      <c r="A10811" s="5" t="s">
        <v>250</v>
      </c>
      <c r="B10811" s="3" t="s">
        <v>239</v>
      </c>
      <c r="C10811" s="3" t="s">
        <v>179</v>
      </c>
      <c r="D10811" s="4">
        <v>7843.0266000000011</v>
      </c>
      <c r="E10811" t="str">
        <f t="shared" si="336"/>
        <v>Aug</v>
      </c>
      <c r="F10811" t="str">
        <f t="shared" si="337"/>
        <v>2025</v>
      </c>
    </row>
    <row r="10812" spans="1:6" x14ac:dyDescent="0.25">
      <c r="A10812" s="5" t="s">
        <v>250</v>
      </c>
      <c r="B10812" s="3" t="s">
        <v>239</v>
      </c>
      <c r="C10812" s="3" t="s">
        <v>180</v>
      </c>
      <c r="D10812" s="4">
        <v>7764.1383999999998</v>
      </c>
      <c r="E10812" t="str">
        <f t="shared" si="336"/>
        <v>Sep</v>
      </c>
      <c r="F10812" t="str">
        <f t="shared" si="337"/>
        <v>2025</v>
      </c>
    </row>
    <row r="10813" spans="1:6" x14ac:dyDescent="0.25">
      <c r="A10813" s="5" t="s">
        <v>250</v>
      </c>
      <c r="B10813" s="3" t="s">
        <v>239</v>
      </c>
      <c r="C10813" s="3" t="s">
        <v>181</v>
      </c>
      <c r="D10813" s="4">
        <v>7686.0459000000001</v>
      </c>
      <c r="E10813" t="str">
        <f t="shared" si="336"/>
        <v>Oct</v>
      </c>
      <c r="F10813" t="str">
        <f t="shared" si="337"/>
        <v>2025</v>
      </c>
    </row>
    <row r="10814" spans="1:6" x14ac:dyDescent="0.25">
      <c r="A10814" s="5" t="s">
        <v>250</v>
      </c>
      <c r="B10814" s="3" t="s">
        <v>239</v>
      </c>
      <c r="C10814" s="3" t="s">
        <v>182</v>
      </c>
      <c r="D10814" s="4">
        <v>7608.741</v>
      </c>
      <c r="E10814" t="str">
        <f t="shared" si="336"/>
        <v>Nov</v>
      </c>
      <c r="F10814" t="str">
        <f t="shared" si="337"/>
        <v>2025</v>
      </c>
    </row>
    <row r="10815" spans="1:6" x14ac:dyDescent="0.25">
      <c r="A10815" s="5" t="s">
        <v>250</v>
      </c>
      <c r="B10815" s="3" t="s">
        <v>239</v>
      </c>
      <c r="C10815" s="3" t="s">
        <v>183</v>
      </c>
      <c r="D10815" s="4">
        <v>7532.2160000000003</v>
      </c>
      <c r="E10815" t="str">
        <f t="shared" si="336"/>
        <v>Dec</v>
      </c>
      <c r="F10815" t="str">
        <f t="shared" si="337"/>
        <v>2025</v>
      </c>
    </row>
    <row r="10816" spans="1:6" x14ac:dyDescent="0.25">
      <c r="A10816" s="5" t="s">
        <v>250</v>
      </c>
      <c r="B10816" s="3" t="s">
        <v>239</v>
      </c>
      <c r="C10816" s="3" t="s">
        <v>184</v>
      </c>
      <c r="D10816" s="4">
        <v>7456.4626000000007</v>
      </c>
      <c r="E10816" t="str">
        <f t="shared" si="336"/>
        <v>Jan</v>
      </c>
      <c r="F10816" t="str">
        <f t="shared" si="337"/>
        <v>2026</v>
      </c>
    </row>
    <row r="10817" spans="1:6" x14ac:dyDescent="0.25">
      <c r="A10817" s="5" t="s">
        <v>250</v>
      </c>
      <c r="B10817" s="3" t="s">
        <v>239</v>
      </c>
      <c r="C10817" s="3" t="s">
        <v>185</v>
      </c>
      <c r="D10817" s="4">
        <v>7381.4732999999997</v>
      </c>
      <c r="E10817" t="str">
        <f t="shared" si="336"/>
        <v>Feb</v>
      </c>
      <c r="F10817" t="str">
        <f t="shared" si="337"/>
        <v>2026</v>
      </c>
    </row>
    <row r="10818" spans="1:6" x14ac:dyDescent="0.25">
      <c r="A10818" s="5" t="s">
        <v>250</v>
      </c>
      <c r="B10818" s="3" t="s">
        <v>239</v>
      </c>
      <c r="C10818" s="3" t="s">
        <v>186</v>
      </c>
      <c r="D10818" s="4">
        <v>7307.2403999999997</v>
      </c>
      <c r="E10818" t="str">
        <f t="shared" si="336"/>
        <v>Mar</v>
      </c>
      <c r="F10818" t="str">
        <f t="shared" si="337"/>
        <v>2026</v>
      </c>
    </row>
    <row r="10819" spans="1:6" x14ac:dyDescent="0.25">
      <c r="A10819" s="5" t="s">
        <v>250</v>
      </c>
      <c r="B10819" s="3" t="s">
        <v>239</v>
      </c>
      <c r="C10819" s="3" t="s">
        <v>187</v>
      </c>
      <c r="D10819" s="4">
        <v>7233.7561999999998</v>
      </c>
      <c r="E10819" t="str">
        <f t="shared" ref="E10819:E10882" si="338">MID(C10819,1,3)</f>
        <v>Apr</v>
      </c>
      <c r="F10819" t="str">
        <f t="shared" ref="F10819:F10882" si="339">MID(C10819,5,4)</f>
        <v>2026</v>
      </c>
    </row>
    <row r="10820" spans="1:6" x14ac:dyDescent="0.25">
      <c r="A10820" s="5" t="s">
        <v>250</v>
      </c>
      <c r="B10820" s="3" t="s">
        <v>239</v>
      </c>
      <c r="C10820" s="3" t="s">
        <v>189</v>
      </c>
      <c r="D10820" s="4">
        <v>7161.0127000000002</v>
      </c>
      <c r="E10820" t="str">
        <f t="shared" si="338"/>
        <v>May</v>
      </c>
      <c r="F10820" t="str">
        <f t="shared" si="339"/>
        <v>2026</v>
      </c>
    </row>
    <row r="10821" spans="1:6" x14ac:dyDescent="0.25">
      <c r="A10821" s="5" t="s">
        <v>250</v>
      </c>
      <c r="B10821" s="3" t="s">
        <v>239</v>
      </c>
      <c r="C10821" s="3" t="s">
        <v>191</v>
      </c>
      <c r="D10821" s="4">
        <v>7089.0027999999993</v>
      </c>
      <c r="E10821" t="str">
        <f t="shared" si="338"/>
        <v>Jun</v>
      </c>
      <c r="F10821" t="str">
        <f t="shared" si="339"/>
        <v>2026</v>
      </c>
    </row>
    <row r="10822" spans="1:6" x14ac:dyDescent="0.25">
      <c r="A10822" s="5" t="s">
        <v>250</v>
      </c>
      <c r="B10822" s="3" t="s">
        <v>239</v>
      </c>
      <c r="C10822" s="3" t="s">
        <v>192</v>
      </c>
      <c r="D10822" s="4">
        <v>7017.7190000000001</v>
      </c>
      <c r="E10822" t="str">
        <f t="shared" si="338"/>
        <v>Jul</v>
      </c>
      <c r="F10822" t="str">
        <f t="shared" si="339"/>
        <v>2026</v>
      </c>
    </row>
    <row r="10823" spans="1:6" x14ac:dyDescent="0.25">
      <c r="A10823" s="5" t="s">
        <v>250</v>
      </c>
      <c r="B10823" s="3" t="s">
        <v>239</v>
      </c>
      <c r="C10823" s="3" t="s">
        <v>193</v>
      </c>
      <c r="D10823" s="4">
        <v>6947.1540999999997</v>
      </c>
      <c r="E10823" t="str">
        <f t="shared" si="338"/>
        <v>Aug</v>
      </c>
      <c r="F10823" t="str">
        <f t="shared" si="339"/>
        <v>2026</v>
      </c>
    </row>
    <row r="10824" spans="1:6" x14ac:dyDescent="0.25">
      <c r="A10824" s="5" t="s">
        <v>250</v>
      </c>
      <c r="B10824" s="3" t="s">
        <v>239</v>
      </c>
      <c r="C10824" s="3" t="s">
        <v>194</v>
      </c>
      <c r="D10824" s="4">
        <v>6877.3004000000001</v>
      </c>
      <c r="E10824" t="str">
        <f t="shared" si="338"/>
        <v>Sep</v>
      </c>
      <c r="F10824" t="str">
        <f t="shared" si="339"/>
        <v>2026</v>
      </c>
    </row>
    <row r="10825" spans="1:6" x14ac:dyDescent="0.25">
      <c r="A10825" s="5" t="s">
        <v>250</v>
      </c>
      <c r="B10825" s="3" t="s">
        <v>239</v>
      </c>
      <c r="C10825" s="3" t="s">
        <v>195</v>
      </c>
      <c r="D10825" s="4">
        <v>6808.1512000000002</v>
      </c>
      <c r="E10825" t="str">
        <f t="shared" si="338"/>
        <v>Oct</v>
      </c>
      <c r="F10825" t="str">
        <f t="shared" si="339"/>
        <v>2026</v>
      </c>
    </row>
    <row r="10826" spans="1:6" x14ac:dyDescent="0.25">
      <c r="A10826" s="5" t="s">
        <v>250</v>
      </c>
      <c r="B10826" s="3" t="s">
        <v>239</v>
      </c>
      <c r="C10826" s="3" t="s">
        <v>196</v>
      </c>
      <c r="D10826" s="4">
        <v>6739.6990999999998</v>
      </c>
      <c r="E10826" t="str">
        <f t="shared" si="338"/>
        <v>Nov</v>
      </c>
      <c r="F10826" t="str">
        <f t="shared" si="339"/>
        <v>2026</v>
      </c>
    </row>
    <row r="10827" spans="1:6" x14ac:dyDescent="0.25">
      <c r="A10827" s="5" t="s">
        <v>250</v>
      </c>
      <c r="B10827" s="3" t="s">
        <v>239</v>
      </c>
      <c r="C10827" s="3" t="s">
        <v>197</v>
      </c>
      <c r="D10827" s="4">
        <v>6671.9370000000008</v>
      </c>
      <c r="E10827" t="str">
        <f t="shared" si="338"/>
        <v>Dec</v>
      </c>
      <c r="F10827" t="str">
        <f t="shared" si="339"/>
        <v>2026</v>
      </c>
    </row>
    <row r="10828" spans="1:6" x14ac:dyDescent="0.25">
      <c r="A10828" s="5" t="s">
        <v>250</v>
      </c>
      <c r="B10828" s="3" t="s">
        <v>239</v>
      </c>
      <c r="C10828" s="3" t="s">
        <v>198</v>
      </c>
      <c r="D10828" s="4">
        <v>6604.8580000000002</v>
      </c>
      <c r="E10828" t="str">
        <f t="shared" si="338"/>
        <v>Jan</v>
      </c>
      <c r="F10828" t="str">
        <f t="shared" si="339"/>
        <v>2027</v>
      </c>
    </row>
    <row r="10829" spans="1:6" x14ac:dyDescent="0.25">
      <c r="A10829" s="5" t="s">
        <v>250</v>
      </c>
      <c r="B10829" s="3" t="s">
        <v>239</v>
      </c>
      <c r="C10829" s="3" t="s">
        <v>199</v>
      </c>
      <c r="D10829" s="4">
        <v>6538.4553000000005</v>
      </c>
      <c r="E10829" t="str">
        <f t="shared" si="338"/>
        <v>Feb</v>
      </c>
      <c r="F10829" t="str">
        <f t="shared" si="339"/>
        <v>2027</v>
      </c>
    </row>
    <row r="10830" spans="1:6" x14ac:dyDescent="0.25">
      <c r="A10830" s="5" t="s">
        <v>250</v>
      </c>
      <c r="B10830" s="3" t="s">
        <v>240</v>
      </c>
      <c r="C10830" s="3" t="s">
        <v>19</v>
      </c>
      <c r="D10830" s="4">
        <v>637716.19375689642</v>
      </c>
      <c r="E10830" t="str">
        <f t="shared" si="338"/>
        <v>Apr</v>
      </c>
      <c r="F10830" t="str">
        <f t="shared" si="339"/>
        <v>2012</v>
      </c>
    </row>
    <row r="10831" spans="1:6" x14ac:dyDescent="0.25">
      <c r="A10831" s="5" t="s">
        <v>250</v>
      </c>
      <c r="B10831" s="3" t="s">
        <v>240</v>
      </c>
      <c r="C10831" s="3" t="s">
        <v>20</v>
      </c>
      <c r="D10831" s="4">
        <v>920284.63940970018</v>
      </c>
      <c r="E10831" t="str">
        <f t="shared" si="338"/>
        <v>May</v>
      </c>
      <c r="F10831" t="str">
        <f t="shared" si="339"/>
        <v>2012</v>
      </c>
    </row>
    <row r="10832" spans="1:6" x14ac:dyDescent="0.25">
      <c r="A10832" s="5" t="s">
        <v>250</v>
      </c>
      <c r="B10832" s="3" t="s">
        <v>240</v>
      </c>
      <c r="C10832" s="3" t="s">
        <v>21</v>
      </c>
      <c r="D10832" s="4">
        <v>744635.78255367477</v>
      </c>
      <c r="E10832" t="str">
        <f t="shared" si="338"/>
        <v>Jun</v>
      </c>
      <c r="F10832" t="str">
        <f t="shared" si="339"/>
        <v>2012</v>
      </c>
    </row>
    <row r="10833" spans="1:6" x14ac:dyDescent="0.25">
      <c r="A10833" s="5" t="s">
        <v>250</v>
      </c>
      <c r="B10833" s="3" t="s">
        <v>240</v>
      </c>
      <c r="C10833" s="3" t="s">
        <v>22</v>
      </c>
      <c r="D10833" s="4">
        <v>582671.96505742974</v>
      </c>
      <c r="E10833" t="str">
        <f t="shared" si="338"/>
        <v>Jul</v>
      </c>
      <c r="F10833" t="str">
        <f t="shared" si="339"/>
        <v>2012</v>
      </c>
    </row>
    <row r="10834" spans="1:6" x14ac:dyDescent="0.25">
      <c r="A10834" s="5" t="s">
        <v>250</v>
      </c>
      <c r="B10834" s="3" t="s">
        <v>240</v>
      </c>
      <c r="C10834" s="3" t="s">
        <v>23</v>
      </c>
      <c r="D10834" s="4">
        <v>514845.0379188169</v>
      </c>
      <c r="E10834" t="str">
        <f t="shared" si="338"/>
        <v>Aug</v>
      </c>
      <c r="F10834" t="str">
        <f t="shared" si="339"/>
        <v>2012</v>
      </c>
    </row>
    <row r="10835" spans="1:6" x14ac:dyDescent="0.25">
      <c r="A10835" s="5" t="s">
        <v>250</v>
      </c>
      <c r="B10835" s="3" t="s">
        <v>240</v>
      </c>
      <c r="C10835" s="3" t="s">
        <v>24</v>
      </c>
      <c r="D10835" s="4">
        <v>494334.71524720296</v>
      </c>
      <c r="E10835" t="str">
        <f t="shared" si="338"/>
        <v>Sep</v>
      </c>
      <c r="F10835" t="str">
        <f t="shared" si="339"/>
        <v>2012</v>
      </c>
    </row>
    <row r="10836" spans="1:6" x14ac:dyDescent="0.25">
      <c r="A10836" s="5" t="s">
        <v>250</v>
      </c>
      <c r="B10836" s="3" t="s">
        <v>240</v>
      </c>
      <c r="C10836" s="3" t="s">
        <v>25</v>
      </c>
      <c r="D10836" s="4">
        <v>503647.99338140036</v>
      </c>
      <c r="E10836" t="str">
        <f t="shared" si="338"/>
        <v>Oct</v>
      </c>
      <c r="F10836" t="str">
        <f t="shared" si="339"/>
        <v>2012</v>
      </c>
    </row>
    <row r="10837" spans="1:6" x14ac:dyDescent="0.25">
      <c r="A10837" s="5" t="s">
        <v>250</v>
      </c>
      <c r="B10837" s="3" t="s">
        <v>240</v>
      </c>
      <c r="C10837" s="3" t="s">
        <v>26</v>
      </c>
      <c r="D10837" s="4">
        <v>485975.27726650325</v>
      </c>
      <c r="E10837" t="str">
        <f t="shared" si="338"/>
        <v>Nov</v>
      </c>
      <c r="F10837" t="str">
        <f t="shared" si="339"/>
        <v>2012</v>
      </c>
    </row>
    <row r="10838" spans="1:6" x14ac:dyDescent="0.25">
      <c r="A10838" s="5" t="s">
        <v>250</v>
      </c>
      <c r="B10838" s="3" t="s">
        <v>240</v>
      </c>
      <c r="C10838" s="3" t="s">
        <v>27</v>
      </c>
      <c r="D10838" s="4">
        <v>549979.71562196105</v>
      </c>
      <c r="E10838" t="str">
        <f t="shared" si="338"/>
        <v>Dec</v>
      </c>
      <c r="F10838" t="str">
        <f t="shared" si="339"/>
        <v>2012</v>
      </c>
    </row>
    <row r="10839" spans="1:6" x14ac:dyDescent="0.25">
      <c r="A10839" s="5" t="s">
        <v>250</v>
      </c>
      <c r="B10839" s="3" t="s">
        <v>240</v>
      </c>
      <c r="C10839" s="3" t="s">
        <v>28</v>
      </c>
      <c r="D10839" s="4">
        <v>568338.95846896956</v>
      </c>
      <c r="E10839" t="str">
        <f t="shared" si="338"/>
        <v>Jan</v>
      </c>
      <c r="F10839" t="str">
        <f t="shared" si="339"/>
        <v>2013</v>
      </c>
    </row>
    <row r="10840" spans="1:6" x14ac:dyDescent="0.25">
      <c r="A10840" s="5" t="s">
        <v>250</v>
      </c>
      <c r="B10840" s="3" t="s">
        <v>240</v>
      </c>
      <c r="C10840" s="3" t="s">
        <v>29</v>
      </c>
      <c r="D10840" s="4">
        <v>625132.79496496299</v>
      </c>
      <c r="E10840" t="str">
        <f t="shared" si="338"/>
        <v>Feb</v>
      </c>
      <c r="F10840" t="str">
        <f t="shared" si="339"/>
        <v>2013</v>
      </c>
    </row>
    <row r="10841" spans="1:6" x14ac:dyDescent="0.25">
      <c r="A10841" s="5" t="s">
        <v>250</v>
      </c>
      <c r="B10841" s="3" t="s">
        <v>240</v>
      </c>
      <c r="C10841" s="3" t="s">
        <v>30</v>
      </c>
      <c r="D10841" s="4">
        <v>662218.54884722561</v>
      </c>
      <c r="E10841" t="str">
        <f t="shared" si="338"/>
        <v>Mar</v>
      </c>
      <c r="F10841" t="str">
        <f t="shared" si="339"/>
        <v>2013</v>
      </c>
    </row>
    <row r="10842" spans="1:6" x14ac:dyDescent="0.25">
      <c r="A10842" s="5" t="s">
        <v>250</v>
      </c>
      <c r="B10842" s="3" t="s">
        <v>240</v>
      </c>
      <c r="C10842" s="3" t="s">
        <v>31</v>
      </c>
      <c r="D10842" s="4">
        <v>684740.0385990506</v>
      </c>
      <c r="E10842" t="str">
        <f t="shared" si="338"/>
        <v>Apr</v>
      </c>
      <c r="F10842" t="str">
        <f t="shared" si="339"/>
        <v>2013</v>
      </c>
    </row>
    <row r="10843" spans="1:6" x14ac:dyDescent="0.25">
      <c r="A10843" s="5" t="s">
        <v>250</v>
      </c>
      <c r="B10843" s="3" t="s">
        <v>240</v>
      </c>
      <c r="C10843" s="3" t="s">
        <v>32</v>
      </c>
      <c r="D10843" s="4">
        <v>681709.14265578426</v>
      </c>
      <c r="E10843" t="str">
        <f t="shared" si="338"/>
        <v>May</v>
      </c>
      <c r="F10843" t="str">
        <f t="shared" si="339"/>
        <v>2013</v>
      </c>
    </row>
    <row r="10844" spans="1:6" x14ac:dyDescent="0.25">
      <c r="A10844" s="5" t="s">
        <v>250</v>
      </c>
      <c r="B10844" s="3" t="s">
        <v>240</v>
      </c>
      <c r="C10844" s="3" t="s">
        <v>33</v>
      </c>
      <c r="D10844" s="4">
        <v>659405.74864781322</v>
      </c>
      <c r="E10844" t="str">
        <f t="shared" si="338"/>
        <v>Jun</v>
      </c>
      <c r="F10844" t="str">
        <f t="shared" si="339"/>
        <v>2013</v>
      </c>
    </row>
    <row r="10845" spans="1:6" x14ac:dyDescent="0.25">
      <c r="A10845" s="5" t="s">
        <v>250</v>
      </c>
      <c r="B10845" s="3" t="s">
        <v>240</v>
      </c>
      <c r="C10845" s="3" t="s">
        <v>34</v>
      </c>
      <c r="D10845" s="4">
        <v>624808.78286540322</v>
      </c>
      <c r="E10845" t="str">
        <f t="shared" si="338"/>
        <v>Jul</v>
      </c>
      <c r="F10845" t="str">
        <f t="shared" si="339"/>
        <v>2013</v>
      </c>
    </row>
    <row r="10846" spans="1:6" x14ac:dyDescent="0.25">
      <c r="A10846" s="5" t="s">
        <v>250</v>
      </c>
      <c r="B10846" s="3" t="s">
        <v>240</v>
      </c>
      <c r="C10846" s="3" t="s">
        <v>35</v>
      </c>
      <c r="D10846" s="4">
        <v>302434.78332302661</v>
      </c>
      <c r="E10846" t="str">
        <f t="shared" si="338"/>
        <v>Aug</v>
      </c>
      <c r="F10846" t="str">
        <f t="shared" si="339"/>
        <v>2013</v>
      </c>
    </row>
    <row r="10847" spans="1:6" x14ac:dyDescent="0.25">
      <c r="A10847" s="5" t="s">
        <v>250</v>
      </c>
      <c r="B10847" s="3" t="s">
        <v>240</v>
      </c>
      <c r="C10847" s="3" t="s">
        <v>36</v>
      </c>
      <c r="D10847" s="4">
        <v>232385.16716645155</v>
      </c>
      <c r="E10847" t="str">
        <f t="shared" si="338"/>
        <v>Sep</v>
      </c>
      <c r="F10847" t="str">
        <f t="shared" si="339"/>
        <v>2013</v>
      </c>
    </row>
    <row r="10848" spans="1:6" x14ac:dyDescent="0.25">
      <c r="A10848" s="5" t="s">
        <v>250</v>
      </c>
      <c r="B10848" s="3" t="s">
        <v>240</v>
      </c>
      <c r="C10848" s="3" t="s">
        <v>37</v>
      </c>
      <c r="D10848" s="4">
        <v>216674.12363310819</v>
      </c>
      <c r="E10848" t="str">
        <f t="shared" si="338"/>
        <v>Oct</v>
      </c>
      <c r="F10848" t="str">
        <f t="shared" si="339"/>
        <v>2013</v>
      </c>
    </row>
    <row r="10849" spans="1:6" x14ac:dyDescent="0.25">
      <c r="A10849" s="5" t="s">
        <v>250</v>
      </c>
      <c r="B10849" s="3" t="s">
        <v>240</v>
      </c>
      <c r="C10849" s="3" t="s">
        <v>38</v>
      </c>
      <c r="D10849" s="4">
        <v>200525.51331652008</v>
      </c>
      <c r="E10849" t="str">
        <f t="shared" si="338"/>
        <v>Nov</v>
      </c>
      <c r="F10849" t="str">
        <f t="shared" si="339"/>
        <v>2013</v>
      </c>
    </row>
    <row r="10850" spans="1:6" x14ac:dyDescent="0.25">
      <c r="A10850" s="5" t="s">
        <v>250</v>
      </c>
      <c r="B10850" s="3" t="s">
        <v>240</v>
      </c>
      <c r="C10850" s="3" t="s">
        <v>39</v>
      </c>
      <c r="D10850" s="4">
        <v>185386.70025765014</v>
      </c>
      <c r="E10850" t="str">
        <f t="shared" si="338"/>
        <v>Dec</v>
      </c>
      <c r="F10850" t="str">
        <f t="shared" si="339"/>
        <v>2013</v>
      </c>
    </row>
    <row r="10851" spans="1:6" x14ac:dyDescent="0.25">
      <c r="A10851" s="5" t="s">
        <v>250</v>
      </c>
      <c r="B10851" s="3" t="s">
        <v>240</v>
      </c>
      <c r="C10851" s="3" t="s">
        <v>40</v>
      </c>
      <c r="D10851" s="4">
        <v>164736.73413999809</v>
      </c>
      <c r="E10851" t="str">
        <f t="shared" si="338"/>
        <v>Jan</v>
      </c>
      <c r="F10851" t="str">
        <f t="shared" si="339"/>
        <v>2014</v>
      </c>
    </row>
    <row r="10852" spans="1:6" x14ac:dyDescent="0.25">
      <c r="A10852" s="5" t="s">
        <v>250</v>
      </c>
      <c r="B10852" s="3" t="s">
        <v>240</v>
      </c>
      <c r="C10852" s="3" t="s">
        <v>41</v>
      </c>
      <c r="D10852" s="4">
        <v>152541.97300740765</v>
      </c>
      <c r="E10852" t="str">
        <f t="shared" si="338"/>
        <v>Feb</v>
      </c>
      <c r="F10852" t="str">
        <f t="shared" si="339"/>
        <v>2014</v>
      </c>
    </row>
    <row r="10853" spans="1:6" x14ac:dyDescent="0.25">
      <c r="A10853" s="5" t="s">
        <v>250</v>
      </c>
      <c r="B10853" s="3" t="s">
        <v>240</v>
      </c>
      <c r="C10853" s="3" t="s">
        <v>42</v>
      </c>
      <c r="D10853" s="4">
        <v>142164.88852672483</v>
      </c>
      <c r="E10853" t="str">
        <f t="shared" si="338"/>
        <v>Mar</v>
      </c>
      <c r="F10853" t="str">
        <f t="shared" si="339"/>
        <v>2014</v>
      </c>
    </row>
    <row r="10854" spans="1:6" x14ac:dyDescent="0.25">
      <c r="A10854" s="5" t="s">
        <v>250</v>
      </c>
      <c r="B10854" s="3" t="s">
        <v>240</v>
      </c>
      <c r="C10854" s="3" t="s">
        <v>43</v>
      </c>
      <c r="D10854" s="4">
        <v>133868.95594337585</v>
      </c>
      <c r="E10854" t="str">
        <f t="shared" si="338"/>
        <v>Apr</v>
      </c>
      <c r="F10854" t="str">
        <f t="shared" si="339"/>
        <v>2014</v>
      </c>
    </row>
    <row r="10855" spans="1:6" x14ac:dyDescent="0.25">
      <c r="A10855" s="5" t="s">
        <v>250</v>
      </c>
      <c r="B10855" s="3" t="s">
        <v>240</v>
      </c>
      <c r="C10855" s="3" t="s">
        <v>44</v>
      </c>
      <c r="D10855" s="4">
        <v>127252.39285970038</v>
      </c>
      <c r="E10855" t="str">
        <f t="shared" si="338"/>
        <v>May</v>
      </c>
      <c r="F10855" t="str">
        <f t="shared" si="339"/>
        <v>2014</v>
      </c>
    </row>
    <row r="10856" spans="1:6" x14ac:dyDescent="0.25">
      <c r="A10856" s="5" t="s">
        <v>250</v>
      </c>
      <c r="B10856" s="3" t="s">
        <v>240</v>
      </c>
      <c r="C10856" s="3" t="s">
        <v>45</v>
      </c>
      <c r="D10856" s="4">
        <v>122102.45021228174</v>
      </c>
      <c r="E10856" t="str">
        <f t="shared" si="338"/>
        <v>Jun</v>
      </c>
      <c r="F10856" t="str">
        <f t="shared" si="339"/>
        <v>2014</v>
      </c>
    </row>
    <row r="10857" spans="1:6" x14ac:dyDescent="0.25">
      <c r="A10857" s="5" t="s">
        <v>250</v>
      </c>
      <c r="B10857" s="3" t="s">
        <v>240</v>
      </c>
      <c r="C10857" s="3" t="s">
        <v>46</v>
      </c>
      <c r="D10857" s="4">
        <v>164142.35098233161</v>
      </c>
      <c r="E10857" t="str">
        <f t="shared" si="338"/>
        <v>Jul</v>
      </c>
      <c r="F10857" t="str">
        <f t="shared" si="339"/>
        <v>2014</v>
      </c>
    </row>
    <row r="10858" spans="1:6" x14ac:dyDescent="0.25">
      <c r="A10858" s="5" t="s">
        <v>250</v>
      </c>
      <c r="B10858" s="3" t="s">
        <v>240</v>
      </c>
      <c r="C10858" s="3" t="s">
        <v>47</v>
      </c>
      <c r="D10858" s="4">
        <v>160569.96983147919</v>
      </c>
      <c r="E10858" t="str">
        <f t="shared" si="338"/>
        <v>Aug</v>
      </c>
      <c r="F10858" t="str">
        <f t="shared" si="339"/>
        <v>2014</v>
      </c>
    </row>
    <row r="10859" spans="1:6" x14ac:dyDescent="0.25">
      <c r="A10859" s="5" t="s">
        <v>250</v>
      </c>
      <c r="B10859" s="3" t="s">
        <v>240</v>
      </c>
      <c r="C10859" s="3" t="s">
        <v>48</v>
      </c>
      <c r="D10859" s="4">
        <v>158079.0780580042</v>
      </c>
      <c r="E10859" t="str">
        <f t="shared" si="338"/>
        <v>Sep</v>
      </c>
      <c r="F10859" t="str">
        <f t="shared" si="339"/>
        <v>2014</v>
      </c>
    </row>
    <row r="10860" spans="1:6" x14ac:dyDescent="0.25">
      <c r="A10860" s="5" t="s">
        <v>250</v>
      </c>
      <c r="B10860" s="3" t="s">
        <v>240</v>
      </c>
      <c r="C10860" s="3" t="s">
        <v>49</v>
      </c>
      <c r="D10860" s="4">
        <v>154852.89713569084</v>
      </c>
      <c r="E10860" t="str">
        <f t="shared" si="338"/>
        <v>Oct</v>
      </c>
      <c r="F10860" t="str">
        <f t="shared" si="339"/>
        <v>2014</v>
      </c>
    </row>
    <row r="10861" spans="1:6" x14ac:dyDescent="0.25">
      <c r="A10861" s="5" t="s">
        <v>250</v>
      </c>
      <c r="B10861" s="3" t="s">
        <v>240</v>
      </c>
      <c r="C10861" s="3" t="s">
        <v>50</v>
      </c>
      <c r="D10861" s="4">
        <v>151137.82094675273</v>
      </c>
      <c r="E10861" t="str">
        <f t="shared" si="338"/>
        <v>Nov</v>
      </c>
      <c r="F10861" t="str">
        <f t="shared" si="339"/>
        <v>2014</v>
      </c>
    </row>
    <row r="10862" spans="1:6" x14ac:dyDescent="0.25">
      <c r="A10862" s="5" t="s">
        <v>250</v>
      </c>
      <c r="B10862" s="3" t="s">
        <v>240</v>
      </c>
      <c r="C10862" s="3" t="s">
        <v>51</v>
      </c>
      <c r="D10862" s="4">
        <v>147112.65043712602</v>
      </c>
      <c r="E10862" t="str">
        <f t="shared" si="338"/>
        <v>Dec</v>
      </c>
      <c r="F10862" t="str">
        <f t="shared" si="339"/>
        <v>2014</v>
      </c>
    </row>
    <row r="10863" spans="1:6" x14ac:dyDescent="0.25">
      <c r="A10863" s="5" t="s">
        <v>250</v>
      </c>
      <c r="B10863" s="3" t="s">
        <v>240</v>
      </c>
      <c r="C10863" s="3" t="s">
        <v>52</v>
      </c>
      <c r="D10863" s="4">
        <v>142243.70391932412</v>
      </c>
      <c r="E10863" t="str">
        <f t="shared" si="338"/>
        <v>Jan</v>
      </c>
      <c r="F10863" t="str">
        <f t="shared" si="339"/>
        <v>2015</v>
      </c>
    </row>
    <row r="10864" spans="1:6" x14ac:dyDescent="0.25">
      <c r="A10864" s="5" t="s">
        <v>250</v>
      </c>
      <c r="B10864" s="3" t="s">
        <v>240</v>
      </c>
      <c r="C10864" s="3" t="s">
        <v>53</v>
      </c>
      <c r="D10864" s="4">
        <v>140532.40732973046</v>
      </c>
      <c r="E10864" t="str">
        <f t="shared" si="338"/>
        <v>Feb</v>
      </c>
      <c r="F10864" t="str">
        <f t="shared" si="339"/>
        <v>2015</v>
      </c>
    </row>
    <row r="10865" spans="1:6" x14ac:dyDescent="0.25">
      <c r="A10865" s="5" t="s">
        <v>250</v>
      </c>
      <c r="B10865" s="3" t="s">
        <v>240</v>
      </c>
      <c r="C10865" s="3" t="s">
        <v>54</v>
      </c>
      <c r="D10865" s="4">
        <v>137467.51033344935</v>
      </c>
      <c r="E10865" t="str">
        <f t="shared" si="338"/>
        <v>Mar</v>
      </c>
      <c r="F10865" t="str">
        <f t="shared" si="339"/>
        <v>2015</v>
      </c>
    </row>
    <row r="10866" spans="1:6" x14ac:dyDescent="0.25">
      <c r="A10866" s="5" t="s">
        <v>250</v>
      </c>
      <c r="B10866" s="3" t="s">
        <v>240</v>
      </c>
      <c r="C10866" s="3" t="s">
        <v>55</v>
      </c>
      <c r="D10866" s="4">
        <v>139856.24987262217</v>
      </c>
      <c r="E10866" t="str">
        <f t="shared" si="338"/>
        <v>Apr</v>
      </c>
      <c r="F10866" t="str">
        <f t="shared" si="339"/>
        <v>2015</v>
      </c>
    </row>
    <row r="10867" spans="1:6" x14ac:dyDescent="0.25">
      <c r="A10867" s="5" t="s">
        <v>250</v>
      </c>
      <c r="B10867" s="3" t="s">
        <v>240</v>
      </c>
      <c r="C10867" s="3" t="s">
        <v>56</v>
      </c>
      <c r="D10867" s="4">
        <v>138228.07555353496</v>
      </c>
      <c r="E10867" t="str">
        <f t="shared" si="338"/>
        <v>May</v>
      </c>
      <c r="F10867" t="str">
        <f t="shared" si="339"/>
        <v>2015</v>
      </c>
    </row>
    <row r="10868" spans="1:6" x14ac:dyDescent="0.25">
      <c r="A10868" s="5" t="s">
        <v>250</v>
      </c>
      <c r="B10868" s="3" t="s">
        <v>240</v>
      </c>
      <c r="C10868" s="3" t="s">
        <v>57</v>
      </c>
      <c r="D10868" s="4">
        <v>134862.29947903485</v>
      </c>
      <c r="E10868" t="str">
        <f t="shared" si="338"/>
        <v>Jun</v>
      </c>
      <c r="F10868" t="str">
        <f t="shared" si="339"/>
        <v>2015</v>
      </c>
    </row>
    <row r="10869" spans="1:6" x14ac:dyDescent="0.25">
      <c r="A10869" s="5" t="s">
        <v>250</v>
      </c>
      <c r="B10869" s="3" t="s">
        <v>240</v>
      </c>
      <c r="C10869" s="3" t="s">
        <v>58</v>
      </c>
      <c r="D10869" s="4">
        <v>131283.84350762813</v>
      </c>
      <c r="E10869" t="str">
        <f t="shared" si="338"/>
        <v>Jul</v>
      </c>
      <c r="F10869" t="str">
        <f t="shared" si="339"/>
        <v>2015</v>
      </c>
    </row>
    <row r="10870" spans="1:6" x14ac:dyDescent="0.25">
      <c r="A10870" s="5" t="s">
        <v>250</v>
      </c>
      <c r="B10870" s="3" t="s">
        <v>240</v>
      </c>
      <c r="C10870" s="3" t="s">
        <v>59</v>
      </c>
      <c r="D10870" s="4">
        <v>127593.71100874373</v>
      </c>
      <c r="E10870" t="str">
        <f t="shared" si="338"/>
        <v>Aug</v>
      </c>
      <c r="F10870" t="str">
        <f t="shared" si="339"/>
        <v>2015</v>
      </c>
    </row>
    <row r="10871" spans="1:6" x14ac:dyDescent="0.25">
      <c r="A10871" s="5" t="s">
        <v>250</v>
      </c>
      <c r="B10871" s="3" t="s">
        <v>240</v>
      </c>
      <c r="C10871" s="3" t="s">
        <v>60</v>
      </c>
      <c r="D10871" s="4">
        <v>124034.3767422353</v>
      </c>
      <c r="E10871" t="str">
        <f t="shared" si="338"/>
        <v>Sep</v>
      </c>
      <c r="F10871" t="str">
        <f t="shared" si="339"/>
        <v>2015</v>
      </c>
    </row>
    <row r="10872" spans="1:6" x14ac:dyDescent="0.25">
      <c r="A10872" s="5" t="s">
        <v>250</v>
      </c>
      <c r="B10872" s="3" t="s">
        <v>240</v>
      </c>
      <c r="C10872" s="3" t="s">
        <v>61</v>
      </c>
      <c r="D10872" s="4">
        <v>119935.62497119475</v>
      </c>
      <c r="E10872" t="str">
        <f t="shared" si="338"/>
        <v>Oct</v>
      </c>
      <c r="F10872" t="str">
        <f t="shared" si="339"/>
        <v>2015</v>
      </c>
    </row>
    <row r="10873" spans="1:6" x14ac:dyDescent="0.25">
      <c r="A10873" s="5" t="s">
        <v>250</v>
      </c>
      <c r="B10873" s="3" t="s">
        <v>240</v>
      </c>
      <c r="C10873" s="3" t="s">
        <v>62</v>
      </c>
      <c r="D10873" s="4">
        <v>116306.64013229155</v>
      </c>
      <c r="E10873" t="str">
        <f t="shared" si="338"/>
        <v>Nov</v>
      </c>
      <c r="F10873" t="str">
        <f t="shared" si="339"/>
        <v>2015</v>
      </c>
    </row>
    <row r="10874" spans="1:6" x14ac:dyDescent="0.25">
      <c r="A10874" s="5" t="s">
        <v>250</v>
      </c>
      <c r="B10874" s="3" t="s">
        <v>240</v>
      </c>
      <c r="C10874" s="3" t="s">
        <v>63</v>
      </c>
      <c r="D10874" s="4">
        <v>113328.65747511695</v>
      </c>
      <c r="E10874" t="str">
        <f t="shared" si="338"/>
        <v>Dec</v>
      </c>
      <c r="F10874" t="str">
        <f t="shared" si="339"/>
        <v>2015</v>
      </c>
    </row>
    <row r="10875" spans="1:6" x14ac:dyDescent="0.25">
      <c r="A10875" s="5" t="s">
        <v>250</v>
      </c>
      <c r="B10875" s="3" t="s">
        <v>240</v>
      </c>
      <c r="C10875" s="3" t="s">
        <v>64</v>
      </c>
      <c r="D10875" s="4">
        <v>111284.45500271011</v>
      </c>
      <c r="E10875" t="str">
        <f t="shared" si="338"/>
        <v>Jan</v>
      </c>
      <c r="F10875" t="str">
        <f t="shared" si="339"/>
        <v>2016</v>
      </c>
    </row>
    <row r="10876" spans="1:6" x14ac:dyDescent="0.25">
      <c r="A10876" s="5" t="s">
        <v>250</v>
      </c>
      <c r="B10876" s="3" t="s">
        <v>240</v>
      </c>
      <c r="C10876" s="3" t="s">
        <v>65</v>
      </c>
      <c r="D10876" s="4">
        <v>111121.61834377472</v>
      </c>
      <c r="E10876" t="str">
        <f t="shared" si="338"/>
        <v>Feb</v>
      </c>
      <c r="F10876" t="str">
        <f t="shared" si="339"/>
        <v>2016</v>
      </c>
    </row>
    <row r="10877" spans="1:6" x14ac:dyDescent="0.25">
      <c r="A10877" s="5" t="s">
        <v>250</v>
      </c>
      <c r="B10877" s="3" t="s">
        <v>240</v>
      </c>
      <c r="C10877" s="3" t="s">
        <v>66</v>
      </c>
      <c r="D10877" s="4">
        <v>107076.89944869016</v>
      </c>
      <c r="E10877" t="str">
        <f t="shared" si="338"/>
        <v>Mar</v>
      </c>
      <c r="F10877" t="str">
        <f t="shared" si="339"/>
        <v>2016</v>
      </c>
    </row>
    <row r="10878" spans="1:6" x14ac:dyDescent="0.25">
      <c r="A10878" s="5" t="s">
        <v>250</v>
      </c>
      <c r="B10878" s="3" t="s">
        <v>240</v>
      </c>
      <c r="C10878" s="3" t="s">
        <v>67</v>
      </c>
      <c r="D10878" s="4">
        <v>112024.3905589199</v>
      </c>
      <c r="E10878" t="str">
        <f t="shared" si="338"/>
        <v>Apr</v>
      </c>
      <c r="F10878" t="str">
        <f t="shared" si="339"/>
        <v>2016</v>
      </c>
    </row>
    <row r="10879" spans="1:6" x14ac:dyDescent="0.25">
      <c r="A10879" s="5" t="s">
        <v>250</v>
      </c>
      <c r="B10879" s="3" t="s">
        <v>240</v>
      </c>
      <c r="C10879" s="3" t="s">
        <v>68</v>
      </c>
      <c r="D10879" s="4">
        <v>101768.29061736946</v>
      </c>
      <c r="E10879" t="str">
        <f t="shared" si="338"/>
        <v>May</v>
      </c>
      <c r="F10879" t="str">
        <f t="shared" si="339"/>
        <v>2016</v>
      </c>
    </row>
    <row r="10880" spans="1:6" x14ac:dyDescent="0.25">
      <c r="A10880" s="5" t="s">
        <v>250</v>
      </c>
      <c r="B10880" s="3" t="s">
        <v>240</v>
      </c>
      <c r="C10880" s="3" t="s">
        <v>69</v>
      </c>
      <c r="D10880" s="4">
        <v>103962.77767079503</v>
      </c>
      <c r="E10880" t="str">
        <f t="shared" si="338"/>
        <v>Jun</v>
      </c>
      <c r="F10880" t="str">
        <f t="shared" si="339"/>
        <v>2016</v>
      </c>
    </row>
    <row r="10881" spans="1:6" x14ac:dyDescent="0.25">
      <c r="A10881" s="5" t="s">
        <v>250</v>
      </c>
      <c r="B10881" s="3" t="s">
        <v>240</v>
      </c>
      <c r="C10881" s="3" t="s">
        <v>70</v>
      </c>
      <c r="D10881" s="4">
        <v>97206.610233020328</v>
      </c>
      <c r="E10881" t="str">
        <f t="shared" si="338"/>
        <v>Jul</v>
      </c>
      <c r="F10881" t="str">
        <f t="shared" si="339"/>
        <v>2016</v>
      </c>
    </row>
    <row r="10882" spans="1:6" x14ac:dyDescent="0.25">
      <c r="A10882" s="5" t="s">
        <v>250</v>
      </c>
      <c r="B10882" s="3" t="s">
        <v>240</v>
      </c>
      <c r="C10882" s="3" t="s">
        <v>71</v>
      </c>
      <c r="D10882" s="4">
        <v>97120.61657953533</v>
      </c>
      <c r="E10882" t="str">
        <f t="shared" si="338"/>
        <v>Aug</v>
      </c>
      <c r="F10882" t="str">
        <f t="shared" si="339"/>
        <v>2016</v>
      </c>
    </row>
    <row r="10883" spans="1:6" x14ac:dyDescent="0.25">
      <c r="A10883" s="5" t="s">
        <v>250</v>
      </c>
      <c r="B10883" s="3" t="s">
        <v>240</v>
      </c>
      <c r="C10883" s="3" t="s">
        <v>72</v>
      </c>
      <c r="D10883" s="4">
        <v>93093.777015521657</v>
      </c>
      <c r="E10883" t="str">
        <f t="shared" ref="E10883:E10946" si="340">MID(C10883,1,3)</f>
        <v>Sep</v>
      </c>
      <c r="F10883" t="str">
        <f t="shared" ref="F10883:F10946" si="341">MID(C10883,5,4)</f>
        <v>2016</v>
      </c>
    </row>
    <row r="10884" spans="1:6" x14ac:dyDescent="0.25">
      <c r="A10884" s="5" t="s">
        <v>250</v>
      </c>
      <c r="B10884" s="3" t="s">
        <v>240</v>
      </c>
      <c r="C10884" s="3" t="s">
        <v>73</v>
      </c>
      <c r="D10884" s="4">
        <v>91641.91181778899</v>
      </c>
      <c r="E10884" t="str">
        <f t="shared" si="340"/>
        <v>Oct</v>
      </c>
      <c r="F10884" t="str">
        <f t="shared" si="341"/>
        <v>2016</v>
      </c>
    </row>
    <row r="10885" spans="1:6" x14ac:dyDescent="0.25">
      <c r="A10885" s="5" t="s">
        <v>250</v>
      </c>
      <c r="B10885" s="3" t="s">
        <v>240</v>
      </c>
      <c r="C10885" s="3" t="s">
        <v>74</v>
      </c>
      <c r="D10885" s="4">
        <v>91402.916290208726</v>
      </c>
      <c r="E10885" t="str">
        <f t="shared" si="340"/>
        <v>Nov</v>
      </c>
      <c r="F10885" t="str">
        <f t="shared" si="341"/>
        <v>2016</v>
      </c>
    </row>
    <row r="10886" spans="1:6" x14ac:dyDescent="0.25">
      <c r="A10886" s="5" t="s">
        <v>250</v>
      </c>
      <c r="B10886" s="3" t="s">
        <v>240</v>
      </c>
      <c r="C10886" s="3" t="s">
        <v>75</v>
      </c>
      <c r="D10886" s="4">
        <v>89515.861458328087</v>
      </c>
      <c r="E10886" t="str">
        <f t="shared" si="340"/>
        <v>Dec</v>
      </c>
      <c r="F10886" t="str">
        <f t="shared" si="341"/>
        <v>2016</v>
      </c>
    </row>
    <row r="10887" spans="1:6" x14ac:dyDescent="0.25">
      <c r="A10887" s="5" t="s">
        <v>250</v>
      </c>
      <c r="B10887" s="3" t="s">
        <v>240</v>
      </c>
      <c r="C10887" s="3" t="s">
        <v>76</v>
      </c>
      <c r="D10887" s="4">
        <v>86858.058119276728</v>
      </c>
      <c r="E10887" t="str">
        <f t="shared" si="340"/>
        <v>Jan</v>
      </c>
      <c r="F10887" t="str">
        <f t="shared" si="341"/>
        <v>2017</v>
      </c>
    </row>
    <row r="10888" spans="1:6" x14ac:dyDescent="0.25">
      <c r="A10888" s="5" t="s">
        <v>250</v>
      </c>
      <c r="B10888" s="3" t="s">
        <v>240</v>
      </c>
      <c r="C10888" s="3" t="s">
        <v>77</v>
      </c>
      <c r="D10888" s="4">
        <v>85136.965435167091</v>
      </c>
      <c r="E10888" t="str">
        <f t="shared" si="340"/>
        <v>Feb</v>
      </c>
      <c r="F10888" t="str">
        <f t="shared" si="341"/>
        <v>2017</v>
      </c>
    </row>
    <row r="10889" spans="1:6" x14ac:dyDescent="0.25">
      <c r="A10889" s="5" t="s">
        <v>250</v>
      </c>
      <c r="B10889" s="3" t="s">
        <v>240</v>
      </c>
      <c r="C10889" s="3" t="s">
        <v>78</v>
      </c>
      <c r="D10889" s="4">
        <v>86083.067149168273</v>
      </c>
      <c r="E10889" t="str">
        <f t="shared" si="340"/>
        <v>Mar</v>
      </c>
      <c r="F10889" t="str">
        <f t="shared" si="341"/>
        <v>2017</v>
      </c>
    </row>
    <row r="10890" spans="1:6" x14ac:dyDescent="0.25">
      <c r="A10890" s="5" t="s">
        <v>250</v>
      </c>
      <c r="B10890" s="3" t="s">
        <v>240</v>
      </c>
      <c r="C10890" s="3" t="s">
        <v>79</v>
      </c>
      <c r="D10890" s="4">
        <v>79650.130533108197</v>
      </c>
      <c r="E10890" t="str">
        <f t="shared" si="340"/>
        <v>Apr</v>
      </c>
      <c r="F10890" t="str">
        <f t="shared" si="341"/>
        <v>2017</v>
      </c>
    </row>
    <row r="10891" spans="1:6" x14ac:dyDescent="0.25">
      <c r="A10891" s="5" t="s">
        <v>250</v>
      </c>
      <c r="B10891" s="3" t="s">
        <v>240</v>
      </c>
      <c r="C10891" s="3" t="s">
        <v>80</v>
      </c>
      <c r="D10891" s="4">
        <v>80836.883323206668</v>
      </c>
      <c r="E10891" t="str">
        <f t="shared" si="340"/>
        <v>May</v>
      </c>
      <c r="F10891" t="str">
        <f t="shared" si="341"/>
        <v>2017</v>
      </c>
    </row>
    <row r="10892" spans="1:6" x14ac:dyDescent="0.25">
      <c r="A10892" s="5" t="s">
        <v>250</v>
      </c>
      <c r="B10892" s="3" t="s">
        <v>240</v>
      </c>
      <c r="C10892" s="3" t="s">
        <v>81</v>
      </c>
      <c r="D10892" s="4">
        <v>77774.094449181182</v>
      </c>
      <c r="E10892" t="str">
        <f t="shared" si="340"/>
        <v>Jun</v>
      </c>
      <c r="F10892" t="str">
        <f t="shared" si="341"/>
        <v>2017</v>
      </c>
    </row>
    <row r="10893" spans="1:6" x14ac:dyDescent="0.25">
      <c r="A10893" s="5" t="s">
        <v>250</v>
      </c>
      <c r="B10893" s="3" t="s">
        <v>240</v>
      </c>
      <c r="C10893" s="3" t="s">
        <v>82</v>
      </c>
      <c r="D10893" s="4">
        <v>76184.716624282621</v>
      </c>
      <c r="E10893" t="str">
        <f t="shared" si="340"/>
        <v>Jul</v>
      </c>
      <c r="F10893" t="str">
        <f t="shared" si="341"/>
        <v>2017</v>
      </c>
    </row>
    <row r="10894" spans="1:6" x14ac:dyDescent="0.25">
      <c r="A10894" s="5" t="s">
        <v>250</v>
      </c>
      <c r="B10894" s="3" t="s">
        <v>240</v>
      </c>
      <c r="C10894" s="3" t="s">
        <v>83</v>
      </c>
      <c r="D10894" s="4">
        <v>74582.504997580181</v>
      </c>
      <c r="E10894" t="str">
        <f t="shared" si="340"/>
        <v>Aug</v>
      </c>
      <c r="F10894" t="str">
        <f t="shared" si="341"/>
        <v>2017</v>
      </c>
    </row>
    <row r="10895" spans="1:6" x14ac:dyDescent="0.25">
      <c r="A10895" s="5" t="s">
        <v>250</v>
      </c>
      <c r="B10895" s="3" t="s">
        <v>240</v>
      </c>
      <c r="C10895" s="3" t="s">
        <v>84</v>
      </c>
      <c r="D10895" s="4">
        <v>74030.512430852061</v>
      </c>
      <c r="E10895" t="str">
        <f t="shared" si="340"/>
        <v>Sep</v>
      </c>
      <c r="F10895" t="str">
        <f t="shared" si="341"/>
        <v>2017</v>
      </c>
    </row>
    <row r="10896" spans="1:6" x14ac:dyDescent="0.25">
      <c r="A10896" s="5" t="s">
        <v>250</v>
      </c>
      <c r="B10896" s="3" t="s">
        <v>240</v>
      </c>
      <c r="C10896" s="3" t="s">
        <v>85</v>
      </c>
      <c r="D10896" s="4">
        <v>71666.704425753123</v>
      </c>
      <c r="E10896" t="str">
        <f t="shared" si="340"/>
        <v>Oct</v>
      </c>
      <c r="F10896" t="str">
        <f t="shared" si="341"/>
        <v>2017</v>
      </c>
    </row>
    <row r="10897" spans="1:6" x14ac:dyDescent="0.25">
      <c r="A10897" s="5" t="s">
        <v>250</v>
      </c>
      <c r="B10897" s="3" t="s">
        <v>240</v>
      </c>
      <c r="C10897" s="3" t="s">
        <v>86</v>
      </c>
      <c r="D10897" s="4">
        <v>72750.292267017561</v>
      </c>
      <c r="E10897" t="str">
        <f t="shared" si="340"/>
        <v>Nov</v>
      </c>
      <c r="F10897" t="str">
        <f t="shared" si="341"/>
        <v>2017</v>
      </c>
    </row>
    <row r="10898" spans="1:6" x14ac:dyDescent="0.25">
      <c r="A10898" s="5" t="s">
        <v>250</v>
      </c>
      <c r="B10898" s="3" t="s">
        <v>240</v>
      </c>
      <c r="C10898" s="3" t="s">
        <v>87</v>
      </c>
      <c r="D10898" s="4">
        <v>69714.045484284521</v>
      </c>
      <c r="E10898" t="str">
        <f t="shared" si="340"/>
        <v>Dec</v>
      </c>
      <c r="F10898" t="str">
        <f t="shared" si="341"/>
        <v>2017</v>
      </c>
    </row>
    <row r="10899" spans="1:6" x14ac:dyDescent="0.25">
      <c r="A10899" s="5" t="s">
        <v>250</v>
      </c>
      <c r="B10899" s="3" t="s">
        <v>240</v>
      </c>
      <c r="C10899" s="3" t="s">
        <v>88</v>
      </c>
      <c r="D10899" s="4">
        <v>68687.13934728771</v>
      </c>
      <c r="E10899" t="str">
        <f t="shared" si="340"/>
        <v>Jan</v>
      </c>
      <c r="F10899" t="str">
        <f t="shared" si="341"/>
        <v>2018</v>
      </c>
    </row>
    <row r="10900" spans="1:6" x14ac:dyDescent="0.25">
      <c r="A10900" s="5" t="s">
        <v>250</v>
      </c>
      <c r="B10900" s="3" t="s">
        <v>240</v>
      </c>
      <c r="C10900" s="3" t="s">
        <v>89</v>
      </c>
      <c r="D10900" s="4">
        <v>66523.346517451297</v>
      </c>
      <c r="E10900" t="str">
        <f t="shared" si="340"/>
        <v>Feb</v>
      </c>
      <c r="F10900" t="str">
        <f t="shared" si="341"/>
        <v>2018</v>
      </c>
    </row>
    <row r="10901" spans="1:6" x14ac:dyDescent="0.25">
      <c r="A10901" s="5" t="s">
        <v>250</v>
      </c>
      <c r="B10901" s="3" t="s">
        <v>240</v>
      </c>
      <c r="C10901" s="3" t="s">
        <v>90</v>
      </c>
      <c r="D10901" s="4">
        <v>66085.177004591533</v>
      </c>
      <c r="E10901" t="str">
        <f t="shared" si="340"/>
        <v>Mar</v>
      </c>
      <c r="F10901" t="str">
        <f t="shared" si="341"/>
        <v>2018</v>
      </c>
    </row>
    <row r="10902" spans="1:6" x14ac:dyDescent="0.25">
      <c r="A10902" s="5" t="s">
        <v>250</v>
      </c>
      <c r="B10902" s="3" t="s">
        <v>240</v>
      </c>
      <c r="C10902" s="3" t="s">
        <v>91</v>
      </c>
      <c r="D10902" s="4">
        <v>63658.636770339326</v>
      </c>
      <c r="E10902" t="str">
        <f t="shared" si="340"/>
        <v>Apr</v>
      </c>
      <c r="F10902" t="str">
        <f t="shared" si="341"/>
        <v>2018</v>
      </c>
    </row>
    <row r="10903" spans="1:6" x14ac:dyDescent="0.25">
      <c r="A10903" s="5" t="s">
        <v>250</v>
      </c>
      <c r="B10903" s="3" t="s">
        <v>240</v>
      </c>
      <c r="C10903" s="3" t="s">
        <v>92</v>
      </c>
      <c r="D10903" s="4">
        <v>62747.278998075519</v>
      </c>
      <c r="E10903" t="str">
        <f t="shared" si="340"/>
        <v>May</v>
      </c>
      <c r="F10903" t="str">
        <f t="shared" si="341"/>
        <v>2018</v>
      </c>
    </row>
    <row r="10904" spans="1:6" x14ac:dyDescent="0.25">
      <c r="A10904" s="5" t="s">
        <v>250</v>
      </c>
      <c r="B10904" s="3" t="s">
        <v>240</v>
      </c>
      <c r="C10904" s="3" t="s">
        <v>93</v>
      </c>
      <c r="D10904" s="4">
        <v>63493.302588904487</v>
      </c>
      <c r="E10904" t="str">
        <f t="shared" si="340"/>
        <v>Jun</v>
      </c>
      <c r="F10904" t="str">
        <f t="shared" si="341"/>
        <v>2018</v>
      </c>
    </row>
    <row r="10905" spans="1:6" x14ac:dyDescent="0.25">
      <c r="A10905" s="5" t="s">
        <v>250</v>
      </c>
      <c r="B10905" s="3" t="s">
        <v>240</v>
      </c>
      <c r="C10905" s="3" t="s">
        <v>94</v>
      </c>
      <c r="D10905" s="4">
        <v>61355.168476739913</v>
      </c>
      <c r="E10905" t="str">
        <f t="shared" si="340"/>
        <v>Jul</v>
      </c>
      <c r="F10905" t="str">
        <f t="shared" si="341"/>
        <v>2018</v>
      </c>
    </row>
    <row r="10906" spans="1:6" x14ac:dyDescent="0.25">
      <c r="A10906" s="5" t="s">
        <v>250</v>
      </c>
      <c r="B10906" s="3" t="s">
        <v>240</v>
      </c>
      <c r="C10906" s="3" t="s">
        <v>95</v>
      </c>
      <c r="D10906" s="4">
        <v>58655.370093107515</v>
      </c>
      <c r="E10906" t="str">
        <f t="shared" si="340"/>
        <v>Aug</v>
      </c>
      <c r="F10906" t="str">
        <f t="shared" si="341"/>
        <v>2018</v>
      </c>
    </row>
    <row r="10907" spans="1:6" x14ac:dyDescent="0.25">
      <c r="A10907" s="5" t="s">
        <v>250</v>
      </c>
      <c r="B10907" s="3" t="s">
        <v>240</v>
      </c>
      <c r="C10907" s="3" t="s">
        <v>96</v>
      </c>
      <c r="D10907" s="4">
        <v>57404.164661657604</v>
      </c>
      <c r="E10907" t="str">
        <f t="shared" si="340"/>
        <v>Sep</v>
      </c>
      <c r="F10907" t="str">
        <f t="shared" si="341"/>
        <v>2018</v>
      </c>
    </row>
    <row r="10908" spans="1:6" x14ac:dyDescent="0.25">
      <c r="A10908" s="5" t="s">
        <v>250</v>
      </c>
      <c r="B10908" s="3" t="s">
        <v>240</v>
      </c>
      <c r="C10908" s="3" t="s">
        <v>97</v>
      </c>
      <c r="D10908" s="4">
        <v>57864.458542314555</v>
      </c>
      <c r="E10908" t="str">
        <f t="shared" si="340"/>
        <v>Oct</v>
      </c>
      <c r="F10908" t="str">
        <f t="shared" si="341"/>
        <v>2018</v>
      </c>
    </row>
    <row r="10909" spans="1:6" x14ac:dyDescent="0.25">
      <c r="A10909" s="5" t="s">
        <v>250</v>
      </c>
      <c r="B10909" s="3" t="s">
        <v>240</v>
      </c>
      <c r="C10909" s="3" t="s">
        <v>98</v>
      </c>
      <c r="D10909" s="4">
        <v>56487.273436721138</v>
      </c>
      <c r="E10909" t="str">
        <f t="shared" si="340"/>
        <v>Nov</v>
      </c>
      <c r="F10909" t="str">
        <f t="shared" si="341"/>
        <v>2018</v>
      </c>
    </row>
    <row r="10910" spans="1:6" x14ac:dyDescent="0.25">
      <c r="A10910" s="5" t="s">
        <v>250</v>
      </c>
      <c r="B10910" s="3" t="s">
        <v>240</v>
      </c>
      <c r="C10910" s="3" t="s">
        <v>99</v>
      </c>
      <c r="D10910" s="4">
        <v>55694.488997198554</v>
      </c>
      <c r="E10910" t="str">
        <f t="shared" si="340"/>
        <v>Dec</v>
      </c>
      <c r="F10910" t="str">
        <f t="shared" si="341"/>
        <v>2018</v>
      </c>
    </row>
    <row r="10911" spans="1:6" x14ac:dyDescent="0.25">
      <c r="A10911" s="5" t="s">
        <v>250</v>
      </c>
      <c r="B10911" s="3" t="s">
        <v>240</v>
      </c>
      <c r="C10911" s="3" t="s">
        <v>100</v>
      </c>
      <c r="D10911" s="4">
        <v>53951.759587457243</v>
      </c>
      <c r="E10911" t="str">
        <f t="shared" si="340"/>
        <v>Jan</v>
      </c>
      <c r="F10911" t="str">
        <f t="shared" si="341"/>
        <v>2019</v>
      </c>
    </row>
    <row r="10912" spans="1:6" x14ac:dyDescent="0.25">
      <c r="A10912" s="5" t="s">
        <v>250</v>
      </c>
      <c r="B10912" s="3" t="s">
        <v>240</v>
      </c>
      <c r="C10912" s="3" t="s">
        <v>101</v>
      </c>
      <c r="D10912" s="4">
        <v>54014.564108443097</v>
      </c>
      <c r="E10912" t="str">
        <f t="shared" si="340"/>
        <v>Feb</v>
      </c>
      <c r="F10912" t="str">
        <f t="shared" si="341"/>
        <v>2019</v>
      </c>
    </row>
    <row r="10913" spans="1:6" x14ac:dyDescent="0.25">
      <c r="A10913" s="5" t="s">
        <v>250</v>
      </c>
      <c r="B10913" s="3" t="s">
        <v>240</v>
      </c>
      <c r="C10913" s="3" t="s">
        <v>102</v>
      </c>
      <c r="D10913" s="4">
        <v>53034.244196026113</v>
      </c>
      <c r="E10913" t="str">
        <f t="shared" si="340"/>
        <v>Mar</v>
      </c>
      <c r="F10913" t="str">
        <f t="shared" si="341"/>
        <v>2019</v>
      </c>
    </row>
    <row r="10914" spans="1:6" x14ac:dyDescent="0.25">
      <c r="A10914" s="5" t="s">
        <v>250</v>
      </c>
      <c r="B10914" s="3" t="s">
        <v>240</v>
      </c>
      <c r="C10914" s="3" t="s">
        <v>103</v>
      </c>
      <c r="D10914" s="4">
        <v>52078.929356213222</v>
      </c>
      <c r="E10914" t="str">
        <f t="shared" si="340"/>
        <v>Apr</v>
      </c>
      <c r="F10914" t="str">
        <f t="shared" si="341"/>
        <v>2019</v>
      </c>
    </row>
    <row r="10915" spans="1:6" x14ac:dyDescent="0.25">
      <c r="A10915" s="5" t="s">
        <v>250</v>
      </c>
      <c r="B10915" s="3" t="s">
        <v>240</v>
      </c>
      <c r="C10915" s="3" t="s">
        <v>104</v>
      </c>
      <c r="D10915" s="4">
        <v>51142.213643990937</v>
      </c>
      <c r="E10915" t="str">
        <f t="shared" si="340"/>
        <v>May</v>
      </c>
      <c r="F10915" t="str">
        <f t="shared" si="341"/>
        <v>2019</v>
      </c>
    </row>
    <row r="10916" spans="1:6" x14ac:dyDescent="0.25">
      <c r="A10916" s="5" t="s">
        <v>250</v>
      </c>
      <c r="B10916" s="3" t="s">
        <v>240</v>
      </c>
      <c r="C10916" s="3" t="s">
        <v>105</v>
      </c>
      <c r="D10916" s="4">
        <v>50221.752086781009</v>
      </c>
      <c r="E10916" t="str">
        <f t="shared" si="340"/>
        <v>Jun</v>
      </c>
      <c r="F10916" t="str">
        <f t="shared" si="341"/>
        <v>2019</v>
      </c>
    </row>
    <row r="10917" spans="1:6" x14ac:dyDescent="0.25">
      <c r="A10917" s="5" t="s">
        <v>250</v>
      </c>
      <c r="B10917" s="3" t="s">
        <v>240</v>
      </c>
      <c r="C10917" s="3" t="s">
        <v>106</v>
      </c>
      <c r="D10917" s="4">
        <v>49320.976687517556</v>
      </c>
      <c r="E10917" t="str">
        <f t="shared" si="340"/>
        <v>Jul</v>
      </c>
      <c r="F10917" t="str">
        <f t="shared" si="341"/>
        <v>2019</v>
      </c>
    </row>
    <row r="10918" spans="1:6" x14ac:dyDescent="0.25">
      <c r="A10918" s="5" t="s">
        <v>250</v>
      </c>
      <c r="B10918" s="3" t="s">
        <v>240</v>
      </c>
      <c r="C10918" s="3" t="s">
        <v>107</v>
      </c>
      <c r="D10918" s="4">
        <v>48437.093319584259</v>
      </c>
      <c r="E10918" t="str">
        <f t="shared" si="340"/>
        <v>Aug</v>
      </c>
      <c r="F10918" t="str">
        <f t="shared" si="341"/>
        <v>2019</v>
      </c>
    </row>
    <row r="10919" spans="1:6" x14ac:dyDescent="0.25">
      <c r="A10919" s="5" t="s">
        <v>250</v>
      </c>
      <c r="B10919" s="3" t="s">
        <v>240</v>
      </c>
      <c r="C10919" s="3" t="s">
        <v>108</v>
      </c>
      <c r="D10919" s="4">
        <v>47569.729121892953</v>
      </c>
      <c r="E10919" t="str">
        <f t="shared" si="340"/>
        <v>Sep</v>
      </c>
      <c r="F10919" t="str">
        <f t="shared" si="341"/>
        <v>2019</v>
      </c>
    </row>
    <row r="10920" spans="1:6" x14ac:dyDescent="0.25">
      <c r="A10920" s="5" t="s">
        <v>250</v>
      </c>
      <c r="B10920" s="3" t="s">
        <v>240</v>
      </c>
      <c r="C10920" s="3" t="s">
        <v>109</v>
      </c>
      <c r="D10920" s="4">
        <v>46719.46514284693</v>
      </c>
      <c r="E10920" t="str">
        <f t="shared" si="340"/>
        <v>Oct</v>
      </c>
      <c r="F10920" t="str">
        <f t="shared" si="341"/>
        <v>2019</v>
      </c>
    </row>
    <row r="10921" spans="1:6" x14ac:dyDescent="0.25">
      <c r="A10921" s="5" t="s">
        <v>250</v>
      </c>
      <c r="B10921" s="3" t="s">
        <v>240</v>
      </c>
      <c r="C10921" s="3" t="s">
        <v>110</v>
      </c>
      <c r="D10921" s="4">
        <v>45884.532017148071</v>
      </c>
      <c r="E10921" t="str">
        <f t="shared" si="340"/>
        <v>Nov</v>
      </c>
      <c r="F10921" t="str">
        <f t="shared" si="341"/>
        <v>2019</v>
      </c>
    </row>
    <row r="10922" spans="1:6" x14ac:dyDescent="0.25">
      <c r="A10922" s="5" t="s">
        <v>250</v>
      </c>
      <c r="B10922" s="3" t="s">
        <v>240</v>
      </c>
      <c r="C10922" s="3" t="s">
        <v>111</v>
      </c>
      <c r="D10922" s="4">
        <v>45186.988832388888</v>
      </c>
      <c r="E10922" t="str">
        <f t="shared" si="340"/>
        <v>Dec</v>
      </c>
      <c r="F10922" t="str">
        <f t="shared" si="341"/>
        <v>2019</v>
      </c>
    </row>
    <row r="10923" spans="1:6" x14ac:dyDescent="0.25">
      <c r="A10923" s="5" t="s">
        <v>250</v>
      </c>
      <c r="B10923" s="3" t="s">
        <v>240</v>
      </c>
      <c r="C10923" s="3" t="s">
        <v>112</v>
      </c>
      <c r="D10923" s="4">
        <v>44262.156980843014</v>
      </c>
      <c r="E10923" t="str">
        <f t="shared" si="340"/>
        <v>Jan</v>
      </c>
      <c r="F10923" t="str">
        <f t="shared" si="341"/>
        <v>2020</v>
      </c>
    </row>
    <row r="10924" spans="1:6" x14ac:dyDescent="0.25">
      <c r="A10924" s="5" t="s">
        <v>250</v>
      </c>
      <c r="B10924" s="3" t="s">
        <v>240</v>
      </c>
      <c r="C10924" s="3" t="s">
        <v>113</v>
      </c>
      <c r="D10924" s="4">
        <v>43473.606826061521</v>
      </c>
      <c r="E10924" t="str">
        <f t="shared" si="340"/>
        <v>Feb</v>
      </c>
      <c r="F10924" t="str">
        <f t="shared" si="341"/>
        <v>2020</v>
      </c>
    </row>
    <row r="10925" spans="1:6" x14ac:dyDescent="0.25">
      <c r="A10925" s="5" t="s">
        <v>250</v>
      </c>
      <c r="B10925" s="3" t="s">
        <v>240</v>
      </c>
      <c r="C10925" s="3" t="s">
        <v>114</v>
      </c>
      <c r="D10925" s="4">
        <v>42698.395899741568</v>
      </c>
      <c r="E10925" t="str">
        <f t="shared" si="340"/>
        <v>Mar</v>
      </c>
      <c r="F10925" t="str">
        <f t="shared" si="341"/>
        <v>2020</v>
      </c>
    </row>
    <row r="10926" spans="1:6" x14ac:dyDescent="0.25">
      <c r="A10926" s="5" t="s">
        <v>250</v>
      </c>
      <c r="B10926" s="3" t="s">
        <v>240</v>
      </c>
      <c r="C10926" s="3" t="s">
        <v>115</v>
      </c>
      <c r="D10926" s="4">
        <v>41939.205625641996</v>
      </c>
      <c r="E10926" t="str">
        <f t="shared" si="340"/>
        <v>Apr</v>
      </c>
      <c r="F10926" t="str">
        <f t="shared" si="341"/>
        <v>2020</v>
      </c>
    </row>
    <row r="10927" spans="1:6" x14ac:dyDescent="0.25">
      <c r="A10927" s="5" t="s">
        <v>250</v>
      </c>
      <c r="B10927" s="3" t="s">
        <v>240</v>
      </c>
      <c r="C10927" s="3" t="s">
        <v>116</v>
      </c>
      <c r="D10927" s="4">
        <v>41193.619351879257</v>
      </c>
      <c r="E10927" t="str">
        <f t="shared" si="340"/>
        <v>May</v>
      </c>
      <c r="F10927" t="str">
        <f t="shared" si="341"/>
        <v>2020</v>
      </c>
    </row>
    <row r="10928" spans="1:6" x14ac:dyDescent="0.25">
      <c r="A10928" s="5" t="s">
        <v>250</v>
      </c>
      <c r="B10928" s="3" t="s">
        <v>240</v>
      </c>
      <c r="C10928" s="3" t="s">
        <v>117</v>
      </c>
      <c r="D10928" s="4">
        <v>40460.99927960425</v>
      </c>
      <c r="E10928" t="str">
        <f t="shared" si="340"/>
        <v>Jun</v>
      </c>
      <c r="F10928" t="str">
        <f t="shared" si="341"/>
        <v>2020</v>
      </c>
    </row>
    <row r="10929" spans="1:6" x14ac:dyDescent="0.25">
      <c r="A10929" s="5" t="s">
        <v>250</v>
      </c>
      <c r="B10929" s="3" t="s">
        <v>240</v>
      </c>
      <c r="C10929" s="3" t="s">
        <v>118</v>
      </c>
      <c r="D10929" s="4">
        <v>39742.869697882546</v>
      </c>
      <c r="E10929" t="str">
        <f t="shared" si="340"/>
        <v>Jul</v>
      </c>
      <c r="F10929" t="str">
        <f t="shared" si="341"/>
        <v>2020</v>
      </c>
    </row>
    <row r="10930" spans="1:6" x14ac:dyDescent="0.25">
      <c r="A10930" s="5" t="s">
        <v>250</v>
      </c>
      <c r="B10930" s="3" t="s">
        <v>240</v>
      </c>
      <c r="C10930" s="3" t="s">
        <v>119</v>
      </c>
      <c r="D10930" s="4">
        <v>39038.103358004184</v>
      </c>
      <c r="E10930" t="str">
        <f t="shared" si="340"/>
        <v>Aug</v>
      </c>
      <c r="F10930" t="str">
        <f t="shared" si="341"/>
        <v>2020</v>
      </c>
    </row>
    <row r="10931" spans="1:6" x14ac:dyDescent="0.25">
      <c r="A10931" s="5" t="s">
        <v>250</v>
      </c>
      <c r="B10931" s="3" t="s">
        <v>240</v>
      </c>
      <c r="C10931" s="3" t="s">
        <v>120</v>
      </c>
      <c r="D10931" s="4">
        <v>38345.278564624445</v>
      </c>
      <c r="E10931" t="str">
        <f t="shared" si="340"/>
        <v>Sep</v>
      </c>
      <c r="F10931" t="str">
        <f t="shared" si="341"/>
        <v>2020</v>
      </c>
    </row>
    <row r="10932" spans="1:6" x14ac:dyDescent="0.25">
      <c r="A10932" s="5" t="s">
        <v>250</v>
      </c>
      <c r="B10932" s="3" t="s">
        <v>240</v>
      </c>
      <c r="C10932" s="3" t="s">
        <v>121</v>
      </c>
      <c r="D10932" s="4">
        <v>37666.42364938018</v>
      </c>
      <c r="E10932" t="str">
        <f t="shared" si="340"/>
        <v>Oct</v>
      </c>
      <c r="F10932" t="str">
        <f t="shared" si="341"/>
        <v>2020</v>
      </c>
    </row>
    <row r="10933" spans="1:6" x14ac:dyDescent="0.25">
      <c r="A10933" s="5" t="s">
        <v>250</v>
      </c>
      <c r="B10933" s="3" t="s">
        <v>240</v>
      </c>
      <c r="C10933" s="3" t="s">
        <v>122</v>
      </c>
      <c r="D10933" s="4">
        <v>36998.502487279788</v>
      </c>
      <c r="E10933" t="str">
        <f t="shared" si="340"/>
        <v>Nov</v>
      </c>
      <c r="F10933" t="str">
        <f t="shared" si="341"/>
        <v>2020</v>
      </c>
    </row>
    <row r="10934" spans="1:6" x14ac:dyDescent="0.25">
      <c r="A10934" s="5" t="s">
        <v>250</v>
      </c>
      <c r="B10934" s="3" t="s">
        <v>240</v>
      </c>
      <c r="C10934" s="3" t="s">
        <v>123</v>
      </c>
      <c r="D10934" s="4">
        <v>36461.04231596789</v>
      </c>
      <c r="E10934" t="str">
        <f t="shared" si="340"/>
        <v>Dec</v>
      </c>
      <c r="F10934" t="str">
        <f t="shared" si="341"/>
        <v>2020</v>
      </c>
    </row>
    <row r="10935" spans="1:6" x14ac:dyDescent="0.25">
      <c r="A10935" s="5" t="s">
        <v>250</v>
      </c>
      <c r="B10935" s="3" t="s">
        <v>240</v>
      </c>
      <c r="C10935" s="3" t="s">
        <v>124</v>
      </c>
      <c r="D10935" s="4">
        <v>35700.78790082183</v>
      </c>
      <c r="E10935" t="str">
        <f t="shared" si="340"/>
        <v>Jan</v>
      </c>
      <c r="F10935" t="str">
        <f t="shared" si="341"/>
        <v>2021</v>
      </c>
    </row>
    <row r="10936" spans="1:6" x14ac:dyDescent="0.25">
      <c r="A10936" s="5" t="s">
        <v>250</v>
      </c>
      <c r="B10936" s="3" t="s">
        <v>240</v>
      </c>
      <c r="C10936" s="3" t="s">
        <v>125</v>
      </c>
      <c r="D10936" s="4">
        <v>35070.544654278405</v>
      </c>
      <c r="E10936" t="str">
        <f t="shared" si="340"/>
        <v>Feb</v>
      </c>
      <c r="F10936" t="str">
        <f t="shared" si="341"/>
        <v>2021</v>
      </c>
    </row>
    <row r="10937" spans="1:6" x14ac:dyDescent="0.25">
      <c r="A10937" s="5" t="s">
        <v>250</v>
      </c>
      <c r="B10937" s="3" t="s">
        <v>240</v>
      </c>
      <c r="C10937" s="3" t="s">
        <v>126</v>
      </c>
      <c r="D10937" s="4">
        <v>34450.842650626713</v>
      </c>
      <c r="E10937" t="str">
        <f t="shared" si="340"/>
        <v>Mar</v>
      </c>
      <c r="F10937" t="str">
        <f t="shared" si="341"/>
        <v>2021</v>
      </c>
    </row>
    <row r="10938" spans="1:6" x14ac:dyDescent="0.25">
      <c r="A10938" s="5" t="s">
        <v>250</v>
      </c>
      <c r="B10938" s="3" t="s">
        <v>240</v>
      </c>
      <c r="C10938" s="3" t="s">
        <v>127</v>
      </c>
      <c r="D10938" s="4">
        <v>30705.048291402705</v>
      </c>
      <c r="E10938" t="str">
        <f t="shared" si="340"/>
        <v>Apr</v>
      </c>
      <c r="F10938" t="str">
        <f t="shared" si="341"/>
        <v>2021</v>
      </c>
    </row>
    <row r="10939" spans="1:6" x14ac:dyDescent="0.25">
      <c r="A10939" s="5" t="s">
        <v>250</v>
      </c>
      <c r="B10939" s="3" t="s">
        <v>240</v>
      </c>
      <c r="C10939" s="3" t="s">
        <v>128</v>
      </c>
      <c r="D10939" s="4">
        <v>30185.54884886073</v>
      </c>
      <c r="E10939" t="str">
        <f t="shared" si="340"/>
        <v>May</v>
      </c>
      <c r="F10939" t="str">
        <f t="shared" si="341"/>
        <v>2021</v>
      </c>
    </row>
    <row r="10940" spans="1:6" x14ac:dyDescent="0.25">
      <c r="A10940" s="5" t="s">
        <v>250</v>
      </c>
      <c r="B10940" s="3" t="s">
        <v>240</v>
      </c>
      <c r="C10940" s="3" t="s">
        <v>129</v>
      </c>
      <c r="D10940" s="4">
        <v>29676.263416730268</v>
      </c>
      <c r="E10940" t="str">
        <f t="shared" si="340"/>
        <v>Jun</v>
      </c>
      <c r="F10940" t="str">
        <f t="shared" si="341"/>
        <v>2021</v>
      </c>
    </row>
    <row r="10941" spans="1:6" x14ac:dyDescent="0.25">
      <c r="A10941" s="5" t="s">
        <v>250</v>
      </c>
      <c r="B10941" s="3" t="s">
        <v>240</v>
      </c>
      <c r="C10941" s="3" t="s">
        <v>130</v>
      </c>
      <c r="D10941" s="4">
        <v>29174.804446172133</v>
      </c>
      <c r="E10941" t="str">
        <f t="shared" si="340"/>
        <v>Jul</v>
      </c>
      <c r="F10941" t="str">
        <f t="shared" si="341"/>
        <v>2021</v>
      </c>
    </row>
    <row r="10942" spans="1:6" x14ac:dyDescent="0.25">
      <c r="A10942" s="5" t="s">
        <v>250</v>
      </c>
      <c r="B10942" s="3" t="s">
        <v>240</v>
      </c>
      <c r="C10942" s="3" t="s">
        <v>131</v>
      </c>
      <c r="D10942" s="4">
        <v>28681.463217611534</v>
      </c>
      <c r="E10942" t="str">
        <f t="shared" si="340"/>
        <v>Aug</v>
      </c>
      <c r="F10942" t="str">
        <f t="shared" si="341"/>
        <v>2021</v>
      </c>
    </row>
    <row r="10943" spans="1:6" x14ac:dyDescent="0.25">
      <c r="A10943" s="5" t="s">
        <v>250</v>
      </c>
      <c r="B10943" s="3" t="s">
        <v>240</v>
      </c>
      <c r="C10943" s="3" t="s">
        <v>132</v>
      </c>
      <c r="D10943" s="4">
        <v>28199.213796349162</v>
      </c>
      <c r="E10943" t="str">
        <f t="shared" si="340"/>
        <v>Sep</v>
      </c>
      <c r="F10943" t="str">
        <f t="shared" si="341"/>
        <v>2021</v>
      </c>
    </row>
    <row r="10944" spans="1:6" x14ac:dyDescent="0.25">
      <c r="A10944" s="5" t="s">
        <v>250</v>
      </c>
      <c r="B10944" s="3" t="s">
        <v>240</v>
      </c>
      <c r="C10944" s="3" t="s">
        <v>133</v>
      </c>
      <c r="D10944" s="4">
        <v>27726.149638243325</v>
      </c>
      <c r="E10944" t="str">
        <f t="shared" si="340"/>
        <v>Oct</v>
      </c>
      <c r="F10944" t="str">
        <f t="shared" si="341"/>
        <v>2021</v>
      </c>
    </row>
    <row r="10945" spans="1:6" x14ac:dyDescent="0.25">
      <c r="A10945" s="5" t="s">
        <v>250</v>
      </c>
      <c r="B10945" s="3" t="s">
        <v>240</v>
      </c>
      <c r="C10945" s="3" t="s">
        <v>134</v>
      </c>
      <c r="D10945" s="4">
        <v>27262.111524174943</v>
      </c>
      <c r="E10945" t="str">
        <f t="shared" si="340"/>
        <v>Nov</v>
      </c>
      <c r="F10945" t="str">
        <f t="shared" si="341"/>
        <v>2021</v>
      </c>
    </row>
    <row r="10946" spans="1:6" x14ac:dyDescent="0.25">
      <c r="A10946" s="5" t="s">
        <v>250</v>
      </c>
      <c r="B10946" s="3" t="s">
        <v>240</v>
      </c>
      <c r="C10946" s="3" t="s">
        <v>135</v>
      </c>
      <c r="D10946" s="4">
        <v>26918.185984681651</v>
      </c>
      <c r="E10946" t="str">
        <f t="shared" si="340"/>
        <v>Dec</v>
      </c>
      <c r="F10946" t="str">
        <f t="shared" si="341"/>
        <v>2021</v>
      </c>
    </row>
    <row r="10947" spans="1:6" x14ac:dyDescent="0.25">
      <c r="A10947" s="5" t="s">
        <v>250</v>
      </c>
      <c r="B10947" s="3" t="s">
        <v>240</v>
      </c>
      <c r="C10947" s="3" t="s">
        <v>136</v>
      </c>
      <c r="D10947" s="4">
        <v>26359.255552900941</v>
      </c>
      <c r="E10947" t="str">
        <f t="shared" ref="E10947:E11010" si="342">MID(C10947,1,3)</f>
        <v>Jan</v>
      </c>
      <c r="F10947" t="str">
        <f t="shared" ref="F10947:F11010" si="343">MID(C10947,5,4)</f>
        <v>2022</v>
      </c>
    </row>
    <row r="10948" spans="1:6" x14ac:dyDescent="0.25">
      <c r="A10948" s="5" t="s">
        <v>250</v>
      </c>
      <c r="B10948" s="3" t="s">
        <v>240</v>
      </c>
      <c r="C10948" s="3" t="s">
        <v>137</v>
      </c>
      <c r="D10948" s="4">
        <v>25919.146618116349</v>
      </c>
      <c r="E10948" t="str">
        <f t="shared" si="342"/>
        <v>Feb</v>
      </c>
      <c r="F10948" t="str">
        <f t="shared" si="343"/>
        <v>2022</v>
      </c>
    </row>
    <row r="10949" spans="1:6" x14ac:dyDescent="0.25">
      <c r="A10949" s="5" t="s">
        <v>250</v>
      </c>
      <c r="B10949" s="3" t="s">
        <v>240</v>
      </c>
      <c r="C10949" s="3" t="s">
        <v>138</v>
      </c>
      <c r="D10949" s="4">
        <v>25353.571318671984</v>
      </c>
      <c r="E10949" t="str">
        <f t="shared" si="342"/>
        <v>Mar</v>
      </c>
      <c r="F10949" t="str">
        <f t="shared" si="343"/>
        <v>2022</v>
      </c>
    </row>
    <row r="10950" spans="1:6" x14ac:dyDescent="0.25">
      <c r="A10950" s="5" t="s">
        <v>250</v>
      </c>
      <c r="B10950" s="3" t="s">
        <v>240</v>
      </c>
      <c r="C10950" s="3" t="s">
        <v>139</v>
      </c>
      <c r="D10950" s="4">
        <v>8890.5840312362707</v>
      </c>
      <c r="E10950" t="str">
        <f t="shared" si="342"/>
        <v>Apr</v>
      </c>
      <c r="F10950" t="str">
        <f t="shared" si="343"/>
        <v>2022</v>
      </c>
    </row>
    <row r="10951" spans="1:6" x14ac:dyDescent="0.25">
      <c r="A10951" s="5" t="s">
        <v>250</v>
      </c>
      <c r="B10951" s="3" t="s">
        <v>240</v>
      </c>
      <c r="C10951" s="3" t="s">
        <v>140</v>
      </c>
      <c r="D10951" s="4">
        <v>8803.1937216922379</v>
      </c>
      <c r="E10951" t="str">
        <f t="shared" si="342"/>
        <v>May</v>
      </c>
      <c r="F10951" t="str">
        <f t="shared" si="343"/>
        <v>2022</v>
      </c>
    </row>
    <row r="10952" spans="1:6" x14ac:dyDescent="0.25">
      <c r="A10952" s="5" t="s">
        <v>250</v>
      </c>
      <c r="B10952" s="3" t="s">
        <v>240</v>
      </c>
      <c r="C10952" s="3" t="s">
        <v>141</v>
      </c>
      <c r="D10952" s="4">
        <v>8716.685373600787</v>
      </c>
      <c r="E10952" t="str">
        <f t="shared" si="342"/>
        <v>Jun</v>
      </c>
      <c r="F10952" t="str">
        <f t="shared" si="343"/>
        <v>2022</v>
      </c>
    </row>
    <row r="10953" spans="1:6" x14ac:dyDescent="0.25">
      <c r="A10953" s="5" t="s">
        <v>250</v>
      </c>
      <c r="B10953" s="3" t="s">
        <v>240</v>
      </c>
      <c r="C10953" s="3" t="s">
        <v>142</v>
      </c>
      <c r="D10953" s="4">
        <v>8631.0507484144964</v>
      </c>
      <c r="E10953" t="str">
        <f t="shared" si="342"/>
        <v>Jul</v>
      </c>
      <c r="F10953" t="str">
        <f t="shared" si="343"/>
        <v>2022</v>
      </c>
    </row>
    <row r="10954" spans="1:6" x14ac:dyDescent="0.25">
      <c r="A10954" s="5" t="s">
        <v>250</v>
      </c>
      <c r="B10954" s="3" t="s">
        <v>240</v>
      </c>
      <c r="C10954" s="3" t="s">
        <v>143</v>
      </c>
      <c r="D10954" s="4">
        <v>8544.4694113548067</v>
      </c>
      <c r="E10954" t="str">
        <f t="shared" si="342"/>
        <v>Aug</v>
      </c>
      <c r="F10954" t="str">
        <f t="shared" si="343"/>
        <v>2022</v>
      </c>
    </row>
    <row r="10955" spans="1:6" x14ac:dyDescent="0.25">
      <c r="A10955" s="5" t="s">
        <v>250</v>
      </c>
      <c r="B10955" s="3" t="s">
        <v>240</v>
      </c>
      <c r="C10955" s="3" t="s">
        <v>144</v>
      </c>
      <c r="D10955" s="4">
        <v>8460.5586163365879</v>
      </c>
      <c r="E10955" t="str">
        <f t="shared" si="342"/>
        <v>Sep</v>
      </c>
      <c r="F10955" t="str">
        <f t="shared" si="343"/>
        <v>2022</v>
      </c>
    </row>
    <row r="10956" spans="1:6" x14ac:dyDescent="0.25">
      <c r="A10956" s="5" t="s">
        <v>250</v>
      </c>
      <c r="B10956" s="3" t="s">
        <v>240</v>
      </c>
      <c r="C10956" s="3" t="s">
        <v>145</v>
      </c>
      <c r="D10956" s="4">
        <v>8376.5043737549859</v>
      </c>
      <c r="E10956" t="str">
        <f t="shared" si="342"/>
        <v>Oct</v>
      </c>
      <c r="F10956" t="str">
        <f t="shared" si="343"/>
        <v>2022</v>
      </c>
    </row>
    <row r="10957" spans="1:6" x14ac:dyDescent="0.25">
      <c r="A10957" s="5" t="s">
        <v>250</v>
      </c>
      <c r="B10957" s="3" t="s">
        <v>240</v>
      </c>
      <c r="C10957" s="3" t="s">
        <v>146</v>
      </c>
      <c r="D10957" s="4">
        <v>8294.2802859996737</v>
      </c>
      <c r="E10957" t="str">
        <f t="shared" si="342"/>
        <v>Nov</v>
      </c>
      <c r="F10957" t="str">
        <f t="shared" si="343"/>
        <v>2022</v>
      </c>
    </row>
    <row r="10958" spans="1:6" x14ac:dyDescent="0.25">
      <c r="A10958" s="5" t="s">
        <v>250</v>
      </c>
      <c r="B10958" s="3" t="s">
        <v>240</v>
      </c>
      <c r="C10958" s="3" t="s">
        <v>147</v>
      </c>
      <c r="D10958" s="4">
        <v>8315.0349838873917</v>
      </c>
      <c r="E10958" t="str">
        <f t="shared" si="342"/>
        <v>Dec</v>
      </c>
      <c r="F10958" t="str">
        <f t="shared" si="343"/>
        <v>2022</v>
      </c>
    </row>
    <row r="10959" spans="1:6" x14ac:dyDescent="0.25">
      <c r="A10959" s="5" t="s">
        <v>250</v>
      </c>
      <c r="B10959" s="3" t="s">
        <v>240</v>
      </c>
      <c r="C10959" s="3" t="s">
        <v>148</v>
      </c>
      <c r="D10959" s="4">
        <v>8130.1744309924779</v>
      </c>
      <c r="E10959" t="str">
        <f t="shared" si="342"/>
        <v>Jan</v>
      </c>
      <c r="F10959" t="str">
        <f t="shared" si="343"/>
        <v>2023</v>
      </c>
    </row>
    <row r="10960" spans="1:6" x14ac:dyDescent="0.25">
      <c r="A10960" s="5" t="s">
        <v>250</v>
      </c>
      <c r="B10960" s="3" t="s">
        <v>240</v>
      </c>
      <c r="C10960" s="3" t="s">
        <v>149</v>
      </c>
      <c r="D10960" s="4">
        <v>8048.8614514959136</v>
      </c>
      <c r="E10960" t="str">
        <f t="shared" si="342"/>
        <v>Feb</v>
      </c>
      <c r="F10960" t="str">
        <f t="shared" si="343"/>
        <v>2023</v>
      </c>
    </row>
    <row r="10961" spans="1:6" x14ac:dyDescent="0.25">
      <c r="A10961" s="5" t="s">
        <v>250</v>
      </c>
      <c r="B10961" s="3" t="s">
        <v>240</v>
      </c>
      <c r="C10961" s="3" t="s">
        <v>150</v>
      </c>
      <c r="D10961" s="4">
        <v>7964.11362529914</v>
      </c>
      <c r="E10961" t="str">
        <f t="shared" si="342"/>
        <v>Mar</v>
      </c>
      <c r="F10961" t="str">
        <f t="shared" si="343"/>
        <v>2023</v>
      </c>
    </row>
    <row r="10962" spans="1:6" x14ac:dyDescent="0.25">
      <c r="A10962" s="5" t="s">
        <v>250</v>
      </c>
      <c r="B10962" s="3" t="s">
        <v>240</v>
      </c>
      <c r="C10962" s="3" t="s">
        <v>151</v>
      </c>
      <c r="D10962" s="4">
        <v>7884.3108776392764</v>
      </c>
      <c r="E10962" t="str">
        <f t="shared" si="342"/>
        <v>Apr</v>
      </c>
      <c r="F10962" t="str">
        <f t="shared" si="343"/>
        <v>2023</v>
      </c>
    </row>
    <row r="10963" spans="1:6" x14ac:dyDescent="0.25">
      <c r="A10963" s="5" t="s">
        <v>250</v>
      </c>
      <c r="B10963" s="3" t="s">
        <v>240</v>
      </c>
      <c r="C10963" s="3" t="s">
        <v>152</v>
      </c>
      <c r="D10963" s="4">
        <v>7802.9618549365541</v>
      </c>
      <c r="E10963" t="str">
        <f t="shared" si="342"/>
        <v>May</v>
      </c>
      <c r="F10963" t="str">
        <f t="shared" si="343"/>
        <v>2023</v>
      </c>
    </row>
    <row r="10964" spans="1:6" x14ac:dyDescent="0.25">
      <c r="A10964" s="5" t="s">
        <v>250</v>
      </c>
      <c r="B10964" s="3" t="s">
        <v>240</v>
      </c>
      <c r="C10964" s="3" t="s">
        <v>153</v>
      </c>
      <c r="D10964" s="4">
        <v>7723.4478730985593</v>
      </c>
      <c r="E10964" t="str">
        <f t="shared" si="342"/>
        <v>Jun</v>
      </c>
      <c r="F10964" t="str">
        <f t="shared" si="343"/>
        <v>2023</v>
      </c>
    </row>
    <row r="10965" spans="1:6" x14ac:dyDescent="0.25">
      <c r="A10965" s="5" t="s">
        <v>250</v>
      </c>
      <c r="B10965" s="3" t="s">
        <v>240</v>
      </c>
      <c r="C10965" s="3" t="s">
        <v>154</v>
      </c>
      <c r="D10965" s="4">
        <v>7644.3361895557482</v>
      </c>
      <c r="E10965" t="str">
        <f t="shared" si="342"/>
        <v>Jul</v>
      </c>
      <c r="F10965" t="str">
        <f t="shared" si="343"/>
        <v>2023</v>
      </c>
    </row>
    <row r="10966" spans="1:6" x14ac:dyDescent="0.25">
      <c r="A10966" s="5" t="s">
        <v>250</v>
      </c>
      <c r="B10966" s="3" t="s">
        <v>240</v>
      </c>
      <c r="C10966" s="3" t="s">
        <v>155</v>
      </c>
      <c r="D10966" s="4">
        <v>7568.7681749455132</v>
      </c>
      <c r="E10966" t="str">
        <f t="shared" si="342"/>
        <v>Aug</v>
      </c>
      <c r="F10966" t="str">
        <f t="shared" si="343"/>
        <v>2023</v>
      </c>
    </row>
    <row r="10967" spans="1:6" x14ac:dyDescent="0.25">
      <c r="A10967" s="5" t="s">
        <v>250</v>
      </c>
      <c r="B10967" s="3" t="s">
        <v>240</v>
      </c>
      <c r="C10967" s="3" t="s">
        <v>156</v>
      </c>
      <c r="D10967" s="4">
        <v>7492.0648719192304</v>
      </c>
      <c r="E10967" t="str">
        <f t="shared" si="342"/>
        <v>Sep</v>
      </c>
      <c r="F10967" t="str">
        <f t="shared" si="343"/>
        <v>2023</v>
      </c>
    </row>
    <row r="10968" spans="1:6" x14ac:dyDescent="0.25">
      <c r="A10968" s="5" t="s">
        <v>250</v>
      </c>
      <c r="B10968" s="3" t="s">
        <v>240</v>
      </c>
      <c r="C10968" s="3" t="s">
        <v>157</v>
      </c>
      <c r="D10968" s="4">
        <v>7418.5632472971929</v>
      </c>
      <c r="E10968" t="str">
        <f t="shared" si="342"/>
        <v>Oct</v>
      </c>
      <c r="F10968" t="str">
        <f t="shared" si="343"/>
        <v>2023</v>
      </c>
    </row>
    <row r="10969" spans="1:6" x14ac:dyDescent="0.25">
      <c r="A10969" s="5" t="s">
        <v>250</v>
      </c>
      <c r="B10969" s="3" t="s">
        <v>240</v>
      </c>
      <c r="C10969" s="3" t="s">
        <v>158</v>
      </c>
      <c r="D10969" s="4">
        <v>7342.0111313172465</v>
      </c>
      <c r="E10969" t="str">
        <f t="shared" si="342"/>
        <v>Nov</v>
      </c>
      <c r="F10969" t="str">
        <f t="shared" si="343"/>
        <v>2023</v>
      </c>
    </row>
    <row r="10970" spans="1:6" x14ac:dyDescent="0.25">
      <c r="A10970" s="5" t="s">
        <v>250</v>
      </c>
      <c r="B10970" s="3" t="s">
        <v>240</v>
      </c>
      <c r="C10970" s="3" t="s">
        <v>159</v>
      </c>
      <c r="D10970" s="4">
        <v>7361.9024429347965</v>
      </c>
      <c r="E10970" t="str">
        <f t="shared" si="342"/>
        <v>Dec</v>
      </c>
      <c r="F10970" t="str">
        <f t="shared" si="343"/>
        <v>2023</v>
      </c>
    </row>
    <row r="10971" spans="1:6" x14ac:dyDescent="0.25">
      <c r="A10971" s="5" t="s">
        <v>250</v>
      </c>
      <c r="B10971" s="3" t="s">
        <v>240</v>
      </c>
      <c r="C10971" s="3" t="s">
        <v>160</v>
      </c>
      <c r="D10971" s="4">
        <v>7196.8265204758663</v>
      </c>
      <c r="E10971" t="str">
        <f t="shared" si="342"/>
        <v>Jan</v>
      </c>
      <c r="F10971" t="str">
        <f t="shared" si="343"/>
        <v>2024</v>
      </c>
    </row>
    <row r="10972" spans="1:6" x14ac:dyDescent="0.25">
      <c r="A10972" s="5" t="s">
        <v>250</v>
      </c>
      <c r="B10972" s="3" t="s">
        <v>240</v>
      </c>
      <c r="C10972" s="3" t="s">
        <v>161</v>
      </c>
      <c r="D10972" s="4">
        <v>7121.9067893696756</v>
      </c>
      <c r="E10972" t="str">
        <f t="shared" si="342"/>
        <v>Feb</v>
      </c>
      <c r="F10972" t="str">
        <f t="shared" si="343"/>
        <v>2024</v>
      </c>
    </row>
    <row r="10973" spans="1:6" x14ac:dyDescent="0.25">
      <c r="A10973" s="5" t="s">
        <v>250</v>
      </c>
      <c r="B10973" s="3" t="s">
        <v>240</v>
      </c>
      <c r="C10973" s="3" t="s">
        <v>162</v>
      </c>
      <c r="D10973" s="4">
        <v>7051.1454529465982</v>
      </c>
      <c r="E10973" t="str">
        <f t="shared" si="342"/>
        <v>Mar</v>
      </c>
      <c r="F10973" t="str">
        <f t="shared" si="343"/>
        <v>2024</v>
      </c>
    </row>
    <row r="10974" spans="1:6" x14ac:dyDescent="0.25">
      <c r="A10974" s="5" t="s">
        <v>250</v>
      </c>
      <c r="B10974" s="3" t="s">
        <v>240</v>
      </c>
      <c r="C10974" s="3" t="s">
        <v>163</v>
      </c>
      <c r="D10974" s="4">
        <v>6982.0004562597451</v>
      </c>
      <c r="E10974" t="str">
        <f t="shared" si="342"/>
        <v>Apr</v>
      </c>
      <c r="F10974" t="str">
        <f t="shared" si="343"/>
        <v>2024</v>
      </c>
    </row>
    <row r="10975" spans="1:6" x14ac:dyDescent="0.25">
      <c r="A10975" s="5" t="s">
        <v>250</v>
      </c>
      <c r="B10975" s="3" t="s">
        <v>240</v>
      </c>
      <c r="C10975" s="3" t="s">
        <v>164</v>
      </c>
      <c r="D10975" s="4">
        <v>6913.5511595728922</v>
      </c>
      <c r="E10975" t="str">
        <f t="shared" si="342"/>
        <v>May</v>
      </c>
      <c r="F10975" t="str">
        <f t="shared" si="343"/>
        <v>2024</v>
      </c>
    </row>
    <row r="10976" spans="1:6" x14ac:dyDescent="0.25">
      <c r="A10976" s="5" t="s">
        <v>250</v>
      </c>
      <c r="B10976" s="3" t="s">
        <v>240</v>
      </c>
      <c r="C10976" s="3" t="s">
        <v>165</v>
      </c>
      <c r="D10976" s="4">
        <v>6842.1873067382812</v>
      </c>
      <c r="E10976" t="str">
        <f t="shared" si="342"/>
        <v>Jun</v>
      </c>
      <c r="F10976" t="str">
        <f t="shared" si="343"/>
        <v>2024</v>
      </c>
    </row>
    <row r="10977" spans="1:6" x14ac:dyDescent="0.25">
      <c r="A10977" s="5" t="s">
        <v>250</v>
      </c>
      <c r="B10977" s="3" t="s">
        <v>240</v>
      </c>
      <c r="C10977" s="3" t="s">
        <v>166</v>
      </c>
      <c r="D10977" s="4">
        <v>6775.1178860298232</v>
      </c>
      <c r="E10977" t="str">
        <f t="shared" si="342"/>
        <v>Jul</v>
      </c>
      <c r="F10977" t="str">
        <f t="shared" si="343"/>
        <v>2024</v>
      </c>
    </row>
    <row r="10978" spans="1:6" x14ac:dyDescent="0.25">
      <c r="A10978" s="5" t="s">
        <v>250</v>
      </c>
      <c r="B10978" s="3" t="s">
        <v>240</v>
      </c>
      <c r="C10978" s="3" t="s">
        <v>167</v>
      </c>
      <c r="D10978" s="4">
        <v>6708.7248882265276</v>
      </c>
      <c r="E10978" t="str">
        <f t="shared" si="342"/>
        <v>Aug</v>
      </c>
      <c r="F10978" t="str">
        <f t="shared" si="343"/>
        <v>2024</v>
      </c>
    </row>
    <row r="10979" spans="1:6" x14ac:dyDescent="0.25">
      <c r="A10979" s="5" t="s">
        <v>250</v>
      </c>
      <c r="B10979" s="3" t="s">
        <v>240</v>
      </c>
      <c r="C10979" s="3" t="s">
        <v>168</v>
      </c>
      <c r="D10979" s="4">
        <v>6639.4576974087504</v>
      </c>
      <c r="E10979" t="str">
        <f t="shared" si="342"/>
        <v>Sep</v>
      </c>
      <c r="F10979" t="str">
        <f t="shared" si="343"/>
        <v>2024</v>
      </c>
    </row>
    <row r="10980" spans="1:6" x14ac:dyDescent="0.25">
      <c r="A10980" s="5" t="s">
        <v>250</v>
      </c>
      <c r="B10980" s="3" t="s">
        <v>240</v>
      </c>
      <c r="C10980" s="3" t="s">
        <v>169</v>
      </c>
      <c r="D10980" s="4">
        <v>6570.4911194119722</v>
      </c>
      <c r="E10980" t="str">
        <f t="shared" si="342"/>
        <v>Oct</v>
      </c>
      <c r="F10980" t="str">
        <f t="shared" si="343"/>
        <v>2024</v>
      </c>
    </row>
    <row r="10981" spans="1:6" x14ac:dyDescent="0.25">
      <c r="A10981" s="5" t="s">
        <v>250</v>
      </c>
      <c r="B10981" s="3" t="s">
        <v>240</v>
      </c>
      <c r="C10981" s="3" t="s">
        <v>170</v>
      </c>
      <c r="D10981" s="4">
        <v>6503.1326694227409</v>
      </c>
      <c r="E10981" t="str">
        <f t="shared" si="342"/>
        <v>Nov</v>
      </c>
      <c r="F10981" t="str">
        <f t="shared" si="343"/>
        <v>2024</v>
      </c>
    </row>
    <row r="10982" spans="1:6" x14ac:dyDescent="0.25">
      <c r="A10982" s="5" t="s">
        <v>250</v>
      </c>
      <c r="B10982" s="3" t="s">
        <v>240</v>
      </c>
      <c r="C10982" s="3" t="s">
        <v>171</v>
      </c>
      <c r="D10982" s="4">
        <v>6522.2000987681231</v>
      </c>
      <c r="E10982" t="str">
        <f t="shared" si="342"/>
        <v>Dec</v>
      </c>
      <c r="F10982" t="str">
        <f t="shared" si="343"/>
        <v>2024</v>
      </c>
    </row>
    <row r="10983" spans="1:6" x14ac:dyDescent="0.25">
      <c r="A10983" s="5" t="s">
        <v>250</v>
      </c>
      <c r="B10983" s="3" t="s">
        <v>240</v>
      </c>
      <c r="C10983" s="3" t="s">
        <v>172</v>
      </c>
      <c r="D10983" s="4">
        <v>6375.322550838624</v>
      </c>
      <c r="E10983" t="str">
        <f t="shared" si="342"/>
        <v>Jan</v>
      </c>
      <c r="F10983" t="str">
        <f t="shared" si="343"/>
        <v>2025</v>
      </c>
    </row>
    <row r="10984" spans="1:6" x14ac:dyDescent="0.25">
      <c r="A10984" s="5" t="s">
        <v>250</v>
      </c>
      <c r="B10984" s="3" t="s">
        <v>240</v>
      </c>
      <c r="C10984" s="3" t="s">
        <v>173</v>
      </c>
      <c r="D10984" s="4">
        <v>6312.8643809705127</v>
      </c>
      <c r="E10984" t="str">
        <f t="shared" si="342"/>
        <v>Feb</v>
      </c>
      <c r="F10984" t="str">
        <f t="shared" si="343"/>
        <v>2025</v>
      </c>
    </row>
    <row r="10985" spans="1:6" x14ac:dyDescent="0.25">
      <c r="A10985" s="5" t="s">
        <v>250</v>
      </c>
      <c r="B10985" s="3" t="s">
        <v>240</v>
      </c>
      <c r="C10985" s="3" t="s">
        <v>174</v>
      </c>
      <c r="D10985" s="4">
        <v>6251.0342111024011</v>
      </c>
      <c r="E10985" t="str">
        <f t="shared" si="342"/>
        <v>Mar</v>
      </c>
      <c r="F10985" t="str">
        <f t="shared" si="343"/>
        <v>2025</v>
      </c>
    </row>
    <row r="10986" spans="1:6" x14ac:dyDescent="0.25">
      <c r="A10986" s="5" t="s">
        <v>250</v>
      </c>
      <c r="B10986" s="3" t="s">
        <v>240</v>
      </c>
      <c r="C10986" s="3" t="s">
        <v>175</v>
      </c>
      <c r="D10986" s="4">
        <v>6181.9341741366097</v>
      </c>
      <c r="E10986" t="str">
        <f t="shared" si="342"/>
        <v>Apr</v>
      </c>
      <c r="F10986" t="str">
        <f t="shared" si="343"/>
        <v>2025</v>
      </c>
    </row>
    <row r="10987" spans="1:6" x14ac:dyDescent="0.25">
      <c r="A10987" s="5" t="s">
        <v>250</v>
      </c>
      <c r="B10987" s="3" t="s">
        <v>240</v>
      </c>
      <c r="C10987" s="3" t="s">
        <v>176</v>
      </c>
      <c r="D10987" s="4">
        <v>6116.2564111334123</v>
      </c>
      <c r="E10987" t="str">
        <f t="shared" si="342"/>
        <v>May</v>
      </c>
      <c r="F10987" t="str">
        <f t="shared" si="343"/>
        <v>2025</v>
      </c>
    </row>
    <row r="10988" spans="1:6" x14ac:dyDescent="0.25">
      <c r="A10988" s="5" t="s">
        <v>250</v>
      </c>
      <c r="B10988" s="3" t="s">
        <v>240</v>
      </c>
      <c r="C10988" s="3" t="s">
        <v>177</v>
      </c>
      <c r="D10988" s="4">
        <v>6050.3447860530832</v>
      </c>
      <c r="E10988" t="str">
        <f t="shared" si="342"/>
        <v>Jun</v>
      </c>
      <c r="F10988" t="str">
        <f t="shared" si="343"/>
        <v>2025</v>
      </c>
    </row>
    <row r="10989" spans="1:6" x14ac:dyDescent="0.25">
      <c r="A10989" s="5" t="s">
        <v>250</v>
      </c>
      <c r="B10989" s="3" t="s">
        <v>240</v>
      </c>
      <c r="C10989" s="3" t="s">
        <v>178</v>
      </c>
      <c r="D10989" s="4">
        <v>5987.8018852114437</v>
      </c>
      <c r="E10989" t="str">
        <f t="shared" si="342"/>
        <v>Jul</v>
      </c>
      <c r="F10989" t="str">
        <f t="shared" si="343"/>
        <v>2025</v>
      </c>
    </row>
    <row r="10990" spans="1:6" x14ac:dyDescent="0.25">
      <c r="A10990" s="5" t="s">
        <v>250</v>
      </c>
      <c r="B10990" s="3" t="s">
        <v>240</v>
      </c>
      <c r="C10990" s="3" t="s">
        <v>179</v>
      </c>
      <c r="D10990" s="4">
        <v>5911.1042703668918</v>
      </c>
      <c r="E10990" t="str">
        <f t="shared" si="342"/>
        <v>Aug</v>
      </c>
      <c r="F10990" t="str">
        <f t="shared" si="343"/>
        <v>2025</v>
      </c>
    </row>
    <row r="10991" spans="1:6" x14ac:dyDescent="0.25">
      <c r="A10991" s="5" t="s">
        <v>250</v>
      </c>
      <c r="B10991" s="3" t="s">
        <v>240</v>
      </c>
      <c r="C10991" s="3" t="s">
        <v>180</v>
      </c>
      <c r="D10991" s="4">
        <v>5844.9037602077842</v>
      </c>
      <c r="E10991" t="str">
        <f t="shared" si="342"/>
        <v>Sep</v>
      </c>
      <c r="F10991" t="str">
        <f t="shared" si="343"/>
        <v>2025</v>
      </c>
    </row>
    <row r="10992" spans="1:6" x14ac:dyDescent="0.25">
      <c r="A10992" s="5" t="s">
        <v>250</v>
      </c>
      <c r="B10992" s="3" t="s">
        <v>240</v>
      </c>
      <c r="C10992" s="3" t="s">
        <v>181</v>
      </c>
      <c r="D10992" s="4">
        <v>5785.5549175779397</v>
      </c>
      <c r="E10992" t="str">
        <f t="shared" si="342"/>
        <v>Oct</v>
      </c>
      <c r="F10992" t="str">
        <f t="shared" si="343"/>
        <v>2025</v>
      </c>
    </row>
    <row r="10993" spans="1:6" x14ac:dyDescent="0.25">
      <c r="A10993" s="5" t="s">
        <v>250</v>
      </c>
      <c r="B10993" s="3" t="s">
        <v>240</v>
      </c>
      <c r="C10993" s="3" t="s">
        <v>182</v>
      </c>
      <c r="D10993" s="4">
        <v>5726.9226073611126</v>
      </c>
      <c r="E10993" t="str">
        <f t="shared" si="342"/>
        <v>Nov</v>
      </c>
      <c r="F10993" t="str">
        <f t="shared" si="343"/>
        <v>2025</v>
      </c>
    </row>
    <row r="10994" spans="1:6" x14ac:dyDescent="0.25">
      <c r="A10994" s="5" t="s">
        <v>250</v>
      </c>
      <c r="B10994" s="3" t="s">
        <v>240</v>
      </c>
      <c r="C10994" s="3" t="s">
        <v>183</v>
      </c>
      <c r="D10994" s="4">
        <v>5729.4688705994849</v>
      </c>
      <c r="E10994" t="str">
        <f t="shared" si="342"/>
        <v>Dec</v>
      </c>
      <c r="F10994" t="str">
        <f t="shared" si="343"/>
        <v>2025</v>
      </c>
    </row>
    <row r="10995" spans="1:6" x14ac:dyDescent="0.25">
      <c r="A10995" s="5" t="s">
        <v>250</v>
      </c>
      <c r="B10995" s="3" t="s">
        <v>240</v>
      </c>
      <c r="C10995" s="3" t="s">
        <v>184</v>
      </c>
      <c r="D10995" s="4">
        <v>5611.7485646106661</v>
      </c>
      <c r="E10995" t="str">
        <f t="shared" si="342"/>
        <v>Jan</v>
      </c>
      <c r="F10995" t="str">
        <f t="shared" si="343"/>
        <v>2026</v>
      </c>
    </row>
    <row r="10996" spans="1:6" x14ac:dyDescent="0.25">
      <c r="A10996" s="5" t="s">
        <v>250</v>
      </c>
      <c r="B10996" s="3" t="s">
        <v>240</v>
      </c>
      <c r="C10996" s="3" t="s">
        <v>185</v>
      </c>
      <c r="D10996" s="4">
        <v>5556.0583075635532</v>
      </c>
      <c r="E10996" t="str">
        <f t="shared" si="342"/>
        <v>Feb</v>
      </c>
      <c r="F10996" t="str">
        <f t="shared" si="343"/>
        <v>2026</v>
      </c>
    </row>
    <row r="10997" spans="1:6" x14ac:dyDescent="0.25">
      <c r="A10997" s="5" t="s">
        <v>250</v>
      </c>
      <c r="B10997" s="3" t="s">
        <v>240</v>
      </c>
      <c r="C10997" s="3" t="s">
        <v>186</v>
      </c>
      <c r="D10997" s="4">
        <v>5496.4423741882965</v>
      </c>
      <c r="E10997" t="str">
        <f t="shared" si="342"/>
        <v>Mar</v>
      </c>
      <c r="F10997" t="str">
        <f t="shared" si="343"/>
        <v>2026</v>
      </c>
    </row>
    <row r="10998" spans="1:6" x14ac:dyDescent="0.25">
      <c r="A10998" s="5" t="s">
        <v>250</v>
      </c>
      <c r="B10998" s="3" t="s">
        <v>240</v>
      </c>
      <c r="C10998" s="3" t="s">
        <v>187</v>
      </c>
      <c r="D10998" s="4">
        <v>5432.2246543766105</v>
      </c>
      <c r="E10998" t="str">
        <f t="shared" si="342"/>
        <v>Apr</v>
      </c>
      <c r="F10998" t="str">
        <f t="shared" si="343"/>
        <v>2026</v>
      </c>
    </row>
    <row r="10999" spans="1:6" x14ac:dyDescent="0.25">
      <c r="A10999" s="5" t="s">
        <v>250</v>
      </c>
      <c r="B10999" s="3" t="s">
        <v>240</v>
      </c>
      <c r="C10999" s="3" t="s">
        <v>189</v>
      </c>
      <c r="D10999" s="4">
        <v>5376.7003759844247</v>
      </c>
      <c r="E10999" t="str">
        <f t="shared" si="342"/>
        <v>May</v>
      </c>
      <c r="F10999" t="str">
        <f t="shared" si="343"/>
        <v>2026</v>
      </c>
    </row>
    <row r="11000" spans="1:6" x14ac:dyDescent="0.25">
      <c r="A11000" s="5" t="s">
        <v>250</v>
      </c>
      <c r="B11000" s="3" t="s">
        <v>240</v>
      </c>
      <c r="C11000" s="3" t="s">
        <v>191</v>
      </c>
      <c r="D11000" s="4">
        <v>5321.9790635347126</v>
      </c>
      <c r="E11000" t="str">
        <f t="shared" si="342"/>
        <v>Jun</v>
      </c>
      <c r="F11000" t="str">
        <f t="shared" si="343"/>
        <v>2026</v>
      </c>
    </row>
    <row r="11001" spans="1:6" x14ac:dyDescent="0.25">
      <c r="A11001" s="5" t="s">
        <v>250</v>
      </c>
      <c r="B11001" s="3" t="s">
        <v>240</v>
      </c>
      <c r="C11001" s="3" t="s">
        <v>192</v>
      </c>
      <c r="D11001" s="4">
        <v>5269.5304238467306</v>
      </c>
      <c r="E11001" t="str">
        <f t="shared" si="342"/>
        <v>Jul</v>
      </c>
      <c r="F11001" t="str">
        <f t="shared" si="343"/>
        <v>2026</v>
      </c>
    </row>
    <row r="11002" spans="1:6" x14ac:dyDescent="0.25">
      <c r="A11002" s="5" t="s">
        <v>250</v>
      </c>
      <c r="B11002" s="3" t="s">
        <v>240</v>
      </c>
      <c r="C11002" s="3" t="s">
        <v>193</v>
      </c>
      <c r="D11002" s="4">
        <v>5217.6102456113304</v>
      </c>
      <c r="E11002" t="str">
        <f t="shared" si="342"/>
        <v>Aug</v>
      </c>
      <c r="F11002" t="str">
        <f t="shared" si="343"/>
        <v>2026</v>
      </c>
    </row>
    <row r="11003" spans="1:6" x14ac:dyDescent="0.25">
      <c r="A11003" s="5" t="s">
        <v>250</v>
      </c>
      <c r="B11003" s="3" t="s">
        <v>240</v>
      </c>
      <c r="C11003" s="3" t="s">
        <v>194</v>
      </c>
      <c r="D11003" s="4">
        <v>5166.2133288285113</v>
      </c>
      <c r="E11003" t="str">
        <f t="shared" si="342"/>
        <v>Sep</v>
      </c>
      <c r="F11003" t="str">
        <f t="shared" si="343"/>
        <v>2026</v>
      </c>
    </row>
    <row r="11004" spans="1:6" x14ac:dyDescent="0.25">
      <c r="A11004" s="5" t="s">
        <v>250</v>
      </c>
      <c r="B11004" s="3" t="s">
        <v>240</v>
      </c>
      <c r="C11004" s="3" t="s">
        <v>195</v>
      </c>
      <c r="D11004" s="4">
        <v>5115.3334120456921</v>
      </c>
      <c r="E11004" t="str">
        <f t="shared" si="342"/>
        <v>Oct</v>
      </c>
      <c r="F11004" t="str">
        <f t="shared" si="343"/>
        <v>2026</v>
      </c>
    </row>
    <row r="11005" spans="1:6" x14ac:dyDescent="0.25">
      <c r="A11005" s="5" t="s">
        <v>250</v>
      </c>
      <c r="B11005" s="3" t="s">
        <v>240</v>
      </c>
      <c r="C11005" s="3" t="s">
        <v>196</v>
      </c>
      <c r="D11005" s="4">
        <v>5063.8903024413567</v>
      </c>
      <c r="E11005" t="str">
        <f t="shared" si="342"/>
        <v>Nov</v>
      </c>
      <c r="F11005" t="str">
        <f t="shared" si="343"/>
        <v>2026</v>
      </c>
    </row>
    <row r="11006" spans="1:6" x14ac:dyDescent="0.25">
      <c r="A11006" s="5" t="s">
        <v>250</v>
      </c>
      <c r="B11006" s="3" t="s">
        <v>240</v>
      </c>
      <c r="C11006" s="3" t="s">
        <v>197</v>
      </c>
      <c r="D11006" s="4">
        <v>5066.3075584624794</v>
      </c>
      <c r="E11006" t="str">
        <f t="shared" si="342"/>
        <v>Dec</v>
      </c>
      <c r="F11006" t="str">
        <f t="shared" si="343"/>
        <v>2026</v>
      </c>
    </row>
    <row r="11007" spans="1:6" x14ac:dyDescent="0.25">
      <c r="A11007" s="5" t="s">
        <v>250</v>
      </c>
      <c r="B11007" s="3" t="s">
        <v>240</v>
      </c>
      <c r="C11007" s="3" t="s">
        <v>198</v>
      </c>
      <c r="D11007" s="4">
        <v>4964.6763219489494</v>
      </c>
      <c r="E11007" t="str">
        <f t="shared" si="342"/>
        <v>Jan</v>
      </c>
      <c r="F11007" t="str">
        <f t="shared" si="343"/>
        <v>2027</v>
      </c>
    </row>
    <row r="11008" spans="1:6" x14ac:dyDescent="0.25">
      <c r="A11008" s="5" t="s">
        <v>250</v>
      </c>
      <c r="B11008" s="3" t="s">
        <v>240</v>
      </c>
      <c r="C11008" s="3" t="s">
        <v>199</v>
      </c>
      <c r="D11008" s="4">
        <v>4915.8174738816197</v>
      </c>
      <c r="E11008" t="str">
        <f t="shared" si="342"/>
        <v>Feb</v>
      </c>
      <c r="F11008" t="str">
        <f t="shared" si="343"/>
        <v>2027</v>
      </c>
    </row>
    <row r="11009" spans="1:6" x14ac:dyDescent="0.25">
      <c r="A11009" s="5" t="s">
        <v>250</v>
      </c>
      <c r="B11009" s="3" t="s">
        <v>240</v>
      </c>
      <c r="C11009" s="3" t="s">
        <v>200</v>
      </c>
      <c r="D11009" s="4">
        <v>4867.4501258142882</v>
      </c>
      <c r="E11009" t="str">
        <f t="shared" si="342"/>
        <v>Mar</v>
      </c>
      <c r="F11009" t="str">
        <f t="shared" si="343"/>
        <v>2027</v>
      </c>
    </row>
    <row r="11010" spans="1:6" x14ac:dyDescent="0.25">
      <c r="A11010" s="5" t="s">
        <v>250</v>
      </c>
      <c r="B11010" s="3" t="s">
        <v>241</v>
      </c>
      <c r="C11010" s="3" t="s">
        <v>20</v>
      </c>
      <c r="D11010" s="4">
        <v>689691.19773451413</v>
      </c>
      <c r="E11010" t="str">
        <f t="shared" si="342"/>
        <v>May</v>
      </c>
      <c r="F11010" t="str">
        <f t="shared" si="343"/>
        <v>2012</v>
      </c>
    </row>
    <row r="11011" spans="1:6" x14ac:dyDescent="0.25">
      <c r="A11011" s="5" t="s">
        <v>250</v>
      </c>
      <c r="B11011" s="3" t="s">
        <v>241</v>
      </c>
      <c r="C11011" s="3" t="s">
        <v>21</v>
      </c>
      <c r="D11011" s="4">
        <v>1348585.9959701279</v>
      </c>
      <c r="E11011" t="str">
        <f t="shared" ref="E11011:E11074" si="344">MID(C11011,1,3)</f>
        <v>Jun</v>
      </c>
      <c r="F11011" t="str">
        <f t="shared" ref="F11011:F11074" si="345">MID(C11011,5,4)</f>
        <v>2012</v>
      </c>
    </row>
    <row r="11012" spans="1:6" x14ac:dyDescent="0.25">
      <c r="A11012" s="5" t="s">
        <v>250</v>
      </c>
      <c r="B11012" s="3" t="s">
        <v>241</v>
      </c>
      <c r="C11012" s="3" t="s">
        <v>22</v>
      </c>
      <c r="D11012" s="4">
        <v>1092574.027754605</v>
      </c>
      <c r="E11012" t="str">
        <f t="shared" si="344"/>
        <v>Jul</v>
      </c>
      <c r="F11012" t="str">
        <f t="shared" si="345"/>
        <v>2012</v>
      </c>
    </row>
    <row r="11013" spans="1:6" x14ac:dyDescent="0.25">
      <c r="A11013" s="5" t="s">
        <v>250</v>
      </c>
      <c r="B11013" s="3" t="s">
        <v>241</v>
      </c>
      <c r="C11013" s="3" t="s">
        <v>23</v>
      </c>
      <c r="D11013" s="4">
        <v>938007.41617599875</v>
      </c>
      <c r="E11013" t="str">
        <f t="shared" si="344"/>
        <v>Aug</v>
      </c>
      <c r="F11013" t="str">
        <f t="shared" si="345"/>
        <v>2012</v>
      </c>
    </row>
    <row r="11014" spans="1:6" x14ac:dyDescent="0.25">
      <c r="A11014" s="5" t="s">
        <v>250</v>
      </c>
      <c r="B11014" s="3" t="s">
        <v>241</v>
      </c>
      <c r="C11014" s="3" t="s">
        <v>24</v>
      </c>
      <c r="D11014" s="4">
        <v>839767.18430849968</v>
      </c>
      <c r="E11014" t="str">
        <f t="shared" si="344"/>
        <v>Sep</v>
      </c>
      <c r="F11014" t="str">
        <f t="shared" si="345"/>
        <v>2012</v>
      </c>
    </row>
    <row r="11015" spans="1:6" x14ac:dyDescent="0.25">
      <c r="A11015" s="5" t="s">
        <v>250</v>
      </c>
      <c r="B11015" s="3" t="s">
        <v>241</v>
      </c>
      <c r="C11015" s="3" t="s">
        <v>25</v>
      </c>
      <c r="D11015" s="4">
        <v>823517.10989389312</v>
      </c>
      <c r="E11015" t="str">
        <f t="shared" si="344"/>
        <v>Oct</v>
      </c>
      <c r="F11015" t="str">
        <f t="shared" si="345"/>
        <v>2012</v>
      </c>
    </row>
    <row r="11016" spans="1:6" x14ac:dyDescent="0.25">
      <c r="A11016" s="5" t="s">
        <v>250</v>
      </c>
      <c r="B11016" s="3" t="s">
        <v>241</v>
      </c>
      <c r="C11016" s="3" t="s">
        <v>26</v>
      </c>
      <c r="D11016" s="4">
        <v>754709.5295922081</v>
      </c>
      <c r="E11016" t="str">
        <f t="shared" si="344"/>
        <v>Nov</v>
      </c>
      <c r="F11016" t="str">
        <f t="shared" si="345"/>
        <v>2012</v>
      </c>
    </row>
    <row r="11017" spans="1:6" x14ac:dyDescent="0.25">
      <c r="A11017" s="5" t="s">
        <v>250</v>
      </c>
      <c r="B11017" s="3" t="s">
        <v>241</v>
      </c>
      <c r="C11017" s="3" t="s">
        <v>27</v>
      </c>
      <c r="D11017" s="4">
        <v>759455.03213285236</v>
      </c>
      <c r="E11017" t="str">
        <f t="shared" si="344"/>
        <v>Dec</v>
      </c>
      <c r="F11017" t="str">
        <f t="shared" si="345"/>
        <v>2012</v>
      </c>
    </row>
    <row r="11018" spans="1:6" x14ac:dyDescent="0.25">
      <c r="A11018" s="5" t="s">
        <v>250</v>
      </c>
      <c r="B11018" s="3" t="s">
        <v>241</v>
      </c>
      <c r="C11018" s="3" t="s">
        <v>28</v>
      </c>
      <c r="D11018" s="4">
        <v>802774.62986929179</v>
      </c>
      <c r="E11018" t="str">
        <f t="shared" si="344"/>
        <v>Jan</v>
      </c>
      <c r="F11018" t="str">
        <f t="shared" si="345"/>
        <v>2013</v>
      </c>
    </row>
    <row r="11019" spans="1:6" x14ac:dyDescent="0.25">
      <c r="A11019" s="5" t="s">
        <v>250</v>
      </c>
      <c r="B11019" s="3" t="s">
        <v>241</v>
      </c>
      <c r="C11019" s="3" t="s">
        <v>29</v>
      </c>
      <c r="D11019" s="4">
        <v>810381.2588224787</v>
      </c>
      <c r="E11019" t="str">
        <f t="shared" si="344"/>
        <v>Feb</v>
      </c>
      <c r="F11019" t="str">
        <f t="shared" si="345"/>
        <v>2013</v>
      </c>
    </row>
    <row r="11020" spans="1:6" x14ac:dyDescent="0.25">
      <c r="A11020" s="5" t="s">
        <v>250</v>
      </c>
      <c r="B11020" s="3" t="s">
        <v>241</v>
      </c>
      <c r="C11020" s="3" t="s">
        <v>30</v>
      </c>
      <c r="D11020" s="4">
        <v>906242.21517108963</v>
      </c>
      <c r="E11020" t="str">
        <f t="shared" si="344"/>
        <v>Mar</v>
      </c>
      <c r="F11020" t="str">
        <f t="shared" si="345"/>
        <v>2013</v>
      </c>
    </row>
    <row r="11021" spans="1:6" x14ac:dyDescent="0.25">
      <c r="A11021" s="5" t="s">
        <v>250</v>
      </c>
      <c r="B11021" s="3" t="s">
        <v>241</v>
      </c>
      <c r="C11021" s="3" t="s">
        <v>31</v>
      </c>
      <c r="D11021" s="4">
        <v>911184.91506050853</v>
      </c>
      <c r="E11021" t="str">
        <f t="shared" si="344"/>
        <v>Apr</v>
      </c>
      <c r="F11021" t="str">
        <f t="shared" si="345"/>
        <v>2013</v>
      </c>
    </row>
    <row r="11022" spans="1:6" x14ac:dyDescent="0.25">
      <c r="A11022" s="5" t="s">
        <v>250</v>
      </c>
      <c r="B11022" s="3" t="s">
        <v>241</v>
      </c>
      <c r="C11022" s="3" t="s">
        <v>32</v>
      </c>
      <c r="D11022" s="4">
        <v>996998.53741844883</v>
      </c>
      <c r="E11022" t="str">
        <f t="shared" si="344"/>
        <v>May</v>
      </c>
      <c r="F11022" t="str">
        <f t="shared" si="345"/>
        <v>2013</v>
      </c>
    </row>
    <row r="11023" spans="1:6" x14ac:dyDescent="0.25">
      <c r="A11023" s="5" t="s">
        <v>250</v>
      </c>
      <c r="B11023" s="3" t="s">
        <v>241</v>
      </c>
      <c r="C11023" s="3" t="s">
        <v>33</v>
      </c>
      <c r="D11023" s="4">
        <v>1063590.638429709</v>
      </c>
      <c r="E11023" t="str">
        <f t="shared" si="344"/>
        <v>Jun</v>
      </c>
      <c r="F11023" t="str">
        <f t="shared" si="345"/>
        <v>2013</v>
      </c>
    </row>
    <row r="11024" spans="1:6" x14ac:dyDescent="0.25">
      <c r="A11024" s="5" t="s">
        <v>250</v>
      </c>
      <c r="B11024" s="3" t="s">
        <v>241</v>
      </c>
      <c r="C11024" s="3" t="s">
        <v>34</v>
      </c>
      <c r="D11024" s="4">
        <v>968329.38467914157</v>
      </c>
      <c r="E11024" t="str">
        <f t="shared" si="344"/>
        <v>Jul</v>
      </c>
      <c r="F11024" t="str">
        <f t="shared" si="345"/>
        <v>2013</v>
      </c>
    </row>
    <row r="11025" spans="1:6" x14ac:dyDescent="0.25">
      <c r="A11025" s="5" t="s">
        <v>250</v>
      </c>
      <c r="B11025" s="3" t="s">
        <v>241</v>
      </c>
      <c r="C11025" s="3" t="s">
        <v>35</v>
      </c>
      <c r="D11025" s="4">
        <v>1011844.4435114107</v>
      </c>
      <c r="E11025" t="str">
        <f t="shared" si="344"/>
        <v>Aug</v>
      </c>
      <c r="F11025" t="str">
        <f t="shared" si="345"/>
        <v>2013</v>
      </c>
    </row>
    <row r="11026" spans="1:6" x14ac:dyDescent="0.25">
      <c r="A11026" s="5" t="s">
        <v>250</v>
      </c>
      <c r="B11026" s="3" t="s">
        <v>241</v>
      </c>
      <c r="C11026" s="3" t="s">
        <v>36</v>
      </c>
      <c r="D11026" s="4">
        <v>912110.58550012764</v>
      </c>
      <c r="E11026" t="str">
        <f t="shared" si="344"/>
        <v>Sep</v>
      </c>
      <c r="F11026" t="str">
        <f t="shared" si="345"/>
        <v>2013</v>
      </c>
    </row>
    <row r="11027" spans="1:6" x14ac:dyDescent="0.25">
      <c r="A11027" s="5" t="s">
        <v>250</v>
      </c>
      <c r="B11027" s="3" t="s">
        <v>241</v>
      </c>
      <c r="C11027" s="3" t="s">
        <v>37</v>
      </c>
      <c r="D11027" s="4">
        <v>657317.70151946717</v>
      </c>
      <c r="E11027" t="str">
        <f t="shared" si="344"/>
        <v>Oct</v>
      </c>
      <c r="F11027" t="str">
        <f t="shared" si="345"/>
        <v>2013</v>
      </c>
    </row>
    <row r="11028" spans="1:6" x14ac:dyDescent="0.25">
      <c r="A11028" s="5" t="s">
        <v>250</v>
      </c>
      <c r="B11028" s="3" t="s">
        <v>241</v>
      </c>
      <c r="C11028" s="3" t="s">
        <v>38</v>
      </c>
      <c r="D11028" s="4">
        <v>540584.92533286696</v>
      </c>
      <c r="E11028" t="str">
        <f t="shared" si="344"/>
        <v>Nov</v>
      </c>
      <c r="F11028" t="str">
        <f t="shared" si="345"/>
        <v>2013</v>
      </c>
    </row>
    <row r="11029" spans="1:6" x14ac:dyDescent="0.25">
      <c r="A11029" s="5" t="s">
        <v>250</v>
      </c>
      <c r="B11029" s="3" t="s">
        <v>241</v>
      </c>
      <c r="C11029" s="3" t="s">
        <v>39</v>
      </c>
      <c r="D11029" s="4">
        <v>528150.09939624148</v>
      </c>
      <c r="E11029" t="str">
        <f t="shared" si="344"/>
        <v>Dec</v>
      </c>
      <c r="F11029" t="str">
        <f t="shared" si="345"/>
        <v>2013</v>
      </c>
    </row>
    <row r="11030" spans="1:6" x14ac:dyDescent="0.25">
      <c r="A11030" s="5" t="s">
        <v>250</v>
      </c>
      <c r="B11030" s="3" t="s">
        <v>241</v>
      </c>
      <c r="C11030" s="3" t="s">
        <v>40</v>
      </c>
      <c r="D11030" s="4">
        <v>508257.00177124981</v>
      </c>
      <c r="E11030" t="str">
        <f t="shared" si="344"/>
        <v>Jan</v>
      </c>
      <c r="F11030" t="str">
        <f t="shared" si="345"/>
        <v>2014</v>
      </c>
    </row>
    <row r="11031" spans="1:6" x14ac:dyDescent="0.25">
      <c r="A11031" s="5" t="s">
        <v>250</v>
      </c>
      <c r="B11031" s="3" t="s">
        <v>241</v>
      </c>
      <c r="C11031" s="3" t="s">
        <v>41</v>
      </c>
      <c r="D11031" s="4">
        <v>385024.44934270909</v>
      </c>
      <c r="E11031" t="str">
        <f t="shared" si="344"/>
        <v>Feb</v>
      </c>
      <c r="F11031" t="str">
        <f t="shared" si="345"/>
        <v>2014</v>
      </c>
    </row>
    <row r="11032" spans="1:6" x14ac:dyDescent="0.25">
      <c r="A11032" s="5" t="s">
        <v>250</v>
      </c>
      <c r="B11032" s="3" t="s">
        <v>241</v>
      </c>
      <c r="C11032" s="3" t="s">
        <v>42</v>
      </c>
      <c r="D11032" s="4">
        <v>381978.26773528935</v>
      </c>
      <c r="E11032" t="str">
        <f t="shared" si="344"/>
        <v>Mar</v>
      </c>
      <c r="F11032" t="str">
        <f t="shared" si="345"/>
        <v>2014</v>
      </c>
    </row>
    <row r="11033" spans="1:6" x14ac:dyDescent="0.25">
      <c r="A11033" s="5" t="s">
        <v>250</v>
      </c>
      <c r="B11033" s="3" t="s">
        <v>241</v>
      </c>
      <c r="C11033" s="3" t="s">
        <v>43</v>
      </c>
      <c r="D11033" s="4">
        <v>350303.5832730718</v>
      </c>
      <c r="E11033" t="str">
        <f t="shared" si="344"/>
        <v>Apr</v>
      </c>
      <c r="F11033" t="str">
        <f t="shared" si="345"/>
        <v>2014</v>
      </c>
    </row>
    <row r="11034" spans="1:6" x14ac:dyDescent="0.25">
      <c r="A11034" s="5" t="s">
        <v>250</v>
      </c>
      <c r="B11034" s="3" t="s">
        <v>241</v>
      </c>
      <c r="C11034" s="3" t="s">
        <v>44</v>
      </c>
      <c r="D11034" s="4">
        <v>339429.87399252609</v>
      </c>
      <c r="E11034" t="str">
        <f t="shared" si="344"/>
        <v>May</v>
      </c>
      <c r="F11034" t="str">
        <f t="shared" si="345"/>
        <v>2014</v>
      </c>
    </row>
    <row r="11035" spans="1:6" x14ac:dyDescent="0.25">
      <c r="A11035" s="5" t="s">
        <v>250</v>
      </c>
      <c r="B11035" s="3" t="s">
        <v>241</v>
      </c>
      <c r="C11035" s="3" t="s">
        <v>45</v>
      </c>
      <c r="D11035" s="4">
        <v>378155.95603884722</v>
      </c>
      <c r="E11035" t="str">
        <f t="shared" si="344"/>
        <v>Jun</v>
      </c>
      <c r="F11035" t="str">
        <f t="shared" si="345"/>
        <v>2014</v>
      </c>
    </row>
    <row r="11036" spans="1:6" x14ac:dyDescent="0.25">
      <c r="A11036" s="5" t="s">
        <v>250</v>
      </c>
      <c r="B11036" s="3" t="s">
        <v>241</v>
      </c>
      <c r="C11036" s="3" t="s">
        <v>46</v>
      </c>
      <c r="D11036" s="4">
        <v>324769.61187965341</v>
      </c>
      <c r="E11036" t="str">
        <f t="shared" si="344"/>
        <v>Jul</v>
      </c>
      <c r="F11036" t="str">
        <f t="shared" si="345"/>
        <v>2014</v>
      </c>
    </row>
    <row r="11037" spans="1:6" x14ac:dyDescent="0.25">
      <c r="A11037" s="5" t="s">
        <v>250</v>
      </c>
      <c r="B11037" s="3" t="s">
        <v>241</v>
      </c>
      <c r="C11037" s="3" t="s">
        <v>47</v>
      </c>
      <c r="D11037" s="4">
        <v>363728.38061815692</v>
      </c>
      <c r="E11037" t="str">
        <f t="shared" si="344"/>
        <v>Aug</v>
      </c>
      <c r="F11037" t="str">
        <f t="shared" si="345"/>
        <v>2014</v>
      </c>
    </row>
    <row r="11038" spans="1:6" x14ac:dyDescent="0.25">
      <c r="A11038" s="5" t="s">
        <v>250</v>
      </c>
      <c r="B11038" s="3" t="s">
        <v>241</v>
      </c>
      <c r="C11038" s="3" t="s">
        <v>48</v>
      </c>
      <c r="D11038" s="4">
        <v>334867.37679844932</v>
      </c>
      <c r="E11038" t="str">
        <f t="shared" si="344"/>
        <v>Sep</v>
      </c>
      <c r="F11038" t="str">
        <f t="shared" si="345"/>
        <v>2014</v>
      </c>
    </row>
    <row r="11039" spans="1:6" x14ac:dyDescent="0.25">
      <c r="A11039" s="5" t="s">
        <v>250</v>
      </c>
      <c r="B11039" s="3" t="s">
        <v>241</v>
      </c>
      <c r="C11039" s="3" t="s">
        <v>49</v>
      </c>
      <c r="D11039" s="4">
        <v>330317.13445618824</v>
      </c>
      <c r="E11039" t="str">
        <f t="shared" si="344"/>
        <v>Oct</v>
      </c>
      <c r="F11039" t="str">
        <f t="shared" si="345"/>
        <v>2014</v>
      </c>
    </row>
    <row r="11040" spans="1:6" x14ac:dyDescent="0.25">
      <c r="A11040" s="5" t="s">
        <v>250</v>
      </c>
      <c r="B11040" s="3" t="s">
        <v>241</v>
      </c>
      <c r="C11040" s="3" t="s">
        <v>50</v>
      </c>
      <c r="D11040" s="4">
        <v>332795.9660440202</v>
      </c>
      <c r="E11040" t="str">
        <f t="shared" si="344"/>
        <v>Nov</v>
      </c>
      <c r="F11040" t="str">
        <f t="shared" si="345"/>
        <v>2014</v>
      </c>
    </row>
    <row r="11041" spans="1:6" x14ac:dyDescent="0.25">
      <c r="A11041" s="5" t="s">
        <v>250</v>
      </c>
      <c r="B11041" s="3" t="s">
        <v>241</v>
      </c>
      <c r="C11041" s="3" t="s">
        <v>51</v>
      </c>
      <c r="D11041" s="4">
        <v>332986.48517387902</v>
      </c>
      <c r="E11041" t="str">
        <f t="shared" si="344"/>
        <v>Dec</v>
      </c>
      <c r="F11041" t="str">
        <f t="shared" si="345"/>
        <v>2014</v>
      </c>
    </row>
    <row r="11042" spans="1:6" x14ac:dyDescent="0.25">
      <c r="A11042" s="5" t="s">
        <v>250</v>
      </c>
      <c r="B11042" s="3" t="s">
        <v>241</v>
      </c>
      <c r="C11042" s="3" t="s">
        <v>52</v>
      </c>
      <c r="D11042" s="4">
        <v>322002.77518167777</v>
      </c>
      <c r="E11042" t="str">
        <f t="shared" si="344"/>
        <v>Jan</v>
      </c>
      <c r="F11042" t="str">
        <f t="shared" si="345"/>
        <v>2015</v>
      </c>
    </row>
    <row r="11043" spans="1:6" x14ac:dyDescent="0.25">
      <c r="A11043" s="5" t="s">
        <v>250</v>
      </c>
      <c r="B11043" s="3" t="s">
        <v>241</v>
      </c>
      <c r="C11043" s="3" t="s">
        <v>53</v>
      </c>
      <c r="D11043" s="4">
        <v>287207.60952896375</v>
      </c>
      <c r="E11043" t="str">
        <f t="shared" si="344"/>
        <v>Feb</v>
      </c>
      <c r="F11043" t="str">
        <f t="shared" si="345"/>
        <v>2015</v>
      </c>
    </row>
    <row r="11044" spans="1:6" x14ac:dyDescent="0.25">
      <c r="A11044" s="5" t="s">
        <v>250</v>
      </c>
      <c r="B11044" s="3" t="s">
        <v>241</v>
      </c>
      <c r="C11044" s="3" t="s">
        <v>54</v>
      </c>
      <c r="D11044" s="4">
        <v>294063.37427847576</v>
      </c>
      <c r="E11044" t="str">
        <f t="shared" si="344"/>
        <v>Mar</v>
      </c>
      <c r="F11044" t="str">
        <f t="shared" si="345"/>
        <v>2015</v>
      </c>
    </row>
    <row r="11045" spans="1:6" x14ac:dyDescent="0.25">
      <c r="A11045" s="5" t="s">
        <v>250</v>
      </c>
      <c r="B11045" s="3" t="s">
        <v>241</v>
      </c>
      <c r="C11045" s="3" t="s">
        <v>55</v>
      </c>
      <c r="D11045" s="4">
        <v>271623.81902706338</v>
      </c>
      <c r="E11045" t="str">
        <f t="shared" si="344"/>
        <v>Apr</v>
      </c>
      <c r="F11045" t="str">
        <f t="shared" si="345"/>
        <v>2015</v>
      </c>
    </row>
    <row r="11046" spans="1:6" x14ac:dyDescent="0.25">
      <c r="A11046" s="5" t="s">
        <v>250</v>
      </c>
      <c r="B11046" s="3" t="s">
        <v>241</v>
      </c>
      <c r="C11046" s="3" t="s">
        <v>56</v>
      </c>
      <c r="D11046" s="4">
        <v>273731.94231602299</v>
      </c>
      <c r="E11046" t="str">
        <f t="shared" si="344"/>
        <v>May</v>
      </c>
      <c r="F11046" t="str">
        <f t="shared" si="345"/>
        <v>2015</v>
      </c>
    </row>
    <row r="11047" spans="1:6" x14ac:dyDescent="0.25">
      <c r="A11047" s="5" t="s">
        <v>250</v>
      </c>
      <c r="B11047" s="3" t="s">
        <v>241</v>
      </c>
      <c r="C11047" s="3" t="s">
        <v>57</v>
      </c>
      <c r="D11047" s="4">
        <v>318776.87983217003</v>
      </c>
      <c r="E11047" t="str">
        <f t="shared" si="344"/>
        <v>Jun</v>
      </c>
      <c r="F11047" t="str">
        <f t="shared" si="345"/>
        <v>2015</v>
      </c>
    </row>
    <row r="11048" spans="1:6" x14ac:dyDescent="0.25">
      <c r="A11048" s="5" t="s">
        <v>250</v>
      </c>
      <c r="B11048" s="3" t="s">
        <v>241</v>
      </c>
      <c r="C11048" s="3" t="s">
        <v>58</v>
      </c>
      <c r="D11048" s="4">
        <v>280778.44589439023</v>
      </c>
      <c r="E11048" t="str">
        <f t="shared" si="344"/>
        <v>Jul</v>
      </c>
      <c r="F11048" t="str">
        <f t="shared" si="345"/>
        <v>2015</v>
      </c>
    </row>
    <row r="11049" spans="1:6" x14ac:dyDescent="0.25">
      <c r="A11049" s="5" t="s">
        <v>250</v>
      </c>
      <c r="B11049" s="3" t="s">
        <v>241</v>
      </c>
      <c r="C11049" s="3" t="s">
        <v>59</v>
      </c>
      <c r="D11049" s="4">
        <v>295864.56875665433</v>
      </c>
      <c r="E11049" t="str">
        <f t="shared" si="344"/>
        <v>Aug</v>
      </c>
      <c r="F11049" t="str">
        <f t="shared" si="345"/>
        <v>2015</v>
      </c>
    </row>
    <row r="11050" spans="1:6" x14ac:dyDescent="0.25">
      <c r="A11050" s="5" t="s">
        <v>250</v>
      </c>
      <c r="B11050" s="3" t="s">
        <v>241</v>
      </c>
      <c r="C11050" s="3" t="s">
        <v>60</v>
      </c>
      <c r="D11050" s="4">
        <v>272374.37702421972</v>
      </c>
      <c r="E11050" t="str">
        <f t="shared" si="344"/>
        <v>Sep</v>
      </c>
      <c r="F11050" t="str">
        <f t="shared" si="345"/>
        <v>2015</v>
      </c>
    </row>
    <row r="11051" spans="1:6" x14ac:dyDescent="0.25">
      <c r="A11051" s="5" t="s">
        <v>250</v>
      </c>
      <c r="B11051" s="3" t="s">
        <v>241</v>
      </c>
      <c r="C11051" s="3" t="s">
        <v>61</v>
      </c>
      <c r="D11051" s="4">
        <v>256058.74720117243</v>
      </c>
      <c r="E11051" t="str">
        <f t="shared" si="344"/>
        <v>Oct</v>
      </c>
      <c r="F11051" t="str">
        <f t="shared" si="345"/>
        <v>2015</v>
      </c>
    </row>
    <row r="11052" spans="1:6" x14ac:dyDescent="0.25">
      <c r="A11052" s="5" t="s">
        <v>250</v>
      </c>
      <c r="B11052" s="3" t="s">
        <v>241</v>
      </c>
      <c r="C11052" s="3" t="s">
        <v>62</v>
      </c>
      <c r="D11052" s="4">
        <v>255472.10671513656</v>
      </c>
      <c r="E11052" t="str">
        <f t="shared" si="344"/>
        <v>Nov</v>
      </c>
      <c r="F11052" t="str">
        <f t="shared" si="345"/>
        <v>2015</v>
      </c>
    </row>
    <row r="11053" spans="1:6" x14ac:dyDescent="0.25">
      <c r="A11053" s="5" t="s">
        <v>250</v>
      </c>
      <c r="B11053" s="3" t="s">
        <v>241</v>
      </c>
      <c r="C11053" s="3" t="s">
        <v>63</v>
      </c>
      <c r="D11053" s="4">
        <v>256260.95458663799</v>
      </c>
      <c r="E11053" t="str">
        <f t="shared" si="344"/>
        <v>Dec</v>
      </c>
      <c r="F11053" t="str">
        <f t="shared" si="345"/>
        <v>2015</v>
      </c>
    </row>
    <row r="11054" spans="1:6" x14ac:dyDescent="0.25">
      <c r="A11054" s="5" t="s">
        <v>250</v>
      </c>
      <c r="B11054" s="3" t="s">
        <v>241</v>
      </c>
      <c r="C11054" s="3" t="s">
        <v>64</v>
      </c>
      <c r="D11054" s="4">
        <v>248264.6311153709</v>
      </c>
      <c r="E11054" t="str">
        <f t="shared" si="344"/>
        <v>Jan</v>
      </c>
      <c r="F11054" t="str">
        <f t="shared" si="345"/>
        <v>2016</v>
      </c>
    </row>
    <row r="11055" spans="1:6" x14ac:dyDescent="0.25">
      <c r="A11055" s="5" t="s">
        <v>250</v>
      </c>
      <c r="B11055" s="3" t="s">
        <v>241</v>
      </c>
      <c r="C11055" s="3" t="s">
        <v>65</v>
      </c>
      <c r="D11055" s="4">
        <v>221093.91581038566</v>
      </c>
      <c r="E11055" t="str">
        <f t="shared" si="344"/>
        <v>Feb</v>
      </c>
      <c r="F11055" t="str">
        <f t="shared" si="345"/>
        <v>2016</v>
      </c>
    </row>
    <row r="11056" spans="1:6" x14ac:dyDescent="0.25">
      <c r="A11056" s="5" t="s">
        <v>250</v>
      </c>
      <c r="B11056" s="3" t="s">
        <v>241</v>
      </c>
      <c r="C11056" s="3" t="s">
        <v>66</v>
      </c>
      <c r="D11056" s="4">
        <v>230010.69300824322</v>
      </c>
      <c r="E11056" t="str">
        <f t="shared" si="344"/>
        <v>Mar</v>
      </c>
      <c r="F11056" t="str">
        <f t="shared" si="345"/>
        <v>2016</v>
      </c>
    </row>
    <row r="11057" spans="1:6" x14ac:dyDescent="0.25">
      <c r="A11057" s="5" t="s">
        <v>250</v>
      </c>
      <c r="B11057" s="3" t="s">
        <v>241</v>
      </c>
      <c r="C11057" s="3" t="s">
        <v>67</v>
      </c>
      <c r="D11057" s="4">
        <v>212606.05182698503</v>
      </c>
      <c r="E11057" t="str">
        <f t="shared" si="344"/>
        <v>Apr</v>
      </c>
      <c r="F11057" t="str">
        <f t="shared" si="345"/>
        <v>2016</v>
      </c>
    </row>
    <row r="11058" spans="1:6" x14ac:dyDescent="0.25">
      <c r="A11058" s="5" t="s">
        <v>250</v>
      </c>
      <c r="B11058" s="3" t="s">
        <v>241</v>
      </c>
      <c r="C11058" s="3" t="s">
        <v>68</v>
      </c>
      <c r="D11058" s="4">
        <v>215357.9655094975</v>
      </c>
      <c r="E11058" t="str">
        <f t="shared" si="344"/>
        <v>May</v>
      </c>
      <c r="F11058" t="str">
        <f t="shared" si="345"/>
        <v>2016</v>
      </c>
    </row>
    <row r="11059" spans="1:6" x14ac:dyDescent="0.25">
      <c r="A11059" s="5" t="s">
        <v>250</v>
      </c>
      <c r="B11059" s="3" t="s">
        <v>241</v>
      </c>
      <c r="C11059" s="3" t="s">
        <v>69</v>
      </c>
      <c r="D11059" s="4">
        <v>250609.5272430433</v>
      </c>
      <c r="E11059" t="str">
        <f t="shared" si="344"/>
        <v>Jun</v>
      </c>
      <c r="F11059" t="str">
        <f t="shared" si="345"/>
        <v>2016</v>
      </c>
    </row>
    <row r="11060" spans="1:6" x14ac:dyDescent="0.25">
      <c r="A11060" s="5" t="s">
        <v>250</v>
      </c>
      <c r="B11060" s="3" t="s">
        <v>241</v>
      </c>
      <c r="C11060" s="3" t="s">
        <v>70</v>
      </c>
      <c r="D11060" s="4">
        <v>219159.85591268665</v>
      </c>
      <c r="E11060" t="str">
        <f t="shared" si="344"/>
        <v>Jul</v>
      </c>
      <c r="F11060" t="str">
        <f t="shared" si="345"/>
        <v>2016</v>
      </c>
    </row>
    <row r="11061" spans="1:6" x14ac:dyDescent="0.25">
      <c r="A11061" s="5" t="s">
        <v>250</v>
      </c>
      <c r="B11061" s="3" t="s">
        <v>241</v>
      </c>
      <c r="C11061" s="3" t="s">
        <v>71</v>
      </c>
      <c r="D11061" s="4">
        <v>233588.63726207023</v>
      </c>
      <c r="E11061" t="str">
        <f t="shared" si="344"/>
        <v>Aug</v>
      </c>
      <c r="F11061" t="str">
        <f t="shared" si="345"/>
        <v>2016</v>
      </c>
    </row>
    <row r="11062" spans="1:6" x14ac:dyDescent="0.25">
      <c r="A11062" s="5" t="s">
        <v>250</v>
      </c>
      <c r="B11062" s="3" t="s">
        <v>241</v>
      </c>
      <c r="C11062" s="3" t="s">
        <v>72</v>
      </c>
      <c r="D11062" s="4">
        <v>214447.99975727539</v>
      </c>
      <c r="E11062" t="str">
        <f t="shared" si="344"/>
        <v>Sep</v>
      </c>
      <c r="F11062" t="str">
        <f t="shared" si="345"/>
        <v>2016</v>
      </c>
    </row>
    <row r="11063" spans="1:6" x14ac:dyDescent="0.25">
      <c r="A11063" s="5" t="s">
        <v>250</v>
      </c>
      <c r="B11063" s="3" t="s">
        <v>241</v>
      </c>
      <c r="C11063" s="3" t="s">
        <v>73</v>
      </c>
      <c r="D11063" s="4">
        <v>200493.04837223797</v>
      </c>
      <c r="E11063" t="str">
        <f t="shared" si="344"/>
        <v>Oct</v>
      </c>
      <c r="F11063" t="str">
        <f t="shared" si="345"/>
        <v>2016</v>
      </c>
    </row>
    <row r="11064" spans="1:6" x14ac:dyDescent="0.25">
      <c r="A11064" s="5" t="s">
        <v>250</v>
      </c>
      <c r="B11064" s="3" t="s">
        <v>241</v>
      </c>
      <c r="C11064" s="3" t="s">
        <v>74</v>
      </c>
      <c r="D11064" s="4">
        <v>201535.6713143966</v>
      </c>
      <c r="E11064" t="str">
        <f t="shared" si="344"/>
        <v>Nov</v>
      </c>
      <c r="F11064" t="str">
        <f t="shared" si="345"/>
        <v>2016</v>
      </c>
    </row>
    <row r="11065" spans="1:6" x14ac:dyDescent="0.25">
      <c r="A11065" s="5" t="s">
        <v>250</v>
      </c>
      <c r="B11065" s="3" t="s">
        <v>241</v>
      </c>
      <c r="C11065" s="3" t="s">
        <v>75</v>
      </c>
      <c r="D11065" s="4">
        <v>204393.06172333937</v>
      </c>
      <c r="E11065" t="str">
        <f t="shared" si="344"/>
        <v>Dec</v>
      </c>
      <c r="F11065" t="str">
        <f t="shared" si="345"/>
        <v>2016</v>
      </c>
    </row>
    <row r="11066" spans="1:6" x14ac:dyDescent="0.25">
      <c r="A11066" s="5" t="s">
        <v>250</v>
      </c>
      <c r="B11066" s="3" t="s">
        <v>241</v>
      </c>
      <c r="C11066" s="3" t="s">
        <v>76</v>
      </c>
      <c r="D11066" s="4">
        <v>199432.55036700808</v>
      </c>
      <c r="E11066" t="str">
        <f t="shared" si="344"/>
        <v>Jan</v>
      </c>
      <c r="F11066" t="str">
        <f t="shared" si="345"/>
        <v>2017</v>
      </c>
    </row>
    <row r="11067" spans="1:6" x14ac:dyDescent="0.25">
      <c r="A11067" s="5" t="s">
        <v>250</v>
      </c>
      <c r="B11067" s="3" t="s">
        <v>241</v>
      </c>
      <c r="C11067" s="3" t="s">
        <v>77</v>
      </c>
      <c r="D11067" s="4">
        <v>175168.02310539785</v>
      </c>
      <c r="E11067" t="str">
        <f t="shared" si="344"/>
        <v>Feb</v>
      </c>
      <c r="F11067" t="str">
        <f t="shared" si="345"/>
        <v>2017</v>
      </c>
    </row>
    <row r="11068" spans="1:6" x14ac:dyDescent="0.25">
      <c r="A11068" s="5" t="s">
        <v>250</v>
      </c>
      <c r="B11068" s="3" t="s">
        <v>241</v>
      </c>
      <c r="C11068" s="3" t="s">
        <v>78</v>
      </c>
      <c r="D11068" s="4">
        <v>183530.05486029995</v>
      </c>
      <c r="E11068" t="str">
        <f t="shared" si="344"/>
        <v>Mar</v>
      </c>
      <c r="F11068" t="str">
        <f t="shared" si="345"/>
        <v>2017</v>
      </c>
    </row>
    <row r="11069" spans="1:6" x14ac:dyDescent="0.25">
      <c r="A11069" s="5" t="s">
        <v>250</v>
      </c>
      <c r="B11069" s="3" t="s">
        <v>241</v>
      </c>
      <c r="C11069" s="3" t="s">
        <v>79</v>
      </c>
      <c r="D11069" s="4">
        <v>170282.24509098145</v>
      </c>
      <c r="E11069" t="str">
        <f t="shared" si="344"/>
        <v>Apr</v>
      </c>
      <c r="F11069" t="str">
        <f t="shared" si="345"/>
        <v>2017</v>
      </c>
    </row>
    <row r="11070" spans="1:6" x14ac:dyDescent="0.25">
      <c r="A11070" s="5" t="s">
        <v>250</v>
      </c>
      <c r="B11070" s="3" t="s">
        <v>241</v>
      </c>
      <c r="C11070" s="3" t="s">
        <v>80</v>
      </c>
      <c r="D11070" s="4">
        <v>170147.08704294942</v>
      </c>
      <c r="E11070" t="str">
        <f t="shared" si="344"/>
        <v>May</v>
      </c>
      <c r="F11070" t="str">
        <f t="shared" si="345"/>
        <v>2017</v>
      </c>
    </row>
    <row r="11071" spans="1:6" x14ac:dyDescent="0.25">
      <c r="A11071" s="5" t="s">
        <v>250</v>
      </c>
      <c r="B11071" s="3" t="s">
        <v>241</v>
      </c>
      <c r="C11071" s="3" t="s">
        <v>81</v>
      </c>
      <c r="D11071" s="4">
        <v>204078.38614958004</v>
      </c>
      <c r="E11071" t="str">
        <f t="shared" si="344"/>
        <v>Jun</v>
      </c>
      <c r="F11071" t="str">
        <f t="shared" si="345"/>
        <v>2017</v>
      </c>
    </row>
    <row r="11072" spans="1:6" x14ac:dyDescent="0.25">
      <c r="A11072" s="5" t="s">
        <v>250</v>
      </c>
      <c r="B11072" s="3" t="s">
        <v>241</v>
      </c>
      <c r="C11072" s="3" t="s">
        <v>82</v>
      </c>
      <c r="D11072" s="4">
        <v>177073.63127055729</v>
      </c>
      <c r="E11072" t="str">
        <f t="shared" si="344"/>
        <v>Jul</v>
      </c>
      <c r="F11072" t="str">
        <f t="shared" si="345"/>
        <v>2017</v>
      </c>
    </row>
    <row r="11073" spans="1:6" x14ac:dyDescent="0.25">
      <c r="A11073" s="5" t="s">
        <v>250</v>
      </c>
      <c r="B11073" s="3" t="s">
        <v>241</v>
      </c>
      <c r="C11073" s="3" t="s">
        <v>83</v>
      </c>
      <c r="D11073" s="4">
        <v>190576.54824373592</v>
      </c>
      <c r="E11073" t="str">
        <f t="shared" si="344"/>
        <v>Aug</v>
      </c>
      <c r="F11073" t="str">
        <f t="shared" si="345"/>
        <v>2017</v>
      </c>
    </row>
    <row r="11074" spans="1:6" x14ac:dyDescent="0.25">
      <c r="A11074" s="5" t="s">
        <v>250</v>
      </c>
      <c r="B11074" s="3" t="s">
        <v>241</v>
      </c>
      <c r="C11074" s="3" t="s">
        <v>84</v>
      </c>
      <c r="D11074" s="4">
        <v>175197.2596702842</v>
      </c>
      <c r="E11074" t="str">
        <f t="shared" si="344"/>
        <v>Sep</v>
      </c>
      <c r="F11074" t="str">
        <f t="shared" si="345"/>
        <v>2017</v>
      </c>
    </row>
    <row r="11075" spans="1:6" x14ac:dyDescent="0.25">
      <c r="A11075" s="5" t="s">
        <v>250</v>
      </c>
      <c r="B11075" s="3" t="s">
        <v>241</v>
      </c>
      <c r="C11075" s="3" t="s">
        <v>85</v>
      </c>
      <c r="D11075" s="4">
        <v>164017.92554319062</v>
      </c>
      <c r="E11075" t="str">
        <f t="shared" ref="E11075:E11138" si="346">MID(C11075,1,3)</f>
        <v>Oct</v>
      </c>
      <c r="F11075" t="str">
        <f t="shared" ref="F11075:F11138" si="347">MID(C11075,5,4)</f>
        <v>2017</v>
      </c>
    </row>
    <row r="11076" spans="1:6" x14ac:dyDescent="0.25">
      <c r="A11076" s="5" t="s">
        <v>250</v>
      </c>
      <c r="B11076" s="3" t="s">
        <v>241</v>
      </c>
      <c r="C11076" s="3" t="s">
        <v>86</v>
      </c>
      <c r="D11076" s="4">
        <v>165106.84923015087</v>
      </c>
      <c r="E11076" t="str">
        <f t="shared" si="346"/>
        <v>Nov</v>
      </c>
      <c r="F11076" t="str">
        <f t="shared" si="347"/>
        <v>2017</v>
      </c>
    </row>
    <row r="11077" spans="1:6" x14ac:dyDescent="0.25">
      <c r="A11077" s="5" t="s">
        <v>250</v>
      </c>
      <c r="B11077" s="3" t="s">
        <v>241</v>
      </c>
      <c r="C11077" s="3" t="s">
        <v>87</v>
      </c>
      <c r="D11077" s="4">
        <v>167965.73490848704</v>
      </c>
      <c r="E11077" t="str">
        <f t="shared" si="346"/>
        <v>Dec</v>
      </c>
      <c r="F11077" t="str">
        <f t="shared" si="347"/>
        <v>2017</v>
      </c>
    </row>
    <row r="11078" spans="1:6" x14ac:dyDescent="0.25">
      <c r="A11078" s="5" t="s">
        <v>250</v>
      </c>
      <c r="B11078" s="3" t="s">
        <v>241</v>
      </c>
      <c r="C11078" s="3" t="s">
        <v>88</v>
      </c>
      <c r="D11078" s="4">
        <v>163166.32973194611</v>
      </c>
      <c r="E11078" t="str">
        <f t="shared" si="346"/>
        <v>Jan</v>
      </c>
      <c r="F11078" t="str">
        <f t="shared" si="347"/>
        <v>2018</v>
      </c>
    </row>
    <row r="11079" spans="1:6" x14ac:dyDescent="0.25">
      <c r="A11079" s="5" t="s">
        <v>250</v>
      </c>
      <c r="B11079" s="3" t="s">
        <v>241</v>
      </c>
      <c r="C11079" s="3" t="s">
        <v>89</v>
      </c>
      <c r="D11079" s="4">
        <v>142320.61494613253</v>
      </c>
      <c r="E11079" t="str">
        <f t="shared" si="346"/>
        <v>Feb</v>
      </c>
      <c r="F11079" t="str">
        <f t="shared" si="347"/>
        <v>2018</v>
      </c>
    </row>
    <row r="11080" spans="1:6" x14ac:dyDescent="0.25">
      <c r="A11080" s="5" t="s">
        <v>250</v>
      </c>
      <c r="B11080" s="3" t="s">
        <v>241</v>
      </c>
      <c r="C11080" s="3" t="s">
        <v>90</v>
      </c>
      <c r="D11080" s="4">
        <v>150901.56866867069</v>
      </c>
      <c r="E11080" t="str">
        <f t="shared" si="346"/>
        <v>Mar</v>
      </c>
      <c r="F11080" t="str">
        <f t="shared" si="347"/>
        <v>2018</v>
      </c>
    </row>
    <row r="11081" spans="1:6" x14ac:dyDescent="0.25">
      <c r="A11081" s="5" t="s">
        <v>250</v>
      </c>
      <c r="B11081" s="3" t="s">
        <v>241</v>
      </c>
      <c r="C11081" s="3" t="s">
        <v>91</v>
      </c>
      <c r="D11081" s="4">
        <v>138751.38262251925</v>
      </c>
      <c r="E11081" t="str">
        <f t="shared" si="346"/>
        <v>Apr</v>
      </c>
      <c r="F11081" t="str">
        <f t="shared" si="347"/>
        <v>2018</v>
      </c>
    </row>
    <row r="11082" spans="1:6" x14ac:dyDescent="0.25">
      <c r="A11082" s="5" t="s">
        <v>250</v>
      </c>
      <c r="B11082" s="3" t="s">
        <v>241</v>
      </c>
      <c r="C11082" s="3" t="s">
        <v>92</v>
      </c>
      <c r="D11082" s="4">
        <v>140097.3821536013</v>
      </c>
      <c r="E11082" t="str">
        <f t="shared" si="346"/>
        <v>May</v>
      </c>
      <c r="F11082" t="str">
        <f t="shared" si="347"/>
        <v>2018</v>
      </c>
    </row>
    <row r="11083" spans="1:6" x14ac:dyDescent="0.25">
      <c r="A11083" s="5" t="s">
        <v>250</v>
      </c>
      <c r="B11083" s="3" t="s">
        <v>241</v>
      </c>
      <c r="C11083" s="3" t="s">
        <v>93</v>
      </c>
      <c r="D11083" s="4">
        <v>170245.86541762014</v>
      </c>
      <c r="E11083" t="str">
        <f t="shared" si="346"/>
        <v>Jun</v>
      </c>
      <c r="F11083" t="str">
        <f t="shared" si="347"/>
        <v>2018</v>
      </c>
    </row>
    <row r="11084" spans="1:6" x14ac:dyDescent="0.25">
      <c r="A11084" s="5" t="s">
        <v>250</v>
      </c>
      <c r="B11084" s="3" t="s">
        <v>241</v>
      </c>
      <c r="C11084" s="3" t="s">
        <v>94</v>
      </c>
      <c r="D11084" s="4">
        <v>147740.27430612923</v>
      </c>
      <c r="E11084" t="str">
        <f t="shared" si="346"/>
        <v>Jul</v>
      </c>
      <c r="F11084" t="str">
        <f t="shared" si="347"/>
        <v>2018</v>
      </c>
    </row>
    <row r="11085" spans="1:6" x14ac:dyDescent="0.25">
      <c r="A11085" s="5" t="s">
        <v>250</v>
      </c>
      <c r="B11085" s="3" t="s">
        <v>241</v>
      </c>
      <c r="C11085" s="3" t="s">
        <v>95</v>
      </c>
      <c r="D11085" s="4">
        <v>160995.67251310783</v>
      </c>
      <c r="E11085" t="str">
        <f t="shared" si="346"/>
        <v>Aug</v>
      </c>
      <c r="F11085" t="str">
        <f t="shared" si="347"/>
        <v>2018</v>
      </c>
    </row>
    <row r="11086" spans="1:6" x14ac:dyDescent="0.25">
      <c r="A11086" s="5" t="s">
        <v>250</v>
      </c>
      <c r="B11086" s="3" t="s">
        <v>241</v>
      </c>
      <c r="C11086" s="3" t="s">
        <v>96</v>
      </c>
      <c r="D11086" s="4">
        <v>145922.85840767898</v>
      </c>
      <c r="E11086" t="str">
        <f t="shared" si="346"/>
        <v>Sep</v>
      </c>
      <c r="F11086" t="str">
        <f t="shared" si="347"/>
        <v>2018</v>
      </c>
    </row>
    <row r="11087" spans="1:6" x14ac:dyDescent="0.25">
      <c r="A11087" s="5" t="s">
        <v>250</v>
      </c>
      <c r="B11087" s="3" t="s">
        <v>241</v>
      </c>
      <c r="C11087" s="3" t="s">
        <v>97</v>
      </c>
      <c r="D11087" s="4">
        <v>135243.75432694194</v>
      </c>
      <c r="E11087" t="str">
        <f t="shared" si="346"/>
        <v>Oct</v>
      </c>
      <c r="F11087" t="str">
        <f t="shared" si="347"/>
        <v>2018</v>
      </c>
    </row>
    <row r="11088" spans="1:6" x14ac:dyDescent="0.25">
      <c r="A11088" s="5" t="s">
        <v>250</v>
      </c>
      <c r="B11088" s="3" t="s">
        <v>241</v>
      </c>
      <c r="C11088" s="3" t="s">
        <v>98</v>
      </c>
      <c r="D11088" s="4">
        <v>137303.33054452849</v>
      </c>
      <c r="E11088" t="str">
        <f t="shared" si="346"/>
        <v>Nov</v>
      </c>
      <c r="F11088" t="str">
        <f t="shared" si="347"/>
        <v>2018</v>
      </c>
    </row>
    <row r="11089" spans="1:6" x14ac:dyDescent="0.25">
      <c r="A11089" s="5" t="s">
        <v>250</v>
      </c>
      <c r="B11089" s="3" t="s">
        <v>241</v>
      </c>
      <c r="C11089" s="3" t="s">
        <v>99</v>
      </c>
      <c r="D11089" s="4">
        <v>140396.97960983435</v>
      </c>
      <c r="E11089" t="str">
        <f t="shared" si="346"/>
        <v>Dec</v>
      </c>
      <c r="F11089" t="str">
        <f t="shared" si="347"/>
        <v>2018</v>
      </c>
    </row>
    <row r="11090" spans="1:6" x14ac:dyDescent="0.25">
      <c r="A11090" s="5" t="s">
        <v>250</v>
      </c>
      <c r="B11090" s="3" t="s">
        <v>241</v>
      </c>
      <c r="C11090" s="3" t="s">
        <v>100</v>
      </c>
      <c r="D11090" s="4">
        <v>136468.65679899557</v>
      </c>
      <c r="E11090" t="str">
        <f t="shared" si="346"/>
        <v>Jan</v>
      </c>
      <c r="F11090" t="str">
        <f t="shared" si="347"/>
        <v>2019</v>
      </c>
    </row>
    <row r="11091" spans="1:6" x14ac:dyDescent="0.25">
      <c r="A11091" s="5" t="s">
        <v>250</v>
      </c>
      <c r="B11091" s="3" t="s">
        <v>241</v>
      </c>
      <c r="C11091" s="3" t="s">
        <v>101</v>
      </c>
      <c r="D11091" s="4">
        <v>117795.26064083802</v>
      </c>
      <c r="E11091" t="str">
        <f t="shared" si="346"/>
        <v>Feb</v>
      </c>
      <c r="F11091" t="str">
        <f t="shared" si="347"/>
        <v>2019</v>
      </c>
    </row>
    <row r="11092" spans="1:6" x14ac:dyDescent="0.25">
      <c r="A11092" s="5" t="s">
        <v>250</v>
      </c>
      <c r="B11092" s="3" t="s">
        <v>241</v>
      </c>
      <c r="C11092" s="3" t="s">
        <v>102</v>
      </c>
      <c r="D11092" s="4">
        <v>125771.93769661622</v>
      </c>
      <c r="E11092" t="str">
        <f t="shared" si="346"/>
        <v>Mar</v>
      </c>
      <c r="F11092" t="str">
        <f t="shared" si="347"/>
        <v>2019</v>
      </c>
    </row>
    <row r="11093" spans="1:6" x14ac:dyDescent="0.25">
      <c r="A11093" s="5" t="s">
        <v>250</v>
      </c>
      <c r="B11093" s="3" t="s">
        <v>241</v>
      </c>
      <c r="C11093" s="3" t="s">
        <v>103</v>
      </c>
      <c r="D11093" s="4">
        <v>114854.39323046268</v>
      </c>
      <c r="E11093" t="str">
        <f t="shared" si="346"/>
        <v>Apr</v>
      </c>
      <c r="F11093" t="str">
        <f t="shared" si="347"/>
        <v>2019</v>
      </c>
    </row>
    <row r="11094" spans="1:6" x14ac:dyDescent="0.25">
      <c r="A11094" s="5" t="s">
        <v>250</v>
      </c>
      <c r="B11094" s="3" t="s">
        <v>241</v>
      </c>
      <c r="C11094" s="3" t="s">
        <v>104</v>
      </c>
      <c r="D11094" s="4">
        <v>116864.32130155234</v>
      </c>
      <c r="E11094" t="str">
        <f t="shared" si="346"/>
        <v>May</v>
      </c>
      <c r="F11094" t="str">
        <f t="shared" si="347"/>
        <v>2019</v>
      </c>
    </row>
    <row r="11095" spans="1:6" x14ac:dyDescent="0.25">
      <c r="A11095" s="5" t="s">
        <v>250</v>
      </c>
      <c r="B11095" s="3" t="s">
        <v>241</v>
      </c>
      <c r="C11095" s="3" t="s">
        <v>105</v>
      </c>
      <c r="D11095" s="4">
        <v>144217.39034761506</v>
      </c>
      <c r="E11095" t="str">
        <f t="shared" si="346"/>
        <v>Jun</v>
      </c>
      <c r="F11095" t="str">
        <f t="shared" si="347"/>
        <v>2019</v>
      </c>
    </row>
    <row r="11096" spans="1:6" x14ac:dyDescent="0.25">
      <c r="A11096" s="5" t="s">
        <v>250</v>
      </c>
      <c r="B11096" s="3" t="s">
        <v>241</v>
      </c>
      <c r="C11096" s="3" t="s">
        <v>106</v>
      </c>
      <c r="D11096" s="4">
        <v>123307.06102028377</v>
      </c>
      <c r="E11096" t="str">
        <f t="shared" si="346"/>
        <v>Jul</v>
      </c>
      <c r="F11096" t="str">
        <f t="shared" si="347"/>
        <v>2019</v>
      </c>
    </row>
    <row r="11097" spans="1:6" x14ac:dyDescent="0.25">
      <c r="A11097" s="5" t="s">
        <v>250</v>
      </c>
      <c r="B11097" s="3" t="s">
        <v>241</v>
      </c>
      <c r="C11097" s="3" t="s">
        <v>107</v>
      </c>
      <c r="D11097" s="4">
        <v>135092.51737562174</v>
      </c>
      <c r="E11097" t="str">
        <f t="shared" si="346"/>
        <v>Aug</v>
      </c>
      <c r="F11097" t="str">
        <f t="shared" si="347"/>
        <v>2019</v>
      </c>
    </row>
    <row r="11098" spans="1:6" x14ac:dyDescent="0.25">
      <c r="A11098" s="5" t="s">
        <v>250</v>
      </c>
      <c r="B11098" s="3" t="s">
        <v>241</v>
      </c>
      <c r="C11098" s="3" t="s">
        <v>108</v>
      </c>
      <c r="D11098" s="4">
        <v>122559.1733844034</v>
      </c>
      <c r="E11098" t="str">
        <f t="shared" si="346"/>
        <v>Sep</v>
      </c>
      <c r="F11098" t="str">
        <f t="shared" si="347"/>
        <v>2019</v>
      </c>
    </row>
    <row r="11099" spans="1:6" x14ac:dyDescent="0.25">
      <c r="A11099" s="5" t="s">
        <v>250</v>
      </c>
      <c r="B11099" s="3" t="s">
        <v>241</v>
      </c>
      <c r="C11099" s="3" t="s">
        <v>109</v>
      </c>
      <c r="D11099" s="4">
        <v>113713.17063999723</v>
      </c>
      <c r="E11099" t="str">
        <f t="shared" si="346"/>
        <v>Oct</v>
      </c>
      <c r="F11099" t="str">
        <f t="shared" si="347"/>
        <v>2019</v>
      </c>
    </row>
    <row r="11100" spans="1:6" x14ac:dyDescent="0.25">
      <c r="A11100" s="5" t="s">
        <v>250</v>
      </c>
      <c r="B11100" s="3" t="s">
        <v>241</v>
      </c>
      <c r="C11100" s="3" t="s">
        <v>110</v>
      </c>
      <c r="D11100" s="4">
        <v>115426.78527063652</v>
      </c>
      <c r="E11100" t="str">
        <f t="shared" si="346"/>
        <v>Nov</v>
      </c>
      <c r="F11100" t="str">
        <f t="shared" si="347"/>
        <v>2019</v>
      </c>
    </row>
    <row r="11101" spans="1:6" x14ac:dyDescent="0.25">
      <c r="A11101" s="5" t="s">
        <v>250</v>
      </c>
      <c r="B11101" s="3" t="s">
        <v>241</v>
      </c>
      <c r="C11101" s="3" t="s">
        <v>111</v>
      </c>
      <c r="D11101" s="4">
        <v>117869.07091873229</v>
      </c>
      <c r="E11101" t="str">
        <f t="shared" si="346"/>
        <v>Dec</v>
      </c>
      <c r="F11101" t="str">
        <f t="shared" si="347"/>
        <v>2019</v>
      </c>
    </row>
    <row r="11102" spans="1:6" x14ac:dyDescent="0.25">
      <c r="A11102" s="5" t="s">
        <v>250</v>
      </c>
      <c r="B11102" s="3" t="s">
        <v>241</v>
      </c>
      <c r="C11102" s="3" t="s">
        <v>112</v>
      </c>
      <c r="D11102" s="4">
        <v>114743.19543833894</v>
      </c>
      <c r="E11102" t="str">
        <f t="shared" si="346"/>
        <v>Jan</v>
      </c>
      <c r="F11102" t="str">
        <f t="shared" si="347"/>
        <v>2020</v>
      </c>
    </row>
    <row r="11103" spans="1:6" x14ac:dyDescent="0.25">
      <c r="A11103" s="5" t="s">
        <v>250</v>
      </c>
      <c r="B11103" s="3" t="s">
        <v>241</v>
      </c>
      <c r="C11103" s="3" t="s">
        <v>113</v>
      </c>
      <c r="D11103" s="4">
        <v>98527.923633521714</v>
      </c>
      <c r="E11103" t="str">
        <f t="shared" si="346"/>
        <v>Feb</v>
      </c>
      <c r="F11103" t="str">
        <f t="shared" si="347"/>
        <v>2020</v>
      </c>
    </row>
    <row r="11104" spans="1:6" x14ac:dyDescent="0.25">
      <c r="A11104" s="5" t="s">
        <v>250</v>
      </c>
      <c r="B11104" s="3" t="s">
        <v>241</v>
      </c>
      <c r="C11104" s="3" t="s">
        <v>114</v>
      </c>
      <c r="D11104" s="4">
        <v>105505.75755499513</v>
      </c>
      <c r="E11104" t="str">
        <f t="shared" si="346"/>
        <v>Mar</v>
      </c>
      <c r="F11104" t="str">
        <f t="shared" si="347"/>
        <v>2020</v>
      </c>
    </row>
    <row r="11105" spans="1:6" x14ac:dyDescent="0.25">
      <c r="A11105" s="5" t="s">
        <v>250</v>
      </c>
      <c r="B11105" s="3" t="s">
        <v>241</v>
      </c>
      <c r="C11105" s="3" t="s">
        <v>115</v>
      </c>
      <c r="D11105" s="4">
        <v>95726.3805023733</v>
      </c>
      <c r="E11105" t="str">
        <f t="shared" si="346"/>
        <v>Apr</v>
      </c>
      <c r="F11105" t="str">
        <f t="shared" si="347"/>
        <v>2020</v>
      </c>
    </row>
    <row r="11106" spans="1:6" x14ac:dyDescent="0.25">
      <c r="A11106" s="5" t="s">
        <v>250</v>
      </c>
      <c r="B11106" s="3" t="s">
        <v>241</v>
      </c>
      <c r="C11106" s="3" t="s">
        <v>116</v>
      </c>
      <c r="D11106" s="4">
        <v>97698.604900475533</v>
      </c>
      <c r="E11106" t="str">
        <f t="shared" si="346"/>
        <v>May</v>
      </c>
      <c r="F11106" t="str">
        <f t="shared" si="347"/>
        <v>2020</v>
      </c>
    </row>
    <row r="11107" spans="1:6" x14ac:dyDescent="0.25">
      <c r="A11107" s="5" t="s">
        <v>250</v>
      </c>
      <c r="B11107" s="3" t="s">
        <v>241</v>
      </c>
      <c r="C11107" s="3" t="s">
        <v>117</v>
      </c>
      <c r="D11107" s="4">
        <v>122332.98747316832</v>
      </c>
      <c r="E11107" t="str">
        <f t="shared" si="346"/>
        <v>Jun</v>
      </c>
      <c r="F11107" t="str">
        <f t="shared" si="347"/>
        <v>2020</v>
      </c>
    </row>
    <row r="11108" spans="1:6" x14ac:dyDescent="0.25">
      <c r="A11108" s="5" t="s">
        <v>250</v>
      </c>
      <c r="B11108" s="3" t="s">
        <v>241</v>
      </c>
      <c r="C11108" s="3" t="s">
        <v>118</v>
      </c>
      <c r="D11108" s="4">
        <v>103776.13872759233</v>
      </c>
      <c r="E11108" t="str">
        <f t="shared" si="346"/>
        <v>Jul</v>
      </c>
      <c r="F11108" t="str">
        <f t="shared" si="347"/>
        <v>2020</v>
      </c>
    </row>
    <row r="11109" spans="1:6" x14ac:dyDescent="0.25">
      <c r="A11109" s="5" t="s">
        <v>250</v>
      </c>
      <c r="B11109" s="3" t="s">
        <v>241</v>
      </c>
      <c r="C11109" s="3" t="s">
        <v>119</v>
      </c>
      <c r="D11109" s="4">
        <v>114476.49707178054</v>
      </c>
      <c r="E11109" t="str">
        <f t="shared" si="346"/>
        <v>Aug</v>
      </c>
      <c r="F11109" t="str">
        <f t="shared" si="347"/>
        <v>2020</v>
      </c>
    </row>
    <row r="11110" spans="1:6" x14ac:dyDescent="0.25">
      <c r="A11110" s="5" t="s">
        <v>250</v>
      </c>
      <c r="B11110" s="3" t="s">
        <v>241</v>
      </c>
      <c r="C11110" s="3" t="s">
        <v>120</v>
      </c>
      <c r="D11110" s="4">
        <v>103415.46737094923</v>
      </c>
      <c r="E11110" t="str">
        <f t="shared" si="346"/>
        <v>Sep</v>
      </c>
      <c r="F11110" t="str">
        <f t="shared" si="347"/>
        <v>2020</v>
      </c>
    </row>
    <row r="11111" spans="1:6" x14ac:dyDescent="0.25">
      <c r="A11111" s="5" t="s">
        <v>250</v>
      </c>
      <c r="B11111" s="3" t="s">
        <v>241</v>
      </c>
      <c r="C11111" s="3" t="s">
        <v>121</v>
      </c>
      <c r="D11111" s="4">
        <v>95653.445619969338</v>
      </c>
      <c r="E11111" t="str">
        <f t="shared" si="346"/>
        <v>Oct</v>
      </c>
      <c r="F11111" t="str">
        <f t="shared" si="347"/>
        <v>2020</v>
      </c>
    </row>
    <row r="11112" spans="1:6" x14ac:dyDescent="0.25">
      <c r="A11112" s="5" t="s">
        <v>250</v>
      </c>
      <c r="B11112" s="3" t="s">
        <v>241</v>
      </c>
      <c r="C11112" s="3" t="s">
        <v>122</v>
      </c>
      <c r="D11112" s="4">
        <v>97338.625052613206</v>
      </c>
      <c r="E11112" t="str">
        <f t="shared" si="346"/>
        <v>Nov</v>
      </c>
      <c r="F11112" t="str">
        <f t="shared" si="347"/>
        <v>2020</v>
      </c>
    </row>
    <row r="11113" spans="1:6" x14ac:dyDescent="0.25">
      <c r="A11113" s="5" t="s">
        <v>250</v>
      </c>
      <c r="B11113" s="3" t="s">
        <v>241</v>
      </c>
      <c r="C11113" s="3" t="s">
        <v>123</v>
      </c>
      <c r="D11113" s="4">
        <v>99674.473428416735</v>
      </c>
      <c r="E11113" t="str">
        <f t="shared" si="346"/>
        <v>Dec</v>
      </c>
      <c r="F11113" t="str">
        <f t="shared" si="347"/>
        <v>2020</v>
      </c>
    </row>
    <row r="11114" spans="1:6" x14ac:dyDescent="0.25">
      <c r="A11114" s="5" t="s">
        <v>250</v>
      </c>
      <c r="B11114" s="3" t="s">
        <v>241</v>
      </c>
      <c r="C11114" s="3" t="s">
        <v>124</v>
      </c>
      <c r="D11114" s="4">
        <v>97026.196912258471</v>
      </c>
      <c r="E11114" t="str">
        <f t="shared" si="346"/>
        <v>Jan</v>
      </c>
      <c r="F11114" t="str">
        <f t="shared" si="347"/>
        <v>2021</v>
      </c>
    </row>
    <row r="11115" spans="1:6" x14ac:dyDescent="0.25">
      <c r="A11115" s="5" t="s">
        <v>250</v>
      </c>
      <c r="B11115" s="3" t="s">
        <v>241</v>
      </c>
      <c r="C11115" s="3" t="s">
        <v>125</v>
      </c>
      <c r="D11115" s="4">
        <v>82665.708547106813</v>
      </c>
      <c r="E11115" t="str">
        <f t="shared" si="346"/>
        <v>Feb</v>
      </c>
      <c r="F11115" t="str">
        <f t="shared" si="347"/>
        <v>2021</v>
      </c>
    </row>
    <row r="11116" spans="1:6" x14ac:dyDescent="0.25">
      <c r="A11116" s="5" t="s">
        <v>250</v>
      </c>
      <c r="B11116" s="3" t="s">
        <v>241</v>
      </c>
      <c r="C11116" s="3" t="s">
        <v>126</v>
      </c>
      <c r="D11116" s="4">
        <v>89052.776652720902</v>
      </c>
      <c r="E11116" t="str">
        <f t="shared" si="346"/>
        <v>Mar</v>
      </c>
      <c r="F11116" t="str">
        <f t="shared" si="347"/>
        <v>2021</v>
      </c>
    </row>
    <row r="11117" spans="1:6" x14ac:dyDescent="0.25">
      <c r="A11117" s="5" t="s">
        <v>250</v>
      </c>
      <c r="B11117" s="3" t="s">
        <v>241</v>
      </c>
      <c r="C11117" s="3" t="s">
        <v>127</v>
      </c>
      <c r="D11117" s="4">
        <v>80448.09303252156</v>
      </c>
      <c r="E11117" t="str">
        <f t="shared" si="346"/>
        <v>Apr</v>
      </c>
      <c r="F11117" t="str">
        <f t="shared" si="347"/>
        <v>2021</v>
      </c>
    </row>
    <row r="11118" spans="1:6" x14ac:dyDescent="0.25">
      <c r="A11118" s="5" t="s">
        <v>250</v>
      </c>
      <c r="B11118" s="3" t="s">
        <v>241</v>
      </c>
      <c r="C11118" s="3" t="s">
        <v>128</v>
      </c>
      <c r="D11118" s="4">
        <v>76295.651160265494</v>
      </c>
      <c r="E11118" t="str">
        <f t="shared" si="346"/>
        <v>May</v>
      </c>
      <c r="F11118" t="str">
        <f t="shared" si="347"/>
        <v>2021</v>
      </c>
    </row>
    <row r="11119" spans="1:6" x14ac:dyDescent="0.25">
      <c r="A11119" s="5" t="s">
        <v>250</v>
      </c>
      <c r="B11119" s="3" t="s">
        <v>241</v>
      </c>
      <c r="C11119" s="3" t="s">
        <v>129</v>
      </c>
      <c r="D11119" s="4">
        <v>98626.443668612104</v>
      </c>
      <c r="E11119" t="str">
        <f t="shared" si="346"/>
        <v>Jun</v>
      </c>
      <c r="F11119" t="str">
        <f t="shared" si="347"/>
        <v>2021</v>
      </c>
    </row>
    <row r="11120" spans="1:6" x14ac:dyDescent="0.25">
      <c r="A11120" s="5" t="s">
        <v>250</v>
      </c>
      <c r="B11120" s="3" t="s">
        <v>241</v>
      </c>
      <c r="C11120" s="3" t="s">
        <v>130</v>
      </c>
      <c r="D11120" s="4">
        <v>82310.704578381832</v>
      </c>
      <c r="E11120" t="str">
        <f t="shared" si="346"/>
        <v>Jul</v>
      </c>
      <c r="F11120" t="str">
        <f t="shared" si="347"/>
        <v>2021</v>
      </c>
    </row>
    <row r="11121" spans="1:6" x14ac:dyDescent="0.25">
      <c r="A11121" s="5" t="s">
        <v>250</v>
      </c>
      <c r="B11121" s="3" t="s">
        <v>241</v>
      </c>
      <c r="C11121" s="3" t="s">
        <v>131</v>
      </c>
      <c r="D11121" s="4">
        <v>92155.733820926398</v>
      </c>
      <c r="E11121" t="str">
        <f t="shared" si="346"/>
        <v>Aug</v>
      </c>
      <c r="F11121" t="str">
        <f t="shared" si="347"/>
        <v>2021</v>
      </c>
    </row>
    <row r="11122" spans="1:6" x14ac:dyDescent="0.25">
      <c r="A11122" s="5" t="s">
        <v>250</v>
      </c>
      <c r="B11122" s="3" t="s">
        <v>241</v>
      </c>
      <c r="C11122" s="3" t="s">
        <v>132</v>
      </c>
      <c r="D11122" s="4">
        <v>82522.613005894062</v>
      </c>
      <c r="E11122" t="str">
        <f t="shared" si="346"/>
        <v>Sep</v>
      </c>
      <c r="F11122" t="str">
        <f t="shared" si="347"/>
        <v>2021</v>
      </c>
    </row>
    <row r="11123" spans="1:6" x14ac:dyDescent="0.25">
      <c r="A11123" s="5" t="s">
        <v>250</v>
      </c>
      <c r="B11123" s="3" t="s">
        <v>241</v>
      </c>
      <c r="C11123" s="3" t="s">
        <v>133</v>
      </c>
      <c r="D11123" s="4">
        <v>75829.742642672049</v>
      </c>
      <c r="E11123" t="str">
        <f t="shared" si="346"/>
        <v>Oct</v>
      </c>
      <c r="F11123" t="str">
        <f t="shared" si="347"/>
        <v>2021</v>
      </c>
    </row>
    <row r="11124" spans="1:6" x14ac:dyDescent="0.25">
      <c r="A11124" s="5" t="s">
        <v>250</v>
      </c>
      <c r="B11124" s="3" t="s">
        <v>241</v>
      </c>
      <c r="C11124" s="3" t="s">
        <v>134</v>
      </c>
      <c r="D11124" s="4">
        <v>77572.923420151099</v>
      </c>
      <c r="E11124" t="str">
        <f t="shared" si="346"/>
        <v>Nov</v>
      </c>
      <c r="F11124" t="str">
        <f t="shared" si="347"/>
        <v>2021</v>
      </c>
    </row>
    <row r="11125" spans="1:6" x14ac:dyDescent="0.25">
      <c r="A11125" s="5" t="s">
        <v>250</v>
      </c>
      <c r="B11125" s="3" t="s">
        <v>241</v>
      </c>
      <c r="C11125" s="3" t="s">
        <v>135</v>
      </c>
      <c r="D11125" s="4">
        <v>79882.854930997652</v>
      </c>
      <c r="E11125" t="str">
        <f t="shared" si="346"/>
        <v>Dec</v>
      </c>
      <c r="F11125" t="str">
        <f t="shared" si="347"/>
        <v>2021</v>
      </c>
    </row>
    <row r="11126" spans="1:6" x14ac:dyDescent="0.25">
      <c r="A11126" s="5" t="s">
        <v>250</v>
      </c>
      <c r="B11126" s="3" t="s">
        <v>241</v>
      </c>
      <c r="C11126" s="3" t="s">
        <v>136</v>
      </c>
      <c r="D11126" s="4">
        <v>77718.726660566143</v>
      </c>
      <c r="E11126" t="str">
        <f t="shared" si="346"/>
        <v>Jan</v>
      </c>
      <c r="F11126" t="str">
        <f t="shared" si="347"/>
        <v>2022</v>
      </c>
    </row>
    <row r="11127" spans="1:6" x14ac:dyDescent="0.25">
      <c r="A11127" s="5" t="s">
        <v>250</v>
      </c>
      <c r="B11127" s="3" t="s">
        <v>241</v>
      </c>
      <c r="C11127" s="3" t="s">
        <v>137</v>
      </c>
      <c r="D11127" s="4">
        <v>65061.858961372469</v>
      </c>
      <c r="E11127" t="str">
        <f t="shared" si="346"/>
        <v>Feb</v>
      </c>
      <c r="F11127" t="str">
        <f t="shared" si="347"/>
        <v>2022</v>
      </c>
    </row>
    <row r="11128" spans="1:6" x14ac:dyDescent="0.25">
      <c r="A11128" s="5" t="s">
        <v>250</v>
      </c>
      <c r="B11128" s="3" t="s">
        <v>241</v>
      </c>
      <c r="C11128" s="3" t="s">
        <v>138</v>
      </c>
      <c r="D11128" s="4">
        <v>70591.609511540024</v>
      </c>
      <c r="E11128" t="str">
        <f t="shared" si="346"/>
        <v>Mar</v>
      </c>
      <c r="F11128" t="str">
        <f t="shared" si="347"/>
        <v>2022</v>
      </c>
    </row>
    <row r="11129" spans="1:6" x14ac:dyDescent="0.25">
      <c r="A11129" s="5" t="s">
        <v>250</v>
      </c>
      <c r="B11129" s="3" t="s">
        <v>241</v>
      </c>
      <c r="C11129" s="3" t="s">
        <v>139</v>
      </c>
      <c r="D11129" s="4">
        <v>62895.214766121659</v>
      </c>
      <c r="E11129" t="str">
        <f t="shared" si="346"/>
        <v>Apr</v>
      </c>
      <c r="F11129" t="str">
        <f t="shared" si="347"/>
        <v>2022</v>
      </c>
    </row>
    <row r="11130" spans="1:6" x14ac:dyDescent="0.25">
      <c r="A11130" s="5" t="s">
        <v>250</v>
      </c>
      <c r="B11130" s="3" t="s">
        <v>241</v>
      </c>
      <c r="C11130" s="3" t="s">
        <v>140</v>
      </c>
      <c r="D11130" s="4">
        <v>50785.965667911754</v>
      </c>
      <c r="E11130" t="str">
        <f t="shared" si="346"/>
        <v>May</v>
      </c>
      <c r="F11130" t="str">
        <f t="shared" si="347"/>
        <v>2022</v>
      </c>
    </row>
    <row r="11131" spans="1:6" x14ac:dyDescent="0.25">
      <c r="A11131" s="5" t="s">
        <v>250</v>
      </c>
      <c r="B11131" s="3" t="s">
        <v>241</v>
      </c>
      <c r="C11131" s="3" t="s">
        <v>141</v>
      </c>
      <c r="D11131" s="4">
        <v>67363.127051854273</v>
      </c>
      <c r="E11131" t="str">
        <f t="shared" si="346"/>
        <v>Jun</v>
      </c>
      <c r="F11131" t="str">
        <f t="shared" si="347"/>
        <v>2022</v>
      </c>
    </row>
    <row r="11132" spans="1:6" x14ac:dyDescent="0.25">
      <c r="A11132" s="5" t="s">
        <v>250</v>
      </c>
      <c r="B11132" s="3" t="s">
        <v>241</v>
      </c>
      <c r="C11132" s="3" t="s">
        <v>142</v>
      </c>
      <c r="D11132" s="4">
        <v>53190.198655155356</v>
      </c>
      <c r="E11132" t="str">
        <f t="shared" si="346"/>
        <v>Jul</v>
      </c>
      <c r="F11132" t="str">
        <f t="shared" si="347"/>
        <v>2022</v>
      </c>
    </row>
    <row r="11133" spans="1:6" x14ac:dyDescent="0.25">
      <c r="A11133" s="5" t="s">
        <v>250</v>
      </c>
      <c r="B11133" s="3" t="s">
        <v>241</v>
      </c>
      <c r="C11133" s="3" t="s">
        <v>143</v>
      </c>
      <c r="D11133" s="4">
        <v>62403.921788624517</v>
      </c>
      <c r="E11133" t="str">
        <f t="shared" si="346"/>
        <v>Aug</v>
      </c>
      <c r="F11133" t="str">
        <f t="shared" si="347"/>
        <v>2022</v>
      </c>
    </row>
    <row r="11134" spans="1:6" x14ac:dyDescent="0.25">
      <c r="A11134" s="5" t="s">
        <v>250</v>
      </c>
      <c r="B11134" s="3" t="s">
        <v>241</v>
      </c>
      <c r="C11134" s="3" t="s">
        <v>144</v>
      </c>
      <c r="D11134" s="4">
        <v>54194.549252261742</v>
      </c>
      <c r="E11134" t="str">
        <f t="shared" si="346"/>
        <v>Sep</v>
      </c>
      <c r="F11134" t="str">
        <f t="shared" si="347"/>
        <v>2022</v>
      </c>
    </row>
    <row r="11135" spans="1:6" x14ac:dyDescent="0.25">
      <c r="A11135" s="5" t="s">
        <v>250</v>
      </c>
      <c r="B11135" s="3" t="s">
        <v>241</v>
      </c>
      <c r="C11135" s="3" t="s">
        <v>145</v>
      </c>
      <c r="D11135" s="4">
        <v>48609.112646067035</v>
      </c>
      <c r="E11135" t="str">
        <f t="shared" si="346"/>
        <v>Oct</v>
      </c>
      <c r="F11135" t="str">
        <f t="shared" si="347"/>
        <v>2022</v>
      </c>
    </row>
    <row r="11136" spans="1:6" x14ac:dyDescent="0.25">
      <c r="A11136" s="5" t="s">
        <v>250</v>
      </c>
      <c r="B11136" s="3" t="s">
        <v>241</v>
      </c>
      <c r="C11136" s="3" t="s">
        <v>146</v>
      </c>
      <c r="D11136" s="4">
        <v>50563.390308587826</v>
      </c>
      <c r="E11136" t="str">
        <f t="shared" si="346"/>
        <v>Nov</v>
      </c>
      <c r="F11136" t="str">
        <f t="shared" si="347"/>
        <v>2022</v>
      </c>
    </row>
    <row r="11137" spans="1:6" x14ac:dyDescent="0.25">
      <c r="A11137" s="5" t="s">
        <v>250</v>
      </c>
      <c r="B11137" s="3" t="s">
        <v>241</v>
      </c>
      <c r="C11137" s="3" t="s">
        <v>147</v>
      </c>
      <c r="D11137" s="4">
        <v>53022.146639824088</v>
      </c>
      <c r="E11137" t="str">
        <f t="shared" si="346"/>
        <v>Dec</v>
      </c>
      <c r="F11137" t="str">
        <f t="shared" si="347"/>
        <v>2022</v>
      </c>
    </row>
    <row r="11138" spans="1:6" x14ac:dyDescent="0.25">
      <c r="A11138" s="5" t="s">
        <v>250</v>
      </c>
      <c r="B11138" s="3" t="s">
        <v>241</v>
      </c>
      <c r="C11138" s="3" t="s">
        <v>148</v>
      </c>
      <c r="D11138" s="4">
        <v>51480.37426268102</v>
      </c>
      <c r="E11138" t="str">
        <f t="shared" si="346"/>
        <v>Jan</v>
      </c>
      <c r="F11138" t="str">
        <f t="shared" si="347"/>
        <v>2023</v>
      </c>
    </row>
    <row r="11139" spans="1:6" x14ac:dyDescent="0.25">
      <c r="A11139" s="5" t="s">
        <v>250</v>
      </c>
      <c r="B11139" s="3" t="s">
        <v>241</v>
      </c>
      <c r="C11139" s="3" t="s">
        <v>149</v>
      </c>
      <c r="D11139" s="4">
        <v>40559.739715706004</v>
      </c>
      <c r="E11139" t="str">
        <f t="shared" ref="E11139:E11202" si="348">MID(C11139,1,3)</f>
        <v>Feb</v>
      </c>
      <c r="F11139" t="str">
        <f t="shared" ref="F11139:F11202" si="349">MID(C11139,5,4)</f>
        <v>2023</v>
      </c>
    </row>
    <row r="11140" spans="1:6" x14ac:dyDescent="0.25">
      <c r="A11140" s="5" t="s">
        <v>250</v>
      </c>
      <c r="B11140" s="3" t="s">
        <v>241</v>
      </c>
      <c r="C11140" s="3" t="s">
        <v>150</v>
      </c>
      <c r="D11140" s="4">
        <v>46214.6149759939</v>
      </c>
      <c r="E11140" t="str">
        <f t="shared" si="348"/>
        <v>Mar</v>
      </c>
      <c r="F11140" t="str">
        <f t="shared" si="349"/>
        <v>2023</v>
      </c>
    </row>
    <row r="11141" spans="1:6" x14ac:dyDescent="0.25">
      <c r="A11141" s="5" t="s">
        <v>250</v>
      </c>
      <c r="B11141" s="3" t="s">
        <v>241</v>
      </c>
      <c r="C11141" s="3" t="s">
        <v>151</v>
      </c>
      <c r="D11141" s="4">
        <v>39870.229204997282</v>
      </c>
      <c r="E11141" t="str">
        <f t="shared" si="348"/>
        <v>Apr</v>
      </c>
      <c r="F11141" t="str">
        <f t="shared" si="349"/>
        <v>2023</v>
      </c>
    </row>
    <row r="11142" spans="1:6" x14ac:dyDescent="0.25">
      <c r="A11142" s="5" t="s">
        <v>250</v>
      </c>
      <c r="B11142" s="3" t="s">
        <v>241</v>
      </c>
      <c r="C11142" s="3" t="s">
        <v>152</v>
      </c>
      <c r="D11142" s="4">
        <v>41912.857064168747</v>
      </c>
      <c r="E11142" t="str">
        <f t="shared" si="348"/>
        <v>May</v>
      </c>
      <c r="F11142" t="str">
        <f t="shared" si="349"/>
        <v>2023</v>
      </c>
    </row>
    <row r="11143" spans="1:6" x14ac:dyDescent="0.25">
      <c r="A11143" s="5" t="s">
        <v>250</v>
      </c>
      <c r="B11143" s="3" t="s">
        <v>241</v>
      </c>
      <c r="C11143" s="3" t="s">
        <v>153</v>
      </c>
      <c r="D11143" s="4">
        <v>60145.087992055684</v>
      </c>
      <c r="E11143" t="str">
        <f t="shared" si="348"/>
        <v>Jun</v>
      </c>
      <c r="F11143" t="str">
        <f t="shared" si="349"/>
        <v>2023</v>
      </c>
    </row>
    <row r="11144" spans="1:6" x14ac:dyDescent="0.25">
      <c r="A11144" s="5" t="s">
        <v>250</v>
      </c>
      <c r="B11144" s="3" t="s">
        <v>241</v>
      </c>
      <c r="C11144" s="3" t="s">
        <v>154</v>
      </c>
      <c r="D11144" s="4">
        <v>47474.775688658112</v>
      </c>
      <c r="E11144" t="str">
        <f t="shared" si="348"/>
        <v>Jul</v>
      </c>
      <c r="F11144" t="str">
        <f t="shared" si="349"/>
        <v>2023</v>
      </c>
    </row>
    <row r="11145" spans="1:6" x14ac:dyDescent="0.25">
      <c r="A11145" s="5" t="s">
        <v>250</v>
      </c>
      <c r="B11145" s="3" t="s">
        <v>241</v>
      </c>
      <c r="C11145" s="3" t="s">
        <v>155</v>
      </c>
      <c r="D11145" s="4">
        <v>55709.92945397603</v>
      </c>
      <c r="E11145" t="str">
        <f t="shared" si="348"/>
        <v>Aug</v>
      </c>
      <c r="F11145" t="str">
        <f t="shared" si="349"/>
        <v>2023</v>
      </c>
    </row>
    <row r="11146" spans="1:6" x14ac:dyDescent="0.25">
      <c r="A11146" s="5" t="s">
        <v>250</v>
      </c>
      <c r="B11146" s="3" t="s">
        <v>241</v>
      </c>
      <c r="C11146" s="3" t="s">
        <v>156</v>
      </c>
      <c r="D11146" s="4">
        <v>48371.095288009434</v>
      </c>
      <c r="E11146" t="str">
        <f t="shared" si="348"/>
        <v>Sep</v>
      </c>
      <c r="F11146" t="str">
        <f t="shared" si="349"/>
        <v>2023</v>
      </c>
    </row>
    <row r="11147" spans="1:6" x14ac:dyDescent="0.25">
      <c r="A11147" s="5" t="s">
        <v>250</v>
      </c>
      <c r="B11147" s="3" t="s">
        <v>241</v>
      </c>
      <c r="C11147" s="3" t="s">
        <v>157</v>
      </c>
      <c r="D11147" s="4">
        <v>43378.11985611244</v>
      </c>
      <c r="E11147" t="str">
        <f t="shared" si="348"/>
        <v>Oct</v>
      </c>
      <c r="F11147" t="str">
        <f t="shared" si="349"/>
        <v>2023</v>
      </c>
    </row>
    <row r="11148" spans="1:6" x14ac:dyDescent="0.25">
      <c r="A11148" s="5" t="s">
        <v>250</v>
      </c>
      <c r="B11148" s="3" t="s">
        <v>241</v>
      </c>
      <c r="C11148" s="3" t="s">
        <v>158</v>
      </c>
      <c r="D11148" s="4">
        <v>45124.3947890294</v>
      </c>
      <c r="E11148" t="str">
        <f t="shared" si="348"/>
        <v>Nov</v>
      </c>
      <c r="F11148" t="str">
        <f t="shared" si="349"/>
        <v>2023</v>
      </c>
    </row>
    <row r="11149" spans="1:6" x14ac:dyDescent="0.25">
      <c r="A11149" s="5" t="s">
        <v>250</v>
      </c>
      <c r="B11149" s="3" t="s">
        <v>241</v>
      </c>
      <c r="C11149" s="3" t="s">
        <v>159</v>
      </c>
      <c r="D11149" s="4">
        <v>47321.175254335263</v>
      </c>
      <c r="E11149" t="str">
        <f t="shared" si="348"/>
        <v>Dec</v>
      </c>
      <c r="F11149" t="str">
        <f t="shared" si="349"/>
        <v>2023</v>
      </c>
    </row>
    <row r="11150" spans="1:6" x14ac:dyDescent="0.25">
      <c r="A11150" s="5" t="s">
        <v>250</v>
      </c>
      <c r="B11150" s="3" t="s">
        <v>241</v>
      </c>
      <c r="C11150" s="3" t="s">
        <v>160</v>
      </c>
      <c r="D11150" s="4">
        <v>45942.601186135784</v>
      </c>
      <c r="E11150" t="str">
        <f t="shared" si="348"/>
        <v>Jan</v>
      </c>
      <c r="F11150" t="str">
        <f t="shared" si="349"/>
        <v>2024</v>
      </c>
    </row>
    <row r="11151" spans="1:6" x14ac:dyDescent="0.25">
      <c r="A11151" s="5" t="s">
        <v>250</v>
      </c>
      <c r="B11151" s="3" t="s">
        <v>241</v>
      </c>
      <c r="C11151" s="3" t="s">
        <v>161</v>
      </c>
      <c r="D11151" s="4">
        <v>36182.496348104374</v>
      </c>
      <c r="E11151" t="str">
        <f t="shared" si="348"/>
        <v>Feb</v>
      </c>
      <c r="F11151" t="str">
        <f t="shared" si="349"/>
        <v>2024</v>
      </c>
    </row>
    <row r="11152" spans="1:6" x14ac:dyDescent="0.25">
      <c r="A11152" s="5" t="s">
        <v>250</v>
      </c>
      <c r="B11152" s="3" t="s">
        <v>241</v>
      </c>
      <c r="C11152" s="3" t="s">
        <v>162</v>
      </c>
      <c r="D11152" s="4">
        <v>41235.898255883294</v>
      </c>
      <c r="E11152" t="str">
        <f t="shared" si="348"/>
        <v>Mar</v>
      </c>
      <c r="F11152" t="str">
        <f t="shared" si="349"/>
        <v>2024</v>
      </c>
    </row>
    <row r="11153" spans="1:6" x14ac:dyDescent="0.25">
      <c r="A11153" s="5" t="s">
        <v>250</v>
      </c>
      <c r="B11153" s="3" t="s">
        <v>241</v>
      </c>
      <c r="C11153" s="3" t="s">
        <v>163</v>
      </c>
      <c r="D11153" s="4">
        <v>35566.020132377693</v>
      </c>
      <c r="E11153" t="str">
        <f t="shared" si="348"/>
        <v>Apr</v>
      </c>
      <c r="F11153" t="str">
        <f t="shared" si="349"/>
        <v>2024</v>
      </c>
    </row>
    <row r="11154" spans="1:6" x14ac:dyDescent="0.25">
      <c r="A11154" s="5" t="s">
        <v>250</v>
      </c>
      <c r="B11154" s="3" t="s">
        <v>241</v>
      </c>
      <c r="C11154" s="3" t="s">
        <v>164</v>
      </c>
      <c r="D11154" s="4">
        <v>37390.866551861167</v>
      </c>
      <c r="E11154" t="str">
        <f t="shared" si="348"/>
        <v>May</v>
      </c>
      <c r="F11154" t="str">
        <f t="shared" si="349"/>
        <v>2024</v>
      </c>
    </row>
    <row r="11155" spans="1:6" x14ac:dyDescent="0.25">
      <c r="A11155" s="5" t="s">
        <v>250</v>
      </c>
      <c r="B11155" s="3" t="s">
        <v>241</v>
      </c>
      <c r="C11155" s="3" t="s">
        <v>165</v>
      </c>
      <c r="D11155" s="4">
        <v>53682.582150144299</v>
      </c>
      <c r="E11155" t="str">
        <f t="shared" si="348"/>
        <v>Jun</v>
      </c>
      <c r="F11155" t="str">
        <f t="shared" si="349"/>
        <v>2024</v>
      </c>
    </row>
    <row r="11156" spans="1:6" x14ac:dyDescent="0.25">
      <c r="A11156" s="5" t="s">
        <v>250</v>
      </c>
      <c r="B11156" s="3" t="s">
        <v>241</v>
      </c>
      <c r="C11156" s="3" t="s">
        <v>166</v>
      </c>
      <c r="D11156" s="4">
        <v>42359.787355690321</v>
      </c>
      <c r="E11156" t="str">
        <f t="shared" si="348"/>
        <v>Jul</v>
      </c>
      <c r="F11156" t="str">
        <f t="shared" si="349"/>
        <v>2024</v>
      </c>
    </row>
    <row r="11157" spans="1:6" x14ac:dyDescent="0.25">
      <c r="A11157" s="5" t="s">
        <v>250</v>
      </c>
      <c r="B11157" s="3" t="s">
        <v>241</v>
      </c>
      <c r="C11157" s="3" t="s">
        <v>167</v>
      </c>
      <c r="D11157" s="4">
        <v>49717.441368499254</v>
      </c>
      <c r="E11157" t="str">
        <f t="shared" si="348"/>
        <v>Aug</v>
      </c>
      <c r="F11157" t="str">
        <f t="shared" si="349"/>
        <v>2024</v>
      </c>
    </row>
    <row r="11158" spans="1:6" x14ac:dyDescent="0.25">
      <c r="A11158" s="5" t="s">
        <v>250</v>
      </c>
      <c r="B11158" s="3" t="s">
        <v>241</v>
      </c>
      <c r="C11158" s="3" t="s">
        <v>168</v>
      </c>
      <c r="D11158" s="4">
        <v>43159.257150023695</v>
      </c>
      <c r="E11158" t="str">
        <f t="shared" si="348"/>
        <v>Sep</v>
      </c>
      <c r="F11158" t="str">
        <f t="shared" si="349"/>
        <v>2024</v>
      </c>
    </row>
    <row r="11159" spans="1:6" x14ac:dyDescent="0.25">
      <c r="A11159" s="5" t="s">
        <v>250</v>
      </c>
      <c r="B11159" s="3" t="s">
        <v>241</v>
      </c>
      <c r="C11159" s="3" t="s">
        <v>169</v>
      </c>
      <c r="D11159" s="4">
        <v>38697.080513060486</v>
      </c>
      <c r="E11159" t="str">
        <f t="shared" si="348"/>
        <v>Oct</v>
      </c>
      <c r="F11159" t="str">
        <f t="shared" si="349"/>
        <v>2024</v>
      </c>
    </row>
    <row r="11160" spans="1:6" x14ac:dyDescent="0.25">
      <c r="A11160" s="5" t="s">
        <v>250</v>
      </c>
      <c r="B11160" s="3" t="s">
        <v>241</v>
      </c>
      <c r="C11160" s="3" t="s">
        <v>170</v>
      </c>
      <c r="D11160" s="4">
        <v>40256.657226973803</v>
      </c>
      <c r="E11160" t="str">
        <f t="shared" si="348"/>
        <v>Nov</v>
      </c>
      <c r="F11160" t="str">
        <f t="shared" si="349"/>
        <v>2024</v>
      </c>
    </row>
    <row r="11161" spans="1:6" x14ac:dyDescent="0.25">
      <c r="A11161" s="5" t="s">
        <v>250</v>
      </c>
      <c r="B11161" s="3" t="s">
        <v>241</v>
      </c>
      <c r="C11161" s="3" t="s">
        <v>171</v>
      </c>
      <c r="D11161" s="4">
        <v>42218.883944812762</v>
      </c>
      <c r="E11161" t="str">
        <f t="shared" si="348"/>
        <v>Dec</v>
      </c>
      <c r="F11161" t="str">
        <f t="shared" si="349"/>
        <v>2024</v>
      </c>
    </row>
    <row r="11162" spans="1:6" x14ac:dyDescent="0.25">
      <c r="A11162" s="5" t="s">
        <v>250</v>
      </c>
      <c r="B11162" s="3" t="s">
        <v>241</v>
      </c>
      <c r="C11162" s="3" t="s">
        <v>172</v>
      </c>
      <c r="D11162" s="4">
        <v>40986.651508462048</v>
      </c>
      <c r="E11162" t="str">
        <f t="shared" si="348"/>
        <v>Jan</v>
      </c>
      <c r="F11162" t="str">
        <f t="shared" si="349"/>
        <v>2025</v>
      </c>
    </row>
    <row r="11163" spans="1:6" x14ac:dyDescent="0.25">
      <c r="A11163" s="5" t="s">
        <v>250</v>
      </c>
      <c r="B11163" s="3" t="s">
        <v>241</v>
      </c>
      <c r="C11163" s="3" t="s">
        <v>173</v>
      </c>
      <c r="D11163" s="4">
        <v>32264.467775819885</v>
      </c>
      <c r="E11163" t="str">
        <f t="shared" si="348"/>
        <v>Feb</v>
      </c>
      <c r="F11163" t="str">
        <f t="shared" si="349"/>
        <v>2025</v>
      </c>
    </row>
    <row r="11164" spans="1:6" x14ac:dyDescent="0.25">
      <c r="A11164" s="5" t="s">
        <v>250</v>
      </c>
      <c r="B11164" s="3" t="s">
        <v>241</v>
      </c>
      <c r="C11164" s="3" t="s">
        <v>174</v>
      </c>
      <c r="D11164" s="4">
        <v>36776.15517335786</v>
      </c>
      <c r="E11164" t="str">
        <f t="shared" si="348"/>
        <v>Mar</v>
      </c>
      <c r="F11164" t="str">
        <f t="shared" si="349"/>
        <v>2025</v>
      </c>
    </row>
    <row r="11165" spans="1:6" x14ac:dyDescent="0.25">
      <c r="A11165" s="5" t="s">
        <v>250</v>
      </c>
      <c r="B11165" s="3" t="s">
        <v>241</v>
      </c>
      <c r="C11165" s="3" t="s">
        <v>175</v>
      </c>
      <c r="D11165" s="4">
        <v>31710.3434537176</v>
      </c>
      <c r="E11165" t="str">
        <f t="shared" si="348"/>
        <v>Apr</v>
      </c>
      <c r="F11165" t="str">
        <f t="shared" si="349"/>
        <v>2025</v>
      </c>
    </row>
    <row r="11166" spans="1:6" x14ac:dyDescent="0.25">
      <c r="A11166" s="5" t="s">
        <v>250</v>
      </c>
      <c r="B11166" s="3" t="s">
        <v>241</v>
      </c>
      <c r="C11166" s="3" t="s">
        <v>176</v>
      </c>
      <c r="D11166" s="4">
        <v>33340.552027979116</v>
      </c>
      <c r="E11166" t="str">
        <f t="shared" si="348"/>
        <v>May</v>
      </c>
      <c r="F11166" t="str">
        <f t="shared" si="349"/>
        <v>2025</v>
      </c>
    </row>
    <row r="11167" spans="1:6" x14ac:dyDescent="0.25">
      <c r="A11167" s="5" t="s">
        <v>250</v>
      </c>
      <c r="B11167" s="3" t="s">
        <v>241</v>
      </c>
      <c r="C11167" s="3" t="s">
        <v>177</v>
      </c>
      <c r="D11167" s="4">
        <v>47892.02264633408</v>
      </c>
      <c r="E11167" t="str">
        <f t="shared" si="348"/>
        <v>Jun</v>
      </c>
      <c r="F11167" t="str">
        <f t="shared" si="349"/>
        <v>2025</v>
      </c>
    </row>
    <row r="11168" spans="1:6" x14ac:dyDescent="0.25">
      <c r="A11168" s="5" t="s">
        <v>250</v>
      </c>
      <c r="B11168" s="3" t="s">
        <v>241</v>
      </c>
      <c r="C11168" s="3" t="s">
        <v>178</v>
      </c>
      <c r="D11168" s="4">
        <v>37777.322789875347</v>
      </c>
      <c r="E11168" t="str">
        <f t="shared" si="348"/>
        <v>Jul</v>
      </c>
      <c r="F11168" t="str">
        <f t="shared" si="349"/>
        <v>2025</v>
      </c>
    </row>
    <row r="11169" spans="1:6" x14ac:dyDescent="0.25">
      <c r="A11169" s="5" t="s">
        <v>250</v>
      </c>
      <c r="B11169" s="3" t="s">
        <v>241</v>
      </c>
      <c r="C11169" s="3" t="s">
        <v>179</v>
      </c>
      <c r="D11169" s="4">
        <v>44348.428506045675</v>
      </c>
      <c r="E11169" t="str">
        <f t="shared" si="348"/>
        <v>Aug</v>
      </c>
      <c r="F11169" t="str">
        <f t="shared" si="349"/>
        <v>2025</v>
      </c>
    </row>
    <row r="11170" spans="1:6" x14ac:dyDescent="0.25">
      <c r="A11170" s="5" t="s">
        <v>250</v>
      </c>
      <c r="B11170" s="3" t="s">
        <v>241</v>
      </c>
      <c r="C11170" s="3" t="s">
        <v>180</v>
      </c>
      <c r="D11170" s="4">
        <v>38490.141406573741</v>
      </c>
      <c r="E11170" t="str">
        <f t="shared" si="348"/>
        <v>Sep</v>
      </c>
      <c r="F11170" t="str">
        <f t="shared" si="349"/>
        <v>2025</v>
      </c>
    </row>
    <row r="11171" spans="1:6" x14ac:dyDescent="0.25">
      <c r="A11171" s="5" t="s">
        <v>250</v>
      </c>
      <c r="B11171" s="3" t="s">
        <v>241</v>
      </c>
      <c r="C11171" s="3" t="s">
        <v>181</v>
      </c>
      <c r="D11171" s="4">
        <v>34504.58094114728</v>
      </c>
      <c r="E11171" t="str">
        <f t="shared" si="348"/>
        <v>Oct</v>
      </c>
      <c r="F11171" t="str">
        <f t="shared" si="349"/>
        <v>2025</v>
      </c>
    </row>
    <row r="11172" spans="1:6" x14ac:dyDescent="0.25">
      <c r="A11172" s="5" t="s">
        <v>250</v>
      </c>
      <c r="B11172" s="3" t="s">
        <v>241</v>
      </c>
      <c r="C11172" s="3" t="s">
        <v>182</v>
      </c>
      <c r="D11172" s="4">
        <v>35897.185174076309</v>
      </c>
      <c r="E11172" t="str">
        <f t="shared" si="348"/>
        <v>Nov</v>
      </c>
      <c r="F11172" t="str">
        <f t="shared" si="349"/>
        <v>2025</v>
      </c>
    </row>
    <row r="11173" spans="1:6" x14ac:dyDescent="0.25">
      <c r="A11173" s="5" t="s">
        <v>250</v>
      </c>
      <c r="B11173" s="3" t="s">
        <v>241</v>
      </c>
      <c r="C11173" s="3" t="s">
        <v>183</v>
      </c>
      <c r="D11173" s="4">
        <v>37649.066643319871</v>
      </c>
      <c r="E11173" t="str">
        <f t="shared" si="348"/>
        <v>Dec</v>
      </c>
      <c r="F11173" t="str">
        <f t="shared" si="349"/>
        <v>2025</v>
      </c>
    </row>
    <row r="11174" spans="1:6" x14ac:dyDescent="0.25">
      <c r="A11174" s="5" t="s">
        <v>250</v>
      </c>
      <c r="B11174" s="3" t="s">
        <v>241</v>
      </c>
      <c r="C11174" s="3" t="s">
        <v>184</v>
      </c>
      <c r="D11174" s="4">
        <v>36547.790470642562</v>
      </c>
      <c r="E11174" t="str">
        <f t="shared" si="348"/>
        <v>Jan</v>
      </c>
      <c r="F11174" t="str">
        <f t="shared" si="349"/>
        <v>2026</v>
      </c>
    </row>
    <row r="11175" spans="1:6" x14ac:dyDescent="0.25">
      <c r="A11175" s="5" t="s">
        <v>250</v>
      </c>
      <c r="B11175" s="3" t="s">
        <v>241</v>
      </c>
      <c r="C11175" s="3" t="s">
        <v>185</v>
      </c>
      <c r="D11175" s="4">
        <v>28760.848230390322</v>
      </c>
      <c r="E11175" t="str">
        <f t="shared" si="348"/>
        <v>Feb</v>
      </c>
      <c r="F11175" t="str">
        <f t="shared" si="349"/>
        <v>2026</v>
      </c>
    </row>
    <row r="11176" spans="1:6" x14ac:dyDescent="0.25">
      <c r="A11176" s="5" t="s">
        <v>250</v>
      </c>
      <c r="B11176" s="3" t="s">
        <v>241</v>
      </c>
      <c r="C11176" s="3" t="s">
        <v>186</v>
      </c>
      <c r="D11176" s="4">
        <v>32791.542355492194</v>
      </c>
      <c r="E11176" t="str">
        <f t="shared" si="348"/>
        <v>Mar</v>
      </c>
      <c r="F11176" t="str">
        <f t="shared" si="349"/>
        <v>2026</v>
      </c>
    </row>
    <row r="11177" spans="1:6" x14ac:dyDescent="0.25">
      <c r="A11177" s="5" t="s">
        <v>250</v>
      </c>
      <c r="B11177" s="3" t="s">
        <v>241</v>
      </c>
      <c r="C11177" s="3" t="s">
        <v>187</v>
      </c>
      <c r="D11177" s="4">
        <v>28268.357740378007</v>
      </c>
      <c r="E11177" t="str">
        <f t="shared" si="348"/>
        <v>Apr</v>
      </c>
      <c r="F11177" t="str">
        <f t="shared" si="349"/>
        <v>2026</v>
      </c>
    </row>
    <row r="11178" spans="1:6" x14ac:dyDescent="0.25">
      <c r="A11178" s="5" t="s">
        <v>250</v>
      </c>
      <c r="B11178" s="3" t="s">
        <v>241</v>
      </c>
      <c r="C11178" s="3" t="s">
        <v>189</v>
      </c>
      <c r="D11178" s="4">
        <v>29723.960557112587</v>
      </c>
      <c r="E11178" t="str">
        <f t="shared" si="348"/>
        <v>May</v>
      </c>
      <c r="F11178" t="str">
        <f t="shared" si="349"/>
        <v>2026</v>
      </c>
    </row>
    <row r="11179" spans="1:6" x14ac:dyDescent="0.25">
      <c r="A11179" s="5" t="s">
        <v>250</v>
      </c>
      <c r="B11179" s="3" t="s">
        <v>241</v>
      </c>
      <c r="C11179" s="3" t="s">
        <v>191</v>
      </c>
      <c r="D11179" s="4">
        <v>42717.16788838504</v>
      </c>
      <c r="E11179" t="str">
        <f t="shared" si="348"/>
        <v>Jun</v>
      </c>
      <c r="F11179" t="str">
        <f t="shared" si="349"/>
        <v>2026</v>
      </c>
    </row>
    <row r="11180" spans="1:6" x14ac:dyDescent="0.25">
      <c r="A11180" s="5" t="s">
        <v>250</v>
      </c>
      <c r="B11180" s="3" t="s">
        <v>241</v>
      </c>
      <c r="C11180" s="3" t="s">
        <v>192</v>
      </c>
      <c r="D11180" s="4">
        <v>33685.397581110068</v>
      </c>
      <c r="E11180" t="str">
        <f t="shared" si="348"/>
        <v>Jul</v>
      </c>
      <c r="F11180" t="str">
        <f t="shared" si="349"/>
        <v>2026</v>
      </c>
    </row>
    <row r="11181" spans="1:6" x14ac:dyDescent="0.25">
      <c r="A11181" s="5" t="s">
        <v>250</v>
      </c>
      <c r="B11181" s="3" t="s">
        <v>241</v>
      </c>
      <c r="C11181" s="3" t="s">
        <v>193</v>
      </c>
      <c r="D11181" s="4">
        <v>39551.583457616536</v>
      </c>
      <c r="E11181" t="str">
        <f t="shared" si="348"/>
        <v>Aug</v>
      </c>
      <c r="F11181" t="str">
        <f t="shared" si="349"/>
        <v>2026</v>
      </c>
    </row>
    <row r="11182" spans="1:6" x14ac:dyDescent="0.25">
      <c r="A11182" s="5" t="s">
        <v>250</v>
      </c>
      <c r="B11182" s="3" t="s">
        <v>241</v>
      </c>
      <c r="C11182" s="3" t="s">
        <v>194</v>
      </c>
      <c r="D11182" s="4">
        <v>34320.586158156664</v>
      </c>
      <c r="E11182" t="str">
        <f t="shared" si="348"/>
        <v>Sep</v>
      </c>
      <c r="F11182" t="str">
        <f t="shared" si="349"/>
        <v>2026</v>
      </c>
    </row>
    <row r="11183" spans="1:6" x14ac:dyDescent="0.25">
      <c r="A11183" s="5" t="s">
        <v>250</v>
      </c>
      <c r="B11183" s="3" t="s">
        <v>241</v>
      </c>
      <c r="C11183" s="3" t="s">
        <v>195</v>
      </c>
      <c r="D11183" s="4">
        <v>30762.469365407509</v>
      </c>
      <c r="E11183" t="str">
        <f t="shared" si="348"/>
        <v>Oct</v>
      </c>
      <c r="F11183" t="str">
        <f t="shared" si="349"/>
        <v>2026</v>
      </c>
    </row>
    <row r="11184" spans="1:6" x14ac:dyDescent="0.25">
      <c r="A11184" s="5" t="s">
        <v>250</v>
      </c>
      <c r="B11184" s="3" t="s">
        <v>241</v>
      </c>
      <c r="C11184" s="3" t="s">
        <v>196</v>
      </c>
      <c r="D11184" s="4">
        <v>32005.438738576704</v>
      </c>
      <c r="E11184" t="str">
        <f t="shared" si="348"/>
        <v>Nov</v>
      </c>
      <c r="F11184" t="str">
        <f t="shared" si="349"/>
        <v>2026</v>
      </c>
    </row>
    <row r="11185" spans="1:6" x14ac:dyDescent="0.25">
      <c r="A11185" s="5" t="s">
        <v>250</v>
      </c>
      <c r="B11185" s="3" t="s">
        <v>241</v>
      </c>
      <c r="C11185" s="3" t="s">
        <v>197</v>
      </c>
      <c r="D11185" s="4">
        <v>33568.637329596924</v>
      </c>
      <c r="E11185" t="str">
        <f t="shared" si="348"/>
        <v>Dec</v>
      </c>
      <c r="F11185" t="str">
        <f t="shared" si="349"/>
        <v>2026</v>
      </c>
    </row>
    <row r="11186" spans="1:6" x14ac:dyDescent="0.25">
      <c r="A11186" s="5" t="s">
        <v>250</v>
      </c>
      <c r="B11186" s="3" t="s">
        <v>241</v>
      </c>
      <c r="C11186" s="3" t="s">
        <v>198</v>
      </c>
      <c r="D11186" s="4">
        <v>32585.380607796145</v>
      </c>
      <c r="E11186" t="str">
        <f t="shared" si="348"/>
        <v>Jan</v>
      </c>
      <c r="F11186" t="str">
        <f t="shared" si="349"/>
        <v>2027</v>
      </c>
    </row>
    <row r="11187" spans="1:6" x14ac:dyDescent="0.25">
      <c r="A11187" s="5" t="s">
        <v>250</v>
      </c>
      <c r="B11187" s="3" t="s">
        <v>241</v>
      </c>
      <c r="C11187" s="3" t="s">
        <v>199</v>
      </c>
      <c r="D11187" s="4">
        <v>31166.57781278999</v>
      </c>
      <c r="E11187" t="str">
        <f t="shared" si="348"/>
        <v>Feb</v>
      </c>
      <c r="F11187" t="str">
        <f t="shared" si="349"/>
        <v>2027</v>
      </c>
    </row>
    <row r="11188" spans="1:6" x14ac:dyDescent="0.25">
      <c r="A11188" s="5" t="s">
        <v>250</v>
      </c>
      <c r="B11188" s="3" t="s">
        <v>241</v>
      </c>
      <c r="C11188" s="3" t="s">
        <v>200</v>
      </c>
      <c r="D11188" s="4">
        <v>29456.921844062439</v>
      </c>
      <c r="E11188" t="str">
        <f t="shared" si="348"/>
        <v>Mar</v>
      </c>
      <c r="F11188" t="str">
        <f t="shared" si="349"/>
        <v>2027</v>
      </c>
    </row>
    <row r="11189" spans="1:6" x14ac:dyDescent="0.25">
      <c r="A11189" s="5" t="s">
        <v>250</v>
      </c>
      <c r="B11189" s="3" t="s">
        <v>241</v>
      </c>
      <c r="C11189" s="3" t="s">
        <v>201</v>
      </c>
      <c r="D11189" s="4">
        <v>23932.178618912327</v>
      </c>
      <c r="E11189" t="str">
        <f t="shared" si="348"/>
        <v>Apr</v>
      </c>
      <c r="F11189" t="str">
        <f t="shared" si="349"/>
        <v>2027</v>
      </c>
    </row>
    <row r="11190" spans="1:6" x14ac:dyDescent="0.25">
      <c r="A11190" s="5" t="s">
        <v>250</v>
      </c>
      <c r="B11190" s="3" t="s">
        <v>242</v>
      </c>
      <c r="C11190" s="3" t="s">
        <v>21</v>
      </c>
      <c r="D11190" s="4">
        <v>655016.95603160292</v>
      </c>
      <c r="E11190" t="str">
        <f t="shared" si="348"/>
        <v>Jun</v>
      </c>
      <c r="F11190" t="str">
        <f t="shared" si="349"/>
        <v>2012</v>
      </c>
    </row>
    <row r="11191" spans="1:6" x14ac:dyDescent="0.25">
      <c r="A11191" s="5" t="s">
        <v>250</v>
      </c>
      <c r="B11191" s="3" t="s">
        <v>242</v>
      </c>
      <c r="C11191" s="3" t="s">
        <v>22</v>
      </c>
      <c r="D11191" s="4">
        <v>2238233.5371520575</v>
      </c>
      <c r="E11191" t="str">
        <f t="shared" si="348"/>
        <v>Jul</v>
      </c>
      <c r="F11191" t="str">
        <f t="shared" si="349"/>
        <v>2012</v>
      </c>
    </row>
    <row r="11192" spans="1:6" x14ac:dyDescent="0.25">
      <c r="A11192" s="5" t="s">
        <v>250</v>
      </c>
      <c r="B11192" s="3" t="s">
        <v>242</v>
      </c>
      <c r="C11192" s="3" t="s">
        <v>23</v>
      </c>
      <c r="D11192" s="4">
        <v>2258586.7816277663</v>
      </c>
      <c r="E11192" t="str">
        <f t="shared" si="348"/>
        <v>Aug</v>
      </c>
      <c r="F11192" t="str">
        <f t="shared" si="349"/>
        <v>2012</v>
      </c>
    </row>
    <row r="11193" spans="1:6" x14ac:dyDescent="0.25">
      <c r="A11193" s="5" t="s">
        <v>250</v>
      </c>
      <c r="B11193" s="3" t="s">
        <v>242</v>
      </c>
      <c r="C11193" s="3" t="s">
        <v>24</v>
      </c>
      <c r="D11193" s="4">
        <v>2011959.1634389285</v>
      </c>
      <c r="E11193" t="str">
        <f t="shared" si="348"/>
        <v>Sep</v>
      </c>
      <c r="F11193" t="str">
        <f t="shared" si="349"/>
        <v>2012</v>
      </c>
    </row>
    <row r="11194" spans="1:6" x14ac:dyDescent="0.25">
      <c r="A11194" s="5" t="s">
        <v>250</v>
      </c>
      <c r="B11194" s="3" t="s">
        <v>242</v>
      </c>
      <c r="C11194" s="3" t="s">
        <v>25</v>
      </c>
      <c r="D11194" s="4">
        <v>1852817.1508991008</v>
      </c>
      <c r="E11194" t="str">
        <f t="shared" si="348"/>
        <v>Oct</v>
      </c>
      <c r="F11194" t="str">
        <f t="shared" si="349"/>
        <v>2012</v>
      </c>
    </row>
    <row r="11195" spans="1:6" x14ac:dyDescent="0.25">
      <c r="A11195" s="5" t="s">
        <v>250</v>
      </c>
      <c r="B11195" s="3" t="s">
        <v>242</v>
      </c>
      <c r="C11195" s="3" t="s">
        <v>26</v>
      </c>
      <c r="D11195" s="4">
        <v>2553316.3856450138</v>
      </c>
      <c r="E11195" t="str">
        <f t="shared" si="348"/>
        <v>Nov</v>
      </c>
      <c r="F11195" t="str">
        <f t="shared" si="349"/>
        <v>2012</v>
      </c>
    </row>
    <row r="11196" spans="1:6" x14ac:dyDescent="0.25">
      <c r="A11196" s="5" t="s">
        <v>250</v>
      </c>
      <c r="B11196" s="3" t="s">
        <v>242</v>
      </c>
      <c r="C11196" s="3" t="s">
        <v>27</v>
      </c>
      <c r="D11196" s="4">
        <v>3564453.0705264034</v>
      </c>
      <c r="E11196" t="str">
        <f t="shared" si="348"/>
        <v>Dec</v>
      </c>
      <c r="F11196" t="str">
        <f t="shared" si="349"/>
        <v>2012</v>
      </c>
    </row>
    <row r="11197" spans="1:6" x14ac:dyDescent="0.25">
      <c r="A11197" s="5" t="s">
        <v>250</v>
      </c>
      <c r="B11197" s="3" t="s">
        <v>242</v>
      </c>
      <c r="C11197" s="3" t="s">
        <v>28</v>
      </c>
      <c r="D11197" s="4">
        <v>4143714.3618690139</v>
      </c>
      <c r="E11197" t="str">
        <f t="shared" si="348"/>
        <v>Jan</v>
      </c>
      <c r="F11197" t="str">
        <f t="shared" si="349"/>
        <v>2013</v>
      </c>
    </row>
    <row r="11198" spans="1:6" x14ac:dyDescent="0.25">
      <c r="A11198" s="5" t="s">
        <v>250</v>
      </c>
      <c r="B11198" s="3" t="s">
        <v>242</v>
      </c>
      <c r="C11198" s="3" t="s">
        <v>29</v>
      </c>
      <c r="D11198" s="4">
        <v>4371499.5819756575</v>
      </c>
      <c r="E11198" t="str">
        <f t="shared" si="348"/>
        <v>Feb</v>
      </c>
      <c r="F11198" t="str">
        <f t="shared" si="349"/>
        <v>2013</v>
      </c>
    </row>
    <row r="11199" spans="1:6" x14ac:dyDescent="0.25">
      <c r="A11199" s="5" t="s">
        <v>250</v>
      </c>
      <c r="B11199" s="3" t="s">
        <v>242</v>
      </c>
      <c r="C11199" s="3" t="s">
        <v>30</v>
      </c>
      <c r="D11199" s="4">
        <v>4504058.3701678077</v>
      </c>
      <c r="E11199" t="str">
        <f t="shared" si="348"/>
        <v>Mar</v>
      </c>
      <c r="F11199" t="str">
        <f t="shared" si="349"/>
        <v>2013</v>
      </c>
    </row>
    <row r="11200" spans="1:6" x14ac:dyDescent="0.25">
      <c r="A11200" s="5" t="s">
        <v>250</v>
      </c>
      <c r="B11200" s="3" t="s">
        <v>242</v>
      </c>
      <c r="C11200" s="3" t="s">
        <v>31</v>
      </c>
      <c r="D11200" s="4">
        <v>4772599.2310203975</v>
      </c>
      <c r="E11200" t="str">
        <f t="shared" si="348"/>
        <v>Apr</v>
      </c>
      <c r="F11200" t="str">
        <f t="shared" si="349"/>
        <v>2013</v>
      </c>
    </row>
    <row r="11201" spans="1:6" x14ac:dyDescent="0.25">
      <c r="A11201" s="5" t="s">
        <v>250</v>
      </c>
      <c r="B11201" s="3" t="s">
        <v>242</v>
      </c>
      <c r="C11201" s="3" t="s">
        <v>32</v>
      </c>
      <c r="D11201" s="4">
        <v>5067799.5904532112</v>
      </c>
      <c r="E11201" t="str">
        <f t="shared" si="348"/>
        <v>May</v>
      </c>
      <c r="F11201" t="str">
        <f t="shared" si="349"/>
        <v>2013</v>
      </c>
    </row>
    <row r="11202" spans="1:6" x14ac:dyDescent="0.25">
      <c r="A11202" s="5" t="s">
        <v>250</v>
      </c>
      <c r="B11202" s="3" t="s">
        <v>242</v>
      </c>
      <c r="C11202" s="3" t="s">
        <v>33</v>
      </c>
      <c r="D11202" s="4">
        <v>3829769.483288106</v>
      </c>
      <c r="E11202" t="str">
        <f t="shared" si="348"/>
        <v>Jun</v>
      </c>
      <c r="F11202" t="str">
        <f t="shared" si="349"/>
        <v>2013</v>
      </c>
    </row>
    <row r="11203" spans="1:6" x14ac:dyDescent="0.25">
      <c r="A11203" s="5" t="s">
        <v>250</v>
      </c>
      <c r="B11203" s="3" t="s">
        <v>242</v>
      </c>
      <c r="C11203" s="3" t="s">
        <v>34</v>
      </c>
      <c r="D11203" s="4">
        <v>2305946.249576428</v>
      </c>
      <c r="E11203" t="str">
        <f t="shared" ref="E11203:E11266" si="350">MID(C11203,1,3)</f>
        <v>Jul</v>
      </c>
      <c r="F11203" t="str">
        <f t="shared" ref="F11203:F11266" si="351">MID(C11203,5,4)</f>
        <v>2013</v>
      </c>
    </row>
    <row r="11204" spans="1:6" x14ac:dyDescent="0.25">
      <c r="A11204" s="5" t="s">
        <v>250</v>
      </c>
      <c r="B11204" s="3" t="s">
        <v>242</v>
      </c>
      <c r="C11204" s="3" t="s">
        <v>35</v>
      </c>
      <c r="D11204" s="4">
        <v>2276472.877201654</v>
      </c>
      <c r="E11204" t="str">
        <f t="shared" si="350"/>
        <v>Aug</v>
      </c>
      <c r="F11204" t="str">
        <f t="shared" si="351"/>
        <v>2013</v>
      </c>
    </row>
    <row r="11205" spans="1:6" x14ac:dyDescent="0.25">
      <c r="A11205" s="5" t="s">
        <v>250</v>
      </c>
      <c r="B11205" s="3" t="s">
        <v>242</v>
      </c>
      <c r="C11205" s="3" t="s">
        <v>36</v>
      </c>
      <c r="D11205" s="4">
        <v>2332149.8433253705</v>
      </c>
      <c r="E11205" t="str">
        <f t="shared" si="350"/>
        <v>Sep</v>
      </c>
      <c r="F11205" t="str">
        <f t="shared" si="351"/>
        <v>2013</v>
      </c>
    </row>
    <row r="11206" spans="1:6" x14ac:dyDescent="0.25">
      <c r="A11206" s="5" t="s">
        <v>250</v>
      </c>
      <c r="B11206" s="3" t="s">
        <v>242</v>
      </c>
      <c r="C11206" s="3" t="s">
        <v>37</v>
      </c>
      <c r="D11206" s="4">
        <v>2075677.9630590905</v>
      </c>
      <c r="E11206" t="str">
        <f t="shared" si="350"/>
        <v>Oct</v>
      </c>
      <c r="F11206" t="str">
        <f t="shared" si="351"/>
        <v>2013</v>
      </c>
    </row>
    <row r="11207" spans="1:6" x14ac:dyDescent="0.25">
      <c r="A11207" s="5" t="s">
        <v>250</v>
      </c>
      <c r="B11207" s="3" t="s">
        <v>242</v>
      </c>
      <c r="C11207" s="3" t="s">
        <v>38</v>
      </c>
      <c r="D11207" s="4">
        <v>2311787.7127815168</v>
      </c>
      <c r="E11207" t="str">
        <f t="shared" si="350"/>
        <v>Nov</v>
      </c>
      <c r="F11207" t="str">
        <f t="shared" si="351"/>
        <v>2013</v>
      </c>
    </row>
    <row r="11208" spans="1:6" x14ac:dyDescent="0.25">
      <c r="A11208" s="5" t="s">
        <v>250</v>
      </c>
      <c r="B11208" s="3" t="s">
        <v>242</v>
      </c>
      <c r="C11208" s="3" t="s">
        <v>39</v>
      </c>
      <c r="D11208" s="4">
        <v>2389835.1418595701</v>
      </c>
      <c r="E11208" t="str">
        <f t="shared" si="350"/>
        <v>Dec</v>
      </c>
      <c r="F11208" t="str">
        <f t="shared" si="351"/>
        <v>2013</v>
      </c>
    </row>
    <row r="11209" spans="1:6" x14ac:dyDescent="0.25">
      <c r="A11209" s="5" t="s">
        <v>250</v>
      </c>
      <c r="B11209" s="3" t="s">
        <v>242</v>
      </c>
      <c r="C11209" s="3" t="s">
        <v>40</v>
      </c>
      <c r="D11209" s="4">
        <v>2134841.0113199181</v>
      </c>
      <c r="E11209" t="str">
        <f t="shared" si="350"/>
        <v>Jan</v>
      </c>
      <c r="F11209" t="str">
        <f t="shared" si="351"/>
        <v>2014</v>
      </c>
    </row>
    <row r="11210" spans="1:6" x14ac:dyDescent="0.25">
      <c r="A11210" s="5" t="s">
        <v>250</v>
      </c>
      <c r="B11210" s="3" t="s">
        <v>242</v>
      </c>
      <c r="C11210" s="3" t="s">
        <v>41</v>
      </c>
      <c r="D11210" s="4">
        <v>2087741.4907680228</v>
      </c>
      <c r="E11210" t="str">
        <f t="shared" si="350"/>
        <v>Feb</v>
      </c>
      <c r="F11210" t="str">
        <f t="shared" si="351"/>
        <v>2014</v>
      </c>
    </row>
    <row r="11211" spans="1:6" x14ac:dyDescent="0.25">
      <c r="A11211" s="5" t="s">
        <v>250</v>
      </c>
      <c r="B11211" s="3" t="s">
        <v>242</v>
      </c>
      <c r="C11211" s="3" t="s">
        <v>42</v>
      </c>
      <c r="D11211" s="4">
        <v>1907814.8001048518</v>
      </c>
      <c r="E11211" t="str">
        <f t="shared" si="350"/>
        <v>Mar</v>
      </c>
      <c r="F11211" t="str">
        <f t="shared" si="351"/>
        <v>2014</v>
      </c>
    </row>
    <row r="11212" spans="1:6" x14ac:dyDescent="0.25">
      <c r="A11212" s="5" t="s">
        <v>250</v>
      </c>
      <c r="B11212" s="3" t="s">
        <v>242</v>
      </c>
      <c r="C11212" s="3" t="s">
        <v>43</v>
      </c>
      <c r="D11212" s="4">
        <v>1778790.6278129122</v>
      </c>
      <c r="E11212" t="str">
        <f t="shared" si="350"/>
        <v>Apr</v>
      </c>
      <c r="F11212" t="str">
        <f t="shared" si="351"/>
        <v>2014</v>
      </c>
    </row>
    <row r="11213" spans="1:6" x14ac:dyDescent="0.25">
      <c r="A11213" s="5" t="s">
        <v>250</v>
      </c>
      <c r="B11213" s="3" t="s">
        <v>242</v>
      </c>
      <c r="C11213" s="3" t="s">
        <v>44</v>
      </c>
      <c r="D11213" s="4">
        <v>1691956.2573689939</v>
      </c>
      <c r="E11213" t="str">
        <f t="shared" si="350"/>
        <v>May</v>
      </c>
      <c r="F11213" t="str">
        <f t="shared" si="351"/>
        <v>2014</v>
      </c>
    </row>
    <row r="11214" spans="1:6" x14ac:dyDescent="0.25">
      <c r="A11214" s="5" t="s">
        <v>250</v>
      </c>
      <c r="B11214" s="3" t="s">
        <v>242</v>
      </c>
      <c r="C11214" s="3" t="s">
        <v>45</v>
      </c>
      <c r="D11214" s="4">
        <v>1646479.1022632234</v>
      </c>
      <c r="E11214" t="str">
        <f t="shared" si="350"/>
        <v>Jun</v>
      </c>
      <c r="F11214" t="str">
        <f t="shared" si="351"/>
        <v>2014</v>
      </c>
    </row>
    <row r="11215" spans="1:6" x14ac:dyDescent="0.25">
      <c r="A11215" s="5" t="s">
        <v>250</v>
      </c>
      <c r="B11215" s="3" t="s">
        <v>242</v>
      </c>
      <c r="C11215" s="3" t="s">
        <v>46</v>
      </c>
      <c r="D11215" s="4">
        <v>1628277.7863574629</v>
      </c>
      <c r="E11215" t="str">
        <f t="shared" si="350"/>
        <v>Jul</v>
      </c>
      <c r="F11215" t="str">
        <f t="shared" si="351"/>
        <v>2014</v>
      </c>
    </row>
    <row r="11216" spans="1:6" x14ac:dyDescent="0.25">
      <c r="A11216" s="5" t="s">
        <v>250</v>
      </c>
      <c r="B11216" s="3" t="s">
        <v>242</v>
      </c>
      <c r="C11216" s="3" t="s">
        <v>47</v>
      </c>
      <c r="D11216" s="4">
        <v>1590407.1384270072</v>
      </c>
      <c r="E11216" t="str">
        <f t="shared" si="350"/>
        <v>Aug</v>
      </c>
      <c r="F11216" t="str">
        <f t="shared" si="351"/>
        <v>2014</v>
      </c>
    </row>
    <row r="11217" spans="1:6" x14ac:dyDescent="0.25">
      <c r="A11217" s="5" t="s">
        <v>250</v>
      </c>
      <c r="B11217" s="3" t="s">
        <v>242</v>
      </c>
      <c r="C11217" s="3" t="s">
        <v>48</v>
      </c>
      <c r="D11217" s="4">
        <v>1577590.3405792974</v>
      </c>
      <c r="E11217" t="str">
        <f t="shared" si="350"/>
        <v>Sep</v>
      </c>
      <c r="F11217" t="str">
        <f t="shared" si="351"/>
        <v>2014</v>
      </c>
    </row>
    <row r="11218" spans="1:6" x14ac:dyDescent="0.25">
      <c r="A11218" s="5" t="s">
        <v>250</v>
      </c>
      <c r="B11218" s="3" t="s">
        <v>242</v>
      </c>
      <c r="C11218" s="3" t="s">
        <v>49</v>
      </c>
      <c r="D11218" s="4">
        <v>1415862.1939421801</v>
      </c>
      <c r="E11218" t="str">
        <f t="shared" si="350"/>
        <v>Oct</v>
      </c>
      <c r="F11218" t="str">
        <f t="shared" si="351"/>
        <v>2014</v>
      </c>
    </row>
    <row r="11219" spans="1:6" x14ac:dyDescent="0.25">
      <c r="A11219" s="5" t="s">
        <v>250</v>
      </c>
      <c r="B11219" s="3" t="s">
        <v>242</v>
      </c>
      <c r="C11219" s="3" t="s">
        <v>50</v>
      </c>
      <c r="D11219" s="4">
        <v>1791388.0113349352</v>
      </c>
      <c r="E11219" t="str">
        <f t="shared" si="350"/>
        <v>Nov</v>
      </c>
      <c r="F11219" t="str">
        <f t="shared" si="351"/>
        <v>2014</v>
      </c>
    </row>
    <row r="11220" spans="1:6" x14ac:dyDescent="0.25">
      <c r="A11220" s="5" t="s">
        <v>250</v>
      </c>
      <c r="B11220" s="3" t="s">
        <v>242</v>
      </c>
      <c r="C11220" s="3" t="s">
        <v>51</v>
      </c>
      <c r="D11220" s="4">
        <v>1904209.1953155464</v>
      </c>
      <c r="E11220" t="str">
        <f t="shared" si="350"/>
        <v>Dec</v>
      </c>
      <c r="F11220" t="str">
        <f t="shared" si="351"/>
        <v>2014</v>
      </c>
    </row>
    <row r="11221" spans="1:6" x14ac:dyDescent="0.25">
      <c r="A11221" s="5" t="s">
        <v>250</v>
      </c>
      <c r="B11221" s="3" t="s">
        <v>242</v>
      </c>
      <c r="C11221" s="3" t="s">
        <v>52</v>
      </c>
      <c r="D11221" s="4">
        <v>1687192.9666009906</v>
      </c>
      <c r="E11221" t="str">
        <f t="shared" si="350"/>
        <v>Jan</v>
      </c>
      <c r="F11221" t="str">
        <f t="shared" si="351"/>
        <v>2015</v>
      </c>
    </row>
    <row r="11222" spans="1:6" x14ac:dyDescent="0.25">
      <c r="A11222" s="5" t="s">
        <v>250</v>
      </c>
      <c r="B11222" s="3" t="s">
        <v>242</v>
      </c>
      <c r="C11222" s="3" t="s">
        <v>53</v>
      </c>
      <c r="D11222" s="4">
        <v>1636617.2894962223</v>
      </c>
      <c r="E11222" t="str">
        <f t="shared" si="350"/>
        <v>Feb</v>
      </c>
      <c r="F11222" t="str">
        <f t="shared" si="351"/>
        <v>2015</v>
      </c>
    </row>
    <row r="11223" spans="1:6" x14ac:dyDescent="0.25">
      <c r="A11223" s="5" t="s">
        <v>250</v>
      </c>
      <c r="B11223" s="3" t="s">
        <v>242</v>
      </c>
      <c r="C11223" s="3" t="s">
        <v>54</v>
      </c>
      <c r="D11223" s="4">
        <v>1530987.3109846257</v>
      </c>
      <c r="E11223" t="str">
        <f t="shared" si="350"/>
        <v>Mar</v>
      </c>
      <c r="F11223" t="str">
        <f t="shared" si="351"/>
        <v>2015</v>
      </c>
    </row>
    <row r="11224" spans="1:6" x14ac:dyDescent="0.25">
      <c r="A11224" s="5" t="s">
        <v>250</v>
      </c>
      <c r="B11224" s="3" t="s">
        <v>242</v>
      </c>
      <c r="C11224" s="3" t="s">
        <v>55</v>
      </c>
      <c r="D11224" s="4">
        <v>1413476.2943997106</v>
      </c>
      <c r="E11224" t="str">
        <f t="shared" si="350"/>
        <v>Apr</v>
      </c>
      <c r="F11224" t="str">
        <f t="shared" si="351"/>
        <v>2015</v>
      </c>
    </row>
    <row r="11225" spans="1:6" x14ac:dyDescent="0.25">
      <c r="A11225" s="5" t="s">
        <v>250</v>
      </c>
      <c r="B11225" s="3" t="s">
        <v>242</v>
      </c>
      <c r="C11225" s="3" t="s">
        <v>56</v>
      </c>
      <c r="D11225" s="4">
        <v>1341896.1617384199</v>
      </c>
      <c r="E11225" t="str">
        <f t="shared" si="350"/>
        <v>May</v>
      </c>
      <c r="F11225" t="str">
        <f t="shared" si="351"/>
        <v>2015</v>
      </c>
    </row>
    <row r="11226" spans="1:6" x14ac:dyDescent="0.25">
      <c r="A11226" s="5" t="s">
        <v>250</v>
      </c>
      <c r="B11226" s="3" t="s">
        <v>242</v>
      </c>
      <c r="C11226" s="3" t="s">
        <v>57</v>
      </c>
      <c r="D11226" s="4">
        <v>1288421.0553178401</v>
      </c>
      <c r="E11226" t="str">
        <f t="shared" si="350"/>
        <v>Jun</v>
      </c>
      <c r="F11226" t="str">
        <f t="shared" si="351"/>
        <v>2015</v>
      </c>
    </row>
    <row r="11227" spans="1:6" x14ac:dyDescent="0.25">
      <c r="A11227" s="5" t="s">
        <v>250</v>
      </c>
      <c r="B11227" s="3" t="s">
        <v>242</v>
      </c>
      <c r="C11227" s="3" t="s">
        <v>58</v>
      </c>
      <c r="D11227" s="4">
        <v>1262112.5027028064</v>
      </c>
      <c r="E11227" t="str">
        <f t="shared" si="350"/>
        <v>Jul</v>
      </c>
      <c r="F11227" t="str">
        <f t="shared" si="351"/>
        <v>2015</v>
      </c>
    </row>
    <row r="11228" spans="1:6" x14ac:dyDescent="0.25">
      <c r="A11228" s="5" t="s">
        <v>250</v>
      </c>
      <c r="B11228" s="3" t="s">
        <v>242</v>
      </c>
      <c r="C11228" s="3" t="s">
        <v>59</v>
      </c>
      <c r="D11228" s="4">
        <v>1258272.9684014895</v>
      </c>
      <c r="E11228" t="str">
        <f t="shared" si="350"/>
        <v>Aug</v>
      </c>
      <c r="F11228" t="str">
        <f t="shared" si="351"/>
        <v>2015</v>
      </c>
    </row>
    <row r="11229" spans="1:6" x14ac:dyDescent="0.25">
      <c r="A11229" s="5" t="s">
        <v>250</v>
      </c>
      <c r="B11229" s="3" t="s">
        <v>242</v>
      </c>
      <c r="C11229" s="3" t="s">
        <v>60</v>
      </c>
      <c r="D11229" s="4">
        <v>1259798.1495992767</v>
      </c>
      <c r="E11229" t="str">
        <f t="shared" si="350"/>
        <v>Sep</v>
      </c>
      <c r="F11229" t="str">
        <f t="shared" si="351"/>
        <v>2015</v>
      </c>
    </row>
    <row r="11230" spans="1:6" x14ac:dyDescent="0.25">
      <c r="A11230" s="5" t="s">
        <v>250</v>
      </c>
      <c r="B11230" s="3" t="s">
        <v>242</v>
      </c>
      <c r="C11230" s="3" t="s">
        <v>61</v>
      </c>
      <c r="D11230" s="4">
        <v>1448469.3034625184</v>
      </c>
      <c r="E11230" t="str">
        <f t="shared" si="350"/>
        <v>Oct</v>
      </c>
      <c r="F11230" t="str">
        <f t="shared" si="351"/>
        <v>2015</v>
      </c>
    </row>
    <row r="11231" spans="1:6" x14ac:dyDescent="0.25">
      <c r="A11231" s="5" t="s">
        <v>250</v>
      </c>
      <c r="B11231" s="3" t="s">
        <v>242</v>
      </c>
      <c r="C11231" s="3" t="s">
        <v>62</v>
      </c>
      <c r="D11231" s="4">
        <v>1827537.6808559003</v>
      </c>
      <c r="E11231" t="str">
        <f t="shared" si="350"/>
        <v>Nov</v>
      </c>
      <c r="F11231" t="str">
        <f t="shared" si="351"/>
        <v>2015</v>
      </c>
    </row>
    <row r="11232" spans="1:6" x14ac:dyDescent="0.25">
      <c r="A11232" s="5" t="s">
        <v>250</v>
      </c>
      <c r="B11232" s="3" t="s">
        <v>242</v>
      </c>
      <c r="C11232" s="3" t="s">
        <v>63</v>
      </c>
      <c r="D11232" s="4">
        <v>1916491.9933855019</v>
      </c>
      <c r="E11232" t="str">
        <f t="shared" si="350"/>
        <v>Dec</v>
      </c>
      <c r="F11232" t="str">
        <f t="shared" si="351"/>
        <v>2015</v>
      </c>
    </row>
    <row r="11233" spans="1:6" x14ac:dyDescent="0.25">
      <c r="A11233" s="5" t="s">
        <v>250</v>
      </c>
      <c r="B11233" s="3" t="s">
        <v>242</v>
      </c>
      <c r="C11233" s="3" t="s">
        <v>64</v>
      </c>
      <c r="D11233" s="4">
        <v>1678639.352495814</v>
      </c>
      <c r="E11233" t="str">
        <f t="shared" si="350"/>
        <v>Jan</v>
      </c>
      <c r="F11233" t="str">
        <f t="shared" si="351"/>
        <v>2016</v>
      </c>
    </row>
    <row r="11234" spans="1:6" x14ac:dyDescent="0.25">
      <c r="A11234" s="5" t="s">
        <v>250</v>
      </c>
      <c r="B11234" s="3" t="s">
        <v>242</v>
      </c>
      <c r="C11234" s="3" t="s">
        <v>65</v>
      </c>
      <c r="D11234" s="4">
        <v>1635366.3394374654</v>
      </c>
      <c r="E11234" t="str">
        <f t="shared" si="350"/>
        <v>Feb</v>
      </c>
      <c r="F11234" t="str">
        <f t="shared" si="351"/>
        <v>2016</v>
      </c>
    </row>
    <row r="11235" spans="1:6" x14ac:dyDescent="0.25">
      <c r="A11235" s="5" t="s">
        <v>250</v>
      </c>
      <c r="B11235" s="3" t="s">
        <v>242</v>
      </c>
      <c r="C11235" s="3" t="s">
        <v>66</v>
      </c>
      <c r="D11235" s="4">
        <v>1504473.1850181168</v>
      </c>
      <c r="E11235" t="str">
        <f t="shared" si="350"/>
        <v>Mar</v>
      </c>
      <c r="F11235" t="str">
        <f t="shared" si="351"/>
        <v>2016</v>
      </c>
    </row>
    <row r="11236" spans="1:6" x14ac:dyDescent="0.25">
      <c r="A11236" s="5" t="s">
        <v>250</v>
      </c>
      <c r="B11236" s="3" t="s">
        <v>242</v>
      </c>
      <c r="C11236" s="3" t="s">
        <v>67</v>
      </c>
      <c r="D11236" s="4">
        <v>1385492.7546447506</v>
      </c>
      <c r="E11236" t="str">
        <f t="shared" si="350"/>
        <v>Apr</v>
      </c>
      <c r="F11236" t="str">
        <f t="shared" si="351"/>
        <v>2016</v>
      </c>
    </row>
    <row r="11237" spans="1:6" x14ac:dyDescent="0.25">
      <c r="A11237" s="5" t="s">
        <v>250</v>
      </c>
      <c r="B11237" s="3" t="s">
        <v>242</v>
      </c>
      <c r="C11237" s="3" t="s">
        <v>68</v>
      </c>
      <c r="D11237" s="4">
        <v>1303973.246142973</v>
      </c>
      <c r="E11237" t="str">
        <f t="shared" si="350"/>
        <v>May</v>
      </c>
      <c r="F11237" t="str">
        <f t="shared" si="351"/>
        <v>2016</v>
      </c>
    </row>
    <row r="11238" spans="1:6" x14ac:dyDescent="0.25">
      <c r="A11238" s="5" t="s">
        <v>250</v>
      </c>
      <c r="B11238" s="3" t="s">
        <v>242</v>
      </c>
      <c r="C11238" s="3" t="s">
        <v>69</v>
      </c>
      <c r="D11238" s="4">
        <v>1267053.1199274373</v>
      </c>
      <c r="E11238" t="str">
        <f t="shared" si="350"/>
        <v>Jun</v>
      </c>
      <c r="F11238" t="str">
        <f t="shared" si="351"/>
        <v>2016</v>
      </c>
    </row>
    <row r="11239" spans="1:6" x14ac:dyDescent="0.25">
      <c r="A11239" s="5" t="s">
        <v>250</v>
      </c>
      <c r="B11239" s="3" t="s">
        <v>242</v>
      </c>
      <c r="C11239" s="3" t="s">
        <v>70</v>
      </c>
      <c r="D11239" s="4">
        <v>1243813.4940166804</v>
      </c>
      <c r="E11239" t="str">
        <f t="shared" si="350"/>
        <v>Jul</v>
      </c>
      <c r="F11239" t="str">
        <f t="shared" si="351"/>
        <v>2016</v>
      </c>
    </row>
    <row r="11240" spans="1:6" x14ac:dyDescent="0.25">
      <c r="A11240" s="5" t="s">
        <v>250</v>
      </c>
      <c r="B11240" s="3" t="s">
        <v>242</v>
      </c>
      <c r="C11240" s="3" t="s">
        <v>71</v>
      </c>
      <c r="D11240" s="4">
        <v>1231541.8940228198</v>
      </c>
      <c r="E11240" t="str">
        <f t="shared" si="350"/>
        <v>Aug</v>
      </c>
      <c r="F11240" t="str">
        <f t="shared" si="351"/>
        <v>2016</v>
      </c>
    </row>
    <row r="11241" spans="1:6" x14ac:dyDescent="0.25">
      <c r="A11241" s="5" t="s">
        <v>250</v>
      </c>
      <c r="B11241" s="3" t="s">
        <v>242</v>
      </c>
      <c r="C11241" s="3" t="s">
        <v>72</v>
      </c>
      <c r="D11241" s="4">
        <v>1216993.5990243275</v>
      </c>
      <c r="E11241" t="str">
        <f t="shared" si="350"/>
        <v>Sep</v>
      </c>
      <c r="F11241" t="str">
        <f t="shared" si="351"/>
        <v>2016</v>
      </c>
    </row>
    <row r="11242" spans="1:6" x14ac:dyDescent="0.25">
      <c r="A11242" s="5" t="s">
        <v>250</v>
      </c>
      <c r="B11242" s="3" t="s">
        <v>242</v>
      </c>
      <c r="C11242" s="3" t="s">
        <v>73</v>
      </c>
      <c r="D11242" s="4">
        <v>1414685.4663371167</v>
      </c>
      <c r="E11242" t="str">
        <f t="shared" si="350"/>
        <v>Oct</v>
      </c>
      <c r="F11242" t="str">
        <f t="shared" si="351"/>
        <v>2016</v>
      </c>
    </row>
    <row r="11243" spans="1:6" x14ac:dyDescent="0.25">
      <c r="A11243" s="5" t="s">
        <v>250</v>
      </c>
      <c r="B11243" s="3" t="s">
        <v>242</v>
      </c>
      <c r="C11243" s="3" t="s">
        <v>74</v>
      </c>
      <c r="D11243" s="4">
        <v>1773506.3370360404</v>
      </c>
      <c r="E11243" t="str">
        <f t="shared" si="350"/>
        <v>Nov</v>
      </c>
      <c r="F11243" t="str">
        <f t="shared" si="351"/>
        <v>2016</v>
      </c>
    </row>
    <row r="11244" spans="1:6" x14ac:dyDescent="0.25">
      <c r="A11244" s="5" t="s">
        <v>250</v>
      </c>
      <c r="B11244" s="3" t="s">
        <v>242</v>
      </c>
      <c r="C11244" s="3" t="s">
        <v>75</v>
      </c>
      <c r="D11244" s="4">
        <v>1868860.5529039609</v>
      </c>
      <c r="E11244" t="str">
        <f t="shared" si="350"/>
        <v>Dec</v>
      </c>
      <c r="F11244" t="str">
        <f t="shared" si="351"/>
        <v>2016</v>
      </c>
    </row>
    <row r="11245" spans="1:6" x14ac:dyDescent="0.25">
      <c r="A11245" s="5" t="s">
        <v>250</v>
      </c>
      <c r="B11245" s="3" t="s">
        <v>242</v>
      </c>
      <c r="C11245" s="3" t="s">
        <v>76</v>
      </c>
      <c r="D11245" s="4">
        <v>1552345.8879258779</v>
      </c>
      <c r="E11245" t="str">
        <f t="shared" si="350"/>
        <v>Jan</v>
      </c>
      <c r="F11245" t="str">
        <f t="shared" si="351"/>
        <v>2017</v>
      </c>
    </row>
    <row r="11246" spans="1:6" x14ac:dyDescent="0.25">
      <c r="A11246" s="5" t="s">
        <v>250</v>
      </c>
      <c r="B11246" s="3" t="s">
        <v>242</v>
      </c>
      <c r="C11246" s="3" t="s">
        <v>77</v>
      </c>
      <c r="D11246" s="4">
        <v>1480489.7689192863</v>
      </c>
      <c r="E11246" t="str">
        <f t="shared" si="350"/>
        <v>Feb</v>
      </c>
      <c r="F11246" t="str">
        <f t="shared" si="351"/>
        <v>2017</v>
      </c>
    </row>
    <row r="11247" spans="1:6" x14ac:dyDescent="0.25">
      <c r="A11247" s="5" t="s">
        <v>250</v>
      </c>
      <c r="B11247" s="3" t="s">
        <v>242</v>
      </c>
      <c r="C11247" s="3" t="s">
        <v>78</v>
      </c>
      <c r="D11247" s="4">
        <v>1339411.6439018226</v>
      </c>
      <c r="E11247" t="str">
        <f t="shared" si="350"/>
        <v>Mar</v>
      </c>
      <c r="F11247" t="str">
        <f t="shared" si="351"/>
        <v>2017</v>
      </c>
    </row>
    <row r="11248" spans="1:6" x14ac:dyDescent="0.25">
      <c r="A11248" s="5" t="s">
        <v>250</v>
      </c>
      <c r="B11248" s="3" t="s">
        <v>242</v>
      </c>
      <c r="C11248" s="3" t="s">
        <v>79</v>
      </c>
      <c r="D11248" s="4">
        <v>1184364.3905028738</v>
      </c>
      <c r="E11248" t="str">
        <f t="shared" si="350"/>
        <v>Apr</v>
      </c>
      <c r="F11248" t="str">
        <f t="shared" si="351"/>
        <v>2017</v>
      </c>
    </row>
    <row r="11249" spans="1:6" x14ac:dyDescent="0.25">
      <c r="A11249" s="5" t="s">
        <v>250</v>
      </c>
      <c r="B11249" s="3" t="s">
        <v>242</v>
      </c>
      <c r="C11249" s="3" t="s">
        <v>80</v>
      </c>
      <c r="D11249" s="4">
        <v>1073719.6795345345</v>
      </c>
      <c r="E11249" t="str">
        <f t="shared" si="350"/>
        <v>May</v>
      </c>
      <c r="F11249" t="str">
        <f t="shared" si="351"/>
        <v>2017</v>
      </c>
    </row>
    <row r="11250" spans="1:6" x14ac:dyDescent="0.25">
      <c r="A11250" s="5" t="s">
        <v>250</v>
      </c>
      <c r="B11250" s="3" t="s">
        <v>242</v>
      </c>
      <c r="C11250" s="3" t="s">
        <v>81</v>
      </c>
      <c r="D11250" s="4">
        <v>991662.17030781414</v>
      </c>
      <c r="E11250" t="str">
        <f t="shared" si="350"/>
        <v>Jun</v>
      </c>
      <c r="F11250" t="str">
        <f t="shared" si="351"/>
        <v>2017</v>
      </c>
    </row>
    <row r="11251" spans="1:6" x14ac:dyDescent="0.25">
      <c r="A11251" s="5" t="s">
        <v>250</v>
      </c>
      <c r="B11251" s="3" t="s">
        <v>242</v>
      </c>
      <c r="C11251" s="3" t="s">
        <v>82</v>
      </c>
      <c r="D11251" s="4">
        <v>940942.50096591993</v>
      </c>
      <c r="E11251" t="str">
        <f t="shared" si="350"/>
        <v>Jul</v>
      </c>
      <c r="F11251" t="str">
        <f t="shared" si="351"/>
        <v>2017</v>
      </c>
    </row>
    <row r="11252" spans="1:6" x14ac:dyDescent="0.25">
      <c r="A11252" s="5" t="s">
        <v>250</v>
      </c>
      <c r="B11252" s="3" t="s">
        <v>242</v>
      </c>
      <c r="C11252" s="3" t="s">
        <v>83</v>
      </c>
      <c r="D11252" s="4">
        <v>904579.93351463263</v>
      </c>
      <c r="E11252" t="str">
        <f t="shared" si="350"/>
        <v>Aug</v>
      </c>
      <c r="F11252" t="str">
        <f t="shared" si="351"/>
        <v>2017</v>
      </c>
    </row>
    <row r="11253" spans="1:6" x14ac:dyDescent="0.25">
      <c r="A11253" s="5" t="s">
        <v>250</v>
      </c>
      <c r="B11253" s="3" t="s">
        <v>242</v>
      </c>
      <c r="C11253" s="3" t="s">
        <v>84</v>
      </c>
      <c r="D11253" s="4">
        <v>874749.22150903998</v>
      </c>
      <c r="E11253" t="str">
        <f t="shared" si="350"/>
        <v>Sep</v>
      </c>
      <c r="F11253" t="str">
        <f t="shared" si="351"/>
        <v>2017</v>
      </c>
    </row>
    <row r="11254" spans="1:6" x14ac:dyDescent="0.25">
      <c r="A11254" s="5" t="s">
        <v>250</v>
      </c>
      <c r="B11254" s="3" t="s">
        <v>242</v>
      </c>
      <c r="C11254" s="3" t="s">
        <v>85</v>
      </c>
      <c r="D11254" s="4">
        <v>1065515.9976281438</v>
      </c>
      <c r="E11254" t="str">
        <f t="shared" si="350"/>
        <v>Oct</v>
      </c>
      <c r="F11254" t="str">
        <f t="shared" si="351"/>
        <v>2017</v>
      </c>
    </row>
    <row r="11255" spans="1:6" x14ac:dyDescent="0.25">
      <c r="A11255" s="5" t="s">
        <v>250</v>
      </c>
      <c r="B11255" s="3" t="s">
        <v>242</v>
      </c>
      <c r="C11255" s="3" t="s">
        <v>86</v>
      </c>
      <c r="D11255" s="4">
        <v>1456788.6332311784</v>
      </c>
      <c r="E11255" t="str">
        <f t="shared" si="350"/>
        <v>Nov</v>
      </c>
      <c r="F11255" t="str">
        <f t="shared" si="351"/>
        <v>2017</v>
      </c>
    </row>
    <row r="11256" spans="1:6" x14ac:dyDescent="0.25">
      <c r="A11256" s="5" t="s">
        <v>250</v>
      </c>
      <c r="B11256" s="3" t="s">
        <v>242</v>
      </c>
      <c r="C11256" s="3" t="s">
        <v>87</v>
      </c>
      <c r="D11256" s="4">
        <v>1559211.2853918029</v>
      </c>
      <c r="E11256" t="str">
        <f t="shared" si="350"/>
        <v>Dec</v>
      </c>
      <c r="F11256" t="str">
        <f t="shared" si="351"/>
        <v>2017</v>
      </c>
    </row>
    <row r="11257" spans="1:6" x14ac:dyDescent="0.25">
      <c r="A11257" s="5" t="s">
        <v>250</v>
      </c>
      <c r="B11257" s="3" t="s">
        <v>242</v>
      </c>
      <c r="C11257" s="3" t="s">
        <v>88</v>
      </c>
      <c r="D11257" s="4">
        <v>1263685.0652904576</v>
      </c>
      <c r="E11257" t="str">
        <f t="shared" si="350"/>
        <v>Jan</v>
      </c>
      <c r="F11257" t="str">
        <f t="shared" si="351"/>
        <v>2018</v>
      </c>
    </row>
    <row r="11258" spans="1:6" x14ac:dyDescent="0.25">
      <c r="A11258" s="5" t="s">
        <v>250</v>
      </c>
      <c r="B11258" s="3" t="s">
        <v>242</v>
      </c>
      <c r="C11258" s="3" t="s">
        <v>89</v>
      </c>
      <c r="D11258" s="4">
        <v>1199595.6116230341</v>
      </c>
      <c r="E11258" t="str">
        <f t="shared" si="350"/>
        <v>Feb</v>
      </c>
      <c r="F11258" t="str">
        <f t="shared" si="351"/>
        <v>2018</v>
      </c>
    </row>
    <row r="11259" spans="1:6" x14ac:dyDescent="0.25">
      <c r="A11259" s="5" t="s">
        <v>250</v>
      </c>
      <c r="B11259" s="3" t="s">
        <v>242</v>
      </c>
      <c r="C11259" s="3" t="s">
        <v>90</v>
      </c>
      <c r="D11259" s="4">
        <v>1060465.3258553923</v>
      </c>
      <c r="E11259" t="str">
        <f t="shared" si="350"/>
        <v>Mar</v>
      </c>
      <c r="F11259" t="str">
        <f t="shared" si="351"/>
        <v>2018</v>
      </c>
    </row>
    <row r="11260" spans="1:6" x14ac:dyDescent="0.25">
      <c r="A11260" s="5" t="s">
        <v>250</v>
      </c>
      <c r="B11260" s="3" t="s">
        <v>242</v>
      </c>
      <c r="C11260" s="3" t="s">
        <v>91</v>
      </c>
      <c r="D11260" s="4">
        <v>908658.35042285256</v>
      </c>
      <c r="E11260" t="str">
        <f t="shared" si="350"/>
        <v>Apr</v>
      </c>
      <c r="F11260" t="str">
        <f t="shared" si="351"/>
        <v>2018</v>
      </c>
    </row>
    <row r="11261" spans="1:6" x14ac:dyDescent="0.25">
      <c r="A11261" s="5" t="s">
        <v>250</v>
      </c>
      <c r="B11261" s="3" t="s">
        <v>242</v>
      </c>
      <c r="C11261" s="3" t="s">
        <v>92</v>
      </c>
      <c r="D11261" s="4">
        <v>807826.63360837416</v>
      </c>
      <c r="E11261" t="str">
        <f t="shared" si="350"/>
        <v>May</v>
      </c>
      <c r="F11261" t="str">
        <f t="shared" si="351"/>
        <v>2018</v>
      </c>
    </row>
    <row r="11262" spans="1:6" x14ac:dyDescent="0.25">
      <c r="A11262" s="5" t="s">
        <v>250</v>
      </c>
      <c r="B11262" s="3" t="s">
        <v>242</v>
      </c>
      <c r="C11262" s="3" t="s">
        <v>93</v>
      </c>
      <c r="D11262" s="4">
        <v>736524.41193147318</v>
      </c>
      <c r="E11262" t="str">
        <f t="shared" si="350"/>
        <v>Jun</v>
      </c>
      <c r="F11262" t="str">
        <f t="shared" si="351"/>
        <v>2018</v>
      </c>
    </row>
    <row r="11263" spans="1:6" x14ac:dyDescent="0.25">
      <c r="A11263" s="5" t="s">
        <v>250</v>
      </c>
      <c r="B11263" s="3" t="s">
        <v>242</v>
      </c>
      <c r="C11263" s="3" t="s">
        <v>94</v>
      </c>
      <c r="D11263" s="4">
        <v>690144.54598674993</v>
      </c>
      <c r="E11263" t="str">
        <f t="shared" si="350"/>
        <v>Jul</v>
      </c>
      <c r="F11263" t="str">
        <f t="shared" si="351"/>
        <v>2018</v>
      </c>
    </row>
    <row r="11264" spans="1:6" x14ac:dyDescent="0.25">
      <c r="A11264" s="5" t="s">
        <v>250</v>
      </c>
      <c r="B11264" s="3" t="s">
        <v>242</v>
      </c>
      <c r="C11264" s="3" t="s">
        <v>95</v>
      </c>
      <c r="D11264" s="4">
        <v>658918.5780491581</v>
      </c>
      <c r="E11264" t="str">
        <f t="shared" si="350"/>
        <v>Aug</v>
      </c>
      <c r="F11264" t="str">
        <f t="shared" si="351"/>
        <v>2018</v>
      </c>
    </row>
    <row r="11265" spans="1:6" x14ac:dyDescent="0.25">
      <c r="A11265" s="5" t="s">
        <v>250</v>
      </c>
      <c r="B11265" s="3" t="s">
        <v>242</v>
      </c>
      <c r="C11265" s="3" t="s">
        <v>96</v>
      </c>
      <c r="D11265" s="4">
        <v>632982.54403611983</v>
      </c>
      <c r="E11265" t="str">
        <f t="shared" si="350"/>
        <v>Sep</v>
      </c>
      <c r="F11265" t="str">
        <f t="shared" si="351"/>
        <v>2018</v>
      </c>
    </row>
    <row r="11266" spans="1:6" x14ac:dyDescent="0.25">
      <c r="A11266" s="5" t="s">
        <v>250</v>
      </c>
      <c r="B11266" s="3" t="s">
        <v>242</v>
      </c>
      <c r="C11266" s="3" t="s">
        <v>97</v>
      </c>
      <c r="D11266" s="4">
        <v>855119.40217925981</v>
      </c>
      <c r="E11266" t="str">
        <f t="shared" si="350"/>
        <v>Oct</v>
      </c>
      <c r="F11266" t="str">
        <f t="shared" si="351"/>
        <v>2018</v>
      </c>
    </row>
    <row r="11267" spans="1:6" x14ac:dyDescent="0.25">
      <c r="A11267" s="5" t="s">
        <v>250</v>
      </c>
      <c r="B11267" s="3" t="s">
        <v>242</v>
      </c>
      <c r="C11267" s="3" t="s">
        <v>98</v>
      </c>
      <c r="D11267" s="4">
        <v>1241319.2266026449</v>
      </c>
      <c r="E11267" t="str">
        <f t="shared" ref="E11267:E11330" si="352">MID(C11267,1,3)</f>
        <v>Nov</v>
      </c>
      <c r="F11267" t="str">
        <f t="shared" ref="F11267:F11330" si="353">MID(C11267,5,4)</f>
        <v>2018</v>
      </c>
    </row>
    <row r="11268" spans="1:6" x14ac:dyDescent="0.25">
      <c r="A11268" s="5" t="s">
        <v>250</v>
      </c>
      <c r="B11268" s="3" t="s">
        <v>242</v>
      </c>
      <c r="C11268" s="3" t="s">
        <v>99</v>
      </c>
      <c r="D11268" s="4">
        <v>1356776.330886222</v>
      </c>
      <c r="E11268" t="str">
        <f t="shared" si="352"/>
        <v>Dec</v>
      </c>
      <c r="F11268" t="str">
        <f t="shared" si="353"/>
        <v>2018</v>
      </c>
    </row>
    <row r="11269" spans="1:6" x14ac:dyDescent="0.25">
      <c r="A11269" s="5" t="s">
        <v>250</v>
      </c>
      <c r="B11269" s="3" t="s">
        <v>242</v>
      </c>
      <c r="C11269" s="3" t="s">
        <v>100</v>
      </c>
      <c r="D11269" s="4">
        <v>1060935.1804743754</v>
      </c>
      <c r="E11269" t="str">
        <f t="shared" si="352"/>
        <v>Jan</v>
      </c>
      <c r="F11269" t="str">
        <f t="shared" si="353"/>
        <v>2019</v>
      </c>
    </row>
    <row r="11270" spans="1:6" x14ac:dyDescent="0.25">
      <c r="A11270" s="5" t="s">
        <v>250</v>
      </c>
      <c r="B11270" s="3" t="s">
        <v>242</v>
      </c>
      <c r="C11270" s="3" t="s">
        <v>101</v>
      </c>
      <c r="D11270" s="4">
        <v>1004381.0259348793</v>
      </c>
      <c r="E11270" t="str">
        <f t="shared" si="352"/>
        <v>Feb</v>
      </c>
      <c r="F11270" t="str">
        <f t="shared" si="353"/>
        <v>2019</v>
      </c>
    </row>
    <row r="11271" spans="1:6" x14ac:dyDescent="0.25">
      <c r="A11271" s="5" t="s">
        <v>250</v>
      </c>
      <c r="B11271" s="3" t="s">
        <v>242</v>
      </c>
      <c r="C11271" s="3" t="s">
        <v>102</v>
      </c>
      <c r="D11271" s="4">
        <v>869203.77548222058</v>
      </c>
      <c r="E11271" t="str">
        <f t="shared" si="352"/>
        <v>Mar</v>
      </c>
      <c r="F11271" t="str">
        <f t="shared" si="353"/>
        <v>2019</v>
      </c>
    </row>
    <row r="11272" spans="1:6" x14ac:dyDescent="0.25">
      <c r="A11272" s="5" t="s">
        <v>250</v>
      </c>
      <c r="B11272" s="3" t="s">
        <v>242</v>
      </c>
      <c r="C11272" s="3" t="s">
        <v>103</v>
      </c>
      <c r="D11272" s="4">
        <v>719248.93022100837</v>
      </c>
      <c r="E11272" t="str">
        <f t="shared" si="352"/>
        <v>Apr</v>
      </c>
      <c r="F11272" t="str">
        <f t="shared" si="353"/>
        <v>2019</v>
      </c>
    </row>
    <row r="11273" spans="1:6" x14ac:dyDescent="0.25">
      <c r="A11273" s="5" t="s">
        <v>250</v>
      </c>
      <c r="B11273" s="3" t="s">
        <v>242</v>
      </c>
      <c r="C11273" s="3" t="s">
        <v>104</v>
      </c>
      <c r="D11273" s="4">
        <v>618815.14998364612</v>
      </c>
      <c r="E11273" t="str">
        <f t="shared" si="352"/>
        <v>May</v>
      </c>
      <c r="F11273" t="str">
        <f t="shared" si="353"/>
        <v>2019</v>
      </c>
    </row>
    <row r="11274" spans="1:6" x14ac:dyDescent="0.25">
      <c r="A11274" s="5" t="s">
        <v>250</v>
      </c>
      <c r="B11274" s="3" t="s">
        <v>242</v>
      </c>
      <c r="C11274" s="3" t="s">
        <v>105</v>
      </c>
      <c r="D11274" s="4">
        <v>549993.77335904737</v>
      </c>
      <c r="E11274" t="str">
        <f t="shared" si="352"/>
        <v>Jun</v>
      </c>
      <c r="F11274" t="str">
        <f t="shared" si="353"/>
        <v>2019</v>
      </c>
    </row>
    <row r="11275" spans="1:6" x14ac:dyDescent="0.25">
      <c r="A11275" s="5" t="s">
        <v>250</v>
      </c>
      <c r="B11275" s="3" t="s">
        <v>242</v>
      </c>
      <c r="C11275" s="3" t="s">
        <v>106</v>
      </c>
      <c r="D11275" s="4">
        <v>506260.00766476744</v>
      </c>
      <c r="E11275" t="str">
        <f t="shared" si="352"/>
        <v>Jul</v>
      </c>
      <c r="F11275" t="str">
        <f t="shared" si="353"/>
        <v>2019</v>
      </c>
    </row>
    <row r="11276" spans="1:6" x14ac:dyDescent="0.25">
      <c r="A11276" s="5" t="s">
        <v>250</v>
      </c>
      <c r="B11276" s="3" t="s">
        <v>242</v>
      </c>
      <c r="C11276" s="3" t="s">
        <v>107</v>
      </c>
      <c r="D11276" s="4">
        <v>477036.71202231682</v>
      </c>
      <c r="E11276" t="str">
        <f t="shared" si="352"/>
        <v>Aug</v>
      </c>
      <c r="F11276" t="str">
        <f t="shared" si="353"/>
        <v>2019</v>
      </c>
    </row>
    <row r="11277" spans="1:6" x14ac:dyDescent="0.25">
      <c r="A11277" s="5" t="s">
        <v>250</v>
      </c>
      <c r="B11277" s="3" t="s">
        <v>242</v>
      </c>
      <c r="C11277" s="3" t="s">
        <v>108</v>
      </c>
      <c r="D11277" s="4">
        <v>456303.42054705683</v>
      </c>
      <c r="E11277" t="str">
        <f t="shared" si="352"/>
        <v>Sep</v>
      </c>
      <c r="F11277" t="str">
        <f t="shared" si="353"/>
        <v>2019</v>
      </c>
    </row>
    <row r="11278" spans="1:6" x14ac:dyDescent="0.25">
      <c r="A11278" s="5" t="s">
        <v>250</v>
      </c>
      <c r="B11278" s="3" t="s">
        <v>242</v>
      </c>
      <c r="C11278" s="3" t="s">
        <v>109</v>
      </c>
      <c r="D11278" s="4">
        <v>437147.74625951855</v>
      </c>
      <c r="E11278" t="str">
        <f t="shared" si="352"/>
        <v>Oct</v>
      </c>
      <c r="F11278" t="str">
        <f t="shared" si="353"/>
        <v>2019</v>
      </c>
    </row>
    <row r="11279" spans="1:6" x14ac:dyDescent="0.25">
      <c r="A11279" s="5" t="s">
        <v>250</v>
      </c>
      <c r="B11279" s="3" t="s">
        <v>242</v>
      </c>
      <c r="C11279" s="3" t="s">
        <v>110</v>
      </c>
      <c r="D11279" s="4">
        <v>420582.51067707245</v>
      </c>
      <c r="E11279" t="str">
        <f t="shared" si="352"/>
        <v>Nov</v>
      </c>
      <c r="F11279" t="str">
        <f t="shared" si="353"/>
        <v>2019</v>
      </c>
    </row>
    <row r="11280" spans="1:6" x14ac:dyDescent="0.25">
      <c r="A11280" s="5" t="s">
        <v>250</v>
      </c>
      <c r="B11280" s="3" t="s">
        <v>242</v>
      </c>
      <c r="C11280" s="3" t="s">
        <v>111</v>
      </c>
      <c r="D11280" s="4">
        <v>403706.31536103121</v>
      </c>
      <c r="E11280" t="str">
        <f t="shared" si="352"/>
        <v>Dec</v>
      </c>
      <c r="F11280" t="str">
        <f t="shared" si="353"/>
        <v>2019</v>
      </c>
    </row>
    <row r="11281" spans="1:6" x14ac:dyDescent="0.25">
      <c r="A11281" s="5" t="s">
        <v>250</v>
      </c>
      <c r="B11281" s="3" t="s">
        <v>242</v>
      </c>
      <c r="C11281" s="3" t="s">
        <v>112</v>
      </c>
      <c r="D11281" s="4">
        <v>389483.35436044034</v>
      </c>
      <c r="E11281" t="str">
        <f t="shared" si="352"/>
        <v>Jan</v>
      </c>
      <c r="F11281" t="str">
        <f t="shared" si="353"/>
        <v>2020</v>
      </c>
    </row>
    <row r="11282" spans="1:6" x14ac:dyDescent="0.25">
      <c r="A11282" s="5" t="s">
        <v>250</v>
      </c>
      <c r="B11282" s="3" t="s">
        <v>242</v>
      </c>
      <c r="C11282" s="3" t="s">
        <v>113</v>
      </c>
      <c r="D11282" s="4">
        <v>375568.81405354274</v>
      </c>
      <c r="E11282" t="str">
        <f t="shared" si="352"/>
        <v>Feb</v>
      </c>
      <c r="F11282" t="str">
        <f t="shared" si="353"/>
        <v>2020</v>
      </c>
    </row>
    <row r="11283" spans="1:6" x14ac:dyDescent="0.25">
      <c r="A11283" s="5" t="s">
        <v>250</v>
      </c>
      <c r="B11283" s="3" t="s">
        <v>242</v>
      </c>
      <c r="C11283" s="3" t="s">
        <v>114</v>
      </c>
      <c r="D11283" s="4">
        <v>368565.48746957257</v>
      </c>
      <c r="E11283" t="str">
        <f t="shared" si="352"/>
        <v>Mar</v>
      </c>
      <c r="F11283" t="str">
        <f t="shared" si="353"/>
        <v>2020</v>
      </c>
    </row>
    <row r="11284" spans="1:6" x14ac:dyDescent="0.25">
      <c r="A11284" s="5" t="s">
        <v>250</v>
      </c>
      <c r="B11284" s="3" t="s">
        <v>242</v>
      </c>
      <c r="C11284" s="3" t="s">
        <v>115</v>
      </c>
      <c r="D11284" s="4">
        <v>357992.29870046867</v>
      </c>
      <c r="E11284" t="str">
        <f t="shared" si="352"/>
        <v>Apr</v>
      </c>
      <c r="F11284" t="str">
        <f t="shared" si="353"/>
        <v>2020</v>
      </c>
    </row>
    <row r="11285" spans="1:6" x14ac:dyDescent="0.25">
      <c r="A11285" s="5" t="s">
        <v>250</v>
      </c>
      <c r="B11285" s="3" t="s">
        <v>242</v>
      </c>
      <c r="C11285" s="3" t="s">
        <v>116</v>
      </c>
      <c r="D11285" s="4">
        <v>348624.91958411736</v>
      </c>
      <c r="E11285" t="str">
        <f t="shared" si="352"/>
        <v>May</v>
      </c>
      <c r="F11285" t="str">
        <f t="shared" si="353"/>
        <v>2020</v>
      </c>
    </row>
    <row r="11286" spans="1:6" x14ac:dyDescent="0.25">
      <c r="A11286" s="5" t="s">
        <v>250</v>
      </c>
      <c r="B11286" s="3" t="s">
        <v>242</v>
      </c>
      <c r="C11286" s="3" t="s">
        <v>117</v>
      </c>
      <c r="D11286" s="4">
        <v>338615.47013778496</v>
      </c>
      <c r="E11286" t="str">
        <f t="shared" si="352"/>
        <v>Jun</v>
      </c>
      <c r="F11286" t="str">
        <f t="shared" si="353"/>
        <v>2020</v>
      </c>
    </row>
    <row r="11287" spans="1:6" x14ac:dyDescent="0.25">
      <c r="A11287" s="5" t="s">
        <v>250</v>
      </c>
      <c r="B11287" s="3" t="s">
        <v>242</v>
      </c>
      <c r="C11287" s="3" t="s">
        <v>118</v>
      </c>
      <c r="D11287" s="4">
        <v>329217.62555941864</v>
      </c>
      <c r="E11287" t="str">
        <f t="shared" si="352"/>
        <v>Jul</v>
      </c>
      <c r="F11287" t="str">
        <f t="shared" si="353"/>
        <v>2020</v>
      </c>
    </row>
    <row r="11288" spans="1:6" x14ac:dyDescent="0.25">
      <c r="A11288" s="5" t="s">
        <v>250</v>
      </c>
      <c r="B11288" s="3" t="s">
        <v>242</v>
      </c>
      <c r="C11288" s="3" t="s">
        <v>119</v>
      </c>
      <c r="D11288" s="4">
        <v>322717.34425638377</v>
      </c>
      <c r="E11288" t="str">
        <f t="shared" si="352"/>
        <v>Aug</v>
      </c>
      <c r="F11288" t="str">
        <f t="shared" si="353"/>
        <v>2020</v>
      </c>
    </row>
    <row r="11289" spans="1:6" x14ac:dyDescent="0.25">
      <c r="A11289" s="5" t="s">
        <v>250</v>
      </c>
      <c r="B11289" s="3" t="s">
        <v>242</v>
      </c>
      <c r="C11289" s="3" t="s">
        <v>120</v>
      </c>
      <c r="D11289" s="4">
        <v>315153.49077104835</v>
      </c>
      <c r="E11289" t="str">
        <f t="shared" si="352"/>
        <v>Sep</v>
      </c>
      <c r="F11289" t="str">
        <f t="shared" si="353"/>
        <v>2020</v>
      </c>
    </row>
    <row r="11290" spans="1:6" x14ac:dyDescent="0.25">
      <c r="A11290" s="5" t="s">
        <v>250</v>
      </c>
      <c r="B11290" s="3" t="s">
        <v>242</v>
      </c>
      <c r="C11290" s="3" t="s">
        <v>121</v>
      </c>
      <c r="D11290" s="4">
        <v>308565.55524896237</v>
      </c>
      <c r="E11290" t="str">
        <f t="shared" si="352"/>
        <v>Oct</v>
      </c>
      <c r="F11290" t="str">
        <f t="shared" si="353"/>
        <v>2020</v>
      </c>
    </row>
    <row r="11291" spans="1:6" x14ac:dyDescent="0.25">
      <c r="A11291" s="5" t="s">
        <v>250</v>
      </c>
      <c r="B11291" s="3" t="s">
        <v>242</v>
      </c>
      <c r="C11291" s="3" t="s">
        <v>122</v>
      </c>
      <c r="D11291" s="4">
        <v>301378.28036937449</v>
      </c>
      <c r="E11291" t="str">
        <f t="shared" si="352"/>
        <v>Nov</v>
      </c>
      <c r="F11291" t="str">
        <f t="shared" si="353"/>
        <v>2020</v>
      </c>
    </row>
    <row r="11292" spans="1:6" x14ac:dyDescent="0.25">
      <c r="A11292" s="5" t="s">
        <v>250</v>
      </c>
      <c r="B11292" s="3" t="s">
        <v>242</v>
      </c>
      <c r="C11292" s="3" t="s">
        <v>123</v>
      </c>
      <c r="D11292" s="4">
        <v>295443.32023688918</v>
      </c>
      <c r="E11292" t="str">
        <f t="shared" si="352"/>
        <v>Dec</v>
      </c>
      <c r="F11292" t="str">
        <f t="shared" si="353"/>
        <v>2020</v>
      </c>
    </row>
    <row r="11293" spans="1:6" x14ac:dyDescent="0.25">
      <c r="A11293" s="5" t="s">
        <v>250</v>
      </c>
      <c r="B11293" s="3" t="s">
        <v>242</v>
      </c>
      <c r="C11293" s="3" t="s">
        <v>124</v>
      </c>
      <c r="D11293" s="4">
        <v>288949.81423541345</v>
      </c>
      <c r="E11293" t="str">
        <f t="shared" si="352"/>
        <v>Jan</v>
      </c>
      <c r="F11293" t="str">
        <f t="shared" si="353"/>
        <v>2021</v>
      </c>
    </row>
    <row r="11294" spans="1:6" x14ac:dyDescent="0.25">
      <c r="A11294" s="5" t="s">
        <v>250</v>
      </c>
      <c r="B11294" s="3" t="s">
        <v>242</v>
      </c>
      <c r="C11294" s="3" t="s">
        <v>125</v>
      </c>
      <c r="D11294" s="4">
        <v>283039.35489619843</v>
      </c>
      <c r="E11294" t="str">
        <f t="shared" si="352"/>
        <v>Feb</v>
      </c>
      <c r="F11294" t="str">
        <f t="shared" si="353"/>
        <v>2021</v>
      </c>
    </row>
    <row r="11295" spans="1:6" x14ac:dyDescent="0.25">
      <c r="A11295" s="5" t="s">
        <v>250</v>
      </c>
      <c r="B11295" s="3" t="s">
        <v>242</v>
      </c>
      <c r="C11295" s="3" t="s">
        <v>126</v>
      </c>
      <c r="D11295" s="4">
        <v>277695.42260594486</v>
      </c>
      <c r="E11295" t="str">
        <f t="shared" si="352"/>
        <v>Mar</v>
      </c>
      <c r="F11295" t="str">
        <f t="shared" si="353"/>
        <v>2021</v>
      </c>
    </row>
    <row r="11296" spans="1:6" x14ac:dyDescent="0.25">
      <c r="A11296" s="5" t="s">
        <v>250</v>
      </c>
      <c r="B11296" s="3" t="s">
        <v>242</v>
      </c>
      <c r="C11296" s="3" t="s">
        <v>127</v>
      </c>
      <c r="D11296" s="4">
        <v>272053.98087866872</v>
      </c>
      <c r="E11296" t="str">
        <f t="shared" si="352"/>
        <v>Apr</v>
      </c>
      <c r="F11296" t="str">
        <f t="shared" si="353"/>
        <v>2021</v>
      </c>
    </row>
    <row r="11297" spans="1:6" x14ac:dyDescent="0.25">
      <c r="A11297" s="5" t="s">
        <v>250</v>
      </c>
      <c r="B11297" s="3" t="s">
        <v>242</v>
      </c>
      <c r="C11297" s="3" t="s">
        <v>128</v>
      </c>
      <c r="D11297" s="4">
        <v>266658.33853248192</v>
      </c>
      <c r="E11297" t="str">
        <f t="shared" si="352"/>
        <v>May</v>
      </c>
      <c r="F11297" t="str">
        <f t="shared" si="353"/>
        <v>2021</v>
      </c>
    </row>
    <row r="11298" spans="1:6" x14ac:dyDescent="0.25">
      <c r="A11298" s="5" t="s">
        <v>250</v>
      </c>
      <c r="B11298" s="3" t="s">
        <v>242</v>
      </c>
      <c r="C11298" s="3" t="s">
        <v>129</v>
      </c>
      <c r="D11298" s="4">
        <v>260786.66677463884</v>
      </c>
      <c r="E11298" t="str">
        <f t="shared" si="352"/>
        <v>Jun</v>
      </c>
      <c r="F11298" t="str">
        <f t="shared" si="353"/>
        <v>2021</v>
      </c>
    </row>
    <row r="11299" spans="1:6" x14ac:dyDescent="0.25">
      <c r="A11299" s="5" t="s">
        <v>250</v>
      </c>
      <c r="B11299" s="3" t="s">
        <v>242</v>
      </c>
      <c r="C11299" s="3" t="s">
        <v>130</v>
      </c>
      <c r="D11299" s="4">
        <v>255405.72124671744</v>
      </c>
      <c r="E11299" t="str">
        <f t="shared" si="352"/>
        <v>Jul</v>
      </c>
      <c r="F11299" t="str">
        <f t="shared" si="353"/>
        <v>2021</v>
      </c>
    </row>
    <row r="11300" spans="1:6" x14ac:dyDescent="0.25">
      <c r="A11300" s="5" t="s">
        <v>250</v>
      </c>
      <c r="B11300" s="3" t="s">
        <v>242</v>
      </c>
      <c r="C11300" s="3" t="s">
        <v>131</v>
      </c>
      <c r="D11300" s="4">
        <v>250460.88974747292</v>
      </c>
      <c r="E11300" t="str">
        <f t="shared" si="352"/>
        <v>Aug</v>
      </c>
      <c r="F11300" t="str">
        <f t="shared" si="353"/>
        <v>2021</v>
      </c>
    </row>
    <row r="11301" spans="1:6" x14ac:dyDescent="0.25">
      <c r="A11301" s="5" t="s">
        <v>250</v>
      </c>
      <c r="B11301" s="3" t="s">
        <v>242</v>
      </c>
      <c r="C11301" s="3" t="s">
        <v>132</v>
      </c>
      <c r="D11301" s="4">
        <v>245399.32210832852</v>
      </c>
      <c r="E11301" t="str">
        <f t="shared" si="352"/>
        <v>Sep</v>
      </c>
      <c r="F11301" t="str">
        <f t="shared" si="353"/>
        <v>2021</v>
      </c>
    </row>
    <row r="11302" spans="1:6" x14ac:dyDescent="0.25">
      <c r="A11302" s="5" t="s">
        <v>250</v>
      </c>
      <c r="B11302" s="3" t="s">
        <v>242</v>
      </c>
      <c r="C11302" s="3" t="s">
        <v>133</v>
      </c>
      <c r="D11302" s="4">
        <v>240545.87331614963</v>
      </c>
      <c r="E11302" t="str">
        <f t="shared" si="352"/>
        <v>Oct</v>
      </c>
      <c r="F11302" t="str">
        <f t="shared" si="353"/>
        <v>2021</v>
      </c>
    </row>
    <row r="11303" spans="1:6" x14ac:dyDescent="0.25">
      <c r="A11303" s="5" t="s">
        <v>250</v>
      </c>
      <c r="B11303" s="3" t="s">
        <v>242</v>
      </c>
      <c r="C11303" s="3" t="s">
        <v>134</v>
      </c>
      <c r="D11303" s="4">
        <v>235790.33562691091</v>
      </c>
      <c r="E11303" t="str">
        <f t="shared" si="352"/>
        <v>Nov</v>
      </c>
      <c r="F11303" t="str">
        <f t="shared" si="353"/>
        <v>2021</v>
      </c>
    </row>
    <row r="11304" spans="1:6" x14ac:dyDescent="0.25">
      <c r="A11304" s="5" t="s">
        <v>250</v>
      </c>
      <c r="B11304" s="3" t="s">
        <v>242</v>
      </c>
      <c r="C11304" s="3" t="s">
        <v>135</v>
      </c>
      <c r="D11304" s="4">
        <v>231130.57491713518</v>
      </c>
      <c r="E11304" t="str">
        <f t="shared" si="352"/>
        <v>Dec</v>
      </c>
      <c r="F11304" t="str">
        <f t="shared" si="353"/>
        <v>2021</v>
      </c>
    </row>
    <row r="11305" spans="1:6" x14ac:dyDescent="0.25">
      <c r="A11305" s="5" t="s">
        <v>250</v>
      </c>
      <c r="B11305" s="3" t="s">
        <v>242</v>
      </c>
      <c r="C11305" s="3" t="s">
        <v>136</v>
      </c>
      <c r="D11305" s="4">
        <v>226546.2205043443</v>
      </c>
      <c r="E11305" t="str">
        <f t="shared" si="352"/>
        <v>Jan</v>
      </c>
      <c r="F11305" t="str">
        <f t="shared" si="353"/>
        <v>2022</v>
      </c>
    </row>
    <row r="11306" spans="1:6" x14ac:dyDescent="0.25">
      <c r="A11306" s="5" t="s">
        <v>250</v>
      </c>
      <c r="B11306" s="3" t="s">
        <v>242</v>
      </c>
      <c r="C11306" s="3" t="s">
        <v>137</v>
      </c>
      <c r="D11306" s="4">
        <v>222054.75336837347</v>
      </c>
      <c r="E11306" t="str">
        <f t="shared" si="352"/>
        <v>Feb</v>
      </c>
      <c r="F11306" t="str">
        <f t="shared" si="353"/>
        <v>2022</v>
      </c>
    </row>
    <row r="11307" spans="1:6" x14ac:dyDescent="0.25">
      <c r="A11307" s="5" t="s">
        <v>250</v>
      </c>
      <c r="B11307" s="3" t="s">
        <v>242</v>
      </c>
      <c r="C11307" s="3" t="s">
        <v>138</v>
      </c>
      <c r="D11307" s="4">
        <v>217703.9584249063</v>
      </c>
      <c r="E11307" t="str">
        <f t="shared" si="352"/>
        <v>Mar</v>
      </c>
      <c r="F11307" t="str">
        <f t="shared" si="353"/>
        <v>2022</v>
      </c>
    </row>
    <row r="11308" spans="1:6" x14ac:dyDescent="0.25">
      <c r="A11308" s="5" t="s">
        <v>250</v>
      </c>
      <c r="B11308" s="3" t="s">
        <v>242</v>
      </c>
      <c r="C11308" s="3" t="s">
        <v>139</v>
      </c>
      <c r="D11308" s="4">
        <v>212779.22932430418</v>
      </c>
      <c r="E11308" t="str">
        <f t="shared" si="352"/>
        <v>Apr</v>
      </c>
      <c r="F11308" t="str">
        <f t="shared" si="353"/>
        <v>2022</v>
      </c>
    </row>
    <row r="11309" spans="1:6" x14ac:dyDescent="0.25">
      <c r="A11309" s="5" t="s">
        <v>250</v>
      </c>
      <c r="B11309" s="3" t="s">
        <v>242</v>
      </c>
      <c r="C11309" s="3" t="s">
        <v>140</v>
      </c>
      <c r="D11309" s="4">
        <v>208562.36636834338</v>
      </c>
      <c r="E11309" t="str">
        <f t="shared" si="352"/>
        <v>May</v>
      </c>
      <c r="F11309" t="str">
        <f t="shared" si="353"/>
        <v>2022</v>
      </c>
    </row>
    <row r="11310" spans="1:6" x14ac:dyDescent="0.25">
      <c r="A11310" s="5" t="s">
        <v>250</v>
      </c>
      <c r="B11310" s="3" t="s">
        <v>242</v>
      </c>
      <c r="C11310" s="3" t="s">
        <v>141</v>
      </c>
      <c r="D11310" s="4">
        <v>185475.40204858244</v>
      </c>
      <c r="E11310" t="str">
        <f t="shared" si="352"/>
        <v>Jun</v>
      </c>
      <c r="F11310" t="str">
        <f t="shared" si="353"/>
        <v>2022</v>
      </c>
    </row>
    <row r="11311" spans="1:6" x14ac:dyDescent="0.25">
      <c r="A11311" s="5" t="s">
        <v>250</v>
      </c>
      <c r="B11311" s="3" t="s">
        <v>242</v>
      </c>
      <c r="C11311" s="3" t="s">
        <v>142</v>
      </c>
      <c r="D11311" s="4">
        <v>173750.98893635932</v>
      </c>
      <c r="E11311" t="str">
        <f t="shared" si="352"/>
        <v>Jul</v>
      </c>
      <c r="F11311" t="str">
        <f t="shared" si="353"/>
        <v>2022</v>
      </c>
    </row>
    <row r="11312" spans="1:6" x14ac:dyDescent="0.25">
      <c r="A11312" s="5" t="s">
        <v>250</v>
      </c>
      <c r="B11312" s="3" t="s">
        <v>242</v>
      </c>
      <c r="C11312" s="3" t="s">
        <v>143</v>
      </c>
      <c r="D11312" s="4">
        <v>170364.11620314862</v>
      </c>
      <c r="E11312" t="str">
        <f t="shared" si="352"/>
        <v>Aug</v>
      </c>
      <c r="F11312" t="str">
        <f t="shared" si="353"/>
        <v>2022</v>
      </c>
    </row>
    <row r="11313" spans="1:6" x14ac:dyDescent="0.25">
      <c r="A11313" s="5" t="s">
        <v>250</v>
      </c>
      <c r="B11313" s="3" t="s">
        <v>242</v>
      </c>
      <c r="C11313" s="3" t="s">
        <v>144</v>
      </c>
      <c r="D11313" s="4">
        <v>167044.09559137945</v>
      </c>
      <c r="E11313" t="str">
        <f t="shared" si="352"/>
        <v>Sep</v>
      </c>
      <c r="F11313" t="str">
        <f t="shared" si="353"/>
        <v>2022</v>
      </c>
    </row>
    <row r="11314" spans="1:6" x14ac:dyDescent="0.25">
      <c r="A11314" s="5" t="s">
        <v>250</v>
      </c>
      <c r="B11314" s="3" t="s">
        <v>242</v>
      </c>
      <c r="C11314" s="3" t="s">
        <v>145</v>
      </c>
      <c r="D11314" s="4">
        <v>163789.59914269875</v>
      </c>
      <c r="E11314" t="str">
        <f t="shared" si="352"/>
        <v>Oct</v>
      </c>
      <c r="F11314" t="str">
        <f t="shared" si="353"/>
        <v>2022</v>
      </c>
    </row>
    <row r="11315" spans="1:6" x14ac:dyDescent="0.25">
      <c r="A11315" s="5" t="s">
        <v>250</v>
      </c>
      <c r="B11315" s="3" t="s">
        <v>242</v>
      </c>
      <c r="C11315" s="3" t="s">
        <v>146</v>
      </c>
      <c r="D11315" s="4">
        <v>160599.32489071702</v>
      </c>
      <c r="E11315" t="str">
        <f t="shared" si="352"/>
        <v>Nov</v>
      </c>
      <c r="F11315" t="str">
        <f t="shared" si="353"/>
        <v>2022</v>
      </c>
    </row>
    <row r="11316" spans="1:6" x14ac:dyDescent="0.25">
      <c r="A11316" s="5" t="s">
        <v>250</v>
      </c>
      <c r="B11316" s="3" t="s">
        <v>242</v>
      </c>
      <c r="C11316" s="3" t="s">
        <v>147</v>
      </c>
      <c r="D11316" s="4">
        <v>157471.99699276037</v>
      </c>
      <c r="E11316" t="str">
        <f t="shared" si="352"/>
        <v>Dec</v>
      </c>
      <c r="F11316" t="str">
        <f t="shared" si="353"/>
        <v>2022</v>
      </c>
    </row>
    <row r="11317" spans="1:6" x14ac:dyDescent="0.25">
      <c r="A11317" s="5" t="s">
        <v>250</v>
      </c>
      <c r="B11317" s="3" t="s">
        <v>242</v>
      </c>
      <c r="C11317" s="3" t="s">
        <v>148</v>
      </c>
      <c r="D11317" s="4">
        <v>154406.36548958765</v>
      </c>
      <c r="E11317" t="str">
        <f t="shared" si="352"/>
        <v>Jan</v>
      </c>
      <c r="F11317" t="str">
        <f t="shared" si="353"/>
        <v>2023</v>
      </c>
    </row>
    <row r="11318" spans="1:6" x14ac:dyDescent="0.25">
      <c r="A11318" s="5" t="s">
        <v>250</v>
      </c>
      <c r="B11318" s="3" t="s">
        <v>242</v>
      </c>
      <c r="C11318" s="3" t="s">
        <v>149</v>
      </c>
      <c r="D11318" s="4">
        <v>151401.20501154946</v>
      </c>
      <c r="E11318" t="str">
        <f t="shared" si="352"/>
        <v>Feb</v>
      </c>
      <c r="F11318" t="str">
        <f t="shared" si="353"/>
        <v>2023</v>
      </c>
    </row>
    <row r="11319" spans="1:6" x14ac:dyDescent="0.25">
      <c r="A11319" s="5" t="s">
        <v>250</v>
      </c>
      <c r="B11319" s="3" t="s">
        <v>242</v>
      </c>
      <c r="C11319" s="3" t="s">
        <v>150</v>
      </c>
      <c r="D11319" s="4">
        <v>148455.31417858857</v>
      </c>
      <c r="E11319" t="str">
        <f t="shared" si="352"/>
        <v>Mar</v>
      </c>
      <c r="F11319" t="str">
        <f t="shared" si="353"/>
        <v>2023</v>
      </c>
    </row>
    <row r="11320" spans="1:6" x14ac:dyDescent="0.25">
      <c r="A11320" s="5" t="s">
        <v>250</v>
      </c>
      <c r="B11320" s="3" t="s">
        <v>242</v>
      </c>
      <c r="C11320" s="3" t="s">
        <v>151</v>
      </c>
      <c r="D11320" s="4">
        <v>145567.51650877044</v>
      </c>
      <c r="E11320" t="str">
        <f t="shared" si="352"/>
        <v>Apr</v>
      </c>
      <c r="F11320" t="str">
        <f t="shared" si="353"/>
        <v>2023</v>
      </c>
    </row>
    <row r="11321" spans="1:6" x14ac:dyDescent="0.25">
      <c r="A11321" s="5" t="s">
        <v>250</v>
      </c>
      <c r="B11321" s="3" t="s">
        <v>242</v>
      </c>
      <c r="C11321" s="3" t="s">
        <v>152</v>
      </c>
      <c r="D11321" s="4">
        <v>142736.65815003577</v>
      </c>
      <c r="E11321" t="str">
        <f t="shared" si="352"/>
        <v>May</v>
      </c>
      <c r="F11321" t="str">
        <f t="shared" si="353"/>
        <v>2023</v>
      </c>
    </row>
    <row r="11322" spans="1:6" x14ac:dyDescent="0.25">
      <c r="A11322" s="5" t="s">
        <v>250</v>
      </c>
      <c r="B11322" s="3" t="s">
        <v>242</v>
      </c>
      <c r="C11322" s="3" t="s">
        <v>153</v>
      </c>
      <c r="D11322" s="4">
        <v>139961.60840579329</v>
      </c>
      <c r="E11322" t="str">
        <f t="shared" si="352"/>
        <v>Jun</v>
      </c>
      <c r="F11322" t="str">
        <f t="shared" si="353"/>
        <v>2023</v>
      </c>
    </row>
    <row r="11323" spans="1:6" x14ac:dyDescent="0.25">
      <c r="A11323" s="5" t="s">
        <v>250</v>
      </c>
      <c r="B11323" s="3" t="s">
        <v>242</v>
      </c>
      <c r="C11323" s="3" t="s">
        <v>154</v>
      </c>
      <c r="D11323" s="4">
        <v>137241.26000079597</v>
      </c>
      <c r="E11323" t="str">
        <f t="shared" si="352"/>
        <v>Jul</v>
      </c>
      <c r="F11323" t="str">
        <f t="shared" si="353"/>
        <v>2023</v>
      </c>
    </row>
    <row r="11324" spans="1:6" x14ac:dyDescent="0.25">
      <c r="A11324" s="5" t="s">
        <v>250</v>
      </c>
      <c r="B11324" s="3" t="s">
        <v>242</v>
      </c>
      <c r="C11324" s="3" t="s">
        <v>155</v>
      </c>
      <c r="D11324" s="4">
        <v>134574.52572995529</v>
      </c>
      <c r="E11324" t="str">
        <f t="shared" si="352"/>
        <v>Aug</v>
      </c>
      <c r="F11324" t="str">
        <f t="shared" si="353"/>
        <v>2023</v>
      </c>
    </row>
    <row r="11325" spans="1:6" x14ac:dyDescent="0.25">
      <c r="A11325" s="5" t="s">
        <v>250</v>
      </c>
      <c r="B11325" s="3" t="s">
        <v>242</v>
      </c>
      <c r="C11325" s="3" t="s">
        <v>156</v>
      </c>
      <c r="D11325" s="4">
        <v>131960.3422095268</v>
      </c>
      <c r="E11325" t="str">
        <f t="shared" si="352"/>
        <v>Sep</v>
      </c>
      <c r="F11325" t="str">
        <f t="shared" si="353"/>
        <v>2023</v>
      </c>
    </row>
    <row r="11326" spans="1:6" x14ac:dyDescent="0.25">
      <c r="A11326" s="5" t="s">
        <v>250</v>
      </c>
      <c r="B11326" s="3" t="s">
        <v>242</v>
      </c>
      <c r="C11326" s="3" t="s">
        <v>157</v>
      </c>
      <c r="D11326" s="4">
        <v>129397.66620033166</v>
      </c>
      <c r="E11326" t="str">
        <f t="shared" si="352"/>
        <v>Oct</v>
      </c>
      <c r="F11326" t="str">
        <f t="shared" si="353"/>
        <v>2023</v>
      </c>
    </row>
    <row r="11327" spans="1:6" x14ac:dyDescent="0.25">
      <c r="A11327" s="5" t="s">
        <v>250</v>
      </c>
      <c r="B11327" s="3" t="s">
        <v>242</v>
      </c>
      <c r="C11327" s="3" t="s">
        <v>158</v>
      </c>
      <c r="D11327" s="4">
        <v>126885.4750906946</v>
      </c>
      <c r="E11327" t="str">
        <f t="shared" si="352"/>
        <v>Nov</v>
      </c>
      <c r="F11327" t="str">
        <f t="shared" si="353"/>
        <v>2023</v>
      </c>
    </row>
    <row r="11328" spans="1:6" x14ac:dyDescent="0.25">
      <c r="A11328" s="5" t="s">
        <v>250</v>
      </c>
      <c r="B11328" s="3" t="s">
        <v>242</v>
      </c>
      <c r="C11328" s="3" t="s">
        <v>159</v>
      </c>
      <c r="D11328" s="4">
        <v>124422.76703909873</v>
      </c>
      <c r="E11328" t="str">
        <f t="shared" si="352"/>
        <v>Dec</v>
      </c>
      <c r="F11328" t="str">
        <f t="shared" si="353"/>
        <v>2023</v>
      </c>
    </row>
    <row r="11329" spans="1:6" x14ac:dyDescent="0.25">
      <c r="A11329" s="5" t="s">
        <v>250</v>
      </c>
      <c r="B11329" s="3" t="s">
        <v>242</v>
      </c>
      <c r="C11329" s="3" t="s">
        <v>160</v>
      </c>
      <c r="D11329" s="4">
        <v>122008.56008887607</v>
      </c>
      <c r="E11329" t="str">
        <f t="shared" si="352"/>
        <v>Jan</v>
      </c>
      <c r="F11329" t="str">
        <f t="shared" si="353"/>
        <v>2024</v>
      </c>
    </row>
    <row r="11330" spans="1:6" x14ac:dyDescent="0.25">
      <c r="A11330" s="5" t="s">
        <v>250</v>
      </c>
      <c r="B11330" s="3" t="s">
        <v>242</v>
      </c>
      <c r="C11330" s="3" t="s">
        <v>161</v>
      </c>
      <c r="D11330" s="4">
        <v>119641.89178526915</v>
      </c>
      <c r="E11330" t="str">
        <f t="shared" si="352"/>
        <v>Feb</v>
      </c>
      <c r="F11330" t="str">
        <f t="shared" si="353"/>
        <v>2024</v>
      </c>
    </row>
    <row r="11331" spans="1:6" x14ac:dyDescent="0.25">
      <c r="A11331" s="5" t="s">
        <v>250</v>
      </c>
      <c r="B11331" s="3" t="s">
        <v>242</v>
      </c>
      <c r="C11331" s="3" t="s">
        <v>162</v>
      </c>
      <c r="D11331" s="4">
        <v>117321.81865836945</v>
      </c>
      <c r="E11331" t="str">
        <f t="shared" ref="E11331:E11394" si="354">MID(C11331,1,3)</f>
        <v>Mar</v>
      </c>
      <c r="F11331" t="str">
        <f t="shared" ref="F11331:F11394" si="355">MID(C11331,5,4)</f>
        <v>2024</v>
      </c>
    </row>
    <row r="11332" spans="1:6" x14ac:dyDescent="0.25">
      <c r="A11332" s="5" t="s">
        <v>250</v>
      </c>
      <c r="B11332" s="3" t="s">
        <v>242</v>
      </c>
      <c r="C11332" s="3" t="s">
        <v>163</v>
      </c>
      <c r="D11332" s="4">
        <v>115047.41640605514</v>
      </c>
      <c r="E11332" t="str">
        <f t="shared" si="354"/>
        <v>Apr</v>
      </c>
      <c r="F11332" t="str">
        <f t="shared" si="355"/>
        <v>2024</v>
      </c>
    </row>
    <row r="11333" spans="1:6" x14ac:dyDescent="0.25">
      <c r="A11333" s="5" t="s">
        <v>250</v>
      </c>
      <c r="B11333" s="3" t="s">
        <v>242</v>
      </c>
      <c r="C11333" s="3" t="s">
        <v>164</v>
      </c>
      <c r="D11333" s="4">
        <v>112817.77906839848</v>
      </c>
      <c r="E11333" t="str">
        <f t="shared" si="354"/>
        <v>May</v>
      </c>
      <c r="F11333" t="str">
        <f t="shared" si="355"/>
        <v>2024</v>
      </c>
    </row>
    <row r="11334" spans="1:6" x14ac:dyDescent="0.25">
      <c r="A11334" s="5" t="s">
        <v>250</v>
      </c>
      <c r="B11334" s="3" t="s">
        <v>242</v>
      </c>
      <c r="C11334" s="3" t="s">
        <v>165</v>
      </c>
      <c r="D11334" s="4">
        <v>110632.01852766554</v>
      </c>
      <c r="E11334" t="str">
        <f t="shared" si="354"/>
        <v>Jun</v>
      </c>
      <c r="F11334" t="str">
        <f t="shared" si="355"/>
        <v>2024</v>
      </c>
    </row>
    <row r="11335" spans="1:6" x14ac:dyDescent="0.25">
      <c r="A11335" s="5" t="s">
        <v>250</v>
      </c>
      <c r="B11335" s="3" t="s">
        <v>242</v>
      </c>
      <c r="C11335" s="3" t="s">
        <v>166</v>
      </c>
      <c r="D11335" s="4">
        <v>108489.26418272355</v>
      </c>
      <c r="E11335" t="str">
        <f t="shared" si="354"/>
        <v>Jul</v>
      </c>
      <c r="F11335" t="str">
        <f t="shared" si="355"/>
        <v>2024</v>
      </c>
    </row>
    <row r="11336" spans="1:6" x14ac:dyDescent="0.25">
      <c r="A11336" s="5" t="s">
        <v>250</v>
      </c>
      <c r="B11336" s="3" t="s">
        <v>242</v>
      </c>
      <c r="C11336" s="3" t="s">
        <v>167</v>
      </c>
      <c r="D11336" s="4">
        <v>106388.66364904077</v>
      </c>
      <c r="E11336" t="str">
        <f t="shared" si="354"/>
        <v>Aug</v>
      </c>
      <c r="F11336" t="str">
        <f t="shared" si="355"/>
        <v>2024</v>
      </c>
    </row>
    <row r="11337" spans="1:6" x14ac:dyDescent="0.25">
      <c r="A11337" s="5" t="s">
        <v>250</v>
      </c>
      <c r="B11337" s="3" t="s">
        <v>242</v>
      </c>
      <c r="C11337" s="3" t="s">
        <v>168</v>
      </c>
      <c r="D11337" s="4">
        <v>104329.38030750066</v>
      </c>
      <c r="E11337" t="str">
        <f t="shared" si="354"/>
        <v>Sep</v>
      </c>
      <c r="F11337" t="str">
        <f t="shared" si="355"/>
        <v>2024</v>
      </c>
    </row>
    <row r="11338" spans="1:6" x14ac:dyDescent="0.25">
      <c r="A11338" s="5" t="s">
        <v>250</v>
      </c>
      <c r="B11338" s="3" t="s">
        <v>242</v>
      </c>
      <c r="C11338" s="3" t="s">
        <v>169</v>
      </c>
      <c r="D11338" s="4">
        <v>102310.59494705684</v>
      </c>
      <c r="E11338" t="str">
        <f t="shared" si="354"/>
        <v>Oct</v>
      </c>
      <c r="F11338" t="str">
        <f t="shared" si="355"/>
        <v>2024</v>
      </c>
    </row>
    <row r="11339" spans="1:6" x14ac:dyDescent="0.25">
      <c r="A11339" s="5" t="s">
        <v>250</v>
      </c>
      <c r="B11339" s="3" t="s">
        <v>242</v>
      </c>
      <c r="C11339" s="3" t="s">
        <v>170</v>
      </c>
      <c r="D11339" s="4">
        <v>100331.50469648528</v>
      </c>
      <c r="E11339" t="str">
        <f t="shared" si="354"/>
        <v>Nov</v>
      </c>
      <c r="F11339" t="str">
        <f t="shared" si="355"/>
        <v>2024</v>
      </c>
    </row>
    <row r="11340" spans="1:6" x14ac:dyDescent="0.25">
      <c r="A11340" s="5" t="s">
        <v>250</v>
      </c>
      <c r="B11340" s="3" t="s">
        <v>242</v>
      </c>
      <c r="C11340" s="3" t="s">
        <v>171</v>
      </c>
      <c r="D11340" s="4">
        <v>98391.322467039092</v>
      </c>
      <c r="E11340" t="str">
        <f t="shared" si="354"/>
        <v>Dec</v>
      </c>
      <c r="F11340" t="str">
        <f t="shared" si="355"/>
        <v>2024</v>
      </c>
    </row>
    <row r="11341" spans="1:6" x14ac:dyDescent="0.25">
      <c r="A11341" s="5" t="s">
        <v>250</v>
      </c>
      <c r="B11341" s="3" t="s">
        <v>242</v>
      </c>
      <c r="C11341" s="3" t="s">
        <v>172</v>
      </c>
      <c r="D11341" s="4">
        <v>96489.276767139032</v>
      </c>
      <c r="E11341" t="str">
        <f t="shared" si="354"/>
        <v>Jan</v>
      </c>
      <c r="F11341" t="str">
        <f t="shared" si="355"/>
        <v>2025</v>
      </c>
    </row>
    <row r="11342" spans="1:6" x14ac:dyDescent="0.25">
      <c r="A11342" s="5" t="s">
        <v>250</v>
      </c>
      <c r="B11342" s="3" t="s">
        <v>242</v>
      </c>
      <c r="C11342" s="3" t="s">
        <v>173</v>
      </c>
      <c r="D11342" s="4">
        <v>94624.611762090048</v>
      </c>
      <c r="E11342" t="str">
        <f t="shared" si="354"/>
        <v>Feb</v>
      </c>
      <c r="F11342" t="str">
        <f t="shared" si="355"/>
        <v>2025</v>
      </c>
    </row>
    <row r="11343" spans="1:6" x14ac:dyDescent="0.25">
      <c r="A11343" s="5" t="s">
        <v>250</v>
      </c>
      <c r="B11343" s="3" t="s">
        <v>242</v>
      </c>
      <c r="C11343" s="3" t="s">
        <v>174</v>
      </c>
      <c r="D11343" s="4">
        <v>92796.586322895673</v>
      </c>
      <c r="E11343" t="str">
        <f t="shared" si="354"/>
        <v>Mar</v>
      </c>
      <c r="F11343" t="str">
        <f t="shared" si="355"/>
        <v>2025</v>
      </c>
    </row>
    <row r="11344" spans="1:6" x14ac:dyDescent="0.25">
      <c r="A11344" s="5" t="s">
        <v>250</v>
      </c>
      <c r="B11344" s="3" t="s">
        <v>242</v>
      </c>
      <c r="C11344" s="3" t="s">
        <v>175</v>
      </c>
      <c r="D11344" s="4">
        <v>91004.474109196002</v>
      </c>
      <c r="E11344" t="str">
        <f t="shared" si="354"/>
        <v>Apr</v>
      </c>
      <c r="F11344" t="str">
        <f t="shared" si="355"/>
        <v>2025</v>
      </c>
    </row>
    <row r="11345" spans="1:6" x14ac:dyDescent="0.25">
      <c r="A11345" s="5" t="s">
        <v>250</v>
      </c>
      <c r="B11345" s="3" t="s">
        <v>242</v>
      </c>
      <c r="C11345" s="3" t="s">
        <v>176</v>
      </c>
      <c r="D11345" s="4">
        <v>89247.5634863296</v>
      </c>
      <c r="E11345" t="str">
        <f t="shared" si="354"/>
        <v>May</v>
      </c>
      <c r="F11345" t="str">
        <f t="shared" si="355"/>
        <v>2025</v>
      </c>
    </row>
    <row r="11346" spans="1:6" x14ac:dyDescent="0.25">
      <c r="A11346" s="5" t="s">
        <v>250</v>
      </c>
      <c r="B11346" s="3" t="s">
        <v>242</v>
      </c>
      <c r="C11346" s="3" t="s">
        <v>177</v>
      </c>
      <c r="D11346" s="4">
        <v>87525.156991209733</v>
      </c>
      <c r="E11346" t="str">
        <f t="shared" si="354"/>
        <v>Jun</v>
      </c>
      <c r="F11346" t="str">
        <f t="shared" si="355"/>
        <v>2025</v>
      </c>
    </row>
    <row r="11347" spans="1:6" x14ac:dyDescent="0.25">
      <c r="A11347" s="5" t="s">
        <v>250</v>
      </c>
      <c r="B11347" s="3" t="s">
        <v>242</v>
      </c>
      <c r="C11347" s="3" t="s">
        <v>178</v>
      </c>
      <c r="D11347" s="4">
        <v>85836.571015262365</v>
      </c>
      <c r="E11347" t="str">
        <f t="shared" si="354"/>
        <v>Jul</v>
      </c>
      <c r="F11347" t="str">
        <f t="shared" si="355"/>
        <v>2025</v>
      </c>
    </row>
    <row r="11348" spans="1:6" x14ac:dyDescent="0.25">
      <c r="A11348" s="5" t="s">
        <v>250</v>
      </c>
      <c r="B11348" s="3" t="s">
        <v>242</v>
      </c>
      <c r="C11348" s="3" t="s">
        <v>179</v>
      </c>
      <c r="D11348" s="4">
        <v>84181.135112957083</v>
      </c>
      <c r="E11348" t="str">
        <f t="shared" si="354"/>
        <v>Aug</v>
      </c>
      <c r="F11348" t="str">
        <f t="shared" si="355"/>
        <v>2025</v>
      </c>
    </row>
    <row r="11349" spans="1:6" x14ac:dyDescent="0.25">
      <c r="A11349" s="5" t="s">
        <v>250</v>
      </c>
      <c r="B11349" s="3" t="s">
        <v>242</v>
      </c>
      <c r="C11349" s="3" t="s">
        <v>180</v>
      </c>
      <c r="D11349" s="4">
        <v>82558.192676214443</v>
      </c>
      <c r="E11349" t="str">
        <f t="shared" si="354"/>
        <v>Sep</v>
      </c>
      <c r="F11349" t="str">
        <f t="shared" si="355"/>
        <v>2025</v>
      </c>
    </row>
    <row r="11350" spans="1:6" x14ac:dyDescent="0.25">
      <c r="A11350" s="5" t="s">
        <v>250</v>
      </c>
      <c r="B11350" s="3" t="s">
        <v>242</v>
      </c>
      <c r="C11350" s="3" t="s">
        <v>181</v>
      </c>
      <c r="D11350" s="4">
        <v>80967.099951467506</v>
      </c>
      <c r="E11350" t="str">
        <f t="shared" si="354"/>
        <v>Oct</v>
      </c>
      <c r="F11350" t="str">
        <f t="shared" si="355"/>
        <v>2025</v>
      </c>
    </row>
    <row r="11351" spans="1:6" x14ac:dyDescent="0.25">
      <c r="A11351" s="5" t="s">
        <v>250</v>
      </c>
      <c r="B11351" s="3" t="s">
        <v>242</v>
      </c>
      <c r="C11351" s="3" t="s">
        <v>182</v>
      </c>
      <c r="D11351" s="4">
        <v>79407.226171414426</v>
      </c>
      <c r="E11351" t="str">
        <f t="shared" si="354"/>
        <v>Nov</v>
      </c>
      <c r="F11351" t="str">
        <f t="shared" si="355"/>
        <v>2025</v>
      </c>
    </row>
    <row r="11352" spans="1:6" x14ac:dyDescent="0.25">
      <c r="A11352" s="5" t="s">
        <v>250</v>
      </c>
      <c r="B11352" s="3" t="s">
        <v>242</v>
      </c>
      <c r="C11352" s="3" t="s">
        <v>183</v>
      </c>
      <c r="D11352" s="4">
        <v>77877.953206204198</v>
      </c>
      <c r="E11352" t="str">
        <f t="shared" si="354"/>
        <v>Dec</v>
      </c>
      <c r="F11352" t="str">
        <f t="shared" si="355"/>
        <v>2025</v>
      </c>
    </row>
    <row r="11353" spans="1:6" x14ac:dyDescent="0.25">
      <c r="A11353" s="5" t="s">
        <v>250</v>
      </c>
      <c r="B11353" s="3" t="s">
        <v>242</v>
      </c>
      <c r="C11353" s="3" t="s">
        <v>184</v>
      </c>
      <c r="D11353" s="4">
        <v>76378.674612250703</v>
      </c>
      <c r="E11353" t="str">
        <f t="shared" si="354"/>
        <v>Jan</v>
      </c>
      <c r="F11353" t="str">
        <f t="shared" si="355"/>
        <v>2026</v>
      </c>
    </row>
    <row r="11354" spans="1:6" x14ac:dyDescent="0.25">
      <c r="A11354" s="5" t="s">
        <v>250</v>
      </c>
      <c r="B11354" s="3" t="s">
        <v>242</v>
      </c>
      <c r="C11354" s="3" t="s">
        <v>185</v>
      </c>
      <c r="D11354" s="4">
        <v>74908.796640763932</v>
      </c>
      <c r="E11354" t="str">
        <f t="shared" si="354"/>
        <v>Feb</v>
      </c>
      <c r="F11354" t="str">
        <f t="shared" si="355"/>
        <v>2026</v>
      </c>
    </row>
    <row r="11355" spans="1:6" x14ac:dyDescent="0.25">
      <c r="A11355" s="5" t="s">
        <v>250</v>
      </c>
      <c r="B11355" s="3" t="s">
        <v>242</v>
      </c>
      <c r="C11355" s="3" t="s">
        <v>186</v>
      </c>
      <c r="D11355" s="4">
        <v>73467.73722921875</v>
      </c>
      <c r="E11355" t="str">
        <f t="shared" si="354"/>
        <v>Mar</v>
      </c>
      <c r="F11355" t="str">
        <f t="shared" si="355"/>
        <v>2026</v>
      </c>
    </row>
    <row r="11356" spans="1:6" x14ac:dyDescent="0.25">
      <c r="A11356" s="5" t="s">
        <v>250</v>
      </c>
      <c r="B11356" s="3" t="s">
        <v>242</v>
      </c>
      <c r="C11356" s="3" t="s">
        <v>187</v>
      </c>
      <c r="D11356" s="4">
        <v>72054.92588429313</v>
      </c>
      <c r="E11356" t="str">
        <f t="shared" si="354"/>
        <v>Apr</v>
      </c>
      <c r="F11356" t="str">
        <f t="shared" si="355"/>
        <v>2026</v>
      </c>
    </row>
    <row r="11357" spans="1:6" x14ac:dyDescent="0.25">
      <c r="A11357" s="5" t="s">
        <v>250</v>
      </c>
      <c r="B11357" s="3" t="s">
        <v>242</v>
      </c>
      <c r="C11357" s="3" t="s">
        <v>189</v>
      </c>
      <c r="D11357" s="4">
        <v>70669.803173337175</v>
      </c>
      <c r="E11357" t="str">
        <f t="shared" si="354"/>
        <v>May</v>
      </c>
      <c r="F11357" t="str">
        <f t="shared" si="355"/>
        <v>2026</v>
      </c>
    </row>
    <row r="11358" spans="1:6" x14ac:dyDescent="0.25">
      <c r="A11358" s="5" t="s">
        <v>250</v>
      </c>
      <c r="B11358" s="3" t="s">
        <v>242</v>
      </c>
      <c r="C11358" s="3" t="s">
        <v>191</v>
      </c>
      <c r="D11358" s="4">
        <v>69311.82120731115</v>
      </c>
      <c r="E11358" t="str">
        <f t="shared" si="354"/>
        <v>Jun</v>
      </c>
      <c r="F11358" t="str">
        <f t="shared" si="355"/>
        <v>2026</v>
      </c>
    </row>
    <row r="11359" spans="1:6" x14ac:dyDescent="0.25">
      <c r="A11359" s="5" t="s">
        <v>250</v>
      </c>
      <c r="B11359" s="3" t="s">
        <v>242</v>
      </c>
      <c r="C11359" s="3" t="s">
        <v>192</v>
      </c>
      <c r="D11359" s="4">
        <v>67980.442857847404</v>
      </c>
      <c r="E11359" t="str">
        <f t="shared" si="354"/>
        <v>Jul</v>
      </c>
      <c r="F11359" t="str">
        <f t="shared" si="355"/>
        <v>2026</v>
      </c>
    </row>
    <row r="11360" spans="1:6" x14ac:dyDescent="0.25">
      <c r="A11360" s="5" t="s">
        <v>250</v>
      </c>
      <c r="B11360" s="3" t="s">
        <v>242</v>
      </c>
      <c r="C11360" s="3" t="s">
        <v>193</v>
      </c>
      <c r="D11360" s="4">
        <v>66675.141723126551</v>
      </c>
      <c r="E11360" t="str">
        <f t="shared" si="354"/>
        <v>Aug</v>
      </c>
      <c r="F11360" t="str">
        <f t="shared" si="355"/>
        <v>2026</v>
      </c>
    </row>
    <row r="11361" spans="1:6" x14ac:dyDescent="0.25">
      <c r="A11361" s="5" t="s">
        <v>250</v>
      </c>
      <c r="B11361" s="3" t="s">
        <v>242</v>
      </c>
      <c r="C11361" s="3" t="s">
        <v>194</v>
      </c>
      <c r="D11361" s="4">
        <v>65395.401519346509</v>
      </c>
      <c r="E11361" t="str">
        <f t="shared" si="354"/>
        <v>Sep</v>
      </c>
      <c r="F11361" t="str">
        <f t="shared" si="355"/>
        <v>2026</v>
      </c>
    </row>
    <row r="11362" spans="1:6" x14ac:dyDescent="0.25">
      <c r="A11362" s="5" t="s">
        <v>250</v>
      </c>
      <c r="B11362" s="3" t="s">
        <v>242</v>
      </c>
      <c r="C11362" s="3" t="s">
        <v>195</v>
      </c>
      <c r="D11362" s="4">
        <v>64140.716389253379</v>
      </c>
      <c r="E11362" t="str">
        <f t="shared" si="354"/>
        <v>Oct</v>
      </c>
      <c r="F11362" t="str">
        <f t="shared" si="355"/>
        <v>2026</v>
      </c>
    </row>
    <row r="11363" spans="1:6" x14ac:dyDescent="0.25">
      <c r="A11363" s="5" t="s">
        <v>250</v>
      </c>
      <c r="B11363" s="3" t="s">
        <v>242</v>
      </c>
      <c r="C11363" s="3" t="s">
        <v>196</v>
      </c>
      <c r="D11363" s="4">
        <v>62910.59088507964</v>
      </c>
      <c r="E11363" t="str">
        <f t="shared" si="354"/>
        <v>Nov</v>
      </c>
      <c r="F11363" t="str">
        <f t="shared" si="355"/>
        <v>2026</v>
      </c>
    </row>
    <row r="11364" spans="1:6" x14ac:dyDescent="0.25">
      <c r="A11364" s="5" t="s">
        <v>250</v>
      </c>
      <c r="B11364" s="3" t="s">
        <v>242</v>
      </c>
      <c r="C11364" s="3" t="s">
        <v>197</v>
      </c>
      <c r="D11364" s="4">
        <v>61704.539260013094</v>
      </c>
      <c r="E11364" t="str">
        <f t="shared" si="354"/>
        <v>Dec</v>
      </c>
      <c r="F11364" t="str">
        <f t="shared" si="355"/>
        <v>2026</v>
      </c>
    </row>
    <row r="11365" spans="1:6" x14ac:dyDescent="0.25">
      <c r="A11365" s="5" t="s">
        <v>250</v>
      </c>
      <c r="B11365" s="3" t="s">
        <v>242</v>
      </c>
      <c r="C11365" s="3" t="s">
        <v>198</v>
      </c>
      <c r="D11365" s="4">
        <v>60522.085459665926</v>
      </c>
      <c r="E11365" t="str">
        <f t="shared" si="354"/>
        <v>Jan</v>
      </c>
      <c r="F11365" t="str">
        <f t="shared" si="355"/>
        <v>2027</v>
      </c>
    </row>
    <row r="11366" spans="1:6" x14ac:dyDescent="0.25">
      <c r="A11366" s="5" t="s">
        <v>250</v>
      </c>
      <c r="B11366" s="3" t="s">
        <v>242</v>
      </c>
      <c r="C11366" s="3" t="s">
        <v>199</v>
      </c>
      <c r="D11366" s="4">
        <v>59362.762513543756</v>
      </c>
      <c r="E11366" t="str">
        <f t="shared" si="354"/>
        <v>Feb</v>
      </c>
      <c r="F11366" t="str">
        <f t="shared" si="355"/>
        <v>2027</v>
      </c>
    </row>
    <row r="11367" spans="1:6" x14ac:dyDescent="0.25">
      <c r="A11367" s="5" t="s">
        <v>250</v>
      </c>
      <c r="B11367" s="3" t="s">
        <v>242</v>
      </c>
      <c r="C11367" s="3" t="s">
        <v>200</v>
      </c>
      <c r="D11367" s="4">
        <v>58226.113226514644</v>
      </c>
      <c r="E11367" t="str">
        <f t="shared" si="354"/>
        <v>Mar</v>
      </c>
      <c r="F11367" t="str">
        <f t="shared" si="355"/>
        <v>2027</v>
      </c>
    </row>
    <row r="11368" spans="1:6" x14ac:dyDescent="0.25">
      <c r="A11368" s="5" t="s">
        <v>250</v>
      </c>
      <c r="B11368" s="3" t="s">
        <v>242</v>
      </c>
      <c r="C11368" s="3" t="s">
        <v>201</v>
      </c>
      <c r="D11368" s="4">
        <v>57111.688670278163</v>
      </c>
      <c r="E11368" t="str">
        <f t="shared" si="354"/>
        <v>Apr</v>
      </c>
      <c r="F11368" t="str">
        <f t="shared" si="355"/>
        <v>2027</v>
      </c>
    </row>
    <row r="11369" spans="1:6" x14ac:dyDescent="0.25">
      <c r="A11369" s="5" t="s">
        <v>250</v>
      </c>
      <c r="B11369" s="3" t="s">
        <v>242</v>
      </c>
      <c r="C11369" s="3" t="s">
        <v>202</v>
      </c>
      <c r="D11369" s="4">
        <v>56019.050391896308</v>
      </c>
      <c r="E11369" t="str">
        <f t="shared" si="354"/>
        <v>May</v>
      </c>
      <c r="F11369" t="str">
        <f t="shared" si="355"/>
        <v>2027</v>
      </c>
    </row>
    <row r="11370" spans="1:6" x14ac:dyDescent="0.25">
      <c r="A11370" s="5" t="s">
        <v>250</v>
      </c>
      <c r="B11370" s="3" t="s">
        <v>242</v>
      </c>
      <c r="C11370" s="3" t="s">
        <v>203</v>
      </c>
      <c r="D11370" s="4">
        <v>50054.967679669717</v>
      </c>
      <c r="E11370" t="str">
        <f t="shared" si="354"/>
        <v>Jun</v>
      </c>
      <c r="F11370" t="str">
        <f t="shared" si="355"/>
        <v>2027</v>
      </c>
    </row>
    <row r="11371" spans="1:6" x14ac:dyDescent="0.25">
      <c r="A11371" s="5" t="s">
        <v>250</v>
      </c>
      <c r="B11371" s="3" t="s">
        <v>243</v>
      </c>
      <c r="C11371" s="3" t="s">
        <v>22</v>
      </c>
      <c r="D11371" s="4">
        <v>518262.61784227617</v>
      </c>
      <c r="E11371" t="str">
        <f t="shared" si="354"/>
        <v>Jul</v>
      </c>
      <c r="F11371" t="str">
        <f t="shared" si="355"/>
        <v>2012</v>
      </c>
    </row>
    <row r="11372" spans="1:6" x14ac:dyDescent="0.25">
      <c r="A11372" s="5" t="s">
        <v>250</v>
      </c>
      <c r="B11372" s="3" t="s">
        <v>243</v>
      </c>
      <c r="C11372" s="3" t="s">
        <v>23</v>
      </c>
      <c r="D11372" s="4">
        <v>1021728.8826819166</v>
      </c>
      <c r="E11372" t="str">
        <f t="shared" si="354"/>
        <v>Aug</v>
      </c>
      <c r="F11372" t="str">
        <f t="shared" si="355"/>
        <v>2012</v>
      </c>
    </row>
    <row r="11373" spans="1:6" x14ac:dyDescent="0.25">
      <c r="A11373" s="5" t="s">
        <v>250</v>
      </c>
      <c r="B11373" s="3" t="s">
        <v>243</v>
      </c>
      <c r="C11373" s="3" t="s">
        <v>24</v>
      </c>
      <c r="D11373" s="4">
        <v>964635.54063544876</v>
      </c>
      <c r="E11373" t="str">
        <f t="shared" si="354"/>
        <v>Sep</v>
      </c>
      <c r="F11373" t="str">
        <f t="shared" si="355"/>
        <v>2012</v>
      </c>
    </row>
    <row r="11374" spans="1:6" x14ac:dyDescent="0.25">
      <c r="A11374" s="5" t="s">
        <v>250</v>
      </c>
      <c r="B11374" s="3" t="s">
        <v>243</v>
      </c>
      <c r="C11374" s="3" t="s">
        <v>25</v>
      </c>
      <c r="D11374" s="4">
        <v>860661.2894567207</v>
      </c>
      <c r="E11374" t="str">
        <f t="shared" si="354"/>
        <v>Oct</v>
      </c>
      <c r="F11374" t="str">
        <f t="shared" si="355"/>
        <v>2012</v>
      </c>
    </row>
    <row r="11375" spans="1:6" x14ac:dyDescent="0.25">
      <c r="A11375" s="5" t="s">
        <v>250</v>
      </c>
      <c r="B11375" s="3" t="s">
        <v>243</v>
      </c>
      <c r="C11375" s="3" t="s">
        <v>26</v>
      </c>
      <c r="D11375" s="4">
        <v>827462.92247395474</v>
      </c>
      <c r="E11375" t="str">
        <f t="shared" si="354"/>
        <v>Nov</v>
      </c>
      <c r="F11375" t="str">
        <f t="shared" si="355"/>
        <v>2012</v>
      </c>
    </row>
    <row r="11376" spans="1:6" x14ac:dyDescent="0.25">
      <c r="A11376" s="5" t="s">
        <v>250</v>
      </c>
      <c r="B11376" s="3" t="s">
        <v>243</v>
      </c>
      <c r="C11376" s="3" t="s">
        <v>27</v>
      </c>
      <c r="D11376" s="4">
        <v>791867.63557146257</v>
      </c>
      <c r="E11376" t="str">
        <f t="shared" si="354"/>
        <v>Dec</v>
      </c>
      <c r="F11376" t="str">
        <f t="shared" si="355"/>
        <v>2012</v>
      </c>
    </row>
    <row r="11377" spans="1:6" x14ac:dyDescent="0.25">
      <c r="A11377" s="5" t="s">
        <v>250</v>
      </c>
      <c r="B11377" s="3" t="s">
        <v>243</v>
      </c>
      <c r="C11377" s="3" t="s">
        <v>28</v>
      </c>
      <c r="D11377" s="4">
        <v>879076.29951919918</v>
      </c>
      <c r="E11377" t="str">
        <f t="shared" si="354"/>
        <v>Jan</v>
      </c>
      <c r="F11377" t="str">
        <f t="shared" si="355"/>
        <v>2013</v>
      </c>
    </row>
    <row r="11378" spans="1:6" x14ac:dyDescent="0.25">
      <c r="A11378" s="5" t="s">
        <v>250</v>
      </c>
      <c r="B11378" s="3" t="s">
        <v>243</v>
      </c>
      <c r="C11378" s="3" t="s">
        <v>29</v>
      </c>
      <c r="D11378" s="4">
        <v>912715.40696393792</v>
      </c>
      <c r="E11378" t="str">
        <f t="shared" si="354"/>
        <v>Feb</v>
      </c>
      <c r="F11378" t="str">
        <f t="shared" si="355"/>
        <v>2013</v>
      </c>
    </row>
    <row r="11379" spans="1:6" x14ac:dyDescent="0.25">
      <c r="A11379" s="5" t="s">
        <v>250</v>
      </c>
      <c r="B11379" s="3" t="s">
        <v>243</v>
      </c>
      <c r="C11379" s="3" t="s">
        <v>30</v>
      </c>
      <c r="D11379" s="4">
        <v>1044191.0929292799</v>
      </c>
      <c r="E11379" t="str">
        <f t="shared" si="354"/>
        <v>Mar</v>
      </c>
      <c r="F11379" t="str">
        <f t="shared" si="355"/>
        <v>2013</v>
      </c>
    </row>
    <row r="11380" spans="1:6" x14ac:dyDescent="0.25">
      <c r="A11380" s="5" t="s">
        <v>250</v>
      </c>
      <c r="B11380" s="3" t="s">
        <v>243</v>
      </c>
      <c r="C11380" s="3" t="s">
        <v>31</v>
      </c>
      <c r="D11380" s="4">
        <v>1241060.2682891395</v>
      </c>
      <c r="E11380" t="str">
        <f t="shared" si="354"/>
        <v>Apr</v>
      </c>
      <c r="F11380" t="str">
        <f t="shared" si="355"/>
        <v>2013</v>
      </c>
    </row>
    <row r="11381" spans="1:6" x14ac:dyDescent="0.25">
      <c r="A11381" s="5" t="s">
        <v>250</v>
      </c>
      <c r="B11381" s="3" t="s">
        <v>243</v>
      </c>
      <c r="C11381" s="3" t="s">
        <v>32</v>
      </c>
      <c r="D11381" s="4">
        <v>1445338.5901980319</v>
      </c>
      <c r="E11381" t="str">
        <f t="shared" si="354"/>
        <v>May</v>
      </c>
      <c r="F11381" t="str">
        <f t="shared" si="355"/>
        <v>2013</v>
      </c>
    </row>
    <row r="11382" spans="1:6" x14ac:dyDescent="0.25">
      <c r="A11382" s="5" t="s">
        <v>250</v>
      </c>
      <c r="B11382" s="3" t="s">
        <v>243</v>
      </c>
      <c r="C11382" s="3" t="s">
        <v>33</v>
      </c>
      <c r="D11382" s="4">
        <v>1554058.9900871136</v>
      </c>
      <c r="E11382" t="str">
        <f t="shared" si="354"/>
        <v>Jun</v>
      </c>
      <c r="F11382" t="str">
        <f t="shared" si="355"/>
        <v>2013</v>
      </c>
    </row>
    <row r="11383" spans="1:6" x14ac:dyDescent="0.25">
      <c r="A11383" s="5" t="s">
        <v>250</v>
      </c>
      <c r="B11383" s="3" t="s">
        <v>243</v>
      </c>
      <c r="C11383" s="3" t="s">
        <v>34</v>
      </c>
      <c r="D11383" s="4">
        <v>1654305.7732984906</v>
      </c>
      <c r="E11383" t="str">
        <f t="shared" si="354"/>
        <v>Jul</v>
      </c>
      <c r="F11383" t="str">
        <f t="shared" si="355"/>
        <v>2013</v>
      </c>
    </row>
    <row r="11384" spans="1:6" x14ac:dyDescent="0.25">
      <c r="A11384" s="5" t="s">
        <v>250</v>
      </c>
      <c r="B11384" s="3" t="s">
        <v>243</v>
      </c>
      <c r="C11384" s="3" t="s">
        <v>35</v>
      </c>
      <c r="D11384" s="4">
        <v>1709894.4360885762</v>
      </c>
      <c r="E11384" t="str">
        <f t="shared" si="354"/>
        <v>Aug</v>
      </c>
      <c r="F11384" t="str">
        <f t="shared" si="355"/>
        <v>2013</v>
      </c>
    </row>
    <row r="11385" spans="1:6" x14ac:dyDescent="0.25">
      <c r="A11385" s="5" t="s">
        <v>250</v>
      </c>
      <c r="B11385" s="3" t="s">
        <v>243</v>
      </c>
      <c r="C11385" s="3" t="s">
        <v>36</v>
      </c>
      <c r="D11385" s="4">
        <v>1666917.3508109241</v>
      </c>
      <c r="E11385" t="str">
        <f t="shared" si="354"/>
        <v>Sep</v>
      </c>
      <c r="F11385" t="str">
        <f t="shared" si="355"/>
        <v>2013</v>
      </c>
    </row>
    <row r="11386" spans="1:6" x14ac:dyDescent="0.25">
      <c r="A11386" s="5" t="s">
        <v>250</v>
      </c>
      <c r="B11386" s="3" t="s">
        <v>243</v>
      </c>
      <c r="C11386" s="3" t="s">
        <v>37</v>
      </c>
      <c r="D11386" s="4">
        <v>1463075.0393552906</v>
      </c>
      <c r="E11386" t="str">
        <f t="shared" si="354"/>
        <v>Oct</v>
      </c>
      <c r="F11386" t="str">
        <f t="shared" si="355"/>
        <v>2013</v>
      </c>
    </row>
    <row r="11387" spans="1:6" x14ac:dyDescent="0.25">
      <c r="A11387" s="5" t="s">
        <v>250</v>
      </c>
      <c r="B11387" s="3" t="s">
        <v>243</v>
      </c>
      <c r="C11387" s="3" t="s">
        <v>38</v>
      </c>
      <c r="D11387" s="4">
        <v>1300987.1832910762</v>
      </c>
      <c r="E11387" t="str">
        <f t="shared" si="354"/>
        <v>Nov</v>
      </c>
      <c r="F11387" t="str">
        <f t="shared" si="355"/>
        <v>2013</v>
      </c>
    </row>
    <row r="11388" spans="1:6" x14ac:dyDescent="0.25">
      <c r="A11388" s="5" t="s">
        <v>250</v>
      </c>
      <c r="B11388" s="3" t="s">
        <v>243</v>
      </c>
      <c r="C11388" s="3" t="s">
        <v>39</v>
      </c>
      <c r="D11388" s="4">
        <v>928941.77241627709</v>
      </c>
      <c r="E11388" t="str">
        <f t="shared" si="354"/>
        <v>Dec</v>
      </c>
      <c r="F11388" t="str">
        <f t="shared" si="355"/>
        <v>2013</v>
      </c>
    </row>
    <row r="11389" spans="1:6" x14ac:dyDescent="0.25">
      <c r="A11389" s="5" t="s">
        <v>250</v>
      </c>
      <c r="B11389" s="3" t="s">
        <v>243</v>
      </c>
      <c r="C11389" s="3" t="s">
        <v>40</v>
      </c>
      <c r="D11389" s="4">
        <v>696309.24149431521</v>
      </c>
      <c r="E11389" t="str">
        <f t="shared" si="354"/>
        <v>Jan</v>
      </c>
      <c r="F11389" t="str">
        <f t="shared" si="355"/>
        <v>2014</v>
      </c>
    </row>
    <row r="11390" spans="1:6" x14ac:dyDescent="0.25">
      <c r="A11390" s="5" t="s">
        <v>250</v>
      </c>
      <c r="B11390" s="3" t="s">
        <v>243</v>
      </c>
      <c r="C11390" s="3" t="s">
        <v>41</v>
      </c>
      <c r="D11390" s="4">
        <v>585362.68186646013</v>
      </c>
      <c r="E11390" t="str">
        <f t="shared" si="354"/>
        <v>Feb</v>
      </c>
      <c r="F11390" t="str">
        <f t="shared" si="355"/>
        <v>2014</v>
      </c>
    </row>
    <row r="11391" spans="1:6" x14ac:dyDescent="0.25">
      <c r="A11391" s="5" t="s">
        <v>250</v>
      </c>
      <c r="B11391" s="3" t="s">
        <v>243</v>
      </c>
      <c r="C11391" s="3" t="s">
        <v>42</v>
      </c>
      <c r="D11391" s="4">
        <v>550660.86281380302</v>
      </c>
      <c r="E11391" t="str">
        <f t="shared" si="354"/>
        <v>Mar</v>
      </c>
      <c r="F11391" t="str">
        <f t="shared" si="355"/>
        <v>2014</v>
      </c>
    </row>
    <row r="11392" spans="1:6" x14ac:dyDescent="0.25">
      <c r="A11392" s="5" t="s">
        <v>250</v>
      </c>
      <c r="B11392" s="3" t="s">
        <v>243</v>
      </c>
      <c r="C11392" s="3" t="s">
        <v>43</v>
      </c>
      <c r="D11392" s="4">
        <v>505320.53283786168</v>
      </c>
      <c r="E11392" t="str">
        <f t="shared" si="354"/>
        <v>Apr</v>
      </c>
      <c r="F11392" t="str">
        <f t="shared" si="355"/>
        <v>2014</v>
      </c>
    </row>
    <row r="11393" spans="1:6" x14ac:dyDescent="0.25">
      <c r="A11393" s="5" t="s">
        <v>250</v>
      </c>
      <c r="B11393" s="3" t="s">
        <v>243</v>
      </c>
      <c r="C11393" s="3" t="s">
        <v>44</v>
      </c>
      <c r="D11393" s="4">
        <v>460976.77101056057</v>
      </c>
      <c r="E11393" t="str">
        <f t="shared" si="354"/>
        <v>May</v>
      </c>
      <c r="F11393" t="str">
        <f t="shared" si="355"/>
        <v>2014</v>
      </c>
    </row>
    <row r="11394" spans="1:6" x14ac:dyDescent="0.25">
      <c r="A11394" s="5" t="s">
        <v>250</v>
      </c>
      <c r="B11394" s="3" t="s">
        <v>243</v>
      </c>
      <c r="C11394" s="3" t="s">
        <v>45</v>
      </c>
      <c r="D11394" s="4">
        <v>436595.80705885612</v>
      </c>
      <c r="E11394" t="str">
        <f t="shared" si="354"/>
        <v>Jun</v>
      </c>
      <c r="F11394" t="str">
        <f t="shared" si="355"/>
        <v>2014</v>
      </c>
    </row>
    <row r="11395" spans="1:6" x14ac:dyDescent="0.25">
      <c r="A11395" s="5" t="s">
        <v>250</v>
      </c>
      <c r="B11395" s="3" t="s">
        <v>243</v>
      </c>
      <c r="C11395" s="3" t="s">
        <v>46</v>
      </c>
      <c r="D11395" s="4">
        <v>412783.53992634238</v>
      </c>
      <c r="E11395" t="str">
        <f t="shared" ref="E11395:E11458" si="356">MID(C11395,1,3)</f>
        <v>Jul</v>
      </c>
      <c r="F11395" t="str">
        <f t="shared" ref="F11395:F11458" si="357">MID(C11395,5,4)</f>
        <v>2014</v>
      </c>
    </row>
    <row r="11396" spans="1:6" x14ac:dyDescent="0.25">
      <c r="A11396" s="5" t="s">
        <v>250</v>
      </c>
      <c r="B11396" s="3" t="s">
        <v>243</v>
      </c>
      <c r="C11396" s="3" t="s">
        <v>47</v>
      </c>
      <c r="D11396" s="4">
        <v>377236.39090836811</v>
      </c>
      <c r="E11396" t="str">
        <f t="shared" si="356"/>
        <v>Aug</v>
      </c>
      <c r="F11396" t="str">
        <f t="shared" si="357"/>
        <v>2014</v>
      </c>
    </row>
    <row r="11397" spans="1:6" x14ac:dyDescent="0.25">
      <c r="A11397" s="5" t="s">
        <v>250</v>
      </c>
      <c r="B11397" s="3" t="s">
        <v>243</v>
      </c>
      <c r="C11397" s="3" t="s">
        <v>48</v>
      </c>
      <c r="D11397" s="4">
        <v>324940.73541609885</v>
      </c>
      <c r="E11397" t="str">
        <f t="shared" si="356"/>
        <v>Sep</v>
      </c>
      <c r="F11397" t="str">
        <f t="shared" si="357"/>
        <v>2014</v>
      </c>
    </row>
    <row r="11398" spans="1:6" x14ac:dyDescent="0.25">
      <c r="A11398" s="5" t="s">
        <v>250</v>
      </c>
      <c r="B11398" s="3" t="s">
        <v>243</v>
      </c>
      <c r="C11398" s="3" t="s">
        <v>49</v>
      </c>
      <c r="D11398" s="4">
        <v>333256.75759453489</v>
      </c>
      <c r="E11398" t="str">
        <f t="shared" si="356"/>
        <v>Oct</v>
      </c>
      <c r="F11398" t="str">
        <f t="shared" si="357"/>
        <v>2014</v>
      </c>
    </row>
    <row r="11399" spans="1:6" x14ac:dyDescent="0.25">
      <c r="A11399" s="5" t="s">
        <v>250</v>
      </c>
      <c r="B11399" s="3" t="s">
        <v>243</v>
      </c>
      <c r="C11399" s="3" t="s">
        <v>50</v>
      </c>
      <c r="D11399" s="4">
        <v>361007.60701169766</v>
      </c>
      <c r="E11399" t="str">
        <f t="shared" si="356"/>
        <v>Nov</v>
      </c>
      <c r="F11399" t="str">
        <f t="shared" si="357"/>
        <v>2014</v>
      </c>
    </row>
    <row r="11400" spans="1:6" x14ac:dyDescent="0.25">
      <c r="A11400" s="5" t="s">
        <v>250</v>
      </c>
      <c r="B11400" s="3" t="s">
        <v>243</v>
      </c>
      <c r="C11400" s="3" t="s">
        <v>51</v>
      </c>
      <c r="D11400" s="4">
        <v>361017.95463968709</v>
      </c>
      <c r="E11400" t="str">
        <f t="shared" si="356"/>
        <v>Dec</v>
      </c>
      <c r="F11400" t="str">
        <f t="shared" si="357"/>
        <v>2014</v>
      </c>
    </row>
    <row r="11401" spans="1:6" x14ac:dyDescent="0.25">
      <c r="A11401" s="5" t="s">
        <v>250</v>
      </c>
      <c r="B11401" s="3" t="s">
        <v>243</v>
      </c>
      <c r="C11401" s="3" t="s">
        <v>52</v>
      </c>
      <c r="D11401" s="4">
        <v>366227.70046465285</v>
      </c>
      <c r="E11401" t="str">
        <f t="shared" si="356"/>
        <v>Jan</v>
      </c>
      <c r="F11401" t="str">
        <f t="shared" si="357"/>
        <v>2015</v>
      </c>
    </row>
    <row r="11402" spans="1:6" x14ac:dyDescent="0.25">
      <c r="A11402" s="5" t="s">
        <v>250</v>
      </c>
      <c r="B11402" s="3" t="s">
        <v>243</v>
      </c>
      <c r="C11402" s="3" t="s">
        <v>53</v>
      </c>
      <c r="D11402" s="4">
        <v>366806.11950084934</v>
      </c>
      <c r="E11402" t="str">
        <f t="shared" si="356"/>
        <v>Feb</v>
      </c>
      <c r="F11402" t="str">
        <f t="shared" si="357"/>
        <v>2015</v>
      </c>
    </row>
    <row r="11403" spans="1:6" x14ac:dyDescent="0.25">
      <c r="A11403" s="5" t="s">
        <v>250</v>
      </c>
      <c r="B11403" s="3" t="s">
        <v>243</v>
      </c>
      <c r="C11403" s="3" t="s">
        <v>54</v>
      </c>
      <c r="D11403" s="4">
        <v>360503.40963375859</v>
      </c>
      <c r="E11403" t="str">
        <f t="shared" si="356"/>
        <v>Mar</v>
      </c>
      <c r="F11403" t="str">
        <f t="shared" si="357"/>
        <v>2015</v>
      </c>
    </row>
    <row r="11404" spans="1:6" x14ac:dyDescent="0.25">
      <c r="A11404" s="5" t="s">
        <v>250</v>
      </c>
      <c r="B11404" s="3" t="s">
        <v>243</v>
      </c>
      <c r="C11404" s="3" t="s">
        <v>55</v>
      </c>
      <c r="D11404" s="4">
        <v>353008.05239193945</v>
      </c>
      <c r="E11404" t="str">
        <f t="shared" si="356"/>
        <v>Apr</v>
      </c>
      <c r="F11404" t="str">
        <f t="shared" si="357"/>
        <v>2015</v>
      </c>
    </row>
    <row r="11405" spans="1:6" x14ac:dyDescent="0.25">
      <c r="A11405" s="5" t="s">
        <v>250</v>
      </c>
      <c r="B11405" s="3" t="s">
        <v>243</v>
      </c>
      <c r="C11405" s="3" t="s">
        <v>56</v>
      </c>
      <c r="D11405" s="4">
        <v>344634.1050953964</v>
      </c>
      <c r="E11405" t="str">
        <f t="shared" si="356"/>
        <v>May</v>
      </c>
      <c r="F11405" t="str">
        <f t="shared" si="357"/>
        <v>2015</v>
      </c>
    </row>
    <row r="11406" spans="1:6" x14ac:dyDescent="0.25">
      <c r="A11406" s="5" t="s">
        <v>250</v>
      </c>
      <c r="B11406" s="3" t="s">
        <v>243</v>
      </c>
      <c r="C11406" s="3" t="s">
        <v>57</v>
      </c>
      <c r="D11406" s="4">
        <v>337377.77084430971</v>
      </c>
      <c r="E11406" t="str">
        <f t="shared" si="356"/>
        <v>Jun</v>
      </c>
      <c r="F11406" t="str">
        <f t="shared" si="357"/>
        <v>2015</v>
      </c>
    </row>
    <row r="11407" spans="1:6" x14ac:dyDescent="0.25">
      <c r="A11407" s="5" t="s">
        <v>250</v>
      </c>
      <c r="B11407" s="3" t="s">
        <v>243</v>
      </c>
      <c r="C11407" s="3" t="s">
        <v>58</v>
      </c>
      <c r="D11407" s="4">
        <v>333543.17913050053</v>
      </c>
      <c r="E11407" t="str">
        <f t="shared" si="356"/>
        <v>Jul</v>
      </c>
      <c r="F11407" t="str">
        <f t="shared" si="357"/>
        <v>2015</v>
      </c>
    </row>
    <row r="11408" spans="1:6" x14ac:dyDescent="0.25">
      <c r="A11408" s="5" t="s">
        <v>250</v>
      </c>
      <c r="B11408" s="3" t="s">
        <v>243</v>
      </c>
      <c r="C11408" s="3" t="s">
        <v>59</v>
      </c>
      <c r="D11408" s="4">
        <v>330438.20254146168</v>
      </c>
      <c r="E11408" t="str">
        <f t="shared" si="356"/>
        <v>Aug</v>
      </c>
      <c r="F11408" t="str">
        <f t="shared" si="357"/>
        <v>2015</v>
      </c>
    </row>
    <row r="11409" spans="1:6" x14ac:dyDescent="0.25">
      <c r="A11409" s="5" t="s">
        <v>250</v>
      </c>
      <c r="B11409" s="3" t="s">
        <v>243</v>
      </c>
      <c r="C11409" s="3" t="s">
        <v>60</v>
      </c>
      <c r="D11409" s="4">
        <v>322211.40726199781</v>
      </c>
      <c r="E11409" t="str">
        <f t="shared" si="356"/>
        <v>Sep</v>
      </c>
      <c r="F11409" t="str">
        <f t="shared" si="357"/>
        <v>2015</v>
      </c>
    </row>
    <row r="11410" spans="1:6" x14ac:dyDescent="0.25">
      <c r="A11410" s="5" t="s">
        <v>250</v>
      </c>
      <c r="B11410" s="3" t="s">
        <v>243</v>
      </c>
      <c r="C11410" s="3" t="s">
        <v>61</v>
      </c>
      <c r="D11410" s="4">
        <v>314777.36358149606</v>
      </c>
      <c r="E11410" t="str">
        <f t="shared" si="356"/>
        <v>Oct</v>
      </c>
      <c r="F11410" t="str">
        <f t="shared" si="357"/>
        <v>2015</v>
      </c>
    </row>
    <row r="11411" spans="1:6" x14ac:dyDescent="0.25">
      <c r="A11411" s="5" t="s">
        <v>250</v>
      </c>
      <c r="B11411" s="3" t="s">
        <v>243</v>
      </c>
      <c r="C11411" s="3" t="s">
        <v>62</v>
      </c>
      <c r="D11411" s="4">
        <v>307341.58283820713</v>
      </c>
      <c r="E11411" t="str">
        <f t="shared" si="356"/>
        <v>Nov</v>
      </c>
      <c r="F11411" t="str">
        <f t="shared" si="357"/>
        <v>2015</v>
      </c>
    </row>
    <row r="11412" spans="1:6" x14ac:dyDescent="0.25">
      <c r="A11412" s="5" t="s">
        <v>250</v>
      </c>
      <c r="B11412" s="3" t="s">
        <v>243</v>
      </c>
      <c r="C11412" s="3" t="s">
        <v>63</v>
      </c>
      <c r="D11412" s="4">
        <v>301051.89836813312</v>
      </c>
      <c r="E11412" t="str">
        <f t="shared" si="356"/>
        <v>Dec</v>
      </c>
      <c r="F11412" t="str">
        <f t="shared" si="357"/>
        <v>2015</v>
      </c>
    </row>
    <row r="11413" spans="1:6" x14ac:dyDescent="0.25">
      <c r="A11413" s="5" t="s">
        <v>250</v>
      </c>
      <c r="B11413" s="3" t="s">
        <v>243</v>
      </c>
      <c r="C11413" s="3" t="s">
        <v>64</v>
      </c>
      <c r="D11413" s="4">
        <v>294371.17775095062</v>
      </c>
      <c r="E11413" t="str">
        <f t="shared" si="356"/>
        <v>Jan</v>
      </c>
      <c r="F11413" t="str">
        <f t="shared" si="357"/>
        <v>2016</v>
      </c>
    </row>
    <row r="11414" spans="1:6" x14ac:dyDescent="0.25">
      <c r="A11414" s="5" t="s">
        <v>250</v>
      </c>
      <c r="B11414" s="3" t="s">
        <v>243</v>
      </c>
      <c r="C11414" s="3" t="s">
        <v>65</v>
      </c>
      <c r="D11414" s="4">
        <v>287798.35511045717</v>
      </c>
      <c r="E11414" t="str">
        <f t="shared" si="356"/>
        <v>Feb</v>
      </c>
      <c r="F11414" t="str">
        <f t="shared" si="357"/>
        <v>2016</v>
      </c>
    </row>
    <row r="11415" spans="1:6" x14ac:dyDescent="0.25">
      <c r="A11415" s="5" t="s">
        <v>250</v>
      </c>
      <c r="B11415" s="3" t="s">
        <v>243</v>
      </c>
      <c r="C11415" s="3" t="s">
        <v>66</v>
      </c>
      <c r="D11415" s="4">
        <v>281457.35956067208</v>
      </c>
      <c r="E11415" t="str">
        <f t="shared" si="356"/>
        <v>Mar</v>
      </c>
      <c r="F11415" t="str">
        <f t="shared" si="357"/>
        <v>2016</v>
      </c>
    </row>
    <row r="11416" spans="1:6" x14ac:dyDescent="0.25">
      <c r="A11416" s="5" t="s">
        <v>250</v>
      </c>
      <c r="B11416" s="3" t="s">
        <v>243</v>
      </c>
      <c r="C11416" s="3" t="s">
        <v>67</v>
      </c>
      <c r="D11416" s="4">
        <v>275961.02651738666</v>
      </c>
      <c r="E11416" t="str">
        <f t="shared" si="356"/>
        <v>Apr</v>
      </c>
      <c r="F11416" t="str">
        <f t="shared" si="357"/>
        <v>2016</v>
      </c>
    </row>
    <row r="11417" spans="1:6" x14ac:dyDescent="0.25">
      <c r="A11417" s="5" t="s">
        <v>250</v>
      </c>
      <c r="B11417" s="3" t="s">
        <v>243</v>
      </c>
      <c r="C11417" s="3" t="s">
        <v>68</v>
      </c>
      <c r="D11417" s="4">
        <v>270904.1625899279</v>
      </c>
      <c r="E11417" t="str">
        <f t="shared" si="356"/>
        <v>May</v>
      </c>
      <c r="F11417" t="str">
        <f t="shared" si="357"/>
        <v>2016</v>
      </c>
    </row>
    <row r="11418" spans="1:6" x14ac:dyDescent="0.25">
      <c r="A11418" s="5" t="s">
        <v>250</v>
      </c>
      <c r="B11418" s="3" t="s">
        <v>243</v>
      </c>
      <c r="C11418" s="3" t="s">
        <v>69</v>
      </c>
      <c r="D11418" s="4">
        <v>264997.42890434602</v>
      </c>
      <c r="E11418" t="str">
        <f t="shared" si="356"/>
        <v>Jun</v>
      </c>
      <c r="F11418" t="str">
        <f t="shared" si="357"/>
        <v>2016</v>
      </c>
    </row>
    <row r="11419" spans="1:6" x14ac:dyDescent="0.25">
      <c r="A11419" s="5" t="s">
        <v>250</v>
      </c>
      <c r="B11419" s="3" t="s">
        <v>243</v>
      </c>
      <c r="C11419" s="3" t="s">
        <v>70</v>
      </c>
      <c r="D11419" s="4">
        <v>261242.53715854336</v>
      </c>
      <c r="E11419" t="str">
        <f t="shared" si="356"/>
        <v>Jul</v>
      </c>
      <c r="F11419" t="str">
        <f t="shared" si="357"/>
        <v>2016</v>
      </c>
    </row>
    <row r="11420" spans="1:6" x14ac:dyDescent="0.25">
      <c r="A11420" s="5" t="s">
        <v>250</v>
      </c>
      <c r="B11420" s="3" t="s">
        <v>243</v>
      </c>
      <c r="C11420" s="3" t="s">
        <v>71</v>
      </c>
      <c r="D11420" s="4">
        <v>255724.58049501822</v>
      </c>
      <c r="E11420" t="str">
        <f t="shared" si="356"/>
        <v>Aug</v>
      </c>
      <c r="F11420" t="str">
        <f t="shared" si="357"/>
        <v>2016</v>
      </c>
    </row>
    <row r="11421" spans="1:6" x14ac:dyDescent="0.25">
      <c r="A11421" s="5" t="s">
        <v>250</v>
      </c>
      <c r="B11421" s="3" t="s">
        <v>243</v>
      </c>
      <c r="C11421" s="3" t="s">
        <v>72</v>
      </c>
      <c r="D11421" s="4">
        <v>248039.71354785631</v>
      </c>
      <c r="E11421" t="str">
        <f t="shared" si="356"/>
        <v>Sep</v>
      </c>
      <c r="F11421" t="str">
        <f t="shared" si="357"/>
        <v>2016</v>
      </c>
    </row>
    <row r="11422" spans="1:6" x14ac:dyDescent="0.25">
      <c r="A11422" s="5" t="s">
        <v>250</v>
      </c>
      <c r="B11422" s="3" t="s">
        <v>243</v>
      </c>
      <c r="C11422" s="3" t="s">
        <v>73</v>
      </c>
      <c r="D11422" s="4">
        <v>242249.8868327188</v>
      </c>
      <c r="E11422" t="str">
        <f t="shared" si="356"/>
        <v>Oct</v>
      </c>
      <c r="F11422" t="str">
        <f t="shared" si="357"/>
        <v>2016</v>
      </c>
    </row>
    <row r="11423" spans="1:6" x14ac:dyDescent="0.25">
      <c r="A11423" s="5" t="s">
        <v>250</v>
      </c>
      <c r="B11423" s="3" t="s">
        <v>243</v>
      </c>
      <c r="C11423" s="3" t="s">
        <v>74</v>
      </c>
      <c r="D11423" s="4">
        <v>236050.98802499933</v>
      </c>
      <c r="E11423" t="str">
        <f t="shared" si="356"/>
        <v>Nov</v>
      </c>
      <c r="F11423" t="str">
        <f t="shared" si="357"/>
        <v>2016</v>
      </c>
    </row>
    <row r="11424" spans="1:6" x14ac:dyDescent="0.25">
      <c r="A11424" s="5" t="s">
        <v>250</v>
      </c>
      <c r="B11424" s="3" t="s">
        <v>243</v>
      </c>
      <c r="C11424" s="3" t="s">
        <v>75</v>
      </c>
      <c r="D11424" s="4">
        <v>230831.41925603923</v>
      </c>
      <c r="E11424" t="str">
        <f t="shared" si="356"/>
        <v>Dec</v>
      </c>
      <c r="F11424" t="str">
        <f t="shared" si="357"/>
        <v>2016</v>
      </c>
    </row>
    <row r="11425" spans="1:6" x14ac:dyDescent="0.25">
      <c r="A11425" s="5" t="s">
        <v>250</v>
      </c>
      <c r="B11425" s="3" t="s">
        <v>243</v>
      </c>
      <c r="C11425" s="3" t="s">
        <v>76</v>
      </c>
      <c r="D11425" s="4">
        <v>225758.22611926548</v>
      </c>
      <c r="E11425" t="str">
        <f t="shared" si="356"/>
        <v>Jan</v>
      </c>
      <c r="F11425" t="str">
        <f t="shared" si="357"/>
        <v>2017</v>
      </c>
    </row>
    <row r="11426" spans="1:6" x14ac:dyDescent="0.25">
      <c r="A11426" s="5" t="s">
        <v>250</v>
      </c>
      <c r="B11426" s="3" t="s">
        <v>243</v>
      </c>
      <c r="C11426" s="3" t="s">
        <v>77</v>
      </c>
      <c r="D11426" s="4">
        <v>221308.49760863866</v>
      </c>
      <c r="E11426" t="str">
        <f t="shared" si="356"/>
        <v>Feb</v>
      </c>
      <c r="F11426" t="str">
        <f t="shared" si="357"/>
        <v>2017</v>
      </c>
    </row>
    <row r="11427" spans="1:6" x14ac:dyDescent="0.25">
      <c r="A11427" s="5" t="s">
        <v>250</v>
      </c>
      <c r="B11427" s="3" t="s">
        <v>243</v>
      </c>
      <c r="C11427" s="3" t="s">
        <v>78</v>
      </c>
      <c r="D11427" s="4">
        <v>218010.24372254848</v>
      </c>
      <c r="E11427" t="str">
        <f t="shared" si="356"/>
        <v>Mar</v>
      </c>
      <c r="F11427" t="str">
        <f t="shared" si="357"/>
        <v>2017</v>
      </c>
    </row>
    <row r="11428" spans="1:6" x14ac:dyDescent="0.25">
      <c r="A11428" s="5" t="s">
        <v>250</v>
      </c>
      <c r="B11428" s="3" t="s">
        <v>243</v>
      </c>
      <c r="C11428" s="3" t="s">
        <v>79</v>
      </c>
      <c r="D11428" s="4">
        <v>213244.75442848651</v>
      </c>
      <c r="E11428" t="str">
        <f t="shared" si="356"/>
        <v>Apr</v>
      </c>
      <c r="F11428" t="str">
        <f t="shared" si="357"/>
        <v>2017</v>
      </c>
    </row>
    <row r="11429" spans="1:6" x14ac:dyDescent="0.25">
      <c r="A11429" s="5" t="s">
        <v>250</v>
      </c>
      <c r="B11429" s="3" t="s">
        <v>243</v>
      </c>
      <c r="C11429" s="3" t="s">
        <v>80</v>
      </c>
      <c r="D11429" s="4">
        <v>208146.86143107948</v>
      </c>
      <c r="E11429" t="str">
        <f t="shared" si="356"/>
        <v>May</v>
      </c>
      <c r="F11429" t="str">
        <f t="shared" si="357"/>
        <v>2017</v>
      </c>
    </row>
    <row r="11430" spans="1:6" x14ac:dyDescent="0.25">
      <c r="A11430" s="5" t="s">
        <v>250</v>
      </c>
      <c r="B11430" s="3" t="s">
        <v>243</v>
      </c>
      <c r="C11430" s="3" t="s">
        <v>81</v>
      </c>
      <c r="D11430" s="4">
        <v>205354.4328378565</v>
      </c>
      <c r="E11430" t="str">
        <f t="shared" si="356"/>
        <v>Jun</v>
      </c>
      <c r="F11430" t="str">
        <f t="shared" si="357"/>
        <v>2017</v>
      </c>
    </row>
    <row r="11431" spans="1:6" x14ac:dyDescent="0.25">
      <c r="A11431" s="5" t="s">
        <v>250</v>
      </c>
      <c r="B11431" s="3" t="s">
        <v>243</v>
      </c>
      <c r="C11431" s="3" t="s">
        <v>82</v>
      </c>
      <c r="D11431" s="4">
        <v>200162.043883921</v>
      </c>
      <c r="E11431" t="str">
        <f t="shared" si="356"/>
        <v>Jul</v>
      </c>
      <c r="F11431" t="str">
        <f t="shared" si="357"/>
        <v>2017</v>
      </c>
    </row>
    <row r="11432" spans="1:6" x14ac:dyDescent="0.25">
      <c r="A11432" s="5" t="s">
        <v>250</v>
      </c>
      <c r="B11432" s="3" t="s">
        <v>243</v>
      </c>
      <c r="C11432" s="3" t="s">
        <v>83</v>
      </c>
      <c r="D11432" s="4">
        <v>195914.85004481531</v>
      </c>
      <c r="E11432" t="str">
        <f t="shared" si="356"/>
        <v>Aug</v>
      </c>
      <c r="F11432" t="str">
        <f t="shared" si="357"/>
        <v>2017</v>
      </c>
    </row>
    <row r="11433" spans="1:6" x14ac:dyDescent="0.25">
      <c r="A11433" s="5" t="s">
        <v>250</v>
      </c>
      <c r="B11433" s="3" t="s">
        <v>243</v>
      </c>
      <c r="C11433" s="3" t="s">
        <v>84</v>
      </c>
      <c r="D11433" s="4">
        <v>192156.08671283047</v>
      </c>
      <c r="E11433" t="str">
        <f t="shared" si="356"/>
        <v>Sep</v>
      </c>
      <c r="F11433" t="str">
        <f t="shared" si="357"/>
        <v>2017</v>
      </c>
    </row>
    <row r="11434" spans="1:6" x14ac:dyDescent="0.25">
      <c r="A11434" s="5" t="s">
        <v>250</v>
      </c>
      <c r="B11434" s="3" t="s">
        <v>243</v>
      </c>
      <c r="C11434" s="3" t="s">
        <v>85</v>
      </c>
      <c r="D11434" s="4">
        <v>187474.99136663764</v>
      </c>
      <c r="E11434" t="str">
        <f t="shared" si="356"/>
        <v>Oct</v>
      </c>
      <c r="F11434" t="str">
        <f t="shared" si="357"/>
        <v>2017</v>
      </c>
    </row>
    <row r="11435" spans="1:6" x14ac:dyDescent="0.25">
      <c r="A11435" s="5" t="s">
        <v>250</v>
      </c>
      <c r="B11435" s="3" t="s">
        <v>243</v>
      </c>
      <c r="C11435" s="3" t="s">
        <v>86</v>
      </c>
      <c r="D11435" s="4">
        <v>183783.93263038344</v>
      </c>
      <c r="E11435" t="str">
        <f t="shared" si="356"/>
        <v>Nov</v>
      </c>
      <c r="F11435" t="str">
        <f t="shared" si="357"/>
        <v>2017</v>
      </c>
    </row>
    <row r="11436" spans="1:6" x14ac:dyDescent="0.25">
      <c r="A11436" s="5" t="s">
        <v>250</v>
      </c>
      <c r="B11436" s="3" t="s">
        <v>243</v>
      </c>
      <c r="C11436" s="3" t="s">
        <v>87</v>
      </c>
      <c r="D11436" s="4">
        <v>180729.52276822529</v>
      </c>
      <c r="E11436" t="str">
        <f t="shared" si="356"/>
        <v>Dec</v>
      </c>
      <c r="F11436" t="str">
        <f t="shared" si="357"/>
        <v>2017</v>
      </c>
    </row>
    <row r="11437" spans="1:6" x14ac:dyDescent="0.25">
      <c r="A11437" s="5" t="s">
        <v>250</v>
      </c>
      <c r="B11437" s="3" t="s">
        <v>243</v>
      </c>
      <c r="C11437" s="3" t="s">
        <v>88</v>
      </c>
      <c r="D11437" s="4">
        <v>176679.58962438942</v>
      </c>
      <c r="E11437" t="str">
        <f t="shared" si="356"/>
        <v>Jan</v>
      </c>
      <c r="F11437" t="str">
        <f t="shared" si="357"/>
        <v>2018</v>
      </c>
    </row>
    <row r="11438" spans="1:6" x14ac:dyDescent="0.25">
      <c r="A11438" s="5" t="s">
        <v>250</v>
      </c>
      <c r="B11438" s="3" t="s">
        <v>243</v>
      </c>
      <c r="C11438" s="3" t="s">
        <v>89</v>
      </c>
      <c r="D11438" s="4">
        <v>173262.81389022508</v>
      </c>
      <c r="E11438" t="str">
        <f t="shared" si="356"/>
        <v>Feb</v>
      </c>
      <c r="F11438" t="str">
        <f t="shared" si="357"/>
        <v>2018</v>
      </c>
    </row>
    <row r="11439" spans="1:6" x14ac:dyDescent="0.25">
      <c r="A11439" s="5" t="s">
        <v>250</v>
      </c>
      <c r="B11439" s="3" t="s">
        <v>243</v>
      </c>
      <c r="C11439" s="3" t="s">
        <v>90</v>
      </c>
      <c r="D11439" s="4">
        <v>170124.64938340671</v>
      </c>
      <c r="E11439" t="str">
        <f t="shared" si="356"/>
        <v>Mar</v>
      </c>
      <c r="F11439" t="str">
        <f t="shared" si="357"/>
        <v>2018</v>
      </c>
    </row>
    <row r="11440" spans="1:6" x14ac:dyDescent="0.25">
      <c r="A11440" s="5" t="s">
        <v>250</v>
      </c>
      <c r="B11440" s="3" t="s">
        <v>243</v>
      </c>
      <c r="C11440" s="3" t="s">
        <v>91</v>
      </c>
      <c r="D11440" s="4">
        <v>166015.54267728952</v>
      </c>
      <c r="E11440" t="str">
        <f t="shared" si="356"/>
        <v>Apr</v>
      </c>
      <c r="F11440" t="str">
        <f t="shared" si="357"/>
        <v>2018</v>
      </c>
    </row>
    <row r="11441" spans="1:6" x14ac:dyDescent="0.25">
      <c r="A11441" s="5" t="s">
        <v>250</v>
      </c>
      <c r="B11441" s="3" t="s">
        <v>243</v>
      </c>
      <c r="C11441" s="3" t="s">
        <v>92</v>
      </c>
      <c r="D11441" s="4">
        <v>162475.74439631728</v>
      </c>
      <c r="E11441" t="str">
        <f t="shared" si="356"/>
        <v>May</v>
      </c>
      <c r="F11441" t="str">
        <f t="shared" si="357"/>
        <v>2018</v>
      </c>
    </row>
    <row r="11442" spans="1:6" x14ac:dyDescent="0.25">
      <c r="A11442" s="5" t="s">
        <v>250</v>
      </c>
      <c r="B11442" s="3" t="s">
        <v>243</v>
      </c>
      <c r="C11442" s="3" t="s">
        <v>93</v>
      </c>
      <c r="D11442" s="4">
        <v>159900.99988181129</v>
      </c>
      <c r="E11442" t="str">
        <f t="shared" si="356"/>
        <v>Jun</v>
      </c>
      <c r="F11442" t="str">
        <f t="shared" si="357"/>
        <v>2018</v>
      </c>
    </row>
    <row r="11443" spans="1:6" x14ac:dyDescent="0.25">
      <c r="A11443" s="5" t="s">
        <v>250</v>
      </c>
      <c r="B11443" s="3" t="s">
        <v>243</v>
      </c>
      <c r="C11443" s="3" t="s">
        <v>94</v>
      </c>
      <c r="D11443" s="4">
        <v>156181.90944397627</v>
      </c>
      <c r="E11443" t="str">
        <f t="shared" si="356"/>
        <v>Jul</v>
      </c>
      <c r="F11443" t="str">
        <f t="shared" si="357"/>
        <v>2018</v>
      </c>
    </row>
    <row r="11444" spans="1:6" x14ac:dyDescent="0.25">
      <c r="A11444" s="5" t="s">
        <v>250</v>
      </c>
      <c r="B11444" s="3" t="s">
        <v>243</v>
      </c>
      <c r="C11444" s="3" t="s">
        <v>95</v>
      </c>
      <c r="D11444" s="4">
        <v>152640.59487321312</v>
      </c>
      <c r="E11444" t="str">
        <f t="shared" si="356"/>
        <v>Aug</v>
      </c>
      <c r="F11444" t="str">
        <f t="shared" si="357"/>
        <v>2018</v>
      </c>
    </row>
    <row r="11445" spans="1:6" x14ac:dyDescent="0.25">
      <c r="A11445" s="5" t="s">
        <v>250</v>
      </c>
      <c r="B11445" s="3" t="s">
        <v>243</v>
      </c>
      <c r="C11445" s="3" t="s">
        <v>96</v>
      </c>
      <c r="D11445" s="4">
        <v>150174.16032661975</v>
      </c>
      <c r="E11445" t="str">
        <f t="shared" si="356"/>
        <v>Sep</v>
      </c>
      <c r="F11445" t="str">
        <f t="shared" si="357"/>
        <v>2018</v>
      </c>
    </row>
    <row r="11446" spans="1:6" x14ac:dyDescent="0.25">
      <c r="A11446" s="5" t="s">
        <v>250</v>
      </c>
      <c r="B11446" s="3" t="s">
        <v>243</v>
      </c>
      <c r="C11446" s="3" t="s">
        <v>97</v>
      </c>
      <c r="D11446" s="4">
        <v>148349.29227525735</v>
      </c>
      <c r="E11446" t="str">
        <f t="shared" si="356"/>
        <v>Oct</v>
      </c>
      <c r="F11446" t="str">
        <f t="shared" si="357"/>
        <v>2018</v>
      </c>
    </row>
    <row r="11447" spans="1:6" x14ac:dyDescent="0.25">
      <c r="A11447" s="5" t="s">
        <v>250</v>
      </c>
      <c r="B11447" s="3" t="s">
        <v>243</v>
      </c>
      <c r="C11447" s="3" t="s">
        <v>98</v>
      </c>
      <c r="D11447" s="4">
        <v>144693.5912730486</v>
      </c>
      <c r="E11447" t="str">
        <f t="shared" si="356"/>
        <v>Nov</v>
      </c>
      <c r="F11447" t="str">
        <f t="shared" si="357"/>
        <v>2018</v>
      </c>
    </row>
    <row r="11448" spans="1:6" x14ac:dyDescent="0.25">
      <c r="A11448" s="5" t="s">
        <v>250</v>
      </c>
      <c r="B11448" s="3" t="s">
        <v>243</v>
      </c>
      <c r="C11448" s="3" t="s">
        <v>99</v>
      </c>
      <c r="D11448" s="4">
        <v>140634.96939860962</v>
      </c>
      <c r="E11448" t="str">
        <f t="shared" si="356"/>
        <v>Dec</v>
      </c>
      <c r="F11448" t="str">
        <f t="shared" si="357"/>
        <v>2018</v>
      </c>
    </row>
    <row r="11449" spans="1:6" x14ac:dyDescent="0.25">
      <c r="A11449" s="5" t="s">
        <v>250</v>
      </c>
      <c r="B11449" s="3" t="s">
        <v>243</v>
      </c>
      <c r="C11449" s="3" t="s">
        <v>100</v>
      </c>
      <c r="D11449" s="4">
        <v>137781.36984823443</v>
      </c>
      <c r="E11449" t="str">
        <f t="shared" si="356"/>
        <v>Jan</v>
      </c>
      <c r="F11449" t="str">
        <f t="shared" si="357"/>
        <v>2019</v>
      </c>
    </row>
    <row r="11450" spans="1:6" x14ac:dyDescent="0.25">
      <c r="A11450" s="5" t="s">
        <v>250</v>
      </c>
      <c r="B11450" s="3" t="s">
        <v>243</v>
      </c>
      <c r="C11450" s="3" t="s">
        <v>101</v>
      </c>
      <c r="D11450" s="4">
        <v>135739.14684034957</v>
      </c>
      <c r="E11450" t="str">
        <f t="shared" si="356"/>
        <v>Feb</v>
      </c>
      <c r="F11450" t="str">
        <f t="shared" si="357"/>
        <v>2019</v>
      </c>
    </row>
    <row r="11451" spans="1:6" x14ac:dyDescent="0.25">
      <c r="A11451" s="5" t="s">
        <v>250</v>
      </c>
      <c r="B11451" s="3" t="s">
        <v>243</v>
      </c>
      <c r="C11451" s="3" t="s">
        <v>102</v>
      </c>
      <c r="D11451" s="4">
        <v>133557.10503710018</v>
      </c>
      <c r="E11451" t="str">
        <f t="shared" si="356"/>
        <v>Mar</v>
      </c>
      <c r="F11451" t="str">
        <f t="shared" si="357"/>
        <v>2019</v>
      </c>
    </row>
    <row r="11452" spans="1:6" x14ac:dyDescent="0.25">
      <c r="A11452" s="5" t="s">
        <v>250</v>
      </c>
      <c r="B11452" s="3" t="s">
        <v>243</v>
      </c>
      <c r="C11452" s="3" t="s">
        <v>103</v>
      </c>
      <c r="D11452" s="4">
        <v>130484.46051016427</v>
      </c>
      <c r="E11452" t="str">
        <f t="shared" si="356"/>
        <v>Apr</v>
      </c>
      <c r="F11452" t="str">
        <f t="shared" si="357"/>
        <v>2019</v>
      </c>
    </row>
    <row r="11453" spans="1:6" x14ac:dyDescent="0.25">
      <c r="A11453" s="5" t="s">
        <v>250</v>
      </c>
      <c r="B11453" s="3" t="s">
        <v>243</v>
      </c>
      <c r="C11453" s="3" t="s">
        <v>104</v>
      </c>
      <c r="D11453" s="4">
        <v>128177.84409863545</v>
      </c>
      <c r="E11453" t="str">
        <f t="shared" si="356"/>
        <v>May</v>
      </c>
      <c r="F11453" t="str">
        <f t="shared" si="357"/>
        <v>2019</v>
      </c>
    </row>
    <row r="11454" spans="1:6" x14ac:dyDescent="0.25">
      <c r="A11454" s="5" t="s">
        <v>250</v>
      </c>
      <c r="B11454" s="3" t="s">
        <v>243</v>
      </c>
      <c r="C11454" s="3" t="s">
        <v>105</v>
      </c>
      <c r="D11454" s="4">
        <v>126329.86575763031</v>
      </c>
      <c r="E11454" t="str">
        <f t="shared" si="356"/>
        <v>Jun</v>
      </c>
      <c r="F11454" t="str">
        <f t="shared" si="357"/>
        <v>2019</v>
      </c>
    </row>
    <row r="11455" spans="1:6" x14ac:dyDescent="0.25">
      <c r="A11455" s="5" t="s">
        <v>250</v>
      </c>
      <c r="B11455" s="3" t="s">
        <v>243</v>
      </c>
      <c r="C11455" s="3" t="s">
        <v>106</v>
      </c>
      <c r="D11455" s="4">
        <v>123956.99807716117</v>
      </c>
      <c r="E11455" t="str">
        <f t="shared" si="356"/>
        <v>Jul</v>
      </c>
      <c r="F11455" t="str">
        <f t="shared" si="357"/>
        <v>2019</v>
      </c>
    </row>
    <row r="11456" spans="1:6" x14ac:dyDescent="0.25">
      <c r="A11456" s="5" t="s">
        <v>250</v>
      </c>
      <c r="B11456" s="3" t="s">
        <v>243</v>
      </c>
      <c r="C11456" s="3" t="s">
        <v>107</v>
      </c>
      <c r="D11456" s="4">
        <v>121867.48077787791</v>
      </c>
      <c r="E11456" t="str">
        <f t="shared" si="356"/>
        <v>Aug</v>
      </c>
      <c r="F11456" t="str">
        <f t="shared" si="357"/>
        <v>2019</v>
      </c>
    </row>
    <row r="11457" spans="1:6" x14ac:dyDescent="0.25">
      <c r="A11457" s="5" t="s">
        <v>250</v>
      </c>
      <c r="B11457" s="3" t="s">
        <v>243</v>
      </c>
      <c r="C11457" s="3" t="s">
        <v>108</v>
      </c>
      <c r="D11457" s="4">
        <v>119504.04052602361</v>
      </c>
      <c r="E11457" t="str">
        <f t="shared" si="356"/>
        <v>Sep</v>
      </c>
      <c r="F11457" t="str">
        <f t="shared" si="357"/>
        <v>2019</v>
      </c>
    </row>
    <row r="11458" spans="1:6" x14ac:dyDescent="0.25">
      <c r="A11458" s="5" t="s">
        <v>250</v>
      </c>
      <c r="B11458" s="3" t="s">
        <v>243</v>
      </c>
      <c r="C11458" s="3" t="s">
        <v>109</v>
      </c>
      <c r="D11458" s="4">
        <v>117362.19816527655</v>
      </c>
      <c r="E11458" t="str">
        <f t="shared" si="356"/>
        <v>Oct</v>
      </c>
      <c r="F11458" t="str">
        <f t="shared" si="357"/>
        <v>2019</v>
      </c>
    </row>
    <row r="11459" spans="1:6" x14ac:dyDescent="0.25">
      <c r="A11459" s="5" t="s">
        <v>250</v>
      </c>
      <c r="B11459" s="3" t="s">
        <v>243</v>
      </c>
      <c r="C11459" s="3" t="s">
        <v>110</v>
      </c>
      <c r="D11459" s="4">
        <v>115212.14305114702</v>
      </c>
      <c r="E11459" t="str">
        <f t="shared" ref="E11459:E11522" si="358">MID(C11459,1,3)</f>
        <v>Nov</v>
      </c>
      <c r="F11459" t="str">
        <f t="shared" ref="F11459:F11522" si="359">MID(C11459,5,4)</f>
        <v>2019</v>
      </c>
    </row>
    <row r="11460" spans="1:6" x14ac:dyDescent="0.25">
      <c r="A11460" s="5" t="s">
        <v>250</v>
      </c>
      <c r="B11460" s="3" t="s">
        <v>243</v>
      </c>
      <c r="C11460" s="3" t="s">
        <v>111</v>
      </c>
      <c r="D11460" s="4">
        <v>113121.19129926173</v>
      </c>
      <c r="E11460" t="str">
        <f t="shared" si="358"/>
        <v>Dec</v>
      </c>
      <c r="F11460" t="str">
        <f t="shared" si="359"/>
        <v>2019</v>
      </c>
    </row>
    <row r="11461" spans="1:6" x14ac:dyDescent="0.25">
      <c r="A11461" s="5" t="s">
        <v>250</v>
      </c>
      <c r="B11461" s="3" t="s">
        <v>243</v>
      </c>
      <c r="C11461" s="3" t="s">
        <v>112</v>
      </c>
      <c r="D11461" s="4">
        <v>110835.48092845723</v>
      </c>
      <c r="E11461" t="str">
        <f t="shared" si="358"/>
        <v>Jan</v>
      </c>
      <c r="F11461" t="str">
        <f t="shared" si="359"/>
        <v>2020</v>
      </c>
    </row>
    <row r="11462" spans="1:6" x14ac:dyDescent="0.25">
      <c r="A11462" s="5" t="s">
        <v>250</v>
      </c>
      <c r="B11462" s="3" t="s">
        <v>243</v>
      </c>
      <c r="C11462" s="3" t="s">
        <v>113</v>
      </c>
      <c r="D11462" s="4">
        <v>108753.77739112015</v>
      </c>
      <c r="E11462" t="str">
        <f t="shared" si="358"/>
        <v>Feb</v>
      </c>
      <c r="F11462" t="str">
        <f t="shared" si="359"/>
        <v>2020</v>
      </c>
    </row>
    <row r="11463" spans="1:6" x14ac:dyDescent="0.25">
      <c r="A11463" s="5" t="s">
        <v>250</v>
      </c>
      <c r="B11463" s="3" t="s">
        <v>243</v>
      </c>
      <c r="C11463" s="3" t="s">
        <v>114</v>
      </c>
      <c r="D11463" s="4">
        <v>106723.04496310141</v>
      </c>
      <c r="E11463" t="str">
        <f t="shared" si="358"/>
        <v>Mar</v>
      </c>
      <c r="F11463" t="str">
        <f t="shared" si="359"/>
        <v>2020</v>
      </c>
    </row>
    <row r="11464" spans="1:6" x14ac:dyDescent="0.25">
      <c r="A11464" s="5" t="s">
        <v>250</v>
      </c>
      <c r="B11464" s="3" t="s">
        <v>243</v>
      </c>
      <c r="C11464" s="3" t="s">
        <v>115</v>
      </c>
      <c r="D11464" s="4">
        <v>104571.26542435412</v>
      </c>
      <c r="E11464" t="str">
        <f t="shared" si="358"/>
        <v>Apr</v>
      </c>
      <c r="F11464" t="str">
        <f t="shared" si="359"/>
        <v>2020</v>
      </c>
    </row>
    <row r="11465" spans="1:6" x14ac:dyDescent="0.25">
      <c r="A11465" s="5" t="s">
        <v>250</v>
      </c>
      <c r="B11465" s="3" t="s">
        <v>243</v>
      </c>
      <c r="C11465" s="3" t="s">
        <v>116</v>
      </c>
      <c r="D11465" s="4">
        <v>102489.70154256868</v>
      </c>
      <c r="E11465" t="str">
        <f t="shared" si="358"/>
        <v>May</v>
      </c>
      <c r="F11465" t="str">
        <f t="shared" si="359"/>
        <v>2020</v>
      </c>
    </row>
    <row r="11466" spans="1:6" x14ac:dyDescent="0.25">
      <c r="A11466" s="5" t="s">
        <v>250</v>
      </c>
      <c r="B11466" s="3" t="s">
        <v>243</v>
      </c>
      <c r="C11466" s="3" t="s">
        <v>117</v>
      </c>
      <c r="D11466" s="4">
        <v>100585.87213520067</v>
      </c>
      <c r="E11466" t="str">
        <f t="shared" si="358"/>
        <v>Jun</v>
      </c>
      <c r="F11466" t="str">
        <f t="shared" si="359"/>
        <v>2020</v>
      </c>
    </row>
    <row r="11467" spans="1:6" x14ac:dyDescent="0.25">
      <c r="A11467" s="5" t="s">
        <v>250</v>
      </c>
      <c r="B11467" s="3" t="s">
        <v>243</v>
      </c>
      <c r="C11467" s="3" t="s">
        <v>118</v>
      </c>
      <c r="D11467" s="4">
        <v>98045.781850707674</v>
      </c>
      <c r="E11467" t="str">
        <f t="shared" si="358"/>
        <v>Jul</v>
      </c>
      <c r="F11467" t="str">
        <f t="shared" si="359"/>
        <v>2020</v>
      </c>
    </row>
    <row r="11468" spans="1:6" x14ac:dyDescent="0.25">
      <c r="A11468" s="5" t="s">
        <v>250</v>
      </c>
      <c r="B11468" s="3" t="s">
        <v>243</v>
      </c>
      <c r="C11468" s="3" t="s">
        <v>119</v>
      </c>
      <c r="D11468" s="4">
        <v>95862.791647733073</v>
      </c>
      <c r="E11468" t="str">
        <f t="shared" si="358"/>
        <v>Aug</v>
      </c>
      <c r="F11468" t="str">
        <f t="shared" si="359"/>
        <v>2020</v>
      </c>
    </row>
    <row r="11469" spans="1:6" x14ac:dyDescent="0.25">
      <c r="A11469" s="5" t="s">
        <v>250</v>
      </c>
      <c r="B11469" s="3" t="s">
        <v>243</v>
      </c>
      <c r="C11469" s="3" t="s">
        <v>120</v>
      </c>
      <c r="D11469" s="4">
        <v>93522.665203850687</v>
      </c>
      <c r="E11469" t="str">
        <f t="shared" si="358"/>
        <v>Sep</v>
      </c>
      <c r="F11469" t="str">
        <f t="shared" si="359"/>
        <v>2020</v>
      </c>
    </row>
    <row r="11470" spans="1:6" x14ac:dyDescent="0.25">
      <c r="A11470" s="5" t="s">
        <v>250</v>
      </c>
      <c r="B11470" s="3" t="s">
        <v>243</v>
      </c>
      <c r="C11470" s="3" t="s">
        <v>121</v>
      </c>
      <c r="D11470" s="4">
        <v>91368.807371511764</v>
      </c>
      <c r="E11470" t="str">
        <f t="shared" si="358"/>
        <v>Oct</v>
      </c>
      <c r="F11470" t="str">
        <f t="shared" si="359"/>
        <v>2020</v>
      </c>
    </row>
    <row r="11471" spans="1:6" x14ac:dyDescent="0.25">
      <c r="A11471" s="5" t="s">
        <v>250</v>
      </c>
      <c r="B11471" s="3" t="s">
        <v>243</v>
      </c>
      <c r="C11471" s="3" t="s">
        <v>122</v>
      </c>
      <c r="D11471" s="4">
        <v>89229.095127575958</v>
      </c>
      <c r="E11471" t="str">
        <f t="shared" si="358"/>
        <v>Nov</v>
      </c>
      <c r="F11471" t="str">
        <f t="shared" si="359"/>
        <v>2020</v>
      </c>
    </row>
    <row r="11472" spans="1:6" x14ac:dyDescent="0.25">
      <c r="A11472" s="5" t="s">
        <v>250</v>
      </c>
      <c r="B11472" s="3" t="s">
        <v>243</v>
      </c>
      <c r="C11472" s="3" t="s">
        <v>123</v>
      </c>
      <c r="D11472" s="4">
        <v>87170.361729582277</v>
      </c>
      <c r="E11472" t="str">
        <f t="shared" si="358"/>
        <v>Dec</v>
      </c>
      <c r="F11472" t="str">
        <f t="shared" si="359"/>
        <v>2020</v>
      </c>
    </row>
    <row r="11473" spans="1:6" x14ac:dyDescent="0.25">
      <c r="A11473" s="5" t="s">
        <v>250</v>
      </c>
      <c r="B11473" s="3" t="s">
        <v>243</v>
      </c>
      <c r="C11473" s="3" t="s">
        <v>124</v>
      </c>
      <c r="D11473" s="4">
        <v>84991.281189115543</v>
      </c>
      <c r="E11473" t="str">
        <f t="shared" si="358"/>
        <v>Jan</v>
      </c>
      <c r="F11473" t="str">
        <f t="shared" si="359"/>
        <v>2021</v>
      </c>
    </row>
    <row r="11474" spans="1:6" x14ac:dyDescent="0.25">
      <c r="A11474" s="5" t="s">
        <v>250</v>
      </c>
      <c r="B11474" s="3" t="s">
        <v>243</v>
      </c>
      <c r="C11474" s="3" t="s">
        <v>125</v>
      </c>
      <c r="D11474" s="4">
        <v>83057.687760049273</v>
      </c>
      <c r="E11474" t="str">
        <f t="shared" si="358"/>
        <v>Feb</v>
      </c>
      <c r="F11474" t="str">
        <f t="shared" si="359"/>
        <v>2021</v>
      </c>
    </row>
    <row r="11475" spans="1:6" x14ac:dyDescent="0.25">
      <c r="A11475" s="5" t="s">
        <v>250</v>
      </c>
      <c r="B11475" s="3" t="s">
        <v>243</v>
      </c>
      <c r="C11475" s="3" t="s">
        <v>126</v>
      </c>
      <c r="D11475" s="4">
        <v>81210.506800853705</v>
      </c>
      <c r="E11475" t="str">
        <f t="shared" si="358"/>
        <v>Mar</v>
      </c>
      <c r="F11475" t="str">
        <f t="shared" si="359"/>
        <v>2021</v>
      </c>
    </row>
    <row r="11476" spans="1:6" x14ac:dyDescent="0.25">
      <c r="A11476" s="5" t="s">
        <v>250</v>
      </c>
      <c r="B11476" s="3" t="s">
        <v>243</v>
      </c>
      <c r="C11476" s="3" t="s">
        <v>127</v>
      </c>
      <c r="D11476" s="4">
        <v>79317.691970379805</v>
      </c>
      <c r="E11476" t="str">
        <f t="shared" si="358"/>
        <v>Apr</v>
      </c>
      <c r="F11476" t="str">
        <f t="shared" si="359"/>
        <v>2021</v>
      </c>
    </row>
    <row r="11477" spans="1:6" x14ac:dyDescent="0.25">
      <c r="A11477" s="5" t="s">
        <v>250</v>
      </c>
      <c r="B11477" s="3" t="s">
        <v>243</v>
      </c>
      <c r="C11477" s="3" t="s">
        <v>128</v>
      </c>
      <c r="D11477" s="4">
        <v>77557.17156639215</v>
      </c>
      <c r="E11477" t="str">
        <f t="shared" si="358"/>
        <v>May</v>
      </c>
      <c r="F11477" t="str">
        <f t="shared" si="359"/>
        <v>2021</v>
      </c>
    </row>
    <row r="11478" spans="1:6" x14ac:dyDescent="0.25">
      <c r="A11478" s="5" t="s">
        <v>250</v>
      </c>
      <c r="B11478" s="3" t="s">
        <v>243</v>
      </c>
      <c r="C11478" s="3" t="s">
        <v>129</v>
      </c>
      <c r="D11478" s="4">
        <v>75933.189788632269</v>
      </c>
      <c r="E11478" t="str">
        <f t="shared" si="358"/>
        <v>Jun</v>
      </c>
      <c r="F11478" t="str">
        <f t="shared" si="359"/>
        <v>2021</v>
      </c>
    </row>
    <row r="11479" spans="1:6" x14ac:dyDescent="0.25">
      <c r="A11479" s="5" t="s">
        <v>250</v>
      </c>
      <c r="B11479" s="3" t="s">
        <v>243</v>
      </c>
      <c r="C11479" s="3" t="s">
        <v>130</v>
      </c>
      <c r="D11479" s="4">
        <v>70797.179862743898</v>
      </c>
      <c r="E11479" t="str">
        <f t="shared" si="358"/>
        <v>Jul</v>
      </c>
      <c r="F11479" t="str">
        <f t="shared" si="359"/>
        <v>2021</v>
      </c>
    </row>
    <row r="11480" spans="1:6" x14ac:dyDescent="0.25">
      <c r="A11480" s="5" t="s">
        <v>250</v>
      </c>
      <c r="B11480" s="3" t="s">
        <v>243</v>
      </c>
      <c r="C11480" s="3" t="s">
        <v>131</v>
      </c>
      <c r="D11480" s="4">
        <v>69300.789381692404</v>
      </c>
      <c r="E11480" t="str">
        <f t="shared" si="358"/>
        <v>Aug</v>
      </c>
      <c r="F11480" t="str">
        <f t="shared" si="359"/>
        <v>2021</v>
      </c>
    </row>
    <row r="11481" spans="1:6" x14ac:dyDescent="0.25">
      <c r="A11481" s="5" t="s">
        <v>250</v>
      </c>
      <c r="B11481" s="3" t="s">
        <v>243</v>
      </c>
      <c r="C11481" s="3" t="s">
        <v>132</v>
      </c>
      <c r="D11481" s="4">
        <v>67678.497684119124</v>
      </c>
      <c r="E11481" t="str">
        <f t="shared" si="358"/>
        <v>Sep</v>
      </c>
      <c r="F11481" t="str">
        <f t="shared" si="359"/>
        <v>2021</v>
      </c>
    </row>
    <row r="11482" spans="1:6" x14ac:dyDescent="0.25">
      <c r="A11482" s="5" t="s">
        <v>250</v>
      </c>
      <c r="B11482" s="3" t="s">
        <v>243</v>
      </c>
      <c r="C11482" s="3" t="s">
        <v>133</v>
      </c>
      <c r="D11482" s="4">
        <v>65403.639901414499</v>
      </c>
      <c r="E11482" t="str">
        <f t="shared" si="358"/>
        <v>Oct</v>
      </c>
      <c r="F11482" t="str">
        <f t="shared" si="359"/>
        <v>2021</v>
      </c>
    </row>
    <row r="11483" spans="1:6" x14ac:dyDescent="0.25">
      <c r="A11483" s="5" t="s">
        <v>250</v>
      </c>
      <c r="B11483" s="3" t="s">
        <v>243</v>
      </c>
      <c r="C11483" s="3" t="s">
        <v>134</v>
      </c>
      <c r="D11483" s="4">
        <v>63588.08711989352</v>
      </c>
      <c r="E11483" t="str">
        <f t="shared" si="358"/>
        <v>Nov</v>
      </c>
      <c r="F11483" t="str">
        <f t="shared" si="359"/>
        <v>2021</v>
      </c>
    </row>
    <row r="11484" spans="1:6" x14ac:dyDescent="0.25">
      <c r="A11484" s="5" t="s">
        <v>250</v>
      </c>
      <c r="B11484" s="3" t="s">
        <v>243</v>
      </c>
      <c r="C11484" s="3" t="s">
        <v>135</v>
      </c>
      <c r="D11484" s="4">
        <v>62197.919688776994</v>
      </c>
      <c r="E11484" t="str">
        <f t="shared" si="358"/>
        <v>Dec</v>
      </c>
      <c r="F11484" t="str">
        <f t="shared" si="359"/>
        <v>2021</v>
      </c>
    </row>
    <row r="11485" spans="1:6" x14ac:dyDescent="0.25">
      <c r="A11485" s="5" t="s">
        <v>250</v>
      </c>
      <c r="B11485" s="3" t="s">
        <v>243</v>
      </c>
      <c r="C11485" s="3" t="s">
        <v>136</v>
      </c>
      <c r="D11485" s="4">
        <v>60815.080826677455</v>
      </c>
      <c r="E11485" t="str">
        <f t="shared" si="358"/>
        <v>Jan</v>
      </c>
      <c r="F11485" t="str">
        <f t="shared" si="359"/>
        <v>2022</v>
      </c>
    </row>
    <row r="11486" spans="1:6" x14ac:dyDescent="0.25">
      <c r="A11486" s="5" t="s">
        <v>250</v>
      </c>
      <c r="B11486" s="3" t="s">
        <v>243</v>
      </c>
      <c r="C11486" s="3" t="s">
        <v>137</v>
      </c>
      <c r="D11486" s="4">
        <v>59132.52867652283</v>
      </c>
      <c r="E11486" t="str">
        <f t="shared" si="358"/>
        <v>Feb</v>
      </c>
      <c r="F11486" t="str">
        <f t="shared" si="359"/>
        <v>2022</v>
      </c>
    </row>
    <row r="11487" spans="1:6" x14ac:dyDescent="0.25">
      <c r="A11487" s="5" t="s">
        <v>250</v>
      </c>
      <c r="B11487" s="3" t="s">
        <v>243</v>
      </c>
      <c r="C11487" s="3" t="s">
        <v>138</v>
      </c>
      <c r="D11487" s="4">
        <v>57841.387522088509</v>
      </c>
      <c r="E11487" t="str">
        <f t="shared" si="358"/>
        <v>Mar</v>
      </c>
      <c r="F11487" t="str">
        <f t="shared" si="359"/>
        <v>2022</v>
      </c>
    </row>
    <row r="11488" spans="1:6" x14ac:dyDescent="0.25">
      <c r="A11488" s="5" t="s">
        <v>250</v>
      </c>
      <c r="B11488" s="3" t="s">
        <v>243</v>
      </c>
      <c r="C11488" s="3" t="s">
        <v>139</v>
      </c>
      <c r="D11488" s="4">
        <v>56618.910837511095</v>
      </c>
      <c r="E11488" t="str">
        <f t="shared" si="358"/>
        <v>Apr</v>
      </c>
      <c r="F11488" t="str">
        <f t="shared" si="359"/>
        <v>2022</v>
      </c>
    </row>
    <row r="11489" spans="1:6" x14ac:dyDescent="0.25">
      <c r="A11489" s="5" t="s">
        <v>250</v>
      </c>
      <c r="B11489" s="3" t="s">
        <v>243</v>
      </c>
      <c r="C11489" s="3" t="s">
        <v>140</v>
      </c>
      <c r="D11489" s="4">
        <v>54954.993666149225</v>
      </c>
      <c r="E11489" t="str">
        <f t="shared" si="358"/>
        <v>May</v>
      </c>
      <c r="F11489" t="str">
        <f t="shared" si="359"/>
        <v>2022</v>
      </c>
    </row>
    <row r="11490" spans="1:6" x14ac:dyDescent="0.25">
      <c r="A11490" s="5" t="s">
        <v>250</v>
      </c>
      <c r="B11490" s="3" t="s">
        <v>243</v>
      </c>
      <c r="C11490" s="3" t="s">
        <v>141</v>
      </c>
      <c r="D11490" s="4">
        <v>53013.963581934477</v>
      </c>
      <c r="E11490" t="str">
        <f t="shared" si="358"/>
        <v>Jun</v>
      </c>
      <c r="F11490" t="str">
        <f t="shared" si="359"/>
        <v>2022</v>
      </c>
    </row>
    <row r="11491" spans="1:6" x14ac:dyDescent="0.25">
      <c r="A11491" s="5" t="s">
        <v>250</v>
      </c>
      <c r="B11491" s="3" t="s">
        <v>243</v>
      </c>
      <c r="C11491" s="3" t="s">
        <v>142</v>
      </c>
      <c r="D11491" s="4">
        <v>34134.777016703563</v>
      </c>
      <c r="E11491" t="str">
        <f t="shared" si="358"/>
        <v>Jul</v>
      </c>
      <c r="F11491" t="str">
        <f t="shared" si="359"/>
        <v>2022</v>
      </c>
    </row>
    <row r="11492" spans="1:6" x14ac:dyDescent="0.25">
      <c r="A11492" s="5" t="s">
        <v>250</v>
      </c>
      <c r="B11492" s="3" t="s">
        <v>243</v>
      </c>
      <c r="C11492" s="3" t="s">
        <v>143</v>
      </c>
      <c r="D11492" s="4">
        <v>17827.909271884771</v>
      </c>
      <c r="E11492" t="str">
        <f t="shared" si="358"/>
        <v>Aug</v>
      </c>
      <c r="F11492" t="str">
        <f t="shared" si="359"/>
        <v>2022</v>
      </c>
    </row>
    <row r="11493" spans="1:6" x14ac:dyDescent="0.25">
      <c r="A11493" s="5" t="s">
        <v>250</v>
      </c>
      <c r="B11493" s="3" t="s">
        <v>243</v>
      </c>
      <c r="C11493" s="3" t="s">
        <v>144</v>
      </c>
      <c r="D11493" s="4">
        <v>7913.7805000000008</v>
      </c>
      <c r="E11493" t="str">
        <f t="shared" si="358"/>
        <v>Sep</v>
      </c>
      <c r="F11493" t="str">
        <f t="shared" si="359"/>
        <v>2022</v>
      </c>
    </row>
    <row r="11494" spans="1:6" x14ac:dyDescent="0.25">
      <c r="A11494" s="5" t="s">
        <v>250</v>
      </c>
      <c r="B11494" s="3" t="s">
        <v>243</v>
      </c>
      <c r="C11494" s="3" t="s">
        <v>145</v>
      </c>
      <c r="D11494" s="4">
        <v>7833.8545999999997</v>
      </c>
      <c r="E11494" t="str">
        <f t="shared" si="358"/>
        <v>Oct</v>
      </c>
      <c r="F11494" t="str">
        <f t="shared" si="359"/>
        <v>2022</v>
      </c>
    </row>
    <row r="11495" spans="1:6" x14ac:dyDescent="0.25">
      <c r="A11495" s="5" t="s">
        <v>250</v>
      </c>
      <c r="B11495" s="3" t="s">
        <v>243</v>
      </c>
      <c r="C11495" s="3" t="s">
        <v>146</v>
      </c>
      <c r="D11495" s="4">
        <v>7754.7401</v>
      </c>
      <c r="E11495" t="str">
        <f t="shared" si="358"/>
        <v>Nov</v>
      </c>
      <c r="F11495" t="str">
        <f t="shared" si="359"/>
        <v>2022</v>
      </c>
    </row>
    <row r="11496" spans="1:6" x14ac:dyDescent="0.25">
      <c r="A11496" s="5" t="s">
        <v>250</v>
      </c>
      <c r="B11496" s="3" t="s">
        <v>243</v>
      </c>
      <c r="C11496" s="3" t="s">
        <v>147</v>
      </c>
      <c r="D11496" s="4">
        <v>7676.4282000000003</v>
      </c>
      <c r="E11496" t="str">
        <f t="shared" si="358"/>
        <v>Dec</v>
      </c>
      <c r="F11496" t="str">
        <f t="shared" si="359"/>
        <v>2022</v>
      </c>
    </row>
    <row r="11497" spans="1:6" x14ac:dyDescent="0.25">
      <c r="A11497" s="5" t="s">
        <v>250</v>
      </c>
      <c r="B11497" s="3" t="s">
        <v>243</v>
      </c>
      <c r="C11497" s="3" t="s">
        <v>148</v>
      </c>
      <c r="D11497" s="4">
        <v>7598.9110999999994</v>
      </c>
      <c r="E11497" t="str">
        <f t="shared" si="358"/>
        <v>Jan</v>
      </c>
      <c r="F11497" t="str">
        <f t="shared" si="359"/>
        <v>2023</v>
      </c>
    </row>
    <row r="11498" spans="1:6" x14ac:dyDescent="0.25">
      <c r="A11498" s="5" t="s">
        <v>250</v>
      </c>
      <c r="B11498" s="3" t="s">
        <v>243</v>
      </c>
      <c r="C11498" s="3" t="s">
        <v>149</v>
      </c>
      <c r="D11498" s="4">
        <v>7522.1802999999991</v>
      </c>
      <c r="E11498" t="str">
        <f t="shared" si="358"/>
        <v>Feb</v>
      </c>
      <c r="F11498" t="str">
        <f t="shared" si="359"/>
        <v>2023</v>
      </c>
    </row>
    <row r="11499" spans="1:6" x14ac:dyDescent="0.25">
      <c r="A11499" s="5" t="s">
        <v>250</v>
      </c>
      <c r="B11499" s="3" t="s">
        <v>243</v>
      </c>
      <c r="C11499" s="3" t="s">
        <v>150</v>
      </c>
      <c r="D11499" s="4">
        <v>7446.2280000000001</v>
      </c>
      <c r="E11499" t="str">
        <f t="shared" si="358"/>
        <v>Mar</v>
      </c>
      <c r="F11499" t="str">
        <f t="shared" si="359"/>
        <v>2023</v>
      </c>
    </row>
    <row r="11500" spans="1:6" x14ac:dyDescent="0.25">
      <c r="A11500" s="5" t="s">
        <v>250</v>
      </c>
      <c r="B11500" s="3" t="s">
        <v>243</v>
      </c>
      <c r="C11500" s="3" t="s">
        <v>151</v>
      </c>
      <c r="D11500" s="4">
        <v>7371.0461999999998</v>
      </c>
      <c r="E11500" t="str">
        <f t="shared" si="358"/>
        <v>Apr</v>
      </c>
      <c r="F11500" t="str">
        <f t="shared" si="359"/>
        <v>2023</v>
      </c>
    </row>
    <row r="11501" spans="1:6" x14ac:dyDescent="0.25">
      <c r="A11501" s="5" t="s">
        <v>250</v>
      </c>
      <c r="B11501" s="3" t="s">
        <v>243</v>
      </c>
      <c r="C11501" s="3" t="s">
        <v>152</v>
      </c>
      <c r="D11501" s="4">
        <v>7296.6270000000004</v>
      </c>
      <c r="E11501" t="str">
        <f t="shared" si="358"/>
        <v>May</v>
      </c>
      <c r="F11501" t="str">
        <f t="shared" si="359"/>
        <v>2023</v>
      </c>
    </row>
    <row r="11502" spans="1:6" x14ac:dyDescent="0.25">
      <c r="A11502" s="5" t="s">
        <v>250</v>
      </c>
      <c r="B11502" s="3" t="s">
        <v>243</v>
      </c>
      <c r="C11502" s="3" t="s">
        <v>153</v>
      </c>
      <c r="D11502" s="4">
        <v>7222.9625000000005</v>
      </c>
      <c r="E11502" t="str">
        <f t="shared" si="358"/>
        <v>Jun</v>
      </c>
      <c r="F11502" t="str">
        <f t="shared" si="359"/>
        <v>2023</v>
      </c>
    </row>
    <row r="11503" spans="1:6" x14ac:dyDescent="0.25">
      <c r="A11503" s="5" t="s">
        <v>250</v>
      </c>
      <c r="B11503" s="3" t="s">
        <v>243</v>
      </c>
      <c r="C11503" s="3" t="s">
        <v>154</v>
      </c>
      <c r="D11503" s="4">
        <v>7150.0452999999998</v>
      </c>
      <c r="E11503" t="str">
        <f t="shared" si="358"/>
        <v>Jul</v>
      </c>
      <c r="F11503" t="str">
        <f t="shared" si="359"/>
        <v>2023</v>
      </c>
    </row>
    <row r="11504" spans="1:6" x14ac:dyDescent="0.25">
      <c r="A11504" s="5" t="s">
        <v>250</v>
      </c>
      <c r="B11504" s="3" t="s">
        <v>243</v>
      </c>
      <c r="C11504" s="3" t="s">
        <v>155</v>
      </c>
      <c r="D11504" s="4">
        <v>7077.8674000000001</v>
      </c>
      <c r="E11504" t="str">
        <f t="shared" si="358"/>
        <v>Aug</v>
      </c>
      <c r="F11504" t="str">
        <f t="shared" si="359"/>
        <v>2023</v>
      </c>
    </row>
    <row r="11505" spans="1:6" x14ac:dyDescent="0.25">
      <c r="A11505" s="5" t="s">
        <v>250</v>
      </c>
      <c r="B11505" s="3" t="s">
        <v>243</v>
      </c>
      <c r="C11505" s="3" t="s">
        <v>156</v>
      </c>
      <c r="D11505" s="4">
        <v>7006.4216999999999</v>
      </c>
      <c r="E11505" t="str">
        <f t="shared" si="358"/>
        <v>Sep</v>
      </c>
      <c r="F11505" t="str">
        <f t="shared" si="359"/>
        <v>2023</v>
      </c>
    </row>
    <row r="11506" spans="1:6" x14ac:dyDescent="0.25">
      <c r="A11506" s="5" t="s">
        <v>250</v>
      </c>
      <c r="B11506" s="3" t="s">
        <v>243</v>
      </c>
      <c r="C11506" s="3" t="s">
        <v>157</v>
      </c>
      <c r="D11506" s="4">
        <v>6935.7004000000006</v>
      </c>
      <c r="E11506" t="str">
        <f t="shared" si="358"/>
        <v>Oct</v>
      </c>
      <c r="F11506" t="str">
        <f t="shared" si="359"/>
        <v>2023</v>
      </c>
    </row>
    <row r="11507" spans="1:6" x14ac:dyDescent="0.25">
      <c r="A11507" s="5" t="s">
        <v>250</v>
      </c>
      <c r="B11507" s="3" t="s">
        <v>243</v>
      </c>
      <c r="C11507" s="3" t="s">
        <v>158</v>
      </c>
      <c r="D11507" s="4">
        <v>6865.6959000000006</v>
      </c>
      <c r="E11507" t="str">
        <f t="shared" si="358"/>
        <v>Nov</v>
      </c>
      <c r="F11507" t="str">
        <f t="shared" si="359"/>
        <v>2023</v>
      </c>
    </row>
    <row r="11508" spans="1:6" x14ac:dyDescent="0.25">
      <c r="A11508" s="5" t="s">
        <v>250</v>
      </c>
      <c r="B11508" s="3" t="s">
        <v>243</v>
      </c>
      <c r="C11508" s="3" t="s">
        <v>159</v>
      </c>
      <c r="D11508" s="4">
        <v>6796.4012999999995</v>
      </c>
      <c r="E11508" t="str">
        <f t="shared" si="358"/>
        <v>Dec</v>
      </c>
      <c r="F11508" t="str">
        <f t="shared" si="359"/>
        <v>2023</v>
      </c>
    </row>
    <row r="11509" spans="1:6" x14ac:dyDescent="0.25">
      <c r="A11509" s="5" t="s">
        <v>250</v>
      </c>
      <c r="B11509" s="3" t="s">
        <v>243</v>
      </c>
      <c r="C11509" s="3" t="s">
        <v>160</v>
      </c>
      <c r="D11509" s="4">
        <v>6727.8093000000008</v>
      </c>
      <c r="E11509" t="str">
        <f t="shared" si="358"/>
        <v>Jan</v>
      </c>
      <c r="F11509" t="str">
        <f t="shared" si="359"/>
        <v>2024</v>
      </c>
    </row>
    <row r="11510" spans="1:6" x14ac:dyDescent="0.25">
      <c r="A11510" s="5" t="s">
        <v>250</v>
      </c>
      <c r="B11510" s="3" t="s">
        <v>243</v>
      </c>
      <c r="C11510" s="3" t="s">
        <v>161</v>
      </c>
      <c r="D11510" s="4">
        <v>6659.9125999999997</v>
      </c>
      <c r="E11510" t="str">
        <f t="shared" si="358"/>
        <v>Feb</v>
      </c>
      <c r="F11510" t="str">
        <f t="shared" si="359"/>
        <v>2024</v>
      </c>
    </row>
    <row r="11511" spans="1:6" x14ac:dyDescent="0.25">
      <c r="A11511" s="5" t="s">
        <v>250</v>
      </c>
      <c r="B11511" s="3" t="s">
        <v>243</v>
      </c>
      <c r="C11511" s="3" t="s">
        <v>162</v>
      </c>
      <c r="D11511" s="4">
        <v>6592.7042000000001</v>
      </c>
      <c r="E11511" t="str">
        <f t="shared" si="358"/>
        <v>Mar</v>
      </c>
      <c r="F11511" t="str">
        <f t="shared" si="359"/>
        <v>2024</v>
      </c>
    </row>
    <row r="11512" spans="1:6" x14ac:dyDescent="0.25">
      <c r="A11512" s="5" t="s">
        <v>250</v>
      </c>
      <c r="B11512" s="3" t="s">
        <v>243</v>
      </c>
      <c r="C11512" s="3" t="s">
        <v>163</v>
      </c>
      <c r="D11512" s="4">
        <v>6526.1768999999995</v>
      </c>
      <c r="E11512" t="str">
        <f t="shared" si="358"/>
        <v>Apr</v>
      </c>
      <c r="F11512" t="str">
        <f t="shared" si="359"/>
        <v>2024</v>
      </c>
    </row>
    <row r="11513" spans="1:6" x14ac:dyDescent="0.25">
      <c r="A11513" s="5" t="s">
        <v>250</v>
      </c>
      <c r="B11513" s="3" t="s">
        <v>243</v>
      </c>
      <c r="C11513" s="3" t="s">
        <v>164</v>
      </c>
      <c r="D11513" s="4">
        <v>6460.3239000000003</v>
      </c>
      <c r="E11513" t="str">
        <f t="shared" si="358"/>
        <v>May</v>
      </c>
      <c r="F11513" t="str">
        <f t="shared" si="359"/>
        <v>2024</v>
      </c>
    </row>
    <row r="11514" spans="1:6" x14ac:dyDescent="0.25">
      <c r="A11514" s="5" t="s">
        <v>250</v>
      </c>
      <c r="B11514" s="3" t="s">
        <v>243</v>
      </c>
      <c r="C11514" s="3" t="s">
        <v>165</v>
      </c>
      <c r="D11514" s="4">
        <v>6395.1385</v>
      </c>
      <c r="E11514" t="str">
        <f t="shared" si="358"/>
        <v>Jun</v>
      </c>
      <c r="F11514" t="str">
        <f t="shared" si="359"/>
        <v>2024</v>
      </c>
    </row>
    <row r="11515" spans="1:6" x14ac:dyDescent="0.25">
      <c r="A11515" s="5" t="s">
        <v>250</v>
      </c>
      <c r="B11515" s="3" t="s">
        <v>243</v>
      </c>
      <c r="C11515" s="3" t="s">
        <v>166</v>
      </c>
      <c r="D11515" s="4">
        <v>6330.6134000000002</v>
      </c>
      <c r="E11515" t="str">
        <f t="shared" si="358"/>
        <v>Jul</v>
      </c>
      <c r="F11515" t="str">
        <f t="shared" si="359"/>
        <v>2024</v>
      </c>
    </row>
    <row r="11516" spans="1:6" x14ac:dyDescent="0.25">
      <c r="A11516" s="5" t="s">
        <v>250</v>
      </c>
      <c r="B11516" s="3" t="s">
        <v>243</v>
      </c>
      <c r="C11516" s="3" t="s">
        <v>167</v>
      </c>
      <c r="D11516" s="4">
        <v>6266.7422999999999</v>
      </c>
      <c r="E11516" t="str">
        <f t="shared" si="358"/>
        <v>Aug</v>
      </c>
      <c r="F11516" t="str">
        <f t="shared" si="359"/>
        <v>2024</v>
      </c>
    </row>
    <row r="11517" spans="1:6" x14ac:dyDescent="0.25">
      <c r="A11517" s="5" t="s">
        <v>250</v>
      </c>
      <c r="B11517" s="3" t="s">
        <v>243</v>
      </c>
      <c r="C11517" s="3" t="s">
        <v>168</v>
      </c>
      <c r="D11517" s="4">
        <v>6203.5183999999999</v>
      </c>
      <c r="E11517" t="str">
        <f t="shared" si="358"/>
        <v>Sep</v>
      </c>
      <c r="F11517" t="str">
        <f t="shared" si="359"/>
        <v>2024</v>
      </c>
    </row>
    <row r="11518" spans="1:6" x14ac:dyDescent="0.25">
      <c r="A11518" s="5" t="s">
        <v>250</v>
      </c>
      <c r="B11518" s="3" t="s">
        <v>243</v>
      </c>
      <c r="C11518" s="3" t="s">
        <v>169</v>
      </c>
      <c r="D11518" s="4">
        <v>6140.9350000000004</v>
      </c>
      <c r="E11518" t="str">
        <f t="shared" si="358"/>
        <v>Oct</v>
      </c>
      <c r="F11518" t="str">
        <f t="shared" si="359"/>
        <v>2024</v>
      </c>
    </row>
    <row r="11519" spans="1:6" x14ac:dyDescent="0.25">
      <c r="A11519" s="5" t="s">
        <v>250</v>
      </c>
      <c r="B11519" s="3" t="s">
        <v>243</v>
      </c>
      <c r="C11519" s="3" t="s">
        <v>170</v>
      </c>
      <c r="D11519" s="4">
        <v>6078.9857999999995</v>
      </c>
      <c r="E11519" t="str">
        <f t="shared" si="358"/>
        <v>Nov</v>
      </c>
      <c r="F11519" t="str">
        <f t="shared" si="359"/>
        <v>2024</v>
      </c>
    </row>
    <row r="11520" spans="1:6" x14ac:dyDescent="0.25">
      <c r="A11520" s="5" t="s">
        <v>250</v>
      </c>
      <c r="B11520" s="3" t="s">
        <v>243</v>
      </c>
      <c r="C11520" s="3" t="s">
        <v>171</v>
      </c>
      <c r="D11520" s="4">
        <v>6017.6639999999998</v>
      </c>
      <c r="E11520" t="str">
        <f t="shared" si="358"/>
        <v>Dec</v>
      </c>
      <c r="F11520" t="str">
        <f t="shared" si="359"/>
        <v>2024</v>
      </c>
    </row>
    <row r="11521" spans="1:6" x14ac:dyDescent="0.25">
      <c r="A11521" s="5" t="s">
        <v>250</v>
      </c>
      <c r="B11521" s="3" t="s">
        <v>243</v>
      </c>
      <c r="C11521" s="3" t="s">
        <v>172</v>
      </c>
      <c r="D11521" s="4">
        <v>5956.9635000000007</v>
      </c>
      <c r="E11521" t="str">
        <f t="shared" si="358"/>
        <v>Jan</v>
      </c>
      <c r="F11521" t="str">
        <f t="shared" si="359"/>
        <v>2025</v>
      </c>
    </row>
    <row r="11522" spans="1:6" x14ac:dyDescent="0.25">
      <c r="A11522" s="5" t="s">
        <v>250</v>
      </c>
      <c r="B11522" s="3" t="s">
        <v>243</v>
      </c>
      <c r="C11522" s="3" t="s">
        <v>173</v>
      </c>
      <c r="D11522" s="4">
        <v>5896.8778000000002</v>
      </c>
      <c r="E11522" t="str">
        <f t="shared" si="358"/>
        <v>Feb</v>
      </c>
      <c r="F11522" t="str">
        <f t="shared" si="359"/>
        <v>2025</v>
      </c>
    </row>
    <row r="11523" spans="1:6" x14ac:dyDescent="0.25">
      <c r="A11523" s="5" t="s">
        <v>250</v>
      </c>
      <c r="B11523" s="3" t="s">
        <v>243</v>
      </c>
      <c r="C11523" s="3" t="s">
        <v>174</v>
      </c>
      <c r="D11523" s="4">
        <v>5837.4008000000003</v>
      </c>
      <c r="E11523" t="str">
        <f t="shared" ref="E11523:E11586" si="360">MID(C11523,1,3)</f>
        <v>Mar</v>
      </c>
      <c r="F11523" t="str">
        <f t="shared" ref="F11523:F11586" si="361">MID(C11523,5,4)</f>
        <v>2025</v>
      </c>
    </row>
    <row r="11524" spans="1:6" x14ac:dyDescent="0.25">
      <c r="A11524" s="5" t="s">
        <v>250</v>
      </c>
      <c r="B11524" s="3" t="s">
        <v>243</v>
      </c>
      <c r="C11524" s="3" t="s">
        <v>175</v>
      </c>
      <c r="D11524" s="4">
        <v>5778.5263000000004</v>
      </c>
      <c r="E11524" t="str">
        <f t="shared" si="360"/>
        <v>Apr</v>
      </c>
      <c r="F11524" t="str">
        <f t="shared" si="361"/>
        <v>2025</v>
      </c>
    </row>
    <row r="11525" spans="1:6" x14ac:dyDescent="0.25">
      <c r="A11525" s="5" t="s">
        <v>250</v>
      </c>
      <c r="B11525" s="3" t="s">
        <v>243</v>
      </c>
      <c r="C11525" s="3" t="s">
        <v>176</v>
      </c>
      <c r="D11525" s="4">
        <v>5720.247699999999</v>
      </c>
      <c r="E11525" t="str">
        <f t="shared" si="360"/>
        <v>May</v>
      </c>
      <c r="F11525" t="str">
        <f t="shared" si="361"/>
        <v>2025</v>
      </c>
    </row>
    <row r="11526" spans="1:6" x14ac:dyDescent="0.25">
      <c r="A11526" s="5" t="s">
        <v>250</v>
      </c>
      <c r="B11526" s="3" t="s">
        <v>243</v>
      </c>
      <c r="C11526" s="3" t="s">
        <v>177</v>
      </c>
      <c r="D11526" s="4">
        <v>5662.5595999999996</v>
      </c>
      <c r="E11526" t="str">
        <f t="shared" si="360"/>
        <v>Jun</v>
      </c>
      <c r="F11526" t="str">
        <f t="shared" si="361"/>
        <v>2025</v>
      </c>
    </row>
    <row r="11527" spans="1:6" x14ac:dyDescent="0.25">
      <c r="A11527" s="5" t="s">
        <v>250</v>
      </c>
      <c r="B11527" s="3" t="s">
        <v>243</v>
      </c>
      <c r="C11527" s="3" t="s">
        <v>178</v>
      </c>
      <c r="D11527" s="4">
        <v>5605.4555</v>
      </c>
      <c r="E11527" t="str">
        <f t="shared" si="360"/>
        <v>Jul</v>
      </c>
      <c r="F11527" t="str">
        <f t="shared" si="361"/>
        <v>2025</v>
      </c>
    </row>
    <row r="11528" spans="1:6" x14ac:dyDescent="0.25">
      <c r="A11528" s="5" t="s">
        <v>250</v>
      </c>
      <c r="B11528" s="3" t="s">
        <v>243</v>
      </c>
      <c r="C11528" s="3" t="s">
        <v>179</v>
      </c>
      <c r="D11528" s="4">
        <v>5548.9295999999995</v>
      </c>
      <c r="E11528" t="str">
        <f t="shared" si="360"/>
        <v>Aug</v>
      </c>
      <c r="F11528" t="str">
        <f t="shared" si="361"/>
        <v>2025</v>
      </c>
    </row>
    <row r="11529" spans="1:6" x14ac:dyDescent="0.25">
      <c r="A11529" s="5" t="s">
        <v>250</v>
      </c>
      <c r="B11529" s="3" t="s">
        <v>243</v>
      </c>
      <c r="C11529" s="3" t="s">
        <v>180</v>
      </c>
      <c r="D11529" s="4">
        <v>5492.9761000000008</v>
      </c>
      <c r="E11529" t="str">
        <f t="shared" si="360"/>
        <v>Sep</v>
      </c>
      <c r="F11529" t="str">
        <f t="shared" si="361"/>
        <v>2025</v>
      </c>
    </row>
    <row r="11530" spans="1:6" x14ac:dyDescent="0.25">
      <c r="A11530" s="5" t="s">
        <v>250</v>
      </c>
      <c r="B11530" s="3" t="s">
        <v>243</v>
      </c>
      <c r="C11530" s="3" t="s">
        <v>181</v>
      </c>
      <c r="D11530" s="4">
        <v>5437.5890999999992</v>
      </c>
      <c r="E11530" t="str">
        <f t="shared" si="360"/>
        <v>Oct</v>
      </c>
      <c r="F11530" t="str">
        <f t="shared" si="361"/>
        <v>2025</v>
      </c>
    </row>
    <row r="11531" spans="1:6" x14ac:dyDescent="0.25">
      <c r="A11531" s="5" t="s">
        <v>250</v>
      </c>
      <c r="B11531" s="3" t="s">
        <v>243</v>
      </c>
      <c r="C11531" s="3" t="s">
        <v>182</v>
      </c>
      <c r="D11531" s="4">
        <v>5382.7628999999997</v>
      </c>
      <c r="E11531" t="str">
        <f t="shared" si="360"/>
        <v>Nov</v>
      </c>
      <c r="F11531" t="str">
        <f t="shared" si="361"/>
        <v>2025</v>
      </c>
    </row>
    <row r="11532" spans="1:6" x14ac:dyDescent="0.25">
      <c r="A11532" s="5" t="s">
        <v>250</v>
      </c>
      <c r="B11532" s="3" t="s">
        <v>243</v>
      </c>
      <c r="C11532" s="3" t="s">
        <v>183</v>
      </c>
      <c r="D11532" s="4">
        <v>5328.4915000000001</v>
      </c>
      <c r="E11532" t="str">
        <f t="shared" si="360"/>
        <v>Dec</v>
      </c>
      <c r="F11532" t="str">
        <f t="shared" si="361"/>
        <v>2025</v>
      </c>
    </row>
    <row r="11533" spans="1:6" x14ac:dyDescent="0.25">
      <c r="A11533" s="5" t="s">
        <v>250</v>
      </c>
      <c r="B11533" s="3" t="s">
        <v>243</v>
      </c>
      <c r="C11533" s="3" t="s">
        <v>184</v>
      </c>
      <c r="D11533" s="4">
        <v>5274.7697000000007</v>
      </c>
      <c r="E11533" t="str">
        <f t="shared" si="360"/>
        <v>Jan</v>
      </c>
      <c r="F11533" t="str">
        <f t="shared" si="361"/>
        <v>2026</v>
      </c>
    </row>
    <row r="11534" spans="1:6" x14ac:dyDescent="0.25">
      <c r="A11534" s="5" t="s">
        <v>250</v>
      </c>
      <c r="B11534" s="3" t="s">
        <v>243</v>
      </c>
      <c r="C11534" s="3" t="s">
        <v>185</v>
      </c>
      <c r="D11534" s="4">
        <v>5221.5915999999997</v>
      </c>
      <c r="E11534" t="str">
        <f t="shared" si="360"/>
        <v>Feb</v>
      </c>
      <c r="F11534" t="str">
        <f t="shared" si="361"/>
        <v>2026</v>
      </c>
    </row>
    <row r="11535" spans="1:6" x14ac:dyDescent="0.25">
      <c r="A11535" s="5" t="s">
        <v>250</v>
      </c>
      <c r="B11535" s="3" t="s">
        <v>243</v>
      </c>
      <c r="C11535" s="3" t="s">
        <v>186</v>
      </c>
      <c r="D11535" s="4">
        <v>5168.9515999999994</v>
      </c>
      <c r="E11535" t="str">
        <f t="shared" si="360"/>
        <v>Mar</v>
      </c>
      <c r="F11535" t="str">
        <f t="shared" si="361"/>
        <v>2026</v>
      </c>
    </row>
    <row r="11536" spans="1:6" x14ac:dyDescent="0.25">
      <c r="A11536" s="5" t="s">
        <v>250</v>
      </c>
      <c r="B11536" s="3" t="s">
        <v>243</v>
      </c>
      <c r="C11536" s="3" t="s">
        <v>187</v>
      </c>
      <c r="D11536" s="4">
        <v>5116.8445999999994</v>
      </c>
      <c r="E11536" t="str">
        <f t="shared" si="360"/>
        <v>Apr</v>
      </c>
      <c r="F11536" t="str">
        <f t="shared" si="361"/>
        <v>2026</v>
      </c>
    </row>
    <row r="11537" spans="1:6" x14ac:dyDescent="0.25">
      <c r="A11537" s="5" t="s">
        <v>250</v>
      </c>
      <c r="B11537" s="3" t="s">
        <v>243</v>
      </c>
      <c r="C11537" s="3" t="s">
        <v>189</v>
      </c>
      <c r="D11537" s="4">
        <v>5065.2647999999999</v>
      </c>
      <c r="E11537" t="str">
        <f t="shared" si="360"/>
        <v>May</v>
      </c>
      <c r="F11537" t="str">
        <f t="shared" si="361"/>
        <v>2026</v>
      </c>
    </row>
    <row r="11538" spans="1:6" x14ac:dyDescent="0.25">
      <c r="A11538" s="5" t="s">
        <v>250</v>
      </c>
      <c r="B11538" s="3" t="s">
        <v>243</v>
      </c>
      <c r="C11538" s="3" t="s">
        <v>191</v>
      </c>
      <c r="D11538" s="4">
        <v>5014.2070000000003</v>
      </c>
      <c r="E11538" t="str">
        <f t="shared" si="360"/>
        <v>Jun</v>
      </c>
      <c r="F11538" t="str">
        <f t="shared" si="361"/>
        <v>2026</v>
      </c>
    </row>
    <row r="11539" spans="1:6" x14ac:dyDescent="0.25">
      <c r="A11539" s="5" t="s">
        <v>250</v>
      </c>
      <c r="B11539" s="3" t="s">
        <v>243</v>
      </c>
      <c r="C11539" s="3" t="s">
        <v>192</v>
      </c>
      <c r="D11539" s="4">
        <v>4963.6658000000007</v>
      </c>
      <c r="E11539" t="str">
        <f t="shared" si="360"/>
        <v>Jul</v>
      </c>
      <c r="F11539" t="str">
        <f t="shared" si="361"/>
        <v>2026</v>
      </c>
    </row>
    <row r="11540" spans="1:6" x14ac:dyDescent="0.25">
      <c r="A11540" s="5" t="s">
        <v>250</v>
      </c>
      <c r="B11540" s="3" t="s">
        <v>243</v>
      </c>
      <c r="C11540" s="3" t="s">
        <v>193</v>
      </c>
      <c r="D11540" s="4">
        <v>4913.6361999999999</v>
      </c>
      <c r="E11540" t="str">
        <f t="shared" si="360"/>
        <v>Aug</v>
      </c>
      <c r="F11540" t="str">
        <f t="shared" si="361"/>
        <v>2026</v>
      </c>
    </row>
    <row r="11541" spans="1:6" x14ac:dyDescent="0.25">
      <c r="A11541" s="5" t="s">
        <v>250</v>
      </c>
      <c r="B11541" s="3" t="s">
        <v>243</v>
      </c>
      <c r="C11541" s="3" t="s">
        <v>194</v>
      </c>
      <c r="D11541" s="4">
        <v>4864.1126000000004</v>
      </c>
      <c r="E11541" t="str">
        <f t="shared" si="360"/>
        <v>Sep</v>
      </c>
      <c r="F11541" t="str">
        <f t="shared" si="361"/>
        <v>2026</v>
      </c>
    </row>
    <row r="11542" spans="1:6" x14ac:dyDescent="0.25">
      <c r="A11542" s="5" t="s">
        <v>250</v>
      </c>
      <c r="B11542" s="3" t="s">
        <v>243</v>
      </c>
      <c r="C11542" s="3" t="s">
        <v>195</v>
      </c>
      <c r="D11542" s="4">
        <v>4815.0897999999997</v>
      </c>
      <c r="E11542" t="str">
        <f t="shared" si="360"/>
        <v>Oct</v>
      </c>
      <c r="F11542" t="str">
        <f t="shared" si="361"/>
        <v>2026</v>
      </c>
    </row>
    <row r="11543" spans="1:6" x14ac:dyDescent="0.25">
      <c r="A11543" s="5" t="s">
        <v>250</v>
      </c>
      <c r="B11543" s="3" t="s">
        <v>243</v>
      </c>
      <c r="C11543" s="3" t="s">
        <v>196</v>
      </c>
      <c r="D11543" s="4">
        <v>4766.5634</v>
      </c>
      <c r="E11543" t="str">
        <f t="shared" si="360"/>
        <v>Nov</v>
      </c>
      <c r="F11543" t="str">
        <f t="shared" si="361"/>
        <v>2026</v>
      </c>
    </row>
    <row r="11544" spans="1:6" x14ac:dyDescent="0.25">
      <c r="A11544" s="5" t="s">
        <v>250</v>
      </c>
      <c r="B11544" s="3" t="s">
        <v>243</v>
      </c>
      <c r="C11544" s="3" t="s">
        <v>197</v>
      </c>
      <c r="D11544" s="4">
        <v>4718.5277000000006</v>
      </c>
      <c r="E11544" t="str">
        <f t="shared" si="360"/>
        <v>Dec</v>
      </c>
      <c r="F11544" t="str">
        <f t="shared" si="361"/>
        <v>2026</v>
      </c>
    </row>
    <row r="11545" spans="1:6" x14ac:dyDescent="0.25">
      <c r="A11545" s="5" t="s">
        <v>250</v>
      </c>
      <c r="B11545" s="3" t="s">
        <v>243</v>
      </c>
      <c r="C11545" s="3" t="s">
        <v>198</v>
      </c>
      <c r="D11545" s="4">
        <v>4670.9777999999997</v>
      </c>
      <c r="E11545" t="str">
        <f t="shared" si="360"/>
        <v>Jan</v>
      </c>
      <c r="F11545" t="str">
        <f t="shared" si="361"/>
        <v>2027</v>
      </c>
    </row>
    <row r="11546" spans="1:6" x14ac:dyDescent="0.25">
      <c r="A11546" s="5" t="s">
        <v>250</v>
      </c>
      <c r="B11546" s="3" t="s">
        <v>243</v>
      </c>
      <c r="C11546" s="3" t="s">
        <v>199</v>
      </c>
      <c r="D11546" s="4">
        <v>4623.9091000000008</v>
      </c>
      <c r="E11546" t="str">
        <f t="shared" si="360"/>
        <v>Feb</v>
      </c>
      <c r="F11546" t="str">
        <f t="shared" si="361"/>
        <v>2027</v>
      </c>
    </row>
    <row r="11547" spans="1:6" x14ac:dyDescent="0.25">
      <c r="A11547" s="5" t="s">
        <v>250</v>
      </c>
      <c r="B11547" s="3" t="s">
        <v>243</v>
      </c>
      <c r="C11547" s="3" t="s">
        <v>200</v>
      </c>
      <c r="D11547" s="4">
        <v>4577.3163000000004</v>
      </c>
      <c r="E11547" t="str">
        <f t="shared" si="360"/>
        <v>Mar</v>
      </c>
      <c r="F11547" t="str">
        <f t="shared" si="361"/>
        <v>2027</v>
      </c>
    </row>
    <row r="11548" spans="1:6" x14ac:dyDescent="0.25">
      <c r="A11548" s="5" t="s">
        <v>250</v>
      </c>
      <c r="B11548" s="3" t="s">
        <v>243</v>
      </c>
      <c r="C11548" s="3" t="s">
        <v>201</v>
      </c>
      <c r="D11548" s="4">
        <v>4531.1949999999997</v>
      </c>
      <c r="E11548" t="str">
        <f t="shared" si="360"/>
        <v>Apr</v>
      </c>
      <c r="F11548" t="str">
        <f t="shared" si="361"/>
        <v>2027</v>
      </c>
    </row>
    <row r="11549" spans="1:6" x14ac:dyDescent="0.25">
      <c r="A11549" s="5" t="s">
        <v>250</v>
      </c>
      <c r="B11549" s="3" t="s">
        <v>243</v>
      </c>
      <c r="C11549" s="3" t="s">
        <v>202</v>
      </c>
      <c r="D11549" s="4">
        <v>4485.5396999999994</v>
      </c>
      <c r="E11549" t="str">
        <f t="shared" si="360"/>
        <v>May</v>
      </c>
      <c r="F11549" t="str">
        <f t="shared" si="361"/>
        <v>2027</v>
      </c>
    </row>
    <row r="11550" spans="1:6" x14ac:dyDescent="0.25">
      <c r="A11550" s="5" t="s">
        <v>250</v>
      </c>
      <c r="B11550" s="3" t="s">
        <v>243</v>
      </c>
      <c r="C11550" s="3" t="s">
        <v>203</v>
      </c>
      <c r="D11550" s="4">
        <v>4440.3464999999997</v>
      </c>
      <c r="E11550" t="str">
        <f t="shared" si="360"/>
        <v>Jun</v>
      </c>
      <c r="F11550" t="str">
        <f t="shared" si="361"/>
        <v>2027</v>
      </c>
    </row>
    <row r="11551" spans="1:6" x14ac:dyDescent="0.25">
      <c r="A11551" s="5" t="s">
        <v>250</v>
      </c>
      <c r="B11551" s="3" t="s">
        <v>244</v>
      </c>
      <c r="C11551" s="3" t="s">
        <v>23</v>
      </c>
      <c r="D11551" s="4">
        <v>383460.22859827266</v>
      </c>
      <c r="E11551" t="str">
        <f t="shared" si="360"/>
        <v>Aug</v>
      </c>
      <c r="F11551" t="str">
        <f t="shared" si="361"/>
        <v>2012</v>
      </c>
    </row>
    <row r="11552" spans="1:6" x14ac:dyDescent="0.25">
      <c r="A11552" s="5" t="s">
        <v>250</v>
      </c>
      <c r="B11552" s="3" t="s">
        <v>244</v>
      </c>
      <c r="C11552" s="3" t="s">
        <v>24</v>
      </c>
      <c r="D11552" s="4">
        <v>1176658.9649656343</v>
      </c>
      <c r="E11552" t="str">
        <f t="shared" si="360"/>
        <v>Sep</v>
      </c>
      <c r="F11552" t="str">
        <f t="shared" si="361"/>
        <v>2012</v>
      </c>
    </row>
    <row r="11553" spans="1:6" x14ac:dyDescent="0.25">
      <c r="A11553" s="5" t="s">
        <v>250</v>
      </c>
      <c r="B11553" s="3" t="s">
        <v>244</v>
      </c>
      <c r="C11553" s="3" t="s">
        <v>25</v>
      </c>
      <c r="D11553" s="4">
        <v>1353441.6893319064</v>
      </c>
      <c r="E11553" t="str">
        <f t="shared" si="360"/>
        <v>Oct</v>
      </c>
      <c r="F11553" t="str">
        <f t="shared" si="361"/>
        <v>2012</v>
      </c>
    </row>
    <row r="11554" spans="1:6" x14ac:dyDescent="0.25">
      <c r="A11554" s="5" t="s">
        <v>250</v>
      </c>
      <c r="B11554" s="3" t="s">
        <v>244</v>
      </c>
      <c r="C11554" s="3" t="s">
        <v>26</v>
      </c>
      <c r="D11554" s="4">
        <v>1043994.6587381288</v>
      </c>
      <c r="E11554" t="str">
        <f t="shared" si="360"/>
        <v>Nov</v>
      </c>
      <c r="F11554" t="str">
        <f t="shared" si="361"/>
        <v>2012</v>
      </c>
    </row>
    <row r="11555" spans="1:6" x14ac:dyDescent="0.25">
      <c r="A11555" s="5" t="s">
        <v>250</v>
      </c>
      <c r="B11555" s="3" t="s">
        <v>244</v>
      </c>
      <c r="C11555" s="3" t="s">
        <v>27</v>
      </c>
      <c r="D11555" s="4">
        <v>816564.58915242972</v>
      </c>
      <c r="E11555" t="str">
        <f t="shared" si="360"/>
        <v>Dec</v>
      </c>
      <c r="F11555" t="str">
        <f t="shared" si="361"/>
        <v>2012</v>
      </c>
    </row>
    <row r="11556" spans="1:6" x14ac:dyDescent="0.25">
      <c r="A11556" s="5" t="s">
        <v>250</v>
      </c>
      <c r="B11556" s="3" t="s">
        <v>244</v>
      </c>
      <c r="C11556" s="3" t="s">
        <v>28</v>
      </c>
      <c r="D11556" s="4">
        <v>738897.82012055174</v>
      </c>
      <c r="E11556" t="str">
        <f t="shared" si="360"/>
        <v>Jan</v>
      </c>
      <c r="F11556" t="str">
        <f t="shared" si="361"/>
        <v>2013</v>
      </c>
    </row>
    <row r="11557" spans="1:6" x14ac:dyDescent="0.25">
      <c r="A11557" s="5" t="s">
        <v>250</v>
      </c>
      <c r="B11557" s="3" t="s">
        <v>244</v>
      </c>
      <c r="C11557" s="3" t="s">
        <v>29</v>
      </c>
      <c r="D11557" s="4">
        <v>692118.66599765944</v>
      </c>
      <c r="E11557" t="str">
        <f t="shared" si="360"/>
        <v>Feb</v>
      </c>
      <c r="F11557" t="str">
        <f t="shared" si="361"/>
        <v>2013</v>
      </c>
    </row>
    <row r="11558" spans="1:6" x14ac:dyDescent="0.25">
      <c r="A11558" s="5" t="s">
        <v>250</v>
      </c>
      <c r="B11558" s="3" t="s">
        <v>244</v>
      </c>
      <c r="C11558" s="3" t="s">
        <v>30</v>
      </c>
      <c r="D11558" s="4">
        <v>736208.93725522433</v>
      </c>
      <c r="E11558" t="str">
        <f t="shared" si="360"/>
        <v>Mar</v>
      </c>
      <c r="F11558" t="str">
        <f t="shared" si="361"/>
        <v>2013</v>
      </c>
    </row>
    <row r="11559" spans="1:6" x14ac:dyDescent="0.25">
      <c r="A11559" s="5" t="s">
        <v>250</v>
      </c>
      <c r="B11559" s="3" t="s">
        <v>244</v>
      </c>
      <c r="C11559" s="3" t="s">
        <v>31</v>
      </c>
      <c r="D11559" s="4">
        <v>804370.36083352263</v>
      </c>
      <c r="E11559" t="str">
        <f t="shared" si="360"/>
        <v>Apr</v>
      </c>
      <c r="F11559" t="str">
        <f t="shared" si="361"/>
        <v>2013</v>
      </c>
    </row>
    <row r="11560" spans="1:6" x14ac:dyDescent="0.25">
      <c r="A11560" s="5" t="s">
        <v>250</v>
      </c>
      <c r="B11560" s="3" t="s">
        <v>244</v>
      </c>
      <c r="C11560" s="3" t="s">
        <v>32</v>
      </c>
      <c r="D11560" s="4">
        <v>877372.81147456565</v>
      </c>
      <c r="E11560" t="str">
        <f t="shared" si="360"/>
        <v>May</v>
      </c>
      <c r="F11560" t="str">
        <f t="shared" si="361"/>
        <v>2013</v>
      </c>
    </row>
    <row r="11561" spans="1:6" x14ac:dyDescent="0.25">
      <c r="A11561" s="5" t="s">
        <v>250</v>
      </c>
      <c r="B11561" s="3" t="s">
        <v>244</v>
      </c>
      <c r="C11561" s="3" t="s">
        <v>33</v>
      </c>
      <c r="D11561" s="4">
        <v>1000637.0318286071</v>
      </c>
      <c r="E11561" t="str">
        <f t="shared" si="360"/>
        <v>Jun</v>
      </c>
      <c r="F11561" t="str">
        <f t="shared" si="361"/>
        <v>2013</v>
      </c>
    </row>
    <row r="11562" spans="1:6" x14ac:dyDescent="0.25">
      <c r="A11562" s="5" t="s">
        <v>250</v>
      </c>
      <c r="B11562" s="3" t="s">
        <v>244</v>
      </c>
      <c r="C11562" s="3" t="s">
        <v>34</v>
      </c>
      <c r="D11562" s="4">
        <v>1091008.2679359424</v>
      </c>
      <c r="E11562" t="str">
        <f t="shared" si="360"/>
        <v>Jul</v>
      </c>
      <c r="F11562" t="str">
        <f t="shared" si="361"/>
        <v>2013</v>
      </c>
    </row>
    <row r="11563" spans="1:6" x14ac:dyDescent="0.25">
      <c r="A11563" s="5" t="s">
        <v>250</v>
      </c>
      <c r="B11563" s="3" t="s">
        <v>244</v>
      </c>
      <c r="C11563" s="3" t="s">
        <v>35</v>
      </c>
      <c r="D11563" s="4">
        <v>1140402.0051244057</v>
      </c>
      <c r="E11563" t="str">
        <f t="shared" si="360"/>
        <v>Aug</v>
      </c>
      <c r="F11563" t="str">
        <f t="shared" si="361"/>
        <v>2013</v>
      </c>
    </row>
    <row r="11564" spans="1:6" x14ac:dyDescent="0.25">
      <c r="A11564" s="5" t="s">
        <v>250</v>
      </c>
      <c r="B11564" s="3" t="s">
        <v>244</v>
      </c>
      <c r="C11564" s="3" t="s">
        <v>36</v>
      </c>
      <c r="D11564" s="4">
        <v>1192907.6850008511</v>
      </c>
      <c r="E11564" t="str">
        <f t="shared" si="360"/>
        <v>Sep</v>
      </c>
      <c r="F11564" t="str">
        <f t="shared" si="361"/>
        <v>2013</v>
      </c>
    </row>
    <row r="11565" spans="1:6" x14ac:dyDescent="0.25">
      <c r="A11565" s="5" t="s">
        <v>250</v>
      </c>
      <c r="B11565" s="3" t="s">
        <v>244</v>
      </c>
      <c r="C11565" s="3" t="s">
        <v>37</v>
      </c>
      <c r="D11565" s="4">
        <v>1191130.4594137454</v>
      </c>
      <c r="E11565" t="str">
        <f t="shared" si="360"/>
        <v>Oct</v>
      </c>
      <c r="F11565" t="str">
        <f t="shared" si="361"/>
        <v>2013</v>
      </c>
    </row>
    <row r="11566" spans="1:6" x14ac:dyDescent="0.25">
      <c r="A11566" s="5" t="s">
        <v>250</v>
      </c>
      <c r="B11566" s="3" t="s">
        <v>244</v>
      </c>
      <c r="C11566" s="3" t="s">
        <v>38</v>
      </c>
      <c r="D11566" s="4">
        <v>1161734.0718188495</v>
      </c>
      <c r="E11566" t="str">
        <f t="shared" si="360"/>
        <v>Nov</v>
      </c>
      <c r="F11566" t="str">
        <f t="shared" si="361"/>
        <v>2013</v>
      </c>
    </row>
    <row r="11567" spans="1:6" x14ac:dyDescent="0.25">
      <c r="A11567" s="5" t="s">
        <v>250</v>
      </c>
      <c r="B11567" s="3" t="s">
        <v>244</v>
      </c>
      <c r="C11567" s="3" t="s">
        <v>39</v>
      </c>
      <c r="D11567" s="4">
        <v>1185299.7128345235</v>
      </c>
      <c r="E11567" t="str">
        <f t="shared" si="360"/>
        <v>Dec</v>
      </c>
      <c r="F11567" t="str">
        <f t="shared" si="361"/>
        <v>2013</v>
      </c>
    </row>
    <row r="11568" spans="1:6" x14ac:dyDescent="0.25">
      <c r="A11568" s="5" t="s">
        <v>250</v>
      </c>
      <c r="B11568" s="3" t="s">
        <v>244</v>
      </c>
      <c r="C11568" s="3" t="s">
        <v>40</v>
      </c>
      <c r="D11568" s="4">
        <v>1106097.5544610925</v>
      </c>
      <c r="E11568" t="str">
        <f t="shared" si="360"/>
        <v>Jan</v>
      </c>
      <c r="F11568" t="str">
        <f t="shared" si="361"/>
        <v>2014</v>
      </c>
    </row>
    <row r="11569" spans="1:6" x14ac:dyDescent="0.25">
      <c r="A11569" s="5" t="s">
        <v>250</v>
      </c>
      <c r="B11569" s="3" t="s">
        <v>244</v>
      </c>
      <c r="C11569" s="3" t="s">
        <v>41</v>
      </c>
      <c r="D11569" s="4">
        <v>855623.28261892614</v>
      </c>
      <c r="E11569" t="str">
        <f t="shared" si="360"/>
        <v>Feb</v>
      </c>
      <c r="F11569" t="str">
        <f t="shared" si="361"/>
        <v>2014</v>
      </c>
    </row>
    <row r="11570" spans="1:6" x14ac:dyDescent="0.25">
      <c r="A11570" s="5" t="s">
        <v>250</v>
      </c>
      <c r="B11570" s="3" t="s">
        <v>244</v>
      </c>
      <c r="C11570" s="3" t="s">
        <v>42</v>
      </c>
      <c r="D11570" s="4">
        <v>742526.54750277475</v>
      </c>
      <c r="E11570" t="str">
        <f t="shared" si="360"/>
        <v>Mar</v>
      </c>
      <c r="F11570" t="str">
        <f t="shared" si="361"/>
        <v>2014</v>
      </c>
    </row>
    <row r="11571" spans="1:6" x14ac:dyDescent="0.25">
      <c r="A11571" s="5" t="s">
        <v>250</v>
      </c>
      <c r="B11571" s="3" t="s">
        <v>244</v>
      </c>
      <c r="C11571" s="3" t="s">
        <v>43</v>
      </c>
      <c r="D11571" s="4">
        <v>676060.00529316009</v>
      </c>
      <c r="E11571" t="str">
        <f t="shared" si="360"/>
        <v>Apr</v>
      </c>
      <c r="F11571" t="str">
        <f t="shared" si="361"/>
        <v>2014</v>
      </c>
    </row>
    <row r="11572" spans="1:6" x14ac:dyDescent="0.25">
      <c r="A11572" s="5" t="s">
        <v>250</v>
      </c>
      <c r="B11572" s="3" t="s">
        <v>244</v>
      </c>
      <c r="C11572" s="3" t="s">
        <v>44</v>
      </c>
      <c r="D11572" s="4">
        <v>576182.63700094575</v>
      </c>
      <c r="E11572" t="str">
        <f t="shared" si="360"/>
        <v>May</v>
      </c>
      <c r="F11572" t="str">
        <f t="shared" si="361"/>
        <v>2014</v>
      </c>
    </row>
    <row r="11573" spans="1:6" x14ac:dyDescent="0.25">
      <c r="A11573" s="5" t="s">
        <v>250</v>
      </c>
      <c r="B11573" s="3" t="s">
        <v>244</v>
      </c>
      <c r="C11573" s="3" t="s">
        <v>45</v>
      </c>
      <c r="D11573" s="4">
        <v>295619.94153377844</v>
      </c>
      <c r="E11573" t="str">
        <f t="shared" si="360"/>
        <v>Jun</v>
      </c>
      <c r="F11573" t="str">
        <f t="shared" si="361"/>
        <v>2014</v>
      </c>
    </row>
    <row r="11574" spans="1:6" x14ac:dyDescent="0.25">
      <c r="A11574" s="5" t="s">
        <v>250</v>
      </c>
      <c r="B11574" s="3" t="s">
        <v>244</v>
      </c>
      <c r="C11574" s="3" t="s">
        <v>46</v>
      </c>
      <c r="D11574" s="4">
        <v>271823.20335581264</v>
      </c>
      <c r="E11574" t="str">
        <f t="shared" si="360"/>
        <v>Jul</v>
      </c>
      <c r="F11574" t="str">
        <f t="shared" si="361"/>
        <v>2014</v>
      </c>
    </row>
    <row r="11575" spans="1:6" x14ac:dyDescent="0.25">
      <c r="A11575" s="5" t="s">
        <v>250</v>
      </c>
      <c r="B11575" s="3" t="s">
        <v>244</v>
      </c>
      <c r="C11575" s="3" t="s">
        <v>47</v>
      </c>
      <c r="D11575" s="4">
        <v>249572.21586611477</v>
      </c>
      <c r="E11575" t="str">
        <f t="shared" si="360"/>
        <v>Aug</v>
      </c>
      <c r="F11575" t="str">
        <f t="shared" si="361"/>
        <v>2014</v>
      </c>
    </row>
    <row r="11576" spans="1:6" x14ac:dyDescent="0.25">
      <c r="A11576" s="5" t="s">
        <v>250</v>
      </c>
      <c r="B11576" s="3" t="s">
        <v>244</v>
      </c>
      <c r="C11576" s="3" t="s">
        <v>48</v>
      </c>
      <c r="D11576" s="4">
        <v>229494.27758999856</v>
      </c>
      <c r="E11576" t="str">
        <f t="shared" si="360"/>
        <v>Sep</v>
      </c>
      <c r="F11576" t="str">
        <f t="shared" si="361"/>
        <v>2014</v>
      </c>
    </row>
    <row r="11577" spans="1:6" x14ac:dyDescent="0.25">
      <c r="A11577" s="5" t="s">
        <v>250</v>
      </c>
      <c r="B11577" s="3" t="s">
        <v>244</v>
      </c>
      <c r="C11577" s="3" t="s">
        <v>49</v>
      </c>
      <c r="D11577" s="4">
        <v>210934.28324469473</v>
      </c>
      <c r="E11577" t="str">
        <f t="shared" si="360"/>
        <v>Oct</v>
      </c>
      <c r="F11577" t="str">
        <f t="shared" si="361"/>
        <v>2014</v>
      </c>
    </row>
    <row r="11578" spans="1:6" x14ac:dyDescent="0.25">
      <c r="A11578" s="5" t="s">
        <v>250</v>
      </c>
      <c r="B11578" s="3" t="s">
        <v>244</v>
      </c>
      <c r="C11578" s="3" t="s">
        <v>50</v>
      </c>
      <c r="D11578" s="4">
        <v>194924.18158291996</v>
      </c>
      <c r="E11578" t="str">
        <f t="shared" si="360"/>
        <v>Nov</v>
      </c>
      <c r="F11578" t="str">
        <f t="shared" si="361"/>
        <v>2014</v>
      </c>
    </row>
    <row r="11579" spans="1:6" x14ac:dyDescent="0.25">
      <c r="A11579" s="5" t="s">
        <v>250</v>
      </c>
      <c r="B11579" s="3" t="s">
        <v>244</v>
      </c>
      <c r="C11579" s="3" t="s">
        <v>51</v>
      </c>
      <c r="D11579" s="4">
        <v>205327.45263093302</v>
      </c>
      <c r="E11579" t="str">
        <f t="shared" si="360"/>
        <v>Dec</v>
      </c>
      <c r="F11579" t="str">
        <f t="shared" si="361"/>
        <v>2014</v>
      </c>
    </row>
    <row r="11580" spans="1:6" x14ac:dyDescent="0.25">
      <c r="A11580" s="5" t="s">
        <v>250</v>
      </c>
      <c r="B11580" s="3" t="s">
        <v>244</v>
      </c>
      <c r="C11580" s="3" t="s">
        <v>52</v>
      </c>
      <c r="D11580" s="4">
        <v>195282.45971395983</v>
      </c>
      <c r="E11580" t="str">
        <f t="shared" si="360"/>
        <v>Jan</v>
      </c>
      <c r="F11580" t="str">
        <f t="shared" si="361"/>
        <v>2015</v>
      </c>
    </row>
    <row r="11581" spans="1:6" x14ac:dyDescent="0.25">
      <c r="A11581" s="5" t="s">
        <v>250</v>
      </c>
      <c r="B11581" s="3" t="s">
        <v>244</v>
      </c>
      <c r="C11581" s="3" t="s">
        <v>53</v>
      </c>
      <c r="D11581" s="4">
        <v>185132.9904301939</v>
      </c>
      <c r="E11581" t="str">
        <f t="shared" si="360"/>
        <v>Feb</v>
      </c>
      <c r="F11581" t="str">
        <f t="shared" si="361"/>
        <v>2015</v>
      </c>
    </row>
    <row r="11582" spans="1:6" x14ac:dyDescent="0.25">
      <c r="A11582" s="5" t="s">
        <v>250</v>
      </c>
      <c r="B11582" s="3" t="s">
        <v>244</v>
      </c>
      <c r="C11582" s="3" t="s">
        <v>54</v>
      </c>
      <c r="D11582" s="4">
        <v>175486.66597107329</v>
      </c>
      <c r="E11582" t="str">
        <f t="shared" si="360"/>
        <v>Mar</v>
      </c>
      <c r="F11582" t="str">
        <f t="shared" si="361"/>
        <v>2015</v>
      </c>
    </row>
    <row r="11583" spans="1:6" x14ac:dyDescent="0.25">
      <c r="A11583" s="5" t="s">
        <v>250</v>
      </c>
      <c r="B11583" s="3" t="s">
        <v>244</v>
      </c>
      <c r="C11583" s="3" t="s">
        <v>55</v>
      </c>
      <c r="D11583" s="4">
        <v>168311.10401901914</v>
      </c>
      <c r="E11583" t="str">
        <f t="shared" si="360"/>
        <v>Apr</v>
      </c>
      <c r="F11583" t="str">
        <f t="shared" si="361"/>
        <v>2015</v>
      </c>
    </row>
    <row r="11584" spans="1:6" x14ac:dyDescent="0.25">
      <c r="A11584" s="5" t="s">
        <v>250</v>
      </c>
      <c r="B11584" s="3" t="s">
        <v>244</v>
      </c>
      <c r="C11584" s="3" t="s">
        <v>56</v>
      </c>
      <c r="D11584" s="4">
        <v>163291.72057319677</v>
      </c>
      <c r="E11584" t="str">
        <f t="shared" si="360"/>
        <v>May</v>
      </c>
      <c r="F11584" t="str">
        <f t="shared" si="361"/>
        <v>2015</v>
      </c>
    </row>
    <row r="11585" spans="1:6" x14ac:dyDescent="0.25">
      <c r="A11585" s="5" t="s">
        <v>250</v>
      </c>
      <c r="B11585" s="3" t="s">
        <v>244</v>
      </c>
      <c r="C11585" s="3" t="s">
        <v>57</v>
      </c>
      <c r="D11585" s="4">
        <v>204838.10852542403</v>
      </c>
      <c r="E11585" t="str">
        <f t="shared" si="360"/>
        <v>Jun</v>
      </c>
      <c r="F11585" t="str">
        <f t="shared" si="361"/>
        <v>2015</v>
      </c>
    </row>
    <row r="11586" spans="1:6" x14ac:dyDescent="0.25">
      <c r="A11586" s="5" t="s">
        <v>250</v>
      </c>
      <c r="B11586" s="3" t="s">
        <v>244</v>
      </c>
      <c r="C11586" s="3" t="s">
        <v>58</v>
      </c>
      <c r="D11586" s="4">
        <v>196053.00375457387</v>
      </c>
      <c r="E11586" t="str">
        <f t="shared" si="360"/>
        <v>Jul</v>
      </c>
      <c r="F11586" t="str">
        <f t="shared" si="361"/>
        <v>2015</v>
      </c>
    </row>
    <row r="11587" spans="1:6" x14ac:dyDescent="0.25">
      <c r="A11587" s="5" t="s">
        <v>250</v>
      </c>
      <c r="B11587" s="3" t="s">
        <v>244</v>
      </c>
      <c r="C11587" s="3" t="s">
        <v>59</v>
      </c>
      <c r="D11587" s="4">
        <v>192317.48116345721</v>
      </c>
      <c r="E11587" t="str">
        <f t="shared" ref="E11587:E11650" si="362">MID(C11587,1,3)</f>
        <v>Aug</v>
      </c>
      <c r="F11587" t="str">
        <f t="shared" ref="F11587:F11650" si="363">MID(C11587,5,4)</f>
        <v>2015</v>
      </c>
    </row>
    <row r="11588" spans="1:6" x14ac:dyDescent="0.25">
      <c r="A11588" s="5" t="s">
        <v>250</v>
      </c>
      <c r="B11588" s="3" t="s">
        <v>244</v>
      </c>
      <c r="C11588" s="3" t="s">
        <v>60</v>
      </c>
      <c r="D11588" s="4">
        <v>192864.57680502484</v>
      </c>
      <c r="E11588" t="str">
        <f t="shared" si="362"/>
        <v>Sep</v>
      </c>
      <c r="F11588" t="str">
        <f t="shared" si="363"/>
        <v>2015</v>
      </c>
    </row>
    <row r="11589" spans="1:6" x14ac:dyDescent="0.25">
      <c r="A11589" s="5" t="s">
        <v>250</v>
      </c>
      <c r="B11589" s="3" t="s">
        <v>244</v>
      </c>
      <c r="C11589" s="3" t="s">
        <v>61</v>
      </c>
      <c r="D11589" s="4">
        <v>187279.84778286744</v>
      </c>
      <c r="E11589" t="str">
        <f t="shared" si="362"/>
        <v>Oct</v>
      </c>
      <c r="F11589" t="str">
        <f t="shared" si="363"/>
        <v>2015</v>
      </c>
    </row>
    <row r="11590" spans="1:6" x14ac:dyDescent="0.25">
      <c r="A11590" s="5" t="s">
        <v>250</v>
      </c>
      <c r="B11590" s="3" t="s">
        <v>244</v>
      </c>
      <c r="C11590" s="3" t="s">
        <v>62</v>
      </c>
      <c r="D11590" s="4">
        <v>181083.11520808819</v>
      </c>
      <c r="E11590" t="str">
        <f t="shared" si="362"/>
        <v>Nov</v>
      </c>
      <c r="F11590" t="str">
        <f t="shared" si="363"/>
        <v>2015</v>
      </c>
    </row>
    <row r="11591" spans="1:6" x14ac:dyDescent="0.25">
      <c r="A11591" s="5" t="s">
        <v>250</v>
      </c>
      <c r="B11591" s="3" t="s">
        <v>244</v>
      </c>
      <c r="C11591" s="3" t="s">
        <v>63</v>
      </c>
      <c r="D11591" s="4">
        <v>174844.76931406235</v>
      </c>
      <c r="E11591" t="str">
        <f t="shared" si="362"/>
        <v>Dec</v>
      </c>
      <c r="F11591" t="str">
        <f t="shared" si="363"/>
        <v>2015</v>
      </c>
    </row>
    <row r="11592" spans="1:6" x14ac:dyDescent="0.25">
      <c r="A11592" s="5" t="s">
        <v>250</v>
      </c>
      <c r="B11592" s="3" t="s">
        <v>244</v>
      </c>
      <c r="C11592" s="3" t="s">
        <v>64</v>
      </c>
      <c r="D11592" s="4">
        <v>168780.20778572917</v>
      </c>
      <c r="E11592" t="str">
        <f t="shared" si="362"/>
        <v>Jan</v>
      </c>
      <c r="F11592" t="str">
        <f t="shared" si="363"/>
        <v>2016</v>
      </c>
    </row>
    <row r="11593" spans="1:6" x14ac:dyDescent="0.25">
      <c r="A11593" s="5" t="s">
        <v>250</v>
      </c>
      <c r="B11593" s="3" t="s">
        <v>244</v>
      </c>
      <c r="C11593" s="3" t="s">
        <v>65</v>
      </c>
      <c r="D11593" s="4">
        <v>163274.03155523029</v>
      </c>
      <c r="E11593" t="str">
        <f t="shared" si="362"/>
        <v>Feb</v>
      </c>
      <c r="F11593" t="str">
        <f t="shared" si="363"/>
        <v>2016</v>
      </c>
    </row>
    <row r="11594" spans="1:6" x14ac:dyDescent="0.25">
      <c r="A11594" s="5" t="s">
        <v>250</v>
      </c>
      <c r="B11594" s="3" t="s">
        <v>244</v>
      </c>
      <c r="C11594" s="3" t="s">
        <v>66</v>
      </c>
      <c r="D11594" s="4">
        <v>159281.91070210453</v>
      </c>
      <c r="E11594" t="str">
        <f t="shared" si="362"/>
        <v>Mar</v>
      </c>
      <c r="F11594" t="str">
        <f t="shared" si="363"/>
        <v>2016</v>
      </c>
    </row>
    <row r="11595" spans="1:6" x14ac:dyDescent="0.25">
      <c r="A11595" s="5" t="s">
        <v>250</v>
      </c>
      <c r="B11595" s="3" t="s">
        <v>244</v>
      </c>
      <c r="C11595" s="3" t="s">
        <v>67</v>
      </c>
      <c r="D11595" s="4">
        <v>154851.0148474178</v>
      </c>
      <c r="E11595" t="str">
        <f t="shared" si="362"/>
        <v>Apr</v>
      </c>
      <c r="F11595" t="str">
        <f t="shared" si="363"/>
        <v>2016</v>
      </c>
    </row>
    <row r="11596" spans="1:6" x14ac:dyDescent="0.25">
      <c r="A11596" s="5" t="s">
        <v>250</v>
      </c>
      <c r="B11596" s="3" t="s">
        <v>244</v>
      </c>
      <c r="C11596" s="3" t="s">
        <v>68</v>
      </c>
      <c r="D11596" s="4">
        <v>150300.42057906502</v>
      </c>
      <c r="E11596" t="str">
        <f t="shared" si="362"/>
        <v>May</v>
      </c>
      <c r="F11596" t="str">
        <f t="shared" si="363"/>
        <v>2016</v>
      </c>
    </row>
    <row r="11597" spans="1:6" x14ac:dyDescent="0.25">
      <c r="A11597" s="5" t="s">
        <v>250</v>
      </c>
      <c r="B11597" s="3" t="s">
        <v>244</v>
      </c>
      <c r="C11597" s="3" t="s">
        <v>69</v>
      </c>
      <c r="D11597" s="4">
        <v>147304.56342798169</v>
      </c>
      <c r="E11597" t="str">
        <f t="shared" si="362"/>
        <v>Jun</v>
      </c>
      <c r="F11597" t="str">
        <f t="shared" si="363"/>
        <v>2016</v>
      </c>
    </row>
    <row r="11598" spans="1:6" x14ac:dyDescent="0.25">
      <c r="A11598" s="5" t="s">
        <v>250</v>
      </c>
      <c r="B11598" s="3" t="s">
        <v>244</v>
      </c>
      <c r="C11598" s="3" t="s">
        <v>70</v>
      </c>
      <c r="D11598" s="4">
        <v>143640.44083439608</v>
      </c>
      <c r="E11598" t="str">
        <f t="shared" si="362"/>
        <v>Jul</v>
      </c>
      <c r="F11598" t="str">
        <f t="shared" si="363"/>
        <v>2016</v>
      </c>
    </row>
    <row r="11599" spans="1:6" x14ac:dyDescent="0.25">
      <c r="A11599" s="5" t="s">
        <v>250</v>
      </c>
      <c r="B11599" s="3" t="s">
        <v>244</v>
      </c>
      <c r="C11599" s="3" t="s">
        <v>71</v>
      </c>
      <c r="D11599" s="4">
        <v>140048.37009951498</v>
      </c>
      <c r="E11599" t="str">
        <f t="shared" si="362"/>
        <v>Aug</v>
      </c>
      <c r="F11599" t="str">
        <f t="shared" si="363"/>
        <v>2016</v>
      </c>
    </row>
    <row r="11600" spans="1:6" x14ac:dyDescent="0.25">
      <c r="A11600" s="5" t="s">
        <v>250</v>
      </c>
      <c r="B11600" s="3" t="s">
        <v>244</v>
      </c>
      <c r="C11600" s="3" t="s">
        <v>72</v>
      </c>
      <c r="D11600" s="4">
        <v>138901.5930863184</v>
      </c>
      <c r="E11600" t="str">
        <f t="shared" si="362"/>
        <v>Sep</v>
      </c>
      <c r="F11600" t="str">
        <f t="shared" si="363"/>
        <v>2016</v>
      </c>
    </row>
    <row r="11601" spans="1:6" x14ac:dyDescent="0.25">
      <c r="A11601" s="5" t="s">
        <v>250</v>
      </c>
      <c r="B11601" s="3" t="s">
        <v>244</v>
      </c>
      <c r="C11601" s="3" t="s">
        <v>73</v>
      </c>
      <c r="D11601" s="4">
        <v>133965.60659960634</v>
      </c>
      <c r="E11601" t="str">
        <f t="shared" si="362"/>
        <v>Oct</v>
      </c>
      <c r="F11601" t="str">
        <f t="shared" si="363"/>
        <v>2016</v>
      </c>
    </row>
    <row r="11602" spans="1:6" x14ac:dyDescent="0.25">
      <c r="A11602" s="5" t="s">
        <v>250</v>
      </c>
      <c r="B11602" s="3" t="s">
        <v>244</v>
      </c>
      <c r="C11602" s="3" t="s">
        <v>74</v>
      </c>
      <c r="D11602" s="4">
        <v>130520.6134350387</v>
      </c>
      <c r="E11602" t="str">
        <f t="shared" si="362"/>
        <v>Nov</v>
      </c>
      <c r="F11602" t="str">
        <f t="shared" si="363"/>
        <v>2016</v>
      </c>
    </row>
    <row r="11603" spans="1:6" x14ac:dyDescent="0.25">
      <c r="A11603" s="5" t="s">
        <v>250</v>
      </c>
      <c r="B11603" s="3" t="s">
        <v>244</v>
      </c>
      <c r="C11603" s="3" t="s">
        <v>75</v>
      </c>
      <c r="D11603" s="4">
        <v>126473.73940263603</v>
      </c>
      <c r="E11603" t="str">
        <f t="shared" si="362"/>
        <v>Dec</v>
      </c>
      <c r="F11603" t="str">
        <f t="shared" si="363"/>
        <v>2016</v>
      </c>
    </row>
    <row r="11604" spans="1:6" x14ac:dyDescent="0.25">
      <c r="A11604" s="5" t="s">
        <v>250</v>
      </c>
      <c r="B11604" s="3" t="s">
        <v>244</v>
      </c>
      <c r="C11604" s="3" t="s">
        <v>76</v>
      </c>
      <c r="D11604" s="4">
        <v>124054.19584372903</v>
      </c>
      <c r="E11604" t="str">
        <f t="shared" si="362"/>
        <v>Jan</v>
      </c>
      <c r="F11604" t="str">
        <f t="shared" si="363"/>
        <v>2017</v>
      </c>
    </row>
    <row r="11605" spans="1:6" x14ac:dyDescent="0.25">
      <c r="A11605" s="5" t="s">
        <v>250</v>
      </c>
      <c r="B11605" s="3" t="s">
        <v>244</v>
      </c>
      <c r="C11605" s="3" t="s">
        <v>77</v>
      </c>
      <c r="D11605" s="4">
        <v>120918.41093126383</v>
      </c>
      <c r="E11605" t="str">
        <f t="shared" si="362"/>
        <v>Feb</v>
      </c>
      <c r="F11605" t="str">
        <f t="shared" si="363"/>
        <v>2017</v>
      </c>
    </row>
    <row r="11606" spans="1:6" x14ac:dyDescent="0.25">
      <c r="A11606" s="5" t="s">
        <v>250</v>
      </c>
      <c r="B11606" s="3" t="s">
        <v>244</v>
      </c>
      <c r="C11606" s="3" t="s">
        <v>78</v>
      </c>
      <c r="D11606" s="4">
        <v>118553.73695397344</v>
      </c>
      <c r="E11606" t="str">
        <f t="shared" si="362"/>
        <v>Mar</v>
      </c>
      <c r="F11606" t="str">
        <f t="shared" si="363"/>
        <v>2017</v>
      </c>
    </row>
    <row r="11607" spans="1:6" x14ac:dyDescent="0.25">
      <c r="A11607" s="5" t="s">
        <v>250</v>
      </c>
      <c r="B11607" s="3" t="s">
        <v>244</v>
      </c>
      <c r="C11607" s="3" t="s">
        <v>79</v>
      </c>
      <c r="D11607" s="4">
        <v>116506.03277528149</v>
      </c>
      <c r="E11607" t="str">
        <f t="shared" si="362"/>
        <v>Apr</v>
      </c>
      <c r="F11607" t="str">
        <f t="shared" si="363"/>
        <v>2017</v>
      </c>
    </row>
    <row r="11608" spans="1:6" x14ac:dyDescent="0.25">
      <c r="A11608" s="5" t="s">
        <v>250</v>
      </c>
      <c r="B11608" s="3" t="s">
        <v>244</v>
      </c>
      <c r="C11608" s="3" t="s">
        <v>80</v>
      </c>
      <c r="D11608" s="4">
        <v>114720.59472779649</v>
      </c>
      <c r="E11608" t="str">
        <f t="shared" si="362"/>
        <v>May</v>
      </c>
      <c r="F11608" t="str">
        <f t="shared" si="363"/>
        <v>2017</v>
      </c>
    </row>
    <row r="11609" spans="1:6" x14ac:dyDescent="0.25">
      <c r="A11609" s="5" t="s">
        <v>250</v>
      </c>
      <c r="B11609" s="3" t="s">
        <v>244</v>
      </c>
      <c r="C11609" s="3" t="s">
        <v>81</v>
      </c>
      <c r="D11609" s="4">
        <v>111723.40200066933</v>
      </c>
      <c r="E11609" t="str">
        <f t="shared" si="362"/>
        <v>Jun</v>
      </c>
      <c r="F11609" t="str">
        <f t="shared" si="363"/>
        <v>2017</v>
      </c>
    </row>
    <row r="11610" spans="1:6" x14ac:dyDescent="0.25">
      <c r="A11610" s="5" t="s">
        <v>250</v>
      </c>
      <c r="B11610" s="3" t="s">
        <v>244</v>
      </c>
      <c r="C11610" s="3" t="s">
        <v>82</v>
      </c>
      <c r="D11610" s="4">
        <v>109494.77896962088</v>
      </c>
      <c r="E11610" t="str">
        <f t="shared" si="362"/>
        <v>Jul</v>
      </c>
      <c r="F11610" t="str">
        <f t="shared" si="363"/>
        <v>2017</v>
      </c>
    </row>
    <row r="11611" spans="1:6" x14ac:dyDescent="0.25">
      <c r="A11611" s="5" t="s">
        <v>250</v>
      </c>
      <c r="B11611" s="3" t="s">
        <v>244</v>
      </c>
      <c r="C11611" s="3" t="s">
        <v>83</v>
      </c>
      <c r="D11611" s="4">
        <v>106630.06842342461</v>
      </c>
      <c r="E11611" t="str">
        <f t="shared" si="362"/>
        <v>Aug</v>
      </c>
      <c r="F11611" t="str">
        <f t="shared" si="363"/>
        <v>2017</v>
      </c>
    </row>
    <row r="11612" spans="1:6" x14ac:dyDescent="0.25">
      <c r="A11612" s="5" t="s">
        <v>250</v>
      </c>
      <c r="B11612" s="3" t="s">
        <v>244</v>
      </c>
      <c r="C11612" s="3" t="s">
        <v>84</v>
      </c>
      <c r="D11612" s="4">
        <v>103781.94582421285</v>
      </c>
      <c r="E11612" t="str">
        <f t="shared" si="362"/>
        <v>Sep</v>
      </c>
      <c r="F11612" t="str">
        <f t="shared" si="363"/>
        <v>2017</v>
      </c>
    </row>
    <row r="11613" spans="1:6" x14ac:dyDescent="0.25">
      <c r="A11613" s="5" t="s">
        <v>250</v>
      </c>
      <c r="B11613" s="3" t="s">
        <v>244</v>
      </c>
      <c r="C11613" s="3" t="s">
        <v>85</v>
      </c>
      <c r="D11613" s="4">
        <v>102244.03151096027</v>
      </c>
      <c r="E11613" t="str">
        <f t="shared" si="362"/>
        <v>Oct</v>
      </c>
      <c r="F11613" t="str">
        <f t="shared" si="363"/>
        <v>2017</v>
      </c>
    </row>
    <row r="11614" spans="1:6" x14ac:dyDescent="0.25">
      <c r="A11614" s="5" t="s">
        <v>250</v>
      </c>
      <c r="B11614" s="3" t="s">
        <v>244</v>
      </c>
      <c r="C11614" s="3" t="s">
        <v>86</v>
      </c>
      <c r="D11614" s="4">
        <v>100051.35083689427</v>
      </c>
      <c r="E11614" t="str">
        <f t="shared" si="362"/>
        <v>Nov</v>
      </c>
      <c r="F11614" t="str">
        <f t="shared" si="363"/>
        <v>2017</v>
      </c>
    </row>
    <row r="11615" spans="1:6" x14ac:dyDescent="0.25">
      <c r="A11615" s="5" t="s">
        <v>250</v>
      </c>
      <c r="B11615" s="3" t="s">
        <v>244</v>
      </c>
      <c r="C11615" s="3" t="s">
        <v>87</v>
      </c>
      <c r="D11615" s="4">
        <v>97799.657067108026</v>
      </c>
      <c r="E11615" t="str">
        <f t="shared" si="362"/>
        <v>Dec</v>
      </c>
      <c r="F11615" t="str">
        <f t="shared" si="363"/>
        <v>2017</v>
      </c>
    </row>
    <row r="11616" spans="1:6" x14ac:dyDescent="0.25">
      <c r="A11616" s="5" t="s">
        <v>250</v>
      </c>
      <c r="B11616" s="3" t="s">
        <v>244</v>
      </c>
      <c r="C11616" s="3" t="s">
        <v>88</v>
      </c>
      <c r="D11616" s="4">
        <v>96484.749174012541</v>
      </c>
      <c r="E11616" t="str">
        <f t="shared" si="362"/>
        <v>Jan</v>
      </c>
      <c r="F11616" t="str">
        <f t="shared" si="363"/>
        <v>2018</v>
      </c>
    </row>
    <row r="11617" spans="1:6" x14ac:dyDescent="0.25">
      <c r="A11617" s="5" t="s">
        <v>250</v>
      </c>
      <c r="B11617" s="3" t="s">
        <v>244</v>
      </c>
      <c r="C11617" s="3" t="s">
        <v>89</v>
      </c>
      <c r="D11617" s="4">
        <v>94987.823840676923</v>
      </c>
      <c r="E11617" t="str">
        <f t="shared" si="362"/>
        <v>Feb</v>
      </c>
      <c r="F11617" t="str">
        <f t="shared" si="363"/>
        <v>2018</v>
      </c>
    </row>
    <row r="11618" spans="1:6" x14ac:dyDescent="0.25">
      <c r="A11618" s="5" t="s">
        <v>250</v>
      </c>
      <c r="B11618" s="3" t="s">
        <v>244</v>
      </c>
      <c r="C11618" s="3" t="s">
        <v>90</v>
      </c>
      <c r="D11618" s="4">
        <v>92954.711122726847</v>
      </c>
      <c r="E11618" t="str">
        <f t="shared" si="362"/>
        <v>Mar</v>
      </c>
      <c r="F11618" t="str">
        <f t="shared" si="363"/>
        <v>2018</v>
      </c>
    </row>
    <row r="11619" spans="1:6" x14ac:dyDescent="0.25">
      <c r="A11619" s="5" t="s">
        <v>250</v>
      </c>
      <c r="B11619" s="3" t="s">
        <v>244</v>
      </c>
      <c r="C11619" s="3" t="s">
        <v>91</v>
      </c>
      <c r="D11619" s="4">
        <v>91714.184897510393</v>
      </c>
      <c r="E11619" t="str">
        <f t="shared" si="362"/>
        <v>Apr</v>
      </c>
      <c r="F11619" t="str">
        <f t="shared" si="363"/>
        <v>2018</v>
      </c>
    </row>
    <row r="11620" spans="1:6" x14ac:dyDescent="0.25">
      <c r="A11620" s="5" t="s">
        <v>250</v>
      </c>
      <c r="B11620" s="3" t="s">
        <v>244</v>
      </c>
      <c r="C11620" s="3" t="s">
        <v>92</v>
      </c>
      <c r="D11620" s="4">
        <v>89715.076064578796</v>
      </c>
      <c r="E11620" t="str">
        <f t="shared" si="362"/>
        <v>May</v>
      </c>
      <c r="F11620" t="str">
        <f t="shared" si="363"/>
        <v>2018</v>
      </c>
    </row>
    <row r="11621" spans="1:6" x14ac:dyDescent="0.25">
      <c r="A11621" s="5" t="s">
        <v>250</v>
      </c>
      <c r="B11621" s="3" t="s">
        <v>244</v>
      </c>
      <c r="C11621" s="3" t="s">
        <v>93</v>
      </c>
      <c r="D11621" s="4">
        <v>88130.585901913277</v>
      </c>
      <c r="E11621" t="str">
        <f t="shared" si="362"/>
        <v>Jun</v>
      </c>
      <c r="F11621" t="str">
        <f t="shared" si="363"/>
        <v>2018</v>
      </c>
    </row>
    <row r="11622" spans="1:6" x14ac:dyDescent="0.25">
      <c r="A11622" s="5" t="s">
        <v>250</v>
      </c>
      <c r="B11622" s="3" t="s">
        <v>244</v>
      </c>
      <c r="C11622" s="3" t="s">
        <v>94</v>
      </c>
      <c r="D11622" s="4">
        <v>86740.520405425428</v>
      </c>
      <c r="E11622" t="str">
        <f t="shared" si="362"/>
        <v>Jul</v>
      </c>
      <c r="F11622" t="str">
        <f t="shared" si="363"/>
        <v>2018</v>
      </c>
    </row>
    <row r="11623" spans="1:6" x14ac:dyDescent="0.25">
      <c r="A11623" s="5" t="s">
        <v>250</v>
      </c>
      <c r="B11623" s="3" t="s">
        <v>244</v>
      </c>
      <c r="C11623" s="3" t="s">
        <v>95</v>
      </c>
      <c r="D11623" s="4">
        <v>85656.918222698398</v>
      </c>
      <c r="E11623" t="str">
        <f t="shared" si="362"/>
        <v>Aug</v>
      </c>
      <c r="F11623" t="str">
        <f t="shared" si="363"/>
        <v>2018</v>
      </c>
    </row>
    <row r="11624" spans="1:6" x14ac:dyDescent="0.25">
      <c r="A11624" s="5" t="s">
        <v>250</v>
      </c>
      <c r="B11624" s="3" t="s">
        <v>244</v>
      </c>
      <c r="C11624" s="3" t="s">
        <v>96</v>
      </c>
      <c r="D11624" s="4">
        <v>83663.380272816852</v>
      </c>
      <c r="E11624" t="str">
        <f t="shared" si="362"/>
        <v>Sep</v>
      </c>
      <c r="F11624" t="str">
        <f t="shared" si="363"/>
        <v>2018</v>
      </c>
    </row>
    <row r="11625" spans="1:6" x14ac:dyDescent="0.25">
      <c r="A11625" s="5" t="s">
        <v>250</v>
      </c>
      <c r="B11625" s="3" t="s">
        <v>244</v>
      </c>
      <c r="C11625" s="3" t="s">
        <v>97</v>
      </c>
      <c r="D11625" s="4">
        <v>82195.638835656369</v>
      </c>
      <c r="E11625" t="str">
        <f t="shared" si="362"/>
        <v>Oct</v>
      </c>
      <c r="F11625" t="str">
        <f t="shared" si="363"/>
        <v>2018</v>
      </c>
    </row>
    <row r="11626" spans="1:6" x14ac:dyDescent="0.25">
      <c r="A11626" s="5" t="s">
        <v>250</v>
      </c>
      <c r="B11626" s="3" t="s">
        <v>244</v>
      </c>
      <c r="C11626" s="3" t="s">
        <v>98</v>
      </c>
      <c r="D11626" s="4">
        <v>81692.062904948194</v>
      </c>
      <c r="E11626" t="str">
        <f t="shared" si="362"/>
        <v>Nov</v>
      </c>
      <c r="F11626" t="str">
        <f t="shared" si="363"/>
        <v>2018</v>
      </c>
    </row>
    <row r="11627" spans="1:6" x14ac:dyDescent="0.25">
      <c r="A11627" s="5" t="s">
        <v>250</v>
      </c>
      <c r="B11627" s="3" t="s">
        <v>244</v>
      </c>
      <c r="C11627" s="3" t="s">
        <v>99</v>
      </c>
      <c r="D11627" s="4">
        <v>80488.842457042803</v>
      </c>
      <c r="E11627" t="str">
        <f t="shared" si="362"/>
        <v>Dec</v>
      </c>
      <c r="F11627" t="str">
        <f t="shared" si="363"/>
        <v>2018</v>
      </c>
    </row>
    <row r="11628" spans="1:6" x14ac:dyDescent="0.25">
      <c r="A11628" s="5" t="s">
        <v>250</v>
      </c>
      <c r="B11628" s="3" t="s">
        <v>244</v>
      </c>
      <c r="C11628" s="3" t="s">
        <v>100</v>
      </c>
      <c r="D11628" s="4">
        <v>78543.321776161014</v>
      </c>
      <c r="E11628" t="str">
        <f t="shared" si="362"/>
        <v>Jan</v>
      </c>
      <c r="F11628" t="str">
        <f t="shared" si="363"/>
        <v>2019</v>
      </c>
    </row>
    <row r="11629" spans="1:6" x14ac:dyDescent="0.25">
      <c r="A11629" s="5" t="s">
        <v>250</v>
      </c>
      <c r="B11629" s="3" t="s">
        <v>244</v>
      </c>
      <c r="C11629" s="3" t="s">
        <v>101</v>
      </c>
      <c r="D11629" s="4">
        <v>76932.129753462606</v>
      </c>
      <c r="E11629" t="str">
        <f t="shared" si="362"/>
        <v>Feb</v>
      </c>
      <c r="F11629" t="str">
        <f t="shared" si="363"/>
        <v>2019</v>
      </c>
    </row>
    <row r="11630" spans="1:6" x14ac:dyDescent="0.25">
      <c r="A11630" s="5" t="s">
        <v>250</v>
      </c>
      <c r="B11630" s="3" t="s">
        <v>244</v>
      </c>
      <c r="C11630" s="3" t="s">
        <v>102</v>
      </c>
      <c r="D11630" s="4">
        <v>76214.160779691258</v>
      </c>
      <c r="E11630" t="str">
        <f t="shared" si="362"/>
        <v>Mar</v>
      </c>
      <c r="F11630" t="str">
        <f t="shared" si="363"/>
        <v>2019</v>
      </c>
    </row>
    <row r="11631" spans="1:6" x14ac:dyDescent="0.25">
      <c r="A11631" s="5" t="s">
        <v>250</v>
      </c>
      <c r="B11631" s="3" t="s">
        <v>244</v>
      </c>
      <c r="C11631" s="3" t="s">
        <v>103</v>
      </c>
      <c r="D11631" s="4">
        <v>75333.464580085798</v>
      </c>
      <c r="E11631" t="str">
        <f t="shared" si="362"/>
        <v>Apr</v>
      </c>
      <c r="F11631" t="str">
        <f t="shared" si="363"/>
        <v>2019</v>
      </c>
    </row>
    <row r="11632" spans="1:6" x14ac:dyDescent="0.25">
      <c r="A11632" s="5" t="s">
        <v>250</v>
      </c>
      <c r="B11632" s="3" t="s">
        <v>244</v>
      </c>
      <c r="C11632" s="3" t="s">
        <v>104</v>
      </c>
      <c r="D11632" s="4">
        <v>74026.663817845867</v>
      </c>
      <c r="E11632" t="str">
        <f t="shared" si="362"/>
        <v>May</v>
      </c>
      <c r="F11632" t="str">
        <f t="shared" si="363"/>
        <v>2019</v>
      </c>
    </row>
    <row r="11633" spans="1:6" x14ac:dyDescent="0.25">
      <c r="A11633" s="5" t="s">
        <v>250</v>
      </c>
      <c r="B11633" s="3" t="s">
        <v>244</v>
      </c>
      <c r="C11633" s="3" t="s">
        <v>105</v>
      </c>
      <c r="D11633" s="4">
        <v>72660.412382355717</v>
      </c>
      <c r="E11633" t="str">
        <f t="shared" si="362"/>
        <v>Jun</v>
      </c>
      <c r="F11633" t="str">
        <f t="shared" si="363"/>
        <v>2019</v>
      </c>
    </row>
    <row r="11634" spans="1:6" x14ac:dyDescent="0.25">
      <c r="A11634" s="5" t="s">
        <v>250</v>
      </c>
      <c r="B11634" s="3" t="s">
        <v>244</v>
      </c>
      <c r="C11634" s="3" t="s">
        <v>106</v>
      </c>
      <c r="D11634" s="4">
        <v>72036.107737281942</v>
      </c>
      <c r="E11634" t="str">
        <f t="shared" si="362"/>
        <v>Jul</v>
      </c>
      <c r="F11634" t="str">
        <f t="shared" si="363"/>
        <v>2019</v>
      </c>
    </row>
    <row r="11635" spans="1:6" x14ac:dyDescent="0.25">
      <c r="A11635" s="5" t="s">
        <v>250</v>
      </c>
      <c r="B11635" s="3" t="s">
        <v>244</v>
      </c>
      <c r="C11635" s="3" t="s">
        <v>107</v>
      </c>
      <c r="D11635" s="4">
        <v>71050.854093620088</v>
      </c>
      <c r="E11635" t="str">
        <f t="shared" si="362"/>
        <v>Aug</v>
      </c>
      <c r="F11635" t="str">
        <f t="shared" si="363"/>
        <v>2019</v>
      </c>
    </row>
    <row r="11636" spans="1:6" x14ac:dyDescent="0.25">
      <c r="A11636" s="5" t="s">
        <v>250</v>
      </c>
      <c r="B11636" s="3" t="s">
        <v>244</v>
      </c>
      <c r="C11636" s="3" t="s">
        <v>108</v>
      </c>
      <c r="D11636" s="4">
        <v>70004.361484654088</v>
      </c>
      <c r="E11636" t="str">
        <f t="shared" si="362"/>
        <v>Sep</v>
      </c>
      <c r="F11636" t="str">
        <f t="shared" si="363"/>
        <v>2019</v>
      </c>
    </row>
    <row r="11637" spans="1:6" x14ac:dyDescent="0.25">
      <c r="A11637" s="5" t="s">
        <v>250</v>
      </c>
      <c r="B11637" s="3" t="s">
        <v>244</v>
      </c>
      <c r="C11637" s="3" t="s">
        <v>109</v>
      </c>
      <c r="D11637" s="4">
        <v>68865.822768553538</v>
      </c>
      <c r="E11637" t="str">
        <f t="shared" si="362"/>
        <v>Oct</v>
      </c>
      <c r="F11637" t="str">
        <f t="shared" si="363"/>
        <v>2019</v>
      </c>
    </row>
    <row r="11638" spans="1:6" x14ac:dyDescent="0.25">
      <c r="A11638" s="5" t="s">
        <v>250</v>
      </c>
      <c r="B11638" s="3" t="s">
        <v>244</v>
      </c>
      <c r="C11638" s="3" t="s">
        <v>110</v>
      </c>
      <c r="D11638" s="4">
        <v>67906.938094267898</v>
      </c>
      <c r="E11638" t="str">
        <f t="shared" si="362"/>
        <v>Nov</v>
      </c>
      <c r="F11638" t="str">
        <f t="shared" si="363"/>
        <v>2019</v>
      </c>
    </row>
    <row r="11639" spans="1:6" x14ac:dyDescent="0.25">
      <c r="A11639" s="5" t="s">
        <v>250</v>
      </c>
      <c r="B11639" s="3" t="s">
        <v>244</v>
      </c>
      <c r="C11639" s="3" t="s">
        <v>111</v>
      </c>
      <c r="D11639" s="4">
        <v>66951.151532710224</v>
      </c>
      <c r="E11639" t="str">
        <f t="shared" si="362"/>
        <v>Dec</v>
      </c>
      <c r="F11639" t="str">
        <f t="shared" si="363"/>
        <v>2019</v>
      </c>
    </row>
    <row r="11640" spans="1:6" x14ac:dyDescent="0.25">
      <c r="A11640" s="5" t="s">
        <v>250</v>
      </c>
      <c r="B11640" s="3" t="s">
        <v>244</v>
      </c>
      <c r="C11640" s="3" t="s">
        <v>112</v>
      </c>
      <c r="D11640" s="4">
        <v>66039.073073875596</v>
      </c>
      <c r="E11640" t="str">
        <f t="shared" si="362"/>
        <v>Jan</v>
      </c>
      <c r="F11640" t="str">
        <f t="shared" si="363"/>
        <v>2020</v>
      </c>
    </row>
    <row r="11641" spans="1:6" x14ac:dyDescent="0.25">
      <c r="A11641" s="5" t="s">
        <v>250</v>
      </c>
      <c r="B11641" s="3" t="s">
        <v>244</v>
      </c>
      <c r="C11641" s="3" t="s">
        <v>113</v>
      </c>
      <c r="D11641" s="4">
        <v>65123.530753373016</v>
      </c>
      <c r="E11641" t="str">
        <f t="shared" si="362"/>
        <v>Feb</v>
      </c>
      <c r="F11641" t="str">
        <f t="shared" si="363"/>
        <v>2020</v>
      </c>
    </row>
    <row r="11642" spans="1:6" x14ac:dyDescent="0.25">
      <c r="A11642" s="5" t="s">
        <v>250</v>
      </c>
      <c r="B11642" s="3" t="s">
        <v>244</v>
      </c>
      <c r="C11642" s="3" t="s">
        <v>114</v>
      </c>
      <c r="D11642" s="4">
        <v>64251.795595054398</v>
      </c>
      <c r="E11642" t="str">
        <f t="shared" si="362"/>
        <v>Mar</v>
      </c>
      <c r="F11642" t="str">
        <f t="shared" si="363"/>
        <v>2020</v>
      </c>
    </row>
    <row r="11643" spans="1:6" x14ac:dyDescent="0.25">
      <c r="A11643" s="5" t="s">
        <v>250</v>
      </c>
      <c r="B11643" s="3" t="s">
        <v>244</v>
      </c>
      <c r="C11643" s="3" t="s">
        <v>115</v>
      </c>
      <c r="D11643" s="4">
        <v>63385.497883893418</v>
      </c>
      <c r="E11643" t="str">
        <f t="shared" si="362"/>
        <v>Apr</v>
      </c>
      <c r="F11643" t="str">
        <f t="shared" si="363"/>
        <v>2020</v>
      </c>
    </row>
    <row r="11644" spans="1:6" x14ac:dyDescent="0.25">
      <c r="A11644" s="5" t="s">
        <v>250</v>
      </c>
      <c r="B11644" s="3" t="s">
        <v>244</v>
      </c>
      <c r="C11644" s="3" t="s">
        <v>116</v>
      </c>
      <c r="D11644" s="4">
        <v>62552.501314158828</v>
      </c>
      <c r="E11644" t="str">
        <f t="shared" si="362"/>
        <v>May</v>
      </c>
      <c r="F11644" t="str">
        <f t="shared" si="363"/>
        <v>2020</v>
      </c>
    </row>
    <row r="11645" spans="1:6" x14ac:dyDescent="0.25">
      <c r="A11645" s="5" t="s">
        <v>250</v>
      </c>
      <c r="B11645" s="3" t="s">
        <v>244</v>
      </c>
      <c r="C11645" s="3" t="s">
        <v>117</v>
      </c>
      <c r="D11645" s="4">
        <v>61725.288809736136</v>
      </c>
      <c r="E11645" t="str">
        <f t="shared" si="362"/>
        <v>Jun</v>
      </c>
      <c r="F11645" t="str">
        <f t="shared" si="363"/>
        <v>2020</v>
      </c>
    </row>
    <row r="11646" spans="1:6" x14ac:dyDescent="0.25">
      <c r="A11646" s="5" t="s">
        <v>250</v>
      </c>
      <c r="B11646" s="3" t="s">
        <v>244</v>
      </c>
      <c r="C11646" s="3" t="s">
        <v>118</v>
      </c>
      <c r="D11646" s="4">
        <v>60930.030143786775</v>
      </c>
      <c r="E11646" t="str">
        <f t="shared" si="362"/>
        <v>Jul</v>
      </c>
      <c r="F11646" t="str">
        <f t="shared" si="363"/>
        <v>2020</v>
      </c>
    </row>
    <row r="11647" spans="1:6" x14ac:dyDescent="0.25">
      <c r="A11647" s="5" t="s">
        <v>250</v>
      </c>
      <c r="B11647" s="3" t="s">
        <v>244</v>
      </c>
      <c r="C11647" s="3" t="s">
        <v>119</v>
      </c>
      <c r="D11647" s="4">
        <v>60137.84283002076</v>
      </c>
      <c r="E11647" t="str">
        <f t="shared" si="362"/>
        <v>Aug</v>
      </c>
      <c r="F11647" t="str">
        <f t="shared" si="363"/>
        <v>2020</v>
      </c>
    </row>
    <row r="11648" spans="1:6" x14ac:dyDescent="0.25">
      <c r="A11648" s="5" t="s">
        <v>250</v>
      </c>
      <c r="B11648" s="3" t="s">
        <v>244</v>
      </c>
      <c r="C11648" s="3" t="s">
        <v>120</v>
      </c>
      <c r="D11648" s="4">
        <v>59377.948642142263</v>
      </c>
      <c r="E11648" t="str">
        <f t="shared" si="362"/>
        <v>Sep</v>
      </c>
      <c r="F11648" t="str">
        <f t="shared" si="363"/>
        <v>2020</v>
      </c>
    </row>
    <row r="11649" spans="1:6" x14ac:dyDescent="0.25">
      <c r="A11649" s="5" t="s">
        <v>250</v>
      </c>
      <c r="B11649" s="3" t="s">
        <v>244</v>
      </c>
      <c r="C11649" s="3" t="s">
        <v>121</v>
      </c>
      <c r="D11649" s="4">
        <v>58574.403796935818</v>
      </c>
      <c r="E11649" t="str">
        <f t="shared" si="362"/>
        <v>Oct</v>
      </c>
      <c r="F11649" t="str">
        <f t="shared" si="363"/>
        <v>2020</v>
      </c>
    </row>
    <row r="11650" spans="1:6" x14ac:dyDescent="0.25">
      <c r="A11650" s="5" t="s">
        <v>250</v>
      </c>
      <c r="B11650" s="3" t="s">
        <v>244</v>
      </c>
      <c r="C11650" s="3" t="s">
        <v>122</v>
      </c>
      <c r="D11650" s="4">
        <v>57848.040286874908</v>
      </c>
      <c r="E11650" t="str">
        <f t="shared" si="362"/>
        <v>Nov</v>
      </c>
      <c r="F11650" t="str">
        <f t="shared" si="363"/>
        <v>2020</v>
      </c>
    </row>
    <row r="11651" spans="1:6" x14ac:dyDescent="0.25">
      <c r="A11651" s="5" t="s">
        <v>250</v>
      </c>
      <c r="B11651" s="3" t="s">
        <v>244</v>
      </c>
      <c r="C11651" s="3" t="s">
        <v>123</v>
      </c>
      <c r="D11651" s="4">
        <v>57125.272097129637</v>
      </c>
      <c r="E11651" t="str">
        <f t="shared" ref="E11651:E11714" si="364">MID(C11651,1,3)</f>
        <v>Dec</v>
      </c>
      <c r="F11651" t="str">
        <f t="shared" ref="F11651:F11714" si="365">MID(C11651,5,4)</f>
        <v>2020</v>
      </c>
    </row>
    <row r="11652" spans="1:6" x14ac:dyDescent="0.25">
      <c r="A11652" s="5" t="s">
        <v>250</v>
      </c>
      <c r="B11652" s="3" t="s">
        <v>244</v>
      </c>
      <c r="C11652" s="3" t="s">
        <v>124</v>
      </c>
      <c r="D11652" s="4">
        <v>56429.527241651223</v>
      </c>
      <c r="E11652" t="str">
        <f t="shared" si="364"/>
        <v>Jan</v>
      </c>
      <c r="F11652" t="str">
        <f t="shared" si="365"/>
        <v>2021</v>
      </c>
    </row>
    <row r="11653" spans="1:6" x14ac:dyDescent="0.25">
      <c r="A11653" s="5" t="s">
        <v>250</v>
      </c>
      <c r="B11653" s="3" t="s">
        <v>244</v>
      </c>
      <c r="C11653" s="3" t="s">
        <v>125</v>
      </c>
      <c r="D11653" s="4">
        <v>55736.191047605585</v>
      </c>
      <c r="E11653" t="str">
        <f t="shared" si="364"/>
        <v>Feb</v>
      </c>
      <c r="F11653" t="str">
        <f t="shared" si="365"/>
        <v>2021</v>
      </c>
    </row>
    <row r="11654" spans="1:6" x14ac:dyDescent="0.25">
      <c r="A11654" s="5" t="s">
        <v>250</v>
      </c>
      <c r="B11654" s="3" t="s">
        <v>244</v>
      </c>
      <c r="C11654" s="3" t="s">
        <v>126</v>
      </c>
      <c r="D11654" s="4">
        <v>55065.485263994728</v>
      </c>
      <c r="E11654" t="str">
        <f t="shared" si="364"/>
        <v>Mar</v>
      </c>
      <c r="F11654" t="str">
        <f t="shared" si="365"/>
        <v>2021</v>
      </c>
    </row>
    <row r="11655" spans="1:6" x14ac:dyDescent="0.25">
      <c r="A11655" s="5" t="s">
        <v>250</v>
      </c>
      <c r="B11655" s="3" t="s">
        <v>244</v>
      </c>
      <c r="C11655" s="3" t="s">
        <v>127</v>
      </c>
      <c r="D11655" s="4">
        <v>54402.454984004551</v>
      </c>
      <c r="E11655" t="str">
        <f t="shared" si="364"/>
        <v>Apr</v>
      </c>
      <c r="F11655" t="str">
        <f t="shared" si="365"/>
        <v>2021</v>
      </c>
    </row>
    <row r="11656" spans="1:6" x14ac:dyDescent="0.25">
      <c r="A11656" s="5" t="s">
        <v>250</v>
      </c>
      <c r="B11656" s="3" t="s">
        <v>244</v>
      </c>
      <c r="C11656" s="3" t="s">
        <v>128</v>
      </c>
      <c r="D11656" s="4">
        <v>53726.670402390526</v>
      </c>
      <c r="E11656" t="str">
        <f t="shared" si="364"/>
        <v>May</v>
      </c>
      <c r="F11656" t="str">
        <f t="shared" si="365"/>
        <v>2021</v>
      </c>
    </row>
    <row r="11657" spans="1:6" x14ac:dyDescent="0.25">
      <c r="A11657" s="5" t="s">
        <v>250</v>
      </c>
      <c r="B11657" s="3" t="s">
        <v>244</v>
      </c>
      <c r="C11657" s="3" t="s">
        <v>129</v>
      </c>
      <c r="D11657" s="4">
        <v>53045.512784932325</v>
      </c>
      <c r="E11657" t="str">
        <f t="shared" si="364"/>
        <v>Jun</v>
      </c>
      <c r="F11657" t="str">
        <f t="shared" si="365"/>
        <v>2021</v>
      </c>
    </row>
    <row r="11658" spans="1:6" x14ac:dyDescent="0.25">
      <c r="A11658" s="5" t="s">
        <v>250</v>
      </c>
      <c r="B11658" s="3" t="s">
        <v>244</v>
      </c>
      <c r="C11658" s="3" t="s">
        <v>130</v>
      </c>
      <c r="D11658" s="4">
        <v>52379.195884357738</v>
      </c>
      <c r="E11658" t="str">
        <f t="shared" si="364"/>
        <v>Jul</v>
      </c>
      <c r="F11658" t="str">
        <f t="shared" si="365"/>
        <v>2021</v>
      </c>
    </row>
    <row r="11659" spans="1:6" x14ac:dyDescent="0.25">
      <c r="A11659" s="5" t="s">
        <v>250</v>
      </c>
      <c r="B11659" s="3" t="s">
        <v>244</v>
      </c>
      <c r="C11659" s="3" t="s">
        <v>131</v>
      </c>
      <c r="D11659" s="4">
        <v>48944.91129958909</v>
      </c>
      <c r="E11659" t="str">
        <f t="shared" si="364"/>
        <v>Aug</v>
      </c>
      <c r="F11659" t="str">
        <f t="shared" si="365"/>
        <v>2021</v>
      </c>
    </row>
    <row r="11660" spans="1:6" x14ac:dyDescent="0.25">
      <c r="A11660" s="5" t="s">
        <v>250</v>
      </c>
      <c r="B11660" s="3" t="s">
        <v>244</v>
      </c>
      <c r="C11660" s="3" t="s">
        <v>132</v>
      </c>
      <c r="D11660" s="4">
        <v>48401.193220766174</v>
      </c>
      <c r="E11660" t="str">
        <f t="shared" si="364"/>
        <v>Sep</v>
      </c>
      <c r="F11660" t="str">
        <f t="shared" si="365"/>
        <v>2021</v>
      </c>
    </row>
    <row r="11661" spans="1:6" x14ac:dyDescent="0.25">
      <c r="A11661" s="5" t="s">
        <v>250</v>
      </c>
      <c r="B11661" s="3" t="s">
        <v>244</v>
      </c>
      <c r="C11661" s="3" t="s">
        <v>133</v>
      </c>
      <c r="D11661" s="4">
        <v>47884.279572464526</v>
      </c>
      <c r="E11661" t="str">
        <f t="shared" si="364"/>
        <v>Oct</v>
      </c>
      <c r="F11661" t="str">
        <f t="shared" si="365"/>
        <v>2021</v>
      </c>
    </row>
    <row r="11662" spans="1:6" x14ac:dyDescent="0.25">
      <c r="A11662" s="5" t="s">
        <v>250</v>
      </c>
      <c r="B11662" s="3" t="s">
        <v>244</v>
      </c>
      <c r="C11662" s="3" t="s">
        <v>134</v>
      </c>
      <c r="D11662" s="4">
        <v>47366.090792986055</v>
      </c>
      <c r="E11662" t="str">
        <f t="shared" si="364"/>
        <v>Nov</v>
      </c>
      <c r="F11662" t="str">
        <f t="shared" si="365"/>
        <v>2021</v>
      </c>
    </row>
    <row r="11663" spans="1:6" x14ac:dyDescent="0.25">
      <c r="A11663" s="5" t="s">
        <v>250</v>
      </c>
      <c r="B11663" s="3" t="s">
        <v>244</v>
      </c>
      <c r="C11663" s="3" t="s">
        <v>135</v>
      </c>
      <c r="D11663" s="4">
        <v>46854.733409666354</v>
      </c>
      <c r="E11663" t="str">
        <f t="shared" si="364"/>
        <v>Dec</v>
      </c>
      <c r="F11663" t="str">
        <f t="shared" si="365"/>
        <v>2021</v>
      </c>
    </row>
    <row r="11664" spans="1:6" x14ac:dyDescent="0.25">
      <c r="A11664" s="5" t="s">
        <v>250</v>
      </c>
      <c r="B11664" s="3" t="s">
        <v>244</v>
      </c>
      <c r="C11664" s="3" t="s">
        <v>136</v>
      </c>
      <c r="D11664" s="4">
        <v>46336.450801096624</v>
      </c>
      <c r="E11664" t="str">
        <f t="shared" si="364"/>
        <v>Jan</v>
      </c>
      <c r="F11664" t="str">
        <f t="shared" si="365"/>
        <v>2022</v>
      </c>
    </row>
    <row r="11665" spans="1:6" x14ac:dyDescent="0.25">
      <c r="A11665" s="5" t="s">
        <v>250</v>
      </c>
      <c r="B11665" s="3" t="s">
        <v>244</v>
      </c>
      <c r="C11665" s="3" t="s">
        <v>137</v>
      </c>
      <c r="D11665" s="4">
        <v>45854.379962411374</v>
      </c>
      <c r="E11665" t="str">
        <f t="shared" si="364"/>
        <v>Feb</v>
      </c>
      <c r="F11665" t="str">
        <f t="shared" si="365"/>
        <v>2022</v>
      </c>
    </row>
    <row r="11666" spans="1:6" x14ac:dyDescent="0.25">
      <c r="A11666" s="5" t="s">
        <v>250</v>
      </c>
      <c r="B11666" s="3" t="s">
        <v>244</v>
      </c>
      <c r="C11666" s="3" t="s">
        <v>138</v>
      </c>
      <c r="D11666" s="4">
        <v>45388.810089446342</v>
      </c>
      <c r="E11666" t="str">
        <f t="shared" si="364"/>
        <v>Mar</v>
      </c>
      <c r="F11666" t="str">
        <f t="shared" si="365"/>
        <v>2022</v>
      </c>
    </row>
    <row r="11667" spans="1:6" x14ac:dyDescent="0.25">
      <c r="A11667" s="5" t="s">
        <v>250</v>
      </c>
      <c r="B11667" s="3" t="s">
        <v>244</v>
      </c>
      <c r="C11667" s="3" t="s">
        <v>139</v>
      </c>
      <c r="D11667" s="4">
        <v>44888.056968495817</v>
      </c>
      <c r="E11667" t="str">
        <f t="shared" si="364"/>
        <v>Apr</v>
      </c>
      <c r="F11667" t="str">
        <f t="shared" si="365"/>
        <v>2022</v>
      </c>
    </row>
    <row r="11668" spans="1:6" x14ac:dyDescent="0.25">
      <c r="A11668" s="5" t="s">
        <v>250</v>
      </c>
      <c r="B11668" s="3" t="s">
        <v>244</v>
      </c>
      <c r="C11668" s="3" t="s">
        <v>140</v>
      </c>
      <c r="D11668" s="4">
        <v>44436.583897787794</v>
      </c>
      <c r="E11668" t="str">
        <f t="shared" si="364"/>
        <v>May</v>
      </c>
      <c r="F11668" t="str">
        <f t="shared" si="365"/>
        <v>2022</v>
      </c>
    </row>
    <row r="11669" spans="1:6" x14ac:dyDescent="0.25">
      <c r="A11669" s="5" t="s">
        <v>250</v>
      </c>
      <c r="B11669" s="3" t="s">
        <v>244</v>
      </c>
      <c r="C11669" s="3" t="s">
        <v>141</v>
      </c>
      <c r="D11669" s="4">
        <v>43991.06047025921</v>
      </c>
      <c r="E11669" t="str">
        <f t="shared" si="364"/>
        <v>Jun</v>
      </c>
      <c r="F11669" t="str">
        <f t="shared" si="365"/>
        <v>2022</v>
      </c>
    </row>
    <row r="11670" spans="1:6" x14ac:dyDescent="0.25">
      <c r="A11670" s="5" t="s">
        <v>250</v>
      </c>
      <c r="B11670" s="3" t="s">
        <v>244</v>
      </c>
      <c r="C11670" s="3" t="s">
        <v>142</v>
      </c>
      <c r="D11670" s="4">
        <v>43073.877791114981</v>
      </c>
      <c r="E11670" t="str">
        <f t="shared" si="364"/>
        <v>Jul</v>
      </c>
      <c r="F11670" t="str">
        <f t="shared" si="365"/>
        <v>2022</v>
      </c>
    </row>
    <row r="11671" spans="1:6" x14ac:dyDescent="0.25">
      <c r="A11671" s="5" t="s">
        <v>250</v>
      </c>
      <c r="B11671" s="3" t="s">
        <v>244</v>
      </c>
      <c r="C11671" s="3" t="s">
        <v>143</v>
      </c>
      <c r="D11671" s="4">
        <v>41538.031632860962</v>
      </c>
      <c r="E11671" t="str">
        <f t="shared" si="364"/>
        <v>Aug</v>
      </c>
      <c r="F11671" t="str">
        <f t="shared" si="365"/>
        <v>2022</v>
      </c>
    </row>
    <row r="11672" spans="1:6" x14ac:dyDescent="0.25">
      <c r="A11672" s="5" t="s">
        <v>250</v>
      </c>
      <c r="B11672" s="3" t="s">
        <v>244</v>
      </c>
      <c r="C11672" s="3" t="s">
        <v>144</v>
      </c>
      <c r="D11672" s="4">
        <v>6781.5995000000003</v>
      </c>
      <c r="E11672" t="str">
        <f t="shared" si="364"/>
        <v>Sep</v>
      </c>
      <c r="F11672" t="str">
        <f t="shared" si="365"/>
        <v>2022</v>
      </c>
    </row>
    <row r="11673" spans="1:6" x14ac:dyDescent="0.25">
      <c r="A11673" s="5" t="s">
        <v>250</v>
      </c>
      <c r="B11673" s="3" t="s">
        <v>244</v>
      </c>
      <c r="C11673" s="3" t="s">
        <v>145</v>
      </c>
      <c r="D11673" s="4">
        <v>6713.0981000000002</v>
      </c>
      <c r="E11673" t="str">
        <f t="shared" si="364"/>
        <v>Oct</v>
      </c>
      <c r="F11673" t="str">
        <f t="shared" si="365"/>
        <v>2022</v>
      </c>
    </row>
    <row r="11674" spans="1:6" x14ac:dyDescent="0.25">
      <c r="A11674" s="5" t="s">
        <v>250</v>
      </c>
      <c r="B11674" s="3" t="s">
        <v>244</v>
      </c>
      <c r="C11674" s="3" t="s">
        <v>146</v>
      </c>
      <c r="D11674" s="4">
        <v>6645.2919999999995</v>
      </c>
      <c r="E11674" t="str">
        <f t="shared" si="364"/>
        <v>Nov</v>
      </c>
      <c r="F11674" t="str">
        <f t="shared" si="365"/>
        <v>2022</v>
      </c>
    </row>
    <row r="11675" spans="1:6" x14ac:dyDescent="0.25">
      <c r="A11675" s="5" t="s">
        <v>250</v>
      </c>
      <c r="B11675" s="3" t="s">
        <v>244</v>
      </c>
      <c r="C11675" s="3" t="s">
        <v>147</v>
      </c>
      <c r="D11675" s="4">
        <v>6578.1741000000002</v>
      </c>
      <c r="E11675" t="str">
        <f t="shared" si="364"/>
        <v>Dec</v>
      </c>
      <c r="F11675" t="str">
        <f t="shared" si="365"/>
        <v>2022</v>
      </c>
    </row>
    <row r="11676" spans="1:6" x14ac:dyDescent="0.25">
      <c r="A11676" s="5" t="s">
        <v>250</v>
      </c>
      <c r="B11676" s="3" t="s">
        <v>244</v>
      </c>
      <c r="C11676" s="3" t="s">
        <v>148</v>
      </c>
      <c r="D11676" s="4">
        <v>6511.7371000000003</v>
      </c>
      <c r="E11676" t="str">
        <f t="shared" si="364"/>
        <v>Jan</v>
      </c>
      <c r="F11676" t="str">
        <f t="shared" si="365"/>
        <v>2023</v>
      </c>
    </row>
    <row r="11677" spans="1:6" x14ac:dyDescent="0.25">
      <c r="A11677" s="5" t="s">
        <v>250</v>
      </c>
      <c r="B11677" s="3" t="s">
        <v>244</v>
      </c>
      <c r="C11677" s="3" t="s">
        <v>149</v>
      </c>
      <c r="D11677" s="4">
        <v>6445.9744999999994</v>
      </c>
      <c r="E11677" t="str">
        <f t="shared" si="364"/>
        <v>Feb</v>
      </c>
      <c r="F11677" t="str">
        <f t="shared" si="365"/>
        <v>2023</v>
      </c>
    </row>
    <row r="11678" spans="1:6" x14ac:dyDescent="0.25">
      <c r="A11678" s="5" t="s">
        <v>250</v>
      </c>
      <c r="B11678" s="3" t="s">
        <v>244</v>
      </c>
      <c r="C11678" s="3" t="s">
        <v>150</v>
      </c>
      <c r="D11678" s="4">
        <v>6380.8791999999994</v>
      </c>
      <c r="E11678" t="str">
        <f t="shared" si="364"/>
        <v>Mar</v>
      </c>
      <c r="F11678" t="str">
        <f t="shared" si="365"/>
        <v>2023</v>
      </c>
    </row>
    <row r="11679" spans="1:6" x14ac:dyDescent="0.25">
      <c r="A11679" s="5" t="s">
        <v>250</v>
      </c>
      <c r="B11679" s="3" t="s">
        <v>244</v>
      </c>
      <c r="C11679" s="3" t="s">
        <v>151</v>
      </c>
      <c r="D11679" s="4">
        <v>6316.4443000000001</v>
      </c>
      <c r="E11679" t="str">
        <f t="shared" si="364"/>
        <v>Apr</v>
      </c>
      <c r="F11679" t="str">
        <f t="shared" si="365"/>
        <v>2023</v>
      </c>
    </row>
    <row r="11680" spans="1:6" x14ac:dyDescent="0.25">
      <c r="A11680" s="5" t="s">
        <v>250</v>
      </c>
      <c r="B11680" s="3" t="s">
        <v>244</v>
      </c>
      <c r="C11680" s="3" t="s">
        <v>152</v>
      </c>
      <c r="D11680" s="4">
        <v>6252.6632</v>
      </c>
      <c r="E11680" t="str">
        <f t="shared" si="364"/>
        <v>May</v>
      </c>
      <c r="F11680" t="str">
        <f t="shared" si="365"/>
        <v>2023</v>
      </c>
    </row>
    <row r="11681" spans="1:6" x14ac:dyDescent="0.25">
      <c r="A11681" s="5" t="s">
        <v>250</v>
      </c>
      <c r="B11681" s="3" t="s">
        <v>244</v>
      </c>
      <c r="C11681" s="3" t="s">
        <v>153</v>
      </c>
      <c r="D11681" s="4">
        <v>6189.5293000000001</v>
      </c>
      <c r="E11681" t="str">
        <f t="shared" si="364"/>
        <v>Jun</v>
      </c>
      <c r="F11681" t="str">
        <f t="shared" si="365"/>
        <v>2023</v>
      </c>
    </row>
    <row r="11682" spans="1:6" x14ac:dyDescent="0.25">
      <c r="A11682" s="5" t="s">
        <v>250</v>
      </c>
      <c r="B11682" s="3" t="s">
        <v>244</v>
      </c>
      <c r="C11682" s="3" t="s">
        <v>154</v>
      </c>
      <c r="D11682" s="4">
        <v>6127.0357999999997</v>
      </c>
      <c r="E11682" t="str">
        <f t="shared" si="364"/>
        <v>Jul</v>
      </c>
      <c r="F11682" t="str">
        <f t="shared" si="365"/>
        <v>2023</v>
      </c>
    </row>
    <row r="11683" spans="1:6" x14ac:dyDescent="0.25">
      <c r="A11683" s="5" t="s">
        <v>250</v>
      </c>
      <c r="B11683" s="3" t="s">
        <v>244</v>
      </c>
      <c r="C11683" s="3" t="s">
        <v>155</v>
      </c>
      <c r="D11683" s="4">
        <v>6065.1759000000002</v>
      </c>
      <c r="E11683" t="str">
        <f t="shared" si="364"/>
        <v>Aug</v>
      </c>
      <c r="F11683" t="str">
        <f t="shared" si="365"/>
        <v>2023</v>
      </c>
    </row>
    <row r="11684" spans="1:6" x14ac:dyDescent="0.25">
      <c r="A11684" s="5" t="s">
        <v>250</v>
      </c>
      <c r="B11684" s="3" t="s">
        <v>244</v>
      </c>
      <c r="C11684" s="3" t="s">
        <v>156</v>
      </c>
      <c r="D11684" s="4">
        <v>6003.9438</v>
      </c>
      <c r="E11684" t="str">
        <f t="shared" si="364"/>
        <v>Sep</v>
      </c>
      <c r="F11684" t="str">
        <f t="shared" si="365"/>
        <v>2023</v>
      </c>
    </row>
    <row r="11685" spans="1:6" x14ac:dyDescent="0.25">
      <c r="A11685" s="5" t="s">
        <v>250</v>
      </c>
      <c r="B11685" s="3" t="s">
        <v>244</v>
      </c>
      <c r="C11685" s="3" t="s">
        <v>157</v>
      </c>
      <c r="D11685" s="4">
        <v>5943.3324000000002</v>
      </c>
      <c r="E11685" t="str">
        <f t="shared" si="364"/>
        <v>Oct</v>
      </c>
      <c r="F11685" t="str">
        <f t="shared" si="365"/>
        <v>2023</v>
      </c>
    </row>
    <row r="11686" spans="1:6" x14ac:dyDescent="0.25">
      <c r="A11686" s="5" t="s">
        <v>250</v>
      </c>
      <c r="B11686" s="3" t="s">
        <v>244</v>
      </c>
      <c r="C11686" s="3" t="s">
        <v>158</v>
      </c>
      <c r="D11686" s="4">
        <v>5883.3360000000002</v>
      </c>
      <c r="E11686" t="str">
        <f t="shared" si="364"/>
        <v>Nov</v>
      </c>
      <c r="F11686" t="str">
        <f t="shared" si="365"/>
        <v>2023</v>
      </c>
    </row>
    <row r="11687" spans="1:6" x14ac:dyDescent="0.25">
      <c r="A11687" s="5" t="s">
        <v>250</v>
      </c>
      <c r="B11687" s="3" t="s">
        <v>244</v>
      </c>
      <c r="C11687" s="3" t="s">
        <v>159</v>
      </c>
      <c r="D11687" s="4">
        <v>5823.9479000000001</v>
      </c>
      <c r="E11687" t="str">
        <f t="shared" si="364"/>
        <v>Dec</v>
      </c>
      <c r="F11687" t="str">
        <f t="shared" si="365"/>
        <v>2023</v>
      </c>
    </row>
    <row r="11688" spans="1:6" x14ac:dyDescent="0.25">
      <c r="A11688" s="5" t="s">
        <v>250</v>
      </c>
      <c r="B11688" s="3" t="s">
        <v>244</v>
      </c>
      <c r="C11688" s="3" t="s">
        <v>160</v>
      </c>
      <c r="D11688" s="4">
        <v>5765.1620000000003</v>
      </c>
      <c r="E11688" t="str">
        <f t="shared" si="364"/>
        <v>Jan</v>
      </c>
      <c r="F11688" t="str">
        <f t="shared" si="365"/>
        <v>2024</v>
      </c>
    </row>
    <row r="11689" spans="1:6" x14ac:dyDescent="0.25">
      <c r="A11689" s="5" t="s">
        <v>250</v>
      </c>
      <c r="B11689" s="3" t="s">
        <v>244</v>
      </c>
      <c r="C11689" s="3" t="s">
        <v>161</v>
      </c>
      <c r="D11689" s="4">
        <v>5706.9721000000009</v>
      </c>
      <c r="E11689" t="str">
        <f t="shared" si="364"/>
        <v>Feb</v>
      </c>
      <c r="F11689" t="str">
        <f t="shared" si="365"/>
        <v>2024</v>
      </c>
    </row>
    <row r="11690" spans="1:6" x14ac:dyDescent="0.25">
      <c r="A11690" s="5" t="s">
        <v>250</v>
      </c>
      <c r="B11690" s="3" t="s">
        <v>244</v>
      </c>
      <c r="C11690" s="3" t="s">
        <v>162</v>
      </c>
      <c r="D11690" s="4">
        <v>5649.3723</v>
      </c>
      <c r="E11690" t="str">
        <f t="shared" si="364"/>
        <v>Mar</v>
      </c>
      <c r="F11690" t="str">
        <f t="shared" si="365"/>
        <v>2024</v>
      </c>
    </row>
    <row r="11691" spans="1:6" x14ac:dyDescent="0.25">
      <c r="A11691" s="5" t="s">
        <v>250</v>
      </c>
      <c r="B11691" s="3" t="s">
        <v>244</v>
      </c>
      <c r="C11691" s="3" t="s">
        <v>163</v>
      </c>
      <c r="D11691" s="4">
        <v>5592.3562999999995</v>
      </c>
      <c r="E11691" t="str">
        <f t="shared" si="364"/>
        <v>Apr</v>
      </c>
      <c r="F11691" t="str">
        <f t="shared" si="365"/>
        <v>2024</v>
      </c>
    </row>
    <row r="11692" spans="1:6" x14ac:dyDescent="0.25">
      <c r="A11692" s="5" t="s">
        <v>250</v>
      </c>
      <c r="B11692" s="3" t="s">
        <v>244</v>
      </c>
      <c r="C11692" s="3" t="s">
        <v>164</v>
      </c>
      <c r="D11692" s="4">
        <v>5535.9183999999996</v>
      </c>
      <c r="E11692" t="str">
        <f t="shared" si="364"/>
        <v>May</v>
      </c>
      <c r="F11692" t="str">
        <f t="shared" si="365"/>
        <v>2024</v>
      </c>
    </row>
    <row r="11693" spans="1:6" x14ac:dyDescent="0.25">
      <c r="A11693" s="5" t="s">
        <v>250</v>
      </c>
      <c r="B11693" s="3" t="s">
        <v>244</v>
      </c>
      <c r="C11693" s="3" t="s">
        <v>165</v>
      </c>
      <c r="D11693" s="4">
        <v>5480.0524999999998</v>
      </c>
      <c r="E11693" t="str">
        <f t="shared" si="364"/>
        <v>Jun</v>
      </c>
      <c r="F11693" t="str">
        <f t="shared" si="365"/>
        <v>2024</v>
      </c>
    </row>
    <row r="11694" spans="1:6" x14ac:dyDescent="0.25">
      <c r="A11694" s="5" t="s">
        <v>250</v>
      </c>
      <c r="B11694" s="3" t="s">
        <v>244</v>
      </c>
      <c r="C11694" s="3" t="s">
        <v>166</v>
      </c>
      <c r="D11694" s="4">
        <v>5424.7530000000006</v>
      </c>
      <c r="E11694" t="str">
        <f t="shared" si="364"/>
        <v>Jul</v>
      </c>
      <c r="F11694" t="str">
        <f t="shared" si="365"/>
        <v>2024</v>
      </c>
    </row>
    <row r="11695" spans="1:6" x14ac:dyDescent="0.25">
      <c r="A11695" s="5" t="s">
        <v>250</v>
      </c>
      <c r="B11695" s="3" t="s">
        <v>244</v>
      </c>
      <c r="C11695" s="3" t="s">
        <v>167</v>
      </c>
      <c r="D11695" s="4">
        <v>5370.0139000000008</v>
      </c>
      <c r="E11695" t="str">
        <f t="shared" si="364"/>
        <v>Aug</v>
      </c>
      <c r="F11695" t="str">
        <f t="shared" si="365"/>
        <v>2024</v>
      </c>
    </row>
    <row r="11696" spans="1:6" x14ac:dyDescent="0.25">
      <c r="A11696" s="5" t="s">
        <v>250</v>
      </c>
      <c r="B11696" s="3" t="s">
        <v>244</v>
      </c>
      <c r="C11696" s="3" t="s">
        <v>168</v>
      </c>
      <c r="D11696" s="4">
        <v>5315.8294999999998</v>
      </c>
      <c r="E11696" t="str">
        <f t="shared" si="364"/>
        <v>Sep</v>
      </c>
      <c r="F11696" t="str">
        <f t="shared" si="365"/>
        <v>2024</v>
      </c>
    </row>
    <row r="11697" spans="1:6" x14ac:dyDescent="0.25">
      <c r="A11697" s="5" t="s">
        <v>250</v>
      </c>
      <c r="B11697" s="3" t="s">
        <v>244</v>
      </c>
      <c r="C11697" s="3" t="s">
        <v>169</v>
      </c>
      <c r="D11697" s="4">
        <v>5262.1944000000003</v>
      </c>
      <c r="E11697" t="str">
        <f t="shared" si="364"/>
        <v>Oct</v>
      </c>
      <c r="F11697" t="str">
        <f t="shared" si="365"/>
        <v>2024</v>
      </c>
    </row>
    <row r="11698" spans="1:6" x14ac:dyDescent="0.25">
      <c r="A11698" s="5" t="s">
        <v>250</v>
      </c>
      <c r="B11698" s="3" t="s">
        <v>244</v>
      </c>
      <c r="C11698" s="3" t="s">
        <v>170</v>
      </c>
      <c r="D11698" s="4">
        <v>5209.1025</v>
      </c>
      <c r="E11698" t="str">
        <f t="shared" si="364"/>
        <v>Nov</v>
      </c>
      <c r="F11698" t="str">
        <f t="shared" si="365"/>
        <v>2024</v>
      </c>
    </row>
    <row r="11699" spans="1:6" x14ac:dyDescent="0.25">
      <c r="A11699" s="5" t="s">
        <v>250</v>
      </c>
      <c r="B11699" s="3" t="s">
        <v>244</v>
      </c>
      <c r="C11699" s="3" t="s">
        <v>171</v>
      </c>
      <c r="D11699" s="4">
        <v>5156.5488000000005</v>
      </c>
      <c r="E11699" t="str">
        <f t="shared" si="364"/>
        <v>Dec</v>
      </c>
      <c r="F11699" t="str">
        <f t="shared" si="365"/>
        <v>2024</v>
      </c>
    </row>
    <row r="11700" spans="1:6" x14ac:dyDescent="0.25">
      <c r="A11700" s="5" t="s">
        <v>250</v>
      </c>
      <c r="B11700" s="3" t="s">
        <v>244</v>
      </c>
      <c r="C11700" s="3" t="s">
        <v>172</v>
      </c>
      <c r="D11700" s="4">
        <v>5104.5277000000006</v>
      </c>
      <c r="E11700" t="str">
        <f t="shared" si="364"/>
        <v>Jan</v>
      </c>
      <c r="F11700" t="str">
        <f t="shared" si="365"/>
        <v>2025</v>
      </c>
    </row>
    <row r="11701" spans="1:6" x14ac:dyDescent="0.25">
      <c r="A11701" s="5" t="s">
        <v>250</v>
      </c>
      <c r="B11701" s="3" t="s">
        <v>244</v>
      </c>
      <c r="C11701" s="3" t="s">
        <v>173</v>
      </c>
      <c r="D11701" s="4">
        <v>5053.0334000000003</v>
      </c>
      <c r="E11701" t="str">
        <f t="shared" si="364"/>
        <v>Feb</v>
      </c>
      <c r="F11701" t="str">
        <f t="shared" si="365"/>
        <v>2025</v>
      </c>
    </row>
    <row r="11702" spans="1:6" x14ac:dyDescent="0.25">
      <c r="A11702" s="5" t="s">
        <v>250</v>
      </c>
      <c r="B11702" s="3" t="s">
        <v>244</v>
      </c>
      <c r="C11702" s="3" t="s">
        <v>174</v>
      </c>
      <c r="D11702" s="4">
        <v>5002.0607</v>
      </c>
      <c r="E11702" t="str">
        <f t="shared" si="364"/>
        <v>Mar</v>
      </c>
      <c r="F11702" t="str">
        <f t="shared" si="365"/>
        <v>2025</v>
      </c>
    </row>
    <row r="11703" spans="1:6" x14ac:dyDescent="0.25">
      <c r="A11703" s="5" t="s">
        <v>250</v>
      </c>
      <c r="B11703" s="3" t="s">
        <v>244</v>
      </c>
      <c r="C11703" s="3" t="s">
        <v>175</v>
      </c>
      <c r="D11703" s="4">
        <v>4951.6046000000006</v>
      </c>
      <c r="E11703" t="str">
        <f t="shared" si="364"/>
        <v>Apr</v>
      </c>
      <c r="F11703" t="str">
        <f t="shared" si="365"/>
        <v>2025</v>
      </c>
    </row>
    <row r="11704" spans="1:6" x14ac:dyDescent="0.25">
      <c r="A11704" s="5" t="s">
        <v>250</v>
      </c>
      <c r="B11704" s="3" t="s">
        <v>244</v>
      </c>
      <c r="C11704" s="3" t="s">
        <v>176</v>
      </c>
      <c r="D11704" s="4">
        <v>4901.6594999999998</v>
      </c>
      <c r="E11704" t="str">
        <f t="shared" si="364"/>
        <v>May</v>
      </c>
      <c r="F11704" t="str">
        <f t="shared" si="365"/>
        <v>2025</v>
      </c>
    </row>
    <row r="11705" spans="1:6" x14ac:dyDescent="0.25">
      <c r="A11705" s="5" t="s">
        <v>250</v>
      </c>
      <c r="B11705" s="3" t="s">
        <v>244</v>
      </c>
      <c r="C11705" s="3" t="s">
        <v>177</v>
      </c>
      <c r="D11705" s="4">
        <v>4852.2201999999997</v>
      </c>
      <c r="E11705" t="str">
        <f t="shared" si="364"/>
        <v>Jun</v>
      </c>
      <c r="F11705" t="str">
        <f t="shared" si="365"/>
        <v>2025</v>
      </c>
    </row>
    <row r="11706" spans="1:6" x14ac:dyDescent="0.25">
      <c r="A11706" s="5" t="s">
        <v>250</v>
      </c>
      <c r="B11706" s="3" t="s">
        <v>244</v>
      </c>
      <c r="C11706" s="3" t="s">
        <v>178</v>
      </c>
      <c r="D11706" s="4">
        <v>4803.2817999999997</v>
      </c>
      <c r="E11706" t="str">
        <f t="shared" si="364"/>
        <v>Jul</v>
      </c>
      <c r="F11706" t="str">
        <f t="shared" si="365"/>
        <v>2025</v>
      </c>
    </row>
    <row r="11707" spans="1:6" x14ac:dyDescent="0.25">
      <c r="A11707" s="5" t="s">
        <v>250</v>
      </c>
      <c r="B11707" s="3" t="s">
        <v>244</v>
      </c>
      <c r="C11707" s="3" t="s">
        <v>179</v>
      </c>
      <c r="D11707" s="4">
        <v>4754.8388999999997</v>
      </c>
      <c r="E11707" t="str">
        <f t="shared" si="364"/>
        <v>Aug</v>
      </c>
      <c r="F11707" t="str">
        <f t="shared" si="365"/>
        <v>2025</v>
      </c>
    </row>
    <row r="11708" spans="1:6" x14ac:dyDescent="0.25">
      <c r="A11708" s="5" t="s">
        <v>250</v>
      </c>
      <c r="B11708" s="3" t="s">
        <v>244</v>
      </c>
      <c r="C11708" s="3" t="s">
        <v>180</v>
      </c>
      <c r="D11708" s="4">
        <v>4706.8867</v>
      </c>
      <c r="E11708" t="str">
        <f t="shared" si="364"/>
        <v>Sep</v>
      </c>
      <c r="F11708" t="str">
        <f t="shared" si="365"/>
        <v>2025</v>
      </c>
    </row>
    <row r="11709" spans="1:6" x14ac:dyDescent="0.25">
      <c r="A11709" s="5" t="s">
        <v>250</v>
      </c>
      <c r="B11709" s="3" t="s">
        <v>244</v>
      </c>
      <c r="C11709" s="3" t="s">
        <v>181</v>
      </c>
      <c r="D11709" s="4">
        <v>4659.42</v>
      </c>
      <c r="E11709" t="str">
        <f t="shared" si="364"/>
        <v>Oct</v>
      </c>
      <c r="F11709" t="str">
        <f t="shared" si="365"/>
        <v>2025</v>
      </c>
    </row>
    <row r="11710" spans="1:6" x14ac:dyDescent="0.25">
      <c r="A11710" s="5" t="s">
        <v>250</v>
      </c>
      <c r="B11710" s="3" t="s">
        <v>244</v>
      </c>
      <c r="C11710" s="3" t="s">
        <v>182</v>
      </c>
      <c r="D11710" s="4">
        <v>4612.4340000000002</v>
      </c>
      <c r="E11710" t="str">
        <f t="shared" si="364"/>
        <v>Nov</v>
      </c>
      <c r="F11710" t="str">
        <f t="shared" si="365"/>
        <v>2025</v>
      </c>
    </row>
    <row r="11711" spans="1:6" x14ac:dyDescent="0.25">
      <c r="A11711" s="5" t="s">
        <v>250</v>
      </c>
      <c r="B11711" s="3" t="s">
        <v>244</v>
      </c>
      <c r="C11711" s="3" t="s">
        <v>183</v>
      </c>
      <c r="D11711" s="4">
        <v>4565.9236999999994</v>
      </c>
      <c r="E11711" t="str">
        <f t="shared" si="364"/>
        <v>Dec</v>
      </c>
      <c r="F11711" t="str">
        <f t="shared" si="365"/>
        <v>2025</v>
      </c>
    </row>
    <row r="11712" spans="1:6" x14ac:dyDescent="0.25">
      <c r="A11712" s="5" t="s">
        <v>250</v>
      </c>
      <c r="B11712" s="3" t="s">
        <v>244</v>
      </c>
      <c r="C11712" s="3" t="s">
        <v>184</v>
      </c>
      <c r="D11712" s="4">
        <v>4519.8842999999997</v>
      </c>
      <c r="E11712" t="str">
        <f t="shared" si="364"/>
        <v>Jan</v>
      </c>
      <c r="F11712" t="str">
        <f t="shared" si="365"/>
        <v>2026</v>
      </c>
    </row>
    <row r="11713" spans="1:6" x14ac:dyDescent="0.25">
      <c r="A11713" s="5" t="s">
        <v>250</v>
      </c>
      <c r="B11713" s="3" t="s">
        <v>244</v>
      </c>
      <c r="C11713" s="3" t="s">
        <v>185</v>
      </c>
      <c r="D11713" s="4">
        <v>4474.3108000000002</v>
      </c>
      <c r="E11713" t="str">
        <f t="shared" si="364"/>
        <v>Feb</v>
      </c>
      <c r="F11713" t="str">
        <f t="shared" si="365"/>
        <v>2026</v>
      </c>
    </row>
    <row r="11714" spans="1:6" x14ac:dyDescent="0.25">
      <c r="A11714" s="5" t="s">
        <v>250</v>
      </c>
      <c r="B11714" s="3" t="s">
        <v>244</v>
      </c>
      <c r="C11714" s="3" t="s">
        <v>186</v>
      </c>
      <c r="D11714" s="4">
        <v>4429.1988000000001</v>
      </c>
      <c r="E11714" t="str">
        <f t="shared" si="364"/>
        <v>Mar</v>
      </c>
      <c r="F11714" t="str">
        <f t="shared" si="365"/>
        <v>2026</v>
      </c>
    </row>
    <row r="11715" spans="1:6" x14ac:dyDescent="0.25">
      <c r="A11715" s="5" t="s">
        <v>250</v>
      </c>
      <c r="B11715" s="3" t="s">
        <v>244</v>
      </c>
      <c r="C11715" s="3" t="s">
        <v>187</v>
      </c>
      <c r="D11715" s="4">
        <v>4384.5436</v>
      </c>
      <c r="E11715" t="str">
        <f t="shared" ref="E11715:E11778" si="366">MID(C11715,1,3)</f>
        <v>Apr</v>
      </c>
      <c r="F11715" t="str">
        <f t="shared" ref="F11715:F11778" si="367">MID(C11715,5,4)</f>
        <v>2026</v>
      </c>
    </row>
    <row r="11716" spans="1:6" x14ac:dyDescent="0.25">
      <c r="A11716" s="5" t="s">
        <v>250</v>
      </c>
      <c r="B11716" s="3" t="s">
        <v>244</v>
      </c>
      <c r="C11716" s="3" t="s">
        <v>189</v>
      </c>
      <c r="D11716" s="4">
        <v>4340.3402000000006</v>
      </c>
      <c r="E11716" t="str">
        <f t="shared" si="366"/>
        <v>May</v>
      </c>
      <c r="F11716" t="str">
        <f t="shared" si="367"/>
        <v>2026</v>
      </c>
    </row>
    <row r="11717" spans="1:6" x14ac:dyDescent="0.25">
      <c r="A11717" s="5" t="s">
        <v>250</v>
      </c>
      <c r="B11717" s="3" t="s">
        <v>244</v>
      </c>
      <c r="C11717" s="3" t="s">
        <v>191</v>
      </c>
      <c r="D11717" s="4">
        <v>4296.5842999999995</v>
      </c>
      <c r="E11717" t="str">
        <f t="shared" si="366"/>
        <v>Jun</v>
      </c>
      <c r="F11717" t="str">
        <f t="shared" si="367"/>
        <v>2026</v>
      </c>
    </row>
    <row r="11718" spans="1:6" x14ac:dyDescent="0.25">
      <c r="A11718" s="5" t="s">
        <v>250</v>
      </c>
      <c r="B11718" s="3" t="s">
        <v>244</v>
      </c>
      <c r="C11718" s="3" t="s">
        <v>192</v>
      </c>
      <c r="D11718" s="4">
        <v>4253.2713000000003</v>
      </c>
      <c r="E11718" t="str">
        <f t="shared" si="366"/>
        <v>Jul</v>
      </c>
      <c r="F11718" t="str">
        <f t="shared" si="367"/>
        <v>2026</v>
      </c>
    </row>
    <row r="11719" spans="1:6" x14ac:dyDescent="0.25">
      <c r="A11719" s="5" t="s">
        <v>250</v>
      </c>
      <c r="B11719" s="3" t="s">
        <v>244</v>
      </c>
      <c r="C11719" s="3" t="s">
        <v>193</v>
      </c>
      <c r="D11719" s="4">
        <v>4210.3964999999998</v>
      </c>
      <c r="E11719" t="str">
        <f t="shared" si="366"/>
        <v>Aug</v>
      </c>
      <c r="F11719" t="str">
        <f t="shared" si="367"/>
        <v>2026</v>
      </c>
    </row>
    <row r="11720" spans="1:6" x14ac:dyDescent="0.25">
      <c r="A11720" s="5" t="s">
        <v>250</v>
      </c>
      <c r="B11720" s="3" t="s">
        <v>244</v>
      </c>
      <c r="C11720" s="3" t="s">
        <v>194</v>
      </c>
      <c r="D11720" s="4">
        <v>4167.9555999999993</v>
      </c>
      <c r="E11720" t="str">
        <f t="shared" si="366"/>
        <v>Sep</v>
      </c>
      <c r="F11720" t="str">
        <f t="shared" si="367"/>
        <v>2026</v>
      </c>
    </row>
    <row r="11721" spans="1:6" x14ac:dyDescent="0.25">
      <c r="A11721" s="5" t="s">
        <v>250</v>
      </c>
      <c r="B11721" s="3" t="s">
        <v>244</v>
      </c>
      <c r="C11721" s="3" t="s">
        <v>195</v>
      </c>
      <c r="D11721" s="4">
        <v>4125.9441999999999</v>
      </c>
      <c r="E11721" t="str">
        <f t="shared" si="366"/>
        <v>Oct</v>
      </c>
      <c r="F11721" t="str">
        <f t="shared" si="367"/>
        <v>2026</v>
      </c>
    </row>
    <row r="11722" spans="1:6" x14ac:dyDescent="0.25">
      <c r="A11722" s="5" t="s">
        <v>250</v>
      </c>
      <c r="B11722" s="3" t="s">
        <v>244</v>
      </c>
      <c r="C11722" s="3" t="s">
        <v>196</v>
      </c>
      <c r="D11722" s="4">
        <v>4084.3579999999997</v>
      </c>
      <c r="E11722" t="str">
        <f t="shared" si="366"/>
        <v>Nov</v>
      </c>
      <c r="F11722" t="str">
        <f t="shared" si="367"/>
        <v>2026</v>
      </c>
    </row>
    <row r="11723" spans="1:6" x14ac:dyDescent="0.25">
      <c r="A11723" s="5" t="s">
        <v>250</v>
      </c>
      <c r="B11723" s="3" t="s">
        <v>244</v>
      </c>
      <c r="C11723" s="3" t="s">
        <v>197</v>
      </c>
      <c r="D11723" s="4">
        <v>4043.1922999999997</v>
      </c>
      <c r="E11723" t="str">
        <f t="shared" si="366"/>
        <v>Dec</v>
      </c>
      <c r="F11723" t="str">
        <f t="shared" si="367"/>
        <v>2026</v>
      </c>
    </row>
    <row r="11724" spans="1:6" x14ac:dyDescent="0.25">
      <c r="A11724" s="5" t="s">
        <v>250</v>
      </c>
      <c r="B11724" s="3" t="s">
        <v>244</v>
      </c>
      <c r="C11724" s="3" t="s">
        <v>198</v>
      </c>
      <c r="D11724" s="4">
        <v>4002.4434000000001</v>
      </c>
      <c r="E11724" t="str">
        <f t="shared" si="366"/>
        <v>Jan</v>
      </c>
      <c r="F11724" t="str">
        <f t="shared" si="367"/>
        <v>2027</v>
      </c>
    </row>
    <row r="11725" spans="1:6" x14ac:dyDescent="0.25">
      <c r="A11725" s="5" t="s">
        <v>250</v>
      </c>
      <c r="B11725" s="3" t="s">
        <v>244</v>
      </c>
      <c r="C11725" s="3" t="s">
        <v>199</v>
      </c>
      <c r="D11725" s="4">
        <v>3962.1064999999999</v>
      </c>
      <c r="E11725" t="str">
        <f t="shared" si="366"/>
        <v>Feb</v>
      </c>
      <c r="F11725" t="str">
        <f t="shared" si="367"/>
        <v>2027</v>
      </c>
    </row>
    <row r="11726" spans="1:6" x14ac:dyDescent="0.25">
      <c r="A11726" s="5" t="s">
        <v>250</v>
      </c>
      <c r="B11726" s="3" t="s">
        <v>244</v>
      </c>
      <c r="C11726" s="3" t="s">
        <v>200</v>
      </c>
      <c r="D11726" s="4">
        <v>3922.1778000000004</v>
      </c>
      <c r="E11726" t="str">
        <f t="shared" si="366"/>
        <v>Mar</v>
      </c>
      <c r="F11726" t="str">
        <f t="shared" si="367"/>
        <v>2027</v>
      </c>
    </row>
    <row r="11727" spans="1:6" x14ac:dyDescent="0.25">
      <c r="A11727" s="5" t="s">
        <v>250</v>
      </c>
      <c r="B11727" s="3" t="s">
        <v>244</v>
      </c>
      <c r="C11727" s="3" t="s">
        <v>201</v>
      </c>
      <c r="D11727" s="4">
        <v>3882.6530000000002</v>
      </c>
      <c r="E11727" t="str">
        <f t="shared" si="366"/>
        <v>Apr</v>
      </c>
      <c r="F11727" t="str">
        <f t="shared" si="367"/>
        <v>2027</v>
      </c>
    </row>
    <row r="11728" spans="1:6" x14ac:dyDescent="0.25">
      <c r="A11728" s="5" t="s">
        <v>250</v>
      </c>
      <c r="B11728" s="3" t="s">
        <v>244</v>
      </c>
      <c r="C11728" s="3" t="s">
        <v>202</v>
      </c>
      <c r="D11728" s="4">
        <v>3843.5278000000003</v>
      </c>
      <c r="E11728" t="str">
        <f t="shared" si="366"/>
        <v>May</v>
      </c>
      <c r="F11728" t="str">
        <f t="shared" si="367"/>
        <v>2027</v>
      </c>
    </row>
    <row r="11729" spans="1:6" x14ac:dyDescent="0.25">
      <c r="A11729" s="5" t="s">
        <v>250</v>
      </c>
      <c r="B11729" s="3" t="s">
        <v>244</v>
      </c>
      <c r="C11729" s="3" t="s">
        <v>203</v>
      </c>
      <c r="D11729" s="4">
        <v>3804.7984999999999</v>
      </c>
      <c r="E11729" t="str">
        <f t="shared" si="366"/>
        <v>Jun</v>
      </c>
      <c r="F11729" t="str">
        <f t="shared" si="367"/>
        <v>2027</v>
      </c>
    </row>
    <row r="11730" spans="1:6" x14ac:dyDescent="0.25">
      <c r="A11730" s="5" t="s">
        <v>250</v>
      </c>
      <c r="B11730" s="3" t="s">
        <v>244</v>
      </c>
      <c r="C11730" s="3" t="s">
        <v>204</v>
      </c>
      <c r="D11730" s="4">
        <v>3766.4607999999998</v>
      </c>
      <c r="E11730" t="str">
        <f t="shared" si="366"/>
        <v>Jul</v>
      </c>
      <c r="F11730" t="str">
        <f t="shared" si="367"/>
        <v>2027</v>
      </c>
    </row>
    <row r="11731" spans="1:6" x14ac:dyDescent="0.25">
      <c r="A11731" s="5" t="s">
        <v>250</v>
      </c>
      <c r="B11731" s="3" t="s">
        <v>245</v>
      </c>
      <c r="C11731" s="3" t="s">
        <v>24</v>
      </c>
      <c r="D11731" s="4">
        <v>397578.02893356641</v>
      </c>
      <c r="E11731" t="str">
        <f t="shared" si="366"/>
        <v>Sep</v>
      </c>
      <c r="F11731" t="str">
        <f t="shared" si="367"/>
        <v>2012</v>
      </c>
    </row>
    <row r="11732" spans="1:6" x14ac:dyDescent="0.25">
      <c r="A11732" s="5" t="s">
        <v>250</v>
      </c>
      <c r="B11732" s="3" t="s">
        <v>245</v>
      </c>
      <c r="C11732" s="3" t="s">
        <v>25</v>
      </c>
      <c r="D11732" s="4">
        <v>978463.83610765217</v>
      </c>
      <c r="E11732" t="str">
        <f t="shared" si="366"/>
        <v>Oct</v>
      </c>
      <c r="F11732" t="str">
        <f t="shared" si="367"/>
        <v>2012</v>
      </c>
    </row>
    <row r="11733" spans="1:6" x14ac:dyDescent="0.25">
      <c r="A11733" s="5" t="s">
        <v>250</v>
      </c>
      <c r="B11733" s="3" t="s">
        <v>245</v>
      </c>
      <c r="C11733" s="3" t="s">
        <v>26</v>
      </c>
      <c r="D11733" s="4">
        <v>903691.83701049839</v>
      </c>
      <c r="E11733" t="str">
        <f t="shared" si="366"/>
        <v>Nov</v>
      </c>
      <c r="F11733" t="str">
        <f t="shared" si="367"/>
        <v>2012</v>
      </c>
    </row>
    <row r="11734" spans="1:6" x14ac:dyDescent="0.25">
      <c r="A11734" s="5" t="s">
        <v>250</v>
      </c>
      <c r="B11734" s="3" t="s">
        <v>245</v>
      </c>
      <c r="C11734" s="3" t="s">
        <v>27</v>
      </c>
      <c r="D11734" s="4">
        <v>774856.9228133508</v>
      </c>
      <c r="E11734" t="str">
        <f t="shared" si="366"/>
        <v>Dec</v>
      </c>
      <c r="F11734" t="str">
        <f t="shared" si="367"/>
        <v>2012</v>
      </c>
    </row>
    <row r="11735" spans="1:6" x14ac:dyDescent="0.25">
      <c r="A11735" s="5" t="s">
        <v>250</v>
      </c>
      <c r="B11735" s="3" t="s">
        <v>245</v>
      </c>
      <c r="C11735" s="3" t="s">
        <v>28</v>
      </c>
      <c r="D11735" s="4">
        <v>686260.63761816011</v>
      </c>
      <c r="E11735" t="str">
        <f t="shared" si="366"/>
        <v>Jan</v>
      </c>
      <c r="F11735" t="str">
        <f t="shared" si="367"/>
        <v>2013</v>
      </c>
    </row>
    <row r="11736" spans="1:6" x14ac:dyDescent="0.25">
      <c r="A11736" s="5" t="s">
        <v>250</v>
      </c>
      <c r="B11736" s="3" t="s">
        <v>245</v>
      </c>
      <c r="C11736" s="3" t="s">
        <v>29</v>
      </c>
      <c r="D11736" s="4">
        <v>651055.07327100425</v>
      </c>
      <c r="E11736" t="str">
        <f t="shared" si="366"/>
        <v>Feb</v>
      </c>
      <c r="F11736" t="str">
        <f t="shared" si="367"/>
        <v>2013</v>
      </c>
    </row>
    <row r="11737" spans="1:6" x14ac:dyDescent="0.25">
      <c r="A11737" s="5" t="s">
        <v>250</v>
      </c>
      <c r="B11737" s="3" t="s">
        <v>245</v>
      </c>
      <c r="C11737" s="3" t="s">
        <v>30</v>
      </c>
      <c r="D11737" s="4">
        <v>557898.82342276047</v>
      </c>
      <c r="E11737" t="str">
        <f t="shared" si="366"/>
        <v>Mar</v>
      </c>
      <c r="F11737" t="str">
        <f t="shared" si="367"/>
        <v>2013</v>
      </c>
    </row>
    <row r="11738" spans="1:6" x14ac:dyDescent="0.25">
      <c r="A11738" s="5" t="s">
        <v>250</v>
      </c>
      <c r="B11738" s="3" t="s">
        <v>245</v>
      </c>
      <c r="C11738" s="3" t="s">
        <v>31</v>
      </c>
      <c r="D11738" s="4">
        <v>544430.13926620432</v>
      </c>
      <c r="E11738" t="str">
        <f t="shared" si="366"/>
        <v>Apr</v>
      </c>
      <c r="F11738" t="str">
        <f t="shared" si="367"/>
        <v>2013</v>
      </c>
    </row>
    <row r="11739" spans="1:6" x14ac:dyDescent="0.25">
      <c r="A11739" s="5" t="s">
        <v>250</v>
      </c>
      <c r="B11739" s="3" t="s">
        <v>245</v>
      </c>
      <c r="C11739" s="3" t="s">
        <v>32</v>
      </c>
      <c r="D11739" s="4">
        <v>529523.09180143685</v>
      </c>
      <c r="E11739" t="str">
        <f t="shared" si="366"/>
        <v>May</v>
      </c>
      <c r="F11739" t="str">
        <f t="shared" si="367"/>
        <v>2013</v>
      </c>
    </row>
    <row r="11740" spans="1:6" x14ac:dyDescent="0.25">
      <c r="A11740" s="5" t="s">
        <v>250</v>
      </c>
      <c r="B11740" s="3" t="s">
        <v>245</v>
      </c>
      <c r="C11740" s="3" t="s">
        <v>33</v>
      </c>
      <c r="D11740" s="4">
        <v>569219.82699008472</v>
      </c>
      <c r="E11740" t="str">
        <f t="shared" si="366"/>
        <v>Jun</v>
      </c>
      <c r="F11740" t="str">
        <f t="shared" si="367"/>
        <v>2013</v>
      </c>
    </row>
    <row r="11741" spans="1:6" x14ac:dyDescent="0.25">
      <c r="A11741" s="5" t="s">
        <v>250</v>
      </c>
      <c r="B11741" s="3" t="s">
        <v>245</v>
      </c>
      <c r="C11741" s="3" t="s">
        <v>34</v>
      </c>
      <c r="D11741" s="4">
        <v>579397.27192811773</v>
      </c>
      <c r="E11741" t="str">
        <f t="shared" si="366"/>
        <v>Jul</v>
      </c>
      <c r="F11741" t="str">
        <f t="shared" si="367"/>
        <v>2013</v>
      </c>
    </row>
    <row r="11742" spans="1:6" x14ac:dyDescent="0.25">
      <c r="A11742" s="5" t="s">
        <v>250</v>
      </c>
      <c r="B11742" s="3" t="s">
        <v>245</v>
      </c>
      <c r="C11742" s="3" t="s">
        <v>35</v>
      </c>
      <c r="D11742" s="4">
        <v>553532.86812191876</v>
      </c>
      <c r="E11742" t="str">
        <f t="shared" si="366"/>
        <v>Aug</v>
      </c>
      <c r="F11742" t="str">
        <f t="shared" si="367"/>
        <v>2013</v>
      </c>
    </row>
    <row r="11743" spans="1:6" x14ac:dyDescent="0.25">
      <c r="A11743" s="5" t="s">
        <v>250</v>
      </c>
      <c r="B11743" s="3" t="s">
        <v>245</v>
      </c>
      <c r="C11743" s="3" t="s">
        <v>36</v>
      </c>
      <c r="D11743" s="4">
        <v>570900.23356571072</v>
      </c>
      <c r="E11743" t="str">
        <f t="shared" si="366"/>
        <v>Sep</v>
      </c>
      <c r="F11743" t="str">
        <f t="shared" si="367"/>
        <v>2013</v>
      </c>
    </row>
    <row r="11744" spans="1:6" x14ac:dyDescent="0.25">
      <c r="A11744" s="5" t="s">
        <v>250</v>
      </c>
      <c r="B11744" s="3" t="s">
        <v>245</v>
      </c>
      <c r="C11744" s="3" t="s">
        <v>37</v>
      </c>
      <c r="D11744" s="4">
        <v>535308.33618872007</v>
      </c>
      <c r="E11744" t="str">
        <f t="shared" si="366"/>
        <v>Oct</v>
      </c>
      <c r="F11744" t="str">
        <f t="shared" si="367"/>
        <v>2013</v>
      </c>
    </row>
    <row r="11745" spans="1:6" x14ac:dyDescent="0.25">
      <c r="A11745" s="5" t="s">
        <v>250</v>
      </c>
      <c r="B11745" s="3" t="s">
        <v>245</v>
      </c>
      <c r="C11745" s="3" t="s">
        <v>38</v>
      </c>
      <c r="D11745" s="4">
        <v>526553.44755710731</v>
      </c>
      <c r="E11745" t="str">
        <f t="shared" si="366"/>
        <v>Nov</v>
      </c>
      <c r="F11745" t="str">
        <f t="shared" si="367"/>
        <v>2013</v>
      </c>
    </row>
    <row r="11746" spans="1:6" x14ac:dyDescent="0.25">
      <c r="A11746" s="5" t="s">
        <v>250</v>
      </c>
      <c r="B11746" s="3" t="s">
        <v>245</v>
      </c>
      <c r="C11746" s="3" t="s">
        <v>39</v>
      </c>
      <c r="D11746" s="4">
        <v>472986.87492174818</v>
      </c>
      <c r="E11746" t="str">
        <f t="shared" si="366"/>
        <v>Dec</v>
      </c>
      <c r="F11746" t="str">
        <f t="shared" si="367"/>
        <v>2013</v>
      </c>
    </row>
    <row r="11747" spans="1:6" x14ac:dyDescent="0.25">
      <c r="A11747" s="5" t="s">
        <v>250</v>
      </c>
      <c r="B11747" s="3" t="s">
        <v>245</v>
      </c>
      <c r="C11747" s="3" t="s">
        <v>40</v>
      </c>
      <c r="D11747" s="4">
        <v>449592.32755192666</v>
      </c>
      <c r="E11747" t="str">
        <f t="shared" si="366"/>
        <v>Jan</v>
      </c>
      <c r="F11747" t="str">
        <f t="shared" si="367"/>
        <v>2014</v>
      </c>
    </row>
    <row r="11748" spans="1:6" x14ac:dyDescent="0.25">
      <c r="A11748" s="5" t="s">
        <v>250</v>
      </c>
      <c r="B11748" s="3" t="s">
        <v>245</v>
      </c>
      <c r="C11748" s="3" t="s">
        <v>41</v>
      </c>
      <c r="D11748" s="4">
        <v>358775.32571725227</v>
      </c>
      <c r="E11748" t="str">
        <f t="shared" si="366"/>
        <v>Feb</v>
      </c>
      <c r="F11748" t="str">
        <f t="shared" si="367"/>
        <v>2014</v>
      </c>
    </row>
    <row r="11749" spans="1:6" x14ac:dyDescent="0.25">
      <c r="A11749" s="5" t="s">
        <v>250</v>
      </c>
      <c r="B11749" s="3" t="s">
        <v>245</v>
      </c>
      <c r="C11749" s="3" t="s">
        <v>42</v>
      </c>
      <c r="D11749" s="4">
        <v>315892.91008470918</v>
      </c>
      <c r="E11749" t="str">
        <f t="shared" si="366"/>
        <v>Mar</v>
      </c>
      <c r="F11749" t="str">
        <f t="shared" si="367"/>
        <v>2014</v>
      </c>
    </row>
    <row r="11750" spans="1:6" x14ac:dyDescent="0.25">
      <c r="A11750" s="5" t="s">
        <v>250</v>
      </c>
      <c r="B11750" s="3" t="s">
        <v>245</v>
      </c>
      <c r="C11750" s="3" t="s">
        <v>43</v>
      </c>
      <c r="D11750" s="4">
        <v>249329.10533838978</v>
      </c>
      <c r="E11750" t="str">
        <f t="shared" si="366"/>
        <v>Apr</v>
      </c>
      <c r="F11750" t="str">
        <f t="shared" si="367"/>
        <v>2014</v>
      </c>
    </row>
    <row r="11751" spans="1:6" x14ac:dyDescent="0.25">
      <c r="A11751" s="5" t="s">
        <v>250</v>
      </c>
      <c r="B11751" s="3" t="s">
        <v>245</v>
      </c>
      <c r="C11751" s="3" t="s">
        <v>44</v>
      </c>
      <c r="D11751" s="4">
        <v>200929.86662993464</v>
      </c>
      <c r="E11751" t="str">
        <f t="shared" si="366"/>
        <v>May</v>
      </c>
      <c r="F11751" t="str">
        <f t="shared" si="367"/>
        <v>2014</v>
      </c>
    </row>
    <row r="11752" spans="1:6" x14ac:dyDescent="0.25">
      <c r="A11752" s="5" t="s">
        <v>250</v>
      </c>
      <c r="B11752" s="3" t="s">
        <v>245</v>
      </c>
      <c r="C11752" s="3" t="s">
        <v>45</v>
      </c>
      <c r="D11752" s="4">
        <v>193253.767357887</v>
      </c>
      <c r="E11752" t="str">
        <f t="shared" si="366"/>
        <v>Jun</v>
      </c>
      <c r="F11752" t="str">
        <f t="shared" si="367"/>
        <v>2014</v>
      </c>
    </row>
    <row r="11753" spans="1:6" x14ac:dyDescent="0.25">
      <c r="A11753" s="5" t="s">
        <v>250</v>
      </c>
      <c r="B11753" s="3" t="s">
        <v>245</v>
      </c>
      <c r="C11753" s="3" t="s">
        <v>46</v>
      </c>
      <c r="D11753" s="4">
        <v>175254.44395758724</v>
      </c>
      <c r="E11753" t="str">
        <f t="shared" si="366"/>
        <v>Jul</v>
      </c>
      <c r="F11753" t="str">
        <f t="shared" si="367"/>
        <v>2014</v>
      </c>
    </row>
    <row r="11754" spans="1:6" x14ac:dyDescent="0.25">
      <c r="A11754" s="5" t="s">
        <v>250</v>
      </c>
      <c r="B11754" s="3" t="s">
        <v>245</v>
      </c>
      <c r="C11754" s="3" t="s">
        <v>47</v>
      </c>
      <c r="D11754" s="4">
        <v>169957.55887708708</v>
      </c>
      <c r="E11754" t="str">
        <f t="shared" si="366"/>
        <v>Aug</v>
      </c>
      <c r="F11754" t="str">
        <f t="shared" si="367"/>
        <v>2014</v>
      </c>
    </row>
    <row r="11755" spans="1:6" x14ac:dyDescent="0.25">
      <c r="A11755" s="5" t="s">
        <v>250</v>
      </c>
      <c r="B11755" s="3" t="s">
        <v>245</v>
      </c>
      <c r="C11755" s="3" t="s">
        <v>48</v>
      </c>
      <c r="D11755" s="4">
        <v>158544.26310808648</v>
      </c>
      <c r="E11755" t="str">
        <f t="shared" si="366"/>
        <v>Sep</v>
      </c>
      <c r="F11755" t="str">
        <f t="shared" si="367"/>
        <v>2014</v>
      </c>
    </row>
    <row r="11756" spans="1:6" x14ac:dyDescent="0.25">
      <c r="A11756" s="5" t="s">
        <v>250</v>
      </c>
      <c r="B11756" s="3" t="s">
        <v>245</v>
      </c>
      <c r="C11756" s="3" t="s">
        <v>49</v>
      </c>
      <c r="D11756" s="4">
        <v>141323.64899578664</v>
      </c>
      <c r="E11756" t="str">
        <f t="shared" si="366"/>
        <v>Oct</v>
      </c>
      <c r="F11756" t="str">
        <f t="shared" si="367"/>
        <v>2014</v>
      </c>
    </row>
    <row r="11757" spans="1:6" x14ac:dyDescent="0.25">
      <c r="A11757" s="5" t="s">
        <v>250</v>
      </c>
      <c r="B11757" s="3" t="s">
        <v>245</v>
      </c>
      <c r="C11757" s="3" t="s">
        <v>50</v>
      </c>
      <c r="D11757" s="4">
        <v>137115.46470728616</v>
      </c>
      <c r="E11757" t="str">
        <f t="shared" si="366"/>
        <v>Nov</v>
      </c>
      <c r="F11757" t="str">
        <f t="shared" si="367"/>
        <v>2014</v>
      </c>
    </row>
    <row r="11758" spans="1:6" x14ac:dyDescent="0.25">
      <c r="A11758" s="5" t="s">
        <v>250</v>
      </c>
      <c r="B11758" s="3" t="s">
        <v>245</v>
      </c>
      <c r="C11758" s="3" t="s">
        <v>51</v>
      </c>
      <c r="D11758" s="4">
        <v>137007.56813738961</v>
      </c>
      <c r="E11758" t="str">
        <f t="shared" si="366"/>
        <v>Dec</v>
      </c>
      <c r="F11758" t="str">
        <f t="shared" si="367"/>
        <v>2014</v>
      </c>
    </row>
    <row r="11759" spans="1:6" x14ac:dyDescent="0.25">
      <c r="A11759" s="5" t="s">
        <v>250</v>
      </c>
      <c r="B11759" s="3" t="s">
        <v>245</v>
      </c>
      <c r="C11759" s="3" t="s">
        <v>52</v>
      </c>
      <c r="D11759" s="4">
        <v>140142.25687322518</v>
      </c>
      <c r="E11759" t="str">
        <f t="shared" si="366"/>
        <v>Jan</v>
      </c>
      <c r="F11759" t="str">
        <f t="shared" si="367"/>
        <v>2015</v>
      </c>
    </row>
    <row r="11760" spans="1:6" x14ac:dyDescent="0.25">
      <c r="A11760" s="5" t="s">
        <v>250</v>
      </c>
      <c r="B11760" s="3" t="s">
        <v>245</v>
      </c>
      <c r="C11760" s="3" t="s">
        <v>53</v>
      </c>
      <c r="D11760" s="4">
        <v>138042.06066481053</v>
      </c>
      <c r="E11760" t="str">
        <f t="shared" si="366"/>
        <v>Feb</v>
      </c>
      <c r="F11760" t="str">
        <f t="shared" si="367"/>
        <v>2015</v>
      </c>
    </row>
    <row r="11761" spans="1:6" x14ac:dyDescent="0.25">
      <c r="A11761" s="5" t="s">
        <v>250</v>
      </c>
      <c r="B11761" s="3" t="s">
        <v>245</v>
      </c>
      <c r="C11761" s="3" t="s">
        <v>54</v>
      </c>
      <c r="D11761" s="4">
        <v>134285.78961855482</v>
      </c>
      <c r="E11761" t="str">
        <f t="shared" si="366"/>
        <v>Mar</v>
      </c>
      <c r="F11761" t="str">
        <f t="shared" si="367"/>
        <v>2015</v>
      </c>
    </row>
    <row r="11762" spans="1:6" x14ac:dyDescent="0.25">
      <c r="A11762" s="5" t="s">
        <v>250</v>
      </c>
      <c r="B11762" s="3" t="s">
        <v>245</v>
      </c>
      <c r="C11762" s="3" t="s">
        <v>55</v>
      </c>
      <c r="D11762" s="4">
        <v>130302.57015220576</v>
      </c>
      <c r="E11762" t="str">
        <f t="shared" si="366"/>
        <v>Apr</v>
      </c>
      <c r="F11762" t="str">
        <f t="shared" si="367"/>
        <v>2015</v>
      </c>
    </row>
    <row r="11763" spans="1:6" x14ac:dyDescent="0.25">
      <c r="A11763" s="5" t="s">
        <v>250</v>
      </c>
      <c r="B11763" s="3" t="s">
        <v>245</v>
      </c>
      <c r="C11763" s="3" t="s">
        <v>56</v>
      </c>
      <c r="D11763" s="4">
        <v>122714.12745249347</v>
      </c>
      <c r="E11763" t="str">
        <f t="shared" si="366"/>
        <v>May</v>
      </c>
      <c r="F11763" t="str">
        <f t="shared" si="367"/>
        <v>2015</v>
      </c>
    </row>
    <row r="11764" spans="1:6" x14ac:dyDescent="0.25">
      <c r="A11764" s="5" t="s">
        <v>250</v>
      </c>
      <c r="B11764" s="3" t="s">
        <v>245</v>
      </c>
      <c r="C11764" s="3" t="s">
        <v>57</v>
      </c>
      <c r="D11764" s="4">
        <v>125504.44092372355</v>
      </c>
      <c r="E11764" t="str">
        <f t="shared" si="366"/>
        <v>Jun</v>
      </c>
      <c r="F11764" t="str">
        <f t="shared" si="367"/>
        <v>2015</v>
      </c>
    </row>
    <row r="11765" spans="1:6" x14ac:dyDescent="0.25">
      <c r="A11765" s="5" t="s">
        <v>250</v>
      </c>
      <c r="B11765" s="3" t="s">
        <v>245</v>
      </c>
      <c r="C11765" s="3" t="s">
        <v>58</v>
      </c>
      <c r="D11765" s="4">
        <v>114017.29824185884</v>
      </c>
      <c r="E11765" t="str">
        <f t="shared" si="366"/>
        <v>Jul</v>
      </c>
      <c r="F11765" t="str">
        <f t="shared" si="367"/>
        <v>2015</v>
      </c>
    </row>
    <row r="11766" spans="1:6" x14ac:dyDescent="0.25">
      <c r="A11766" s="5" t="s">
        <v>250</v>
      </c>
      <c r="B11766" s="3" t="s">
        <v>245</v>
      </c>
      <c r="C11766" s="3" t="s">
        <v>59</v>
      </c>
      <c r="D11766" s="4">
        <v>115035.8009355642</v>
      </c>
      <c r="E11766" t="str">
        <f t="shared" si="366"/>
        <v>Aug</v>
      </c>
      <c r="F11766" t="str">
        <f t="shared" si="367"/>
        <v>2015</v>
      </c>
    </row>
    <row r="11767" spans="1:6" x14ac:dyDescent="0.25">
      <c r="A11767" s="5" t="s">
        <v>250</v>
      </c>
      <c r="B11767" s="3" t="s">
        <v>245</v>
      </c>
      <c r="C11767" s="3" t="s">
        <v>60</v>
      </c>
      <c r="D11767" s="4">
        <v>109557.72887323811</v>
      </c>
      <c r="E11767" t="str">
        <f t="shared" si="366"/>
        <v>Sep</v>
      </c>
      <c r="F11767" t="str">
        <f t="shared" si="367"/>
        <v>2015</v>
      </c>
    </row>
    <row r="11768" spans="1:6" x14ac:dyDescent="0.25">
      <c r="A11768" s="5" t="s">
        <v>250</v>
      </c>
      <c r="B11768" s="3" t="s">
        <v>245</v>
      </c>
      <c r="C11768" s="3" t="s">
        <v>61</v>
      </c>
      <c r="D11768" s="4">
        <v>108553.86842572383</v>
      </c>
      <c r="E11768" t="str">
        <f t="shared" si="366"/>
        <v>Oct</v>
      </c>
      <c r="F11768" t="str">
        <f t="shared" si="367"/>
        <v>2015</v>
      </c>
    </row>
    <row r="11769" spans="1:6" x14ac:dyDescent="0.25">
      <c r="A11769" s="5" t="s">
        <v>250</v>
      </c>
      <c r="B11769" s="3" t="s">
        <v>245</v>
      </c>
      <c r="C11769" s="3" t="s">
        <v>62</v>
      </c>
      <c r="D11769" s="4">
        <v>107223.16239147421</v>
      </c>
      <c r="E11769" t="str">
        <f t="shared" si="366"/>
        <v>Nov</v>
      </c>
      <c r="F11769" t="str">
        <f t="shared" si="367"/>
        <v>2015</v>
      </c>
    </row>
    <row r="11770" spans="1:6" x14ac:dyDescent="0.25">
      <c r="A11770" s="5" t="s">
        <v>250</v>
      </c>
      <c r="B11770" s="3" t="s">
        <v>245</v>
      </c>
      <c r="C11770" s="3" t="s">
        <v>63</v>
      </c>
      <c r="D11770" s="4">
        <v>103989.25984792346</v>
      </c>
      <c r="E11770" t="str">
        <f t="shared" si="366"/>
        <v>Dec</v>
      </c>
      <c r="F11770" t="str">
        <f t="shared" si="367"/>
        <v>2015</v>
      </c>
    </row>
    <row r="11771" spans="1:6" x14ac:dyDescent="0.25">
      <c r="A11771" s="5" t="s">
        <v>250</v>
      </c>
      <c r="B11771" s="3" t="s">
        <v>245</v>
      </c>
      <c r="C11771" s="3" t="s">
        <v>64</v>
      </c>
      <c r="D11771" s="4">
        <v>100934.56561301567</v>
      </c>
      <c r="E11771" t="str">
        <f t="shared" si="366"/>
        <v>Jan</v>
      </c>
      <c r="F11771" t="str">
        <f t="shared" si="367"/>
        <v>2016</v>
      </c>
    </row>
    <row r="11772" spans="1:6" x14ac:dyDescent="0.25">
      <c r="A11772" s="5" t="s">
        <v>250</v>
      </c>
      <c r="B11772" s="3" t="s">
        <v>245</v>
      </c>
      <c r="C11772" s="3" t="s">
        <v>65</v>
      </c>
      <c r="D11772" s="4">
        <v>98266.043516926671</v>
      </c>
      <c r="E11772" t="str">
        <f t="shared" si="366"/>
        <v>Feb</v>
      </c>
      <c r="F11772" t="str">
        <f t="shared" si="367"/>
        <v>2016</v>
      </c>
    </row>
    <row r="11773" spans="1:6" x14ac:dyDescent="0.25">
      <c r="A11773" s="5" t="s">
        <v>250</v>
      </c>
      <c r="B11773" s="3" t="s">
        <v>245</v>
      </c>
      <c r="C11773" s="3" t="s">
        <v>66</v>
      </c>
      <c r="D11773" s="4">
        <v>95060.238101372306</v>
      </c>
      <c r="E11773" t="str">
        <f t="shared" si="366"/>
        <v>Mar</v>
      </c>
      <c r="F11773" t="str">
        <f t="shared" si="367"/>
        <v>2016</v>
      </c>
    </row>
    <row r="11774" spans="1:6" x14ac:dyDescent="0.25">
      <c r="A11774" s="5" t="s">
        <v>250</v>
      </c>
      <c r="B11774" s="3" t="s">
        <v>245</v>
      </c>
      <c r="C11774" s="3" t="s">
        <v>67</v>
      </c>
      <c r="D11774" s="4">
        <v>93301.983292184028</v>
      </c>
      <c r="E11774" t="str">
        <f t="shared" si="366"/>
        <v>Apr</v>
      </c>
      <c r="F11774" t="str">
        <f t="shared" si="367"/>
        <v>2016</v>
      </c>
    </row>
    <row r="11775" spans="1:6" x14ac:dyDescent="0.25">
      <c r="A11775" s="5" t="s">
        <v>250</v>
      </c>
      <c r="B11775" s="3" t="s">
        <v>245</v>
      </c>
      <c r="C11775" s="3" t="s">
        <v>68</v>
      </c>
      <c r="D11775" s="4">
        <v>91027.04984163573</v>
      </c>
      <c r="E11775" t="str">
        <f t="shared" si="366"/>
        <v>May</v>
      </c>
      <c r="F11775" t="str">
        <f t="shared" si="367"/>
        <v>2016</v>
      </c>
    </row>
    <row r="11776" spans="1:6" x14ac:dyDescent="0.25">
      <c r="A11776" s="5" t="s">
        <v>250</v>
      </c>
      <c r="B11776" s="3" t="s">
        <v>245</v>
      </c>
      <c r="C11776" s="3" t="s">
        <v>69</v>
      </c>
      <c r="D11776" s="4">
        <v>89019.066753025851</v>
      </c>
      <c r="E11776" t="str">
        <f t="shared" si="366"/>
        <v>Jun</v>
      </c>
      <c r="F11776" t="str">
        <f t="shared" si="367"/>
        <v>2016</v>
      </c>
    </row>
    <row r="11777" spans="1:6" x14ac:dyDescent="0.25">
      <c r="A11777" s="5" t="s">
        <v>250</v>
      </c>
      <c r="B11777" s="3" t="s">
        <v>245</v>
      </c>
      <c r="C11777" s="3" t="s">
        <v>70</v>
      </c>
      <c r="D11777" s="4">
        <v>86820.826430942514</v>
      </c>
      <c r="E11777" t="str">
        <f t="shared" si="366"/>
        <v>Jul</v>
      </c>
      <c r="F11777" t="str">
        <f t="shared" si="367"/>
        <v>2016</v>
      </c>
    </row>
    <row r="11778" spans="1:6" x14ac:dyDescent="0.25">
      <c r="A11778" s="5" t="s">
        <v>250</v>
      </c>
      <c r="B11778" s="3" t="s">
        <v>245</v>
      </c>
      <c r="C11778" s="3" t="s">
        <v>71</v>
      </c>
      <c r="D11778" s="4">
        <v>84801.921651343437</v>
      </c>
      <c r="E11778" t="str">
        <f t="shared" si="366"/>
        <v>Aug</v>
      </c>
      <c r="F11778" t="str">
        <f t="shared" si="367"/>
        <v>2016</v>
      </c>
    </row>
    <row r="11779" spans="1:6" x14ac:dyDescent="0.25">
      <c r="A11779" s="5" t="s">
        <v>250</v>
      </c>
      <c r="B11779" s="3" t="s">
        <v>245</v>
      </c>
      <c r="C11779" s="3" t="s">
        <v>72</v>
      </c>
      <c r="D11779" s="4">
        <v>82609.495910328813</v>
      </c>
      <c r="E11779" t="str">
        <f t="shared" ref="E11779:E11842" si="368">MID(C11779,1,3)</f>
        <v>Sep</v>
      </c>
      <c r="F11779" t="str">
        <f t="shared" ref="F11779:F11842" si="369">MID(C11779,5,4)</f>
        <v>2016</v>
      </c>
    </row>
    <row r="11780" spans="1:6" x14ac:dyDescent="0.25">
      <c r="A11780" s="5" t="s">
        <v>250</v>
      </c>
      <c r="B11780" s="3" t="s">
        <v>245</v>
      </c>
      <c r="C11780" s="3" t="s">
        <v>73</v>
      </c>
      <c r="D11780" s="4">
        <v>80619.033515264076</v>
      </c>
      <c r="E11780" t="str">
        <f t="shared" si="368"/>
        <v>Oct</v>
      </c>
      <c r="F11780" t="str">
        <f t="shared" si="369"/>
        <v>2016</v>
      </c>
    </row>
    <row r="11781" spans="1:6" x14ac:dyDescent="0.25">
      <c r="A11781" s="5" t="s">
        <v>250</v>
      </c>
      <c r="B11781" s="3" t="s">
        <v>245</v>
      </c>
      <c r="C11781" s="3" t="s">
        <v>74</v>
      </c>
      <c r="D11781" s="4">
        <v>78639.64554412532</v>
      </c>
      <c r="E11781" t="str">
        <f t="shared" si="368"/>
        <v>Nov</v>
      </c>
      <c r="F11781" t="str">
        <f t="shared" si="369"/>
        <v>2016</v>
      </c>
    </row>
    <row r="11782" spans="1:6" x14ac:dyDescent="0.25">
      <c r="A11782" s="5" t="s">
        <v>250</v>
      </c>
      <c r="B11782" s="3" t="s">
        <v>245</v>
      </c>
      <c r="C11782" s="3" t="s">
        <v>75</v>
      </c>
      <c r="D11782" s="4">
        <v>76608.583336753014</v>
      </c>
      <c r="E11782" t="str">
        <f t="shared" si="368"/>
        <v>Dec</v>
      </c>
      <c r="F11782" t="str">
        <f t="shared" si="369"/>
        <v>2016</v>
      </c>
    </row>
    <row r="11783" spans="1:6" x14ac:dyDescent="0.25">
      <c r="A11783" s="5" t="s">
        <v>250</v>
      </c>
      <c r="B11783" s="3" t="s">
        <v>245</v>
      </c>
      <c r="C11783" s="3" t="s">
        <v>76</v>
      </c>
      <c r="D11783" s="4">
        <v>74622.87061138064</v>
      </c>
      <c r="E11783" t="str">
        <f t="shared" si="368"/>
        <v>Jan</v>
      </c>
      <c r="F11783" t="str">
        <f t="shared" si="369"/>
        <v>2017</v>
      </c>
    </row>
    <row r="11784" spans="1:6" x14ac:dyDescent="0.25">
      <c r="A11784" s="5" t="s">
        <v>250</v>
      </c>
      <c r="B11784" s="3" t="s">
        <v>245</v>
      </c>
      <c r="C11784" s="3" t="s">
        <v>77</v>
      </c>
      <c r="D11784" s="4">
        <v>72788.075621864526</v>
      </c>
      <c r="E11784" t="str">
        <f t="shared" si="368"/>
        <v>Feb</v>
      </c>
      <c r="F11784" t="str">
        <f t="shared" si="369"/>
        <v>2017</v>
      </c>
    </row>
    <row r="11785" spans="1:6" x14ac:dyDescent="0.25">
      <c r="A11785" s="5" t="s">
        <v>250</v>
      </c>
      <c r="B11785" s="3" t="s">
        <v>245</v>
      </c>
      <c r="C11785" s="3" t="s">
        <v>78</v>
      </c>
      <c r="D11785" s="4">
        <v>70969.619294086981</v>
      </c>
      <c r="E11785" t="str">
        <f t="shared" si="368"/>
        <v>Mar</v>
      </c>
      <c r="F11785" t="str">
        <f t="shared" si="369"/>
        <v>2017</v>
      </c>
    </row>
    <row r="11786" spans="1:6" x14ac:dyDescent="0.25">
      <c r="A11786" s="5" t="s">
        <v>250</v>
      </c>
      <c r="B11786" s="3" t="s">
        <v>245</v>
      </c>
      <c r="C11786" s="3" t="s">
        <v>79</v>
      </c>
      <c r="D11786" s="4">
        <v>69238.46327845077</v>
      </c>
      <c r="E11786" t="str">
        <f t="shared" si="368"/>
        <v>Apr</v>
      </c>
      <c r="F11786" t="str">
        <f t="shared" si="369"/>
        <v>2017</v>
      </c>
    </row>
    <row r="11787" spans="1:6" x14ac:dyDescent="0.25">
      <c r="A11787" s="5" t="s">
        <v>250</v>
      </c>
      <c r="B11787" s="3" t="s">
        <v>245</v>
      </c>
      <c r="C11787" s="3" t="s">
        <v>80</v>
      </c>
      <c r="D11787" s="4">
        <v>67503.716054639372</v>
      </c>
      <c r="E11787" t="str">
        <f t="shared" si="368"/>
        <v>May</v>
      </c>
      <c r="F11787" t="str">
        <f t="shared" si="369"/>
        <v>2017</v>
      </c>
    </row>
    <row r="11788" spans="1:6" x14ac:dyDescent="0.25">
      <c r="A11788" s="5" t="s">
        <v>250</v>
      </c>
      <c r="B11788" s="3" t="s">
        <v>245</v>
      </c>
      <c r="C11788" s="3" t="s">
        <v>81</v>
      </c>
      <c r="D11788" s="4">
        <v>66125.667284499883</v>
      </c>
      <c r="E11788" t="str">
        <f t="shared" si="368"/>
        <v>Jun</v>
      </c>
      <c r="F11788" t="str">
        <f t="shared" si="369"/>
        <v>2017</v>
      </c>
    </row>
    <row r="11789" spans="1:6" x14ac:dyDescent="0.25">
      <c r="A11789" s="5" t="s">
        <v>250</v>
      </c>
      <c r="B11789" s="3" t="s">
        <v>245</v>
      </c>
      <c r="C11789" s="3" t="s">
        <v>82</v>
      </c>
      <c r="D11789" s="4">
        <v>64524.711065056035</v>
      </c>
      <c r="E11789" t="str">
        <f t="shared" si="368"/>
        <v>Jul</v>
      </c>
      <c r="F11789" t="str">
        <f t="shared" si="369"/>
        <v>2017</v>
      </c>
    </row>
    <row r="11790" spans="1:6" x14ac:dyDescent="0.25">
      <c r="A11790" s="5" t="s">
        <v>250</v>
      </c>
      <c r="B11790" s="3" t="s">
        <v>245</v>
      </c>
      <c r="C11790" s="3" t="s">
        <v>83</v>
      </c>
      <c r="D11790" s="4">
        <v>63336.094177452338</v>
      </c>
      <c r="E11790" t="str">
        <f t="shared" si="368"/>
        <v>Aug</v>
      </c>
      <c r="F11790" t="str">
        <f t="shared" si="369"/>
        <v>2017</v>
      </c>
    </row>
    <row r="11791" spans="1:6" x14ac:dyDescent="0.25">
      <c r="A11791" s="5" t="s">
        <v>250</v>
      </c>
      <c r="B11791" s="3" t="s">
        <v>245</v>
      </c>
      <c r="C11791" s="3" t="s">
        <v>84</v>
      </c>
      <c r="D11791" s="4">
        <v>60607.551243279377</v>
      </c>
      <c r="E11791" t="str">
        <f t="shared" si="368"/>
        <v>Sep</v>
      </c>
      <c r="F11791" t="str">
        <f t="shared" si="369"/>
        <v>2017</v>
      </c>
    </row>
    <row r="11792" spans="1:6" x14ac:dyDescent="0.25">
      <c r="A11792" s="5" t="s">
        <v>250</v>
      </c>
      <c r="B11792" s="3" t="s">
        <v>245</v>
      </c>
      <c r="C11792" s="3" t="s">
        <v>85</v>
      </c>
      <c r="D11792" s="4">
        <v>55800.985325783273</v>
      </c>
      <c r="E11792" t="str">
        <f t="shared" si="368"/>
        <v>Oct</v>
      </c>
      <c r="F11792" t="str">
        <f t="shared" si="369"/>
        <v>2017</v>
      </c>
    </row>
    <row r="11793" spans="1:6" x14ac:dyDescent="0.25">
      <c r="A11793" s="5" t="s">
        <v>250</v>
      </c>
      <c r="B11793" s="3" t="s">
        <v>245</v>
      </c>
      <c r="C11793" s="3" t="s">
        <v>86</v>
      </c>
      <c r="D11793" s="4">
        <v>54667.486872330141</v>
      </c>
      <c r="E11793" t="str">
        <f t="shared" si="368"/>
        <v>Nov</v>
      </c>
      <c r="F11793" t="str">
        <f t="shared" si="369"/>
        <v>2017</v>
      </c>
    </row>
    <row r="11794" spans="1:6" x14ac:dyDescent="0.25">
      <c r="A11794" s="5" t="s">
        <v>250</v>
      </c>
      <c r="B11794" s="3" t="s">
        <v>245</v>
      </c>
      <c r="C11794" s="3" t="s">
        <v>87</v>
      </c>
      <c r="D11794" s="4">
        <v>53580.539554382638</v>
      </c>
      <c r="E11794" t="str">
        <f t="shared" si="368"/>
        <v>Dec</v>
      </c>
      <c r="F11794" t="str">
        <f t="shared" si="369"/>
        <v>2017</v>
      </c>
    </row>
    <row r="11795" spans="1:6" x14ac:dyDescent="0.25">
      <c r="A11795" s="5" t="s">
        <v>250</v>
      </c>
      <c r="B11795" s="3" t="s">
        <v>245</v>
      </c>
      <c r="C11795" s="3" t="s">
        <v>88</v>
      </c>
      <c r="D11795" s="4">
        <v>52472.514515482886</v>
      </c>
      <c r="E11795" t="str">
        <f t="shared" si="368"/>
        <v>Jan</v>
      </c>
      <c r="F11795" t="str">
        <f t="shared" si="369"/>
        <v>2018</v>
      </c>
    </row>
    <row r="11796" spans="1:6" x14ac:dyDescent="0.25">
      <c r="A11796" s="5" t="s">
        <v>250</v>
      </c>
      <c r="B11796" s="3" t="s">
        <v>245</v>
      </c>
      <c r="C11796" s="3" t="s">
        <v>89</v>
      </c>
      <c r="D11796" s="4">
        <v>51473.071555328512</v>
      </c>
      <c r="E11796" t="str">
        <f t="shared" si="368"/>
        <v>Feb</v>
      </c>
      <c r="F11796" t="str">
        <f t="shared" si="369"/>
        <v>2018</v>
      </c>
    </row>
    <row r="11797" spans="1:6" x14ac:dyDescent="0.25">
      <c r="A11797" s="5" t="s">
        <v>250</v>
      </c>
      <c r="B11797" s="3" t="s">
        <v>245</v>
      </c>
      <c r="C11797" s="3" t="s">
        <v>90</v>
      </c>
      <c r="D11797" s="4">
        <v>50554.313408177768</v>
      </c>
      <c r="E11797" t="str">
        <f t="shared" si="368"/>
        <v>Mar</v>
      </c>
      <c r="F11797" t="str">
        <f t="shared" si="369"/>
        <v>2018</v>
      </c>
    </row>
    <row r="11798" spans="1:6" x14ac:dyDescent="0.25">
      <c r="A11798" s="5" t="s">
        <v>250</v>
      </c>
      <c r="B11798" s="3" t="s">
        <v>245</v>
      </c>
      <c r="C11798" s="3" t="s">
        <v>91</v>
      </c>
      <c r="D11798" s="4">
        <v>49601.342113250859</v>
      </c>
      <c r="E11798" t="str">
        <f t="shared" si="368"/>
        <v>Apr</v>
      </c>
      <c r="F11798" t="str">
        <f t="shared" si="369"/>
        <v>2018</v>
      </c>
    </row>
    <row r="11799" spans="1:6" x14ac:dyDescent="0.25">
      <c r="A11799" s="5" t="s">
        <v>250</v>
      </c>
      <c r="B11799" s="3" t="s">
        <v>245</v>
      </c>
      <c r="C11799" s="3" t="s">
        <v>92</v>
      </c>
      <c r="D11799" s="4">
        <v>48723.942097432009</v>
      </c>
      <c r="E11799" t="str">
        <f t="shared" si="368"/>
        <v>May</v>
      </c>
      <c r="F11799" t="str">
        <f t="shared" si="369"/>
        <v>2018</v>
      </c>
    </row>
    <row r="11800" spans="1:6" x14ac:dyDescent="0.25">
      <c r="A11800" s="5" t="s">
        <v>250</v>
      </c>
      <c r="B11800" s="3" t="s">
        <v>245</v>
      </c>
      <c r="C11800" s="3" t="s">
        <v>93</v>
      </c>
      <c r="D11800" s="4">
        <v>47953.438817170478</v>
      </c>
      <c r="E11800" t="str">
        <f t="shared" si="368"/>
        <v>Jun</v>
      </c>
      <c r="F11800" t="str">
        <f t="shared" si="369"/>
        <v>2018</v>
      </c>
    </row>
    <row r="11801" spans="1:6" x14ac:dyDescent="0.25">
      <c r="A11801" s="5" t="s">
        <v>250</v>
      </c>
      <c r="B11801" s="3" t="s">
        <v>245</v>
      </c>
      <c r="C11801" s="3" t="s">
        <v>94</v>
      </c>
      <c r="D11801" s="4">
        <v>47053.708326083921</v>
      </c>
      <c r="E11801" t="str">
        <f t="shared" si="368"/>
        <v>Jul</v>
      </c>
      <c r="F11801" t="str">
        <f t="shared" si="369"/>
        <v>2018</v>
      </c>
    </row>
    <row r="11802" spans="1:6" x14ac:dyDescent="0.25">
      <c r="A11802" s="5" t="s">
        <v>250</v>
      </c>
      <c r="B11802" s="3" t="s">
        <v>245</v>
      </c>
      <c r="C11802" s="3" t="s">
        <v>95</v>
      </c>
      <c r="D11802" s="4">
        <v>46296.368292582032</v>
      </c>
      <c r="E11802" t="str">
        <f t="shared" si="368"/>
        <v>Aug</v>
      </c>
      <c r="F11802" t="str">
        <f t="shared" si="369"/>
        <v>2018</v>
      </c>
    </row>
    <row r="11803" spans="1:6" x14ac:dyDescent="0.25">
      <c r="A11803" s="5" t="s">
        <v>250</v>
      </c>
      <c r="B11803" s="3" t="s">
        <v>245</v>
      </c>
      <c r="C11803" s="3" t="s">
        <v>96</v>
      </c>
      <c r="D11803" s="4">
        <v>45466.853083614304</v>
      </c>
      <c r="E11803" t="str">
        <f t="shared" si="368"/>
        <v>Sep</v>
      </c>
      <c r="F11803" t="str">
        <f t="shared" si="369"/>
        <v>2018</v>
      </c>
    </row>
    <row r="11804" spans="1:6" x14ac:dyDescent="0.25">
      <c r="A11804" s="5" t="s">
        <v>250</v>
      </c>
      <c r="B11804" s="3" t="s">
        <v>245</v>
      </c>
      <c r="C11804" s="3" t="s">
        <v>97</v>
      </c>
      <c r="D11804" s="4">
        <v>44654.868574933447</v>
      </c>
      <c r="E11804" t="str">
        <f t="shared" si="368"/>
        <v>Oct</v>
      </c>
      <c r="F11804" t="str">
        <f t="shared" si="369"/>
        <v>2018</v>
      </c>
    </row>
    <row r="11805" spans="1:6" x14ac:dyDescent="0.25">
      <c r="A11805" s="5" t="s">
        <v>250</v>
      </c>
      <c r="B11805" s="3" t="s">
        <v>245</v>
      </c>
      <c r="C11805" s="3" t="s">
        <v>98</v>
      </c>
      <c r="D11805" s="4">
        <v>43802.382105060176</v>
      </c>
      <c r="E11805" t="str">
        <f t="shared" si="368"/>
        <v>Nov</v>
      </c>
      <c r="F11805" t="str">
        <f t="shared" si="369"/>
        <v>2018</v>
      </c>
    </row>
    <row r="11806" spans="1:6" x14ac:dyDescent="0.25">
      <c r="A11806" s="5" t="s">
        <v>250</v>
      </c>
      <c r="B11806" s="3" t="s">
        <v>245</v>
      </c>
      <c r="C11806" s="3" t="s">
        <v>99</v>
      </c>
      <c r="D11806" s="4">
        <v>42886.247231281923</v>
      </c>
      <c r="E11806" t="str">
        <f t="shared" si="368"/>
        <v>Dec</v>
      </c>
      <c r="F11806" t="str">
        <f t="shared" si="369"/>
        <v>2018</v>
      </c>
    </row>
    <row r="11807" spans="1:6" x14ac:dyDescent="0.25">
      <c r="A11807" s="5" t="s">
        <v>250</v>
      </c>
      <c r="B11807" s="3" t="s">
        <v>245</v>
      </c>
      <c r="C11807" s="3" t="s">
        <v>100</v>
      </c>
      <c r="D11807" s="4">
        <v>42089.292835361761</v>
      </c>
      <c r="E11807" t="str">
        <f t="shared" si="368"/>
        <v>Jan</v>
      </c>
      <c r="F11807" t="str">
        <f t="shared" si="369"/>
        <v>2019</v>
      </c>
    </row>
    <row r="11808" spans="1:6" x14ac:dyDescent="0.25">
      <c r="A11808" s="5" t="s">
        <v>250</v>
      </c>
      <c r="B11808" s="3" t="s">
        <v>245</v>
      </c>
      <c r="C11808" s="3" t="s">
        <v>101</v>
      </c>
      <c r="D11808" s="4">
        <v>41338.3890710216</v>
      </c>
      <c r="E11808" t="str">
        <f t="shared" si="368"/>
        <v>Feb</v>
      </c>
      <c r="F11808" t="str">
        <f t="shared" si="369"/>
        <v>2019</v>
      </c>
    </row>
    <row r="11809" spans="1:6" x14ac:dyDescent="0.25">
      <c r="A11809" s="5" t="s">
        <v>250</v>
      </c>
      <c r="B11809" s="3" t="s">
        <v>245</v>
      </c>
      <c r="C11809" s="3" t="s">
        <v>102</v>
      </c>
      <c r="D11809" s="4">
        <v>40632.486282952712</v>
      </c>
      <c r="E11809" t="str">
        <f t="shared" si="368"/>
        <v>Mar</v>
      </c>
      <c r="F11809" t="str">
        <f t="shared" si="369"/>
        <v>2019</v>
      </c>
    </row>
    <row r="11810" spans="1:6" x14ac:dyDescent="0.25">
      <c r="A11810" s="5" t="s">
        <v>250</v>
      </c>
      <c r="B11810" s="3" t="s">
        <v>245</v>
      </c>
      <c r="C11810" s="3" t="s">
        <v>103</v>
      </c>
      <c r="D11810" s="4">
        <v>39881.918499929365</v>
      </c>
      <c r="E11810" t="str">
        <f t="shared" si="368"/>
        <v>Apr</v>
      </c>
      <c r="F11810" t="str">
        <f t="shared" si="369"/>
        <v>2019</v>
      </c>
    </row>
    <row r="11811" spans="1:6" x14ac:dyDescent="0.25">
      <c r="A11811" s="5" t="s">
        <v>250</v>
      </c>
      <c r="B11811" s="3" t="s">
        <v>245</v>
      </c>
      <c r="C11811" s="3" t="s">
        <v>104</v>
      </c>
      <c r="D11811" s="4">
        <v>39176.915905222122</v>
      </c>
      <c r="E11811" t="str">
        <f t="shared" si="368"/>
        <v>May</v>
      </c>
      <c r="F11811" t="str">
        <f t="shared" si="369"/>
        <v>2019</v>
      </c>
    </row>
    <row r="11812" spans="1:6" x14ac:dyDescent="0.25">
      <c r="A11812" s="5" t="s">
        <v>250</v>
      </c>
      <c r="B11812" s="3" t="s">
        <v>245</v>
      </c>
      <c r="C11812" s="3" t="s">
        <v>105</v>
      </c>
      <c r="D11812" s="4">
        <v>38548.208607200882</v>
      </c>
      <c r="E11812" t="str">
        <f t="shared" si="368"/>
        <v>Jun</v>
      </c>
      <c r="F11812" t="str">
        <f t="shared" si="369"/>
        <v>2019</v>
      </c>
    </row>
    <row r="11813" spans="1:6" x14ac:dyDescent="0.25">
      <c r="A11813" s="5" t="s">
        <v>250</v>
      </c>
      <c r="B11813" s="3" t="s">
        <v>245</v>
      </c>
      <c r="C11813" s="3" t="s">
        <v>106</v>
      </c>
      <c r="D11813" s="4">
        <v>37810.845970749375</v>
      </c>
      <c r="E11813" t="str">
        <f t="shared" si="368"/>
        <v>Jul</v>
      </c>
      <c r="F11813" t="str">
        <f t="shared" si="369"/>
        <v>2019</v>
      </c>
    </row>
    <row r="11814" spans="1:6" x14ac:dyDescent="0.25">
      <c r="A11814" s="5" t="s">
        <v>250</v>
      </c>
      <c r="B11814" s="3" t="s">
        <v>245</v>
      </c>
      <c r="C11814" s="3" t="s">
        <v>107</v>
      </c>
      <c r="D11814" s="4">
        <v>37179.146918495389</v>
      </c>
      <c r="E11814" t="str">
        <f t="shared" si="368"/>
        <v>Aug</v>
      </c>
      <c r="F11814" t="str">
        <f t="shared" si="369"/>
        <v>2019</v>
      </c>
    </row>
    <row r="11815" spans="1:6" x14ac:dyDescent="0.25">
      <c r="A11815" s="5" t="s">
        <v>250</v>
      </c>
      <c r="B11815" s="3" t="s">
        <v>245</v>
      </c>
      <c r="C11815" s="3" t="s">
        <v>108</v>
      </c>
      <c r="D11815" s="4">
        <v>36500.722178950404</v>
      </c>
      <c r="E11815" t="str">
        <f t="shared" si="368"/>
        <v>Sep</v>
      </c>
      <c r="F11815" t="str">
        <f t="shared" si="369"/>
        <v>2019</v>
      </c>
    </row>
    <row r="11816" spans="1:6" x14ac:dyDescent="0.25">
      <c r="A11816" s="5" t="s">
        <v>250</v>
      </c>
      <c r="B11816" s="3" t="s">
        <v>245</v>
      </c>
      <c r="C11816" s="3" t="s">
        <v>109</v>
      </c>
      <c r="D11816" s="4">
        <v>35865.379676853627</v>
      </c>
      <c r="E11816" t="str">
        <f t="shared" si="368"/>
        <v>Oct</v>
      </c>
      <c r="F11816" t="str">
        <f t="shared" si="369"/>
        <v>2019</v>
      </c>
    </row>
    <row r="11817" spans="1:6" x14ac:dyDescent="0.25">
      <c r="A11817" s="5" t="s">
        <v>250</v>
      </c>
      <c r="B11817" s="3" t="s">
        <v>245</v>
      </c>
      <c r="C11817" s="3" t="s">
        <v>110</v>
      </c>
      <c r="D11817" s="4">
        <v>35243.130931406835</v>
      </c>
      <c r="E11817" t="str">
        <f t="shared" si="368"/>
        <v>Nov</v>
      </c>
      <c r="F11817" t="str">
        <f t="shared" si="369"/>
        <v>2019</v>
      </c>
    </row>
    <row r="11818" spans="1:6" x14ac:dyDescent="0.25">
      <c r="A11818" s="5" t="s">
        <v>250</v>
      </c>
      <c r="B11818" s="3" t="s">
        <v>245</v>
      </c>
      <c r="C11818" s="3" t="s">
        <v>111</v>
      </c>
      <c r="D11818" s="4">
        <v>34633.990472462807</v>
      </c>
      <c r="E11818" t="str">
        <f t="shared" si="368"/>
        <v>Dec</v>
      </c>
      <c r="F11818" t="str">
        <f t="shared" si="369"/>
        <v>2019</v>
      </c>
    </row>
    <row r="11819" spans="1:6" x14ac:dyDescent="0.25">
      <c r="A11819" s="5" t="s">
        <v>250</v>
      </c>
      <c r="B11819" s="3" t="s">
        <v>245</v>
      </c>
      <c r="C11819" s="3" t="s">
        <v>112</v>
      </c>
      <c r="D11819" s="4">
        <v>33975.674443957338</v>
      </c>
      <c r="E11819" t="str">
        <f t="shared" si="368"/>
        <v>Jan</v>
      </c>
      <c r="F11819" t="str">
        <f t="shared" si="369"/>
        <v>2020</v>
      </c>
    </row>
    <row r="11820" spans="1:6" x14ac:dyDescent="0.25">
      <c r="A11820" s="5" t="s">
        <v>250</v>
      </c>
      <c r="B11820" s="3" t="s">
        <v>245</v>
      </c>
      <c r="C11820" s="3" t="s">
        <v>113</v>
      </c>
      <c r="D11820" s="4">
        <v>33390.719331000233</v>
      </c>
      <c r="E11820" t="str">
        <f t="shared" si="368"/>
        <v>Feb</v>
      </c>
      <c r="F11820" t="str">
        <f t="shared" si="369"/>
        <v>2020</v>
      </c>
    </row>
    <row r="11821" spans="1:6" x14ac:dyDescent="0.25">
      <c r="A11821" s="5" t="s">
        <v>250</v>
      </c>
      <c r="B11821" s="3" t="s">
        <v>245</v>
      </c>
      <c r="C11821" s="3" t="s">
        <v>114</v>
      </c>
      <c r="D11821" s="4">
        <v>32840.67552509153</v>
      </c>
      <c r="E11821" t="str">
        <f t="shared" si="368"/>
        <v>Mar</v>
      </c>
      <c r="F11821" t="str">
        <f t="shared" si="369"/>
        <v>2020</v>
      </c>
    </row>
    <row r="11822" spans="1:6" x14ac:dyDescent="0.25">
      <c r="A11822" s="5" t="s">
        <v>250</v>
      </c>
      <c r="B11822" s="3" t="s">
        <v>245</v>
      </c>
      <c r="C11822" s="3" t="s">
        <v>115</v>
      </c>
      <c r="D11822" s="4">
        <v>32255.019539488123</v>
      </c>
      <c r="E11822" t="str">
        <f t="shared" si="368"/>
        <v>Apr</v>
      </c>
      <c r="F11822" t="str">
        <f t="shared" si="369"/>
        <v>2020</v>
      </c>
    </row>
    <row r="11823" spans="1:6" x14ac:dyDescent="0.25">
      <c r="A11823" s="5" t="s">
        <v>250</v>
      </c>
      <c r="B11823" s="3" t="s">
        <v>245</v>
      </c>
      <c r="C11823" s="3" t="s">
        <v>116</v>
      </c>
      <c r="D11823" s="4">
        <v>31703.76744932936</v>
      </c>
      <c r="E11823" t="str">
        <f t="shared" si="368"/>
        <v>May</v>
      </c>
      <c r="F11823" t="str">
        <f t="shared" si="369"/>
        <v>2020</v>
      </c>
    </row>
    <row r="11824" spans="1:6" x14ac:dyDescent="0.25">
      <c r="A11824" s="5" t="s">
        <v>250</v>
      </c>
      <c r="B11824" s="3" t="s">
        <v>245</v>
      </c>
      <c r="C11824" s="3" t="s">
        <v>117</v>
      </c>
      <c r="D11824" s="4">
        <v>31209.320127585434</v>
      </c>
      <c r="E11824" t="str">
        <f t="shared" si="368"/>
        <v>Jun</v>
      </c>
      <c r="F11824" t="str">
        <f t="shared" si="369"/>
        <v>2020</v>
      </c>
    </row>
    <row r="11825" spans="1:6" x14ac:dyDescent="0.25">
      <c r="A11825" s="5" t="s">
        <v>250</v>
      </c>
      <c r="B11825" s="3" t="s">
        <v>245</v>
      </c>
      <c r="C11825" s="3" t="s">
        <v>118</v>
      </c>
      <c r="D11825" s="4">
        <v>30633.485004557944</v>
      </c>
      <c r="E11825" t="str">
        <f t="shared" si="368"/>
        <v>Jul</v>
      </c>
      <c r="F11825" t="str">
        <f t="shared" si="369"/>
        <v>2020</v>
      </c>
    </row>
    <row r="11826" spans="1:6" x14ac:dyDescent="0.25">
      <c r="A11826" s="5" t="s">
        <v>250</v>
      </c>
      <c r="B11826" s="3" t="s">
        <v>245</v>
      </c>
      <c r="C11826" s="3" t="s">
        <v>119</v>
      </c>
      <c r="D11826" s="4">
        <v>30137.569204629443</v>
      </c>
      <c r="E11826" t="str">
        <f t="shared" si="368"/>
        <v>Aug</v>
      </c>
      <c r="F11826" t="str">
        <f t="shared" si="369"/>
        <v>2020</v>
      </c>
    </row>
    <row r="11827" spans="1:6" x14ac:dyDescent="0.25">
      <c r="A11827" s="5" t="s">
        <v>250</v>
      </c>
      <c r="B11827" s="3" t="s">
        <v>245</v>
      </c>
      <c r="C11827" s="3" t="s">
        <v>120</v>
      </c>
      <c r="D11827" s="4">
        <v>29604.801977186151</v>
      </c>
      <c r="E11827" t="str">
        <f t="shared" si="368"/>
        <v>Sep</v>
      </c>
      <c r="F11827" t="str">
        <f t="shared" si="369"/>
        <v>2020</v>
      </c>
    </row>
    <row r="11828" spans="1:6" x14ac:dyDescent="0.25">
      <c r="A11828" s="5" t="s">
        <v>250</v>
      </c>
      <c r="B11828" s="3" t="s">
        <v>245</v>
      </c>
      <c r="C11828" s="3" t="s">
        <v>121</v>
      </c>
      <c r="D11828" s="4">
        <v>29104.94195789134</v>
      </c>
      <c r="E11828" t="str">
        <f t="shared" si="368"/>
        <v>Oct</v>
      </c>
      <c r="F11828" t="str">
        <f t="shared" si="369"/>
        <v>2020</v>
      </c>
    </row>
    <row r="11829" spans="1:6" x14ac:dyDescent="0.25">
      <c r="A11829" s="5" t="s">
        <v>250</v>
      </c>
      <c r="B11829" s="3" t="s">
        <v>245</v>
      </c>
      <c r="C11829" s="3" t="s">
        <v>122</v>
      </c>
      <c r="D11829" s="4">
        <v>28614.407235457387</v>
      </c>
      <c r="E11829" t="str">
        <f t="shared" si="368"/>
        <v>Nov</v>
      </c>
      <c r="F11829" t="str">
        <f t="shared" si="369"/>
        <v>2020</v>
      </c>
    </row>
    <row r="11830" spans="1:6" x14ac:dyDescent="0.25">
      <c r="A11830" s="5" t="s">
        <v>250</v>
      </c>
      <c r="B11830" s="3" t="s">
        <v>245</v>
      </c>
      <c r="C11830" s="3" t="s">
        <v>123</v>
      </c>
      <c r="D11830" s="4">
        <v>28132.987950657724</v>
      </c>
      <c r="E11830" t="str">
        <f t="shared" si="368"/>
        <v>Dec</v>
      </c>
      <c r="F11830" t="str">
        <f t="shared" si="369"/>
        <v>2020</v>
      </c>
    </row>
    <row r="11831" spans="1:6" x14ac:dyDescent="0.25">
      <c r="A11831" s="5" t="s">
        <v>250</v>
      </c>
      <c r="B11831" s="3" t="s">
        <v>245</v>
      </c>
      <c r="C11831" s="3" t="s">
        <v>124</v>
      </c>
      <c r="D11831" s="4">
        <v>27599.105638277782</v>
      </c>
      <c r="E11831" t="str">
        <f t="shared" si="368"/>
        <v>Jan</v>
      </c>
      <c r="F11831" t="str">
        <f t="shared" si="369"/>
        <v>2021</v>
      </c>
    </row>
    <row r="11832" spans="1:6" x14ac:dyDescent="0.25">
      <c r="A11832" s="5" t="s">
        <v>250</v>
      </c>
      <c r="B11832" s="3" t="s">
        <v>245</v>
      </c>
      <c r="C11832" s="3" t="s">
        <v>125</v>
      </c>
      <c r="D11832" s="4">
        <v>27135.824046329784</v>
      </c>
      <c r="E11832" t="str">
        <f t="shared" si="368"/>
        <v>Feb</v>
      </c>
      <c r="F11832" t="str">
        <f t="shared" si="369"/>
        <v>2021</v>
      </c>
    </row>
    <row r="11833" spans="1:6" x14ac:dyDescent="0.25">
      <c r="A11833" s="5" t="s">
        <v>250</v>
      </c>
      <c r="B11833" s="3" t="s">
        <v>245</v>
      </c>
      <c r="C11833" s="3" t="s">
        <v>126</v>
      </c>
      <c r="D11833" s="4">
        <v>26696.108747563376</v>
      </c>
      <c r="E11833" t="str">
        <f t="shared" si="368"/>
        <v>Mar</v>
      </c>
      <c r="F11833" t="str">
        <f t="shared" si="369"/>
        <v>2021</v>
      </c>
    </row>
    <row r="11834" spans="1:6" x14ac:dyDescent="0.25">
      <c r="A11834" s="5" t="s">
        <v>250</v>
      </c>
      <c r="B11834" s="3" t="s">
        <v>245</v>
      </c>
      <c r="C11834" s="3" t="s">
        <v>127</v>
      </c>
      <c r="D11834" s="4">
        <v>26233.737847476375</v>
      </c>
      <c r="E11834" t="str">
        <f t="shared" si="368"/>
        <v>Apr</v>
      </c>
      <c r="F11834" t="str">
        <f t="shared" si="369"/>
        <v>2021</v>
      </c>
    </row>
    <row r="11835" spans="1:6" x14ac:dyDescent="0.25">
      <c r="A11835" s="5" t="s">
        <v>250</v>
      </c>
      <c r="B11835" s="3" t="s">
        <v>245</v>
      </c>
      <c r="C11835" s="3" t="s">
        <v>128</v>
      </c>
      <c r="D11835" s="4">
        <v>25795.215265743474</v>
      </c>
      <c r="E11835" t="str">
        <f t="shared" si="368"/>
        <v>May</v>
      </c>
      <c r="F11835" t="str">
        <f t="shared" si="369"/>
        <v>2021</v>
      </c>
    </row>
    <row r="11836" spans="1:6" x14ac:dyDescent="0.25">
      <c r="A11836" s="5" t="s">
        <v>250</v>
      </c>
      <c r="B11836" s="3" t="s">
        <v>245</v>
      </c>
      <c r="C11836" s="3" t="s">
        <v>129</v>
      </c>
      <c r="D11836" s="4">
        <v>25395.060552733819</v>
      </c>
      <c r="E11836" t="str">
        <f t="shared" si="368"/>
        <v>Jun</v>
      </c>
      <c r="F11836" t="str">
        <f t="shared" si="369"/>
        <v>2021</v>
      </c>
    </row>
    <row r="11837" spans="1:6" x14ac:dyDescent="0.25">
      <c r="A11837" s="5" t="s">
        <v>250</v>
      </c>
      <c r="B11837" s="3" t="s">
        <v>245</v>
      </c>
      <c r="C11837" s="3" t="s">
        <v>130</v>
      </c>
      <c r="D11837" s="4">
        <v>24940.920820542196</v>
      </c>
      <c r="E11837" t="str">
        <f t="shared" si="368"/>
        <v>Jul</v>
      </c>
      <c r="F11837" t="str">
        <f t="shared" si="369"/>
        <v>2021</v>
      </c>
    </row>
    <row r="11838" spans="1:6" x14ac:dyDescent="0.25">
      <c r="A11838" s="5" t="s">
        <v>250</v>
      </c>
      <c r="B11838" s="3" t="s">
        <v>245</v>
      </c>
      <c r="C11838" s="3" t="s">
        <v>131</v>
      </c>
      <c r="D11838" s="4">
        <v>24541.086942178445</v>
      </c>
      <c r="E11838" t="str">
        <f t="shared" si="368"/>
        <v>Aug</v>
      </c>
      <c r="F11838" t="str">
        <f t="shared" si="369"/>
        <v>2021</v>
      </c>
    </row>
    <row r="11839" spans="1:6" x14ac:dyDescent="0.25">
      <c r="A11839" s="5" t="s">
        <v>250</v>
      </c>
      <c r="B11839" s="3" t="s">
        <v>245</v>
      </c>
      <c r="C11839" s="3" t="s">
        <v>132</v>
      </c>
      <c r="D11839" s="4">
        <v>21219.266947950175</v>
      </c>
      <c r="E11839" t="str">
        <f t="shared" si="368"/>
        <v>Sep</v>
      </c>
      <c r="F11839" t="str">
        <f t="shared" si="369"/>
        <v>2021</v>
      </c>
    </row>
    <row r="11840" spans="1:6" x14ac:dyDescent="0.25">
      <c r="A11840" s="5" t="s">
        <v>250</v>
      </c>
      <c r="B11840" s="3" t="s">
        <v>245</v>
      </c>
      <c r="C11840" s="3" t="s">
        <v>133</v>
      </c>
      <c r="D11840" s="4">
        <v>20874.546784315535</v>
      </c>
      <c r="E11840" t="str">
        <f t="shared" si="368"/>
        <v>Oct</v>
      </c>
      <c r="F11840" t="str">
        <f t="shared" si="369"/>
        <v>2021</v>
      </c>
    </row>
    <row r="11841" spans="1:6" x14ac:dyDescent="0.25">
      <c r="A11841" s="5" t="s">
        <v>250</v>
      </c>
      <c r="B11841" s="3" t="s">
        <v>245</v>
      </c>
      <c r="C11841" s="3" t="s">
        <v>134</v>
      </c>
      <c r="D11841" s="4">
        <v>20536.211955216524</v>
      </c>
      <c r="E11841" t="str">
        <f t="shared" si="368"/>
        <v>Nov</v>
      </c>
      <c r="F11841" t="str">
        <f t="shared" si="369"/>
        <v>2021</v>
      </c>
    </row>
    <row r="11842" spans="1:6" x14ac:dyDescent="0.25">
      <c r="A11842" s="5" t="s">
        <v>250</v>
      </c>
      <c r="B11842" s="3" t="s">
        <v>245</v>
      </c>
      <c r="C11842" s="3" t="s">
        <v>135</v>
      </c>
      <c r="D11842" s="4">
        <v>20203.820168334725</v>
      </c>
      <c r="E11842" t="str">
        <f t="shared" si="368"/>
        <v>Dec</v>
      </c>
      <c r="F11842" t="str">
        <f t="shared" si="369"/>
        <v>2021</v>
      </c>
    </row>
    <row r="11843" spans="1:6" x14ac:dyDescent="0.25">
      <c r="A11843" s="5" t="s">
        <v>250</v>
      </c>
      <c r="B11843" s="3" t="s">
        <v>245</v>
      </c>
      <c r="C11843" s="3" t="s">
        <v>136</v>
      </c>
      <c r="D11843" s="4">
        <v>19873.635625719526</v>
      </c>
      <c r="E11843" t="str">
        <f t="shared" ref="E11843:E11906" si="370">MID(C11843,1,3)</f>
        <v>Jan</v>
      </c>
      <c r="F11843" t="str">
        <f t="shared" ref="F11843:F11906" si="371">MID(C11843,5,4)</f>
        <v>2022</v>
      </c>
    </row>
    <row r="11844" spans="1:6" x14ac:dyDescent="0.25">
      <c r="A11844" s="5" t="s">
        <v>250</v>
      </c>
      <c r="B11844" s="3" t="s">
        <v>245</v>
      </c>
      <c r="C11844" s="3" t="s">
        <v>137</v>
      </c>
      <c r="D11844" s="4">
        <v>19542.940425927998</v>
      </c>
      <c r="E11844" t="str">
        <f t="shared" si="370"/>
        <v>Feb</v>
      </c>
      <c r="F11844" t="str">
        <f t="shared" si="371"/>
        <v>2022</v>
      </c>
    </row>
    <row r="11845" spans="1:6" x14ac:dyDescent="0.25">
      <c r="A11845" s="5" t="s">
        <v>250</v>
      </c>
      <c r="B11845" s="3" t="s">
        <v>245</v>
      </c>
      <c r="C11845" s="3" t="s">
        <v>138</v>
      </c>
      <c r="D11845" s="4">
        <v>19226.538129846747</v>
      </c>
      <c r="E11845" t="str">
        <f t="shared" si="370"/>
        <v>Mar</v>
      </c>
      <c r="F11845" t="str">
        <f t="shared" si="371"/>
        <v>2022</v>
      </c>
    </row>
    <row r="11846" spans="1:6" x14ac:dyDescent="0.25">
      <c r="A11846" s="5" t="s">
        <v>250</v>
      </c>
      <c r="B11846" s="3" t="s">
        <v>245</v>
      </c>
      <c r="C11846" s="3" t="s">
        <v>139</v>
      </c>
      <c r="D11846" s="4">
        <v>18916.329785285528</v>
      </c>
      <c r="E11846" t="str">
        <f t="shared" si="370"/>
        <v>Apr</v>
      </c>
      <c r="F11846" t="str">
        <f t="shared" si="371"/>
        <v>2022</v>
      </c>
    </row>
    <row r="11847" spans="1:6" x14ac:dyDescent="0.25">
      <c r="A11847" s="5" t="s">
        <v>250</v>
      </c>
      <c r="B11847" s="3" t="s">
        <v>245</v>
      </c>
      <c r="C11847" s="3" t="s">
        <v>140</v>
      </c>
      <c r="D11847" s="4">
        <v>18647.18865571358</v>
      </c>
      <c r="E11847" t="str">
        <f t="shared" si="370"/>
        <v>May</v>
      </c>
      <c r="F11847" t="str">
        <f t="shared" si="371"/>
        <v>2022</v>
      </c>
    </row>
    <row r="11848" spans="1:6" x14ac:dyDescent="0.25">
      <c r="A11848" s="5" t="s">
        <v>250</v>
      </c>
      <c r="B11848" s="3" t="s">
        <v>245</v>
      </c>
      <c r="C11848" s="3" t="s">
        <v>141</v>
      </c>
      <c r="D11848" s="4">
        <v>18347.11595686018</v>
      </c>
      <c r="E11848" t="str">
        <f t="shared" si="370"/>
        <v>Jun</v>
      </c>
      <c r="F11848" t="str">
        <f t="shared" si="371"/>
        <v>2022</v>
      </c>
    </row>
    <row r="11849" spans="1:6" x14ac:dyDescent="0.25">
      <c r="A11849" s="5" t="s">
        <v>250</v>
      </c>
      <c r="B11849" s="3" t="s">
        <v>245</v>
      </c>
      <c r="C11849" s="3" t="s">
        <v>142</v>
      </c>
      <c r="D11849" s="4">
        <v>18066.527742236158</v>
      </c>
      <c r="E11849" t="str">
        <f t="shared" si="370"/>
        <v>Jul</v>
      </c>
      <c r="F11849" t="str">
        <f t="shared" si="371"/>
        <v>2022</v>
      </c>
    </row>
    <row r="11850" spans="1:6" x14ac:dyDescent="0.25">
      <c r="A11850" s="5" t="s">
        <v>250</v>
      </c>
      <c r="B11850" s="3" t="s">
        <v>245</v>
      </c>
      <c r="C11850" s="3" t="s">
        <v>143</v>
      </c>
      <c r="D11850" s="4">
        <v>17792.108865808947</v>
      </c>
      <c r="E11850" t="str">
        <f t="shared" si="370"/>
        <v>Aug</v>
      </c>
      <c r="F11850" t="str">
        <f t="shared" si="371"/>
        <v>2022</v>
      </c>
    </row>
    <row r="11851" spans="1:6" x14ac:dyDescent="0.25">
      <c r="A11851" s="5" t="s">
        <v>250</v>
      </c>
      <c r="B11851" s="3" t="s">
        <v>245</v>
      </c>
      <c r="C11851" s="3" t="s">
        <v>144</v>
      </c>
      <c r="D11851" s="4">
        <v>11306.637606663337</v>
      </c>
      <c r="E11851" t="str">
        <f t="shared" si="370"/>
        <v>Sep</v>
      </c>
      <c r="F11851" t="str">
        <f t="shared" si="371"/>
        <v>2022</v>
      </c>
    </row>
    <row r="11852" spans="1:6" x14ac:dyDescent="0.25">
      <c r="A11852" s="5" t="s">
        <v>250</v>
      </c>
      <c r="B11852" s="3" t="s">
        <v>245</v>
      </c>
      <c r="C11852" s="3" t="s">
        <v>145</v>
      </c>
      <c r="D11852" s="4">
        <v>7089.3342873874735</v>
      </c>
      <c r="E11852" t="str">
        <f t="shared" si="370"/>
        <v>Oct</v>
      </c>
      <c r="F11852" t="str">
        <f t="shared" si="371"/>
        <v>2022</v>
      </c>
    </row>
    <row r="11853" spans="1:6" x14ac:dyDescent="0.25">
      <c r="A11853" s="5" t="s">
        <v>250</v>
      </c>
      <c r="B11853" s="3" t="s">
        <v>245</v>
      </c>
      <c r="C11853" s="3" t="s">
        <v>146</v>
      </c>
      <c r="D11853" s="4">
        <v>7016.8327088867445</v>
      </c>
      <c r="E11853" t="str">
        <f t="shared" si="370"/>
        <v>Nov</v>
      </c>
      <c r="F11853" t="str">
        <f t="shared" si="371"/>
        <v>2022</v>
      </c>
    </row>
    <row r="11854" spans="1:6" x14ac:dyDescent="0.25">
      <c r="A11854" s="5" t="s">
        <v>250</v>
      </c>
      <c r="B11854" s="3" t="s">
        <v>245</v>
      </c>
      <c r="C11854" s="3" t="s">
        <v>147</v>
      </c>
      <c r="D11854" s="4">
        <v>6945.0799633512233</v>
      </c>
      <c r="E11854" t="str">
        <f t="shared" si="370"/>
        <v>Dec</v>
      </c>
      <c r="F11854" t="str">
        <f t="shared" si="371"/>
        <v>2022</v>
      </c>
    </row>
    <row r="11855" spans="1:6" x14ac:dyDescent="0.25">
      <c r="A11855" s="5" t="s">
        <v>250</v>
      </c>
      <c r="B11855" s="3" t="s">
        <v>245</v>
      </c>
      <c r="C11855" s="3" t="s">
        <v>148</v>
      </c>
      <c r="D11855" s="4">
        <v>6874.0683893283258</v>
      </c>
      <c r="E11855" t="str">
        <f t="shared" si="370"/>
        <v>Jan</v>
      </c>
      <c r="F11855" t="str">
        <f t="shared" si="371"/>
        <v>2023</v>
      </c>
    </row>
    <row r="11856" spans="1:6" x14ac:dyDescent="0.25">
      <c r="A11856" s="5" t="s">
        <v>250</v>
      </c>
      <c r="B11856" s="3" t="s">
        <v>245</v>
      </c>
      <c r="C11856" s="3" t="s">
        <v>149</v>
      </c>
      <c r="D11856" s="4">
        <v>6803.7901253654709</v>
      </c>
      <c r="E11856" t="str">
        <f t="shared" si="370"/>
        <v>Feb</v>
      </c>
      <c r="F11856" t="str">
        <f t="shared" si="371"/>
        <v>2023</v>
      </c>
    </row>
    <row r="11857" spans="1:6" x14ac:dyDescent="0.25">
      <c r="A11857" s="5" t="s">
        <v>250</v>
      </c>
      <c r="B11857" s="3" t="s">
        <v>245</v>
      </c>
      <c r="C11857" s="3" t="s">
        <v>150</v>
      </c>
      <c r="D11857" s="4">
        <v>6734.2381714626608</v>
      </c>
      <c r="E11857" t="str">
        <f t="shared" si="370"/>
        <v>Mar</v>
      </c>
      <c r="F11857" t="str">
        <f t="shared" si="371"/>
        <v>2023</v>
      </c>
    </row>
    <row r="11858" spans="1:6" x14ac:dyDescent="0.25">
      <c r="A11858" s="5" t="s">
        <v>250</v>
      </c>
      <c r="B11858" s="3" t="s">
        <v>245</v>
      </c>
      <c r="C11858" s="3" t="s">
        <v>151</v>
      </c>
      <c r="D11858" s="4">
        <v>6665.4041047147293</v>
      </c>
      <c r="E11858" t="str">
        <f t="shared" si="370"/>
        <v>Apr</v>
      </c>
      <c r="F11858" t="str">
        <f t="shared" si="371"/>
        <v>2023</v>
      </c>
    </row>
    <row r="11859" spans="1:6" x14ac:dyDescent="0.25">
      <c r="A11859" s="5" t="s">
        <v>250</v>
      </c>
      <c r="B11859" s="3" t="s">
        <v>245</v>
      </c>
      <c r="C11859" s="3" t="s">
        <v>152</v>
      </c>
      <c r="D11859" s="4">
        <v>6597.2810251216806</v>
      </c>
      <c r="E11859" t="str">
        <f t="shared" si="370"/>
        <v>May</v>
      </c>
      <c r="F11859" t="str">
        <f t="shared" si="371"/>
        <v>2023</v>
      </c>
    </row>
    <row r="11860" spans="1:6" x14ac:dyDescent="0.25">
      <c r="A11860" s="5" t="s">
        <v>250</v>
      </c>
      <c r="B11860" s="3" t="s">
        <v>245</v>
      </c>
      <c r="C11860" s="3" t="s">
        <v>153</v>
      </c>
      <c r="D11860" s="4">
        <v>6529.860809778349</v>
      </c>
      <c r="E11860" t="str">
        <f t="shared" si="370"/>
        <v>Jun</v>
      </c>
      <c r="F11860" t="str">
        <f t="shared" si="371"/>
        <v>2023</v>
      </c>
    </row>
    <row r="11861" spans="1:6" x14ac:dyDescent="0.25">
      <c r="A11861" s="5" t="s">
        <v>250</v>
      </c>
      <c r="B11861" s="3" t="s">
        <v>245</v>
      </c>
      <c r="C11861" s="3" t="s">
        <v>154</v>
      </c>
      <c r="D11861" s="4">
        <v>6463.1366586847344</v>
      </c>
      <c r="E11861" t="str">
        <f t="shared" si="370"/>
        <v>Jul</v>
      </c>
      <c r="F11861" t="str">
        <f t="shared" si="371"/>
        <v>2023</v>
      </c>
    </row>
    <row r="11862" spans="1:6" x14ac:dyDescent="0.25">
      <c r="A11862" s="5" t="s">
        <v>250</v>
      </c>
      <c r="B11862" s="3" t="s">
        <v>245</v>
      </c>
      <c r="C11862" s="3" t="s">
        <v>155</v>
      </c>
      <c r="D11862" s="4">
        <v>6397.1012103882567</v>
      </c>
      <c r="E11862" t="str">
        <f t="shared" si="370"/>
        <v>Aug</v>
      </c>
      <c r="F11862" t="str">
        <f t="shared" si="371"/>
        <v>2023</v>
      </c>
    </row>
    <row r="11863" spans="1:6" x14ac:dyDescent="0.25">
      <c r="A11863" s="5" t="s">
        <v>250</v>
      </c>
      <c r="B11863" s="3" t="s">
        <v>245</v>
      </c>
      <c r="C11863" s="3" t="s">
        <v>156</v>
      </c>
      <c r="D11863" s="4">
        <v>6331.7470034363341</v>
      </c>
      <c r="E11863" t="str">
        <f t="shared" si="370"/>
        <v>Sep</v>
      </c>
      <c r="F11863" t="str">
        <f t="shared" si="371"/>
        <v>2023</v>
      </c>
    </row>
    <row r="11864" spans="1:6" x14ac:dyDescent="0.25">
      <c r="A11864" s="5" t="s">
        <v>250</v>
      </c>
      <c r="B11864" s="3" t="s">
        <v>245</v>
      </c>
      <c r="C11864" s="3" t="s">
        <v>157</v>
      </c>
      <c r="D11864" s="4">
        <v>6267.0680378289671</v>
      </c>
      <c r="E11864" t="str">
        <f t="shared" si="370"/>
        <v>Oct</v>
      </c>
      <c r="F11864" t="str">
        <f t="shared" si="371"/>
        <v>2023</v>
      </c>
    </row>
    <row r="11865" spans="1:6" x14ac:dyDescent="0.25">
      <c r="A11865" s="5" t="s">
        <v>250</v>
      </c>
      <c r="B11865" s="3" t="s">
        <v>245</v>
      </c>
      <c r="C11865" s="3" t="s">
        <v>158</v>
      </c>
      <c r="D11865" s="4">
        <v>6203.054729208412</v>
      </c>
      <c r="E11865" t="str">
        <f t="shared" si="370"/>
        <v>Nov</v>
      </c>
      <c r="F11865" t="str">
        <f t="shared" si="371"/>
        <v>2023</v>
      </c>
    </row>
    <row r="11866" spans="1:6" x14ac:dyDescent="0.25">
      <c r="A11866" s="5" t="s">
        <v>250</v>
      </c>
      <c r="B11866" s="3" t="s">
        <v>245</v>
      </c>
      <c r="C11866" s="3" t="s">
        <v>159</v>
      </c>
      <c r="D11866" s="4">
        <v>6139.7031004798282</v>
      </c>
      <c r="E11866" t="str">
        <f t="shared" si="370"/>
        <v>Dec</v>
      </c>
      <c r="F11866" t="str">
        <f t="shared" si="371"/>
        <v>2023</v>
      </c>
    </row>
    <row r="11867" spans="1:6" x14ac:dyDescent="0.25">
      <c r="A11867" s="5" t="s">
        <v>250</v>
      </c>
      <c r="B11867" s="3" t="s">
        <v>245</v>
      </c>
      <c r="C11867" s="3" t="s">
        <v>160</v>
      </c>
      <c r="D11867" s="4">
        <v>6077.004267285477</v>
      </c>
      <c r="E11867" t="str">
        <f t="shared" si="370"/>
        <v>Jan</v>
      </c>
      <c r="F11867" t="str">
        <f t="shared" si="371"/>
        <v>2024</v>
      </c>
    </row>
    <row r="11868" spans="1:6" x14ac:dyDescent="0.25">
      <c r="A11868" s="5" t="s">
        <v>250</v>
      </c>
      <c r="B11868" s="3" t="s">
        <v>245</v>
      </c>
      <c r="C11868" s="3" t="s">
        <v>161</v>
      </c>
      <c r="D11868" s="4">
        <v>6014.9517296253543</v>
      </c>
      <c r="E11868" t="str">
        <f t="shared" si="370"/>
        <v>Feb</v>
      </c>
      <c r="F11868" t="str">
        <f t="shared" si="371"/>
        <v>2024</v>
      </c>
    </row>
    <row r="11869" spans="1:6" x14ac:dyDescent="0.25">
      <c r="A11869" s="5" t="s">
        <v>250</v>
      </c>
      <c r="B11869" s="3" t="s">
        <v>245</v>
      </c>
      <c r="C11869" s="3" t="s">
        <v>162</v>
      </c>
      <c r="D11869" s="4">
        <v>5953.5390260468803</v>
      </c>
      <c r="E11869" t="str">
        <f t="shared" si="370"/>
        <v>Mar</v>
      </c>
      <c r="F11869" t="str">
        <f t="shared" si="371"/>
        <v>2024</v>
      </c>
    </row>
    <row r="11870" spans="1:6" x14ac:dyDescent="0.25">
      <c r="A11870" s="5" t="s">
        <v>250</v>
      </c>
      <c r="B11870" s="3" t="s">
        <v>245</v>
      </c>
      <c r="C11870" s="3" t="s">
        <v>163</v>
      </c>
      <c r="D11870" s="4">
        <v>5892.7596565500553</v>
      </c>
      <c r="E11870" t="str">
        <f t="shared" si="370"/>
        <v>Apr</v>
      </c>
      <c r="F11870" t="str">
        <f t="shared" si="371"/>
        <v>2024</v>
      </c>
    </row>
    <row r="11871" spans="1:6" x14ac:dyDescent="0.25">
      <c r="A11871" s="5" t="s">
        <v>250</v>
      </c>
      <c r="B11871" s="3" t="s">
        <v>245</v>
      </c>
      <c r="C11871" s="3" t="s">
        <v>164</v>
      </c>
      <c r="D11871" s="4">
        <v>5832.6064982297148</v>
      </c>
      <c r="E11871" t="str">
        <f t="shared" si="370"/>
        <v>May</v>
      </c>
      <c r="F11871" t="str">
        <f t="shared" si="371"/>
        <v>2024</v>
      </c>
    </row>
    <row r="11872" spans="1:6" x14ac:dyDescent="0.25">
      <c r="A11872" s="5" t="s">
        <v>250</v>
      </c>
      <c r="B11872" s="3" t="s">
        <v>245</v>
      </c>
      <c r="C11872" s="3" t="s">
        <v>165</v>
      </c>
      <c r="D11872" s="4">
        <v>5773.0729510858619</v>
      </c>
      <c r="E11872" t="str">
        <f t="shared" si="370"/>
        <v>Jun</v>
      </c>
      <c r="F11872" t="str">
        <f t="shared" si="371"/>
        <v>2024</v>
      </c>
    </row>
    <row r="11873" spans="1:6" x14ac:dyDescent="0.25">
      <c r="A11873" s="5" t="s">
        <v>250</v>
      </c>
      <c r="B11873" s="3" t="s">
        <v>245</v>
      </c>
      <c r="C11873" s="3" t="s">
        <v>166</v>
      </c>
      <c r="D11873" s="4">
        <v>5714.153715118493</v>
      </c>
      <c r="E11873" t="str">
        <f t="shared" si="370"/>
        <v>Jul</v>
      </c>
      <c r="F11873" t="str">
        <f t="shared" si="371"/>
        <v>2024</v>
      </c>
    </row>
    <row r="11874" spans="1:6" x14ac:dyDescent="0.25">
      <c r="A11874" s="5" t="s">
        <v>250</v>
      </c>
      <c r="B11874" s="3" t="s">
        <v>245</v>
      </c>
      <c r="C11874" s="3" t="s">
        <v>167</v>
      </c>
      <c r="D11874" s="4">
        <v>5655.8411674224481</v>
      </c>
      <c r="E11874" t="str">
        <f t="shared" si="370"/>
        <v>Aug</v>
      </c>
      <c r="F11874" t="str">
        <f t="shared" si="371"/>
        <v>2024</v>
      </c>
    </row>
    <row r="11875" spans="1:6" x14ac:dyDescent="0.25">
      <c r="A11875" s="5" t="s">
        <v>250</v>
      </c>
      <c r="B11875" s="3" t="s">
        <v>245</v>
      </c>
      <c r="C11875" s="3" t="s">
        <v>168</v>
      </c>
      <c r="D11875" s="4">
        <v>5598.1285465451438</v>
      </c>
      <c r="E11875" t="str">
        <f t="shared" si="370"/>
        <v>Sep</v>
      </c>
      <c r="F11875" t="str">
        <f t="shared" si="371"/>
        <v>2024</v>
      </c>
    </row>
    <row r="11876" spans="1:6" x14ac:dyDescent="0.25">
      <c r="A11876" s="5" t="s">
        <v>250</v>
      </c>
      <c r="B11876" s="3" t="s">
        <v>245</v>
      </c>
      <c r="C11876" s="3" t="s">
        <v>169</v>
      </c>
      <c r="D11876" s="4">
        <v>5541.011213939164</v>
      </c>
      <c r="E11876" t="str">
        <f t="shared" si="370"/>
        <v>Oct</v>
      </c>
      <c r="F11876" t="str">
        <f t="shared" si="371"/>
        <v>2024</v>
      </c>
    </row>
    <row r="11877" spans="1:6" x14ac:dyDescent="0.25">
      <c r="A11877" s="5" t="s">
        <v>250</v>
      </c>
      <c r="B11877" s="3" t="s">
        <v>245</v>
      </c>
      <c r="C11877" s="3" t="s">
        <v>170</v>
      </c>
      <c r="D11877" s="4">
        <v>5484.4818466993438</v>
      </c>
      <c r="E11877" t="str">
        <f t="shared" si="370"/>
        <v>Nov</v>
      </c>
      <c r="F11877" t="str">
        <f t="shared" si="371"/>
        <v>2024</v>
      </c>
    </row>
    <row r="11878" spans="1:6" x14ac:dyDescent="0.25">
      <c r="A11878" s="5" t="s">
        <v>250</v>
      </c>
      <c r="B11878" s="3" t="s">
        <v>245</v>
      </c>
      <c r="C11878" s="3" t="s">
        <v>171</v>
      </c>
      <c r="D11878" s="4">
        <v>5428.5346448256851</v>
      </c>
      <c r="E11878" t="str">
        <f t="shared" si="370"/>
        <v>Dec</v>
      </c>
      <c r="F11878" t="str">
        <f t="shared" si="371"/>
        <v>2024</v>
      </c>
    </row>
    <row r="11879" spans="1:6" x14ac:dyDescent="0.25">
      <c r="A11879" s="5" t="s">
        <v>250</v>
      </c>
      <c r="B11879" s="3" t="s">
        <v>245</v>
      </c>
      <c r="C11879" s="3" t="s">
        <v>172</v>
      </c>
      <c r="D11879" s="4">
        <v>5373.1636468656052</v>
      </c>
      <c r="E11879" t="str">
        <f t="shared" si="370"/>
        <v>Jan</v>
      </c>
      <c r="F11879" t="str">
        <f t="shared" si="371"/>
        <v>2025</v>
      </c>
    </row>
    <row r="11880" spans="1:6" x14ac:dyDescent="0.25">
      <c r="A11880" s="5" t="s">
        <v>250</v>
      </c>
      <c r="B11880" s="3" t="s">
        <v>245</v>
      </c>
      <c r="C11880" s="3" t="s">
        <v>173</v>
      </c>
      <c r="D11880" s="4">
        <v>5318.3620913665227</v>
      </c>
      <c r="E11880" t="str">
        <f t="shared" si="370"/>
        <v>Feb</v>
      </c>
      <c r="F11880" t="str">
        <f t="shared" si="371"/>
        <v>2025</v>
      </c>
    </row>
    <row r="11881" spans="1:6" x14ac:dyDescent="0.25">
      <c r="A11881" s="5" t="s">
        <v>250</v>
      </c>
      <c r="B11881" s="3" t="s">
        <v>245</v>
      </c>
      <c r="C11881" s="3" t="s">
        <v>174</v>
      </c>
      <c r="D11881" s="4">
        <v>5264.125178328437</v>
      </c>
      <c r="E11881" t="str">
        <f t="shared" si="370"/>
        <v>Mar</v>
      </c>
      <c r="F11881" t="str">
        <f t="shared" si="371"/>
        <v>2025</v>
      </c>
    </row>
    <row r="11882" spans="1:6" x14ac:dyDescent="0.25">
      <c r="A11882" s="5" t="s">
        <v>250</v>
      </c>
      <c r="B11882" s="3" t="s">
        <v>245</v>
      </c>
      <c r="C11882" s="3" t="s">
        <v>175</v>
      </c>
      <c r="D11882" s="4">
        <v>5210.4463462987687</v>
      </c>
      <c r="E11882" t="str">
        <f t="shared" si="370"/>
        <v>Apr</v>
      </c>
      <c r="F11882" t="str">
        <f t="shared" si="371"/>
        <v>2025</v>
      </c>
    </row>
    <row r="11883" spans="1:6" x14ac:dyDescent="0.25">
      <c r="A11883" s="5" t="s">
        <v>250</v>
      </c>
      <c r="B11883" s="3" t="s">
        <v>245</v>
      </c>
      <c r="C11883" s="3" t="s">
        <v>176</v>
      </c>
      <c r="D11883" s="4">
        <v>5157.3192338249355</v>
      </c>
      <c r="E11883" t="str">
        <f t="shared" si="370"/>
        <v>May</v>
      </c>
      <c r="F11883" t="str">
        <f t="shared" si="371"/>
        <v>2025</v>
      </c>
    </row>
    <row r="11884" spans="1:6" x14ac:dyDescent="0.25">
      <c r="A11884" s="5" t="s">
        <v>250</v>
      </c>
      <c r="B11884" s="3" t="s">
        <v>245</v>
      </c>
      <c r="C11884" s="3" t="s">
        <v>177</v>
      </c>
      <c r="D11884" s="4">
        <v>5104.7389409069365</v>
      </c>
      <c r="E11884" t="str">
        <f t="shared" si="370"/>
        <v>Jun</v>
      </c>
      <c r="F11884" t="str">
        <f t="shared" si="371"/>
        <v>2025</v>
      </c>
    </row>
    <row r="11885" spans="1:6" x14ac:dyDescent="0.25">
      <c r="A11885" s="5" t="s">
        <v>250</v>
      </c>
      <c r="B11885" s="3" t="s">
        <v>245</v>
      </c>
      <c r="C11885" s="3" t="s">
        <v>178</v>
      </c>
      <c r="D11885" s="4">
        <v>5052.6997060921931</v>
      </c>
      <c r="E11885" t="str">
        <f t="shared" si="370"/>
        <v>Jul</v>
      </c>
      <c r="F11885" t="str">
        <f t="shared" si="371"/>
        <v>2025</v>
      </c>
    </row>
    <row r="11886" spans="1:6" x14ac:dyDescent="0.25">
      <c r="A11886" s="5" t="s">
        <v>250</v>
      </c>
      <c r="B11886" s="3" t="s">
        <v>245</v>
      </c>
      <c r="C11886" s="3" t="s">
        <v>179</v>
      </c>
      <c r="D11886" s="4">
        <v>5001.195829380702</v>
      </c>
      <c r="E11886" t="str">
        <f t="shared" si="370"/>
        <v>Aug</v>
      </c>
      <c r="F11886" t="str">
        <f t="shared" si="371"/>
        <v>2025</v>
      </c>
    </row>
    <row r="11887" spans="1:6" x14ac:dyDescent="0.25">
      <c r="A11887" s="5" t="s">
        <v>250</v>
      </c>
      <c r="B11887" s="3" t="s">
        <v>245</v>
      </c>
      <c r="C11887" s="3" t="s">
        <v>180</v>
      </c>
      <c r="D11887" s="4">
        <v>4950.2215493198828</v>
      </c>
      <c r="E11887" t="str">
        <f t="shared" si="370"/>
        <v>Sep</v>
      </c>
      <c r="F11887" t="str">
        <f t="shared" si="371"/>
        <v>2025</v>
      </c>
    </row>
    <row r="11888" spans="1:6" x14ac:dyDescent="0.25">
      <c r="A11888" s="5" t="s">
        <v>250</v>
      </c>
      <c r="B11888" s="3" t="s">
        <v>245</v>
      </c>
      <c r="C11888" s="3" t="s">
        <v>181</v>
      </c>
      <c r="D11888" s="4">
        <v>4899.7720659097367</v>
      </c>
      <c r="E11888" t="str">
        <f t="shared" si="370"/>
        <v>Oct</v>
      </c>
      <c r="F11888" t="str">
        <f t="shared" si="371"/>
        <v>2025</v>
      </c>
    </row>
    <row r="11889" spans="1:6" x14ac:dyDescent="0.25">
      <c r="A11889" s="5" t="s">
        <v>250</v>
      </c>
      <c r="B11889" s="3" t="s">
        <v>245</v>
      </c>
      <c r="C11889" s="3" t="s">
        <v>182</v>
      </c>
      <c r="D11889" s="4">
        <v>4849.8407562451002</v>
      </c>
      <c r="E11889" t="str">
        <f t="shared" si="370"/>
        <v>Nov</v>
      </c>
      <c r="F11889" t="str">
        <f t="shared" si="371"/>
        <v>2025</v>
      </c>
    </row>
    <row r="11890" spans="1:6" x14ac:dyDescent="0.25">
      <c r="A11890" s="5" t="s">
        <v>250</v>
      </c>
      <c r="B11890" s="3" t="s">
        <v>245</v>
      </c>
      <c r="C11890" s="3" t="s">
        <v>183</v>
      </c>
      <c r="D11890" s="4">
        <v>4800.422120325974</v>
      </c>
      <c r="E11890" t="str">
        <f t="shared" si="370"/>
        <v>Dec</v>
      </c>
      <c r="F11890" t="str">
        <f t="shared" si="371"/>
        <v>2025</v>
      </c>
    </row>
    <row r="11891" spans="1:6" x14ac:dyDescent="0.25">
      <c r="A11891" s="5" t="s">
        <v>250</v>
      </c>
      <c r="B11891" s="3" t="s">
        <v>245</v>
      </c>
      <c r="C11891" s="3" t="s">
        <v>184</v>
      </c>
      <c r="D11891" s="4">
        <v>4751.5128196049382</v>
      </c>
      <c r="E11891" t="str">
        <f t="shared" si="370"/>
        <v>Jan</v>
      </c>
      <c r="F11891" t="str">
        <f t="shared" si="371"/>
        <v>2026</v>
      </c>
    </row>
    <row r="11892" spans="1:6" x14ac:dyDescent="0.25">
      <c r="A11892" s="5" t="s">
        <v>250</v>
      </c>
      <c r="B11892" s="3" t="s">
        <v>245</v>
      </c>
      <c r="C11892" s="3" t="s">
        <v>185</v>
      </c>
      <c r="D11892" s="4">
        <v>4703.105069724249</v>
      </c>
      <c r="E11892" t="str">
        <f t="shared" si="370"/>
        <v>Feb</v>
      </c>
      <c r="F11892" t="str">
        <f t="shared" si="371"/>
        <v>2026</v>
      </c>
    </row>
    <row r="11893" spans="1:6" x14ac:dyDescent="0.25">
      <c r="A11893" s="5" t="s">
        <v>250</v>
      </c>
      <c r="B11893" s="3" t="s">
        <v>245</v>
      </c>
      <c r="C11893" s="3" t="s">
        <v>186</v>
      </c>
      <c r="D11893" s="4">
        <v>4655.1954321364883</v>
      </c>
      <c r="E11893" t="str">
        <f t="shared" si="370"/>
        <v>Mar</v>
      </c>
      <c r="F11893" t="str">
        <f t="shared" si="371"/>
        <v>2026</v>
      </c>
    </row>
    <row r="11894" spans="1:6" x14ac:dyDescent="0.25">
      <c r="A11894" s="5" t="s">
        <v>250</v>
      </c>
      <c r="B11894" s="3" t="s">
        <v>245</v>
      </c>
      <c r="C11894" s="3" t="s">
        <v>187</v>
      </c>
      <c r="D11894" s="4">
        <v>4607.7777453890749</v>
      </c>
      <c r="E11894" t="str">
        <f t="shared" si="370"/>
        <v>Apr</v>
      </c>
      <c r="F11894" t="str">
        <f t="shared" si="371"/>
        <v>2026</v>
      </c>
    </row>
    <row r="11895" spans="1:6" x14ac:dyDescent="0.25">
      <c r="A11895" s="5" t="s">
        <v>250</v>
      </c>
      <c r="B11895" s="3" t="s">
        <v>245</v>
      </c>
      <c r="C11895" s="3" t="s">
        <v>189</v>
      </c>
      <c r="D11895" s="4">
        <v>4560.8467480294275</v>
      </c>
      <c r="E11895" t="str">
        <f t="shared" si="370"/>
        <v>May</v>
      </c>
      <c r="F11895" t="str">
        <f t="shared" si="371"/>
        <v>2026</v>
      </c>
    </row>
    <row r="11896" spans="1:6" x14ac:dyDescent="0.25">
      <c r="A11896" s="5" t="s">
        <v>250</v>
      </c>
      <c r="B11896" s="3" t="s">
        <v>245</v>
      </c>
      <c r="C11896" s="3" t="s">
        <v>191</v>
      </c>
      <c r="D11896" s="4">
        <v>4514.3987015101266</v>
      </c>
      <c r="E11896" t="str">
        <f t="shared" si="370"/>
        <v>Jun</v>
      </c>
      <c r="F11896" t="str">
        <f t="shared" si="371"/>
        <v>2026</v>
      </c>
    </row>
    <row r="11897" spans="1:6" x14ac:dyDescent="0.25">
      <c r="A11897" s="5" t="s">
        <v>250</v>
      </c>
      <c r="B11897" s="3" t="s">
        <v>245</v>
      </c>
      <c r="C11897" s="3" t="s">
        <v>192</v>
      </c>
      <c r="D11897" s="4">
        <v>4468.4272829260099</v>
      </c>
      <c r="E11897" t="str">
        <f t="shared" si="370"/>
        <v>Jul</v>
      </c>
      <c r="F11897" t="str">
        <f t="shared" si="371"/>
        <v>2026</v>
      </c>
    </row>
    <row r="11898" spans="1:6" x14ac:dyDescent="0.25">
      <c r="A11898" s="5" t="s">
        <v>250</v>
      </c>
      <c r="B11898" s="3" t="s">
        <v>245</v>
      </c>
      <c r="C11898" s="3" t="s">
        <v>193</v>
      </c>
      <c r="D11898" s="4">
        <v>4422.9280922770777</v>
      </c>
      <c r="E11898" t="str">
        <f t="shared" si="370"/>
        <v>Aug</v>
      </c>
      <c r="F11898" t="str">
        <f t="shared" si="371"/>
        <v>2026</v>
      </c>
    </row>
    <row r="11899" spans="1:6" x14ac:dyDescent="0.25">
      <c r="A11899" s="5" t="s">
        <v>250</v>
      </c>
      <c r="B11899" s="3" t="s">
        <v>245</v>
      </c>
      <c r="C11899" s="3" t="s">
        <v>194</v>
      </c>
      <c r="D11899" s="4">
        <v>4377.8962295633291</v>
      </c>
      <c r="E11899" t="str">
        <f t="shared" si="370"/>
        <v>Sep</v>
      </c>
      <c r="F11899" t="str">
        <f t="shared" si="371"/>
        <v>2026</v>
      </c>
    </row>
    <row r="11900" spans="1:6" x14ac:dyDescent="0.25">
      <c r="A11900" s="5" t="s">
        <v>250</v>
      </c>
      <c r="B11900" s="3" t="s">
        <v>245</v>
      </c>
      <c r="C11900" s="3" t="s">
        <v>195</v>
      </c>
      <c r="D11900" s="4">
        <v>4333.3269333321841</v>
      </c>
      <c r="E11900" t="str">
        <f t="shared" si="370"/>
        <v>Oct</v>
      </c>
      <c r="F11900" t="str">
        <f t="shared" si="371"/>
        <v>2026</v>
      </c>
    </row>
    <row r="11901" spans="1:6" x14ac:dyDescent="0.25">
      <c r="A11901" s="5" t="s">
        <v>250</v>
      </c>
      <c r="B11901" s="3" t="s">
        <v>245</v>
      </c>
      <c r="C11901" s="3" t="s">
        <v>196</v>
      </c>
      <c r="D11901" s="4">
        <v>4289.2146421310608</v>
      </c>
      <c r="E11901" t="str">
        <f t="shared" si="370"/>
        <v>Nov</v>
      </c>
      <c r="F11901" t="str">
        <f t="shared" si="371"/>
        <v>2026</v>
      </c>
    </row>
    <row r="11902" spans="1:6" x14ac:dyDescent="0.25">
      <c r="A11902" s="5" t="s">
        <v>250</v>
      </c>
      <c r="B11902" s="3" t="s">
        <v>245</v>
      </c>
      <c r="C11902" s="3" t="s">
        <v>197</v>
      </c>
      <c r="D11902" s="4">
        <v>4245.555917412541</v>
      </c>
      <c r="E11902" t="str">
        <f t="shared" si="370"/>
        <v>Dec</v>
      </c>
      <c r="F11902" t="str">
        <f t="shared" si="371"/>
        <v>2026</v>
      </c>
    </row>
    <row r="11903" spans="1:6" x14ac:dyDescent="0.25">
      <c r="A11903" s="5" t="s">
        <v>250</v>
      </c>
      <c r="B11903" s="3" t="s">
        <v>245</v>
      </c>
      <c r="C11903" s="3" t="s">
        <v>198</v>
      </c>
      <c r="D11903" s="4">
        <v>4202.3446362714603</v>
      </c>
      <c r="E11903" t="str">
        <f t="shared" si="370"/>
        <v>Jan</v>
      </c>
      <c r="F11903" t="str">
        <f t="shared" si="371"/>
        <v>2027</v>
      </c>
    </row>
    <row r="11904" spans="1:6" x14ac:dyDescent="0.25">
      <c r="A11904" s="5" t="s">
        <v>250</v>
      </c>
      <c r="B11904" s="3" t="s">
        <v>245</v>
      </c>
      <c r="C11904" s="3" t="s">
        <v>199</v>
      </c>
      <c r="D11904" s="4">
        <v>4159.5767987078216</v>
      </c>
      <c r="E11904" t="str">
        <f t="shared" si="370"/>
        <v>Feb</v>
      </c>
      <c r="F11904" t="str">
        <f t="shared" si="371"/>
        <v>2027</v>
      </c>
    </row>
    <row r="11905" spans="1:6" x14ac:dyDescent="0.25">
      <c r="A11905" s="5" t="s">
        <v>250</v>
      </c>
      <c r="B11905" s="3" t="s">
        <v>245</v>
      </c>
      <c r="C11905" s="3" t="s">
        <v>200</v>
      </c>
      <c r="D11905" s="4">
        <v>4117.2481047216215</v>
      </c>
      <c r="E11905" t="str">
        <f t="shared" si="370"/>
        <v>Mar</v>
      </c>
      <c r="F11905" t="str">
        <f t="shared" si="371"/>
        <v>2027</v>
      </c>
    </row>
    <row r="11906" spans="1:6" x14ac:dyDescent="0.25">
      <c r="A11906" s="5" t="s">
        <v>250</v>
      </c>
      <c r="B11906" s="3" t="s">
        <v>245</v>
      </c>
      <c r="C11906" s="3" t="s">
        <v>201</v>
      </c>
      <c r="D11906" s="4">
        <v>4075.3533928602806</v>
      </c>
      <c r="E11906" t="str">
        <f t="shared" si="370"/>
        <v>Apr</v>
      </c>
      <c r="F11906" t="str">
        <f t="shared" si="371"/>
        <v>2027</v>
      </c>
    </row>
    <row r="11907" spans="1:6" x14ac:dyDescent="0.25">
      <c r="A11907" s="5" t="s">
        <v>250</v>
      </c>
      <c r="B11907" s="3" t="s">
        <v>245</v>
      </c>
      <c r="C11907" s="3" t="s">
        <v>202</v>
      </c>
      <c r="D11907" s="4">
        <v>4033.888563123799</v>
      </c>
      <c r="E11907" t="str">
        <f t="shared" ref="E11907:E11970" si="372">MID(C11907,1,3)</f>
        <v>May</v>
      </c>
      <c r="F11907" t="str">
        <f t="shared" ref="F11907:F11970" si="373">MID(C11907,5,4)</f>
        <v>2027</v>
      </c>
    </row>
    <row r="11908" spans="1:6" x14ac:dyDescent="0.25">
      <c r="A11908" s="5" t="s">
        <v>250</v>
      </c>
      <c r="B11908" s="3" t="s">
        <v>245</v>
      </c>
      <c r="C11908" s="3" t="s">
        <v>203</v>
      </c>
      <c r="D11908" s="4">
        <v>3992.8495155121764</v>
      </c>
      <c r="E11908" t="str">
        <f t="shared" si="372"/>
        <v>Jun</v>
      </c>
      <c r="F11908" t="str">
        <f t="shared" si="373"/>
        <v>2027</v>
      </c>
    </row>
    <row r="11909" spans="1:6" x14ac:dyDescent="0.25">
      <c r="A11909" s="5" t="s">
        <v>250</v>
      </c>
      <c r="B11909" s="3" t="s">
        <v>245</v>
      </c>
      <c r="C11909" s="3" t="s">
        <v>204</v>
      </c>
      <c r="D11909" s="4">
        <v>3952.2307271202499</v>
      </c>
      <c r="E11909" t="str">
        <f t="shared" si="372"/>
        <v>Jul</v>
      </c>
      <c r="F11909" t="str">
        <f t="shared" si="373"/>
        <v>2027</v>
      </c>
    </row>
    <row r="11910" spans="1:6" x14ac:dyDescent="0.25">
      <c r="A11910" s="5" t="s">
        <v>250</v>
      </c>
      <c r="B11910" s="3" t="s">
        <v>245</v>
      </c>
      <c r="C11910" s="3" t="s">
        <v>205</v>
      </c>
      <c r="D11910" s="4">
        <v>3912.0288594006015</v>
      </c>
      <c r="E11910" t="str">
        <f t="shared" si="372"/>
        <v>Aug</v>
      </c>
      <c r="F11910" t="str">
        <f t="shared" si="373"/>
        <v>2027</v>
      </c>
    </row>
    <row r="11911" spans="1:6" x14ac:dyDescent="0.25">
      <c r="A11911" s="5" t="s">
        <v>250</v>
      </c>
      <c r="B11911" s="3" t="s">
        <v>246</v>
      </c>
      <c r="C11911" s="3" t="s">
        <v>25</v>
      </c>
      <c r="D11911" s="4">
        <v>714453.97502264928</v>
      </c>
      <c r="E11911" t="str">
        <f t="shared" si="372"/>
        <v>Oct</v>
      </c>
      <c r="F11911" t="str">
        <f t="shared" si="373"/>
        <v>2012</v>
      </c>
    </row>
    <row r="11912" spans="1:6" x14ac:dyDescent="0.25">
      <c r="A11912" s="5" t="s">
        <v>250</v>
      </c>
      <c r="B11912" s="3" t="s">
        <v>246</v>
      </c>
      <c r="C11912" s="3" t="s">
        <v>26</v>
      </c>
      <c r="D11912" s="4">
        <v>1625127.9860774032</v>
      </c>
      <c r="E11912" t="str">
        <f t="shared" si="372"/>
        <v>Nov</v>
      </c>
      <c r="F11912" t="str">
        <f t="shared" si="373"/>
        <v>2012</v>
      </c>
    </row>
    <row r="11913" spans="1:6" x14ac:dyDescent="0.25">
      <c r="A11913" s="5" t="s">
        <v>250</v>
      </c>
      <c r="B11913" s="3" t="s">
        <v>246</v>
      </c>
      <c r="C11913" s="3" t="s">
        <v>27</v>
      </c>
      <c r="D11913" s="4">
        <v>1509562.6505986655</v>
      </c>
      <c r="E11913" t="str">
        <f t="shared" si="372"/>
        <v>Dec</v>
      </c>
      <c r="F11913" t="str">
        <f t="shared" si="373"/>
        <v>2012</v>
      </c>
    </row>
    <row r="11914" spans="1:6" x14ac:dyDescent="0.25">
      <c r="A11914" s="5" t="s">
        <v>250</v>
      </c>
      <c r="B11914" s="3" t="s">
        <v>246</v>
      </c>
      <c r="C11914" s="3" t="s">
        <v>28</v>
      </c>
      <c r="D11914" s="4">
        <v>1340407.2868139364</v>
      </c>
      <c r="E11914" t="str">
        <f t="shared" si="372"/>
        <v>Jan</v>
      </c>
      <c r="F11914" t="str">
        <f t="shared" si="373"/>
        <v>2013</v>
      </c>
    </row>
    <row r="11915" spans="1:6" x14ac:dyDescent="0.25">
      <c r="A11915" s="5" t="s">
        <v>250</v>
      </c>
      <c r="B11915" s="3" t="s">
        <v>246</v>
      </c>
      <c r="C11915" s="3" t="s">
        <v>29</v>
      </c>
      <c r="D11915" s="4">
        <v>1198524.0462398396</v>
      </c>
      <c r="E11915" t="str">
        <f t="shared" si="372"/>
        <v>Feb</v>
      </c>
      <c r="F11915" t="str">
        <f t="shared" si="373"/>
        <v>2013</v>
      </c>
    </row>
    <row r="11916" spans="1:6" x14ac:dyDescent="0.25">
      <c r="A11916" s="5" t="s">
        <v>250</v>
      </c>
      <c r="B11916" s="3" t="s">
        <v>246</v>
      </c>
      <c r="C11916" s="3" t="s">
        <v>30</v>
      </c>
      <c r="D11916" s="4">
        <v>1111877.441336419</v>
      </c>
      <c r="E11916" t="str">
        <f t="shared" si="372"/>
        <v>Mar</v>
      </c>
      <c r="F11916" t="str">
        <f t="shared" si="373"/>
        <v>2013</v>
      </c>
    </row>
    <row r="11917" spans="1:6" x14ac:dyDescent="0.25">
      <c r="A11917" s="5" t="s">
        <v>250</v>
      </c>
      <c r="B11917" s="3" t="s">
        <v>246</v>
      </c>
      <c r="C11917" s="3" t="s">
        <v>31</v>
      </c>
      <c r="D11917" s="4">
        <v>1061828.0366716506</v>
      </c>
      <c r="E11917" t="str">
        <f t="shared" si="372"/>
        <v>Apr</v>
      </c>
      <c r="F11917" t="str">
        <f t="shared" si="373"/>
        <v>2013</v>
      </c>
    </row>
    <row r="11918" spans="1:6" x14ac:dyDescent="0.25">
      <c r="A11918" s="5" t="s">
        <v>250</v>
      </c>
      <c r="B11918" s="3" t="s">
        <v>246</v>
      </c>
      <c r="C11918" s="3" t="s">
        <v>32</v>
      </c>
      <c r="D11918" s="4">
        <v>1141681.8695761154</v>
      </c>
      <c r="E11918" t="str">
        <f t="shared" si="372"/>
        <v>May</v>
      </c>
      <c r="F11918" t="str">
        <f t="shared" si="373"/>
        <v>2013</v>
      </c>
    </row>
    <row r="11919" spans="1:6" x14ac:dyDescent="0.25">
      <c r="A11919" s="5" t="s">
        <v>250</v>
      </c>
      <c r="B11919" s="3" t="s">
        <v>246</v>
      </c>
      <c r="C11919" s="3" t="s">
        <v>33</v>
      </c>
      <c r="D11919" s="4">
        <v>1336261.1964894366</v>
      </c>
      <c r="E11919" t="str">
        <f t="shared" si="372"/>
        <v>Jun</v>
      </c>
      <c r="F11919" t="str">
        <f t="shared" si="373"/>
        <v>2013</v>
      </c>
    </row>
    <row r="11920" spans="1:6" x14ac:dyDescent="0.25">
      <c r="A11920" s="5" t="s">
        <v>250</v>
      </c>
      <c r="B11920" s="3" t="s">
        <v>246</v>
      </c>
      <c r="C11920" s="3" t="s">
        <v>34</v>
      </c>
      <c r="D11920" s="4">
        <v>1569094.9822930456</v>
      </c>
      <c r="E11920" t="str">
        <f t="shared" si="372"/>
        <v>Jul</v>
      </c>
      <c r="F11920" t="str">
        <f t="shared" si="373"/>
        <v>2013</v>
      </c>
    </row>
    <row r="11921" spans="1:6" x14ac:dyDescent="0.25">
      <c r="A11921" s="5" t="s">
        <v>250</v>
      </c>
      <c r="B11921" s="3" t="s">
        <v>246</v>
      </c>
      <c r="C11921" s="3" t="s">
        <v>35</v>
      </c>
      <c r="D11921" s="4">
        <v>1763070.9738173366</v>
      </c>
      <c r="E11921" t="str">
        <f t="shared" si="372"/>
        <v>Aug</v>
      </c>
      <c r="F11921" t="str">
        <f t="shared" si="373"/>
        <v>2013</v>
      </c>
    </row>
    <row r="11922" spans="1:6" x14ac:dyDescent="0.25">
      <c r="A11922" s="5" t="s">
        <v>250</v>
      </c>
      <c r="B11922" s="3" t="s">
        <v>246</v>
      </c>
      <c r="C11922" s="3" t="s">
        <v>36</v>
      </c>
      <c r="D11922" s="4">
        <v>1835900.5151024498</v>
      </c>
      <c r="E11922" t="str">
        <f t="shared" si="372"/>
        <v>Sep</v>
      </c>
      <c r="F11922" t="str">
        <f t="shared" si="373"/>
        <v>2013</v>
      </c>
    </row>
    <row r="11923" spans="1:6" x14ac:dyDescent="0.25">
      <c r="A11923" s="5" t="s">
        <v>250</v>
      </c>
      <c r="B11923" s="3" t="s">
        <v>246</v>
      </c>
      <c r="C11923" s="3" t="s">
        <v>37</v>
      </c>
      <c r="D11923" s="4">
        <v>1843604.5525668056</v>
      </c>
      <c r="E11923" t="str">
        <f t="shared" si="372"/>
        <v>Oct</v>
      </c>
      <c r="F11923" t="str">
        <f t="shared" si="373"/>
        <v>2013</v>
      </c>
    </row>
    <row r="11924" spans="1:6" x14ac:dyDescent="0.25">
      <c r="A11924" s="5" t="s">
        <v>250</v>
      </c>
      <c r="B11924" s="3" t="s">
        <v>246</v>
      </c>
      <c r="C11924" s="3" t="s">
        <v>38</v>
      </c>
      <c r="D11924" s="4">
        <v>1470144.6940114382</v>
      </c>
      <c r="E11924" t="str">
        <f t="shared" si="372"/>
        <v>Nov</v>
      </c>
      <c r="F11924" t="str">
        <f t="shared" si="373"/>
        <v>2013</v>
      </c>
    </row>
    <row r="11925" spans="1:6" x14ac:dyDescent="0.25">
      <c r="A11925" s="5" t="s">
        <v>250</v>
      </c>
      <c r="B11925" s="3" t="s">
        <v>246</v>
      </c>
      <c r="C11925" s="3" t="s">
        <v>39</v>
      </c>
      <c r="D11925" s="4">
        <v>1249336.9574996466</v>
      </c>
      <c r="E11925" t="str">
        <f t="shared" si="372"/>
        <v>Dec</v>
      </c>
      <c r="F11925" t="str">
        <f t="shared" si="373"/>
        <v>2013</v>
      </c>
    </row>
    <row r="11926" spans="1:6" x14ac:dyDescent="0.25">
      <c r="A11926" s="5" t="s">
        <v>250</v>
      </c>
      <c r="B11926" s="3" t="s">
        <v>246</v>
      </c>
      <c r="C11926" s="3" t="s">
        <v>40</v>
      </c>
      <c r="D11926" s="4">
        <v>948179.59079429018</v>
      </c>
      <c r="E11926" t="str">
        <f t="shared" si="372"/>
        <v>Jan</v>
      </c>
      <c r="F11926" t="str">
        <f t="shared" si="373"/>
        <v>2014</v>
      </c>
    </row>
    <row r="11927" spans="1:6" x14ac:dyDescent="0.25">
      <c r="A11927" s="5" t="s">
        <v>250</v>
      </c>
      <c r="B11927" s="3" t="s">
        <v>246</v>
      </c>
      <c r="C11927" s="3" t="s">
        <v>41</v>
      </c>
      <c r="D11927" s="4">
        <v>957038.96681879158</v>
      </c>
      <c r="E11927" t="str">
        <f t="shared" si="372"/>
        <v>Feb</v>
      </c>
      <c r="F11927" t="str">
        <f t="shared" si="373"/>
        <v>2014</v>
      </c>
    </row>
    <row r="11928" spans="1:6" x14ac:dyDescent="0.25">
      <c r="A11928" s="5" t="s">
        <v>250</v>
      </c>
      <c r="B11928" s="3" t="s">
        <v>246</v>
      </c>
      <c r="C11928" s="3" t="s">
        <v>42</v>
      </c>
      <c r="D11928" s="4">
        <v>894847.15563338122</v>
      </c>
      <c r="E11928" t="str">
        <f t="shared" si="372"/>
        <v>Mar</v>
      </c>
      <c r="F11928" t="str">
        <f t="shared" si="373"/>
        <v>2014</v>
      </c>
    </row>
    <row r="11929" spans="1:6" x14ac:dyDescent="0.25">
      <c r="A11929" s="5" t="s">
        <v>250</v>
      </c>
      <c r="B11929" s="3" t="s">
        <v>246</v>
      </c>
      <c r="C11929" s="3" t="s">
        <v>43</v>
      </c>
      <c r="D11929" s="4">
        <v>801758.36528985726</v>
      </c>
      <c r="E11929" t="str">
        <f t="shared" si="372"/>
        <v>Apr</v>
      </c>
      <c r="F11929" t="str">
        <f t="shared" si="373"/>
        <v>2014</v>
      </c>
    </row>
    <row r="11930" spans="1:6" x14ac:dyDescent="0.25">
      <c r="A11930" s="5" t="s">
        <v>250</v>
      </c>
      <c r="B11930" s="3" t="s">
        <v>246</v>
      </c>
      <c r="C11930" s="3" t="s">
        <v>44</v>
      </c>
      <c r="D11930" s="4">
        <v>628646.74576723122</v>
      </c>
      <c r="E11930" t="str">
        <f t="shared" si="372"/>
        <v>May</v>
      </c>
      <c r="F11930" t="str">
        <f t="shared" si="373"/>
        <v>2014</v>
      </c>
    </row>
    <row r="11931" spans="1:6" x14ac:dyDescent="0.25">
      <c r="A11931" s="5" t="s">
        <v>250</v>
      </c>
      <c r="B11931" s="3" t="s">
        <v>246</v>
      </c>
      <c r="C11931" s="3" t="s">
        <v>45</v>
      </c>
      <c r="D11931" s="4">
        <v>565804.48996557726</v>
      </c>
      <c r="E11931" t="str">
        <f t="shared" si="372"/>
        <v>Jun</v>
      </c>
      <c r="F11931" t="str">
        <f t="shared" si="373"/>
        <v>2014</v>
      </c>
    </row>
    <row r="11932" spans="1:6" x14ac:dyDescent="0.25">
      <c r="A11932" s="5" t="s">
        <v>250</v>
      </c>
      <c r="B11932" s="3" t="s">
        <v>246</v>
      </c>
      <c r="C11932" s="3" t="s">
        <v>46</v>
      </c>
      <c r="D11932" s="4">
        <v>533619.04234507284</v>
      </c>
      <c r="E11932" t="str">
        <f t="shared" si="372"/>
        <v>Jul</v>
      </c>
      <c r="F11932" t="str">
        <f t="shared" si="373"/>
        <v>2014</v>
      </c>
    </row>
    <row r="11933" spans="1:6" x14ac:dyDescent="0.25">
      <c r="A11933" s="5" t="s">
        <v>250</v>
      </c>
      <c r="B11933" s="3" t="s">
        <v>246</v>
      </c>
      <c r="C11933" s="3" t="s">
        <v>47</v>
      </c>
      <c r="D11933" s="4">
        <v>500073.76718870632</v>
      </c>
      <c r="E11933" t="str">
        <f t="shared" si="372"/>
        <v>Aug</v>
      </c>
      <c r="F11933" t="str">
        <f t="shared" si="373"/>
        <v>2014</v>
      </c>
    </row>
    <row r="11934" spans="1:6" x14ac:dyDescent="0.25">
      <c r="A11934" s="5" t="s">
        <v>250</v>
      </c>
      <c r="B11934" s="3" t="s">
        <v>246</v>
      </c>
      <c r="C11934" s="3" t="s">
        <v>48</v>
      </c>
      <c r="D11934" s="4">
        <v>464568.52979983541</v>
      </c>
      <c r="E11934" t="str">
        <f t="shared" si="372"/>
        <v>Sep</v>
      </c>
      <c r="F11934" t="str">
        <f t="shared" si="373"/>
        <v>2014</v>
      </c>
    </row>
    <row r="11935" spans="1:6" x14ac:dyDescent="0.25">
      <c r="A11935" s="5" t="s">
        <v>250</v>
      </c>
      <c r="B11935" s="3" t="s">
        <v>246</v>
      </c>
      <c r="C11935" s="3" t="s">
        <v>49</v>
      </c>
      <c r="D11935" s="4">
        <v>425495.65806812106</v>
      </c>
      <c r="E11935" t="str">
        <f t="shared" si="372"/>
        <v>Oct</v>
      </c>
      <c r="F11935" t="str">
        <f t="shared" si="373"/>
        <v>2014</v>
      </c>
    </row>
    <row r="11936" spans="1:6" x14ac:dyDescent="0.25">
      <c r="A11936" s="5" t="s">
        <v>250</v>
      </c>
      <c r="B11936" s="3" t="s">
        <v>246</v>
      </c>
      <c r="C11936" s="3" t="s">
        <v>50</v>
      </c>
      <c r="D11936" s="4">
        <v>387785.74734563113</v>
      </c>
      <c r="E11936" t="str">
        <f t="shared" si="372"/>
        <v>Nov</v>
      </c>
      <c r="F11936" t="str">
        <f t="shared" si="373"/>
        <v>2014</v>
      </c>
    </row>
    <row r="11937" spans="1:6" x14ac:dyDescent="0.25">
      <c r="A11937" s="5" t="s">
        <v>250</v>
      </c>
      <c r="B11937" s="3" t="s">
        <v>246</v>
      </c>
      <c r="C11937" s="3" t="s">
        <v>51</v>
      </c>
      <c r="D11937" s="4">
        <v>361356.08851794322</v>
      </c>
      <c r="E11937" t="str">
        <f t="shared" si="372"/>
        <v>Dec</v>
      </c>
      <c r="F11937" t="str">
        <f t="shared" si="373"/>
        <v>2014</v>
      </c>
    </row>
    <row r="11938" spans="1:6" x14ac:dyDescent="0.25">
      <c r="A11938" s="5" t="s">
        <v>250</v>
      </c>
      <c r="B11938" s="3" t="s">
        <v>246</v>
      </c>
      <c r="C11938" s="3" t="s">
        <v>52</v>
      </c>
      <c r="D11938" s="4">
        <v>398901.36658724619</v>
      </c>
      <c r="E11938" t="str">
        <f t="shared" si="372"/>
        <v>Jan</v>
      </c>
      <c r="F11938" t="str">
        <f t="shared" si="373"/>
        <v>2015</v>
      </c>
    </row>
    <row r="11939" spans="1:6" x14ac:dyDescent="0.25">
      <c r="A11939" s="5" t="s">
        <v>250</v>
      </c>
      <c r="B11939" s="3" t="s">
        <v>246</v>
      </c>
      <c r="C11939" s="3" t="s">
        <v>53</v>
      </c>
      <c r="D11939" s="4">
        <v>445255.68099161627</v>
      </c>
      <c r="E11939" t="str">
        <f t="shared" si="372"/>
        <v>Feb</v>
      </c>
      <c r="F11939" t="str">
        <f t="shared" si="373"/>
        <v>2015</v>
      </c>
    </row>
    <row r="11940" spans="1:6" x14ac:dyDescent="0.25">
      <c r="A11940" s="5" t="s">
        <v>250</v>
      </c>
      <c r="B11940" s="3" t="s">
        <v>246</v>
      </c>
      <c r="C11940" s="3" t="s">
        <v>54</v>
      </c>
      <c r="D11940" s="4">
        <v>425767.33302866737</v>
      </c>
      <c r="E11940" t="str">
        <f t="shared" si="372"/>
        <v>Mar</v>
      </c>
      <c r="F11940" t="str">
        <f t="shared" si="373"/>
        <v>2015</v>
      </c>
    </row>
    <row r="11941" spans="1:6" x14ac:dyDescent="0.25">
      <c r="A11941" s="5" t="s">
        <v>250</v>
      </c>
      <c r="B11941" s="3" t="s">
        <v>246</v>
      </c>
      <c r="C11941" s="3" t="s">
        <v>55</v>
      </c>
      <c r="D11941" s="4">
        <v>391211.67812669469</v>
      </c>
      <c r="E11941" t="str">
        <f t="shared" si="372"/>
        <v>Apr</v>
      </c>
      <c r="F11941" t="str">
        <f t="shared" si="373"/>
        <v>2015</v>
      </c>
    </row>
    <row r="11942" spans="1:6" x14ac:dyDescent="0.25">
      <c r="A11942" s="5" t="s">
        <v>250</v>
      </c>
      <c r="B11942" s="3" t="s">
        <v>246</v>
      </c>
      <c r="C11942" s="3" t="s">
        <v>56</v>
      </c>
      <c r="D11942" s="4">
        <v>388100.04353340017</v>
      </c>
      <c r="E11942" t="str">
        <f t="shared" si="372"/>
        <v>May</v>
      </c>
      <c r="F11942" t="str">
        <f t="shared" si="373"/>
        <v>2015</v>
      </c>
    </row>
    <row r="11943" spans="1:6" x14ac:dyDescent="0.25">
      <c r="A11943" s="5" t="s">
        <v>250</v>
      </c>
      <c r="B11943" s="3" t="s">
        <v>246</v>
      </c>
      <c r="C11943" s="3" t="s">
        <v>57</v>
      </c>
      <c r="D11943" s="4">
        <v>383402.10517946037</v>
      </c>
      <c r="E11943" t="str">
        <f t="shared" si="372"/>
        <v>Jun</v>
      </c>
      <c r="F11943" t="str">
        <f t="shared" si="373"/>
        <v>2015</v>
      </c>
    </row>
    <row r="11944" spans="1:6" x14ac:dyDescent="0.25">
      <c r="A11944" s="5" t="s">
        <v>250</v>
      </c>
      <c r="B11944" s="3" t="s">
        <v>246</v>
      </c>
      <c r="C11944" s="3" t="s">
        <v>58</v>
      </c>
      <c r="D11944" s="4">
        <v>380501.70318011509</v>
      </c>
      <c r="E11944" t="str">
        <f t="shared" si="372"/>
        <v>Jul</v>
      </c>
      <c r="F11944" t="str">
        <f t="shared" si="373"/>
        <v>2015</v>
      </c>
    </row>
    <row r="11945" spans="1:6" x14ac:dyDescent="0.25">
      <c r="A11945" s="5" t="s">
        <v>250</v>
      </c>
      <c r="B11945" s="3" t="s">
        <v>246</v>
      </c>
      <c r="C11945" s="3" t="s">
        <v>59</v>
      </c>
      <c r="D11945" s="4">
        <v>367044.98531280289</v>
      </c>
      <c r="E11945" t="str">
        <f t="shared" si="372"/>
        <v>Aug</v>
      </c>
      <c r="F11945" t="str">
        <f t="shared" si="373"/>
        <v>2015</v>
      </c>
    </row>
    <row r="11946" spans="1:6" x14ac:dyDescent="0.25">
      <c r="A11946" s="5" t="s">
        <v>250</v>
      </c>
      <c r="B11946" s="3" t="s">
        <v>246</v>
      </c>
      <c r="C11946" s="3" t="s">
        <v>60</v>
      </c>
      <c r="D11946" s="4">
        <v>355150.59413864906</v>
      </c>
      <c r="E11946" t="str">
        <f t="shared" si="372"/>
        <v>Sep</v>
      </c>
      <c r="F11946" t="str">
        <f t="shared" si="373"/>
        <v>2015</v>
      </c>
    </row>
    <row r="11947" spans="1:6" x14ac:dyDescent="0.25">
      <c r="A11947" s="5" t="s">
        <v>250</v>
      </c>
      <c r="B11947" s="3" t="s">
        <v>246</v>
      </c>
      <c r="C11947" s="3" t="s">
        <v>61</v>
      </c>
      <c r="D11947" s="4">
        <v>349260.46950231993</v>
      </c>
      <c r="E11947" t="str">
        <f t="shared" si="372"/>
        <v>Oct</v>
      </c>
      <c r="F11947" t="str">
        <f t="shared" si="373"/>
        <v>2015</v>
      </c>
    </row>
    <row r="11948" spans="1:6" x14ac:dyDescent="0.25">
      <c r="A11948" s="5" t="s">
        <v>250</v>
      </c>
      <c r="B11948" s="3" t="s">
        <v>246</v>
      </c>
      <c r="C11948" s="3" t="s">
        <v>62</v>
      </c>
      <c r="D11948" s="4">
        <v>348523.50139273284</v>
      </c>
      <c r="E11948" t="str">
        <f t="shared" si="372"/>
        <v>Nov</v>
      </c>
      <c r="F11948" t="str">
        <f t="shared" si="373"/>
        <v>2015</v>
      </c>
    </row>
    <row r="11949" spans="1:6" x14ac:dyDescent="0.25">
      <c r="A11949" s="5" t="s">
        <v>250</v>
      </c>
      <c r="B11949" s="3" t="s">
        <v>246</v>
      </c>
      <c r="C11949" s="3" t="s">
        <v>63</v>
      </c>
      <c r="D11949" s="4">
        <v>346178.06092535856</v>
      </c>
      <c r="E11949" t="str">
        <f t="shared" si="372"/>
        <v>Dec</v>
      </c>
      <c r="F11949" t="str">
        <f t="shared" si="373"/>
        <v>2015</v>
      </c>
    </row>
    <row r="11950" spans="1:6" x14ac:dyDescent="0.25">
      <c r="A11950" s="5" t="s">
        <v>250</v>
      </c>
      <c r="B11950" s="3" t="s">
        <v>246</v>
      </c>
      <c r="C11950" s="3" t="s">
        <v>64</v>
      </c>
      <c r="D11950" s="4">
        <v>337539.63157946209</v>
      </c>
      <c r="E11950" t="str">
        <f t="shared" si="372"/>
        <v>Jan</v>
      </c>
      <c r="F11950" t="str">
        <f t="shared" si="373"/>
        <v>2016</v>
      </c>
    </row>
    <row r="11951" spans="1:6" x14ac:dyDescent="0.25">
      <c r="A11951" s="5" t="s">
        <v>250</v>
      </c>
      <c r="B11951" s="3" t="s">
        <v>246</v>
      </c>
      <c r="C11951" s="3" t="s">
        <v>65</v>
      </c>
      <c r="D11951" s="4">
        <v>328749.31823118462</v>
      </c>
      <c r="E11951" t="str">
        <f t="shared" si="372"/>
        <v>Feb</v>
      </c>
      <c r="F11951" t="str">
        <f t="shared" si="373"/>
        <v>2016</v>
      </c>
    </row>
    <row r="11952" spans="1:6" x14ac:dyDescent="0.25">
      <c r="A11952" s="5" t="s">
        <v>250</v>
      </c>
      <c r="B11952" s="3" t="s">
        <v>246</v>
      </c>
      <c r="C11952" s="3" t="s">
        <v>66</v>
      </c>
      <c r="D11952" s="4">
        <v>323306.78708977113</v>
      </c>
      <c r="E11952" t="str">
        <f t="shared" si="372"/>
        <v>Mar</v>
      </c>
      <c r="F11952" t="str">
        <f t="shared" si="373"/>
        <v>2016</v>
      </c>
    </row>
    <row r="11953" spans="1:6" x14ac:dyDescent="0.25">
      <c r="A11953" s="5" t="s">
        <v>250</v>
      </c>
      <c r="B11953" s="3" t="s">
        <v>246</v>
      </c>
      <c r="C11953" s="3" t="s">
        <v>67</v>
      </c>
      <c r="D11953" s="4">
        <v>315975.82268599456</v>
      </c>
      <c r="E11953" t="str">
        <f t="shared" si="372"/>
        <v>Apr</v>
      </c>
      <c r="F11953" t="str">
        <f t="shared" si="373"/>
        <v>2016</v>
      </c>
    </row>
    <row r="11954" spans="1:6" x14ac:dyDescent="0.25">
      <c r="A11954" s="5" t="s">
        <v>250</v>
      </c>
      <c r="B11954" s="3" t="s">
        <v>246</v>
      </c>
      <c r="C11954" s="3" t="s">
        <v>68</v>
      </c>
      <c r="D11954" s="4">
        <v>308607.08766402915</v>
      </c>
      <c r="E11954" t="str">
        <f t="shared" si="372"/>
        <v>May</v>
      </c>
      <c r="F11954" t="str">
        <f t="shared" si="373"/>
        <v>2016</v>
      </c>
    </row>
    <row r="11955" spans="1:6" x14ac:dyDescent="0.25">
      <c r="A11955" s="5" t="s">
        <v>250</v>
      </c>
      <c r="B11955" s="3" t="s">
        <v>246</v>
      </c>
      <c r="C11955" s="3" t="s">
        <v>69</v>
      </c>
      <c r="D11955" s="4">
        <v>302953.12814820517</v>
      </c>
      <c r="E11955" t="str">
        <f t="shared" si="372"/>
        <v>Jun</v>
      </c>
      <c r="F11955" t="str">
        <f t="shared" si="373"/>
        <v>2016</v>
      </c>
    </row>
    <row r="11956" spans="1:6" x14ac:dyDescent="0.25">
      <c r="A11956" s="5" t="s">
        <v>250</v>
      </c>
      <c r="B11956" s="3" t="s">
        <v>246</v>
      </c>
      <c r="C11956" s="3" t="s">
        <v>70</v>
      </c>
      <c r="D11956" s="4">
        <v>298758.0935807199</v>
      </c>
      <c r="E11956" t="str">
        <f t="shared" si="372"/>
        <v>Jul</v>
      </c>
      <c r="F11956" t="str">
        <f t="shared" si="373"/>
        <v>2016</v>
      </c>
    </row>
    <row r="11957" spans="1:6" x14ac:dyDescent="0.25">
      <c r="A11957" s="5" t="s">
        <v>250</v>
      </c>
      <c r="B11957" s="3" t="s">
        <v>246</v>
      </c>
      <c r="C11957" s="3" t="s">
        <v>71</v>
      </c>
      <c r="D11957" s="4">
        <v>293750.57716517925</v>
      </c>
      <c r="E11957" t="str">
        <f t="shared" si="372"/>
        <v>Aug</v>
      </c>
      <c r="F11957" t="str">
        <f t="shared" si="373"/>
        <v>2016</v>
      </c>
    </row>
    <row r="11958" spans="1:6" x14ac:dyDescent="0.25">
      <c r="A11958" s="5" t="s">
        <v>250</v>
      </c>
      <c r="B11958" s="3" t="s">
        <v>246</v>
      </c>
      <c r="C11958" s="3" t="s">
        <v>72</v>
      </c>
      <c r="D11958" s="4">
        <v>290134.92723670817</v>
      </c>
      <c r="E11958" t="str">
        <f t="shared" si="372"/>
        <v>Sep</v>
      </c>
      <c r="F11958" t="str">
        <f t="shared" si="373"/>
        <v>2016</v>
      </c>
    </row>
    <row r="11959" spans="1:6" x14ac:dyDescent="0.25">
      <c r="A11959" s="5" t="s">
        <v>250</v>
      </c>
      <c r="B11959" s="3" t="s">
        <v>246</v>
      </c>
      <c r="C11959" s="3" t="s">
        <v>73</v>
      </c>
      <c r="D11959" s="4">
        <v>284001.55611000577</v>
      </c>
      <c r="E11959" t="str">
        <f t="shared" si="372"/>
        <v>Oct</v>
      </c>
      <c r="F11959" t="str">
        <f t="shared" si="373"/>
        <v>2016</v>
      </c>
    </row>
    <row r="11960" spans="1:6" x14ac:dyDescent="0.25">
      <c r="A11960" s="5" t="s">
        <v>250</v>
      </c>
      <c r="B11960" s="3" t="s">
        <v>246</v>
      </c>
      <c r="C11960" s="3" t="s">
        <v>74</v>
      </c>
      <c r="D11960" s="4">
        <v>278972.40619949257</v>
      </c>
      <c r="E11960" t="str">
        <f t="shared" si="372"/>
        <v>Nov</v>
      </c>
      <c r="F11960" t="str">
        <f t="shared" si="373"/>
        <v>2016</v>
      </c>
    </row>
    <row r="11961" spans="1:6" x14ac:dyDescent="0.25">
      <c r="A11961" s="5" t="s">
        <v>250</v>
      </c>
      <c r="B11961" s="3" t="s">
        <v>246</v>
      </c>
      <c r="C11961" s="3" t="s">
        <v>75</v>
      </c>
      <c r="D11961" s="4">
        <v>273374.35631627456</v>
      </c>
      <c r="E11961" t="str">
        <f t="shared" si="372"/>
        <v>Dec</v>
      </c>
      <c r="F11961" t="str">
        <f t="shared" si="373"/>
        <v>2016</v>
      </c>
    </row>
    <row r="11962" spans="1:6" x14ac:dyDescent="0.25">
      <c r="A11962" s="5" t="s">
        <v>250</v>
      </c>
      <c r="B11962" s="3" t="s">
        <v>246</v>
      </c>
      <c r="C11962" s="3" t="s">
        <v>76</v>
      </c>
      <c r="D11962" s="4">
        <v>267323.93506121048</v>
      </c>
      <c r="E11962" t="str">
        <f t="shared" si="372"/>
        <v>Jan</v>
      </c>
      <c r="F11962" t="str">
        <f t="shared" si="373"/>
        <v>2017</v>
      </c>
    </row>
    <row r="11963" spans="1:6" x14ac:dyDescent="0.25">
      <c r="A11963" s="5" t="s">
        <v>250</v>
      </c>
      <c r="B11963" s="3" t="s">
        <v>246</v>
      </c>
      <c r="C11963" s="3" t="s">
        <v>77</v>
      </c>
      <c r="D11963" s="4">
        <v>262388.74157412112</v>
      </c>
      <c r="E11963" t="str">
        <f t="shared" si="372"/>
        <v>Feb</v>
      </c>
      <c r="F11963" t="str">
        <f t="shared" si="373"/>
        <v>2017</v>
      </c>
    </row>
    <row r="11964" spans="1:6" x14ac:dyDescent="0.25">
      <c r="A11964" s="5" t="s">
        <v>250</v>
      </c>
      <c r="B11964" s="3" t="s">
        <v>246</v>
      </c>
      <c r="C11964" s="3" t="s">
        <v>78</v>
      </c>
      <c r="D11964" s="4">
        <v>258219.25344074759</v>
      </c>
      <c r="E11964" t="str">
        <f t="shared" si="372"/>
        <v>Mar</v>
      </c>
      <c r="F11964" t="str">
        <f t="shared" si="373"/>
        <v>2017</v>
      </c>
    </row>
    <row r="11965" spans="1:6" x14ac:dyDescent="0.25">
      <c r="A11965" s="5" t="s">
        <v>250</v>
      </c>
      <c r="B11965" s="3" t="s">
        <v>246</v>
      </c>
      <c r="C11965" s="3" t="s">
        <v>79</v>
      </c>
      <c r="D11965" s="4">
        <v>251608.84054024622</v>
      </c>
      <c r="E11965" t="str">
        <f t="shared" si="372"/>
        <v>Apr</v>
      </c>
      <c r="F11965" t="str">
        <f t="shared" si="373"/>
        <v>2017</v>
      </c>
    </row>
    <row r="11966" spans="1:6" x14ac:dyDescent="0.25">
      <c r="A11966" s="5" t="s">
        <v>250</v>
      </c>
      <c r="B11966" s="3" t="s">
        <v>246</v>
      </c>
      <c r="C11966" s="3" t="s">
        <v>80</v>
      </c>
      <c r="D11966" s="4">
        <v>246323.60190886178</v>
      </c>
      <c r="E11966" t="str">
        <f t="shared" si="372"/>
        <v>May</v>
      </c>
      <c r="F11966" t="str">
        <f t="shared" si="373"/>
        <v>2017</v>
      </c>
    </row>
    <row r="11967" spans="1:6" x14ac:dyDescent="0.25">
      <c r="A11967" s="5" t="s">
        <v>250</v>
      </c>
      <c r="B11967" s="3" t="s">
        <v>246</v>
      </c>
      <c r="C11967" s="3" t="s">
        <v>81</v>
      </c>
      <c r="D11967" s="4">
        <v>240973.53430756956</v>
      </c>
      <c r="E11967" t="str">
        <f t="shared" si="372"/>
        <v>Jun</v>
      </c>
      <c r="F11967" t="str">
        <f t="shared" si="373"/>
        <v>2017</v>
      </c>
    </row>
    <row r="11968" spans="1:6" x14ac:dyDescent="0.25">
      <c r="A11968" s="5" t="s">
        <v>250</v>
      </c>
      <c r="B11968" s="3" t="s">
        <v>246</v>
      </c>
      <c r="C11968" s="3" t="s">
        <v>82</v>
      </c>
      <c r="D11968" s="4">
        <v>233141.64904365328</v>
      </c>
      <c r="E11968" t="str">
        <f t="shared" si="372"/>
        <v>Jul</v>
      </c>
      <c r="F11968" t="str">
        <f t="shared" si="373"/>
        <v>2017</v>
      </c>
    </row>
    <row r="11969" spans="1:6" x14ac:dyDescent="0.25">
      <c r="A11969" s="5" t="s">
        <v>250</v>
      </c>
      <c r="B11969" s="3" t="s">
        <v>246</v>
      </c>
      <c r="C11969" s="3" t="s">
        <v>83</v>
      </c>
      <c r="D11969" s="4">
        <v>228364.18751099645</v>
      </c>
      <c r="E11969" t="str">
        <f t="shared" si="372"/>
        <v>Aug</v>
      </c>
      <c r="F11969" t="str">
        <f t="shared" si="373"/>
        <v>2017</v>
      </c>
    </row>
    <row r="11970" spans="1:6" x14ac:dyDescent="0.25">
      <c r="A11970" s="5" t="s">
        <v>250</v>
      </c>
      <c r="B11970" s="3" t="s">
        <v>246</v>
      </c>
      <c r="C11970" s="3" t="s">
        <v>84</v>
      </c>
      <c r="D11970" s="4">
        <v>215317.47008038472</v>
      </c>
      <c r="E11970" t="str">
        <f t="shared" si="372"/>
        <v>Sep</v>
      </c>
      <c r="F11970" t="str">
        <f t="shared" si="373"/>
        <v>2017</v>
      </c>
    </row>
    <row r="11971" spans="1:6" x14ac:dyDescent="0.25">
      <c r="A11971" s="5" t="s">
        <v>250</v>
      </c>
      <c r="B11971" s="3" t="s">
        <v>246</v>
      </c>
      <c r="C11971" s="3" t="s">
        <v>85</v>
      </c>
      <c r="D11971" s="4">
        <v>208469.13629892751</v>
      </c>
      <c r="E11971" t="str">
        <f t="shared" ref="E11971:E12034" si="374">MID(C11971,1,3)</f>
        <v>Oct</v>
      </c>
      <c r="F11971" t="str">
        <f t="shared" ref="F11971:F12034" si="375">MID(C11971,5,4)</f>
        <v>2017</v>
      </c>
    </row>
    <row r="11972" spans="1:6" x14ac:dyDescent="0.25">
      <c r="A11972" s="5" t="s">
        <v>250</v>
      </c>
      <c r="B11972" s="3" t="s">
        <v>246</v>
      </c>
      <c r="C11972" s="3" t="s">
        <v>86</v>
      </c>
      <c r="D11972" s="4">
        <v>203228.66038385979</v>
      </c>
      <c r="E11972" t="str">
        <f t="shared" si="374"/>
        <v>Nov</v>
      </c>
      <c r="F11972" t="str">
        <f t="shared" si="375"/>
        <v>2017</v>
      </c>
    </row>
    <row r="11973" spans="1:6" x14ac:dyDescent="0.25">
      <c r="A11973" s="5" t="s">
        <v>250</v>
      </c>
      <c r="B11973" s="3" t="s">
        <v>246</v>
      </c>
      <c r="C11973" s="3" t="s">
        <v>87</v>
      </c>
      <c r="D11973" s="4">
        <v>198084.40666911259</v>
      </c>
      <c r="E11973" t="str">
        <f t="shared" si="374"/>
        <v>Dec</v>
      </c>
      <c r="F11973" t="str">
        <f t="shared" si="375"/>
        <v>2017</v>
      </c>
    </row>
    <row r="11974" spans="1:6" x14ac:dyDescent="0.25">
      <c r="A11974" s="5" t="s">
        <v>250</v>
      </c>
      <c r="B11974" s="3" t="s">
        <v>246</v>
      </c>
      <c r="C11974" s="3" t="s">
        <v>88</v>
      </c>
      <c r="D11974" s="4">
        <v>193061.79432877339</v>
      </c>
      <c r="E11974" t="str">
        <f t="shared" si="374"/>
        <v>Jan</v>
      </c>
      <c r="F11974" t="str">
        <f t="shared" si="375"/>
        <v>2018</v>
      </c>
    </row>
    <row r="11975" spans="1:6" x14ac:dyDescent="0.25">
      <c r="A11975" s="5" t="s">
        <v>250</v>
      </c>
      <c r="B11975" s="3" t="s">
        <v>246</v>
      </c>
      <c r="C11975" s="3" t="s">
        <v>89</v>
      </c>
      <c r="D11975" s="4">
        <v>188162.67356703134</v>
      </c>
      <c r="E11975" t="str">
        <f t="shared" si="374"/>
        <v>Feb</v>
      </c>
      <c r="F11975" t="str">
        <f t="shared" si="375"/>
        <v>2018</v>
      </c>
    </row>
    <row r="11976" spans="1:6" x14ac:dyDescent="0.25">
      <c r="A11976" s="5" t="s">
        <v>250</v>
      </c>
      <c r="B11976" s="3" t="s">
        <v>246</v>
      </c>
      <c r="C11976" s="3" t="s">
        <v>90</v>
      </c>
      <c r="D11976" s="4">
        <v>183467.89087726796</v>
      </c>
      <c r="E11976" t="str">
        <f t="shared" si="374"/>
        <v>Mar</v>
      </c>
      <c r="F11976" t="str">
        <f t="shared" si="375"/>
        <v>2018</v>
      </c>
    </row>
    <row r="11977" spans="1:6" x14ac:dyDescent="0.25">
      <c r="A11977" s="5" t="s">
        <v>250</v>
      </c>
      <c r="B11977" s="3" t="s">
        <v>246</v>
      </c>
      <c r="C11977" s="3" t="s">
        <v>91</v>
      </c>
      <c r="D11977" s="4">
        <v>178983.70859661451</v>
      </c>
      <c r="E11977" t="str">
        <f t="shared" si="374"/>
        <v>Apr</v>
      </c>
      <c r="F11977" t="str">
        <f t="shared" si="375"/>
        <v>2018</v>
      </c>
    </row>
    <row r="11978" spans="1:6" x14ac:dyDescent="0.25">
      <c r="A11978" s="5" t="s">
        <v>250</v>
      </c>
      <c r="B11978" s="3" t="s">
        <v>246</v>
      </c>
      <c r="C11978" s="3" t="s">
        <v>92</v>
      </c>
      <c r="D11978" s="4">
        <v>174722.30757802003</v>
      </c>
      <c r="E11978" t="str">
        <f t="shared" si="374"/>
        <v>May</v>
      </c>
      <c r="F11978" t="str">
        <f t="shared" si="375"/>
        <v>2018</v>
      </c>
    </row>
    <row r="11979" spans="1:6" x14ac:dyDescent="0.25">
      <c r="A11979" s="5" t="s">
        <v>250</v>
      </c>
      <c r="B11979" s="3" t="s">
        <v>246</v>
      </c>
      <c r="C11979" s="3" t="s">
        <v>93</v>
      </c>
      <c r="D11979" s="4">
        <v>170699.23389867682</v>
      </c>
      <c r="E11979" t="str">
        <f t="shared" si="374"/>
        <v>Jun</v>
      </c>
      <c r="F11979" t="str">
        <f t="shared" si="375"/>
        <v>2018</v>
      </c>
    </row>
    <row r="11980" spans="1:6" x14ac:dyDescent="0.25">
      <c r="A11980" s="5" t="s">
        <v>250</v>
      </c>
      <c r="B11980" s="3" t="s">
        <v>246</v>
      </c>
      <c r="C11980" s="3" t="s">
        <v>94</v>
      </c>
      <c r="D11980" s="4">
        <v>166923.18579159825</v>
      </c>
      <c r="E11980" t="str">
        <f t="shared" si="374"/>
        <v>Jul</v>
      </c>
      <c r="F11980" t="str">
        <f t="shared" si="375"/>
        <v>2018</v>
      </c>
    </row>
    <row r="11981" spans="1:6" x14ac:dyDescent="0.25">
      <c r="A11981" s="5" t="s">
        <v>250</v>
      </c>
      <c r="B11981" s="3" t="s">
        <v>246</v>
      </c>
      <c r="C11981" s="3" t="s">
        <v>95</v>
      </c>
      <c r="D11981" s="4">
        <v>163395.96987612828</v>
      </c>
      <c r="E11981" t="str">
        <f t="shared" si="374"/>
        <v>Aug</v>
      </c>
      <c r="F11981" t="str">
        <f t="shared" si="375"/>
        <v>2018</v>
      </c>
    </row>
    <row r="11982" spans="1:6" x14ac:dyDescent="0.25">
      <c r="A11982" s="5" t="s">
        <v>250</v>
      </c>
      <c r="B11982" s="3" t="s">
        <v>246</v>
      </c>
      <c r="C11982" s="3" t="s">
        <v>96</v>
      </c>
      <c r="D11982" s="4">
        <v>160109.09107558645</v>
      </c>
      <c r="E11982" t="str">
        <f t="shared" si="374"/>
        <v>Sep</v>
      </c>
      <c r="F11982" t="str">
        <f t="shared" si="375"/>
        <v>2018</v>
      </c>
    </row>
    <row r="11983" spans="1:6" x14ac:dyDescent="0.25">
      <c r="A11983" s="5" t="s">
        <v>250</v>
      </c>
      <c r="B11983" s="3" t="s">
        <v>246</v>
      </c>
      <c r="C11983" s="3" t="s">
        <v>97</v>
      </c>
      <c r="D11983" s="4">
        <v>157790.88652515959</v>
      </c>
      <c r="E11983" t="str">
        <f t="shared" si="374"/>
        <v>Oct</v>
      </c>
      <c r="F11983" t="str">
        <f t="shared" si="375"/>
        <v>2018</v>
      </c>
    </row>
    <row r="11984" spans="1:6" x14ac:dyDescent="0.25">
      <c r="A11984" s="5" t="s">
        <v>250</v>
      </c>
      <c r="B11984" s="3" t="s">
        <v>246</v>
      </c>
      <c r="C11984" s="3" t="s">
        <v>98</v>
      </c>
      <c r="D11984" s="4">
        <v>155469.04866964673</v>
      </c>
      <c r="E11984" t="str">
        <f t="shared" si="374"/>
        <v>Nov</v>
      </c>
      <c r="F11984" t="str">
        <f t="shared" si="375"/>
        <v>2018</v>
      </c>
    </row>
    <row r="11985" spans="1:6" x14ac:dyDescent="0.25">
      <c r="A11985" s="5" t="s">
        <v>250</v>
      </c>
      <c r="B11985" s="3" t="s">
        <v>246</v>
      </c>
      <c r="C11985" s="3" t="s">
        <v>99</v>
      </c>
      <c r="D11985" s="4">
        <v>153441.83339426527</v>
      </c>
      <c r="E11985" t="str">
        <f t="shared" si="374"/>
        <v>Dec</v>
      </c>
      <c r="F11985" t="str">
        <f t="shared" si="375"/>
        <v>2018</v>
      </c>
    </row>
    <row r="11986" spans="1:6" x14ac:dyDescent="0.25">
      <c r="A11986" s="5" t="s">
        <v>250</v>
      </c>
      <c r="B11986" s="3" t="s">
        <v>246</v>
      </c>
      <c r="C11986" s="3" t="s">
        <v>100</v>
      </c>
      <c r="D11986" s="4">
        <v>151686.96739278789</v>
      </c>
      <c r="E11986" t="str">
        <f t="shared" si="374"/>
        <v>Jan</v>
      </c>
      <c r="F11986" t="str">
        <f t="shared" si="375"/>
        <v>2019</v>
      </c>
    </row>
    <row r="11987" spans="1:6" x14ac:dyDescent="0.25">
      <c r="A11987" s="5" t="s">
        <v>250</v>
      </c>
      <c r="B11987" s="3" t="s">
        <v>246</v>
      </c>
      <c r="C11987" s="3" t="s">
        <v>101</v>
      </c>
      <c r="D11987" s="4">
        <v>150338.82163477509</v>
      </c>
      <c r="E11987" t="str">
        <f t="shared" si="374"/>
        <v>Feb</v>
      </c>
      <c r="F11987" t="str">
        <f t="shared" si="375"/>
        <v>2019</v>
      </c>
    </row>
    <row r="11988" spans="1:6" x14ac:dyDescent="0.25">
      <c r="A11988" s="5" t="s">
        <v>250</v>
      </c>
      <c r="B11988" s="3" t="s">
        <v>246</v>
      </c>
      <c r="C11988" s="3" t="s">
        <v>102</v>
      </c>
      <c r="D11988" s="4">
        <v>146392.52407811224</v>
      </c>
      <c r="E11988" t="str">
        <f t="shared" si="374"/>
        <v>Mar</v>
      </c>
      <c r="F11988" t="str">
        <f t="shared" si="375"/>
        <v>2019</v>
      </c>
    </row>
    <row r="11989" spans="1:6" x14ac:dyDescent="0.25">
      <c r="A11989" s="5" t="s">
        <v>250</v>
      </c>
      <c r="B11989" s="3" t="s">
        <v>246</v>
      </c>
      <c r="C11989" s="3" t="s">
        <v>103</v>
      </c>
      <c r="D11989" s="4">
        <v>141660.96772005549</v>
      </c>
      <c r="E11989" t="str">
        <f t="shared" si="374"/>
        <v>Apr</v>
      </c>
      <c r="F11989" t="str">
        <f t="shared" si="375"/>
        <v>2019</v>
      </c>
    </row>
    <row r="11990" spans="1:6" x14ac:dyDescent="0.25">
      <c r="A11990" s="5" t="s">
        <v>250</v>
      </c>
      <c r="B11990" s="3" t="s">
        <v>246</v>
      </c>
      <c r="C11990" s="3" t="s">
        <v>104</v>
      </c>
      <c r="D11990" s="4">
        <v>138896.56829744924</v>
      </c>
      <c r="E11990" t="str">
        <f t="shared" si="374"/>
        <v>May</v>
      </c>
      <c r="F11990" t="str">
        <f t="shared" si="375"/>
        <v>2019</v>
      </c>
    </row>
    <row r="11991" spans="1:6" x14ac:dyDescent="0.25">
      <c r="A11991" s="5" t="s">
        <v>250</v>
      </c>
      <c r="B11991" s="3" t="s">
        <v>246</v>
      </c>
      <c r="C11991" s="3" t="s">
        <v>105</v>
      </c>
      <c r="D11991" s="4">
        <v>136196.84036224597</v>
      </c>
      <c r="E11991" t="str">
        <f t="shared" si="374"/>
        <v>Jun</v>
      </c>
      <c r="F11991" t="str">
        <f t="shared" si="375"/>
        <v>2019</v>
      </c>
    </row>
    <row r="11992" spans="1:6" x14ac:dyDescent="0.25">
      <c r="A11992" s="5" t="s">
        <v>250</v>
      </c>
      <c r="B11992" s="3" t="s">
        <v>246</v>
      </c>
      <c r="C11992" s="3" t="s">
        <v>106</v>
      </c>
      <c r="D11992" s="4">
        <v>133552.58444396165</v>
      </c>
      <c r="E11992" t="str">
        <f t="shared" si="374"/>
        <v>Jul</v>
      </c>
      <c r="F11992" t="str">
        <f t="shared" si="375"/>
        <v>2019</v>
      </c>
    </row>
    <row r="11993" spans="1:6" x14ac:dyDescent="0.25">
      <c r="A11993" s="5" t="s">
        <v>250</v>
      </c>
      <c r="B11993" s="3" t="s">
        <v>246</v>
      </c>
      <c r="C11993" s="3" t="s">
        <v>107</v>
      </c>
      <c r="D11993" s="4">
        <v>130961.76774881505</v>
      </c>
      <c r="E11993" t="str">
        <f t="shared" si="374"/>
        <v>Aug</v>
      </c>
      <c r="F11993" t="str">
        <f t="shared" si="375"/>
        <v>2019</v>
      </c>
    </row>
    <row r="11994" spans="1:6" x14ac:dyDescent="0.25">
      <c r="A11994" s="5" t="s">
        <v>250</v>
      </c>
      <c r="B11994" s="3" t="s">
        <v>246</v>
      </c>
      <c r="C11994" s="3" t="s">
        <v>108</v>
      </c>
      <c r="D11994" s="4">
        <v>128415.25006625516</v>
      </c>
      <c r="E11994" t="str">
        <f t="shared" si="374"/>
        <v>Sep</v>
      </c>
      <c r="F11994" t="str">
        <f t="shared" si="375"/>
        <v>2019</v>
      </c>
    </row>
    <row r="11995" spans="1:6" x14ac:dyDescent="0.25">
      <c r="A11995" s="5" t="s">
        <v>250</v>
      </c>
      <c r="B11995" s="3" t="s">
        <v>246</v>
      </c>
      <c r="C11995" s="3" t="s">
        <v>109</v>
      </c>
      <c r="D11995" s="4">
        <v>125919.97053668492</v>
      </c>
      <c r="E11995" t="str">
        <f t="shared" si="374"/>
        <v>Oct</v>
      </c>
      <c r="F11995" t="str">
        <f t="shared" si="375"/>
        <v>2019</v>
      </c>
    </row>
    <row r="11996" spans="1:6" x14ac:dyDescent="0.25">
      <c r="A11996" s="5" t="s">
        <v>250</v>
      </c>
      <c r="B11996" s="3" t="s">
        <v>246</v>
      </c>
      <c r="C11996" s="3" t="s">
        <v>110</v>
      </c>
      <c r="D11996" s="4">
        <v>123484.22813759292</v>
      </c>
      <c r="E11996" t="str">
        <f t="shared" si="374"/>
        <v>Nov</v>
      </c>
      <c r="F11996" t="str">
        <f t="shared" si="375"/>
        <v>2019</v>
      </c>
    </row>
    <row r="11997" spans="1:6" x14ac:dyDescent="0.25">
      <c r="A11997" s="5" t="s">
        <v>250</v>
      </c>
      <c r="B11997" s="3" t="s">
        <v>246</v>
      </c>
      <c r="C11997" s="3" t="s">
        <v>111</v>
      </c>
      <c r="D11997" s="4">
        <v>121071.03108150288</v>
      </c>
      <c r="E11997" t="str">
        <f t="shared" si="374"/>
        <v>Dec</v>
      </c>
      <c r="F11997" t="str">
        <f t="shared" si="375"/>
        <v>2019</v>
      </c>
    </row>
    <row r="11998" spans="1:6" x14ac:dyDescent="0.25">
      <c r="A11998" s="5" t="s">
        <v>250</v>
      </c>
      <c r="B11998" s="3" t="s">
        <v>246</v>
      </c>
      <c r="C11998" s="3" t="s">
        <v>112</v>
      </c>
      <c r="D11998" s="4">
        <v>118733.45257893059</v>
      </c>
      <c r="E11998" t="str">
        <f t="shared" si="374"/>
        <v>Jan</v>
      </c>
      <c r="F11998" t="str">
        <f t="shared" si="375"/>
        <v>2020</v>
      </c>
    </row>
    <row r="11999" spans="1:6" x14ac:dyDescent="0.25">
      <c r="A11999" s="5" t="s">
        <v>250</v>
      </c>
      <c r="B11999" s="3" t="s">
        <v>246</v>
      </c>
      <c r="C11999" s="3" t="s">
        <v>113</v>
      </c>
      <c r="D11999" s="4">
        <v>116425.49354407364</v>
      </c>
      <c r="E11999" t="str">
        <f t="shared" si="374"/>
        <v>Feb</v>
      </c>
      <c r="F11999" t="str">
        <f t="shared" si="375"/>
        <v>2020</v>
      </c>
    </row>
    <row r="12000" spans="1:6" x14ac:dyDescent="0.25">
      <c r="A12000" s="5" t="s">
        <v>250</v>
      </c>
      <c r="B12000" s="3" t="s">
        <v>246</v>
      </c>
      <c r="C12000" s="3" t="s">
        <v>114</v>
      </c>
      <c r="D12000" s="4">
        <v>114181.22926082803</v>
      </c>
      <c r="E12000" t="str">
        <f t="shared" si="374"/>
        <v>Mar</v>
      </c>
      <c r="F12000" t="str">
        <f t="shared" si="375"/>
        <v>2020</v>
      </c>
    </row>
    <row r="12001" spans="1:6" x14ac:dyDescent="0.25">
      <c r="A12001" s="5" t="s">
        <v>250</v>
      </c>
      <c r="B12001" s="3" t="s">
        <v>246</v>
      </c>
      <c r="C12001" s="3" t="s">
        <v>115</v>
      </c>
      <c r="D12001" s="4">
        <v>111983.0827124971</v>
      </c>
      <c r="E12001" t="str">
        <f t="shared" si="374"/>
        <v>Apr</v>
      </c>
      <c r="F12001" t="str">
        <f t="shared" si="375"/>
        <v>2020</v>
      </c>
    </row>
    <row r="12002" spans="1:6" x14ac:dyDescent="0.25">
      <c r="A12002" s="5" t="s">
        <v>250</v>
      </c>
      <c r="B12002" s="3" t="s">
        <v>246</v>
      </c>
      <c r="C12002" s="3" t="s">
        <v>116</v>
      </c>
      <c r="D12002" s="4">
        <v>109828.79057609555</v>
      </c>
      <c r="E12002" t="str">
        <f t="shared" si="374"/>
        <v>May</v>
      </c>
      <c r="F12002" t="str">
        <f t="shared" si="375"/>
        <v>2020</v>
      </c>
    </row>
    <row r="12003" spans="1:6" x14ac:dyDescent="0.25">
      <c r="A12003" s="5" t="s">
        <v>250</v>
      </c>
      <c r="B12003" s="3" t="s">
        <v>246</v>
      </c>
      <c r="C12003" s="3" t="s">
        <v>117</v>
      </c>
      <c r="D12003" s="4">
        <v>107718.33713989041</v>
      </c>
      <c r="E12003" t="str">
        <f t="shared" si="374"/>
        <v>Jun</v>
      </c>
      <c r="F12003" t="str">
        <f t="shared" si="375"/>
        <v>2020</v>
      </c>
    </row>
    <row r="12004" spans="1:6" x14ac:dyDescent="0.25">
      <c r="A12004" s="5" t="s">
        <v>250</v>
      </c>
      <c r="B12004" s="3" t="s">
        <v>246</v>
      </c>
      <c r="C12004" s="3" t="s">
        <v>118</v>
      </c>
      <c r="D12004" s="4">
        <v>105642.0673148144</v>
      </c>
      <c r="E12004" t="str">
        <f t="shared" si="374"/>
        <v>Jul</v>
      </c>
      <c r="F12004" t="str">
        <f t="shared" si="375"/>
        <v>2020</v>
      </c>
    </row>
    <row r="12005" spans="1:6" x14ac:dyDescent="0.25">
      <c r="A12005" s="5" t="s">
        <v>250</v>
      </c>
      <c r="B12005" s="3" t="s">
        <v>246</v>
      </c>
      <c r="C12005" s="3" t="s">
        <v>119</v>
      </c>
      <c r="D12005" s="4">
        <v>103616.1833882248</v>
      </c>
      <c r="E12005" t="str">
        <f t="shared" si="374"/>
        <v>Aug</v>
      </c>
      <c r="F12005" t="str">
        <f t="shared" si="375"/>
        <v>2020</v>
      </c>
    </row>
    <row r="12006" spans="1:6" x14ac:dyDescent="0.25">
      <c r="A12006" s="5" t="s">
        <v>250</v>
      </c>
      <c r="B12006" s="3" t="s">
        <v>246</v>
      </c>
      <c r="C12006" s="3" t="s">
        <v>120</v>
      </c>
      <c r="D12006" s="4">
        <v>101630.30855136928</v>
      </c>
      <c r="E12006" t="str">
        <f t="shared" si="374"/>
        <v>Sep</v>
      </c>
      <c r="F12006" t="str">
        <f t="shared" si="375"/>
        <v>2020</v>
      </c>
    </row>
    <row r="12007" spans="1:6" x14ac:dyDescent="0.25">
      <c r="A12007" s="5" t="s">
        <v>250</v>
      </c>
      <c r="B12007" s="3" t="s">
        <v>246</v>
      </c>
      <c r="C12007" s="3" t="s">
        <v>121</v>
      </c>
      <c r="D12007" s="4">
        <v>99685.644269926692</v>
      </c>
      <c r="E12007" t="str">
        <f t="shared" si="374"/>
        <v>Oct</v>
      </c>
      <c r="F12007" t="str">
        <f t="shared" si="375"/>
        <v>2020</v>
      </c>
    </row>
    <row r="12008" spans="1:6" x14ac:dyDescent="0.25">
      <c r="A12008" s="5" t="s">
        <v>250</v>
      </c>
      <c r="B12008" s="3" t="s">
        <v>246</v>
      </c>
      <c r="C12008" s="3" t="s">
        <v>122</v>
      </c>
      <c r="D12008" s="4">
        <v>97780.070032329459</v>
      </c>
      <c r="E12008" t="str">
        <f t="shared" si="374"/>
        <v>Nov</v>
      </c>
      <c r="F12008" t="str">
        <f t="shared" si="375"/>
        <v>2020</v>
      </c>
    </row>
    <row r="12009" spans="1:6" x14ac:dyDescent="0.25">
      <c r="A12009" s="5" t="s">
        <v>250</v>
      </c>
      <c r="B12009" s="3" t="s">
        <v>246</v>
      </c>
      <c r="C12009" s="3" t="s">
        <v>123</v>
      </c>
      <c r="D12009" s="4">
        <v>95912.778039051351</v>
      </c>
      <c r="E12009" t="str">
        <f t="shared" si="374"/>
        <v>Dec</v>
      </c>
      <c r="F12009" t="str">
        <f t="shared" si="375"/>
        <v>2020</v>
      </c>
    </row>
    <row r="12010" spans="1:6" x14ac:dyDescent="0.25">
      <c r="A12010" s="5" t="s">
        <v>250</v>
      </c>
      <c r="B12010" s="3" t="s">
        <v>246</v>
      </c>
      <c r="C12010" s="3" t="s">
        <v>124</v>
      </c>
      <c r="D12010" s="4">
        <v>94082.967630044877</v>
      </c>
      <c r="E12010" t="str">
        <f t="shared" si="374"/>
        <v>Jan</v>
      </c>
      <c r="F12010" t="str">
        <f t="shared" si="375"/>
        <v>2021</v>
      </c>
    </row>
    <row r="12011" spans="1:6" x14ac:dyDescent="0.25">
      <c r="A12011" s="5" t="s">
        <v>250</v>
      </c>
      <c r="B12011" s="3" t="s">
        <v>246</v>
      </c>
      <c r="C12011" s="3" t="s">
        <v>125</v>
      </c>
      <c r="D12011" s="4">
        <v>92290.305652707117</v>
      </c>
      <c r="E12011" t="str">
        <f t="shared" si="374"/>
        <v>Feb</v>
      </c>
      <c r="F12011" t="str">
        <f t="shared" si="375"/>
        <v>2021</v>
      </c>
    </row>
    <row r="12012" spans="1:6" x14ac:dyDescent="0.25">
      <c r="A12012" s="5" t="s">
        <v>250</v>
      </c>
      <c r="B12012" s="3" t="s">
        <v>246</v>
      </c>
      <c r="C12012" s="3" t="s">
        <v>126</v>
      </c>
      <c r="D12012" s="4">
        <v>90533.125714645546</v>
      </c>
      <c r="E12012" t="str">
        <f t="shared" si="374"/>
        <v>Mar</v>
      </c>
      <c r="F12012" t="str">
        <f t="shared" si="375"/>
        <v>2021</v>
      </c>
    </row>
    <row r="12013" spans="1:6" x14ac:dyDescent="0.25">
      <c r="A12013" s="5" t="s">
        <v>250</v>
      </c>
      <c r="B12013" s="3" t="s">
        <v>246</v>
      </c>
      <c r="C12013" s="3" t="s">
        <v>127</v>
      </c>
      <c r="D12013" s="4">
        <v>88811.561465353239</v>
      </c>
      <c r="E12013" t="str">
        <f t="shared" si="374"/>
        <v>Apr</v>
      </c>
      <c r="F12013" t="str">
        <f t="shared" si="375"/>
        <v>2021</v>
      </c>
    </row>
    <row r="12014" spans="1:6" x14ac:dyDescent="0.25">
      <c r="A12014" s="5" t="s">
        <v>250</v>
      </c>
      <c r="B12014" s="3" t="s">
        <v>246</v>
      </c>
      <c r="C12014" s="3" t="s">
        <v>128</v>
      </c>
      <c r="D12014" s="4">
        <v>87124.423601595408</v>
      </c>
      <c r="E12014" t="str">
        <f t="shared" si="374"/>
        <v>May</v>
      </c>
      <c r="F12014" t="str">
        <f t="shared" si="375"/>
        <v>2021</v>
      </c>
    </row>
    <row r="12015" spans="1:6" x14ac:dyDescent="0.25">
      <c r="A12015" s="5" t="s">
        <v>250</v>
      </c>
      <c r="B12015" s="3" t="s">
        <v>246</v>
      </c>
      <c r="C12015" s="3" t="s">
        <v>129</v>
      </c>
      <c r="D12015" s="4">
        <v>85470.526266759989</v>
      </c>
      <c r="E12015" t="str">
        <f t="shared" si="374"/>
        <v>Jun</v>
      </c>
      <c r="F12015" t="str">
        <f t="shared" si="375"/>
        <v>2021</v>
      </c>
    </row>
    <row r="12016" spans="1:6" x14ac:dyDescent="0.25">
      <c r="A12016" s="5" t="s">
        <v>250</v>
      </c>
      <c r="B12016" s="3" t="s">
        <v>246</v>
      </c>
      <c r="C12016" s="3" t="s">
        <v>130</v>
      </c>
      <c r="D12016" s="4">
        <v>83850.045892696609</v>
      </c>
      <c r="E12016" t="str">
        <f t="shared" si="374"/>
        <v>Jul</v>
      </c>
      <c r="F12016" t="str">
        <f t="shared" si="375"/>
        <v>2021</v>
      </c>
    </row>
    <row r="12017" spans="1:6" x14ac:dyDescent="0.25">
      <c r="A12017" s="5" t="s">
        <v>250</v>
      </c>
      <c r="B12017" s="3" t="s">
        <v>246</v>
      </c>
      <c r="C12017" s="3" t="s">
        <v>131</v>
      </c>
      <c r="D12017" s="4">
        <v>82261.820548638483</v>
      </c>
      <c r="E12017" t="str">
        <f t="shared" si="374"/>
        <v>Aug</v>
      </c>
      <c r="F12017" t="str">
        <f t="shared" si="375"/>
        <v>2021</v>
      </c>
    </row>
    <row r="12018" spans="1:6" x14ac:dyDescent="0.25">
      <c r="A12018" s="5" t="s">
        <v>250</v>
      </c>
      <c r="B12018" s="3" t="s">
        <v>246</v>
      </c>
      <c r="C12018" s="3" t="s">
        <v>132</v>
      </c>
      <c r="D12018" s="4">
        <v>80695.791214912606</v>
      </c>
      <c r="E12018" t="str">
        <f t="shared" si="374"/>
        <v>Sep</v>
      </c>
      <c r="F12018" t="str">
        <f t="shared" si="375"/>
        <v>2021</v>
      </c>
    </row>
    <row r="12019" spans="1:6" x14ac:dyDescent="0.25">
      <c r="A12019" s="5" t="s">
        <v>250</v>
      </c>
      <c r="B12019" s="3" t="s">
        <v>246</v>
      </c>
      <c r="C12019" s="3" t="s">
        <v>133</v>
      </c>
      <c r="D12019" s="4">
        <v>61255.319859677133</v>
      </c>
      <c r="E12019" t="str">
        <f t="shared" si="374"/>
        <v>Oct</v>
      </c>
      <c r="F12019" t="str">
        <f t="shared" si="375"/>
        <v>2021</v>
      </c>
    </row>
    <row r="12020" spans="1:6" x14ac:dyDescent="0.25">
      <c r="A12020" s="5" t="s">
        <v>250</v>
      </c>
      <c r="B12020" s="3" t="s">
        <v>246</v>
      </c>
      <c r="C12020" s="3" t="s">
        <v>134</v>
      </c>
      <c r="D12020" s="4">
        <v>60122.385841859701</v>
      </c>
      <c r="E12020" t="str">
        <f t="shared" si="374"/>
        <v>Nov</v>
      </c>
      <c r="F12020" t="str">
        <f t="shared" si="375"/>
        <v>2021</v>
      </c>
    </row>
    <row r="12021" spans="1:6" x14ac:dyDescent="0.25">
      <c r="A12021" s="5" t="s">
        <v>250</v>
      </c>
      <c r="B12021" s="3" t="s">
        <v>246</v>
      </c>
      <c r="C12021" s="3" t="s">
        <v>135</v>
      </c>
      <c r="D12021" s="4">
        <v>59003.01795647855</v>
      </c>
      <c r="E12021" t="str">
        <f t="shared" si="374"/>
        <v>Dec</v>
      </c>
      <c r="F12021" t="str">
        <f t="shared" si="375"/>
        <v>2021</v>
      </c>
    </row>
    <row r="12022" spans="1:6" x14ac:dyDescent="0.25">
      <c r="A12022" s="5" t="s">
        <v>250</v>
      </c>
      <c r="B12022" s="3" t="s">
        <v>246</v>
      </c>
      <c r="C12022" s="3" t="s">
        <v>136</v>
      </c>
      <c r="D12022" s="4">
        <v>57913.63891211203</v>
      </c>
      <c r="E12022" t="str">
        <f t="shared" si="374"/>
        <v>Jan</v>
      </c>
      <c r="F12022" t="str">
        <f t="shared" si="375"/>
        <v>2022</v>
      </c>
    </row>
    <row r="12023" spans="1:6" x14ac:dyDescent="0.25">
      <c r="A12023" s="5" t="s">
        <v>250</v>
      </c>
      <c r="B12023" s="3" t="s">
        <v>246</v>
      </c>
      <c r="C12023" s="3" t="s">
        <v>137</v>
      </c>
      <c r="D12023" s="4">
        <v>56845.284379133896</v>
      </c>
      <c r="E12023" t="str">
        <f t="shared" si="374"/>
        <v>Feb</v>
      </c>
      <c r="F12023" t="str">
        <f t="shared" si="375"/>
        <v>2022</v>
      </c>
    </row>
    <row r="12024" spans="1:6" x14ac:dyDescent="0.25">
      <c r="A12024" s="5" t="s">
        <v>250</v>
      </c>
      <c r="B12024" s="3" t="s">
        <v>246</v>
      </c>
      <c r="C12024" s="3" t="s">
        <v>138</v>
      </c>
      <c r="D12024" s="4">
        <v>55788.701868015989</v>
      </c>
      <c r="E12024" t="str">
        <f t="shared" si="374"/>
        <v>Mar</v>
      </c>
      <c r="F12024" t="str">
        <f t="shared" si="375"/>
        <v>2022</v>
      </c>
    </row>
    <row r="12025" spans="1:6" x14ac:dyDescent="0.25">
      <c r="A12025" s="5" t="s">
        <v>250</v>
      </c>
      <c r="B12025" s="3" t="s">
        <v>246</v>
      </c>
      <c r="C12025" s="3" t="s">
        <v>139</v>
      </c>
      <c r="D12025" s="4">
        <v>54760.477613448995</v>
      </c>
      <c r="E12025" t="str">
        <f t="shared" si="374"/>
        <v>Apr</v>
      </c>
      <c r="F12025" t="str">
        <f t="shared" si="375"/>
        <v>2022</v>
      </c>
    </row>
    <row r="12026" spans="1:6" x14ac:dyDescent="0.25">
      <c r="A12026" s="5" t="s">
        <v>250</v>
      </c>
      <c r="B12026" s="3" t="s">
        <v>246</v>
      </c>
      <c r="C12026" s="3" t="s">
        <v>140</v>
      </c>
      <c r="D12026" s="4">
        <v>53751.82777098714</v>
      </c>
      <c r="E12026" t="str">
        <f t="shared" si="374"/>
        <v>May</v>
      </c>
      <c r="F12026" t="str">
        <f t="shared" si="375"/>
        <v>2022</v>
      </c>
    </row>
    <row r="12027" spans="1:6" x14ac:dyDescent="0.25">
      <c r="A12027" s="5" t="s">
        <v>250</v>
      </c>
      <c r="B12027" s="3" t="s">
        <v>246</v>
      </c>
      <c r="C12027" s="3" t="s">
        <v>141</v>
      </c>
      <c r="D12027" s="4">
        <v>52762.253156417384</v>
      </c>
      <c r="E12027" t="str">
        <f t="shared" si="374"/>
        <v>Jun</v>
      </c>
      <c r="F12027" t="str">
        <f t="shared" si="375"/>
        <v>2022</v>
      </c>
    </row>
    <row r="12028" spans="1:6" x14ac:dyDescent="0.25">
      <c r="A12028" s="5" t="s">
        <v>250</v>
      </c>
      <c r="B12028" s="3" t="s">
        <v>246</v>
      </c>
      <c r="C12028" s="3" t="s">
        <v>142</v>
      </c>
      <c r="D12028" s="4">
        <v>51791.352726765334</v>
      </c>
      <c r="E12028" t="str">
        <f t="shared" si="374"/>
        <v>Jul</v>
      </c>
      <c r="F12028" t="str">
        <f t="shared" si="375"/>
        <v>2022</v>
      </c>
    </row>
    <row r="12029" spans="1:6" x14ac:dyDescent="0.25">
      <c r="A12029" s="5" t="s">
        <v>250</v>
      </c>
      <c r="B12029" s="3" t="s">
        <v>246</v>
      </c>
      <c r="C12029" s="3" t="s">
        <v>143</v>
      </c>
      <c r="D12029" s="4">
        <v>50839.005640613184</v>
      </c>
      <c r="E12029" t="str">
        <f t="shared" si="374"/>
        <v>Aug</v>
      </c>
      <c r="F12029" t="str">
        <f t="shared" si="375"/>
        <v>2022</v>
      </c>
    </row>
    <row r="12030" spans="1:6" x14ac:dyDescent="0.25">
      <c r="A12030" s="5" t="s">
        <v>250</v>
      </c>
      <c r="B12030" s="3" t="s">
        <v>246</v>
      </c>
      <c r="C12030" s="3" t="s">
        <v>144</v>
      </c>
      <c r="D12030" s="4">
        <v>49912.712588076633</v>
      </c>
      <c r="E12030" t="str">
        <f t="shared" si="374"/>
        <v>Sep</v>
      </c>
      <c r="F12030" t="str">
        <f t="shared" si="375"/>
        <v>2022</v>
      </c>
    </row>
    <row r="12031" spans="1:6" x14ac:dyDescent="0.25">
      <c r="A12031" s="5" t="s">
        <v>250</v>
      </c>
      <c r="B12031" s="3" t="s">
        <v>246</v>
      </c>
      <c r="C12031" s="3" t="s">
        <v>145</v>
      </c>
      <c r="D12031" s="4">
        <v>30862.28013217956</v>
      </c>
      <c r="E12031" t="str">
        <f t="shared" si="374"/>
        <v>Oct</v>
      </c>
      <c r="F12031" t="str">
        <f t="shared" si="375"/>
        <v>2022</v>
      </c>
    </row>
    <row r="12032" spans="1:6" x14ac:dyDescent="0.25">
      <c r="A12032" s="5" t="s">
        <v>250</v>
      </c>
      <c r="B12032" s="3" t="s">
        <v>246</v>
      </c>
      <c r="C12032" s="3" t="s">
        <v>146</v>
      </c>
      <c r="D12032" s="4">
        <v>7431.6638915861931</v>
      </c>
      <c r="E12032" t="str">
        <f t="shared" si="374"/>
        <v>Nov</v>
      </c>
      <c r="F12032" t="str">
        <f t="shared" si="375"/>
        <v>2022</v>
      </c>
    </row>
    <row r="12033" spans="1:6" x14ac:dyDescent="0.25">
      <c r="A12033" s="5" t="s">
        <v>250</v>
      </c>
      <c r="B12033" s="3" t="s">
        <v>246</v>
      </c>
      <c r="C12033" s="3" t="s">
        <v>147</v>
      </c>
      <c r="D12033" s="4">
        <v>7357.1474667108887</v>
      </c>
      <c r="E12033" t="str">
        <f t="shared" si="374"/>
        <v>Dec</v>
      </c>
      <c r="F12033" t="str">
        <f t="shared" si="375"/>
        <v>2022</v>
      </c>
    </row>
    <row r="12034" spans="1:6" x14ac:dyDescent="0.25">
      <c r="A12034" s="5" t="s">
        <v>250</v>
      </c>
      <c r="B12034" s="3" t="s">
        <v>246</v>
      </c>
      <c r="C12034" s="3" t="s">
        <v>148</v>
      </c>
      <c r="D12034" s="4">
        <v>7283.3985591585333</v>
      </c>
      <c r="E12034" t="str">
        <f t="shared" si="374"/>
        <v>Jan</v>
      </c>
      <c r="F12034" t="str">
        <f t="shared" si="375"/>
        <v>2023</v>
      </c>
    </row>
    <row r="12035" spans="1:6" x14ac:dyDescent="0.25">
      <c r="A12035" s="5" t="s">
        <v>250</v>
      </c>
      <c r="B12035" s="3" t="s">
        <v>246</v>
      </c>
      <c r="C12035" s="3" t="s">
        <v>149</v>
      </c>
      <c r="D12035" s="4">
        <v>7201.6498576294543</v>
      </c>
      <c r="E12035" t="str">
        <f t="shared" ref="E12035:E12090" si="376">MID(C12035,1,3)</f>
        <v>Feb</v>
      </c>
      <c r="F12035" t="str">
        <f t="shared" ref="F12035:F12090" si="377">MID(C12035,5,4)</f>
        <v>2023</v>
      </c>
    </row>
    <row r="12036" spans="1:6" x14ac:dyDescent="0.25">
      <c r="A12036" s="5" t="s">
        <v>250</v>
      </c>
      <c r="B12036" s="3" t="s">
        <v>246</v>
      </c>
      <c r="C12036" s="3" t="s">
        <v>150</v>
      </c>
      <c r="D12036" s="4">
        <v>7129.4119003652559</v>
      </c>
      <c r="E12036" t="str">
        <f t="shared" si="376"/>
        <v>Mar</v>
      </c>
      <c r="F12036" t="str">
        <f t="shared" si="377"/>
        <v>2023</v>
      </c>
    </row>
    <row r="12037" spans="1:6" x14ac:dyDescent="0.25">
      <c r="A12037" s="5" t="s">
        <v>250</v>
      </c>
      <c r="B12037" s="3" t="s">
        <v>246</v>
      </c>
      <c r="C12037" s="3" t="s">
        <v>151</v>
      </c>
      <c r="D12037" s="4">
        <v>7057.9202604240072</v>
      </c>
      <c r="E12037" t="str">
        <f t="shared" si="376"/>
        <v>Apr</v>
      </c>
      <c r="F12037" t="str">
        <f t="shared" si="377"/>
        <v>2023</v>
      </c>
    </row>
    <row r="12038" spans="1:6" x14ac:dyDescent="0.25">
      <c r="A12038" s="5" t="s">
        <v>250</v>
      </c>
      <c r="B12038" s="3" t="s">
        <v>246</v>
      </c>
      <c r="C12038" s="3" t="s">
        <v>152</v>
      </c>
      <c r="D12038" s="4">
        <v>6978.2475963259049</v>
      </c>
      <c r="E12038" t="str">
        <f t="shared" si="376"/>
        <v>May</v>
      </c>
      <c r="F12038" t="str">
        <f t="shared" si="377"/>
        <v>2023</v>
      </c>
    </row>
    <row r="12039" spans="1:6" x14ac:dyDescent="0.25">
      <c r="A12039" s="5" t="s">
        <v>250</v>
      </c>
      <c r="B12039" s="3" t="s">
        <v>246</v>
      </c>
      <c r="C12039" s="3" t="s">
        <v>153</v>
      </c>
      <c r="D12039" s="4">
        <v>6908.2192765047421</v>
      </c>
      <c r="E12039" t="str">
        <f t="shared" si="376"/>
        <v>Jun</v>
      </c>
      <c r="F12039" t="str">
        <f t="shared" si="377"/>
        <v>2023</v>
      </c>
    </row>
    <row r="12040" spans="1:6" x14ac:dyDescent="0.25">
      <c r="A12040" s="5" t="s">
        <v>250</v>
      </c>
      <c r="B12040" s="3" t="s">
        <v>246</v>
      </c>
      <c r="C12040" s="3" t="s">
        <v>154</v>
      </c>
      <c r="D12040" s="4">
        <v>6829.9953710741456</v>
      </c>
      <c r="E12040" t="str">
        <f t="shared" si="376"/>
        <v>Jul</v>
      </c>
      <c r="F12040" t="str">
        <f t="shared" si="377"/>
        <v>2023</v>
      </c>
    </row>
    <row r="12041" spans="1:6" x14ac:dyDescent="0.25">
      <c r="A12041" s="5" t="s">
        <v>250</v>
      </c>
      <c r="B12041" s="3" t="s">
        <v>246</v>
      </c>
      <c r="C12041" s="3" t="s">
        <v>155</v>
      </c>
      <c r="D12041" s="4">
        <v>6761.4014484679064</v>
      </c>
      <c r="E12041" t="str">
        <f t="shared" si="376"/>
        <v>Aug</v>
      </c>
      <c r="F12041" t="str">
        <f t="shared" si="377"/>
        <v>2023</v>
      </c>
    </row>
    <row r="12042" spans="1:6" x14ac:dyDescent="0.25">
      <c r="A12042" s="5" t="s">
        <v>250</v>
      </c>
      <c r="B12042" s="3" t="s">
        <v>246</v>
      </c>
      <c r="C12042" s="3" t="s">
        <v>156</v>
      </c>
      <c r="D12042" s="4">
        <v>6693.5139130165489</v>
      </c>
      <c r="E12042" t="str">
        <f t="shared" si="376"/>
        <v>Sep</v>
      </c>
      <c r="F12042" t="str">
        <f t="shared" si="377"/>
        <v>2023</v>
      </c>
    </row>
    <row r="12043" spans="1:6" x14ac:dyDescent="0.25">
      <c r="A12043" s="5" t="s">
        <v>250</v>
      </c>
      <c r="B12043" s="3" t="s">
        <v>246</v>
      </c>
      <c r="C12043" s="3" t="s">
        <v>157</v>
      </c>
      <c r="D12043" s="4">
        <v>6617.4074461454311</v>
      </c>
      <c r="E12043" t="str">
        <f t="shared" si="376"/>
        <v>Oct</v>
      </c>
      <c r="F12043" t="str">
        <f t="shared" si="377"/>
        <v>2023</v>
      </c>
    </row>
    <row r="12044" spans="1:6" x14ac:dyDescent="0.25">
      <c r="A12044" s="5" t="s">
        <v>250</v>
      </c>
      <c r="B12044" s="3" t="s">
        <v>246</v>
      </c>
      <c r="C12044" s="3" t="s">
        <v>158</v>
      </c>
      <c r="D12044" s="4">
        <v>6542.1476049886714</v>
      </c>
      <c r="E12044" t="str">
        <f t="shared" si="376"/>
        <v>Nov</v>
      </c>
      <c r="F12044" t="str">
        <f t="shared" si="377"/>
        <v>2023</v>
      </c>
    </row>
    <row r="12045" spans="1:6" x14ac:dyDescent="0.25">
      <c r="A12045" s="5" t="s">
        <v>250</v>
      </c>
      <c r="B12045" s="3" t="s">
        <v>246</v>
      </c>
      <c r="C12045" s="3" t="s">
        <v>159</v>
      </c>
      <c r="D12045" s="4">
        <v>6476.3328393813044</v>
      </c>
      <c r="E12045" t="str">
        <f t="shared" si="376"/>
        <v>Dec</v>
      </c>
      <c r="F12045" t="str">
        <f t="shared" si="377"/>
        <v>2023</v>
      </c>
    </row>
    <row r="12046" spans="1:6" x14ac:dyDescent="0.25">
      <c r="A12046" s="5" t="s">
        <v>250</v>
      </c>
      <c r="B12046" s="3" t="s">
        <v>246</v>
      </c>
      <c r="C12046" s="3" t="s">
        <v>160</v>
      </c>
      <c r="D12046" s="4">
        <v>6411.1954151184927</v>
      </c>
      <c r="E12046" t="str">
        <f t="shared" si="376"/>
        <v>Jan</v>
      </c>
      <c r="F12046" t="str">
        <f t="shared" si="377"/>
        <v>2024</v>
      </c>
    </row>
    <row r="12047" spans="1:6" x14ac:dyDescent="0.25">
      <c r="A12047" s="5" t="s">
        <v>250</v>
      </c>
      <c r="B12047" s="3" t="s">
        <v>246</v>
      </c>
      <c r="C12047" s="3" t="s">
        <v>161</v>
      </c>
      <c r="D12047" s="4">
        <v>6346.7267092950733</v>
      </c>
      <c r="E12047" t="str">
        <f t="shared" si="376"/>
        <v>Feb</v>
      </c>
      <c r="F12047" t="str">
        <f t="shared" si="377"/>
        <v>2024</v>
      </c>
    </row>
    <row r="12048" spans="1:6" x14ac:dyDescent="0.25">
      <c r="A12048" s="5" t="s">
        <v>250</v>
      </c>
      <c r="B12048" s="3" t="s">
        <v>246</v>
      </c>
      <c r="C12048" s="3" t="s">
        <v>162</v>
      </c>
      <c r="D12048" s="4">
        <v>6282.9216833636274</v>
      </c>
      <c r="E12048" t="str">
        <f t="shared" si="376"/>
        <v>Mar</v>
      </c>
      <c r="F12048" t="str">
        <f t="shared" si="377"/>
        <v>2024</v>
      </c>
    </row>
    <row r="12049" spans="1:6" x14ac:dyDescent="0.25">
      <c r="A12049" s="5" t="s">
        <v>250</v>
      </c>
      <c r="B12049" s="3" t="s">
        <v>246</v>
      </c>
      <c r="C12049" s="3" t="s">
        <v>163</v>
      </c>
      <c r="D12049" s="4">
        <v>6202.0941459972601</v>
      </c>
      <c r="E12049" t="str">
        <f t="shared" si="376"/>
        <v>Apr</v>
      </c>
      <c r="F12049" t="str">
        <f t="shared" si="377"/>
        <v>2024</v>
      </c>
    </row>
    <row r="12050" spans="1:6" x14ac:dyDescent="0.25">
      <c r="A12050" s="5" t="s">
        <v>250</v>
      </c>
      <c r="B12050" s="3" t="s">
        <v>246</v>
      </c>
      <c r="C12050" s="3" t="s">
        <v>164</v>
      </c>
      <c r="D12050" s="4">
        <v>6130.678399822541</v>
      </c>
      <c r="E12050" t="str">
        <f t="shared" si="376"/>
        <v>May</v>
      </c>
      <c r="F12050" t="str">
        <f t="shared" si="377"/>
        <v>2024</v>
      </c>
    </row>
    <row r="12051" spans="1:6" x14ac:dyDescent="0.25">
      <c r="A12051" s="5" t="s">
        <v>250</v>
      </c>
      <c r="B12051" s="3" t="s">
        <v>246</v>
      </c>
      <c r="C12051" s="3" t="s">
        <v>165</v>
      </c>
      <c r="D12051" s="4">
        <v>6068.8193604937842</v>
      </c>
      <c r="E12051" t="str">
        <f t="shared" si="376"/>
        <v>Jun</v>
      </c>
      <c r="F12051" t="str">
        <f t="shared" si="377"/>
        <v>2024</v>
      </c>
    </row>
    <row r="12052" spans="1:6" x14ac:dyDescent="0.25">
      <c r="A12052" s="5" t="s">
        <v>250</v>
      </c>
      <c r="B12052" s="3" t="s">
        <v>246</v>
      </c>
      <c r="C12052" s="3" t="s">
        <v>166</v>
      </c>
      <c r="D12052" s="4">
        <v>6007.5959552466775</v>
      </c>
      <c r="E12052" t="str">
        <f t="shared" si="376"/>
        <v>Jul</v>
      </c>
      <c r="F12052" t="str">
        <f t="shared" si="377"/>
        <v>2024</v>
      </c>
    </row>
    <row r="12053" spans="1:6" x14ac:dyDescent="0.25">
      <c r="A12053" s="5" t="s">
        <v>250</v>
      </c>
      <c r="B12053" s="3" t="s">
        <v>246</v>
      </c>
      <c r="C12053" s="3" t="s">
        <v>167</v>
      </c>
      <c r="D12053" s="4">
        <v>5947.0016226286371</v>
      </c>
      <c r="E12053" t="str">
        <f t="shared" si="376"/>
        <v>Aug</v>
      </c>
      <c r="F12053" t="str">
        <f t="shared" si="377"/>
        <v>2024</v>
      </c>
    </row>
    <row r="12054" spans="1:6" x14ac:dyDescent="0.25">
      <c r="A12054" s="5" t="s">
        <v>250</v>
      </c>
      <c r="B12054" s="3" t="s">
        <v>246</v>
      </c>
      <c r="C12054" s="3" t="s">
        <v>168</v>
      </c>
      <c r="D12054" s="4">
        <v>5887.0295011870821</v>
      </c>
      <c r="E12054" t="str">
        <f t="shared" si="376"/>
        <v>Sep</v>
      </c>
      <c r="F12054" t="str">
        <f t="shared" si="377"/>
        <v>2024</v>
      </c>
    </row>
    <row r="12055" spans="1:6" x14ac:dyDescent="0.25">
      <c r="A12055" s="5" t="s">
        <v>250</v>
      </c>
      <c r="B12055" s="3" t="s">
        <v>246</v>
      </c>
      <c r="C12055" s="3" t="s">
        <v>169</v>
      </c>
      <c r="D12055" s="4">
        <v>5827.6729294694314</v>
      </c>
      <c r="E12055" t="str">
        <f t="shared" si="376"/>
        <v>Oct</v>
      </c>
      <c r="F12055" t="str">
        <f t="shared" si="377"/>
        <v>2024</v>
      </c>
    </row>
    <row r="12056" spans="1:6" x14ac:dyDescent="0.25">
      <c r="A12056" s="5" t="s">
        <v>250</v>
      </c>
      <c r="B12056" s="3" t="s">
        <v>246</v>
      </c>
      <c r="C12056" s="3" t="s">
        <v>170</v>
      </c>
      <c r="D12056" s="4">
        <v>5768.9260074756858</v>
      </c>
      <c r="E12056" t="str">
        <f t="shared" si="376"/>
        <v>Nov</v>
      </c>
      <c r="F12056" t="str">
        <f t="shared" si="377"/>
        <v>2024</v>
      </c>
    </row>
    <row r="12057" spans="1:6" x14ac:dyDescent="0.25">
      <c r="A12057" s="5" t="s">
        <v>250</v>
      </c>
      <c r="B12057" s="3" t="s">
        <v>246</v>
      </c>
      <c r="C12057" s="3" t="s">
        <v>171</v>
      </c>
      <c r="D12057" s="4">
        <v>5710.7830352058436</v>
      </c>
      <c r="E12057" t="str">
        <f t="shared" si="376"/>
        <v>Dec</v>
      </c>
      <c r="F12057" t="str">
        <f t="shared" si="377"/>
        <v>2024</v>
      </c>
    </row>
    <row r="12058" spans="1:6" x14ac:dyDescent="0.25">
      <c r="A12058" s="5" t="s">
        <v>250</v>
      </c>
      <c r="B12058" s="3" t="s">
        <v>246</v>
      </c>
      <c r="C12058" s="3" t="s">
        <v>172</v>
      </c>
      <c r="D12058" s="4">
        <v>5653.2359283021633</v>
      </c>
      <c r="E12058" t="str">
        <f t="shared" si="376"/>
        <v>Jan</v>
      </c>
      <c r="F12058" t="str">
        <f t="shared" si="377"/>
        <v>2025</v>
      </c>
    </row>
    <row r="12059" spans="1:6" x14ac:dyDescent="0.25">
      <c r="A12059" s="5" t="s">
        <v>250</v>
      </c>
      <c r="B12059" s="3" t="s">
        <v>246</v>
      </c>
      <c r="C12059" s="3" t="s">
        <v>173</v>
      </c>
      <c r="D12059" s="4">
        <v>5596.2790867646427</v>
      </c>
      <c r="E12059" t="str">
        <f t="shared" si="376"/>
        <v>Feb</v>
      </c>
      <c r="F12059" t="str">
        <f t="shared" si="377"/>
        <v>2025</v>
      </c>
    </row>
    <row r="12060" spans="1:6" x14ac:dyDescent="0.25">
      <c r="A12060" s="5" t="s">
        <v>250</v>
      </c>
      <c r="B12060" s="3" t="s">
        <v>246</v>
      </c>
      <c r="C12060" s="3" t="s">
        <v>174</v>
      </c>
      <c r="D12060" s="4">
        <v>5531.1459378410273</v>
      </c>
      <c r="E12060" t="str">
        <f t="shared" si="376"/>
        <v>Mar</v>
      </c>
      <c r="F12060" t="str">
        <f t="shared" si="377"/>
        <v>2025</v>
      </c>
    </row>
    <row r="12061" spans="1:6" x14ac:dyDescent="0.25">
      <c r="A12061" s="5" t="s">
        <v>250</v>
      </c>
      <c r="B12061" s="3" t="s">
        <v>246</v>
      </c>
      <c r="C12061" s="3" t="s">
        <v>175</v>
      </c>
      <c r="D12061" s="4">
        <v>5475.3518655832468</v>
      </c>
      <c r="E12061" t="str">
        <f t="shared" si="376"/>
        <v>Apr</v>
      </c>
      <c r="F12061" t="str">
        <f t="shared" si="377"/>
        <v>2025</v>
      </c>
    </row>
    <row r="12062" spans="1:6" x14ac:dyDescent="0.25">
      <c r="A12062" s="5" t="s">
        <v>250</v>
      </c>
      <c r="B12062" s="3" t="s">
        <v>246</v>
      </c>
      <c r="C12062" s="3" t="s">
        <v>176</v>
      </c>
      <c r="D12062" s="4">
        <v>5420.1301357864631</v>
      </c>
      <c r="E12062" t="str">
        <f t="shared" si="376"/>
        <v>May</v>
      </c>
      <c r="F12062" t="str">
        <f t="shared" si="377"/>
        <v>2025</v>
      </c>
    </row>
    <row r="12063" spans="1:6" x14ac:dyDescent="0.25">
      <c r="A12063" s="5" t="s">
        <v>250</v>
      </c>
      <c r="B12063" s="3" t="s">
        <v>246</v>
      </c>
      <c r="C12063" s="3" t="s">
        <v>177</v>
      </c>
      <c r="D12063" s="4">
        <v>5365.4748484506781</v>
      </c>
      <c r="E12063" t="str">
        <f t="shared" si="376"/>
        <v>Jun</v>
      </c>
      <c r="F12063" t="str">
        <f t="shared" si="377"/>
        <v>2025</v>
      </c>
    </row>
    <row r="12064" spans="1:6" x14ac:dyDescent="0.25">
      <c r="A12064" s="5" t="s">
        <v>250</v>
      </c>
      <c r="B12064" s="3" t="s">
        <v>246</v>
      </c>
      <c r="C12064" s="3" t="s">
        <v>178</v>
      </c>
      <c r="D12064" s="4">
        <v>5311.3801421233075</v>
      </c>
      <c r="E12064" t="str">
        <f t="shared" si="376"/>
        <v>Jul</v>
      </c>
      <c r="F12064" t="str">
        <f t="shared" si="377"/>
        <v>2025</v>
      </c>
    </row>
    <row r="12065" spans="1:6" x14ac:dyDescent="0.25">
      <c r="A12065" s="5" t="s">
        <v>250</v>
      </c>
      <c r="B12065" s="3" t="s">
        <v>246</v>
      </c>
      <c r="C12065" s="3" t="s">
        <v>179</v>
      </c>
      <c r="D12065" s="4">
        <v>5257.8407168043559</v>
      </c>
      <c r="E12065" t="str">
        <f t="shared" si="376"/>
        <v>Aug</v>
      </c>
      <c r="F12065" t="str">
        <f t="shared" si="377"/>
        <v>2025</v>
      </c>
    </row>
    <row r="12066" spans="1:6" x14ac:dyDescent="0.25">
      <c r="A12066" s="5" t="s">
        <v>250</v>
      </c>
      <c r="B12066" s="3" t="s">
        <v>246</v>
      </c>
      <c r="C12066" s="3" t="s">
        <v>180</v>
      </c>
      <c r="D12066" s="4">
        <v>5204.848688136075</v>
      </c>
      <c r="E12066" t="str">
        <f t="shared" si="376"/>
        <v>Sep</v>
      </c>
      <c r="F12066" t="str">
        <f t="shared" si="377"/>
        <v>2025</v>
      </c>
    </row>
    <row r="12067" spans="1:6" x14ac:dyDescent="0.25">
      <c r="A12067" s="5" t="s">
        <v>250</v>
      </c>
      <c r="B12067" s="3" t="s">
        <v>246</v>
      </c>
      <c r="C12067" s="3" t="s">
        <v>181</v>
      </c>
      <c r="D12067" s="4">
        <v>5152.4015404762104</v>
      </c>
      <c r="E12067" t="str">
        <f t="shared" si="376"/>
        <v>Oct</v>
      </c>
      <c r="F12067" t="str">
        <f t="shared" si="377"/>
        <v>2025</v>
      </c>
    </row>
    <row r="12068" spans="1:6" x14ac:dyDescent="0.25">
      <c r="A12068" s="5" t="s">
        <v>250</v>
      </c>
      <c r="B12068" s="3" t="s">
        <v>246</v>
      </c>
      <c r="C12068" s="3" t="s">
        <v>182</v>
      </c>
      <c r="D12068" s="4">
        <v>5082.8136210452867</v>
      </c>
      <c r="E12068" t="str">
        <f t="shared" si="376"/>
        <v>Nov</v>
      </c>
      <c r="F12068" t="str">
        <f t="shared" si="377"/>
        <v>2025</v>
      </c>
    </row>
    <row r="12069" spans="1:6" x14ac:dyDescent="0.25">
      <c r="A12069" s="5" t="s">
        <v>250</v>
      </c>
      <c r="B12069" s="3" t="s">
        <v>246</v>
      </c>
      <c r="C12069" s="3" t="s">
        <v>183</v>
      </c>
      <c r="D12069" s="4">
        <v>5022.5186710172893</v>
      </c>
      <c r="E12069" t="str">
        <f t="shared" si="376"/>
        <v>Dec</v>
      </c>
      <c r="F12069" t="str">
        <f t="shared" si="377"/>
        <v>2025</v>
      </c>
    </row>
    <row r="12070" spans="1:6" x14ac:dyDescent="0.25">
      <c r="A12070" s="5" t="s">
        <v>250</v>
      </c>
      <c r="B12070" s="3" t="s">
        <v>246</v>
      </c>
      <c r="C12070" s="3" t="s">
        <v>184</v>
      </c>
      <c r="D12070" s="4">
        <v>4971.6661904042794</v>
      </c>
      <c r="E12070" t="str">
        <f t="shared" si="376"/>
        <v>Jan</v>
      </c>
      <c r="F12070" t="str">
        <f t="shared" si="377"/>
        <v>2026</v>
      </c>
    </row>
    <row r="12071" spans="1:6" x14ac:dyDescent="0.25">
      <c r="A12071" s="5" t="s">
        <v>250</v>
      </c>
      <c r="B12071" s="3" t="s">
        <v>246</v>
      </c>
      <c r="C12071" s="3" t="s">
        <v>185</v>
      </c>
      <c r="D12071" s="4">
        <v>4921.3349449893612</v>
      </c>
      <c r="E12071" t="str">
        <f t="shared" si="376"/>
        <v>Feb</v>
      </c>
      <c r="F12071" t="str">
        <f t="shared" si="377"/>
        <v>2026</v>
      </c>
    </row>
    <row r="12072" spans="1:6" x14ac:dyDescent="0.25">
      <c r="A12072" s="5" t="s">
        <v>250</v>
      </c>
      <c r="B12072" s="3" t="s">
        <v>246</v>
      </c>
      <c r="C12072" s="3" t="s">
        <v>186</v>
      </c>
      <c r="D12072" s="4">
        <v>4871.5190733199515</v>
      </c>
      <c r="E12072" t="str">
        <f t="shared" si="376"/>
        <v>Mar</v>
      </c>
      <c r="F12072" t="str">
        <f t="shared" si="377"/>
        <v>2026</v>
      </c>
    </row>
    <row r="12073" spans="1:6" x14ac:dyDescent="0.25">
      <c r="A12073" s="5" t="s">
        <v>250</v>
      </c>
      <c r="B12073" s="3" t="s">
        <v>246</v>
      </c>
      <c r="C12073" s="3" t="s">
        <v>187</v>
      </c>
      <c r="D12073" s="4">
        <v>4822.2141753960532</v>
      </c>
      <c r="E12073" t="str">
        <f t="shared" si="376"/>
        <v>Apr</v>
      </c>
      <c r="F12073" t="str">
        <f t="shared" si="377"/>
        <v>2026</v>
      </c>
    </row>
    <row r="12074" spans="1:6" x14ac:dyDescent="0.25">
      <c r="A12074" s="5" t="s">
        <v>250</v>
      </c>
      <c r="B12074" s="3" t="s">
        <v>246</v>
      </c>
      <c r="C12074" s="3" t="s">
        <v>189</v>
      </c>
      <c r="D12074" s="4">
        <v>4773.4130283125005</v>
      </c>
      <c r="E12074" t="str">
        <f t="shared" si="376"/>
        <v>May</v>
      </c>
      <c r="F12074" t="str">
        <f t="shared" si="377"/>
        <v>2026</v>
      </c>
    </row>
    <row r="12075" spans="1:6" x14ac:dyDescent="0.25">
      <c r="A12075" s="5" t="s">
        <v>250</v>
      </c>
      <c r="B12075" s="3" t="s">
        <v>246</v>
      </c>
      <c r="C12075" s="3" t="s">
        <v>191</v>
      </c>
      <c r="D12075" s="4">
        <v>4725.1123935218766</v>
      </c>
      <c r="E12075" t="str">
        <f t="shared" si="376"/>
        <v>Jun</v>
      </c>
      <c r="F12075" t="str">
        <f t="shared" si="377"/>
        <v>2026</v>
      </c>
    </row>
    <row r="12076" spans="1:6" x14ac:dyDescent="0.25">
      <c r="A12076" s="5" t="s">
        <v>250</v>
      </c>
      <c r="B12076" s="3" t="s">
        <v>246</v>
      </c>
      <c r="C12076" s="3" t="s">
        <v>192</v>
      </c>
      <c r="D12076" s="4">
        <v>4677.3053481190182</v>
      </c>
      <c r="E12076" t="str">
        <f t="shared" si="376"/>
        <v>Jul</v>
      </c>
      <c r="F12076" t="str">
        <f t="shared" si="377"/>
        <v>2026</v>
      </c>
    </row>
    <row r="12077" spans="1:6" x14ac:dyDescent="0.25">
      <c r="A12077" s="5" t="s">
        <v>250</v>
      </c>
      <c r="B12077" s="3" t="s">
        <v>246</v>
      </c>
      <c r="C12077" s="3" t="s">
        <v>193</v>
      </c>
      <c r="D12077" s="4">
        <v>4629.860297121887</v>
      </c>
      <c r="E12077" t="str">
        <f t="shared" si="376"/>
        <v>Aug</v>
      </c>
      <c r="F12077" t="str">
        <f t="shared" si="377"/>
        <v>2026</v>
      </c>
    </row>
    <row r="12078" spans="1:6" x14ac:dyDescent="0.25">
      <c r="A12078" s="5" t="s">
        <v>250</v>
      </c>
      <c r="B12078" s="3" t="s">
        <v>246</v>
      </c>
      <c r="C12078" s="3" t="s">
        <v>194</v>
      </c>
      <c r="D12078" s="4">
        <v>4582.7608416469247</v>
      </c>
      <c r="E12078" t="str">
        <f t="shared" si="376"/>
        <v>Sep</v>
      </c>
      <c r="F12078" t="str">
        <f t="shared" si="377"/>
        <v>2026</v>
      </c>
    </row>
    <row r="12079" spans="1:6" x14ac:dyDescent="0.25">
      <c r="A12079" s="5" t="s">
        <v>250</v>
      </c>
      <c r="B12079" s="3" t="s">
        <v>246</v>
      </c>
      <c r="C12079" s="3" t="s">
        <v>195</v>
      </c>
      <c r="D12079" s="4">
        <v>4536.3635303257151</v>
      </c>
      <c r="E12079" t="str">
        <f t="shared" si="376"/>
        <v>Oct</v>
      </c>
      <c r="F12079" t="str">
        <f t="shared" si="377"/>
        <v>2026</v>
      </c>
    </row>
    <row r="12080" spans="1:6" x14ac:dyDescent="0.25">
      <c r="A12080" s="5" t="s">
        <v>250</v>
      </c>
      <c r="B12080" s="3" t="s">
        <v>246</v>
      </c>
      <c r="C12080" s="3" t="s">
        <v>196</v>
      </c>
      <c r="D12080" s="4">
        <v>4490.271240781165</v>
      </c>
      <c r="E12080" t="str">
        <f t="shared" si="376"/>
        <v>Nov</v>
      </c>
      <c r="F12080" t="str">
        <f t="shared" si="377"/>
        <v>2026</v>
      </c>
    </row>
    <row r="12081" spans="1:6" x14ac:dyDescent="0.25">
      <c r="A12081" s="5" t="s">
        <v>250</v>
      </c>
      <c r="B12081" s="3" t="s">
        <v>246</v>
      </c>
      <c r="C12081" s="3" t="s">
        <v>197</v>
      </c>
      <c r="D12081" s="4">
        <v>4444.8764026532735</v>
      </c>
      <c r="E12081" t="str">
        <f t="shared" si="376"/>
        <v>Dec</v>
      </c>
      <c r="F12081" t="str">
        <f t="shared" si="377"/>
        <v>2026</v>
      </c>
    </row>
    <row r="12082" spans="1:6" x14ac:dyDescent="0.25">
      <c r="A12082" s="5" t="s">
        <v>250</v>
      </c>
      <c r="B12082" s="3" t="s">
        <v>246</v>
      </c>
      <c r="C12082" s="3" t="s">
        <v>198</v>
      </c>
      <c r="D12082" s="4">
        <v>4399.9144572624755</v>
      </c>
      <c r="E12082" t="str">
        <f t="shared" si="376"/>
        <v>Jan</v>
      </c>
      <c r="F12082" t="str">
        <f t="shared" si="377"/>
        <v>2027</v>
      </c>
    </row>
    <row r="12083" spans="1:6" x14ac:dyDescent="0.25">
      <c r="A12083" s="5" t="s">
        <v>250</v>
      </c>
      <c r="B12083" s="3" t="s">
        <v>246</v>
      </c>
      <c r="C12083" s="3" t="s">
        <v>199</v>
      </c>
      <c r="D12083" s="4">
        <v>4355.4481979101156</v>
      </c>
      <c r="E12083" t="str">
        <f t="shared" si="376"/>
        <v>Feb</v>
      </c>
      <c r="F12083" t="str">
        <f t="shared" si="377"/>
        <v>2027</v>
      </c>
    </row>
    <row r="12084" spans="1:6" x14ac:dyDescent="0.25">
      <c r="A12084" s="5" t="s">
        <v>250</v>
      </c>
      <c r="B12084" s="3" t="s">
        <v>246</v>
      </c>
      <c r="C12084" s="3" t="s">
        <v>200</v>
      </c>
      <c r="D12084" s="4">
        <v>4311.3916866009658</v>
      </c>
      <c r="E12084" t="str">
        <f t="shared" si="376"/>
        <v>Mar</v>
      </c>
      <c r="F12084" t="str">
        <f t="shared" si="377"/>
        <v>2027</v>
      </c>
    </row>
    <row r="12085" spans="1:6" x14ac:dyDescent="0.25">
      <c r="A12085" s="5" t="s">
        <v>250</v>
      </c>
      <c r="B12085" s="3" t="s">
        <v>246</v>
      </c>
      <c r="C12085" s="3" t="s">
        <v>201</v>
      </c>
      <c r="D12085" s="4">
        <v>4267.8230227828353</v>
      </c>
      <c r="E12085" t="str">
        <f t="shared" si="376"/>
        <v>Apr</v>
      </c>
      <c r="F12085" t="str">
        <f t="shared" si="377"/>
        <v>2027</v>
      </c>
    </row>
    <row r="12086" spans="1:6" x14ac:dyDescent="0.25">
      <c r="A12086" s="5" t="s">
        <v>250</v>
      </c>
      <c r="B12086" s="3" t="s">
        <v>246</v>
      </c>
      <c r="C12086" s="3" t="s">
        <v>202</v>
      </c>
      <c r="D12086" s="4">
        <v>4224.7079556153785</v>
      </c>
      <c r="E12086" t="str">
        <f t="shared" si="376"/>
        <v>May</v>
      </c>
      <c r="F12086" t="str">
        <f t="shared" si="377"/>
        <v>2027</v>
      </c>
    </row>
    <row r="12087" spans="1:6" x14ac:dyDescent="0.25">
      <c r="A12087" s="5" t="s">
        <v>250</v>
      </c>
      <c r="B12087" s="3" t="s">
        <v>246</v>
      </c>
      <c r="C12087" s="3" t="s">
        <v>203</v>
      </c>
      <c r="D12087" s="4">
        <v>4181.9835063230621</v>
      </c>
      <c r="E12087" t="str">
        <f t="shared" si="376"/>
        <v>Jun</v>
      </c>
      <c r="F12087" t="str">
        <f t="shared" si="377"/>
        <v>2027</v>
      </c>
    </row>
    <row r="12088" spans="1:6" x14ac:dyDescent="0.25">
      <c r="A12088" s="5" t="s">
        <v>250</v>
      </c>
      <c r="B12088" s="3" t="s">
        <v>246</v>
      </c>
      <c r="C12088" s="3" t="s">
        <v>204</v>
      </c>
      <c r="D12088" s="4">
        <v>4139.7455034053219</v>
      </c>
      <c r="E12088" t="str">
        <f t="shared" si="376"/>
        <v>Jul</v>
      </c>
      <c r="F12088" t="str">
        <f t="shared" si="377"/>
        <v>2027</v>
      </c>
    </row>
    <row r="12089" spans="1:6" x14ac:dyDescent="0.25">
      <c r="A12089" s="5" t="s">
        <v>250</v>
      </c>
      <c r="B12089" s="3" t="s">
        <v>246</v>
      </c>
      <c r="C12089" s="3" t="s">
        <v>205</v>
      </c>
      <c r="D12089" s="4">
        <v>4097.9099317720938</v>
      </c>
      <c r="E12089" t="str">
        <f t="shared" si="376"/>
        <v>Aug</v>
      </c>
      <c r="F12089" t="str">
        <f t="shared" si="377"/>
        <v>2027</v>
      </c>
    </row>
    <row r="12090" spans="1:6" x14ac:dyDescent="0.25">
      <c r="A12090" s="5" t="s">
        <v>250</v>
      </c>
      <c r="B12090" s="3" t="s">
        <v>246</v>
      </c>
      <c r="C12090" s="3" t="s">
        <v>206</v>
      </c>
      <c r="D12090" s="4">
        <v>4047.7581371105161</v>
      </c>
      <c r="E12090" t="str">
        <f t="shared" si="376"/>
        <v>Sep</v>
      </c>
      <c r="F12090" t="str">
        <f t="shared" si="377"/>
        <v>2027</v>
      </c>
    </row>
    <row r="12091" spans="1:6" x14ac:dyDescent="0.25">
      <c r="A12091" s="5" t="s">
        <v>389</v>
      </c>
      <c r="B12091" s="3" t="s">
        <v>3</v>
      </c>
      <c r="C12091" s="3" t="s">
        <v>4</v>
      </c>
      <c r="D12091" s="4">
        <v>2652518.208681717</v>
      </c>
      <c r="E12091" t="str">
        <f t="shared" ref="E12091:E12154" si="378">MID(C12091,1,3)</f>
        <v>Jan</v>
      </c>
      <c r="F12091" t="str">
        <f t="shared" ref="F12091:F12154" si="379">MID(C12091,5,4)</f>
        <v>2011</v>
      </c>
    </row>
    <row r="12092" spans="1:6" x14ac:dyDescent="0.25">
      <c r="A12092" s="5" t="s">
        <v>389</v>
      </c>
      <c r="B12092" s="3" t="s">
        <v>3</v>
      </c>
      <c r="C12092" s="3" t="s">
        <v>5</v>
      </c>
      <c r="D12092" s="4">
        <v>7614354.5301871859</v>
      </c>
      <c r="E12092" t="str">
        <f t="shared" si="378"/>
        <v>Feb</v>
      </c>
      <c r="F12092" t="str">
        <f t="shared" si="379"/>
        <v>2011</v>
      </c>
    </row>
    <row r="12093" spans="1:6" x14ac:dyDescent="0.25">
      <c r="A12093" s="5" t="s">
        <v>389</v>
      </c>
      <c r="B12093" s="3" t="s">
        <v>3</v>
      </c>
      <c r="C12093" s="3" t="s">
        <v>6</v>
      </c>
      <c r="D12093" s="4">
        <v>4785792.7372932006</v>
      </c>
      <c r="E12093" t="str">
        <f t="shared" si="378"/>
        <v>Mar</v>
      </c>
      <c r="F12093" t="str">
        <f t="shared" si="379"/>
        <v>2011</v>
      </c>
    </row>
    <row r="12094" spans="1:6" x14ac:dyDescent="0.25">
      <c r="A12094" s="5" t="s">
        <v>389</v>
      </c>
      <c r="B12094" s="3" t="s">
        <v>3</v>
      </c>
      <c r="C12094" s="3" t="s">
        <v>7</v>
      </c>
      <c r="D12094" s="4">
        <v>3621539.5413683322</v>
      </c>
      <c r="E12094" t="str">
        <f t="shared" si="378"/>
        <v>Apr</v>
      </c>
      <c r="F12094" t="str">
        <f t="shared" si="379"/>
        <v>2011</v>
      </c>
    </row>
    <row r="12095" spans="1:6" x14ac:dyDescent="0.25">
      <c r="A12095" s="5" t="s">
        <v>389</v>
      </c>
      <c r="B12095" s="3" t="s">
        <v>3</v>
      </c>
      <c r="C12095" s="3" t="s">
        <v>8</v>
      </c>
      <c r="D12095" s="4">
        <v>3372295.9171791431</v>
      </c>
      <c r="E12095" t="str">
        <f t="shared" si="378"/>
        <v>May</v>
      </c>
      <c r="F12095" t="str">
        <f t="shared" si="379"/>
        <v>2011</v>
      </c>
    </row>
    <row r="12096" spans="1:6" x14ac:dyDescent="0.25">
      <c r="A12096" s="5" t="s">
        <v>389</v>
      </c>
      <c r="B12096" s="3" t="s">
        <v>3</v>
      </c>
      <c r="C12096" s="3" t="s">
        <v>9</v>
      </c>
      <c r="D12096" s="4">
        <v>2707901.4767091232</v>
      </c>
      <c r="E12096" t="str">
        <f t="shared" si="378"/>
        <v>Jun</v>
      </c>
      <c r="F12096" t="str">
        <f t="shared" si="379"/>
        <v>2011</v>
      </c>
    </row>
    <row r="12097" spans="1:6" x14ac:dyDescent="0.25">
      <c r="A12097" s="5" t="s">
        <v>389</v>
      </c>
      <c r="B12097" s="3" t="s">
        <v>3</v>
      </c>
      <c r="C12097" s="3" t="s">
        <v>10</v>
      </c>
      <c r="D12097" s="4">
        <v>3316906.0553477891</v>
      </c>
      <c r="E12097" t="str">
        <f t="shared" si="378"/>
        <v>Jul</v>
      </c>
      <c r="F12097" t="str">
        <f t="shared" si="379"/>
        <v>2011</v>
      </c>
    </row>
    <row r="12098" spans="1:6" x14ac:dyDescent="0.25">
      <c r="A12098" s="5" t="s">
        <v>389</v>
      </c>
      <c r="B12098" s="3" t="s">
        <v>3</v>
      </c>
      <c r="C12098" s="3" t="s">
        <v>11</v>
      </c>
      <c r="D12098" s="4">
        <v>2575519.8088253215</v>
      </c>
      <c r="E12098" t="str">
        <f t="shared" si="378"/>
        <v>Aug</v>
      </c>
      <c r="F12098" t="str">
        <f t="shared" si="379"/>
        <v>2011</v>
      </c>
    </row>
    <row r="12099" spans="1:6" x14ac:dyDescent="0.25">
      <c r="A12099" s="5" t="s">
        <v>389</v>
      </c>
      <c r="B12099" s="3" t="s">
        <v>3</v>
      </c>
      <c r="C12099" s="3" t="s">
        <v>12</v>
      </c>
      <c r="D12099" s="4">
        <v>3281468.5469142688</v>
      </c>
      <c r="E12099" t="str">
        <f t="shared" si="378"/>
        <v>Sep</v>
      </c>
      <c r="F12099" t="str">
        <f t="shared" si="379"/>
        <v>2011</v>
      </c>
    </row>
    <row r="12100" spans="1:6" x14ac:dyDescent="0.25">
      <c r="A12100" s="5" t="s">
        <v>389</v>
      </c>
      <c r="B12100" s="3" t="s">
        <v>3</v>
      </c>
      <c r="C12100" s="3" t="s">
        <v>13</v>
      </c>
      <c r="D12100" s="4">
        <v>2760785.2671428625</v>
      </c>
      <c r="E12100" t="str">
        <f t="shared" si="378"/>
        <v>Oct</v>
      </c>
      <c r="F12100" t="str">
        <f t="shared" si="379"/>
        <v>2011</v>
      </c>
    </row>
    <row r="12101" spans="1:6" x14ac:dyDescent="0.25">
      <c r="A12101" s="5" t="s">
        <v>389</v>
      </c>
      <c r="B12101" s="3" t="s">
        <v>3</v>
      </c>
      <c r="C12101" s="3" t="s">
        <v>14</v>
      </c>
      <c r="D12101" s="4">
        <v>3104117.6700840034</v>
      </c>
      <c r="E12101" t="str">
        <f t="shared" si="378"/>
        <v>Nov</v>
      </c>
      <c r="F12101" t="str">
        <f t="shared" si="379"/>
        <v>2011</v>
      </c>
    </row>
    <row r="12102" spans="1:6" x14ac:dyDescent="0.25">
      <c r="A12102" s="5" t="s">
        <v>389</v>
      </c>
      <c r="B12102" s="3" t="s">
        <v>3</v>
      </c>
      <c r="C12102" s="3" t="s">
        <v>15</v>
      </c>
      <c r="D12102" s="4">
        <v>2325557.5118452143</v>
      </c>
      <c r="E12102" t="str">
        <f t="shared" si="378"/>
        <v>Dec</v>
      </c>
      <c r="F12102" t="str">
        <f t="shared" si="379"/>
        <v>2011</v>
      </c>
    </row>
    <row r="12103" spans="1:6" x14ac:dyDescent="0.25">
      <c r="A12103" s="5" t="s">
        <v>389</v>
      </c>
      <c r="B12103" s="3" t="s">
        <v>3</v>
      </c>
      <c r="C12103" s="3" t="s">
        <v>16</v>
      </c>
      <c r="D12103" s="4">
        <v>2516414.5081686513</v>
      </c>
      <c r="E12103" t="str">
        <f t="shared" si="378"/>
        <v>Jan</v>
      </c>
      <c r="F12103" t="str">
        <f t="shared" si="379"/>
        <v>2012</v>
      </c>
    </row>
    <row r="12104" spans="1:6" x14ac:dyDescent="0.25">
      <c r="A12104" s="5" t="s">
        <v>389</v>
      </c>
      <c r="B12104" s="3" t="s">
        <v>3</v>
      </c>
      <c r="C12104" s="3" t="s">
        <v>17</v>
      </c>
      <c r="D12104" s="4">
        <v>2576278.4807755388</v>
      </c>
      <c r="E12104" t="str">
        <f t="shared" si="378"/>
        <v>Feb</v>
      </c>
      <c r="F12104" t="str">
        <f t="shared" si="379"/>
        <v>2012</v>
      </c>
    </row>
    <row r="12105" spans="1:6" x14ac:dyDescent="0.25">
      <c r="A12105" s="5" t="s">
        <v>389</v>
      </c>
      <c r="B12105" s="3" t="s">
        <v>3</v>
      </c>
      <c r="C12105" s="3" t="s">
        <v>18</v>
      </c>
      <c r="D12105" s="4">
        <v>2785145.8835417484</v>
      </c>
      <c r="E12105" t="str">
        <f t="shared" si="378"/>
        <v>Mar</v>
      </c>
      <c r="F12105" t="str">
        <f t="shared" si="379"/>
        <v>2012</v>
      </c>
    </row>
    <row r="12106" spans="1:6" x14ac:dyDescent="0.25">
      <c r="A12106" s="5" t="s">
        <v>389</v>
      </c>
      <c r="B12106" s="3" t="s">
        <v>3</v>
      </c>
      <c r="C12106" s="3" t="s">
        <v>19</v>
      </c>
      <c r="D12106" s="4">
        <v>2080383.3130129999</v>
      </c>
      <c r="E12106" t="str">
        <f t="shared" si="378"/>
        <v>Apr</v>
      </c>
      <c r="F12106" t="str">
        <f t="shared" si="379"/>
        <v>2012</v>
      </c>
    </row>
    <row r="12107" spans="1:6" x14ac:dyDescent="0.25">
      <c r="A12107" s="5" t="s">
        <v>389</v>
      </c>
      <c r="B12107" s="3" t="s">
        <v>3</v>
      </c>
      <c r="C12107" s="3" t="s">
        <v>20</v>
      </c>
      <c r="D12107" s="4">
        <v>2069464.6358030932</v>
      </c>
      <c r="E12107" t="str">
        <f t="shared" si="378"/>
        <v>May</v>
      </c>
      <c r="F12107" t="str">
        <f t="shared" si="379"/>
        <v>2012</v>
      </c>
    </row>
    <row r="12108" spans="1:6" x14ac:dyDescent="0.25">
      <c r="A12108" s="5" t="s">
        <v>389</v>
      </c>
      <c r="B12108" s="3" t="s">
        <v>3</v>
      </c>
      <c r="C12108" s="3" t="s">
        <v>21</v>
      </c>
      <c r="D12108" s="4">
        <v>2090770.8451960385</v>
      </c>
      <c r="E12108" t="str">
        <f t="shared" si="378"/>
        <v>Jun</v>
      </c>
      <c r="F12108" t="str">
        <f t="shared" si="379"/>
        <v>2012</v>
      </c>
    </row>
    <row r="12109" spans="1:6" x14ac:dyDescent="0.25">
      <c r="A12109" s="5" t="s">
        <v>389</v>
      </c>
      <c r="B12109" s="3" t="s">
        <v>3</v>
      </c>
      <c r="C12109" s="3" t="s">
        <v>22</v>
      </c>
      <c r="D12109" s="4">
        <v>1753690.8390124845</v>
      </c>
      <c r="E12109" t="str">
        <f t="shared" si="378"/>
        <v>Jul</v>
      </c>
      <c r="F12109" t="str">
        <f t="shared" si="379"/>
        <v>2012</v>
      </c>
    </row>
    <row r="12110" spans="1:6" x14ac:dyDescent="0.25">
      <c r="A12110" s="5" t="s">
        <v>389</v>
      </c>
      <c r="B12110" s="3" t="s">
        <v>3</v>
      </c>
      <c r="C12110" s="3" t="s">
        <v>23</v>
      </c>
      <c r="D12110" s="4">
        <v>1669600.6917707715</v>
      </c>
      <c r="E12110" t="str">
        <f t="shared" si="378"/>
        <v>Aug</v>
      </c>
      <c r="F12110" t="str">
        <f t="shared" si="379"/>
        <v>2012</v>
      </c>
    </row>
    <row r="12111" spans="1:6" x14ac:dyDescent="0.25">
      <c r="A12111" s="5" t="s">
        <v>389</v>
      </c>
      <c r="B12111" s="3" t="s">
        <v>3</v>
      </c>
      <c r="C12111" s="3" t="s">
        <v>24</v>
      </c>
      <c r="D12111" s="4">
        <v>2424710.6770847035</v>
      </c>
      <c r="E12111" t="str">
        <f t="shared" si="378"/>
        <v>Sep</v>
      </c>
      <c r="F12111" t="str">
        <f t="shared" si="379"/>
        <v>2012</v>
      </c>
    </row>
    <row r="12112" spans="1:6" x14ac:dyDescent="0.25">
      <c r="A12112" s="5" t="s">
        <v>389</v>
      </c>
      <c r="B12112" s="3" t="s">
        <v>3</v>
      </c>
      <c r="C12112" s="3" t="s">
        <v>25</v>
      </c>
      <c r="D12112" s="4">
        <v>280925.01471936633</v>
      </c>
      <c r="E12112" t="str">
        <f t="shared" si="378"/>
        <v>Oct</v>
      </c>
      <c r="F12112" t="str">
        <f t="shared" si="379"/>
        <v>2012</v>
      </c>
    </row>
    <row r="12113" spans="1:6" x14ac:dyDescent="0.25">
      <c r="A12113" s="5" t="s">
        <v>389</v>
      </c>
      <c r="B12113" s="3" t="s">
        <v>3</v>
      </c>
      <c r="C12113" s="3" t="s">
        <v>26</v>
      </c>
      <c r="D12113" s="4">
        <v>1741122.6680794724</v>
      </c>
      <c r="E12113" t="str">
        <f t="shared" si="378"/>
        <v>Nov</v>
      </c>
      <c r="F12113" t="str">
        <f t="shared" si="379"/>
        <v>2012</v>
      </c>
    </row>
    <row r="12114" spans="1:6" x14ac:dyDescent="0.25">
      <c r="A12114" s="5" t="s">
        <v>389</v>
      </c>
      <c r="B12114" s="3" t="s">
        <v>3</v>
      </c>
      <c r="C12114" s="3" t="s">
        <v>27</v>
      </c>
      <c r="D12114" s="4">
        <v>1677090.8783659346</v>
      </c>
      <c r="E12114" t="str">
        <f t="shared" si="378"/>
        <v>Dec</v>
      </c>
      <c r="F12114" t="str">
        <f t="shared" si="379"/>
        <v>2012</v>
      </c>
    </row>
    <row r="12115" spans="1:6" x14ac:dyDescent="0.25">
      <c r="A12115" s="5" t="s">
        <v>389</v>
      </c>
      <c r="B12115" s="3" t="s">
        <v>3</v>
      </c>
      <c r="C12115" s="3" t="s">
        <v>28</v>
      </c>
      <c r="D12115" s="4">
        <v>1586004.6790129326</v>
      </c>
      <c r="E12115" t="str">
        <f t="shared" si="378"/>
        <v>Jan</v>
      </c>
      <c r="F12115" t="str">
        <f t="shared" si="379"/>
        <v>2013</v>
      </c>
    </row>
    <row r="12116" spans="1:6" x14ac:dyDescent="0.25">
      <c r="A12116" s="5" t="s">
        <v>389</v>
      </c>
      <c r="B12116" s="3" t="s">
        <v>3</v>
      </c>
      <c r="C12116" s="3" t="s">
        <v>29</v>
      </c>
      <c r="D12116" s="4">
        <v>1490949.62647412</v>
      </c>
      <c r="E12116" t="str">
        <f t="shared" si="378"/>
        <v>Feb</v>
      </c>
      <c r="F12116" t="str">
        <f t="shared" si="379"/>
        <v>2013</v>
      </c>
    </row>
    <row r="12117" spans="1:6" x14ac:dyDescent="0.25">
      <c r="A12117" s="5" t="s">
        <v>389</v>
      </c>
      <c r="B12117" s="3" t="s">
        <v>3</v>
      </c>
      <c r="C12117" s="3" t="s">
        <v>30</v>
      </c>
      <c r="D12117" s="4">
        <v>1446622.7938792114</v>
      </c>
      <c r="E12117" t="str">
        <f t="shared" si="378"/>
        <v>Mar</v>
      </c>
      <c r="F12117" t="str">
        <f t="shared" si="379"/>
        <v>2013</v>
      </c>
    </row>
    <row r="12118" spans="1:6" x14ac:dyDescent="0.25">
      <c r="A12118" s="5" t="s">
        <v>389</v>
      </c>
      <c r="B12118" s="3" t="s">
        <v>3</v>
      </c>
      <c r="C12118" s="3" t="s">
        <v>31</v>
      </c>
      <c r="D12118" s="4">
        <v>1431236.4647755744</v>
      </c>
      <c r="E12118" t="str">
        <f t="shared" si="378"/>
        <v>Apr</v>
      </c>
      <c r="F12118" t="str">
        <f t="shared" si="379"/>
        <v>2013</v>
      </c>
    </row>
    <row r="12119" spans="1:6" x14ac:dyDescent="0.25">
      <c r="A12119" s="5" t="s">
        <v>389</v>
      </c>
      <c r="B12119" s="3" t="s">
        <v>3</v>
      </c>
      <c r="C12119" s="3" t="s">
        <v>32</v>
      </c>
      <c r="D12119" s="4">
        <v>1380284.2266022423</v>
      </c>
      <c r="E12119" t="str">
        <f t="shared" si="378"/>
        <v>May</v>
      </c>
      <c r="F12119" t="str">
        <f t="shared" si="379"/>
        <v>2013</v>
      </c>
    </row>
    <row r="12120" spans="1:6" x14ac:dyDescent="0.25">
      <c r="A12120" s="5" t="s">
        <v>389</v>
      </c>
      <c r="B12120" s="3" t="s">
        <v>3</v>
      </c>
      <c r="C12120" s="3" t="s">
        <v>33</v>
      </c>
      <c r="D12120" s="4">
        <v>1331954.6120180327</v>
      </c>
      <c r="E12120" t="str">
        <f t="shared" si="378"/>
        <v>Jun</v>
      </c>
      <c r="F12120" t="str">
        <f t="shared" si="379"/>
        <v>2013</v>
      </c>
    </row>
    <row r="12121" spans="1:6" x14ac:dyDescent="0.25">
      <c r="A12121" s="5" t="s">
        <v>389</v>
      </c>
      <c r="B12121" s="3" t="s">
        <v>3</v>
      </c>
      <c r="C12121" s="3" t="s">
        <v>34</v>
      </c>
      <c r="D12121" s="4">
        <v>1285708.5378811813</v>
      </c>
      <c r="E12121" t="str">
        <f t="shared" si="378"/>
        <v>Jul</v>
      </c>
      <c r="F12121" t="str">
        <f t="shared" si="379"/>
        <v>2013</v>
      </c>
    </row>
    <row r="12122" spans="1:6" x14ac:dyDescent="0.25">
      <c r="A12122" s="5" t="s">
        <v>389</v>
      </c>
      <c r="B12122" s="3" t="s">
        <v>3</v>
      </c>
      <c r="C12122" s="3" t="s">
        <v>35</v>
      </c>
      <c r="D12122" s="4">
        <v>1246462.7446392479</v>
      </c>
      <c r="E12122" t="str">
        <f t="shared" si="378"/>
        <v>Aug</v>
      </c>
      <c r="F12122" t="str">
        <f t="shared" si="379"/>
        <v>2013</v>
      </c>
    </row>
    <row r="12123" spans="1:6" x14ac:dyDescent="0.25">
      <c r="A12123" s="5" t="s">
        <v>389</v>
      </c>
      <c r="B12123" s="3" t="s">
        <v>3</v>
      </c>
      <c r="C12123" s="3" t="s">
        <v>36</v>
      </c>
      <c r="D12123" s="4">
        <v>1204153.8482095567</v>
      </c>
      <c r="E12123" t="str">
        <f t="shared" si="378"/>
        <v>Sep</v>
      </c>
      <c r="F12123" t="str">
        <f t="shared" si="379"/>
        <v>2013</v>
      </c>
    </row>
    <row r="12124" spans="1:6" x14ac:dyDescent="0.25">
      <c r="A12124" s="5" t="s">
        <v>389</v>
      </c>
      <c r="B12124" s="3" t="s">
        <v>3</v>
      </c>
      <c r="C12124" s="3" t="s">
        <v>37</v>
      </c>
      <c r="D12124" s="4">
        <v>1164663.3952434009</v>
      </c>
      <c r="E12124" t="str">
        <f t="shared" si="378"/>
        <v>Oct</v>
      </c>
      <c r="F12124" t="str">
        <f t="shared" si="379"/>
        <v>2013</v>
      </c>
    </row>
    <row r="12125" spans="1:6" x14ac:dyDescent="0.25">
      <c r="A12125" s="5" t="s">
        <v>389</v>
      </c>
      <c r="B12125" s="3" t="s">
        <v>3</v>
      </c>
      <c r="C12125" s="3" t="s">
        <v>38</v>
      </c>
      <c r="D12125" s="4">
        <v>1129588.259615072</v>
      </c>
      <c r="E12125" t="str">
        <f t="shared" si="378"/>
        <v>Nov</v>
      </c>
      <c r="F12125" t="str">
        <f t="shared" si="379"/>
        <v>2013</v>
      </c>
    </row>
    <row r="12126" spans="1:6" x14ac:dyDescent="0.25">
      <c r="A12126" s="5" t="s">
        <v>389</v>
      </c>
      <c r="B12126" s="3" t="s">
        <v>3</v>
      </c>
      <c r="C12126" s="3" t="s">
        <v>39</v>
      </c>
      <c r="D12126" s="4">
        <v>1102398.5933971554</v>
      </c>
      <c r="E12126" t="str">
        <f t="shared" si="378"/>
        <v>Dec</v>
      </c>
      <c r="F12126" t="str">
        <f t="shared" si="379"/>
        <v>2013</v>
      </c>
    </row>
    <row r="12127" spans="1:6" x14ac:dyDescent="0.25">
      <c r="A12127" s="5" t="s">
        <v>389</v>
      </c>
      <c r="B12127" s="3" t="s">
        <v>3</v>
      </c>
      <c r="C12127" s="3" t="s">
        <v>40</v>
      </c>
      <c r="D12127" s="4">
        <v>1050944.8207670855</v>
      </c>
      <c r="E12127" t="str">
        <f t="shared" si="378"/>
        <v>Jan</v>
      </c>
      <c r="F12127" t="str">
        <f t="shared" si="379"/>
        <v>2014</v>
      </c>
    </row>
    <row r="12128" spans="1:6" x14ac:dyDescent="0.25">
      <c r="A12128" s="5" t="s">
        <v>389</v>
      </c>
      <c r="B12128" s="3" t="s">
        <v>3</v>
      </c>
      <c r="C12128" s="3" t="s">
        <v>41</v>
      </c>
      <c r="D12128" s="4">
        <v>1014410.6833398681</v>
      </c>
      <c r="E12128" t="str">
        <f t="shared" si="378"/>
        <v>Feb</v>
      </c>
      <c r="F12128" t="str">
        <f t="shared" si="379"/>
        <v>2014</v>
      </c>
    </row>
    <row r="12129" spans="1:6" x14ac:dyDescent="0.25">
      <c r="A12129" s="5" t="s">
        <v>389</v>
      </c>
      <c r="B12129" s="3" t="s">
        <v>3</v>
      </c>
      <c r="C12129" s="3" t="s">
        <v>42</v>
      </c>
      <c r="D12129" s="4">
        <v>983574.37439678854</v>
      </c>
      <c r="E12129" t="str">
        <f t="shared" si="378"/>
        <v>Mar</v>
      </c>
      <c r="F12129" t="str">
        <f t="shared" si="379"/>
        <v>2014</v>
      </c>
    </row>
    <row r="12130" spans="1:6" x14ac:dyDescent="0.25">
      <c r="A12130" s="5" t="s">
        <v>389</v>
      </c>
      <c r="B12130" s="3" t="s">
        <v>3</v>
      </c>
      <c r="C12130" s="3" t="s">
        <v>43</v>
      </c>
      <c r="D12130" s="4">
        <v>959765.42126473365</v>
      </c>
      <c r="E12130" t="str">
        <f t="shared" si="378"/>
        <v>Apr</v>
      </c>
      <c r="F12130" t="str">
        <f t="shared" si="379"/>
        <v>2014</v>
      </c>
    </row>
    <row r="12131" spans="1:6" x14ac:dyDescent="0.25">
      <c r="A12131" s="5" t="s">
        <v>389</v>
      </c>
      <c r="B12131" s="3" t="s">
        <v>3</v>
      </c>
      <c r="C12131" s="3" t="s">
        <v>44</v>
      </c>
      <c r="D12131" s="4">
        <v>931920.84770170483</v>
      </c>
      <c r="E12131" t="str">
        <f t="shared" si="378"/>
        <v>May</v>
      </c>
      <c r="F12131" t="str">
        <f t="shared" si="379"/>
        <v>2014</v>
      </c>
    </row>
    <row r="12132" spans="1:6" x14ac:dyDescent="0.25">
      <c r="A12132" s="5" t="s">
        <v>389</v>
      </c>
      <c r="B12132" s="3" t="s">
        <v>3</v>
      </c>
      <c r="C12132" s="3" t="s">
        <v>45</v>
      </c>
      <c r="D12132" s="4">
        <v>903747.42001365148</v>
      </c>
      <c r="E12132" t="str">
        <f t="shared" si="378"/>
        <v>Jun</v>
      </c>
      <c r="F12132" t="str">
        <f t="shared" si="379"/>
        <v>2014</v>
      </c>
    </row>
    <row r="12133" spans="1:6" x14ac:dyDescent="0.25">
      <c r="A12133" s="5" t="s">
        <v>389</v>
      </c>
      <c r="B12133" s="3" t="s">
        <v>3</v>
      </c>
      <c r="C12133" s="3" t="s">
        <v>46</v>
      </c>
      <c r="D12133" s="4">
        <v>874970.47307487216</v>
      </c>
      <c r="E12133" t="str">
        <f t="shared" si="378"/>
        <v>Jul</v>
      </c>
      <c r="F12133" t="str">
        <f t="shared" si="379"/>
        <v>2014</v>
      </c>
    </row>
    <row r="12134" spans="1:6" x14ac:dyDescent="0.25">
      <c r="A12134" s="5" t="s">
        <v>389</v>
      </c>
      <c r="B12134" s="3" t="s">
        <v>3</v>
      </c>
      <c r="C12134" s="3" t="s">
        <v>47</v>
      </c>
      <c r="D12134" s="4">
        <v>850718.84080079163</v>
      </c>
      <c r="E12134" t="str">
        <f t="shared" si="378"/>
        <v>Aug</v>
      </c>
      <c r="F12134" t="str">
        <f t="shared" si="379"/>
        <v>2014</v>
      </c>
    </row>
    <row r="12135" spans="1:6" x14ac:dyDescent="0.25">
      <c r="A12135" s="5" t="s">
        <v>389</v>
      </c>
      <c r="B12135" s="3" t="s">
        <v>3</v>
      </c>
      <c r="C12135" s="3" t="s">
        <v>48</v>
      </c>
      <c r="D12135" s="4">
        <v>823392.33690261887</v>
      </c>
      <c r="E12135" t="str">
        <f t="shared" si="378"/>
        <v>Sep</v>
      </c>
      <c r="F12135" t="str">
        <f t="shared" si="379"/>
        <v>2014</v>
      </c>
    </row>
    <row r="12136" spans="1:6" x14ac:dyDescent="0.25">
      <c r="A12136" s="5" t="s">
        <v>389</v>
      </c>
      <c r="B12136" s="3" t="s">
        <v>3</v>
      </c>
      <c r="C12136" s="3" t="s">
        <v>49</v>
      </c>
      <c r="D12136" s="4">
        <v>798208.17895851936</v>
      </c>
      <c r="E12136" t="str">
        <f t="shared" si="378"/>
        <v>Oct</v>
      </c>
      <c r="F12136" t="str">
        <f t="shared" si="379"/>
        <v>2014</v>
      </c>
    </row>
    <row r="12137" spans="1:6" x14ac:dyDescent="0.25">
      <c r="A12137" s="5" t="s">
        <v>389</v>
      </c>
      <c r="B12137" s="3" t="s">
        <v>3</v>
      </c>
      <c r="C12137" s="3" t="s">
        <v>50</v>
      </c>
      <c r="D12137" s="4">
        <v>775214.6706796576</v>
      </c>
      <c r="E12137" t="str">
        <f t="shared" si="378"/>
        <v>Nov</v>
      </c>
      <c r="F12137" t="str">
        <f t="shared" si="379"/>
        <v>2014</v>
      </c>
    </row>
    <row r="12138" spans="1:6" x14ac:dyDescent="0.25">
      <c r="A12138" s="5" t="s">
        <v>389</v>
      </c>
      <c r="B12138" s="3" t="s">
        <v>3</v>
      </c>
      <c r="C12138" s="3" t="s">
        <v>51</v>
      </c>
      <c r="D12138" s="4">
        <v>766449.06703542022</v>
      </c>
      <c r="E12138" t="str">
        <f t="shared" si="378"/>
        <v>Dec</v>
      </c>
      <c r="F12138" t="str">
        <f t="shared" si="379"/>
        <v>2014</v>
      </c>
    </row>
    <row r="12139" spans="1:6" x14ac:dyDescent="0.25">
      <c r="A12139" s="5" t="s">
        <v>389</v>
      </c>
      <c r="B12139" s="3" t="s">
        <v>3</v>
      </c>
      <c r="C12139" s="3" t="s">
        <v>52</v>
      </c>
      <c r="D12139" s="4">
        <v>732902.92637413566</v>
      </c>
      <c r="E12139" t="str">
        <f t="shared" si="378"/>
        <v>Jan</v>
      </c>
      <c r="F12139" t="str">
        <f t="shared" si="379"/>
        <v>2015</v>
      </c>
    </row>
    <row r="12140" spans="1:6" x14ac:dyDescent="0.25">
      <c r="A12140" s="5" t="s">
        <v>389</v>
      </c>
      <c r="B12140" s="3" t="s">
        <v>3</v>
      </c>
      <c r="C12140" s="3" t="s">
        <v>53</v>
      </c>
      <c r="D12140" s="4">
        <v>709355.7558255404</v>
      </c>
      <c r="E12140" t="str">
        <f t="shared" si="378"/>
        <v>Feb</v>
      </c>
      <c r="F12140" t="str">
        <f t="shared" si="379"/>
        <v>2015</v>
      </c>
    </row>
    <row r="12141" spans="1:6" x14ac:dyDescent="0.25">
      <c r="A12141" s="5" t="s">
        <v>389</v>
      </c>
      <c r="B12141" s="3" t="s">
        <v>3</v>
      </c>
      <c r="C12141" s="3" t="s">
        <v>54</v>
      </c>
      <c r="D12141" s="4">
        <v>689346.85614096385</v>
      </c>
      <c r="E12141" t="str">
        <f t="shared" si="378"/>
        <v>Mar</v>
      </c>
      <c r="F12141" t="str">
        <f t="shared" si="379"/>
        <v>2015</v>
      </c>
    </row>
    <row r="12142" spans="1:6" x14ac:dyDescent="0.25">
      <c r="A12142" s="5" t="s">
        <v>389</v>
      </c>
      <c r="B12142" s="3" t="s">
        <v>3</v>
      </c>
      <c r="C12142" s="3" t="s">
        <v>55</v>
      </c>
      <c r="D12142" s="4">
        <v>668766.55923148175</v>
      </c>
      <c r="E12142" t="str">
        <f t="shared" si="378"/>
        <v>Apr</v>
      </c>
      <c r="F12142" t="str">
        <f t="shared" si="379"/>
        <v>2015</v>
      </c>
    </row>
    <row r="12143" spans="1:6" x14ac:dyDescent="0.25">
      <c r="A12143" s="5" t="s">
        <v>389</v>
      </c>
      <c r="B12143" s="3" t="s">
        <v>3</v>
      </c>
      <c r="C12143" s="3" t="s">
        <v>56</v>
      </c>
      <c r="D12143" s="4">
        <v>650488.83323433925</v>
      </c>
      <c r="E12143" t="str">
        <f t="shared" si="378"/>
        <v>May</v>
      </c>
      <c r="F12143" t="str">
        <f t="shared" si="379"/>
        <v>2015</v>
      </c>
    </row>
    <row r="12144" spans="1:6" x14ac:dyDescent="0.25">
      <c r="A12144" s="5" t="s">
        <v>389</v>
      </c>
      <c r="B12144" s="3" t="s">
        <v>3</v>
      </c>
      <c r="C12144" s="3" t="s">
        <v>57</v>
      </c>
      <c r="D12144" s="4">
        <v>632350.44638380466</v>
      </c>
      <c r="E12144" t="str">
        <f t="shared" si="378"/>
        <v>Jun</v>
      </c>
      <c r="F12144" t="str">
        <f t="shared" si="379"/>
        <v>2015</v>
      </c>
    </row>
    <row r="12145" spans="1:6" x14ac:dyDescent="0.25">
      <c r="A12145" s="5" t="s">
        <v>389</v>
      </c>
      <c r="B12145" s="3" t="s">
        <v>3</v>
      </c>
      <c r="C12145" s="3" t="s">
        <v>58</v>
      </c>
      <c r="D12145" s="4">
        <v>612571.90222235909</v>
      </c>
      <c r="E12145" t="str">
        <f t="shared" si="378"/>
        <v>Jul</v>
      </c>
      <c r="F12145" t="str">
        <f t="shared" si="379"/>
        <v>2015</v>
      </c>
    </row>
    <row r="12146" spans="1:6" x14ac:dyDescent="0.25">
      <c r="A12146" s="5" t="s">
        <v>389</v>
      </c>
      <c r="B12146" s="3" t="s">
        <v>3</v>
      </c>
      <c r="C12146" s="3" t="s">
        <v>59</v>
      </c>
      <c r="D12146" s="4">
        <v>596467.80013004318</v>
      </c>
      <c r="E12146" t="str">
        <f t="shared" si="378"/>
        <v>Aug</v>
      </c>
      <c r="F12146" t="str">
        <f t="shared" si="379"/>
        <v>2015</v>
      </c>
    </row>
    <row r="12147" spans="1:6" x14ac:dyDescent="0.25">
      <c r="A12147" s="5" t="s">
        <v>389</v>
      </c>
      <c r="B12147" s="3" t="s">
        <v>3</v>
      </c>
      <c r="C12147" s="3" t="s">
        <v>60</v>
      </c>
      <c r="D12147" s="4">
        <v>578179.26692809712</v>
      </c>
      <c r="E12147" t="str">
        <f t="shared" si="378"/>
        <v>Sep</v>
      </c>
      <c r="F12147" t="str">
        <f t="shared" si="379"/>
        <v>2015</v>
      </c>
    </row>
    <row r="12148" spans="1:6" x14ac:dyDescent="0.25">
      <c r="A12148" s="5" t="s">
        <v>389</v>
      </c>
      <c r="B12148" s="3" t="s">
        <v>3</v>
      </c>
      <c r="C12148" s="3" t="s">
        <v>61</v>
      </c>
      <c r="D12148" s="4">
        <v>561337.62510138785</v>
      </c>
      <c r="E12148" t="str">
        <f t="shared" si="378"/>
        <v>Oct</v>
      </c>
      <c r="F12148" t="str">
        <f t="shared" si="379"/>
        <v>2015</v>
      </c>
    </row>
    <row r="12149" spans="1:6" x14ac:dyDescent="0.25">
      <c r="A12149" s="5" t="s">
        <v>389</v>
      </c>
      <c r="B12149" s="3" t="s">
        <v>3</v>
      </c>
      <c r="C12149" s="3" t="s">
        <v>62</v>
      </c>
      <c r="D12149" s="4">
        <v>546156.98875632428</v>
      </c>
      <c r="E12149" t="str">
        <f t="shared" si="378"/>
        <v>Nov</v>
      </c>
      <c r="F12149" t="str">
        <f t="shared" si="379"/>
        <v>2015</v>
      </c>
    </row>
    <row r="12150" spans="1:6" x14ac:dyDescent="0.25">
      <c r="A12150" s="5" t="s">
        <v>389</v>
      </c>
      <c r="B12150" s="3" t="s">
        <v>3</v>
      </c>
      <c r="C12150" s="3" t="s">
        <v>63</v>
      </c>
      <c r="D12150" s="4">
        <v>550154.05135214888</v>
      </c>
      <c r="E12150" t="str">
        <f t="shared" si="378"/>
        <v>Dec</v>
      </c>
      <c r="F12150" t="str">
        <f t="shared" si="379"/>
        <v>2015</v>
      </c>
    </row>
    <row r="12151" spans="1:6" x14ac:dyDescent="0.25">
      <c r="A12151" s="5" t="s">
        <v>389</v>
      </c>
      <c r="B12151" s="3" t="s">
        <v>3</v>
      </c>
      <c r="C12151" s="3" t="s">
        <v>64</v>
      </c>
      <c r="D12151" s="4">
        <v>512725.55685854418</v>
      </c>
      <c r="E12151" t="str">
        <f t="shared" si="378"/>
        <v>Jan</v>
      </c>
      <c r="F12151" t="str">
        <f t="shared" si="379"/>
        <v>2016</v>
      </c>
    </row>
    <row r="12152" spans="1:6" x14ac:dyDescent="0.25">
      <c r="A12152" s="5" t="s">
        <v>389</v>
      </c>
      <c r="B12152" s="3" t="s">
        <v>3</v>
      </c>
      <c r="C12152" s="3" t="s">
        <v>65</v>
      </c>
      <c r="D12152" s="4">
        <v>496744.11847894697</v>
      </c>
      <c r="E12152" t="str">
        <f t="shared" si="378"/>
        <v>Feb</v>
      </c>
      <c r="F12152" t="str">
        <f t="shared" si="379"/>
        <v>2016</v>
      </c>
    </row>
    <row r="12153" spans="1:6" x14ac:dyDescent="0.25">
      <c r="A12153" s="5" t="s">
        <v>389</v>
      </c>
      <c r="B12153" s="3" t="s">
        <v>3</v>
      </c>
      <c r="C12153" s="3" t="s">
        <v>66</v>
      </c>
      <c r="D12153" s="4">
        <v>483641.77633871016</v>
      </c>
      <c r="E12153" t="str">
        <f t="shared" si="378"/>
        <v>Mar</v>
      </c>
      <c r="F12153" t="str">
        <f t="shared" si="379"/>
        <v>2016</v>
      </c>
    </row>
    <row r="12154" spans="1:6" x14ac:dyDescent="0.25">
      <c r="A12154" s="5" t="s">
        <v>389</v>
      </c>
      <c r="B12154" s="3" t="s">
        <v>3</v>
      </c>
      <c r="C12154" s="3" t="s">
        <v>67</v>
      </c>
      <c r="D12154" s="4">
        <v>469830.53375531733</v>
      </c>
      <c r="E12154" t="str">
        <f t="shared" si="378"/>
        <v>Apr</v>
      </c>
      <c r="F12154" t="str">
        <f t="shared" si="379"/>
        <v>2016</v>
      </c>
    </row>
    <row r="12155" spans="1:6" x14ac:dyDescent="0.25">
      <c r="A12155" s="5" t="s">
        <v>389</v>
      </c>
      <c r="B12155" s="3" t="s">
        <v>3</v>
      </c>
      <c r="C12155" s="3" t="s">
        <v>68</v>
      </c>
      <c r="D12155" s="4">
        <v>457974.3697182886</v>
      </c>
      <c r="E12155" t="str">
        <f t="shared" ref="E12155:E12218" si="380">MID(C12155,1,3)</f>
        <v>May</v>
      </c>
      <c r="F12155" t="str">
        <f t="shared" ref="F12155:F12218" si="381">MID(C12155,5,4)</f>
        <v>2016</v>
      </c>
    </row>
    <row r="12156" spans="1:6" x14ac:dyDescent="0.25">
      <c r="A12156" s="5" t="s">
        <v>389</v>
      </c>
      <c r="B12156" s="3" t="s">
        <v>3</v>
      </c>
      <c r="C12156" s="3" t="s">
        <v>69</v>
      </c>
      <c r="D12156" s="4">
        <v>445994.81020752736</v>
      </c>
      <c r="E12156" t="str">
        <f t="shared" si="380"/>
        <v>Jun</v>
      </c>
      <c r="F12156" t="str">
        <f t="shared" si="381"/>
        <v>2016</v>
      </c>
    </row>
    <row r="12157" spans="1:6" x14ac:dyDescent="0.25">
      <c r="A12157" s="5" t="s">
        <v>389</v>
      </c>
      <c r="B12157" s="3" t="s">
        <v>3</v>
      </c>
      <c r="C12157" s="3" t="s">
        <v>70</v>
      </c>
      <c r="D12157" s="4">
        <v>432519.99386618019</v>
      </c>
      <c r="E12157" t="str">
        <f t="shared" si="380"/>
        <v>Jul</v>
      </c>
      <c r="F12157" t="str">
        <f t="shared" si="381"/>
        <v>2016</v>
      </c>
    </row>
    <row r="12158" spans="1:6" x14ac:dyDescent="0.25">
      <c r="A12158" s="5" t="s">
        <v>389</v>
      </c>
      <c r="B12158" s="3" t="s">
        <v>3</v>
      </c>
      <c r="C12158" s="3" t="s">
        <v>71</v>
      </c>
      <c r="D12158" s="4">
        <v>422007.09610566311</v>
      </c>
      <c r="E12158" t="str">
        <f t="shared" si="380"/>
        <v>Aug</v>
      </c>
      <c r="F12158" t="str">
        <f t="shared" si="381"/>
        <v>2016</v>
      </c>
    </row>
    <row r="12159" spans="1:6" x14ac:dyDescent="0.25">
      <c r="A12159" s="5" t="s">
        <v>389</v>
      </c>
      <c r="B12159" s="3" t="s">
        <v>3</v>
      </c>
      <c r="C12159" s="3" t="s">
        <v>72</v>
      </c>
      <c r="D12159" s="4">
        <v>409603.40695267782</v>
      </c>
      <c r="E12159" t="str">
        <f t="shared" si="380"/>
        <v>Sep</v>
      </c>
      <c r="F12159" t="str">
        <f t="shared" si="381"/>
        <v>2016</v>
      </c>
    </row>
    <row r="12160" spans="1:6" x14ac:dyDescent="0.25">
      <c r="A12160" s="5" t="s">
        <v>389</v>
      </c>
      <c r="B12160" s="3" t="s">
        <v>3</v>
      </c>
      <c r="C12160" s="3" t="s">
        <v>73</v>
      </c>
      <c r="D12160" s="4">
        <v>398178.7889806758</v>
      </c>
      <c r="E12160" t="str">
        <f t="shared" si="380"/>
        <v>Oct</v>
      </c>
      <c r="F12160" t="str">
        <f t="shared" si="381"/>
        <v>2016</v>
      </c>
    </row>
    <row r="12161" spans="1:6" x14ac:dyDescent="0.25">
      <c r="A12161" s="5" t="s">
        <v>389</v>
      </c>
      <c r="B12161" s="3" t="s">
        <v>3</v>
      </c>
      <c r="C12161" s="3" t="s">
        <v>74</v>
      </c>
      <c r="D12161" s="4">
        <v>388287.68548381334</v>
      </c>
      <c r="E12161" t="str">
        <f t="shared" si="380"/>
        <v>Nov</v>
      </c>
      <c r="F12161" t="str">
        <f t="shared" si="381"/>
        <v>2016</v>
      </c>
    </row>
    <row r="12162" spans="1:6" x14ac:dyDescent="0.25">
      <c r="A12162" s="5" t="s">
        <v>389</v>
      </c>
      <c r="B12162" s="3" t="s">
        <v>3</v>
      </c>
      <c r="C12162" s="3" t="s">
        <v>75</v>
      </c>
      <c r="D12162" s="4">
        <v>396218.40215143649</v>
      </c>
      <c r="E12162" t="str">
        <f t="shared" si="380"/>
        <v>Dec</v>
      </c>
      <c r="F12162" t="str">
        <f t="shared" si="381"/>
        <v>2016</v>
      </c>
    </row>
    <row r="12163" spans="1:6" x14ac:dyDescent="0.25">
      <c r="A12163" s="5" t="s">
        <v>389</v>
      </c>
      <c r="B12163" s="3" t="s">
        <v>3</v>
      </c>
      <c r="C12163" s="3" t="s">
        <v>76</v>
      </c>
      <c r="D12163" s="4">
        <v>368902.77548159589</v>
      </c>
      <c r="E12163" t="str">
        <f t="shared" si="380"/>
        <v>Jan</v>
      </c>
      <c r="F12163" t="str">
        <f t="shared" si="381"/>
        <v>2017</v>
      </c>
    </row>
    <row r="12164" spans="1:6" x14ac:dyDescent="0.25">
      <c r="A12164" s="5" t="s">
        <v>389</v>
      </c>
      <c r="B12164" s="3" t="s">
        <v>3</v>
      </c>
      <c r="C12164" s="3" t="s">
        <v>77</v>
      </c>
      <c r="D12164" s="4">
        <v>358038.24320705613</v>
      </c>
      <c r="E12164" t="str">
        <f t="shared" si="380"/>
        <v>Feb</v>
      </c>
      <c r="F12164" t="str">
        <f t="shared" si="381"/>
        <v>2017</v>
      </c>
    </row>
    <row r="12165" spans="1:6" x14ac:dyDescent="0.25">
      <c r="A12165" s="5" t="s">
        <v>389</v>
      </c>
      <c r="B12165" s="3" t="s">
        <v>3</v>
      </c>
      <c r="C12165" s="3" t="s">
        <v>78</v>
      </c>
      <c r="D12165" s="4">
        <v>349262.59165865975</v>
      </c>
      <c r="E12165" t="str">
        <f t="shared" si="380"/>
        <v>Mar</v>
      </c>
      <c r="F12165" t="str">
        <f t="shared" si="381"/>
        <v>2017</v>
      </c>
    </row>
    <row r="12166" spans="1:6" x14ac:dyDescent="0.25">
      <c r="A12166" s="5" t="s">
        <v>389</v>
      </c>
      <c r="B12166" s="3" t="s">
        <v>3</v>
      </c>
      <c r="C12166" s="3" t="s">
        <v>79</v>
      </c>
      <c r="D12166" s="4">
        <v>339987.16450863087</v>
      </c>
      <c r="E12166" t="str">
        <f t="shared" si="380"/>
        <v>Apr</v>
      </c>
      <c r="F12166" t="str">
        <f t="shared" si="381"/>
        <v>2017</v>
      </c>
    </row>
    <row r="12167" spans="1:6" x14ac:dyDescent="0.25">
      <c r="A12167" s="5" t="s">
        <v>389</v>
      </c>
      <c r="B12167" s="3" t="s">
        <v>3</v>
      </c>
      <c r="C12167" s="3" t="s">
        <v>80</v>
      </c>
      <c r="D12167" s="4">
        <v>332230.1331915069</v>
      </c>
      <c r="E12167" t="str">
        <f t="shared" si="380"/>
        <v>May</v>
      </c>
      <c r="F12167" t="str">
        <f t="shared" si="381"/>
        <v>2017</v>
      </c>
    </row>
    <row r="12168" spans="1:6" x14ac:dyDescent="0.25">
      <c r="A12168" s="5" t="s">
        <v>389</v>
      </c>
      <c r="B12168" s="3" t="s">
        <v>3</v>
      </c>
      <c r="C12168" s="3" t="s">
        <v>81</v>
      </c>
      <c r="D12168" s="4">
        <v>324277.89186970878</v>
      </c>
      <c r="E12168" t="str">
        <f t="shared" si="380"/>
        <v>Jun</v>
      </c>
      <c r="F12168" t="str">
        <f t="shared" si="381"/>
        <v>2017</v>
      </c>
    </row>
    <row r="12169" spans="1:6" x14ac:dyDescent="0.25">
      <c r="A12169" s="5" t="s">
        <v>389</v>
      </c>
      <c r="B12169" s="3" t="s">
        <v>3</v>
      </c>
      <c r="C12169" s="3" t="s">
        <v>82</v>
      </c>
      <c r="D12169" s="4">
        <v>314957.6745012069</v>
      </c>
      <c r="E12169" t="str">
        <f t="shared" si="380"/>
        <v>Jul</v>
      </c>
      <c r="F12169" t="str">
        <f t="shared" si="381"/>
        <v>2017</v>
      </c>
    </row>
    <row r="12170" spans="1:6" x14ac:dyDescent="0.25">
      <c r="A12170" s="5" t="s">
        <v>389</v>
      </c>
      <c r="B12170" s="3" t="s">
        <v>3</v>
      </c>
      <c r="C12170" s="3" t="s">
        <v>83</v>
      </c>
      <c r="D12170" s="4">
        <v>307770.85541753139</v>
      </c>
      <c r="E12170" t="str">
        <f t="shared" si="380"/>
        <v>Aug</v>
      </c>
      <c r="F12170" t="str">
        <f t="shared" si="381"/>
        <v>2017</v>
      </c>
    </row>
    <row r="12171" spans="1:6" x14ac:dyDescent="0.25">
      <c r="A12171" s="5" t="s">
        <v>389</v>
      </c>
      <c r="B12171" s="3" t="s">
        <v>3</v>
      </c>
      <c r="C12171" s="3" t="s">
        <v>84</v>
      </c>
      <c r="D12171" s="4">
        <v>299266.64914823876</v>
      </c>
      <c r="E12171" t="str">
        <f t="shared" si="380"/>
        <v>Sep</v>
      </c>
      <c r="F12171" t="str">
        <f t="shared" si="381"/>
        <v>2017</v>
      </c>
    </row>
    <row r="12172" spans="1:6" x14ac:dyDescent="0.25">
      <c r="A12172" s="5" t="s">
        <v>389</v>
      </c>
      <c r="B12172" s="3" t="s">
        <v>3</v>
      </c>
      <c r="C12172" s="3" t="s">
        <v>85</v>
      </c>
      <c r="D12172" s="4">
        <v>291461.84041000839</v>
      </c>
      <c r="E12172" t="str">
        <f t="shared" si="380"/>
        <v>Oct</v>
      </c>
      <c r="F12172" t="str">
        <f t="shared" si="381"/>
        <v>2017</v>
      </c>
    </row>
    <row r="12173" spans="1:6" x14ac:dyDescent="0.25">
      <c r="A12173" s="5" t="s">
        <v>389</v>
      </c>
      <c r="B12173" s="3" t="s">
        <v>3</v>
      </c>
      <c r="C12173" s="3" t="s">
        <v>86</v>
      </c>
      <c r="D12173" s="4">
        <v>284896.88848871237</v>
      </c>
      <c r="E12173" t="str">
        <f t="shared" si="380"/>
        <v>Nov</v>
      </c>
      <c r="F12173" t="str">
        <f t="shared" si="381"/>
        <v>2017</v>
      </c>
    </row>
    <row r="12174" spans="1:6" x14ac:dyDescent="0.25">
      <c r="A12174" s="5" t="s">
        <v>389</v>
      </c>
      <c r="B12174" s="3" t="s">
        <v>3</v>
      </c>
      <c r="C12174" s="3" t="s">
        <v>87</v>
      </c>
      <c r="D12174" s="4">
        <v>294510.65509159135</v>
      </c>
      <c r="E12174" t="str">
        <f t="shared" si="380"/>
        <v>Dec</v>
      </c>
      <c r="F12174" t="str">
        <f t="shared" si="381"/>
        <v>2017</v>
      </c>
    </row>
    <row r="12175" spans="1:6" x14ac:dyDescent="0.25">
      <c r="A12175" s="5" t="s">
        <v>389</v>
      </c>
      <c r="B12175" s="3" t="s">
        <v>3</v>
      </c>
      <c r="C12175" s="3" t="s">
        <v>88</v>
      </c>
      <c r="D12175" s="4">
        <v>271718.07262899564</v>
      </c>
      <c r="E12175" t="str">
        <f t="shared" si="380"/>
        <v>Jan</v>
      </c>
      <c r="F12175" t="str">
        <f t="shared" si="381"/>
        <v>2018</v>
      </c>
    </row>
    <row r="12176" spans="1:6" x14ac:dyDescent="0.25">
      <c r="A12176" s="5" t="s">
        <v>389</v>
      </c>
      <c r="B12176" s="3" t="s">
        <v>3</v>
      </c>
      <c r="C12176" s="3" t="s">
        <v>89</v>
      </c>
      <c r="D12176" s="4">
        <v>264330.0533481423</v>
      </c>
      <c r="E12176" t="str">
        <f t="shared" si="380"/>
        <v>Feb</v>
      </c>
      <c r="F12176" t="str">
        <f t="shared" si="381"/>
        <v>2018</v>
      </c>
    </row>
    <row r="12177" spans="1:6" x14ac:dyDescent="0.25">
      <c r="A12177" s="5" t="s">
        <v>389</v>
      </c>
      <c r="B12177" s="3" t="s">
        <v>3</v>
      </c>
      <c r="C12177" s="3" t="s">
        <v>90</v>
      </c>
      <c r="D12177" s="4">
        <v>258551.7170305092</v>
      </c>
      <c r="E12177" t="str">
        <f t="shared" si="380"/>
        <v>Mar</v>
      </c>
      <c r="F12177" t="str">
        <f t="shared" si="381"/>
        <v>2018</v>
      </c>
    </row>
    <row r="12178" spans="1:6" x14ac:dyDescent="0.25">
      <c r="A12178" s="5" t="s">
        <v>389</v>
      </c>
      <c r="B12178" s="3" t="s">
        <v>3</v>
      </c>
      <c r="C12178" s="3" t="s">
        <v>91</v>
      </c>
      <c r="D12178" s="4">
        <v>252122.32113534797</v>
      </c>
      <c r="E12178" t="str">
        <f t="shared" si="380"/>
        <v>Apr</v>
      </c>
      <c r="F12178" t="str">
        <f t="shared" si="381"/>
        <v>2018</v>
      </c>
    </row>
    <row r="12179" spans="1:6" x14ac:dyDescent="0.25">
      <c r="A12179" s="5" t="s">
        <v>389</v>
      </c>
      <c r="B12179" s="3" t="s">
        <v>3</v>
      </c>
      <c r="C12179" s="3" t="s">
        <v>92</v>
      </c>
      <c r="D12179" s="4">
        <v>246978.12529188511</v>
      </c>
      <c r="E12179" t="str">
        <f t="shared" si="380"/>
        <v>May</v>
      </c>
      <c r="F12179" t="str">
        <f t="shared" si="381"/>
        <v>2018</v>
      </c>
    </row>
    <row r="12180" spans="1:6" x14ac:dyDescent="0.25">
      <c r="A12180" s="5" t="s">
        <v>389</v>
      </c>
      <c r="B12180" s="3" t="s">
        <v>3</v>
      </c>
      <c r="C12180" s="3" t="s">
        <v>93</v>
      </c>
      <c r="D12180" s="4">
        <v>241624.58248063453</v>
      </c>
      <c r="E12180" t="str">
        <f t="shared" si="380"/>
        <v>Jun</v>
      </c>
      <c r="F12180" t="str">
        <f t="shared" si="381"/>
        <v>2018</v>
      </c>
    </row>
    <row r="12181" spans="1:6" x14ac:dyDescent="0.25">
      <c r="A12181" s="5" t="s">
        <v>389</v>
      </c>
      <c r="B12181" s="3" t="s">
        <v>3</v>
      </c>
      <c r="C12181" s="3" t="s">
        <v>94</v>
      </c>
      <c r="D12181" s="4">
        <v>235086.91657491538</v>
      </c>
      <c r="E12181" t="str">
        <f t="shared" si="380"/>
        <v>Jul</v>
      </c>
      <c r="F12181" t="str">
        <f t="shared" si="381"/>
        <v>2018</v>
      </c>
    </row>
    <row r="12182" spans="1:6" x14ac:dyDescent="0.25">
      <c r="A12182" s="5" t="s">
        <v>389</v>
      </c>
      <c r="B12182" s="3" t="s">
        <v>3</v>
      </c>
      <c r="C12182" s="3" t="s">
        <v>95</v>
      </c>
      <c r="D12182" s="4">
        <v>230285.54501615308</v>
      </c>
      <c r="E12182" t="str">
        <f t="shared" si="380"/>
        <v>Aug</v>
      </c>
      <c r="F12182" t="str">
        <f t="shared" si="381"/>
        <v>2018</v>
      </c>
    </row>
    <row r="12183" spans="1:6" x14ac:dyDescent="0.25">
      <c r="A12183" s="5" t="s">
        <v>389</v>
      </c>
      <c r="B12183" s="3" t="s">
        <v>3</v>
      </c>
      <c r="C12183" s="3" t="s">
        <v>96</v>
      </c>
      <c r="D12183" s="4">
        <v>224341.84293898672</v>
      </c>
      <c r="E12183" t="str">
        <f t="shared" si="380"/>
        <v>Sep</v>
      </c>
      <c r="F12183" t="str">
        <f t="shared" si="381"/>
        <v>2018</v>
      </c>
    </row>
    <row r="12184" spans="1:6" x14ac:dyDescent="0.25">
      <c r="A12184" s="5" t="s">
        <v>389</v>
      </c>
      <c r="B12184" s="3" t="s">
        <v>3</v>
      </c>
      <c r="C12184" s="3" t="s">
        <v>97</v>
      </c>
      <c r="D12184" s="4">
        <v>218941.16861195953</v>
      </c>
      <c r="E12184" t="str">
        <f t="shared" si="380"/>
        <v>Oct</v>
      </c>
      <c r="F12184" t="str">
        <f t="shared" si="381"/>
        <v>2018</v>
      </c>
    </row>
    <row r="12185" spans="1:6" x14ac:dyDescent="0.25">
      <c r="A12185" s="5" t="s">
        <v>389</v>
      </c>
      <c r="B12185" s="3" t="s">
        <v>3</v>
      </c>
      <c r="C12185" s="3" t="s">
        <v>98</v>
      </c>
      <c r="D12185" s="4">
        <v>214535.91151992799</v>
      </c>
      <c r="E12185" t="str">
        <f t="shared" si="380"/>
        <v>Nov</v>
      </c>
      <c r="F12185" t="str">
        <f t="shared" si="381"/>
        <v>2018</v>
      </c>
    </row>
    <row r="12186" spans="1:6" x14ac:dyDescent="0.25">
      <c r="A12186" s="5" t="s">
        <v>389</v>
      </c>
      <c r="B12186" s="3" t="s">
        <v>3</v>
      </c>
      <c r="C12186" s="3" t="s">
        <v>99</v>
      </c>
      <c r="D12186" s="4">
        <v>224109.27806156629</v>
      </c>
      <c r="E12186" t="str">
        <f t="shared" si="380"/>
        <v>Dec</v>
      </c>
      <c r="F12186" t="str">
        <f t="shared" si="381"/>
        <v>2018</v>
      </c>
    </row>
    <row r="12187" spans="1:6" x14ac:dyDescent="0.25">
      <c r="A12187" s="5" t="s">
        <v>389</v>
      </c>
      <c r="B12187" s="3" t="s">
        <v>3</v>
      </c>
      <c r="C12187" s="3" t="s">
        <v>100</v>
      </c>
      <c r="D12187" s="4">
        <v>205431.29895496496</v>
      </c>
      <c r="E12187" t="str">
        <f t="shared" si="380"/>
        <v>Jan</v>
      </c>
      <c r="F12187" t="str">
        <f t="shared" si="381"/>
        <v>2019</v>
      </c>
    </row>
    <row r="12188" spans="1:6" x14ac:dyDescent="0.25">
      <c r="A12188" s="5" t="s">
        <v>389</v>
      </c>
      <c r="B12188" s="3" t="s">
        <v>3</v>
      </c>
      <c r="C12188" s="3" t="s">
        <v>101</v>
      </c>
      <c r="D12188" s="4">
        <v>200327.18316314623</v>
      </c>
      <c r="E12188" t="str">
        <f t="shared" si="380"/>
        <v>Feb</v>
      </c>
      <c r="F12188" t="str">
        <f t="shared" si="381"/>
        <v>2019</v>
      </c>
    </row>
    <row r="12189" spans="1:6" x14ac:dyDescent="0.25">
      <c r="A12189" s="5" t="s">
        <v>389</v>
      </c>
      <c r="B12189" s="3" t="s">
        <v>3</v>
      </c>
      <c r="C12189" s="3" t="s">
        <v>102</v>
      </c>
      <c r="D12189" s="4">
        <v>196356.2812722922</v>
      </c>
      <c r="E12189" t="str">
        <f t="shared" si="380"/>
        <v>Mar</v>
      </c>
      <c r="F12189" t="str">
        <f t="shared" si="381"/>
        <v>2019</v>
      </c>
    </row>
    <row r="12190" spans="1:6" x14ac:dyDescent="0.25">
      <c r="A12190" s="5" t="s">
        <v>389</v>
      </c>
      <c r="B12190" s="3" t="s">
        <v>3</v>
      </c>
      <c r="C12190" s="3" t="s">
        <v>103</v>
      </c>
      <c r="D12190" s="4">
        <v>191960.33214766328</v>
      </c>
      <c r="E12190" t="str">
        <f t="shared" si="380"/>
        <v>Apr</v>
      </c>
      <c r="F12190" t="str">
        <f t="shared" si="381"/>
        <v>2019</v>
      </c>
    </row>
    <row r="12191" spans="1:6" x14ac:dyDescent="0.25">
      <c r="A12191" s="5" t="s">
        <v>389</v>
      </c>
      <c r="B12191" s="3" t="s">
        <v>3</v>
      </c>
      <c r="C12191" s="3" t="s">
        <v>104</v>
      </c>
      <c r="D12191" s="4">
        <v>188514.15553726128</v>
      </c>
      <c r="E12191" t="str">
        <f t="shared" si="380"/>
        <v>May</v>
      </c>
      <c r="F12191" t="str">
        <f t="shared" si="381"/>
        <v>2019</v>
      </c>
    </row>
    <row r="12192" spans="1:6" x14ac:dyDescent="0.25">
      <c r="A12192" s="5" t="s">
        <v>389</v>
      </c>
      <c r="B12192" s="3" t="s">
        <v>3</v>
      </c>
      <c r="C12192" s="3" t="s">
        <v>105</v>
      </c>
      <c r="D12192" s="4">
        <v>184879.43701624268</v>
      </c>
      <c r="E12192" t="str">
        <f t="shared" si="380"/>
        <v>Jun</v>
      </c>
      <c r="F12192" t="str">
        <f t="shared" si="381"/>
        <v>2019</v>
      </c>
    </row>
    <row r="12193" spans="1:6" x14ac:dyDescent="0.25">
      <c r="A12193" s="5" t="s">
        <v>389</v>
      </c>
      <c r="B12193" s="3" t="s">
        <v>3</v>
      </c>
      <c r="C12193" s="3" t="s">
        <v>106</v>
      </c>
      <c r="D12193" s="4">
        <v>180275.69685368915</v>
      </c>
      <c r="E12193" t="str">
        <f t="shared" si="380"/>
        <v>Jul</v>
      </c>
      <c r="F12193" t="str">
        <f t="shared" si="381"/>
        <v>2019</v>
      </c>
    </row>
    <row r="12194" spans="1:6" x14ac:dyDescent="0.25">
      <c r="A12194" s="5" t="s">
        <v>389</v>
      </c>
      <c r="B12194" s="3" t="s">
        <v>3</v>
      </c>
      <c r="C12194" s="3" t="s">
        <v>107</v>
      </c>
      <c r="D12194" s="4">
        <v>176970.86100701138</v>
      </c>
      <c r="E12194" t="str">
        <f t="shared" si="380"/>
        <v>Aug</v>
      </c>
      <c r="F12194" t="str">
        <f t="shared" si="381"/>
        <v>2019</v>
      </c>
    </row>
    <row r="12195" spans="1:6" x14ac:dyDescent="0.25">
      <c r="A12195" s="5" t="s">
        <v>389</v>
      </c>
      <c r="B12195" s="3" t="s">
        <v>3</v>
      </c>
      <c r="C12195" s="3" t="s">
        <v>108</v>
      </c>
      <c r="D12195" s="4">
        <v>172803.67576154476</v>
      </c>
      <c r="E12195" t="str">
        <f t="shared" si="380"/>
        <v>Sep</v>
      </c>
      <c r="F12195" t="str">
        <f t="shared" si="381"/>
        <v>2019</v>
      </c>
    </row>
    <row r="12196" spans="1:6" x14ac:dyDescent="0.25">
      <c r="A12196" s="5" t="s">
        <v>389</v>
      </c>
      <c r="B12196" s="3" t="s">
        <v>3</v>
      </c>
      <c r="C12196" s="3" t="s">
        <v>109</v>
      </c>
      <c r="D12196" s="4">
        <v>169053.13786456929</v>
      </c>
      <c r="E12196" t="str">
        <f t="shared" si="380"/>
        <v>Oct</v>
      </c>
      <c r="F12196" t="str">
        <f t="shared" si="381"/>
        <v>2019</v>
      </c>
    </row>
    <row r="12197" spans="1:6" x14ac:dyDescent="0.25">
      <c r="A12197" s="5" t="s">
        <v>389</v>
      </c>
      <c r="B12197" s="3" t="s">
        <v>3</v>
      </c>
      <c r="C12197" s="3" t="s">
        <v>110</v>
      </c>
      <c r="D12197" s="4">
        <v>166082.49017188305</v>
      </c>
      <c r="E12197" t="str">
        <f t="shared" si="380"/>
        <v>Nov</v>
      </c>
      <c r="F12197" t="str">
        <f t="shared" si="381"/>
        <v>2019</v>
      </c>
    </row>
    <row r="12198" spans="1:6" x14ac:dyDescent="0.25">
      <c r="A12198" s="5" t="s">
        <v>389</v>
      </c>
      <c r="B12198" s="3" t="s">
        <v>3</v>
      </c>
      <c r="C12198" s="3" t="s">
        <v>111</v>
      </c>
      <c r="D12198" s="4">
        <v>174520.90192284915</v>
      </c>
      <c r="E12198" t="str">
        <f t="shared" si="380"/>
        <v>Dec</v>
      </c>
      <c r="F12198" t="str">
        <f t="shared" si="381"/>
        <v>2019</v>
      </c>
    </row>
    <row r="12199" spans="1:6" x14ac:dyDescent="0.25">
      <c r="A12199" s="5" t="s">
        <v>389</v>
      </c>
      <c r="B12199" s="3" t="s">
        <v>3</v>
      </c>
      <c r="C12199" s="3" t="s">
        <v>112</v>
      </c>
      <c r="D12199" s="4">
        <v>159251.22102737869</v>
      </c>
      <c r="E12199" t="str">
        <f t="shared" si="380"/>
        <v>Jan</v>
      </c>
      <c r="F12199" t="str">
        <f t="shared" si="381"/>
        <v>2020</v>
      </c>
    </row>
    <row r="12200" spans="1:6" x14ac:dyDescent="0.25">
      <c r="A12200" s="5" t="s">
        <v>389</v>
      </c>
      <c r="B12200" s="3" t="s">
        <v>3</v>
      </c>
      <c r="C12200" s="3" t="s">
        <v>113</v>
      </c>
      <c r="D12200" s="4">
        <v>155831.81870629464</v>
      </c>
      <c r="E12200" t="str">
        <f t="shared" si="380"/>
        <v>Feb</v>
      </c>
      <c r="F12200" t="str">
        <f t="shared" si="381"/>
        <v>2020</v>
      </c>
    </row>
    <row r="12201" spans="1:6" x14ac:dyDescent="0.25">
      <c r="A12201" s="5" t="s">
        <v>389</v>
      </c>
      <c r="B12201" s="3" t="s">
        <v>3</v>
      </c>
      <c r="C12201" s="3" t="s">
        <v>114</v>
      </c>
      <c r="D12201" s="4">
        <v>153074.62287936735</v>
      </c>
      <c r="E12201" t="str">
        <f t="shared" si="380"/>
        <v>Mar</v>
      </c>
      <c r="F12201" t="str">
        <f t="shared" si="381"/>
        <v>2020</v>
      </c>
    </row>
    <row r="12202" spans="1:6" x14ac:dyDescent="0.25">
      <c r="A12202" s="5" t="s">
        <v>389</v>
      </c>
      <c r="B12202" s="3" t="s">
        <v>3</v>
      </c>
      <c r="C12202" s="3" t="s">
        <v>115</v>
      </c>
      <c r="D12202" s="4">
        <v>150099.96345135206</v>
      </c>
      <c r="E12202" t="str">
        <f t="shared" si="380"/>
        <v>Apr</v>
      </c>
      <c r="F12202" t="str">
        <f t="shared" si="381"/>
        <v>2020</v>
      </c>
    </row>
    <row r="12203" spans="1:6" x14ac:dyDescent="0.25">
      <c r="A12203" s="5" t="s">
        <v>389</v>
      </c>
      <c r="B12203" s="3" t="s">
        <v>3</v>
      </c>
      <c r="C12203" s="3" t="s">
        <v>116</v>
      </c>
      <c r="D12203" s="4">
        <v>147627.61232303694</v>
      </c>
      <c r="E12203" t="str">
        <f t="shared" si="380"/>
        <v>May</v>
      </c>
      <c r="F12203" t="str">
        <f t="shared" si="381"/>
        <v>2020</v>
      </c>
    </row>
    <row r="12204" spans="1:6" x14ac:dyDescent="0.25">
      <c r="A12204" s="5" t="s">
        <v>389</v>
      </c>
      <c r="B12204" s="3" t="s">
        <v>3</v>
      </c>
      <c r="C12204" s="3" t="s">
        <v>117</v>
      </c>
      <c r="D12204" s="4">
        <v>145088.89219314716</v>
      </c>
      <c r="E12204" t="str">
        <f t="shared" si="380"/>
        <v>Jun</v>
      </c>
      <c r="F12204" t="str">
        <f t="shared" si="381"/>
        <v>2020</v>
      </c>
    </row>
    <row r="12205" spans="1:6" x14ac:dyDescent="0.25">
      <c r="A12205" s="5" t="s">
        <v>389</v>
      </c>
      <c r="B12205" s="3" t="s">
        <v>3</v>
      </c>
      <c r="C12205" s="3" t="s">
        <v>118</v>
      </c>
      <c r="D12205" s="4">
        <v>142093.29616331161</v>
      </c>
      <c r="E12205" t="str">
        <f t="shared" si="380"/>
        <v>Jul</v>
      </c>
      <c r="F12205" t="str">
        <f t="shared" si="381"/>
        <v>2020</v>
      </c>
    </row>
    <row r="12206" spans="1:6" x14ac:dyDescent="0.25">
      <c r="A12206" s="5" t="s">
        <v>389</v>
      </c>
      <c r="B12206" s="3" t="s">
        <v>3</v>
      </c>
      <c r="C12206" s="3" t="s">
        <v>119</v>
      </c>
      <c r="D12206" s="4">
        <v>139512.91817443125</v>
      </c>
      <c r="E12206" t="str">
        <f t="shared" si="380"/>
        <v>Aug</v>
      </c>
      <c r="F12206" t="str">
        <f t="shared" si="381"/>
        <v>2020</v>
      </c>
    </row>
    <row r="12207" spans="1:6" x14ac:dyDescent="0.25">
      <c r="A12207" s="5" t="s">
        <v>389</v>
      </c>
      <c r="B12207" s="3" t="s">
        <v>3</v>
      </c>
      <c r="C12207" s="3" t="s">
        <v>120</v>
      </c>
      <c r="D12207" s="4">
        <v>136786.43813357165</v>
      </c>
      <c r="E12207" t="str">
        <f t="shared" si="380"/>
        <v>Sep</v>
      </c>
      <c r="F12207" t="str">
        <f t="shared" si="381"/>
        <v>2020</v>
      </c>
    </row>
    <row r="12208" spans="1:6" x14ac:dyDescent="0.25">
      <c r="A12208" s="5" t="s">
        <v>389</v>
      </c>
      <c r="B12208" s="3" t="s">
        <v>3</v>
      </c>
      <c r="C12208" s="3" t="s">
        <v>121</v>
      </c>
      <c r="D12208" s="4">
        <v>133496.7686747853</v>
      </c>
      <c r="E12208" t="str">
        <f t="shared" si="380"/>
        <v>Oct</v>
      </c>
      <c r="F12208" t="str">
        <f t="shared" si="381"/>
        <v>2020</v>
      </c>
    </row>
    <row r="12209" spans="1:6" x14ac:dyDescent="0.25">
      <c r="A12209" s="5" t="s">
        <v>389</v>
      </c>
      <c r="B12209" s="3" t="s">
        <v>3</v>
      </c>
      <c r="C12209" s="3" t="s">
        <v>122</v>
      </c>
      <c r="D12209" s="4">
        <v>132216.76801599888</v>
      </c>
      <c r="E12209" t="str">
        <f t="shared" si="380"/>
        <v>Nov</v>
      </c>
      <c r="F12209" t="str">
        <f t="shared" si="381"/>
        <v>2020</v>
      </c>
    </row>
    <row r="12210" spans="1:6" x14ac:dyDescent="0.25">
      <c r="A12210" s="5" t="s">
        <v>389</v>
      </c>
      <c r="B12210" s="3" t="s">
        <v>3</v>
      </c>
      <c r="C12210" s="3" t="s">
        <v>123</v>
      </c>
      <c r="D12210" s="4">
        <v>138893.96461793111</v>
      </c>
      <c r="E12210" t="str">
        <f t="shared" si="380"/>
        <v>Dec</v>
      </c>
      <c r="F12210" t="str">
        <f t="shared" si="381"/>
        <v>2020</v>
      </c>
    </row>
    <row r="12211" spans="1:6" x14ac:dyDescent="0.25">
      <c r="A12211" s="5" t="s">
        <v>389</v>
      </c>
      <c r="B12211" s="3" t="s">
        <v>3</v>
      </c>
      <c r="C12211" s="3" t="s">
        <v>124</v>
      </c>
      <c r="D12211" s="4">
        <v>124930.26843905912</v>
      </c>
      <c r="E12211" t="str">
        <f t="shared" si="380"/>
        <v>Jan</v>
      </c>
      <c r="F12211" t="str">
        <f t="shared" si="381"/>
        <v>2021</v>
      </c>
    </row>
    <row r="12212" spans="1:6" x14ac:dyDescent="0.25">
      <c r="A12212" s="5" t="s">
        <v>389</v>
      </c>
      <c r="B12212" s="3" t="s">
        <v>3</v>
      </c>
      <c r="C12212" s="3" t="s">
        <v>125</v>
      </c>
      <c r="D12212" s="4">
        <v>122308.3097033924</v>
      </c>
      <c r="E12212" t="str">
        <f t="shared" si="380"/>
        <v>Feb</v>
      </c>
      <c r="F12212" t="str">
        <f t="shared" si="381"/>
        <v>2021</v>
      </c>
    </row>
    <row r="12213" spans="1:6" x14ac:dyDescent="0.25">
      <c r="A12213" s="5" t="s">
        <v>389</v>
      </c>
      <c r="B12213" s="3" t="s">
        <v>3</v>
      </c>
      <c r="C12213" s="3" t="s">
        <v>126</v>
      </c>
      <c r="D12213" s="4">
        <v>120901.37450695192</v>
      </c>
      <c r="E12213" t="str">
        <f t="shared" si="380"/>
        <v>Mar</v>
      </c>
      <c r="F12213" t="str">
        <f t="shared" si="381"/>
        <v>2021</v>
      </c>
    </row>
    <row r="12214" spans="1:6" x14ac:dyDescent="0.25">
      <c r="A12214" s="5" t="s">
        <v>389</v>
      </c>
      <c r="B12214" s="3" t="s">
        <v>3</v>
      </c>
      <c r="C12214" s="3" t="s">
        <v>127</v>
      </c>
      <c r="D12214" s="4">
        <v>119540.48223463383</v>
      </c>
      <c r="E12214" t="str">
        <f t="shared" si="380"/>
        <v>Apr</v>
      </c>
      <c r="F12214" t="str">
        <f t="shared" si="381"/>
        <v>2021</v>
      </c>
    </row>
    <row r="12215" spans="1:6" x14ac:dyDescent="0.25">
      <c r="A12215" s="5" t="s">
        <v>389</v>
      </c>
      <c r="B12215" s="3" t="s">
        <v>3</v>
      </c>
      <c r="C12215" s="3" t="s">
        <v>128</v>
      </c>
      <c r="D12215" s="4">
        <v>118224.49976049035</v>
      </c>
      <c r="E12215" t="str">
        <f t="shared" si="380"/>
        <v>May</v>
      </c>
      <c r="F12215" t="str">
        <f t="shared" si="381"/>
        <v>2021</v>
      </c>
    </row>
    <row r="12216" spans="1:6" x14ac:dyDescent="0.25">
      <c r="A12216" s="5" t="s">
        <v>389</v>
      </c>
      <c r="B12216" s="3" t="s">
        <v>3</v>
      </c>
      <c r="C12216" s="3" t="s">
        <v>129</v>
      </c>
      <c r="D12216" s="4">
        <v>116952.35762928853</v>
      </c>
      <c r="E12216" t="str">
        <f t="shared" si="380"/>
        <v>Jun</v>
      </c>
      <c r="F12216" t="str">
        <f t="shared" si="381"/>
        <v>2021</v>
      </c>
    </row>
    <row r="12217" spans="1:6" x14ac:dyDescent="0.25">
      <c r="A12217" s="5" t="s">
        <v>389</v>
      </c>
      <c r="B12217" s="3" t="s">
        <v>3</v>
      </c>
      <c r="C12217" s="3" t="s">
        <v>130</v>
      </c>
      <c r="D12217" s="4">
        <v>115722.98026204525</v>
      </c>
      <c r="E12217" t="str">
        <f t="shared" si="380"/>
        <v>Jul</v>
      </c>
      <c r="F12217" t="str">
        <f t="shared" si="381"/>
        <v>2021</v>
      </c>
    </row>
    <row r="12218" spans="1:6" x14ac:dyDescent="0.25">
      <c r="A12218" s="5" t="s">
        <v>389</v>
      </c>
      <c r="B12218" s="3" t="s">
        <v>3</v>
      </c>
      <c r="C12218" s="3" t="s">
        <v>131</v>
      </c>
      <c r="D12218" s="4">
        <v>114130.70832703926</v>
      </c>
      <c r="E12218" t="str">
        <f t="shared" si="380"/>
        <v>Aug</v>
      </c>
      <c r="F12218" t="str">
        <f t="shared" si="381"/>
        <v>2021</v>
      </c>
    </row>
    <row r="12219" spans="1:6" x14ac:dyDescent="0.25">
      <c r="A12219" s="5" t="s">
        <v>389</v>
      </c>
      <c r="B12219" s="3" t="s">
        <v>3</v>
      </c>
      <c r="C12219" s="3" t="s">
        <v>132</v>
      </c>
      <c r="D12219" s="4">
        <v>112976.91003354584</v>
      </c>
      <c r="E12219" t="str">
        <f t="shared" ref="E12219:E12282" si="382">MID(C12219,1,3)</f>
        <v>Sep</v>
      </c>
      <c r="F12219" t="str">
        <f t="shared" ref="F12219:F12282" si="383">MID(C12219,5,4)</f>
        <v>2021</v>
      </c>
    </row>
    <row r="12220" spans="1:6" x14ac:dyDescent="0.25">
      <c r="A12220" s="5" t="s">
        <v>389</v>
      </c>
      <c r="B12220" s="3" t="s">
        <v>3</v>
      </c>
      <c r="C12220" s="3" t="s">
        <v>133</v>
      </c>
      <c r="D12220" s="4">
        <v>111863.11215998554</v>
      </c>
      <c r="E12220" t="str">
        <f t="shared" si="382"/>
        <v>Oct</v>
      </c>
      <c r="F12220" t="str">
        <f t="shared" si="383"/>
        <v>2021</v>
      </c>
    </row>
    <row r="12221" spans="1:6" x14ac:dyDescent="0.25">
      <c r="A12221" s="5" t="s">
        <v>389</v>
      </c>
      <c r="B12221" s="3" t="s">
        <v>3</v>
      </c>
      <c r="C12221" s="3" t="s">
        <v>134</v>
      </c>
      <c r="D12221" s="4">
        <v>110788.13380912707</v>
      </c>
      <c r="E12221" t="str">
        <f t="shared" si="382"/>
        <v>Nov</v>
      </c>
      <c r="F12221" t="str">
        <f t="shared" si="383"/>
        <v>2021</v>
      </c>
    </row>
    <row r="12222" spans="1:6" x14ac:dyDescent="0.25">
      <c r="A12222" s="5" t="s">
        <v>389</v>
      </c>
      <c r="B12222" s="3" t="s">
        <v>3</v>
      </c>
      <c r="C12222" s="3" t="s">
        <v>135</v>
      </c>
      <c r="D12222" s="4">
        <v>115944.2496378169</v>
      </c>
      <c r="E12222" t="str">
        <f t="shared" si="382"/>
        <v>Dec</v>
      </c>
      <c r="F12222" t="str">
        <f t="shared" si="383"/>
        <v>2021</v>
      </c>
    </row>
    <row r="12223" spans="1:6" x14ac:dyDescent="0.25">
      <c r="A12223" s="5" t="s">
        <v>389</v>
      </c>
      <c r="B12223" s="3" t="s">
        <v>3</v>
      </c>
      <c r="C12223" s="3" t="s">
        <v>136</v>
      </c>
      <c r="D12223" s="4">
        <v>108926.7142063713</v>
      </c>
      <c r="E12223" t="str">
        <f t="shared" si="382"/>
        <v>Jan</v>
      </c>
      <c r="F12223" t="str">
        <f t="shared" si="383"/>
        <v>2022</v>
      </c>
    </row>
    <row r="12224" spans="1:6" x14ac:dyDescent="0.25">
      <c r="A12224" s="5" t="s">
        <v>389</v>
      </c>
      <c r="B12224" s="3" t="s">
        <v>3</v>
      </c>
      <c r="C12224" s="3" t="s">
        <v>137</v>
      </c>
      <c r="D12224" s="4">
        <v>107900.10948294925</v>
      </c>
      <c r="E12224" t="str">
        <f t="shared" si="382"/>
        <v>Feb</v>
      </c>
      <c r="F12224" t="str">
        <f t="shared" si="383"/>
        <v>2022</v>
      </c>
    </row>
    <row r="12225" spans="1:6" x14ac:dyDescent="0.25">
      <c r="A12225" s="5" t="s">
        <v>389</v>
      </c>
      <c r="B12225" s="3" t="s">
        <v>3</v>
      </c>
      <c r="C12225" s="3" t="s">
        <v>138</v>
      </c>
      <c r="D12225" s="4">
        <v>100686.71449204879</v>
      </c>
      <c r="E12225" t="str">
        <f t="shared" si="382"/>
        <v>Mar</v>
      </c>
      <c r="F12225" t="str">
        <f t="shared" si="383"/>
        <v>2022</v>
      </c>
    </row>
    <row r="12226" spans="1:6" x14ac:dyDescent="0.25">
      <c r="A12226" s="5" t="s">
        <v>389</v>
      </c>
      <c r="B12226" s="3" t="s">
        <v>3</v>
      </c>
      <c r="C12226" s="3" t="s">
        <v>139</v>
      </c>
      <c r="D12226" s="4">
        <v>100682.31696746551</v>
      </c>
      <c r="E12226" t="str">
        <f t="shared" si="382"/>
        <v>Apr</v>
      </c>
      <c r="F12226" t="str">
        <f t="shared" si="383"/>
        <v>2022</v>
      </c>
    </row>
    <row r="12227" spans="1:6" x14ac:dyDescent="0.25">
      <c r="A12227" s="5" t="s">
        <v>389</v>
      </c>
      <c r="B12227" s="3" t="s">
        <v>3</v>
      </c>
      <c r="C12227" s="3" t="s">
        <v>140</v>
      </c>
      <c r="D12227" s="4">
        <v>99306.095706398861</v>
      </c>
      <c r="E12227" t="str">
        <f t="shared" si="382"/>
        <v>May</v>
      </c>
      <c r="F12227" t="str">
        <f t="shared" si="383"/>
        <v>2022</v>
      </c>
    </row>
    <row r="12228" spans="1:6" x14ac:dyDescent="0.25">
      <c r="A12228" s="5" t="s">
        <v>389</v>
      </c>
      <c r="B12228" s="3" t="s">
        <v>3</v>
      </c>
      <c r="C12228" s="3" t="s">
        <v>141</v>
      </c>
      <c r="D12228" s="4">
        <v>97401.477680679338</v>
      </c>
      <c r="E12228" t="str">
        <f t="shared" si="382"/>
        <v>Jun</v>
      </c>
      <c r="F12228" t="str">
        <f t="shared" si="383"/>
        <v>2022</v>
      </c>
    </row>
    <row r="12229" spans="1:6" x14ac:dyDescent="0.25">
      <c r="A12229" s="5" t="s">
        <v>389</v>
      </c>
      <c r="B12229" s="3" t="s">
        <v>3</v>
      </c>
      <c r="C12229" s="3" t="s">
        <v>142</v>
      </c>
      <c r="D12229" s="4">
        <v>97183.745496748903</v>
      </c>
      <c r="E12229" t="str">
        <f t="shared" si="382"/>
        <v>Jul</v>
      </c>
      <c r="F12229" t="str">
        <f t="shared" si="383"/>
        <v>2022</v>
      </c>
    </row>
    <row r="12230" spans="1:6" x14ac:dyDescent="0.25">
      <c r="A12230" s="5" t="s">
        <v>389</v>
      </c>
      <c r="B12230" s="3" t="s">
        <v>3</v>
      </c>
      <c r="C12230" s="3" t="s">
        <v>143</v>
      </c>
      <c r="D12230" s="4">
        <v>96193.756115519936</v>
      </c>
      <c r="E12230" t="str">
        <f t="shared" si="382"/>
        <v>Aug</v>
      </c>
      <c r="F12230" t="str">
        <f t="shared" si="383"/>
        <v>2022</v>
      </c>
    </row>
    <row r="12231" spans="1:6" x14ac:dyDescent="0.25">
      <c r="A12231" s="5" t="s">
        <v>389</v>
      </c>
      <c r="B12231" s="3" t="s">
        <v>3</v>
      </c>
      <c r="C12231" s="3" t="s">
        <v>144</v>
      </c>
      <c r="D12231" s="4">
        <v>40811.964376120537</v>
      </c>
      <c r="E12231" t="str">
        <f t="shared" si="382"/>
        <v>Sep</v>
      </c>
      <c r="F12231" t="str">
        <f t="shared" si="383"/>
        <v>2022</v>
      </c>
    </row>
    <row r="12232" spans="1:6" x14ac:dyDescent="0.25">
      <c r="A12232" s="5" t="s">
        <v>389</v>
      </c>
      <c r="B12232" s="3" t="s">
        <v>3</v>
      </c>
      <c r="C12232" s="3" t="s">
        <v>145</v>
      </c>
      <c r="D12232" s="4">
        <v>38142.899616678587</v>
      </c>
      <c r="E12232" t="str">
        <f t="shared" si="382"/>
        <v>Oct</v>
      </c>
      <c r="F12232" t="str">
        <f t="shared" si="383"/>
        <v>2022</v>
      </c>
    </row>
    <row r="12233" spans="1:6" x14ac:dyDescent="0.25">
      <c r="A12233" s="5" t="s">
        <v>389</v>
      </c>
      <c r="B12233" s="3" t="s">
        <v>3</v>
      </c>
      <c r="C12233" s="3" t="s">
        <v>146</v>
      </c>
      <c r="D12233" s="4">
        <v>37968.690181881066</v>
      </c>
      <c r="E12233" t="str">
        <f t="shared" si="382"/>
        <v>Nov</v>
      </c>
      <c r="F12233" t="str">
        <f t="shared" si="383"/>
        <v>2022</v>
      </c>
    </row>
    <row r="12234" spans="1:6" x14ac:dyDescent="0.25">
      <c r="A12234" s="5" t="s">
        <v>389</v>
      </c>
      <c r="B12234" s="3" t="s">
        <v>3</v>
      </c>
      <c r="C12234" s="3" t="s">
        <v>147</v>
      </c>
      <c r="D12234" s="4">
        <v>41481.217992119433</v>
      </c>
      <c r="E12234" t="str">
        <f t="shared" si="382"/>
        <v>Dec</v>
      </c>
      <c r="F12234" t="str">
        <f t="shared" si="383"/>
        <v>2022</v>
      </c>
    </row>
    <row r="12235" spans="1:6" x14ac:dyDescent="0.25">
      <c r="A12235" s="5" t="s">
        <v>389</v>
      </c>
      <c r="B12235" s="3" t="s">
        <v>3</v>
      </c>
      <c r="C12235" s="3" t="s">
        <v>148</v>
      </c>
      <c r="D12235" s="4">
        <v>37744.044710465787</v>
      </c>
      <c r="E12235" t="str">
        <f t="shared" si="382"/>
        <v>Jan</v>
      </c>
      <c r="F12235" t="str">
        <f t="shared" si="383"/>
        <v>2023</v>
      </c>
    </row>
    <row r="12236" spans="1:6" x14ac:dyDescent="0.25">
      <c r="A12236" s="5" t="s">
        <v>389</v>
      </c>
      <c r="B12236" s="3" t="s">
        <v>3</v>
      </c>
      <c r="C12236" s="3" t="s">
        <v>149</v>
      </c>
      <c r="D12236" s="4">
        <v>37547.005319365453</v>
      </c>
      <c r="E12236" t="str">
        <f t="shared" si="382"/>
        <v>Feb</v>
      </c>
      <c r="F12236" t="str">
        <f t="shared" si="383"/>
        <v>2023</v>
      </c>
    </row>
    <row r="12237" spans="1:6" x14ac:dyDescent="0.25">
      <c r="A12237" s="5" t="s">
        <v>389</v>
      </c>
      <c r="B12237" s="3" t="s">
        <v>3</v>
      </c>
      <c r="C12237" s="3" t="s">
        <v>150</v>
      </c>
      <c r="D12237" s="4">
        <v>37397.21566295065</v>
      </c>
      <c r="E12237" t="str">
        <f t="shared" si="382"/>
        <v>Mar</v>
      </c>
      <c r="F12237" t="str">
        <f t="shared" si="383"/>
        <v>2023</v>
      </c>
    </row>
    <row r="12238" spans="1:6" x14ac:dyDescent="0.25">
      <c r="A12238" s="5" t="s">
        <v>389</v>
      </c>
      <c r="B12238" s="3" t="s">
        <v>3</v>
      </c>
      <c r="C12238" s="3" t="s">
        <v>151</v>
      </c>
      <c r="D12238" s="4">
        <v>37253.182016188417</v>
      </c>
      <c r="E12238" t="str">
        <f t="shared" si="382"/>
        <v>Apr</v>
      </c>
      <c r="F12238" t="str">
        <f t="shared" si="383"/>
        <v>2023</v>
      </c>
    </row>
    <row r="12239" spans="1:6" x14ac:dyDescent="0.25">
      <c r="A12239" s="5" t="s">
        <v>389</v>
      </c>
      <c r="B12239" s="3" t="s">
        <v>3</v>
      </c>
      <c r="C12239" s="3" t="s">
        <v>152</v>
      </c>
      <c r="D12239" s="4">
        <v>37115.128279655073</v>
      </c>
      <c r="E12239" t="str">
        <f t="shared" si="382"/>
        <v>May</v>
      </c>
      <c r="F12239" t="str">
        <f t="shared" si="383"/>
        <v>2023</v>
      </c>
    </row>
    <row r="12240" spans="1:6" x14ac:dyDescent="0.25">
      <c r="A12240" s="5" t="s">
        <v>389</v>
      </c>
      <c r="B12240" s="3" t="s">
        <v>3</v>
      </c>
      <c r="C12240" s="3" t="s">
        <v>153</v>
      </c>
      <c r="D12240" s="4">
        <v>36982.947633230528</v>
      </c>
      <c r="E12240" t="str">
        <f t="shared" si="382"/>
        <v>Jun</v>
      </c>
      <c r="F12240" t="str">
        <f t="shared" si="383"/>
        <v>2023</v>
      </c>
    </row>
    <row r="12241" spans="1:6" x14ac:dyDescent="0.25">
      <c r="A12241" s="5" t="s">
        <v>389</v>
      </c>
      <c r="B12241" s="3" t="s">
        <v>3</v>
      </c>
      <c r="C12241" s="3" t="s">
        <v>154</v>
      </c>
      <c r="D12241" s="4">
        <v>36856.391940023947</v>
      </c>
      <c r="E12241" t="str">
        <f t="shared" si="382"/>
        <v>Jul</v>
      </c>
      <c r="F12241" t="str">
        <f t="shared" si="383"/>
        <v>2023</v>
      </c>
    </row>
    <row r="12242" spans="1:6" x14ac:dyDescent="0.25">
      <c r="A12242" s="5" t="s">
        <v>389</v>
      </c>
      <c r="B12242" s="3" t="s">
        <v>3</v>
      </c>
      <c r="C12242" s="3" t="s">
        <v>155</v>
      </c>
      <c r="D12242" s="4">
        <v>36735.621430215455</v>
      </c>
      <c r="E12242" t="str">
        <f t="shared" si="382"/>
        <v>Aug</v>
      </c>
      <c r="F12242" t="str">
        <f t="shared" si="383"/>
        <v>2023</v>
      </c>
    </row>
    <row r="12243" spans="1:6" x14ac:dyDescent="0.25">
      <c r="A12243" s="5" t="s">
        <v>389</v>
      </c>
      <c r="B12243" s="3" t="s">
        <v>3</v>
      </c>
      <c r="C12243" s="3" t="s">
        <v>156</v>
      </c>
      <c r="D12243" s="4">
        <v>36620.603707154361</v>
      </c>
      <c r="E12243" t="str">
        <f t="shared" si="382"/>
        <v>Sep</v>
      </c>
      <c r="F12243" t="str">
        <f t="shared" si="383"/>
        <v>2023</v>
      </c>
    </row>
    <row r="12244" spans="1:6" x14ac:dyDescent="0.25">
      <c r="A12244" s="5" t="s">
        <v>389</v>
      </c>
      <c r="B12244" s="3" t="s">
        <v>3</v>
      </c>
      <c r="C12244" s="3" t="s">
        <v>157</v>
      </c>
      <c r="D12244" s="4">
        <v>36511.388273637829</v>
      </c>
      <c r="E12244" t="str">
        <f t="shared" si="382"/>
        <v>Oct</v>
      </c>
      <c r="F12244" t="str">
        <f t="shared" si="383"/>
        <v>2023</v>
      </c>
    </row>
    <row r="12245" spans="1:6" x14ac:dyDescent="0.25">
      <c r="A12245" s="5" t="s">
        <v>389</v>
      </c>
      <c r="B12245" s="3" t="s">
        <v>3</v>
      </c>
      <c r="C12245" s="3" t="s">
        <v>158</v>
      </c>
      <c r="D12245" s="4">
        <v>36408.000950338122</v>
      </c>
      <c r="E12245" t="str">
        <f t="shared" si="382"/>
        <v>Nov</v>
      </c>
      <c r="F12245" t="str">
        <f t="shared" si="383"/>
        <v>2023</v>
      </c>
    </row>
    <row r="12246" spans="1:6" x14ac:dyDescent="0.25">
      <c r="A12246" s="5" t="s">
        <v>389</v>
      </c>
      <c r="B12246" s="3" t="s">
        <v>3</v>
      </c>
      <c r="C12246" s="3" t="s">
        <v>159</v>
      </c>
      <c r="D12246" s="4">
        <v>38631.802892557047</v>
      </c>
      <c r="E12246" t="str">
        <f t="shared" si="382"/>
        <v>Dec</v>
      </c>
      <c r="F12246" t="str">
        <f t="shared" si="383"/>
        <v>2023</v>
      </c>
    </row>
    <row r="12247" spans="1:6" x14ac:dyDescent="0.25">
      <c r="A12247" s="5" t="s">
        <v>389</v>
      </c>
      <c r="B12247" s="3" t="s">
        <v>3</v>
      </c>
      <c r="C12247" s="3" t="s">
        <v>160</v>
      </c>
      <c r="D12247" s="4">
        <v>36285.789909467363</v>
      </c>
      <c r="E12247" t="str">
        <f t="shared" si="382"/>
        <v>Jan</v>
      </c>
      <c r="F12247" t="str">
        <f t="shared" si="383"/>
        <v>2024</v>
      </c>
    </row>
    <row r="12248" spans="1:6" x14ac:dyDescent="0.25">
      <c r="A12248" s="5" t="s">
        <v>389</v>
      </c>
      <c r="B12248" s="3" t="s">
        <v>3</v>
      </c>
      <c r="C12248" s="3" t="s">
        <v>161</v>
      </c>
      <c r="D12248" s="4">
        <v>36173.914999701934</v>
      </c>
      <c r="E12248" t="str">
        <f t="shared" si="382"/>
        <v>Feb</v>
      </c>
      <c r="F12248" t="str">
        <f t="shared" si="383"/>
        <v>2024</v>
      </c>
    </row>
    <row r="12249" spans="1:6" x14ac:dyDescent="0.25">
      <c r="A12249" s="5" t="s">
        <v>389</v>
      </c>
      <c r="B12249" s="3" t="s">
        <v>3</v>
      </c>
      <c r="C12249" s="3" t="s">
        <v>162</v>
      </c>
      <c r="D12249" s="4">
        <v>36094.686504484722</v>
      </c>
      <c r="E12249" t="str">
        <f t="shared" si="382"/>
        <v>Mar</v>
      </c>
      <c r="F12249" t="str">
        <f t="shared" si="383"/>
        <v>2024</v>
      </c>
    </row>
    <row r="12250" spans="1:6" x14ac:dyDescent="0.25">
      <c r="A12250" s="5" t="s">
        <v>389</v>
      </c>
      <c r="B12250" s="3" t="s">
        <v>3</v>
      </c>
      <c r="C12250" s="3" t="s">
        <v>163</v>
      </c>
      <c r="D12250" s="4">
        <v>36020.869793193655</v>
      </c>
      <c r="E12250" t="str">
        <f t="shared" si="382"/>
        <v>Apr</v>
      </c>
      <c r="F12250" t="str">
        <f t="shared" si="383"/>
        <v>2024</v>
      </c>
    </row>
    <row r="12251" spans="1:6" x14ac:dyDescent="0.25">
      <c r="A12251" s="5" t="s">
        <v>389</v>
      </c>
      <c r="B12251" s="3" t="s">
        <v>3</v>
      </c>
      <c r="C12251" s="3" t="s">
        <v>164</v>
      </c>
      <c r="D12251" s="4">
        <v>35947.942693966383</v>
      </c>
      <c r="E12251" t="str">
        <f t="shared" si="382"/>
        <v>May</v>
      </c>
      <c r="F12251" t="str">
        <f t="shared" si="383"/>
        <v>2024</v>
      </c>
    </row>
    <row r="12252" spans="1:6" x14ac:dyDescent="0.25">
      <c r="A12252" s="5" t="s">
        <v>389</v>
      </c>
      <c r="B12252" s="3" t="s">
        <v>3</v>
      </c>
      <c r="C12252" s="3" t="s">
        <v>165</v>
      </c>
      <c r="D12252" s="4">
        <v>35885.148224285214</v>
      </c>
      <c r="E12252" t="str">
        <f t="shared" si="382"/>
        <v>Jun</v>
      </c>
      <c r="F12252" t="str">
        <f t="shared" si="383"/>
        <v>2024</v>
      </c>
    </row>
    <row r="12253" spans="1:6" x14ac:dyDescent="0.25">
      <c r="A12253" s="5" t="s">
        <v>389</v>
      </c>
      <c r="B12253" s="3" t="s">
        <v>3</v>
      </c>
      <c r="C12253" s="3" t="s">
        <v>166</v>
      </c>
      <c r="D12253" s="4">
        <v>35827.026328974091</v>
      </c>
      <c r="E12253" t="str">
        <f t="shared" si="382"/>
        <v>Jul</v>
      </c>
      <c r="F12253" t="str">
        <f t="shared" si="383"/>
        <v>2024</v>
      </c>
    </row>
    <row r="12254" spans="1:6" x14ac:dyDescent="0.25">
      <c r="A12254" s="5" t="s">
        <v>389</v>
      </c>
      <c r="B12254" s="3" t="s">
        <v>3</v>
      </c>
      <c r="C12254" s="3" t="s">
        <v>167</v>
      </c>
      <c r="D12254" s="4">
        <v>35748.352784830684</v>
      </c>
      <c r="E12254" t="str">
        <f t="shared" si="382"/>
        <v>Aug</v>
      </c>
      <c r="F12254" t="str">
        <f t="shared" si="383"/>
        <v>2024</v>
      </c>
    </row>
    <row r="12255" spans="1:6" x14ac:dyDescent="0.25">
      <c r="A12255" s="5" t="s">
        <v>389</v>
      </c>
      <c r="B12255" s="3" t="s">
        <v>3</v>
      </c>
      <c r="C12255" s="3" t="s">
        <v>168</v>
      </c>
      <c r="D12255" s="4">
        <v>35740.392193964661</v>
      </c>
      <c r="E12255" t="str">
        <f t="shared" si="382"/>
        <v>Sep</v>
      </c>
      <c r="F12255" t="str">
        <f t="shared" si="383"/>
        <v>2024</v>
      </c>
    </row>
    <row r="12256" spans="1:6" x14ac:dyDescent="0.25">
      <c r="A12256" s="5" t="s">
        <v>389</v>
      </c>
      <c r="B12256" s="3" t="s">
        <v>3</v>
      </c>
      <c r="C12256" s="3" t="s">
        <v>169</v>
      </c>
      <c r="D12256" s="4">
        <v>35683.611466020862</v>
      </c>
      <c r="E12256" t="str">
        <f t="shared" si="382"/>
        <v>Oct</v>
      </c>
      <c r="F12256" t="str">
        <f t="shared" si="383"/>
        <v>2024</v>
      </c>
    </row>
    <row r="12257" spans="1:6" x14ac:dyDescent="0.25">
      <c r="A12257" s="5" t="s">
        <v>389</v>
      </c>
      <c r="B12257" s="3" t="s">
        <v>3</v>
      </c>
      <c r="C12257" s="3" t="s">
        <v>170</v>
      </c>
      <c r="D12257" s="4">
        <v>35647.259959487601</v>
      </c>
      <c r="E12257" t="str">
        <f t="shared" si="382"/>
        <v>Nov</v>
      </c>
      <c r="F12257" t="str">
        <f t="shared" si="383"/>
        <v>2024</v>
      </c>
    </row>
    <row r="12258" spans="1:6" x14ac:dyDescent="0.25">
      <c r="A12258" s="5" t="s">
        <v>389</v>
      </c>
      <c r="B12258" s="3" t="s">
        <v>3</v>
      </c>
      <c r="C12258" s="3" t="s">
        <v>171</v>
      </c>
      <c r="D12258" s="4">
        <v>36924.490996175147</v>
      </c>
      <c r="E12258" t="str">
        <f t="shared" si="382"/>
        <v>Dec</v>
      </c>
      <c r="F12258" t="str">
        <f t="shared" si="383"/>
        <v>2024</v>
      </c>
    </row>
    <row r="12259" spans="1:6" x14ac:dyDescent="0.25">
      <c r="A12259" s="5" t="s">
        <v>389</v>
      </c>
      <c r="B12259" s="3" t="s">
        <v>3</v>
      </c>
      <c r="C12259" s="3" t="s">
        <v>172</v>
      </c>
      <c r="D12259" s="4">
        <v>35637.284685623221</v>
      </c>
      <c r="E12259" t="str">
        <f t="shared" si="382"/>
        <v>Jan</v>
      </c>
      <c r="F12259" t="str">
        <f t="shared" si="383"/>
        <v>2025</v>
      </c>
    </row>
    <row r="12260" spans="1:6" x14ac:dyDescent="0.25">
      <c r="A12260" s="5" t="s">
        <v>389</v>
      </c>
      <c r="B12260" s="3" t="s">
        <v>3</v>
      </c>
      <c r="C12260" s="3" t="s">
        <v>173</v>
      </c>
      <c r="D12260" s="4">
        <v>35605.978847298917</v>
      </c>
      <c r="E12260" t="str">
        <f t="shared" si="382"/>
        <v>Feb</v>
      </c>
      <c r="F12260" t="str">
        <f t="shared" si="383"/>
        <v>2025</v>
      </c>
    </row>
    <row r="12261" spans="1:6" x14ac:dyDescent="0.25">
      <c r="A12261" s="5" t="s">
        <v>389</v>
      </c>
      <c r="B12261" s="3" t="s">
        <v>3</v>
      </c>
      <c r="C12261" s="3" t="s">
        <v>174</v>
      </c>
      <c r="D12261" s="4">
        <v>35597.04553221057</v>
      </c>
      <c r="E12261" t="str">
        <f t="shared" si="382"/>
        <v>Mar</v>
      </c>
      <c r="F12261" t="str">
        <f t="shared" si="383"/>
        <v>2025</v>
      </c>
    </row>
    <row r="12262" spans="1:6" x14ac:dyDescent="0.25">
      <c r="A12262" s="5" t="s">
        <v>389</v>
      </c>
      <c r="B12262" s="3" t="s">
        <v>3</v>
      </c>
      <c r="C12262" s="3" t="s">
        <v>175</v>
      </c>
      <c r="D12262" s="4">
        <v>35593.733757483009</v>
      </c>
      <c r="E12262" t="str">
        <f t="shared" si="382"/>
        <v>Apr</v>
      </c>
      <c r="F12262" t="str">
        <f t="shared" si="383"/>
        <v>2025</v>
      </c>
    </row>
    <row r="12263" spans="1:6" x14ac:dyDescent="0.25">
      <c r="A12263" s="5" t="s">
        <v>389</v>
      </c>
      <c r="B12263" s="3" t="s">
        <v>3</v>
      </c>
      <c r="C12263" s="3" t="s">
        <v>176</v>
      </c>
      <c r="D12263" s="4">
        <v>35596.068990715263</v>
      </c>
      <c r="E12263" t="str">
        <f t="shared" si="382"/>
        <v>May</v>
      </c>
      <c r="F12263" t="str">
        <f t="shared" si="383"/>
        <v>2025</v>
      </c>
    </row>
    <row r="12264" spans="1:6" x14ac:dyDescent="0.25">
      <c r="A12264" s="5" t="s">
        <v>389</v>
      </c>
      <c r="B12264" s="3" t="s">
        <v>3</v>
      </c>
      <c r="C12264" s="3" t="s">
        <v>177</v>
      </c>
      <c r="D12264" s="4">
        <v>35603.149453623701</v>
      </c>
      <c r="E12264" t="str">
        <f t="shared" si="382"/>
        <v>Jun</v>
      </c>
      <c r="F12264" t="str">
        <f t="shared" si="383"/>
        <v>2025</v>
      </c>
    </row>
    <row r="12265" spans="1:6" x14ac:dyDescent="0.25">
      <c r="A12265" s="5" t="s">
        <v>389</v>
      </c>
      <c r="B12265" s="3" t="s">
        <v>3</v>
      </c>
      <c r="C12265" s="3" t="s">
        <v>178</v>
      </c>
      <c r="D12265" s="4">
        <v>35612.635903566414</v>
      </c>
      <c r="E12265" t="str">
        <f t="shared" si="382"/>
        <v>Jul</v>
      </c>
      <c r="F12265" t="str">
        <f t="shared" si="383"/>
        <v>2025</v>
      </c>
    </row>
    <row r="12266" spans="1:6" x14ac:dyDescent="0.25">
      <c r="A12266" s="5" t="s">
        <v>389</v>
      </c>
      <c r="B12266" s="3" t="s">
        <v>3</v>
      </c>
      <c r="C12266" s="3" t="s">
        <v>179</v>
      </c>
      <c r="D12266" s="4">
        <v>35614.607853733105</v>
      </c>
      <c r="E12266" t="str">
        <f t="shared" si="382"/>
        <v>Aug</v>
      </c>
      <c r="F12266" t="str">
        <f t="shared" si="383"/>
        <v>2025</v>
      </c>
    </row>
    <row r="12267" spans="1:6" x14ac:dyDescent="0.25">
      <c r="A12267" s="5" t="s">
        <v>389</v>
      </c>
      <c r="B12267" s="3" t="s">
        <v>3</v>
      </c>
      <c r="C12267" s="3" t="s">
        <v>180</v>
      </c>
      <c r="D12267" s="4">
        <v>35638.268386295153</v>
      </c>
      <c r="E12267" t="str">
        <f t="shared" si="382"/>
        <v>Sep</v>
      </c>
      <c r="F12267" t="str">
        <f t="shared" si="383"/>
        <v>2025</v>
      </c>
    </row>
    <row r="12268" spans="1:6" x14ac:dyDescent="0.25">
      <c r="A12268" s="5" t="s">
        <v>389</v>
      </c>
      <c r="B12268" s="3" t="s">
        <v>3</v>
      </c>
      <c r="C12268" s="3" t="s">
        <v>181</v>
      </c>
      <c r="D12268" s="4">
        <v>35666.727701606607</v>
      </c>
      <c r="E12268" t="str">
        <f t="shared" si="382"/>
        <v>Oct</v>
      </c>
      <c r="F12268" t="str">
        <f t="shared" si="383"/>
        <v>2025</v>
      </c>
    </row>
    <row r="12269" spans="1:6" x14ac:dyDescent="0.25">
      <c r="A12269" s="5" t="s">
        <v>389</v>
      </c>
      <c r="B12269" s="3" t="s">
        <v>3</v>
      </c>
      <c r="C12269" s="3" t="s">
        <v>182</v>
      </c>
      <c r="D12269" s="4">
        <v>35696.083897685276</v>
      </c>
      <c r="E12269" t="str">
        <f t="shared" si="382"/>
        <v>Nov</v>
      </c>
      <c r="F12269" t="str">
        <f t="shared" si="383"/>
        <v>2025</v>
      </c>
    </row>
    <row r="12270" spans="1:6" x14ac:dyDescent="0.25">
      <c r="A12270" s="5" t="s">
        <v>389</v>
      </c>
      <c r="B12270" s="3" t="s">
        <v>3</v>
      </c>
      <c r="C12270" s="3" t="s">
        <v>183</v>
      </c>
      <c r="D12270" s="4">
        <v>36426.437342694451</v>
      </c>
      <c r="E12270" t="str">
        <f t="shared" si="382"/>
        <v>Dec</v>
      </c>
      <c r="F12270" t="str">
        <f t="shared" si="383"/>
        <v>2025</v>
      </c>
    </row>
    <row r="12271" spans="1:6" x14ac:dyDescent="0.25">
      <c r="A12271" s="5" t="s">
        <v>389</v>
      </c>
      <c r="B12271" s="3" t="s">
        <v>3</v>
      </c>
      <c r="C12271" s="3" t="s">
        <v>184</v>
      </c>
      <c r="D12271" s="4">
        <v>2875.5114874701721</v>
      </c>
      <c r="E12271" t="str">
        <f t="shared" si="382"/>
        <v>Jan</v>
      </c>
      <c r="F12271" t="str">
        <f t="shared" si="383"/>
        <v>2026</v>
      </c>
    </row>
    <row r="12272" spans="1:6" x14ac:dyDescent="0.25">
      <c r="A12272" s="5" t="s">
        <v>389</v>
      </c>
      <c r="B12272" s="3" t="s">
        <v>3</v>
      </c>
      <c r="C12272" s="3" t="s">
        <v>185</v>
      </c>
      <c r="D12272" s="4">
        <v>2438.7222935313525</v>
      </c>
      <c r="E12272" t="str">
        <f t="shared" si="382"/>
        <v>Feb</v>
      </c>
      <c r="F12272" t="str">
        <f t="shared" si="383"/>
        <v>2026</v>
      </c>
    </row>
    <row r="12273" spans="1:6" x14ac:dyDescent="0.25">
      <c r="A12273" s="5" t="s">
        <v>389</v>
      </c>
      <c r="B12273" s="3" t="s">
        <v>3</v>
      </c>
      <c r="C12273" s="3" t="s">
        <v>186</v>
      </c>
      <c r="D12273" s="4">
        <v>2450.1890888416046</v>
      </c>
      <c r="E12273" t="str">
        <f t="shared" si="382"/>
        <v>Mar</v>
      </c>
      <c r="F12273" t="str">
        <f t="shared" si="383"/>
        <v>2026</v>
      </c>
    </row>
    <row r="12274" spans="1:6" x14ac:dyDescent="0.25">
      <c r="A12274" s="5" t="s">
        <v>389</v>
      </c>
      <c r="B12274" s="3" t="s">
        <v>3</v>
      </c>
      <c r="C12274" s="3" t="s">
        <v>187</v>
      </c>
      <c r="D12274" s="4">
        <v>2461.8919221591445</v>
      </c>
      <c r="E12274" t="str">
        <f t="shared" si="382"/>
        <v>Apr</v>
      </c>
      <c r="F12274" t="str">
        <f t="shared" si="383"/>
        <v>2026</v>
      </c>
    </row>
    <row r="12275" spans="1:6" x14ac:dyDescent="0.25">
      <c r="A12275" s="5" t="s">
        <v>389</v>
      </c>
      <c r="B12275" s="3" t="s">
        <v>3</v>
      </c>
      <c r="C12275" s="3" t="s">
        <v>189</v>
      </c>
      <c r="D12275" s="4">
        <v>175.67688636578998</v>
      </c>
      <c r="E12275" t="str">
        <f t="shared" si="382"/>
        <v>May</v>
      </c>
      <c r="F12275" t="str">
        <f t="shared" si="383"/>
        <v>2026</v>
      </c>
    </row>
    <row r="12276" spans="1:6" x14ac:dyDescent="0.25">
      <c r="A12276" s="5" t="s">
        <v>389</v>
      </c>
      <c r="B12276" s="3" t="s">
        <v>3</v>
      </c>
      <c r="C12276" s="3" t="s">
        <v>191</v>
      </c>
      <c r="D12276" s="4">
        <v>174.5845644926475</v>
      </c>
      <c r="E12276" t="str">
        <f t="shared" si="382"/>
        <v>Jun</v>
      </c>
      <c r="F12276" t="str">
        <f t="shared" si="383"/>
        <v>2026</v>
      </c>
    </row>
    <row r="12277" spans="1:6" x14ac:dyDescent="0.25">
      <c r="A12277" s="5" t="s">
        <v>389</v>
      </c>
      <c r="B12277" s="3" t="s">
        <v>3</v>
      </c>
      <c r="C12277" s="3" t="s">
        <v>192</v>
      </c>
      <c r="D12277" s="4">
        <v>173.56115882601242</v>
      </c>
      <c r="E12277" t="str">
        <f t="shared" si="382"/>
        <v>Jul</v>
      </c>
      <c r="F12277" t="str">
        <f t="shared" si="383"/>
        <v>2026</v>
      </c>
    </row>
    <row r="12278" spans="1:6" x14ac:dyDescent="0.25">
      <c r="A12278" s="5" t="s">
        <v>389</v>
      </c>
      <c r="B12278" s="3" t="s">
        <v>3</v>
      </c>
      <c r="C12278" s="3" t="s">
        <v>193</v>
      </c>
      <c r="D12278" s="4">
        <v>172.60753081846607</v>
      </c>
      <c r="E12278" t="str">
        <f t="shared" si="382"/>
        <v>Aug</v>
      </c>
      <c r="F12278" t="str">
        <f t="shared" si="383"/>
        <v>2026</v>
      </c>
    </row>
    <row r="12279" spans="1:6" x14ac:dyDescent="0.25">
      <c r="A12279" s="5" t="s">
        <v>389</v>
      </c>
      <c r="B12279" s="3" t="s">
        <v>3</v>
      </c>
      <c r="C12279" s="3" t="s">
        <v>194</v>
      </c>
      <c r="D12279" s="4">
        <v>171.72368047000853</v>
      </c>
      <c r="E12279" t="str">
        <f t="shared" si="382"/>
        <v>Sep</v>
      </c>
      <c r="F12279" t="str">
        <f t="shared" si="383"/>
        <v>2026</v>
      </c>
    </row>
    <row r="12280" spans="1:6" x14ac:dyDescent="0.25">
      <c r="A12280" s="5" t="s">
        <v>389</v>
      </c>
      <c r="B12280" s="3" t="s">
        <v>3</v>
      </c>
      <c r="C12280" s="3" t="s">
        <v>195</v>
      </c>
      <c r="D12280" s="4">
        <v>170.90788487547704</v>
      </c>
      <c r="E12280" t="str">
        <f t="shared" si="382"/>
        <v>Oct</v>
      </c>
      <c r="F12280" t="str">
        <f t="shared" si="383"/>
        <v>2026</v>
      </c>
    </row>
    <row r="12281" spans="1:6" x14ac:dyDescent="0.25">
      <c r="A12281" s="5" t="s">
        <v>389</v>
      </c>
      <c r="B12281" s="3" t="s">
        <v>3</v>
      </c>
      <c r="C12281" s="3" t="s">
        <v>196</v>
      </c>
      <c r="D12281" s="4">
        <v>170.16100548745294</v>
      </c>
      <c r="E12281" t="str">
        <f t="shared" si="382"/>
        <v>Nov</v>
      </c>
      <c r="F12281" t="str">
        <f t="shared" si="383"/>
        <v>2026</v>
      </c>
    </row>
    <row r="12282" spans="1:6" x14ac:dyDescent="0.25">
      <c r="A12282" s="5" t="s">
        <v>389</v>
      </c>
      <c r="B12282" s="3" t="s">
        <v>3</v>
      </c>
      <c r="C12282" s="3" t="s">
        <v>197</v>
      </c>
      <c r="D12282" s="4">
        <v>169.48304230593627</v>
      </c>
      <c r="E12282" t="str">
        <f t="shared" si="382"/>
        <v>Dec</v>
      </c>
      <c r="F12282" t="str">
        <f t="shared" si="383"/>
        <v>2026</v>
      </c>
    </row>
    <row r="12283" spans="1:6" x14ac:dyDescent="0.25">
      <c r="A12283" s="5" t="s">
        <v>389</v>
      </c>
      <c r="B12283" s="3" t="s">
        <v>3</v>
      </c>
      <c r="C12283" s="3" t="s">
        <v>198</v>
      </c>
      <c r="D12283" s="4">
        <v>168.87227242576432</v>
      </c>
      <c r="E12283" t="str">
        <f t="shared" ref="E12283:E12346" si="384">MID(C12283,1,3)</f>
        <v>Jan</v>
      </c>
      <c r="F12283" t="str">
        <f t="shared" ref="F12283:F12346" si="385">MID(C12283,5,4)</f>
        <v>2027</v>
      </c>
    </row>
    <row r="12284" spans="1:6" x14ac:dyDescent="0.25">
      <c r="A12284" s="5" t="s">
        <v>389</v>
      </c>
      <c r="B12284" s="3" t="s">
        <v>3</v>
      </c>
      <c r="C12284" s="3" t="s">
        <v>199</v>
      </c>
      <c r="D12284" s="4">
        <v>168.32869584693708</v>
      </c>
      <c r="E12284" t="str">
        <f t="shared" si="384"/>
        <v>Feb</v>
      </c>
      <c r="F12284" t="str">
        <f t="shared" si="385"/>
        <v>2027</v>
      </c>
    </row>
    <row r="12285" spans="1:6" x14ac:dyDescent="0.25">
      <c r="A12285" s="5" t="s">
        <v>389</v>
      </c>
      <c r="B12285" s="3" t="s">
        <v>3</v>
      </c>
      <c r="C12285" s="3" t="s">
        <v>200</v>
      </c>
      <c r="D12285" s="4">
        <v>167.85403547461729</v>
      </c>
      <c r="E12285" t="str">
        <f t="shared" si="384"/>
        <v>Mar</v>
      </c>
      <c r="F12285" t="str">
        <f t="shared" si="385"/>
        <v>2027</v>
      </c>
    </row>
    <row r="12286" spans="1:6" x14ac:dyDescent="0.25">
      <c r="A12286" s="5" t="s">
        <v>389</v>
      </c>
      <c r="B12286" s="3" t="s">
        <v>3</v>
      </c>
      <c r="C12286" s="3" t="s">
        <v>201</v>
      </c>
      <c r="D12286" s="4">
        <v>167.4465684036422</v>
      </c>
      <c r="E12286" t="str">
        <f t="shared" si="384"/>
        <v>Apr</v>
      </c>
      <c r="F12286" t="str">
        <f t="shared" si="385"/>
        <v>2027</v>
      </c>
    </row>
    <row r="12287" spans="1:6" x14ac:dyDescent="0.25">
      <c r="A12287" s="5" t="s">
        <v>389</v>
      </c>
      <c r="B12287" s="3" t="s">
        <v>3</v>
      </c>
      <c r="C12287" s="3" t="s">
        <v>202</v>
      </c>
      <c r="D12287" s="4">
        <v>167.10457172884918</v>
      </c>
      <c r="E12287" t="str">
        <f t="shared" si="384"/>
        <v>May</v>
      </c>
      <c r="F12287" t="str">
        <f t="shared" si="385"/>
        <v>2027</v>
      </c>
    </row>
    <row r="12288" spans="1:6" x14ac:dyDescent="0.25">
      <c r="A12288" s="5" t="s">
        <v>389</v>
      </c>
      <c r="B12288" s="3" t="s">
        <v>3</v>
      </c>
      <c r="C12288" s="3" t="s">
        <v>203</v>
      </c>
      <c r="D12288" s="4">
        <v>166.82976835540086</v>
      </c>
      <c r="E12288" t="str">
        <f t="shared" si="384"/>
        <v>Jun</v>
      </c>
      <c r="F12288" t="str">
        <f t="shared" si="385"/>
        <v>2027</v>
      </c>
    </row>
    <row r="12289" spans="1:6" x14ac:dyDescent="0.25">
      <c r="A12289" s="5" t="s">
        <v>389</v>
      </c>
      <c r="B12289" s="3" t="s">
        <v>3</v>
      </c>
      <c r="C12289" s="3" t="s">
        <v>204</v>
      </c>
      <c r="D12289" s="4">
        <v>166.62215828329727</v>
      </c>
      <c r="E12289" t="str">
        <f t="shared" si="384"/>
        <v>Jul</v>
      </c>
      <c r="F12289" t="str">
        <f t="shared" si="385"/>
        <v>2027</v>
      </c>
    </row>
    <row r="12290" spans="1:6" x14ac:dyDescent="0.25">
      <c r="A12290" s="5" t="s">
        <v>389</v>
      </c>
      <c r="B12290" s="3" t="s">
        <v>3</v>
      </c>
      <c r="C12290" s="3" t="s">
        <v>205</v>
      </c>
      <c r="D12290" s="4">
        <v>166.48088005995712</v>
      </c>
      <c r="E12290" t="str">
        <f t="shared" si="384"/>
        <v>Aug</v>
      </c>
      <c r="F12290" t="str">
        <f t="shared" si="385"/>
        <v>2027</v>
      </c>
    </row>
    <row r="12291" spans="1:6" x14ac:dyDescent="0.25">
      <c r="A12291" s="5" t="s">
        <v>389</v>
      </c>
      <c r="B12291" s="3" t="s">
        <v>188</v>
      </c>
      <c r="C12291" s="3" t="s">
        <v>5</v>
      </c>
      <c r="D12291" s="4">
        <v>6616347.6606630869</v>
      </c>
      <c r="E12291" t="str">
        <f t="shared" si="384"/>
        <v>Feb</v>
      </c>
      <c r="F12291" t="str">
        <f t="shared" si="385"/>
        <v>2011</v>
      </c>
    </row>
    <row r="12292" spans="1:6" x14ac:dyDescent="0.25">
      <c r="A12292" s="5" t="s">
        <v>389</v>
      </c>
      <c r="B12292" s="3" t="s">
        <v>188</v>
      </c>
      <c r="C12292" s="3" t="s">
        <v>6</v>
      </c>
      <c r="D12292" s="4">
        <v>6826997.825212053</v>
      </c>
      <c r="E12292" t="str">
        <f t="shared" si="384"/>
        <v>Mar</v>
      </c>
      <c r="F12292" t="str">
        <f t="shared" si="385"/>
        <v>2011</v>
      </c>
    </row>
    <row r="12293" spans="1:6" x14ac:dyDescent="0.25">
      <c r="A12293" s="5" t="s">
        <v>389</v>
      </c>
      <c r="B12293" s="3" t="s">
        <v>188</v>
      </c>
      <c r="C12293" s="3" t="s">
        <v>7</v>
      </c>
      <c r="D12293" s="4">
        <v>3876592.4415175398</v>
      </c>
      <c r="E12293" t="str">
        <f t="shared" si="384"/>
        <v>Apr</v>
      </c>
      <c r="F12293" t="str">
        <f t="shared" si="385"/>
        <v>2011</v>
      </c>
    </row>
    <row r="12294" spans="1:6" x14ac:dyDescent="0.25">
      <c r="A12294" s="5" t="s">
        <v>389</v>
      </c>
      <c r="B12294" s="3" t="s">
        <v>188</v>
      </c>
      <c r="C12294" s="3" t="s">
        <v>8</v>
      </c>
      <c r="D12294" s="4">
        <v>3030752.5932282978</v>
      </c>
      <c r="E12294" t="str">
        <f t="shared" si="384"/>
        <v>May</v>
      </c>
      <c r="F12294" t="str">
        <f t="shared" si="385"/>
        <v>2011</v>
      </c>
    </row>
    <row r="12295" spans="1:6" x14ac:dyDescent="0.25">
      <c r="A12295" s="5" t="s">
        <v>389</v>
      </c>
      <c r="B12295" s="3" t="s">
        <v>188</v>
      </c>
      <c r="C12295" s="3" t="s">
        <v>9</v>
      </c>
      <c r="D12295" s="4">
        <v>603748.86651324003</v>
      </c>
      <c r="E12295" t="str">
        <f t="shared" si="384"/>
        <v>Jun</v>
      </c>
      <c r="F12295" t="str">
        <f t="shared" si="385"/>
        <v>2011</v>
      </c>
    </row>
    <row r="12296" spans="1:6" x14ac:dyDescent="0.25">
      <c r="A12296" s="5" t="s">
        <v>389</v>
      </c>
      <c r="B12296" s="3" t="s">
        <v>188</v>
      </c>
      <c r="C12296" s="3" t="s">
        <v>10</v>
      </c>
      <c r="D12296" s="4">
        <v>2160450.6462875726</v>
      </c>
      <c r="E12296" t="str">
        <f t="shared" si="384"/>
        <v>Jul</v>
      </c>
      <c r="F12296" t="str">
        <f t="shared" si="385"/>
        <v>2011</v>
      </c>
    </row>
    <row r="12297" spans="1:6" x14ac:dyDescent="0.25">
      <c r="A12297" s="5" t="s">
        <v>389</v>
      </c>
      <c r="B12297" s="3" t="s">
        <v>188</v>
      </c>
      <c r="C12297" s="3" t="s">
        <v>11</v>
      </c>
      <c r="D12297" s="4">
        <v>817725.80510020442</v>
      </c>
      <c r="E12297" t="str">
        <f t="shared" si="384"/>
        <v>Aug</v>
      </c>
      <c r="F12297" t="str">
        <f t="shared" si="385"/>
        <v>2011</v>
      </c>
    </row>
    <row r="12298" spans="1:6" x14ac:dyDescent="0.25">
      <c r="A12298" s="5" t="s">
        <v>389</v>
      </c>
      <c r="B12298" s="3" t="s">
        <v>188</v>
      </c>
      <c r="C12298" s="3" t="s">
        <v>12</v>
      </c>
      <c r="D12298" s="4">
        <v>1941389.0595571969</v>
      </c>
      <c r="E12298" t="str">
        <f t="shared" si="384"/>
        <v>Sep</v>
      </c>
      <c r="F12298" t="str">
        <f t="shared" si="385"/>
        <v>2011</v>
      </c>
    </row>
    <row r="12299" spans="1:6" x14ac:dyDescent="0.25">
      <c r="A12299" s="5" t="s">
        <v>389</v>
      </c>
      <c r="B12299" s="3" t="s">
        <v>188</v>
      </c>
      <c r="C12299" s="3" t="s">
        <v>13</v>
      </c>
      <c r="D12299" s="4">
        <v>1426191.6450510889</v>
      </c>
      <c r="E12299" t="str">
        <f t="shared" si="384"/>
        <v>Oct</v>
      </c>
      <c r="F12299" t="str">
        <f t="shared" si="385"/>
        <v>2011</v>
      </c>
    </row>
    <row r="12300" spans="1:6" x14ac:dyDescent="0.25">
      <c r="A12300" s="5" t="s">
        <v>389</v>
      </c>
      <c r="B12300" s="3" t="s">
        <v>188</v>
      </c>
      <c r="C12300" s="3" t="s">
        <v>14</v>
      </c>
      <c r="D12300" s="4">
        <v>2010630.407508269</v>
      </c>
      <c r="E12300" t="str">
        <f t="shared" si="384"/>
        <v>Nov</v>
      </c>
      <c r="F12300" t="str">
        <f t="shared" si="385"/>
        <v>2011</v>
      </c>
    </row>
    <row r="12301" spans="1:6" x14ac:dyDescent="0.25">
      <c r="A12301" s="5" t="s">
        <v>389</v>
      </c>
      <c r="B12301" s="3" t="s">
        <v>188</v>
      </c>
      <c r="C12301" s="3" t="s">
        <v>15</v>
      </c>
      <c r="D12301" s="4">
        <v>1010241.481501104</v>
      </c>
      <c r="E12301" t="str">
        <f t="shared" si="384"/>
        <v>Dec</v>
      </c>
      <c r="F12301" t="str">
        <f t="shared" si="385"/>
        <v>2011</v>
      </c>
    </row>
    <row r="12302" spans="1:6" x14ac:dyDescent="0.25">
      <c r="A12302" s="5" t="s">
        <v>389</v>
      </c>
      <c r="B12302" s="3" t="s">
        <v>188</v>
      </c>
      <c r="C12302" s="3" t="s">
        <v>16</v>
      </c>
      <c r="D12302" s="4">
        <v>1195565.3567552564</v>
      </c>
      <c r="E12302" t="str">
        <f t="shared" si="384"/>
        <v>Jan</v>
      </c>
      <c r="F12302" t="str">
        <f t="shared" si="385"/>
        <v>2012</v>
      </c>
    </row>
    <row r="12303" spans="1:6" x14ac:dyDescent="0.25">
      <c r="A12303" s="5" t="s">
        <v>389</v>
      </c>
      <c r="B12303" s="3" t="s">
        <v>188</v>
      </c>
      <c r="C12303" s="3" t="s">
        <v>17</v>
      </c>
      <c r="D12303" s="4">
        <v>1101122.8421274563</v>
      </c>
      <c r="E12303" t="str">
        <f t="shared" si="384"/>
        <v>Feb</v>
      </c>
      <c r="F12303" t="str">
        <f t="shared" si="385"/>
        <v>2012</v>
      </c>
    </row>
    <row r="12304" spans="1:6" x14ac:dyDescent="0.25">
      <c r="A12304" s="5" t="s">
        <v>389</v>
      </c>
      <c r="B12304" s="3" t="s">
        <v>188</v>
      </c>
      <c r="C12304" s="3" t="s">
        <v>18</v>
      </c>
      <c r="D12304" s="4">
        <v>8814628.562070528</v>
      </c>
      <c r="E12304" t="str">
        <f t="shared" si="384"/>
        <v>Mar</v>
      </c>
      <c r="F12304" t="str">
        <f t="shared" si="385"/>
        <v>2012</v>
      </c>
    </row>
    <row r="12305" spans="1:6" x14ac:dyDescent="0.25">
      <c r="A12305" s="5" t="s">
        <v>389</v>
      </c>
      <c r="B12305" s="3" t="s">
        <v>188</v>
      </c>
      <c r="C12305" s="3" t="s">
        <v>19</v>
      </c>
      <c r="D12305" s="4">
        <v>1225197.1088100849</v>
      </c>
      <c r="E12305" t="str">
        <f t="shared" si="384"/>
        <v>Apr</v>
      </c>
      <c r="F12305" t="str">
        <f t="shared" si="385"/>
        <v>2012</v>
      </c>
    </row>
    <row r="12306" spans="1:6" x14ac:dyDescent="0.25">
      <c r="A12306" s="5" t="s">
        <v>389</v>
      </c>
      <c r="B12306" s="3" t="s">
        <v>188</v>
      </c>
      <c r="C12306" s="3" t="s">
        <v>20</v>
      </c>
      <c r="D12306" s="4">
        <v>1213954.3148179171</v>
      </c>
      <c r="E12306" t="str">
        <f t="shared" si="384"/>
        <v>May</v>
      </c>
      <c r="F12306" t="str">
        <f t="shared" si="385"/>
        <v>2012</v>
      </c>
    </row>
    <row r="12307" spans="1:6" x14ac:dyDescent="0.25">
      <c r="A12307" s="5" t="s">
        <v>389</v>
      </c>
      <c r="B12307" s="3" t="s">
        <v>188</v>
      </c>
      <c r="C12307" s="3" t="s">
        <v>21</v>
      </c>
      <c r="D12307" s="4">
        <v>1758742.9301513371</v>
      </c>
      <c r="E12307" t="str">
        <f t="shared" si="384"/>
        <v>Jun</v>
      </c>
      <c r="F12307" t="str">
        <f t="shared" si="385"/>
        <v>2012</v>
      </c>
    </row>
    <row r="12308" spans="1:6" x14ac:dyDescent="0.25">
      <c r="A12308" s="5" t="s">
        <v>389</v>
      </c>
      <c r="B12308" s="3" t="s">
        <v>188</v>
      </c>
      <c r="C12308" s="3" t="s">
        <v>22</v>
      </c>
      <c r="D12308" s="4">
        <v>1100522.7539234438</v>
      </c>
      <c r="E12308" t="str">
        <f t="shared" si="384"/>
        <v>Jul</v>
      </c>
      <c r="F12308" t="str">
        <f t="shared" si="385"/>
        <v>2012</v>
      </c>
    </row>
    <row r="12309" spans="1:6" x14ac:dyDescent="0.25">
      <c r="A12309" s="5" t="s">
        <v>389</v>
      </c>
      <c r="B12309" s="3" t="s">
        <v>188</v>
      </c>
      <c r="C12309" s="3" t="s">
        <v>23</v>
      </c>
      <c r="D12309" s="4">
        <v>1241366.3837069394</v>
      </c>
      <c r="E12309" t="str">
        <f t="shared" si="384"/>
        <v>Aug</v>
      </c>
      <c r="F12309" t="str">
        <f t="shared" si="385"/>
        <v>2012</v>
      </c>
    </row>
    <row r="12310" spans="1:6" x14ac:dyDescent="0.25">
      <c r="A12310" s="5" t="s">
        <v>389</v>
      </c>
      <c r="B12310" s="3" t="s">
        <v>188</v>
      </c>
      <c r="C12310" s="3" t="s">
        <v>24</v>
      </c>
      <c r="D12310" s="4">
        <v>1321629.7282934918</v>
      </c>
      <c r="E12310" t="str">
        <f t="shared" si="384"/>
        <v>Sep</v>
      </c>
      <c r="F12310" t="str">
        <f t="shared" si="385"/>
        <v>2012</v>
      </c>
    </row>
    <row r="12311" spans="1:6" x14ac:dyDescent="0.25">
      <c r="A12311" s="5" t="s">
        <v>389</v>
      </c>
      <c r="B12311" s="3" t="s">
        <v>188</v>
      </c>
      <c r="C12311" s="3" t="s">
        <v>25</v>
      </c>
      <c r="D12311" s="4">
        <v>899989.15511259367</v>
      </c>
      <c r="E12311" t="str">
        <f t="shared" si="384"/>
        <v>Oct</v>
      </c>
      <c r="F12311" t="str">
        <f t="shared" si="385"/>
        <v>2012</v>
      </c>
    </row>
    <row r="12312" spans="1:6" x14ac:dyDescent="0.25">
      <c r="A12312" s="5" t="s">
        <v>389</v>
      </c>
      <c r="B12312" s="3" t="s">
        <v>188</v>
      </c>
      <c r="C12312" s="3" t="s">
        <v>26</v>
      </c>
      <c r="D12312" s="4">
        <v>905103.55168405548</v>
      </c>
      <c r="E12312" t="str">
        <f t="shared" si="384"/>
        <v>Nov</v>
      </c>
      <c r="F12312" t="str">
        <f t="shared" si="385"/>
        <v>2012</v>
      </c>
    </row>
    <row r="12313" spans="1:6" x14ac:dyDescent="0.25">
      <c r="A12313" s="5" t="s">
        <v>389</v>
      </c>
      <c r="B12313" s="3" t="s">
        <v>188</v>
      </c>
      <c r="C12313" s="3" t="s">
        <v>27</v>
      </c>
      <c r="D12313" s="4">
        <v>957748.39944261673</v>
      </c>
      <c r="E12313" t="str">
        <f t="shared" si="384"/>
        <v>Dec</v>
      </c>
      <c r="F12313" t="str">
        <f t="shared" si="385"/>
        <v>2012</v>
      </c>
    </row>
    <row r="12314" spans="1:6" x14ac:dyDescent="0.25">
      <c r="A12314" s="5" t="s">
        <v>389</v>
      </c>
      <c r="B12314" s="3" t="s">
        <v>188</v>
      </c>
      <c r="C12314" s="3" t="s">
        <v>28</v>
      </c>
      <c r="D12314" s="4">
        <v>929257.4058630385</v>
      </c>
      <c r="E12314" t="str">
        <f t="shared" si="384"/>
        <v>Jan</v>
      </c>
      <c r="F12314" t="str">
        <f t="shared" si="385"/>
        <v>2013</v>
      </c>
    </row>
    <row r="12315" spans="1:6" x14ac:dyDescent="0.25">
      <c r="A12315" s="5" t="s">
        <v>389</v>
      </c>
      <c r="B12315" s="3" t="s">
        <v>188</v>
      </c>
      <c r="C12315" s="3" t="s">
        <v>29</v>
      </c>
      <c r="D12315" s="4">
        <v>870244.15953694424</v>
      </c>
      <c r="E12315" t="str">
        <f t="shared" si="384"/>
        <v>Feb</v>
      </c>
      <c r="F12315" t="str">
        <f t="shared" si="385"/>
        <v>2013</v>
      </c>
    </row>
    <row r="12316" spans="1:6" x14ac:dyDescent="0.25">
      <c r="A12316" s="5" t="s">
        <v>389</v>
      </c>
      <c r="B12316" s="3" t="s">
        <v>188</v>
      </c>
      <c r="C12316" s="3" t="s">
        <v>30</v>
      </c>
      <c r="D12316" s="4">
        <v>925712.04045666719</v>
      </c>
      <c r="E12316" t="str">
        <f t="shared" si="384"/>
        <v>Mar</v>
      </c>
      <c r="F12316" t="str">
        <f t="shared" si="385"/>
        <v>2013</v>
      </c>
    </row>
    <row r="12317" spans="1:6" x14ac:dyDescent="0.25">
      <c r="A12317" s="5" t="s">
        <v>389</v>
      </c>
      <c r="B12317" s="3" t="s">
        <v>188</v>
      </c>
      <c r="C12317" s="3" t="s">
        <v>31</v>
      </c>
      <c r="D12317" s="4">
        <v>840331.70353114605</v>
      </c>
      <c r="E12317" t="str">
        <f t="shared" si="384"/>
        <v>Apr</v>
      </c>
      <c r="F12317" t="str">
        <f t="shared" si="385"/>
        <v>2013</v>
      </c>
    </row>
    <row r="12318" spans="1:6" x14ac:dyDescent="0.25">
      <c r="A12318" s="5" t="s">
        <v>389</v>
      </c>
      <c r="B12318" s="3" t="s">
        <v>188</v>
      </c>
      <c r="C12318" s="3" t="s">
        <v>32</v>
      </c>
      <c r="D12318" s="4">
        <v>831849.26164812839</v>
      </c>
      <c r="E12318" t="str">
        <f t="shared" si="384"/>
        <v>May</v>
      </c>
      <c r="F12318" t="str">
        <f t="shared" si="385"/>
        <v>2013</v>
      </c>
    </row>
    <row r="12319" spans="1:6" x14ac:dyDescent="0.25">
      <c r="A12319" s="5" t="s">
        <v>389</v>
      </c>
      <c r="B12319" s="3" t="s">
        <v>188</v>
      </c>
      <c r="C12319" s="3" t="s">
        <v>33</v>
      </c>
      <c r="D12319" s="4">
        <v>830359.53437891416</v>
      </c>
      <c r="E12319" t="str">
        <f t="shared" si="384"/>
        <v>Jun</v>
      </c>
      <c r="F12319" t="str">
        <f t="shared" si="385"/>
        <v>2013</v>
      </c>
    </row>
    <row r="12320" spans="1:6" x14ac:dyDescent="0.25">
      <c r="A12320" s="5" t="s">
        <v>389</v>
      </c>
      <c r="B12320" s="3" t="s">
        <v>188</v>
      </c>
      <c r="C12320" s="3" t="s">
        <v>34</v>
      </c>
      <c r="D12320" s="4">
        <v>826266.11220413842</v>
      </c>
      <c r="E12320" t="str">
        <f t="shared" si="384"/>
        <v>Jul</v>
      </c>
      <c r="F12320" t="str">
        <f t="shared" si="385"/>
        <v>2013</v>
      </c>
    </row>
    <row r="12321" spans="1:6" x14ac:dyDescent="0.25">
      <c r="A12321" s="5" t="s">
        <v>389</v>
      </c>
      <c r="B12321" s="3" t="s">
        <v>188</v>
      </c>
      <c r="C12321" s="3" t="s">
        <v>35</v>
      </c>
      <c r="D12321" s="4">
        <v>823587.49963498884</v>
      </c>
      <c r="E12321" t="str">
        <f t="shared" si="384"/>
        <v>Aug</v>
      </c>
      <c r="F12321" t="str">
        <f t="shared" si="385"/>
        <v>2013</v>
      </c>
    </row>
    <row r="12322" spans="1:6" x14ac:dyDescent="0.25">
      <c r="A12322" s="5" t="s">
        <v>389</v>
      </c>
      <c r="B12322" s="3" t="s">
        <v>188</v>
      </c>
      <c r="C12322" s="3" t="s">
        <v>36</v>
      </c>
      <c r="D12322" s="4">
        <v>821805.09662971064</v>
      </c>
      <c r="E12322" t="str">
        <f t="shared" si="384"/>
        <v>Sep</v>
      </c>
      <c r="F12322" t="str">
        <f t="shared" si="385"/>
        <v>2013</v>
      </c>
    </row>
    <row r="12323" spans="1:6" x14ac:dyDescent="0.25">
      <c r="A12323" s="5" t="s">
        <v>389</v>
      </c>
      <c r="B12323" s="3" t="s">
        <v>188</v>
      </c>
      <c r="C12323" s="3" t="s">
        <v>37</v>
      </c>
      <c r="D12323" s="4">
        <v>818501.59284528473</v>
      </c>
      <c r="E12323" t="str">
        <f t="shared" si="384"/>
        <v>Oct</v>
      </c>
      <c r="F12323" t="str">
        <f t="shared" si="385"/>
        <v>2013</v>
      </c>
    </row>
    <row r="12324" spans="1:6" x14ac:dyDescent="0.25">
      <c r="A12324" s="5" t="s">
        <v>389</v>
      </c>
      <c r="B12324" s="3" t="s">
        <v>188</v>
      </c>
      <c r="C12324" s="3" t="s">
        <v>38</v>
      </c>
      <c r="D12324" s="4">
        <v>817136.95034189499</v>
      </c>
      <c r="E12324" t="str">
        <f t="shared" si="384"/>
        <v>Nov</v>
      </c>
      <c r="F12324" t="str">
        <f t="shared" si="385"/>
        <v>2013</v>
      </c>
    </row>
    <row r="12325" spans="1:6" x14ac:dyDescent="0.25">
      <c r="A12325" s="5" t="s">
        <v>389</v>
      </c>
      <c r="B12325" s="3" t="s">
        <v>188</v>
      </c>
      <c r="C12325" s="3" t="s">
        <v>39</v>
      </c>
      <c r="D12325" s="4">
        <v>820968.08608829032</v>
      </c>
      <c r="E12325" t="str">
        <f t="shared" si="384"/>
        <v>Dec</v>
      </c>
      <c r="F12325" t="str">
        <f t="shared" si="385"/>
        <v>2013</v>
      </c>
    </row>
    <row r="12326" spans="1:6" x14ac:dyDescent="0.25">
      <c r="A12326" s="5" t="s">
        <v>389</v>
      </c>
      <c r="B12326" s="3" t="s">
        <v>188</v>
      </c>
      <c r="C12326" s="3" t="s">
        <v>40</v>
      </c>
      <c r="D12326" s="4">
        <v>815320.1262656108</v>
      </c>
      <c r="E12326" t="str">
        <f t="shared" si="384"/>
        <v>Jan</v>
      </c>
      <c r="F12326" t="str">
        <f t="shared" si="385"/>
        <v>2014</v>
      </c>
    </row>
    <row r="12327" spans="1:6" x14ac:dyDescent="0.25">
      <c r="A12327" s="5" t="s">
        <v>389</v>
      </c>
      <c r="B12327" s="3" t="s">
        <v>188</v>
      </c>
      <c r="C12327" s="3" t="s">
        <v>41</v>
      </c>
      <c r="D12327" s="4">
        <v>796916.98822796706</v>
      </c>
      <c r="E12327" t="str">
        <f t="shared" si="384"/>
        <v>Feb</v>
      </c>
      <c r="F12327" t="str">
        <f t="shared" si="385"/>
        <v>2014</v>
      </c>
    </row>
    <row r="12328" spans="1:6" x14ac:dyDescent="0.25">
      <c r="A12328" s="5" t="s">
        <v>389</v>
      </c>
      <c r="B12328" s="3" t="s">
        <v>188</v>
      </c>
      <c r="C12328" s="3" t="s">
        <v>42</v>
      </c>
      <c r="D12328" s="4">
        <v>797469.79294226982</v>
      </c>
      <c r="E12328" t="str">
        <f t="shared" si="384"/>
        <v>Mar</v>
      </c>
      <c r="F12328" t="str">
        <f t="shared" si="385"/>
        <v>2014</v>
      </c>
    </row>
    <row r="12329" spans="1:6" x14ac:dyDescent="0.25">
      <c r="A12329" s="5" t="s">
        <v>389</v>
      </c>
      <c r="B12329" s="3" t="s">
        <v>188</v>
      </c>
      <c r="C12329" s="3" t="s">
        <v>43</v>
      </c>
      <c r="D12329" s="4">
        <v>756634.52316038439</v>
      </c>
      <c r="E12329" t="str">
        <f t="shared" si="384"/>
        <v>Apr</v>
      </c>
      <c r="F12329" t="str">
        <f t="shared" si="385"/>
        <v>2014</v>
      </c>
    </row>
    <row r="12330" spans="1:6" x14ac:dyDescent="0.25">
      <c r="A12330" s="5" t="s">
        <v>389</v>
      </c>
      <c r="B12330" s="3" t="s">
        <v>188</v>
      </c>
      <c r="C12330" s="3" t="s">
        <v>44</v>
      </c>
      <c r="D12330" s="4">
        <v>756396.00377088971</v>
      </c>
      <c r="E12330" t="str">
        <f t="shared" si="384"/>
        <v>May</v>
      </c>
      <c r="F12330" t="str">
        <f t="shared" si="385"/>
        <v>2014</v>
      </c>
    </row>
    <row r="12331" spans="1:6" x14ac:dyDescent="0.25">
      <c r="A12331" s="5" t="s">
        <v>389</v>
      </c>
      <c r="B12331" s="3" t="s">
        <v>188</v>
      </c>
      <c r="C12331" s="3" t="s">
        <v>45</v>
      </c>
      <c r="D12331" s="4">
        <v>756576.666066829</v>
      </c>
      <c r="E12331" t="str">
        <f t="shared" si="384"/>
        <v>Jun</v>
      </c>
      <c r="F12331" t="str">
        <f t="shared" si="385"/>
        <v>2014</v>
      </c>
    </row>
    <row r="12332" spans="1:6" x14ac:dyDescent="0.25">
      <c r="A12332" s="5" t="s">
        <v>389</v>
      </c>
      <c r="B12332" s="3" t="s">
        <v>188</v>
      </c>
      <c r="C12332" s="3" t="s">
        <v>46</v>
      </c>
      <c r="D12332" s="4">
        <v>756416.95283623959</v>
      </c>
      <c r="E12332" t="str">
        <f t="shared" si="384"/>
        <v>Jul</v>
      </c>
      <c r="F12332" t="str">
        <f t="shared" si="385"/>
        <v>2014</v>
      </c>
    </row>
    <row r="12333" spans="1:6" x14ac:dyDescent="0.25">
      <c r="A12333" s="5" t="s">
        <v>389</v>
      </c>
      <c r="B12333" s="3" t="s">
        <v>188</v>
      </c>
      <c r="C12333" s="3" t="s">
        <v>47</v>
      </c>
      <c r="D12333" s="4">
        <v>757098.72705610644</v>
      </c>
      <c r="E12333" t="str">
        <f t="shared" si="384"/>
        <v>Aug</v>
      </c>
      <c r="F12333" t="str">
        <f t="shared" si="385"/>
        <v>2014</v>
      </c>
    </row>
    <row r="12334" spans="1:6" x14ac:dyDescent="0.25">
      <c r="A12334" s="5" t="s">
        <v>389</v>
      </c>
      <c r="B12334" s="3" t="s">
        <v>188</v>
      </c>
      <c r="C12334" s="3" t="s">
        <v>48</v>
      </c>
      <c r="D12334" s="4">
        <v>757902.9951751607</v>
      </c>
      <c r="E12334" t="str">
        <f t="shared" si="384"/>
        <v>Sep</v>
      </c>
      <c r="F12334" t="str">
        <f t="shared" si="385"/>
        <v>2014</v>
      </c>
    </row>
    <row r="12335" spans="1:6" x14ac:dyDescent="0.25">
      <c r="A12335" s="5" t="s">
        <v>389</v>
      </c>
      <c r="B12335" s="3" t="s">
        <v>188</v>
      </c>
      <c r="C12335" s="3" t="s">
        <v>49</v>
      </c>
      <c r="D12335" s="4">
        <v>757884.07075067994</v>
      </c>
      <c r="E12335" t="str">
        <f t="shared" si="384"/>
        <v>Oct</v>
      </c>
      <c r="F12335" t="str">
        <f t="shared" si="385"/>
        <v>2014</v>
      </c>
    </row>
    <row r="12336" spans="1:6" x14ac:dyDescent="0.25">
      <c r="A12336" s="5" t="s">
        <v>389</v>
      </c>
      <c r="B12336" s="3" t="s">
        <v>188</v>
      </c>
      <c r="C12336" s="3" t="s">
        <v>50</v>
      </c>
      <c r="D12336" s="4">
        <v>759268.33033277071</v>
      </c>
      <c r="E12336" t="str">
        <f t="shared" si="384"/>
        <v>Nov</v>
      </c>
      <c r="F12336" t="str">
        <f t="shared" si="385"/>
        <v>2014</v>
      </c>
    </row>
    <row r="12337" spans="1:6" x14ac:dyDescent="0.25">
      <c r="A12337" s="5" t="s">
        <v>389</v>
      </c>
      <c r="B12337" s="3" t="s">
        <v>188</v>
      </c>
      <c r="C12337" s="3" t="s">
        <v>51</v>
      </c>
      <c r="D12337" s="4">
        <v>764910.10456309712</v>
      </c>
      <c r="E12337" t="str">
        <f t="shared" si="384"/>
        <v>Dec</v>
      </c>
      <c r="F12337" t="str">
        <f t="shared" si="385"/>
        <v>2014</v>
      </c>
    </row>
    <row r="12338" spans="1:6" x14ac:dyDescent="0.25">
      <c r="A12338" s="5" t="s">
        <v>389</v>
      </c>
      <c r="B12338" s="3" t="s">
        <v>188</v>
      </c>
      <c r="C12338" s="3" t="s">
        <v>52</v>
      </c>
      <c r="D12338" s="4">
        <v>761475.86131216027</v>
      </c>
      <c r="E12338" t="str">
        <f t="shared" si="384"/>
        <v>Jan</v>
      </c>
      <c r="F12338" t="str">
        <f t="shared" si="385"/>
        <v>2015</v>
      </c>
    </row>
    <row r="12339" spans="1:6" x14ac:dyDescent="0.25">
      <c r="A12339" s="5" t="s">
        <v>389</v>
      </c>
      <c r="B12339" s="3" t="s">
        <v>188</v>
      </c>
      <c r="C12339" s="3" t="s">
        <v>53</v>
      </c>
      <c r="D12339" s="4">
        <v>761988.36389695213</v>
      </c>
      <c r="E12339" t="str">
        <f t="shared" si="384"/>
        <v>Feb</v>
      </c>
      <c r="F12339" t="str">
        <f t="shared" si="385"/>
        <v>2015</v>
      </c>
    </row>
    <row r="12340" spans="1:6" x14ac:dyDescent="0.25">
      <c r="A12340" s="5" t="s">
        <v>389</v>
      </c>
      <c r="B12340" s="3" t="s">
        <v>188</v>
      </c>
      <c r="C12340" s="3" t="s">
        <v>54</v>
      </c>
      <c r="D12340" s="4">
        <v>763801.93570942339</v>
      </c>
      <c r="E12340" t="str">
        <f t="shared" si="384"/>
        <v>Mar</v>
      </c>
      <c r="F12340" t="str">
        <f t="shared" si="385"/>
        <v>2015</v>
      </c>
    </row>
    <row r="12341" spans="1:6" x14ac:dyDescent="0.25">
      <c r="A12341" s="5" t="s">
        <v>389</v>
      </c>
      <c r="B12341" s="3" t="s">
        <v>188</v>
      </c>
      <c r="C12341" s="3" t="s">
        <v>55</v>
      </c>
      <c r="D12341" s="4">
        <v>723982.64449762332</v>
      </c>
      <c r="E12341" t="str">
        <f t="shared" si="384"/>
        <v>Apr</v>
      </c>
      <c r="F12341" t="str">
        <f t="shared" si="385"/>
        <v>2015</v>
      </c>
    </row>
    <row r="12342" spans="1:6" x14ac:dyDescent="0.25">
      <c r="A12342" s="5" t="s">
        <v>389</v>
      </c>
      <c r="B12342" s="3" t="s">
        <v>188</v>
      </c>
      <c r="C12342" s="3" t="s">
        <v>56</v>
      </c>
      <c r="D12342" s="4">
        <v>724496.13248927996</v>
      </c>
      <c r="E12342" t="str">
        <f t="shared" si="384"/>
        <v>May</v>
      </c>
      <c r="F12342" t="str">
        <f t="shared" si="385"/>
        <v>2015</v>
      </c>
    </row>
    <row r="12343" spans="1:6" x14ac:dyDescent="0.25">
      <c r="A12343" s="5" t="s">
        <v>389</v>
      </c>
      <c r="B12343" s="3" t="s">
        <v>188</v>
      </c>
      <c r="C12343" s="3" t="s">
        <v>57</v>
      </c>
      <c r="D12343" s="4">
        <v>725319.9845973691</v>
      </c>
      <c r="E12343" t="str">
        <f t="shared" si="384"/>
        <v>Jun</v>
      </c>
      <c r="F12343" t="str">
        <f t="shared" si="385"/>
        <v>2015</v>
      </c>
    </row>
    <row r="12344" spans="1:6" x14ac:dyDescent="0.25">
      <c r="A12344" s="5" t="s">
        <v>389</v>
      </c>
      <c r="B12344" s="3" t="s">
        <v>188</v>
      </c>
      <c r="C12344" s="3" t="s">
        <v>58</v>
      </c>
      <c r="D12344" s="4">
        <v>726255.58958864433</v>
      </c>
      <c r="E12344" t="str">
        <f t="shared" si="384"/>
        <v>Jul</v>
      </c>
      <c r="F12344" t="str">
        <f t="shared" si="385"/>
        <v>2015</v>
      </c>
    </row>
    <row r="12345" spans="1:6" x14ac:dyDescent="0.25">
      <c r="A12345" s="5" t="s">
        <v>389</v>
      </c>
      <c r="B12345" s="3" t="s">
        <v>188</v>
      </c>
      <c r="C12345" s="3" t="s">
        <v>59</v>
      </c>
      <c r="D12345" s="4">
        <v>727421.92036942276</v>
      </c>
      <c r="E12345" t="str">
        <f t="shared" si="384"/>
        <v>Aug</v>
      </c>
      <c r="F12345" t="str">
        <f t="shared" si="385"/>
        <v>2015</v>
      </c>
    </row>
    <row r="12346" spans="1:6" x14ac:dyDescent="0.25">
      <c r="A12346" s="5" t="s">
        <v>389</v>
      </c>
      <c r="B12346" s="3" t="s">
        <v>188</v>
      </c>
      <c r="C12346" s="3" t="s">
        <v>60</v>
      </c>
      <c r="D12346" s="4">
        <v>728639.33104620653</v>
      </c>
      <c r="E12346" t="str">
        <f t="shared" si="384"/>
        <v>Sep</v>
      </c>
      <c r="F12346" t="str">
        <f t="shared" si="385"/>
        <v>2015</v>
      </c>
    </row>
    <row r="12347" spans="1:6" x14ac:dyDescent="0.25">
      <c r="A12347" s="5" t="s">
        <v>389</v>
      </c>
      <c r="B12347" s="3" t="s">
        <v>188</v>
      </c>
      <c r="C12347" s="3" t="s">
        <v>61</v>
      </c>
      <c r="D12347" s="4">
        <v>729520.21906943398</v>
      </c>
      <c r="E12347" t="str">
        <f t="shared" ref="E12347:E12410" si="386">MID(C12347,1,3)</f>
        <v>Oct</v>
      </c>
      <c r="F12347" t="str">
        <f t="shared" ref="F12347:F12410" si="387">MID(C12347,5,4)</f>
        <v>2015</v>
      </c>
    </row>
    <row r="12348" spans="1:6" x14ac:dyDescent="0.25">
      <c r="A12348" s="5" t="s">
        <v>389</v>
      </c>
      <c r="B12348" s="3" t="s">
        <v>188</v>
      </c>
      <c r="C12348" s="3" t="s">
        <v>62</v>
      </c>
      <c r="D12348" s="4">
        <v>731805.28009674174</v>
      </c>
      <c r="E12348" t="str">
        <f t="shared" si="386"/>
        <v>Nov</v>
      </c>
      <c r="F12348" t="str">
        <f t="shared" si="387"/>
        <v>2015</v>
      </c>
    </row>
    <row r="12349" spans="1:6" x14ac:dyDescent="0.25">
      <c r="A12349" s="5" t="s">
        <v>389</v>
      </c>
      <c r="B12349" s="3" t="s">
        <v>188</v>
      </c>
      <c r="C12349" s="3" t="s">
        <v>63</v>
      </c>
      <c r="D12349" s="4">
        <v>731477.0947316722</v>
      </c>
      <c r="E12349" t="str">
        <f t="shared" si="386"/>
        <v>Dec</v>
      </c>
      <c r="F12349" t="str">
        <f t="shared" si="387"/>
        <v>2015</v>
      </c>
    </row>
    <row r="12350" spans="1:6" x14ac:dyDescent="0.25">
      <c r="A12350" s="5" t="s">
        <v>389</v>
      </c>
      <c r="B12350" s="3" t="s">
        <v>188</v>
      </c>
      <c r="C12350" s="3" t="s">
        <v>64</v>
      </c>
      <c r="D12350" s="4">
        <v>729838.91925363312</v>
      </c>
      <c r="E12350" t="str">
        <f t="shared" si="386"/>
        <v>Jan</v>
      </c>
      <c r="F12350" t="str">
        <f t="shared" si="387"/>
        <v>2016</v>
      </c>
    </row>
    <row r="12351" spans="1:6" x14ac:dyDescent="0.25">
      <c r="A12351" s="5" t="s">
        <v>389</v>
      </c>
      <c r="B12351" s="3" t="s">
        <v>188</v>
      </c>
      <c r="C12351" s="3" t="s">
        <v>65</v>
      </c>
      <c r="D12351" s="4">
        <v>727882.1324199615</v>
      </c>
      <c r="E12351" t="str">
        <f t="shared" si="386"/>
        <v>Feb</v>
      </c>
      <c r="F12351" t="str">
        <f t="shared" si="387"/>
        <v>2016</v>
      </c>
    </row>
    <row r="12352" spans="1:6" x14ac:dyDescent="0.25">
      <c r="A12352" s="5" t="s">
        <v>389</v>
      </c>
      <c r="B12352" s="3" t="s">
        <v>188</v>
      </c>
      <c r="C12352" s="3" t="s">
        <v>66</v>
      </c>
      <c r="D12352" s="4">
        <v>730404.4573640913</v>
      </c>
      <c r="E12352" t="str">
        <f t="shared" si="386"/>
        <v>Mar</v>
      </c>
      <c r="F12352" t="str">
        <f t="shared" si="387"/>
        <v>2016</v>
      </c>
    </row>
    <row r="12353" spans="1:6" x14ac:dyDescent="0.25">
      <c r="A12353" s="5" t="s">
        <v>389</v>
      </c>
      <c r="B12353" s="3" t="s">
        <v>188</v>
      </c>
      <c r="C12353" s="3" t="s">
        <v>67</v>
      </c>
      <c r="D12353" s="4">
        <v>691224.87074799673</v>
      </c>
      <c r="E12353" t="str">
        <f t="shared" si="386"/>
        <v>Apr</v>
      </c>
      <c r="F12353" t="str">
        <f t="shared" si="387"/>
        <v>2016</v>
      </c>
    </row>
    <row r="12354" spans="1:6" x14ac:dyDescent="0.25">
      <c r="A12354" s="5" t="s">
        <v>389</v>
      </c>
      <c r="B12354" s="3" t="s">
        <v>188</v>
      </c>
      <c r="C12354" s="3" t="s">
        <v>68</v>
      </c>
      <c r="D12354" s="4">
        <v>692679.05172664812</v>
      </c>
      <c r="E12354" t="str">
        <f t="shared" si="386"/>
        <v>May</v>
      </c>
      <c r="F12354" t="str">
        <f t="shared" si="387"/>
        <v>2016</v>
      </c>
    </row>
    <row r="12355" spans="1:6" x14ac:dyDescent="0.25">
      <c r="A12355" s="5" t="s">
        <v>389</v>
      </c>
      <c r="B12355" s="3" t="s">
        <v>188</v>
      </c>
      <c r="C12355" s="3" t="s">
        <v>69</v>
      </c>
      <c r="D12355" s="4">
        <v>694283.02536414284</v>
      </c>
      <c r="E12355" t="str">
        <f t="shared" si="386"/>
        <v>Jun</v>
      </c>
      <c r="F12355" t="str">
        <f t="shared" si="387"/>
        <v>2016</v>
      </c>
    </row>
    <row r="12356" spans="1:6" x14ac:dyDescent="0.25">
      <c r="A12356" s="5" t="s">
        <v>389</v>
      </c>
      <c r="B12356" s="3" t="s">
        <v>188</v>
      </c>
      <c r="C12356" s="3" t="s">
        <v>70</v>
      </c>
      <c r="D12356" s="4">
        <v>695740.06549543596</v>
      </c>
      <c r="E12356" t="str">
        <f t="shared" si="386"/>
        <v>Jul</v>
      </c>
      <c r="F12356" t="str">
        <f t="shared" si="387"/>
        <v>2016</v>
      </c>
    </row>
    <row r="12357" spans="1:6" x14ac:dyDescent="0.25">
      <c r="A12357" s="5" t="s">
        <v>389</v>
      </c>
      <c r="B12357" s="3" t="s">
        <v>188</v>
      </c>
      <c r="C12357" s="3" t="s">
        <v>71</v>
      </c>
      <c r="D12357" s="4">
        <v>697760.4546093028</v>
      </c>
      <c r="E12357" t="str">
        <f t="shared" si="386"/>
        <v>Aug</v>
      </c>
      <c r="F12357" t="str">
        <f t="shared" si="387"/>
        <v>2016</v>
      </c>
    </row>
    <row r="12358" spans="1:6" x14ac:dyDescent="0.25">
      <c r="A12358" s="5" t="s">
        <v>389</v>
      </c>
      <c r="B12358" s="3" t="s">
        <v>188</v>
      </c>
      <c r="C12358" s="3" t="s">
        <v>72</v>
      </c>
      <c r="D12358" s="4">
        <v>699296.26186007936</v>
      </c>
      <c r="E12358" t="str">
        <f t="shared" si="386"/>
        <v>Sep</v>
      </c>
      <c r="F12358" t="str">
        <f t="shared" si="387"/>
        <v>2016</v>
      </c>
    </row>
    <row r="12359" spans="1:6" x14ac:dyDescent="0.25">
      <c r="A12359" s="5" t="s">
        <v>389</v>
      </c>
      <c r="B12359" s="3" t="s">
        <v>188</v>
      </c>
      <c r="C12359" s="3" t="s">
        <v>73</v>
      </c>
      <c r="D12359" s="4">
        <v>701214.95855973219</v>
      </c>
      <c r="E12359" t="str">
        <f t="shared" si="386"/>
        <v>Oct</v>
      </c>
      <c r="F12359" t="str">
        <f t="shared" si="387"/>
        <v>2016</v>
      </c>
    </row>
    <row r="12360" spans="1:6" x14ac:dyDescent="0.25">
      <c r="A12360" s="5" t="s">
        <v>389</v>
      </c>
      <c r="B12360" s="3" t="s">
        <v>188</v>
      </c>
      <c r="C12360" s="3" t="s">
        <v>74</v>
      </c>
      <c r="D12360" s="4">
        <v>703541.68847495317</v>
      </c>
      <c r="E12360" t="str">
        <f t="shared" si="386"/>
        <v>Nov</v>
      </c>
      <c r="F12360" t="str">
        <f t="shared" si="387"/>
        <v>2016</v>
      </c>
    </row>
    <row r="12361" spans="1:6" x14ac:dyDescent="0.25">
      <c r="A12361" s="5" t="s">
        <v>389</v>
      </c>
      <c r="B12361" s="3" t="s">
        <v>188</v>
      </c>
      <c r="C12361" s="3" t="s">
        <v>75</v>
      </c>
      <c r="D12361" s="4">
        <v>709100.61006695195</v>
      </c>
      <c r="E12361" t="str">
        <f t="shared" si="386"/>
        <v>Dec</v>
      </c>
      <c r="F12361" t="str">
        <f t="shared" si="387"/>
        <v>2016</v>
      </c>
    </row>
    <row r="12362" spans="1:6" x14ac:dyDescent="0.25">
      <c r="A12362" s="5" t="s">
        <v>389</v>
      </c>
      <c r="B12362" s="3" t="s">
        <v>188</v>
      </c>
      <c r="C12362" s="3" t="s">
        <v>76</v>
      </c>
      <c r="D12362" s="4">
        <v>708491.24551630125</v>
      </c>
      <c r="E12362" t="str">
        <f t="shared" si="386"/>
        <v>Jan</v>
      </c>
      <c r="F12362" t="str">
        <f t="shared" si="387"/>
        <v>2017</v>
      </c>
    </row>
    <row r="12363" spans="1:6" x14ac:dyDescent="0.25">
      <c r="A12363" s="5" t="s">
        <v>389</v>
      </c>
      <c r="B12363" s="3" t="s">
        <v>188</v>
      </c>
      <c r="C12363" s="3" t="s">
        <v>77</v>
      </c>
      <c r="D12363" s="4">
        <v>713289.94538761571</v>
      </c>
      <c r="E12363" t="str">
        <f t="shared" si="386"/>
        <v>Feb</v>
      </c>
      <c r="F12363" t="str">
        <f t="shared" si="387"/>
        <v>2017</v>
      </c>
    </row>
    <row r="12364" spans="1:6" x14ac:dyDescent="0.25">
      <c r="A12364" s="5" t="s">
        <v>389</v>
      </c>
      <c r="B12364" s="3" t="s">
        <v>188</v>
      </c>
      <c r="C12364" s="3" t="s">
        <v>78</v>
      </c>
      <c r="D12364" s="4">
        <v>717827.03551441303</v>
      </c>
      <c r="E12364" t="str">
        <f t="shared" si="386"/>
        <v>Mar</v>
      </c>
      <c r="F12364" t="str">
        <f t="shared" si="387"/>
        <v>2017</v>
      </c>
    </row>
    <row r="12365" spans="1:6" x14ac:dyDescent="0.25">
      <c r="A12365" s="5" t="s">
        <v>389</v>
      </c>
      <c r="B12365" s="3" t="s">
        <v>188</v>
      </c>
      <c r="C12365" s="3" t="s">
        <v>79</v>
      </c>
      <c r="D12365" s="4">
        <v>678860.36485982884</v>
      </c>
      <c r="E12365" t="str">
        <f t="shared" si="386"/>
        <v>Apr</v>
      </c>
      <c r="F12365" t="str">
        <f t="shared" si="387"/>
        <v>2017</v>
      </c>
    </row>
    <row r="12366" spans="1:6" x14ac:dyDescent="0.25">
      <c r="A12366" s="5" t="s">
        <v>389</v>
      </c>
      <c r="B12366" s="3" t="s">
        <v>188</v>
      </c>
      <c r="C12366" s="3" t="s">
        <v>80</v>
      </c>
      <c r="D12366" s="4">
        <v>680523.51466241921</v>
      </c>
      <c r="E12366" t="str">
        <f t="shared" si="386"/>
        <v>May</v>
      </c>
      <c r="F12366" t="str">
        <f t="shared" si="387"/>
        <v>2017</v>
      </c>
    </row>
    <row r="12367" spans="1:6" x14ac:dyDescent="0.25">
      <c r="A12367" s="5" t="s">
        <v>389</v>
      </c>
      <c r="B12367" s="3" t="s">
        <v>188</v>
      </c>
      <c r="C12367" s="3" t="s">
        <v>81</v>
      </c>
      <c r="D12367" s="4">
        <v>682203.08020742936</v>
      </c>
      <c r="E12367" t="str">
        <f t="shared" si="386"/>
        <v>Jun</v>
      </c>
      <c r="F12367" t="str">
        <f t="shared" si="387"/>
        <v>2017</v>
      </c>
    </row>
    <row r="12368" spans="1:6" x14ac:dyDescent="0.25">
      <c r="A12368" s="5" t="s">
        <v>389</v>
      </c>
      <c r="B12368" s="3" t="s">
        <v>188</v>
      </c>
      <c r="C12368" s="3" t="s">
        <v>82</v>
      </c>
      <c r="D12368" s="4">
        <v>683742.47111033218</v>
      </c>
      <c r="E12368" t="str">
        <f t="shared" si="386"/>
        <v>Jul</v>
      </c>
      <c r="F12368" t="str">
        <f t="shared" si="387"/>
        <v>2017</v>
      </c>
    </row>
    <row r="12369" spans="1:6" x14ac:dyDescent="0.25">
      <c r="A12369" s="5" t="s">
        <v>389</v>
      </c>
      <c r="B12369" s="3" t="s">
        <v>188</v>
      </c>
      <c r="C12369" s="3" t="s">
        <v>83</v>
      </c>
      <c r="D12369" s="4">
        <v>685670.83735025977</v>
      </c>
      <c r="E12369" t="str">
        <f t="shared" si="386"/>
        <v>Aug</v>
      </c>
      <c r="F12369" t="str">
        <f t="shared" si="387"/>
        <v>2017</v>
      </c>
    </row>
    <row r="12370" spans="1:6" x14ac:dyDescent="0.25">
      <c r="A12370" s="5" t="s">
        <v>389</v>
      </c>
      <c r="B12370" s="3" t="s">
        <v>188</v>
      </c>
      <c r="C12370" s="3" t="s">
        <v>84</v>
      </c>
      <c r="D12370" s="4">
        <v>686817.34849403868</v>
      </c>
      <c r="E12370" t="str">
        <f t="shared" si="386"/>
        <v>Sep</v>
      </c>
      <c r="F12370" t="str">
        <f t="shared" si="387"/>
        <v>2017</v>
      </c>
    </row>
    <row r="12371" spans="1:6" x14ac:dyDescent="0.25">
      <c r="A12371" s="5" t="s">
        <v>389</v>
      </c>
      <c r="B12371" s="3" t="s">
        <v>188</v>
      </c>
      <c r="C12371" s="3" t="s">
        <v>85</v>
      </c>
      <c r="D12371" s="4">
        <v>688655.56947891251</v>
      </c>
      <c r="E12371" t="str">
        <f t="shared" si="386"/>
        <v>Oct</v>
      </c>
      <c r="F12371" t="str">
        <f t="shared" si="387"/>
        <v>2017</v>
      </c>
    </row>
    <row r="12372" spans="1:6" x14ac:dyDescent="0.25">
      <c r="A12372" s="5" t="s">
        <v>389</v>
      </c>
      <c r="B12372" s="3" t="s">
        <v>188</v>
      </c>
      <c r="C12372" s="3" t="s">
        <v>86</v>
      </c>
      <c r="D12372" s="4">
        <v>690686.2226789135</v>
      </c>
      <c r="E12372" t="str">
        <f t="shared" si="386"/>
        <v>Nov</v>
      </c>
      <c r="F12372" t="str">
        <f t="shared" si="387"/>
        <v>2017</v>
      </c>
    </row>
    <row r="12373" spans="1:6" x14ac:dyDescent="0.25">
      <c r="A12373" s="5" t="s">
        <v>389</v>
      </c>
      <c r="B12373" s="3" t="s">
        <v>188</v>
      </c>
      <c r="C12373" s="3" t="s">
        <v>87</v>
      </c>
      <c r="D12373" s="4">
        <v>695212.19356329949</v>
      </c>
      <c r="E12373" t="str">
        <f t="shared" si="386"/>
        <v>Dec</v>
      </c>
      <c r="F12373" t="str">
        <f t="shared" si="387"/>
        <v>2017</v>
      </c>
    </row>
    <row r="12374" spans="1:6" x14ac:dyDescent="0.25">
      <c r="A12374" s="5" t="s">
        <v>389</v>
      </c>
      <c r="B12374" s="3" t="s">
        <v>188</v>
      </c>
      <c r="C12374" s="3" t="s">
        <v>88</v>
      </c>
      <c r="D12374" s="4">
        <v>694826.09496162052</v>
      </c>
      <c r="E12374" t="str">
        <f t="shared" si="386"/>
        <v>Jan</v>
      </c>
      <c r="F12374" t="str">
        <f t="shared" si="387"/>
        <v>2018</v>
      </c>
    </row>
    <row r="12375" spans="1:6" x14ac:dyDescent="0.25">
      <c r="A12375" s="5" t="s">
        <v>389</v>
      </c>
      <c r="B12375" s="3" t="s">
        <v>188</v>
      </c>
      <c r="C12375" s="3" t="s">
        <v>89</v>
      </c>
      <c r="D12375" s="4">
        <v>696775.28060645144</v>
      </c>
      <c r="E12375" t="str">
        <f t="shared" si="386"/>
        <v>Feb</v>
      </c>
      <c r="F12375" t="str">
        <f t="shared" si="387"/>
        <v>2018</v>
      </c>
    </row>
    <row r="12376" spans="1:6" x14ac:dyDescent="0.25">
      <c r="A12376" s="5" t="s">
        <v>389</v>
      </c>
      <c r="B12376" s="3" t="s">
        <v>188</v>
      </c>
      <c r="C12376" s="3" t="s">
        <v>90</v>
      </c>
      <c r="D12376" s="4">
        <v>698986.44142346317</v>
      </c>
      <c r="E12376" t="str">
        <f t="shared" si="386"/>
        <v>Mar</v>
      </c>
      <c r="F12376" t="str">
        <f t="shared" si="387"/>
        <v>2018</v>
      </c>
    </row>
    <row r="12377" spans="1:6" x14ac:dyDescent="0.25">
      <c r="A12377" s="5" t="s">
        <v>389</v>
      </c>
      <c r="B12377" s="3" t="s">
        <v>188</v>
      </c>
      <c r="C12377" s="3" t="s">
        <v>91</v>
      </c>
      <c r="D12377" s="4">
        <v>659390.75381313544</v>
      </c>
      <c r="E12377" t="str">
        <f t="shared" si="386"/>
        <v>Apr</v>
      </c>
      <c r="F12377" t="str">
        <f t="shared" si="387"/>
        <v>2018</v>
      </c>
    </row>
    <row r="12378" spans="1:6" x14ac:dyDescent="0.25">
      <c r="A12378" s="5" t="s">
        <v>389</v>
      </c>
      <c r="B12378" s="3" t="s">
        <v>188</v>
      </c>
      <c r="C12378" s="3" t="s">
        <v>92</v>
      </c>
      <c r="D12378" s="4">
        <v>660207.79417313228</v>
      </c>
      <c r="E12378" t="str">
        <f t="shared" si="386"/>
        <v>May</v>
      </c>
      <c r="F12378" t="str">
        <f t="shared" si="387"/>
        <v>2018</v>
      </c>
    </row>
    <row r="12379" spans="1:6" x14ac:dyDescent="0.25">
      <c r="A12379" s="5" t="s">
        <v>389</v>
      </c>
      <c r="B12379" s="3" t="s">
        <v>188</v>
      </c>
      <c r="C12379" s="3" t="s">
        <v>93</v>
      </c>
      <c r="D12379" s="4">
        <v>661061.62343330821</v>
      </c>
      <c r="E12379" t="str">
        <f t="shared" si="386"/>
        <v>Jun</v>
      </c>
      <c r="F12379" t="str">
        <f t="shared" si="387"/>
        <v>2018</v>
      </c>
    </row>
    <row r="12380" spans="1:6" x14ac:dyDescent="0.25">
      <c r="A12380" s="5" t="s">
        <v>389</v>
      </c>
      <c r="B12380" s="3" t="s">
        <v>188</v>
      </c>
      <c r="C12380" s="3" t="s">
        <v>94</v>
      </c>
      <c r="D12380" s="4">
        <v>661764.47907890391</v>
      </c>
      <c r="E12380" t="str">
        <f t="shared" si="386"/>
        <v>Jul</v>
      </c>
      <c r="F12380" t="str">
        <f t="shared" si="387"/>
        <v>2018</v>
      </c>
    </row>
    <row r="12381" spans="1:6" x14ac:dyDescent="0.25">
      <c r="A12381" s="5" t="s">
        <v>389</v>
      </c>
      <c r="B12381" s="3" t="s">
        <v>188</v>
      </c>
      <c r="C12381" s="3" t="s">
        <v>95</v>
      </c>
      <c r="D12381" s="4">
        <v>662671.68223747401</v>
      </c>
      <c r="E12381" t="str">
        <f t="shared" si="386"/>
        <v>Aug</v>
      </c>
      <c r="F12381" t="str">
        <f t="shared" si="387"/>
        <v>2018</v>
      </c>
    </row>
    <row r="12382" spans="1:6" x14ac:dyDescent="0.25">
      <c r="A12382" s="5" t="s">
        <v>389</v>
      </c>
      <c r="B12382" s="3" t="s">
        <v>188</v>
      </c>
      <c r="C12382" s="3" t="s">
        <v>96</v>
      </c>
      <c r="D12382" s="4">
        <v>662924.26294445433</v>
      </c>
      <c r="E12382" t="str">
        <f t="shared" si="386"/>
        <v>Sep</v>
      </c>
      <c r="F12382" t="str">
        <f t="shared" si="387"/>
        <v>2018</v>
      </c>
    </row>
    <row r="12383" spans="1:6" x14ac:dyDescent="0.25">
      <c r="A12383" s="5" t="s">
        <v>389</v>
      </c>
      <c r="B12383" s="3" t="s">
        <v>188</v>
      </c>
      <c r="C12383" s="3" t="s">
        <v>97</v>
      </c>
      <c r="D12383" s="4">
        <v>663670.03861626331</v>
      </c>
      <c r="E12383" t="str">
        <f t="shared" si="386"/>
        <v>Oct</v>
      </c>
      <c r="F12383" t="str">
        <f t="shared" si="387"/>
        <v>2018</v>
      </c>
    </row>
    <row r="12384" spans="1:6" x14ac:dyDescent="0.25">
      <c r="A12384" s="5" t="s">
        <v>389</v>
      </c>
      <c r="B12384" s="3" t="s">
        <v>188</v>
      </c>
      <c r="C12384" s="3" t="s">
        <v>98</v>
      </c>
      <c r="D12384" s="4">
        <v>660999.39328030904</v>
      </c>
      <c r="E12384" t="str">
        <f t="shared" si="386"/>
        <v>Nov</v>
      </c>
      <c r="F12384" t="str">
        <f t="shared" si="387"/>
        <v>2018</v>
      </c>
    </row>
    <row r="12385" spans="1:6" x14ac:dyDescent="0.25">
      <c r="A12385" s="5" t="s">
        <v>389</v>
      </c>
      <c r="B12385" s="3" t="s">
        <v>188</v>
      </c>
      <c r="C12385" s="3" t="s">
        <v>99</v>
      </c>
      <c r="D12385" s="4">
        <v>660375.65681661828</v>
      </c>
      <c r="E12385" t="str">
        <f t="shared" si="386"/>
        <v>Dec</v>
      </c>
      <c r="F12385" t="str">
        <f t="shared" si="387"/>
        <v>2018</v>
      </c>
    </row>
    <row r="12386" spans="1:6" x14ac:dyDescent="0.25">
      <c r="A12386" s="5" t="s">
        <v>389</v>
      </c>
      <c r="B12386" s="3" t="s">
        <v>188</v>
      </c>
      <c r="C12386" s="3" t="s">
        <v>100</v>
      </c>
      <c r="D12386" s="4">
        <v>656092.49376422039</v>
      </c>
      <c r="E12386" t="str">
        <f t="shared" si="386"/>
        <v>Jan</v>
      </c>
      <c r="F12386" t="str">
        <f t="shared" si="387"/>
        <v>2019</v>
      </c>
    </row>
    <row r="12387" spans="1:6" x14ac:dyDescent="0.25">
      <c r="A12387" s="5" t="s">
        <v>389</v>
      </c>
      <c r="B12387" s="3" t="s">
        <v>188</v>
      </c>
      <c r="C12387" s="3" t="s">
        <v>101</v>
      </c>
      <c r="D12387" s="4">
        <v>653730.30398670607</v>
      </c>
      <c r="E12387" t="str">
        <f t="shared" si="386"/>
        <v>Feb</v>
      </c>
      <c r="F12387" t="str">
        <f t="shared" si="387"/>
        <v>2019</v>
      </c>
    </row>
    <row r="12388" spans="1:6" x14ac:dyDescent="0.25">
      <c r="A12388" s="5" t="s">
        <v>389</v>
      </c>
      <c r="B12388" s="3" t="s">
        <v>188</v>
      </c>
      <c r="C12388" s="3" t="s">
        <v>102</v>
      </c>
      <c r="D12388" s="4">
        <v>651698.23002438084</v>
      </c>
      <c r="E12388" t="str">
        <f t="shared" si="386"/>
        <v>Mar</v>
      </c>
      <c r="F12388" t="str">
        <f t="shared" si="387"/>
        <v>2019</v>
      </c>
    </row>
    <row r="12389" spans="1:6" x14ac:dyDescent="0.25">
      <c r="A12389" s="5" t="s">
        <v>389</v>
      </c>
      <c r="B12389" s="3" t="s">
        <v>188</v>
      </c>
      <c r="C12389" s="3" t="s">
        <v>103</v>
      </c>
      <c r="D12389" s="4">
        <v>607939.34182528371</v>
      </c>
      <c r="E12389" t="str">
        <f t="shared" si="386"/>
        <v>Apr</v>
      </c>
      <c r="F12389" t="str">
        <f t="shared" si="387"/>
        <v>2019</v>
      </c>
    </row>
    <row r="12390" spans="1:6" x14ac:dyDescent="0.25">
      <c r="A12390" s="5" t="s">
        <v>389</v>
      </c>
      <c r="B12390" s="3" t="s">
        <v>188</v>
      </c>
      <c r="C12390" s="3" t="s">
        <v>104</v>
      </c>
      <c r="D12390" s="4">
        <v>604839.91835605563</v>
      </c>
      <c r="E12390" t="str">
        <f t="shared" si="386"/>
        <v>May</v>
      </c>
      <c r="F12390" t="str">
        <f t="shared" si="387"/>
        <v>2019</v>
      </c>
    </row>
    <row r="12391" spans="1:6" x14ac:dyDescent="0.25">
      <c r="A12391" s="5" t="s">
        <v>389</v>
      </c>
      <c r="B12391" s="3" t="s">
        <v>188</v>
      </c>
      <c r="C12391" s="3" t="s">
        <v>105</v>
      </c>
      <c r="D12391" s="4">
        <v>601846.34738541837</v>
      </c>
      <c r="E12391" t="str">
        <f t="shared" si="386"/>
        <v>Jun</v>
      </c>
      <c r="F12391" t="str">
        <f t="shared" si="387"/>
        <v>2019</v>
      </c>
    </row>
    <row r="12392" spans="1:6" x14ac:dyDescent="0.25">
      <c r="A12392" s="5" t="s">
        <v>389</v>
      </c>
      <c r="B12392" s="3" t="s">
        <v>188</v>
      </c>
      <c r="C12392" s="3" t="s">
        <v>106</v>
      </c>
      <c r="D12392" s="4">
        <v>598908.23041852447</v>
      </c>
      <c r="E12392" t="str">
        <f t="shared" si="386"/>
        <v>Jul</v>
      </c>
      <c r="F12392" t="str">
        <f t="shared" si="387"/>
        <v>2019</v>
      </c>
    </row>
    <row r="12393" spans="1:6" x14ac:dyDescent="0.25">
      <c r="A12393" s="5" t="s">
        <v>389</v>
      </c>
      <c r="B12393" s="3" t="s">
        <v>188</v>
      </c>
      <c r="C12393" s="3" t="s">
        <v>107</v>
      </c>
      <c r="D12393" s="4">
        <v>596204.71437564678</v>
      </c>
      <c r="E12393" t="str">
        <f t="shared" si="386"/>
        <v>Aug</v>
      </c>
      <c r="F12393" t="str">
        <f t="shared" si="387"/>
        <v>2019</v>
      </c>
    </row>
    <row r="12394" spans="1:6" x14ac:dyDescent="0.25">
      <c r="A12394" s="5" t="s">
        <v>389</v>
      </c>
      <c r="B12394" s="3" t="s">
        <v>188</v>
      </c>
      <c r="C12394" s="3" t="s">
        <v>108</v>
      </c>
      <c r="D12394" s="4">
        <v>593092.53542889655</v>
      </c>
      <c r="E12394" t="str">
        <f t="shared" si="386"/>
        <v>Sep</v>
      </c>
      <c r="F12394" t="str">
        <f t="shared" si="387"/>
        <v>2019</v>
      </c>
    </row>
    <row r="12395" spans="1:6" x14ac:dyDescent="0.25">
      <c r="A12395" s="5" t="s">
        <v>389</v>
      </c>
      <c r="B12395" s="3" t="s">
        <v>188</v>
      </c>
      <c r="C12395" s="3" t="s">
        <v>109</v>
      </c>
      <c r="D12395" s="4">
        <v>590571.73434018844</v>
      </c>
      <c r="E12395" t="str">
        <f t="shared" si="386"/>
        <v>Oct</v>
      </c>
      <c r="F12395" t="str">
        <f t="shared" si="387"/>
        <v>2019</v>
      </c>
    </row>
    <row r="12396" spans="1:6" x14ac:dyDescent="0.25">
      <c r="A12396" s="5" t="s">
        <v>389</v>
      </c>
      <c r="B12396" s="3" t="s">
        <v>188</v>
      </c>
      <c r="C12396" s="3" t="s">
        <v>110</v>
      </c>
      <c r="D12396" s="4">
        <v>588227.70945019601</v>
      </c>
      <c r="E12396" t="str">
        <f t="shared" si="386"/>
        <v>Nov</v>
      </c>
      <c r="F12396" t="str">
        <f t="shared" si="387"/>
        <v>2019</v>
      </c>
    </row>
    <row r="12397" spans="1:6" x14ac:dyDescent="0.25">
      <c r="A12397" s="5" t="s">
        <v>389</v>
      </c>
      <c r="B12397" s="3" t="s">
        <v>188</v>
      </c>
      <c r="C12397" s="3" t="s">
        <v>111</v>
      </c>
      <c r="D12397" s="4">
        <v>587420.69260428753</v>
      </c>
      <c r="E12397" t="str">
        <f t="shared" si="386"/>
        <v>Dec</v>
      </c>
      <c r="F12397" t="str">
        <f t="shared" si="387"/>
        <v>2019</v>
      </c>
    </row>
    <row r="12398" spans="1:6" x14ac:dyDescent="0.25">
      <c r="A12398" s="5" t="s">
        <v>389</v>
      </c>
      <c r="B12398" s="3" t="s">
        <v>188</v>
      </c>
      <c r="C12398" s="3" t="s">
        <v>112</v>
      </c>
      <c r="D12398" s="4">
        <v>583925.45165156922</v>
      </c>
      <c r="E12398" t="str">
        <f t="shared" si="386"/>
        <v>Jan</v>
      </c>
      <c r="F12398" t="str">
        <f t="shared" si="387"/>
        <v>2020</v>
      </c>
    </row>
    <row r="12399" spans="1:6" x14ac:dyDescent="0.25">
      <c r="A12399" s="5" t="s">
        <v>389</v>
      </c>
      <c r="B12399" s="3" t="s">
        <v>188</v>
      </c>
      <c r="C12399" s="3" t="s">
        <v>113</v>
      </c>
      <c r="D12399" s="4">
        <v>569435.8103846187</v>
      </c>
      <c r="E12399" t="str">
        <f t="shared" si="386"/>
        <v>Feb</v>
      </c>
      <c r="F12399" t="str">
        <f t="shared" si="387"/>
        <v>2020</v>
      </c>
    </row>
    <row r="12400" spans="1:6" x14ac:dyDescent="0.25">
      <c r="A12400" s="5" t="s">
        <v>389</v>
      </c>
      <c r="B12400" s="3" t="s">
        <v>188</v>
      </c>
      <c r="C12400" s="3" t="s">
        <v>114</v>
      </c>
      <c r="D12400" s="4">
        <v>567440.02342258475</v>
      </c>
      <c r="E12400" t="str">
        <f t="shared" si="386"/>
        <v>Mar</v>
      </c>
      <c r="F12400" t="str">
        <f t="shared" si="387"/>
        <v>2020</v>
      </c>
    </row>
    <row r="12401" spans="1:6" x14ac:dyDescent="0.25">
      <c r="A12401" s="5" t="s">
        <v>389</v>
      </c>
      <c r="B12401" s="3" t="s">
        <v>188</v>
      </c>
      <c r="C12401" s="3" t="s">
        <v>115</v>
      </c>
      <c r="D12401" s="4">
        <v>502886.54870310042</v>
      </c>
      <c r="E12401" t="str">
        <f t="shared" si="386"/>
        <v>Apr</v>
      </c>
      <c r="F12401" t="str">
        <f t="shared" si="387"/>
        <v>2020</v>
      </c>
    </row>
    <row r="12402" spans="1:6" x14ac:dyDescent="0.25">
      <c r="A12402" s="5" t="s">
        <v>389</v>
      </c>
      <c r="B12402" s="3" t="s">
        <v>188</v>
      </c>
      <c r="C12402" s="3" t="s">
        <v>116</v>
      </c>
      <c r="D12402" s="4">
        <v>499029.39907395496</v>
      </c>
      <c r="E12402" t="str">
        <f t="shared" si="386"/>
        <v>May</v>
      </c>
      <c r="F12402" t="str">
        <f t="shared" si="387"/>
        <v>2020</v>
      </c>
    </row>
    <row r="12403" spans="1:6" x14ac:dyDescent="0.25">
      <c r="A12403" s="5" t="s">
        <v>389</v>
      </c>
      <c r="B12403" s="3" t="s">
        <v>188</v>
      </c>
      <c r="C12403" s="3" t="s">
        <v>117</v>
      </c>
      <c r="D12403" s="4">
        <v>495218.97880472505</v>
      </c>
      <c r="E12403" t="str">
        <f t="shared" si="386"/>
        <v>Jun</v>
      </c>
      <c r="F12403" t="str">
        <f t="shared" si="387"/>
        <v>2020</v>
      </c>
    </row>
    <row r="12404" spans="1:6" x14ac:dyDescent="0.25">
      <c r="A12404" s="5" t="s">
        <v>389</v>
      </c>
      <c r="B12404" s="3" t="s">
        <v>188</v>
      </c>
      <c r="C12404" s="3" t="s">
        <v>118</v>
      </c>
      <c r="D12404" s="4">
        <v>491442.96618009446</v>
      </c>
      <c r="E12404" t="str">
        <f t="shared" si="386"/>
        <v>Jul</v>
      </c>
      <c r="F12404" t="str">
        <f t="shared" si="387"/>
        <v>2020</v>
      </c>
    </row>
    <row r="12405" spans="1:6" x14ac:dyDescent="0.25">
      <c r="A12405" s="5" t="s">
        <v>389</v>
      </c>
      <c r="B12405" s="3" t="s">
        <v>188</v>
      </c>
      <c r="C12405" s="3" t="s">
        <v>119</v>
      </c>
      <c r="D12405" s="4">
        <v>487782.87939197471</v>
      </c>
      <c r="E12405" t="str">
        <f t="shared" si="386"/>
        <v>Aug</v>
      </c>
      <c r="F12405" t="str">
        <f t="shared" si="387"/>
        <v>2020</v>
      </c>
    </row>
    <row r="12406" spans="1:6" x14ac:dyDescent="0.25">
      <c r="A12406" s="5" t="s">
        <v>389</v>
      </c>
      <c r="B12406" s="3" t="s">
        <v>188</v>
      </c>
      <c r="C12406" s="3" t="s">
        <v>120</v>
      </c>
      <c r="D12406" s="4">
        <v>483630.32539755962</v>
      </c>
      <c r="E12406" t="str">
        <f t="shared" si="386"/>
        <v>Sep</v>
      </c>
      <c r="F12406" t="str">
        <f t="shared" si="387"/>
        <v>2020</v>
      </c>
    </row>
    <row r="12407" spans="1:6" x14ac:dyDescent="0.25">
      <c r="A12407" s="5" t="s">
        <v>389</v>
      </c>
      <c r="B12407" s="3" t="s">
        <v>188</v>
      </c>
      <c r="C12407" s="3" t="s">
        <v>121</v>
      </c>
      <c r="D12407" s="4">
        <v>479563.09432910761</v>
      </c>
      <c r="E12407" t="str">
        <f t="shared" si="386"/>
        <v>Oct</v>
      </c>
      <c r="F12407" t="str">
        <f t="shared" si="387"/>
        <v>2020</v>
      </c>
    </row>
    <row r="12408" spans="1:6" x14ac:dyDescent="0.25">
      <c r="A12408" s="5" t="s">
        <v>389</v>
      </c>
      <c r="B12408" s="3" t="s">
        <v>188</v>
      </c>
      <c r="C12408" s="3" t="s">
        <v>122</v>
      </c>
      <c r="D12408" s="4">
        <v>476558.74782400776</v>
      </c>
      <c r="E12408" t="str">
        <f t="shared" si="386"/>
        <v>Nov</v>
      </c>
      <c r="F12408" t="str">
        <f t="shared" si="387"/>
        <v>2020</v>
      </c>
    </row>
    <row r="12409" spans="1:6" x14ac:dyDescent="0.25">
      <c r="A12409" s="5" t="s">
        <v>389</v>
      </c>
      <c r="B12409" s="3" t="s">
        <v>188</v>
      </c>
      <c r="C12409" s="3" t="s">
        <v>123</v>
      </c>
      <c r="D12409" s="4">
        <v>474107.25689237355</v>
      </c>
      <c r="E12409" t="str">
        <f t="shared" si="386"/>
        <v>Dec</v>
      </c>
      <c r="F12409" t="str">
        <f t="shared" si="387"/>
        <v>2020</v>
      </c>
    </row>
    <row r="12410" spans="1:6" x14ac:dyDescent="0.25">
      <c r="A12410" s="5" t="s">
        <v>389</v>
      </c>
      <c r="B12410" s="3" t="s">
        <v>188</v>
      </c>
      <c r="C12410" s="3" t="s">
        <v>124</v>
      </c>
      <c r="D12410" s="4">
        <v>469759.65869466949</v>
      </c>
      <c r="E12410" t="str">
        <f t="shared" si="386"/>
        <v>Jan</v>
      </c>
      <c r="F12410" t="str">
        <f t="shared" si="387"/>
        <v>2021</v>
      </c>
    </row>
    <row r="12411" spans="1:6" x14ac:dyDescent="0.25">
      <c r="A12411" s="5" t="s">
        <v>389</v>
      </c>
      <c r="B12411" s="3" t="s">
        <v>188</v>
      </c>
      <c r="C12411" s="3" t="s">
        <v>125</v>
      </c>
      <c r="D12411" s="4">
        <v>463717.34926483128</v>
      </c>
      <c r="E12411" t="str">
        <f t="shared" ref="E12411:E12474" si="388">MID(C12411,1,3)</f>
        <v>Feb</v>
      </c>
      <c r="F12411" t="str">
        <f t="shared" ref="F12411:F12474" si="389">MID(C12411,5,4)</f>
        <v>2021</v>
      </c>
    </row>
    <row r="12412" spans="1:6" x14ac:dyDescent="0.25">
      <c r="A12412" s="5" t="s">
        <v>389</v>
      </c>
      <c r="B12412" s="3" t="s">
        <v>188</v>
      </c>
      <c r="C12412" s="3" t="s">
        <v>126</v>
      </c>
      <c r="D12412" s="4">
        <v>458804.76950295304</v>
      </c>
      <c r="E12412" t="str">
        <f t="shared" si="388"/>
        <v>Mar</v>
      </c>
      <c r="F12412" t="str">
        <f t="shared" si="389"/>
        <v>2021</v>
      </c>
    </row>
    <row r="12413" spans="1:6" x14ac:dyDescent="0.25">
      <c r="A12413" s="5" t="s">
        <v>389</v>
      </c>
      <c r="B12413" s="3" t="s">
        <v>188</v>
      </c>
      <c r="C12413" s="3" t="s">
        <v>127</v>
      </c>
      <c r="D12413" s="4">
        <v>455597.81485400448</v>
      </c>
      <c r="E12413" t="str">
        <f t="shared" si="388"/>
        <v>Apr</v>
      </c>
      <c r="F12413" t="str">
        <f t="shared" si="389"/>
        <v>2021</v>
      </c>
    </row>
    <row r="12414" spans="1:6" x14ac:dyDescent="0.25">
      <c r="A12414" s="5" t="s">
        <v>389</v>
      </c>
      <c r="B12414" s="3" t="s">
        <v>188</v>
      </c>
      <c r="C12414" s="3" t="s">
        <v>128</v>
      </c>
      <c r="D12414" s="4">
        <v>452440.30970877042</v>
      </c>
      <c r="E12414" t="str">
        <f t="shared" si="388"/>
        <v>May</v>
      </c>
      <c r="F12414" t="str">
        <f t="shared" si="389"/>
        <v>2021</v>
      </c>
    </row>
    <row r="12415" spans="1:6" x14ac:dyDescent="0.25">
      <c r="A12415" s="5" t="s">
        <v>389</v>
      </c>
      <c r="B12415" s="3" t="s">
        <v>188</v>
      </c>
      <c r="C12415" s="3" t="s">
        <v>129</v>
      </c>
      <c r="D12415" s="4">
        <v>449331.73091866251</v>
      </c>
      <c r="E12415" t="str">
        <f t="shared" si="388"/>
        <v>Jun</v>
      </c>
      <c r="F12415" t="str">
        <f t="shared" si="389"/>
        <v>2021</v>
      </c>
    </row>
    <row r="12416" spans="1:6" x14ac:dyDescent="0.25">
      <c r="A12416" s="5" t="s">
        <v>389</v>
      </c>
      <c r="B12416" s="3" t="s">
        <v>188</v>
      </c>
      <c r="C12416" s="3" t="s">
        <v>130</v>
      </c>
      <c r="D12416" s="4">
        <v>446271.58012083673</v>
      </c>
      <c r="E12416" t="str">
        <f t="shared" si="388"/>
        <v>Jul</v>
      </c>
      <c r="F12416" t="str">
        <f t="shared" si="389"/>
        <v>2021</v>
      </c>
    </row>
    <row r="12417" spans="1:6" x14ac:dyDescent="0.25">
      <c r="A12417" s="5" t="s">
        <v>389</v>
      </c>
      <c r="B12417" s="3" t="s">
        <v>188</v>
      </c>
      <c r="C12417" s="3" t="s">
        <v>131</v>
      </c>
      <c r="D12417" s="4">
        <v>443259.35446752404</v>
      </c>
      <c r="E12417" t="str">
        <f t="shared" si="388"/>
        <v>Aug</v>
      </c>
      <c r="F12417" t="str">
        <f t="shared" si="389"/>
        <v>2021</v>
      </c>
    </row>
    <row r="12418" spans="1:6" x14ac:dyDescent="0.25">
      <c r="A12418" s="5" t="s">
        <v>389</v>
      </c>
      <c r="B12418" s="3" t="s">
        <v>188</v>
      </c>
      <c r="C12418" s="3" t="s">
        <v>132</v>
      </c>
      <c r="D12418" s="4">
        <v>439868.47678737796</v>
      </c>
      <c r="E12418" t="str">
        <f t="shared" si="388"/>
        <v>Sep</v>
      </c>
      <c r="F12418" t="str">
        <f t="shared" si="389"/>
        <v>2021</v>
      </c>
    </row>
    <row r="12419" spans="1:6" x14ac:dyDescent="0.25">
      <c r="A12419" s="5" t="s">
        <v>389</v>
      </c>
      <c r="B12419" s="3" t="s">
        <v>188</v>
      </c>
      <c r="C12419" s="3" t="s">
        <v>133</v>
      </c>
      <c r="D12419" s="4">
        <v>436943.65566226578</v>
      </c>
      <c r="E12419" t="str">
        <f t="shared" si="388"/>
        <v>Oct</v>
      </c>
      <c r="F12419" t="str">
        <f t="shared" si="389"/>
        <v>2021</v>
      </c>
    </row>
    <row r="12420" spans="1:6" x14ac:dyDescent="0.25">
      <c r="A12420" s="5" t="s">
        <v>389</v>
      </c>
      <c r="B12420" s="3" t="s">
        <v>188</v>
      </c>
      <c r="C12420" s="3" t="s">
        <v>134</v>
      </c>
      <c r="D12420" s="4">
        <v>434065.20736458566</v>
      </c>
      <c r="E12420" t="str">
        <f t="shared" si="388"/>
        <v>Nov</v>
      </c>
      <c r="F12420" t="str">
        <f t="shared" si="389"/>
        <v>2021</v>
      </c>
    </row>
    <row r="12421" spans="1:6" x14ac:dyDescent="0.25">
      <c r="A12421" s="5" t="s">
        <v>389</v>
      </c>
      <c r="B12421" s="3" t="s">
        <v>188</v>
      </c>
      <c r="C12421" s="3" t="s">
        <v>135</v>
      </c>
      <c r="D12421" s="4">
        <v>431825.94219893613</v>
      </c>
      <c r="E12421" t="str">
        <f t="shared" si="388"/>
        <v>Dec</v>
      </c>
      <c r="F12421" t="str">
        <f t="shared" si="389"/>
        <v>2021</v>
      </c>
    </row>
    <row r="12422" spans="1:6" x14ac:dyDescent="0.25">
      <c r="A12422" s="5" t="s">
        <v>389</v>
      </c>
      <c r="B12422" s="3" t="s">
        <v>188</v>
      </c>
      <c r="C12422" s="3" t="s">
        <v>136</v>
      </c>
      <c r="D12422" s="4">
        <v>428457.08292299823</v>
      </c>
      <c r="E12422" t="str">
        <f t="shared" si="388"/>
        <v>Jan</v>
      </c>
      <c r="F12422" t="str">
        <f t="shared" si="389"/>
        <v>2022</v>
      </c>
    </row>
    <row r="12423" spans="1:6" x14ac:dyDescent="0.25">
      <c r="A12423" s="5" t="s">
        <v>389</v>
      </c>
      <c r="B12423" s="3" t="s">
        <v>188</v>
      </c>
      <c r="C12423" s="3" t="s">
        <v>137</v>
      </c>
      <c r="D12423" s="4">
        <v>425715.25829964335</v>
      </c>
      <c r="E12423" t="str">
        <f t="shared" si="388"/>
        <v>Feb</v>
      </c>
      <c r="F12423" t="str">
        <f t="shared" si="389"/>
        <v>2022</v>
      </c>
    </row>
    <row r="12424" spans="1:6" x14ac:dyDescent="0.25">
      <c r="A12424" s="5" t="s">
        <v>389</v>
      </c>
      <c r="B12424" s="3" t="s">
        <v>188</v>
      </c>
      <c r="C12424" s="3" t="s">
        <v>138</v>
      </c>
      <c r="D12424" s="4">
        <v>420749.95700060652</v>
      </c>
      <c r="E12424" t="str">
        <f t="shared" si="388"/>
        <v>Mar</v>
      </c>
      <c r="F12424" t="str">
        <f t="shared" si="389"/>
        <v>2022</v>
      </c>
    </row>
    <row r="12425" spans="1:6" x14ac:dyDescent="0.25">
      <c r="A12425" s="5" t="s">
        <v>389</v>
      </c>
      <c r="B12425" s="3" t="s">
        <v>188</v>
      </c>
      <c r="C12425" s="3" t="s">
        <v>139</v>
      </c>
      <c r="D12425" s="4">
        <v>418674.08147181501</v>
      </c>
      <c r="E12425" t="str">
        <f t="shared" si="388"/>
        <v>Apr</v>
      </c>
      <c r="F12425" t="str">
        <f t="shared" si="389"/>
        <v>2022</v>
      </c>
    </row>
    <row r="12426" spans="1:6" x14ac:dyDescent="0.25">
      <c r="A12426" s="5" t="s">
        <v>389</v>
      </c>
      <c r="B12426" s="3" t="s">
        <v>188</v>
      </c>
      <c r="C12426" s="3" t="s">
        <v>140</v>
      </c>
      <c r="D12426" s="4">
        <v>415512.8239755719</v>
      </c>
      <c r="E12426" t="str">
        <f t="shared" si="388"/>
        <v>May</v>
      </c>
      <c r="F12426" t="str">
        <f t="shared" si="389"/>
        <v>2022</v>
      </c>
    </row>
    <row r="12427" spans="1:6" x14ac:dyDescent="0.25">
      <c r="A12427" s="5" t="s">
        <v>389</v>
      </c>
      <c r="B12427" s="3" t="s">
        <v>188</v>
      </c>
      <c r="C12427" s="3" t="s">
        <v>141</v>
      </c>
      <c r="D12427" s="4">
        <v>406738.73112124251</v>
      </c>
      <c r="E12427" t="str">
        <f t="shared" si="388"/>
        <v>Jun</v>
      </c>
      <c r="F12427" t="str">
        <f t="shared" si="389"/>
        <v>2022</v>
      </c>
    </row>
    <row r="12428" spans="1:6" x14ac:dyDescent="0.25">
      <c r="A12428" s="5" t="s">
        <v>389</v>
      </c>
      <c r="B12428" s="3" t="s">
        <v>188</v>
      </c>
      <c r="C12428" s="3" t="s">
        <v>142</v>
      </c>
      <c r="D12428" s="4">
        <v>404572.80793055572</v>
      </c>
      <c r="E12428" t="str">
        <f t="shared" si="388"/>
        <v>Jul</v>
      </c>
      <c r="F12428" t="str">
        <f t="shared" si="389"/>
        <v>2022</v>
      </c>
    </row>
    <row r="12429" spans="1:6" x14ac:dyDescent="0.25">
      <c r="A12429" s="5" t="s">
        <v>389</v>
      </c>
      <c r="B12429" s="3" t="s">
        <v>188</v>
      </c>
      <c r="C12429" s="3" t="s">
        <v>143</v>
      </c>
      <c r="D12429" s="4">
        <v>401930.74556304107</v>
      </c>
      <c r="E12429" t="str">
        <f t="shared" si="388"/>
        <v>Aug</v>
      </c>
      <c r="F12429" t="str">
        <f t="shared" si="389"/>
        <v>2022</v>
      </c>
    </row>
    <row r="12430" spans="1:6" x14ac:dyDescent="0.25">
      <c r="A12430" s="5" t="s">
        <v>389</v>
      </c>
      <c r="B12430" s="3" t="s">
        <v>188</v>
      </c>
      <c r="C12430" s="3" t="s">
        <v>144</v>
      </c>
      <c r="D12430" s="4">
        <v>387822.28627598274</v>
      </c>
      <c r="E12430" t="str">
        <f t="shared" si="388"/>
        <v>Sep</v>
      </c>
      <c r="F12430" t="str">
        <f t="shared" si="389"/>
        <v>2022</v>
      </c>
    </row>
    <row r="12431" spans="1:6" x14ac:dyDescent="0.25">
      <c r="A12431" s="5" t="s">
        <v>389</v>
      </c>
      <c r="B12431" s="3" t="s">
        <v>188</v>
      </c>
      <c r="C12431" s="3" t="s">
        <v>145</v>
      </c>
      <c r="D12431" s="4">
        <v>385628.33290455112</v>
      </c>
      <c r="E12431" t="str">
        <f t="shared" si="388"/>
        <v>Oct</v>
      </c>
      <c r="F12431" t="str">
        <f t="shared" si="389"/>
        <v>2022</v>
      </c>
    </row>
    <row r="12432" spans="1:6" x14ac:dyDescent="0.25">
      <c r="A12432" s="5" t="s">
        <v>389</v>
      </c>
      <c r="B12432" s="3" t="s">
        <v>188</v>
      </c>
      <c r="C12432" s="3" t="s">
        <v>146</v>
      </c>
      <c r="D12432" s="4">
        <v>383468.6307977938</v>
      </c>
      <c r="E12432" t="str">
        <f t="shared" si="388"/>
        <v>Nov</v>
      </c>
      <c r="F12432" t="str">
        <f t="shared" si="389"/>
        <v>2022</v>
      </c>
    </row>
    <row r="12433" spans="1:6" x14ac:dyDescent="0.25">
      <c r="A12433" s="5" t="s">
        <v>389</v>
      </c>
      <c r="B12433" s="3" t="s">
        <v>188</v>
      </c>
      <c r="C12433" s="3" t="s">
        <v>147</v>
      </c>
      <c r="D12433" s="4">
        <v>381342.9391686836</v>
      </c>
      <c r="E12433" t="str">
        <f t="shared" si="388"/>
        <v>Dec</v>
      </c>
      <c r="F12433" t="str">
        <f t="shared" si="389"/>
        <v>2022</v>
      </c>
    </row>
    <row r="12434" spans="1:6" x14ac:dyDescent="0.25">
      <c r="A12434" s="5" t="s">
        <v>389</v>
      </c>
      <c r="B12434" s="3" t="s">
        <v>188</v>
      </c>
      <c r="C12434" s="3" t="s">
        <v>148</v>
      </c>
      <c r="D12434" s="4">
        <v>379251.00499519135</v>
      </c>
      <c r="E12434" t="str">
        <f t="shared" si="388"/>
        <v>Jan</v>
      </c>
      <c r="F12434" t="str">
        <f t="shared" si="389"/>
        <v>2023</v>
      </c>
    </row>
    <row r="12435" spans="1:6" x14ac:dyDescent="0.25">
      <c r="A12435" s="5" t="s">
        <v>389</v>
      </c>
      <c r="B12435" s="3" t="s">
        <v>188</v>
      </c>
      <c r="C12435" s="3" t="s">
        <v>149</v>
      </c>
      <c r="D12435" s="4">
        <v>377192.59492597287</v>
      </c>
      <c r="E12435" t="str">
        <f t="shared" si="388"/>
        <v>Feb</v>
      </c>
      <c r="F12435" t="str">
        <f t="shared" si="389"/>
        <v>2023</v>
      </c>
    </row>
    <row r="12436" spans="1:6" x14ac:dyDescent="0.25">
      <c r="A12436" s="5" t="s">
        <v>389</v>
      </c>
      <c r="B12436" s="3" t="s">
        <v>188</v>
      </c>
      <c r="C12436" s="3" t="s">
        <v>150</v>
      </c>
      <c r="D12436" s="4">
        <v>375167.47309711413</v>
      </c>
      <c r="E12436" t="str">
        <f t="shared" si="388"/>
        <v>Mar</v>
      </c>
      <c r="F12436" t="str">
        <f t="shared" si="389"/>
        <v>2023</v>
      </c>
    </row>
    <row r="12437" spans="1:6" x14ac:dyDescent="0.25">
      <c r="A12437" s="5" t="s">
        <v>389</v>
      </c>
      <c r="B12437" s="3" t="s">
        <v>188</v>
      </c>
      <c r="C12437" s="3" t="s">
        <v>151</v>
      </c>
      <c r="D12437" s="4">
        <v>373175.39923938218</v>
      </c>
      <c r="E12437" t="str">
        <f t="shared" si="388"/>
        <v>Apr</v>
      </c>
      <c r="F12437" t="str">
        <f t="shared" si="389"/>
        <v>2023</v>
      </c>
    </row>
    <row r="12438" spans="1:6" x14ac:dyDescent="0.25">
      <c r="A12438" s="5" t="s">
        <v>389</v>
      </c>
      <c r="B12438" s="3" t="s">
        <v>188</v>
      </c>
      <c r="C12438" s="3" t="s">
        <v>152</v>
      </c>
      <c r="D12438" s="4">
        <v>371216.14666293602</v>
      </c>
      <c r="E12438" t="str">
        <f t="shared" si="388"/>
        <v>May</v>
      </c>
      <c r="F12438" t="str">
        <f t="shared" si="389"/>
        <v>2023</v>
      </c>
    </row>
    <row r="12439" spans="1:6" x14ac:dyDescent="0.25">
      <c r="A12439" s="5" t="s">
        <v>389</v>
      </c>
      <c r="B12439" s="3" t="s">
        <v>188</v>
      </c>
      <c r="C12439" s="3" t="s">
        <v>153</v>
      </c>
      <c r="D12439" s="4">
        <v>369289.49156375008</v>
      </c>
      <c r="E12439" t="str">
        <f t="shared" si="388"/>
        <v>Jun</v>
      </c>
      <c r="F12439" t="str">
        <f t="shared" si="389"/>
        <v>2023</v>
      </c>
    </row>
    <row r="12440" spans="1:6" x14ac:dyDescent="0.25">
      <c r="A12440" s="5" t="s">
        <v>389</v>
      </c>
      <c r="B12440" s="3" t="s">
        <v>188</v>
      </c>
      <c r="C12440" s="3" t="s">
        <v>154</v>
      </c>
      <c r="D12440" s="4">
        <v>367395.20099603297</v>
      </c>
      <c r="E12440" t="str">
        <f t="shared" si="388"/>
        <v>Jul</v>
      </c>
      <c r="F12440" t="str">
        <f t="shared" si="389"/>
        <v>2023</v>
      </c>
    </row>
    <row r="12441" spans="1:6" x14ac:dyDescent="0.25">
      <c r="A12441" s="5" t="s">
        <v>389</v>
      </c>
      <c r="B12441" s="3" t="s">
        <v>188</v>
      </c>
      <c r="C12441" s="3" t="s">
        <v>155</v>
      </c>
      <c r="D12441" s="4">
        <v>365533.06423709501</v>
      </c>
      <c r="E12441" t="str">
        <f t="shared" si="388"/>
        <v>Aug</v>
      </c>
      <c r="F12441" t="str">
        <f t="shared" si="389"/>
        <v>2023</v>
      </c>
    </row>
    <row r="12442" spans="1:6" x14ac:dyDescent="0.25">
      <c r="A12442" s="5" t="s">
        <v>389</v>
      </c>
      <c r="B12442" s="3" t="s">
        <v>188</v>
      </c>
      <c r="C12442" s="3" t="s">
        <v>156</v>
      </c>
      <c r="D12442" s="4">
        <v>363702.85359149834</v>
      </c>
      <c r="E12442" t="str">
        <f t="shared" si="388"/>
        <v>Sep</v>
      </c>
      <c r="F12442" t="str">
        <f t="shared" si="389"/>
        <v>2023</v>
      </c>
    </row>
    <row r="12443" spans="1:6" x14ac:dyDescent="0.25">
      <c r="A12443" s="5" t="s">
        <v>389</v>
      </c>
      <c r="B12443" s="3" t="s">
        <v>188</v>
      </c>
      <c r="C12443" s="3" t="s">
        <v>157</v>
      </c>
      <c r="D12443" s="4">
        <v>361904.36452545424</v>
      </c>
      <c r="E12443" t="str">
        <f t="shared" si="388"/>
        <v>Oct</v>
      </c>
      <c r="F12443" t="str">
        <f t="shared" si="389"/>
        <v>2023</v>
      </c>
    </row>
    <row r="12444" spans="1:6" x14ac:dyDescent="0.25">
      <c r="A12444" s="5" t="s">
        <v>389</v>
      </c>
      <c r="B12444" s="3" t="s">
        <v>188</v>
      </c>
      <c r="C12444" s="3" t="s">
        <v>158</v>
      </c>
      <c r="D12444" s="4">
        <v>360137.37881711195</v>
      </c>
      <c r="E12444" t="str">
        <f t="shared" si="388"/>
        <v>Nov</v>
      </c>
      <c r="F12444" t="str">
        <f t="shared" si="389"/>
        <v>2023</v>
      </c>
    </row>
    <row r="12445" spans="1:6" x14ac:dyDescent="0.25">
      <c r="A12445" s="5" t="s">
        <v>389</v>
      </c>
      <c r="B12445" s="3" t="s">
        <v>188</v>
      </c>
      <c r="C12445" s="3" t="s">
        <v>159</v>
      </c>
      <c r="D12445" s="4">
        <v>358401.68712302839</v>
      </c>
      <c r="E12445" t="str">
        <f t="shared" si="388"/>
        <v>Dec</v>
      </c>
      <c r="F12445" t="str">
        <f t="shared" si="389"/>
        <v>2023</v>
      </c>
    </row>
    <row r="12446" spans="1:6" x14ac:dyDescent="0.25">
      <c r="A12446" s="5" t="s">
        <v>389</v>
      </c>
      <c r="B12446" s="3" t="s">
        <v>188</v>
      </c>
      <c r="C12446" s="3" t="s">
        <v>160</v>
      </c>
      <c r="D12446" s="4">
        <v>356697.08840913739</v>
      </c>
      <c r="E12446" t="str">
        <f t="shared" si="388"/>
        <v>Jan</v>
      </c>
      <c r="F12446" t="str">
        <f t="shared" si="389"/>
        <v>2024</v>
      </c>
    </row>
    <row r="12447" spans="1:6" x14ac:dyDescent="0.25">
      <c r="A12447" s="5" t="s">
        <v>389</v>
      </c>
      <c r="B12447" s="3" t="s">
        <v>188</v>
      </c>
      <c r="C12447" s="3" t="s">
        <v>161</v>
      </c>
      <c r="D12447" s="4">
        <v>355023.37800492666</v>
      </c>
      <c r="E12447" t="str">
        <f t="shared" si="388"/>
        <v>Feb</v>
      </c>
      <c r="F12447" t="str">
        <f t="shared" si="389"/>
        <v>2024</v>
      </c>
    </row>
    <row r="12448" spans="1:6" x14ac:dyDescent="0.25">
      <c r="A12448" s="5" t="s">
        <v>389</v>
      </c>
      <c r="B12448" s="3" t="s">
        <v>188</v>
      </c>
      <c r="C12448" s="3" t="s">
        <v>162</v>
      </c>
      <c r="D12448" s="4">
        <v>353380.35215909733</v>
      </c>
      <c r="E12448" t="str">
        <f t="shared" si="388"/>
        <v>Mar</v>
      </c>
      <c r="F12448" t="str">
        <f t="shared" si="389"/>
        <v>2024</v>
      </c>
    </row>
    <row r="12449" spans="1:6" x14ac:dyDescent="0.25">
      <c r="A12449" s="5" t="s">
        <v>389</v>
      </c>
      <c r="B12449" s="3" t="s">
        <v>188</v>
      </c>
      <c r="C12449" s="3" t="s">
        <v>163</v>
      </c>
      <c r="D12449" s="4">
        <v>351767.82208940759</v>
      </c>
      <c r="E12449" t="str">
        <f t="shared" si="388"/>
        <v>Apr</v>
      </c>
      <c r="F12449" t="str">
        <f t="shared" si="389"/>
        <v>2024</v>
      </c>
    </row>
    <row r="12450" spans="1:6" x14ac:dyDescent="0.25">
      <c r="A12450" s="5" t="s">
        <v>389</v>
      </c>
      <c r="B12450" s="3" t="s">
        <v>188</v>
      </c>
      <c r="C12450" s="3" t="s">
        <v>164</v>
      </c>
      <c r="D12450" s="4">
        <v>350185.59123990848</v>
      </c>
      <c r="E12450" t="str">
        <f t="shared" si="388"/>
        <v>May</v>
      </c>
      <c r="F12450" t="str">
        <f t="shared" si="389"/>
        <v>2024</v>
      </c>
    </row>
    <row r="12451" spans="1:6" x14ac:dyDescent="0.25">
      <c r="A12451" s="5" t="s">
        <v>389</v>
      </c>
      <c r="B12451" s="3" t="s">
        <v>188</v>
      </c>
      <c r="C12451" s="3" t="s">
        <v>165</v>
      </c>
      <c r="D12451" s="4">
        <v>348633.46498031414</v>
      </c>
      <c r="E12451" t="str">
        <f t="shared" si="388"/>
        <v>Jun</v>
      </c>
      <c r="F12451" t="str">
        <f t="shared" si="389"/>
        <v>2024</v>
      </c>
    </row>
    <row r="12452" spans="1:6" x14ac:dyDescent="0.25">
      <c r="A12452" s="5" t="s">
        <v>389</v>
      </c>
      <c r="B12452" s="3" t="s">
        <v>188</v>
      </c>
      <c r="C12452" s="3" t="s">
        <v>166</v>
      </c>
      <c r="D12452" s="4">
        <v>347111.26068907167</v>
      </c>
      <c r="E12452" t="str">
        <f t="shared" si="388"/>
        <v>Jul</v>
      </c>
      <c r="F12452" t="str">
        <f t="shared" si="389"/>
        <v>2024</v>
      </c>
    </row>
    <row r="12453" spans="1:6" x14ac:dyDescent="0.25">
      <c r="A12453" s="5" t="s">
        <v>389</v>
      </c>
      <c r="B12453" s="3" t="s">
        <v>188</v>
      </c>
      <c r="C12453" s="3" t="s">
        <v>167</v>
      </c>
      <c r="D12453" s="4">
        <v>345618.7914622142</v>
      </c>
      <c r="E12453" t="str">
        <f t="shared" si="388"/>
        <v>Aug</v>
      </c>
      <c r="F12453" t="str">
        <f t="shared" si="389"/>
        <v>2024</v>
      </c>
    </row>
    <row r="12454" spans="1:6" x14ac:dyDescent="0.25">
      <c r="A12454" s="5" t="s">
        <v>389</v>
      </c>
      <c r="B12454" s="3" t="s">
        <v>188</v>
      </c>
      <c r="C12454" s="3" t="s">
        <v>168</v>
      </c>
      <c r="D12454" s="4">
        <v>344155.87422934367</v>
      </c>
      <c r="E12454" t="str">
        <f t="shared" si="388"/>
        <v>Sep</v>
      </c>
      <c r="F12454" t="str">
        <f t="shared" si="389"/>
        <v>2024</v>
      </c>
    </row>
    <row r="12455" spans="1:6" x14ac:dyDescent="0.25">
      <c r="A12455" s="5" t="s">
        <v>389</v>
      </c>
      <c r="B12455" s="3" t="s">
        <v>188</v>
      </c>
      <c r="C12455" s="3" t="s">
        <v>169</v>
      </c>
      <c r="D12455" s="4">
        <v>342784.07898078271</v>
      </c>
      <c r="E12455" t="str">
        <f t="shared" si="388"/>
        <v>Oct</v>
      </c>
      <c r="F12455" t="str">
        <f t="shared" si="389"/>
        <v>2024</v>
      </c>
    </row>
    <row r="12456" spans="1:6" x14ac:dyDescent="0.25">
      <c r="A12456" s="5" t="s">
        <v>389</v>
      </c>
      <c r="B12456" s="3" t="s">
        <v>188</v>
      </c>
      <c r="C12456" s="3" t="s">
        <v>170</v>
      </c>
      <c r="D12456" s="4">
        <v>341379.84021196392</v>
      </c>
      <c r="E12456" t="str">
        <f t="shared" si="388"/>
        <v>Nov</v>
      </c>
      <c r="F12456" t="str">
        <f t="shared" si="389"/>
        <v>2024</v>
      </c>
    </row>
    <row r="12457" spans="1:6" x14ac:dyDescent="0.25">
      <c r="A12457" s="5" t="s">
        <v>389</v>
      </c>
      <c r="B12457" s="3" t="s">
        <v>188</v>
      </c>
      <c r="C12457" s="3" t="s">
        <v>171</v>
      </c>
      <c r="D12457" s="4">
        <v>340004.62874377129</v>
      </c>
      <c r="E12457" t="str">
        <f t="shared" si="388"/>
        <v>Dec</v>
      </c>
      <c r="F12457" t="str">
        <f t="shared" si="389"/>
        <v>2024</v>
      </c>
    </row>
    <row r="12458" spans="1:6" x14ac:dyDescent="0.25">
      <c r="A12458" s="5" t="s">
        <v>389</v>
      </c>
      <c r="B12458" s="3" t="s">
        <v>188</v>
      </c>
      <c r="C12458" s="3" t="s">
        <v>172</v>
      </c>
      <c r="D12458" s="4">
        <v>338658.27595053887</v>
      </c>
      <c r="E12458" t="str">
        <f t="shared" si="388"/>
        <v>Jan</v>
      </c>
      <c r="F12458" t="str">
        <f t="shared" si="389"/>
        <v>2025</v>
      </c>
    </row>
    <row r="12459" spans="1:6" x14ac:dyDescent="0.25">
      <c r="A12459" s="5" t="s">
        <v>389</v>
      </c>
      <c r="B12459" s="3" t="s">
        <v>188</v>
      </c>
      <c r="C12459" s="3" t="s">
        <v>173</v>
      </c>
      <c r="D12459" s="4">
        <v>337340.61292581429</v>
      </c>
      <c r="E12459" t="str">
        <f t="shared" si="388"/>
        <v>Feb</v>
      </c>
      <c r="F12459" t="str">
        <f t="shared" si="389"/>
        <v>2025</v>
      </c>
    </row>
    <row r="12460" spans="1:6" x14ac:dyDescent="0.25">
      <c r="A12460" s="5" t="s">
        <v>389</v>
      </c>
      <c r="B12460" s="3" t="s">
        <v>188</v>
      </c>
      <c r="C12460" s="3" t="s">
        <v>174</v>
      </c>
      <c r="D12460" s="4">
        <v>336051.47228702216</v>
      </c>
      <c r="E12460" t="str">
        <f t="shared" si="388"/>
        <v>Mar</v>
      </c>
      <c r="F12460" t="str">
        <f t="shared" si="389"/>
        <v>2025</v>
      </c>
    </row>
    <row r="12461" spans="1:6" x14ac:dyDescent="0.25">
      <c r="A12461" s="5" t="s">
        <v>389</v>
      </c>
      <c r="B12461" s="3" t="s">
        <v>188</v>
      </c>
      <c r="C12461" s="3" t="s">
        <v>175</v>
      </c>
      <c r="D12461" s="4">
        <v>334790.69437693455</v>
      </c>
      <c r="E12461" t="str">
        <f t="shared" si="388"/>
        <v>Apr</v>
      </c>
      <c r="F12461" t="str">
        <f t="shared" si="389"/>
        <v>2025</v>
      </c>
    </row>
    <row r="12462" spans="1:6" x14ac:dyDescent="0.25">
      <c r="A12462" s="5" t="s">
        <v>389</v>
      </c>
      <c r="B12462" s="3" t="s">
        <v>188</v>
      </c>
      <c r="C12462" s="3" t="s">
        <v>176</v>
      </c>
      <c r="D12462" s="4">
        <v>333558.12011671823</v>
      </c>
      <c r="E12462" t="str">
        <f t="shared" si="388"/>
        <v>May</v>
      </c>
      <c r="F12462" t="str">
        <f t="shared" si="389"/>
        <v>2025</v>
      </c>
    </row>
    <row r="12463" spans="1:6" x14ac:dyDescent="0.25">
      <c r="A12463" s="5" t="s">
        <v>389</v>
      </c>
      <c r="B12463" s="3" t="s">
        <v>188</v>
      </c>
      <c r="C12463" s="3" t="s">
        <v>177</v>
      </c>
      <c r="D12463" s="4">
        <v>332353.58952239086</v>
      </c>
      <c r="E12463" t="str">
        <f t="shared" si="388"/>
        <v>Jun</v>
      </c>
      <c r="F12463" t="str">
        <f t="shared" si="389"/>
        <v>2025</v>
      </c>
    </row>
    <row r="12464" spans="1:6" x14ac:dyDescent="0.25">
      <c r="A12464" s="5" t="s">
        <v>389</v>
      </c>
      <c r="B12464" s="3" t="s">
        <v>188</v>
      </c>
      <c r="C12464" s="3" t="s">
        <v>178</v>
      </c>
      <c r="D12464" s="4">
        <v>331176.95141095511</v>
      </c>
      <c r="E12464" t="str">
        <f t="shared" si="388"/>
        <v>Jul</v>
      </c>
      <c r="F12464" t="str">
        <f t="shared" si="389"/>
        <v>2025</v>
      </c>
    </row>
    <row r="12465" spans="1:6" x14ac:dyDescent="0.25">
      <c r="A12465" s="5" t="s">
        <v>389</v>
      </c>
      <c r="B12465" s="3" t="s">
        <v>188</v>
      </c>
      <c r="C12465" s="3" t="s">
        <v>179</v>
      </c>
      <c r="D12465" s="4">
        <v>330028.05171023484</v>
      </c>
      <c r="E12465" t="str">
        <f t="shared" si="388"/>
        <v>Aug</v>
      </c>
      <c r="F12465" t="str">
        <f t="shared" si="389"/>
        <v>2025</v>
      </c>
    </row>
    <row r="12466" spans="1:6" x14ac:dyDescent="0.25">
      <c r="A12466" s="5" t="s">
        <v>389</v>
      </c>
      <c r="B12466" s="3" t="s">
        <v>188</v>
      </c>
      <c r="C12466" s="3" t="s">
        <v>180</v>
      </c>
      <c r="D12466" s="4">
        <v>328906.74467870838</v>
      </c>
      <c r="E12466" t="str">
        <f t="shared" si="388"/>
        <v>Sep</v>
      </c>
      <c r="F12466" t="str">
        <f t="shared" si="389"/>
        <v>2025</v>
      </c>
    </row>
    <row r="12467" spans="1:6" x14ac:dyDescent="0.25">
      <c r="A12467" s="5" t="s">
        <v>389</v>
      </c>
      <c r="B12467" s="3" t="s">
        <v>188</v>
      </c>
      <c r="C12467" s="3" t="s">
        <v>181</v>
      </c>
      <c r="D12467" s="4">
        <v>327812.87977922603</v>
      </c>
      <c r="E12467" t="str">
        <f t="shared" si="388"/>
        <v>Oct</v>
      </c>
      <c r="F12467" t="str">
        <f t="shared" si="389"/>
        <v>2025</v>
      </c>
    </row>
    <row r="12468" spans="1:6" x14ac:dyDescent="0.25">
      <c r="A12468" s="5" t="s">
        <v>389</v>
      </c>
      <c r="B12468" s="3" t="s">
        <v>188</v>
      </c>
      <c r="C12468" s="3" t="s">
        <v>182</v>
      </c>
      <c r="D12468" s="4">
        <v>326746.31158899411</v>
      </c>
      <c r="E12468" t="str">
        <f t="shared" si="388"/>
        <v>Nov</v>
      </c>
      <c r="F12468" t="str">
        <f t="shared" si="389"/>
        <v>2025</v>
      </c>
    </row>
    <row r="12469" spans="1:6" x14ac:dyDescent="0.25">
      <c r="A12469" s="5" t="s">
        <v>389</v>
      </c>
      <c r="B12469" s="3" t="s">
        <v>188</v>
      </c>
      <c r="C12469" s="3" t="s">
        <v>183</v>
      </c>
      <c r="D12469" s="4">
        <v>325706.9080350991</v>
      </c>
      <c r="E12469" t="str">
        <f t="shared" si="388"/>
        <v>Dec</v>
      </c>
      <c r="F12469" t="str">
        <f t="shared" si="389"/>
        <v>2025</v>
      </c>
    </row>
    <row r="12470" spans="1:6" x14ac:dyDescent="0.25">
      <c r="A12470" s="5" t="s">
        <v>389</v>
      </c>
      <c r="B12470" s="3" t="s">
        <v>188</v>
      </c>
      <c r="C12470" s="3" t="s">
        <v>184</v>
      </c>
      <c r="D12470" s="4">
        <v>324694.52353041701</v>
      </c>
      <c r="E12470" t="str">
        <f t="shared" si="388"/>
        <v>Jan</v>
      </c>
      <c r="F12470" t="str">
        <f t="shared" si="389"/>
        <v>2026</v>
      </c>
    </row>
    <row r="12471" spans="1:6" x14ac:dyDescent="0.25">
      <c r="A12471" s="5" t="s">
        <v>389</v>
      </c>
      <c r="B12471" s="3" t="s">
        <v>188</v>
      </c>
      <c r="C12471" s="3" t="s">
        <v>185</v>
      </c>
      <c r="D12471" s="4">
        <v>289347.71851049672</v>
      </c>
      <c r="E12471" t="str">
        <f t="shared" si="388"/>
        <v>Feb</v>
      </c>
      <c r="F12471" t="str">
        <f t="shared" si="389"/>
        <v>2026</v>
      </c>
    </row>
    <row r="12472" spans="1:6" x14ac:dyDescent="0.25">
      <c r="A12472" s="5" t="s">
        <v>389</v>
      </c>
      <c r="B12472" s="3" t="s">
        <v>188</v>
      </c>
      <c r="C12472" s="3" t="s">
        <v>186</v>
      </c>
      <c r="D12472" s="4">
        <v>2907.5480475177242</v>
      </c>
      <c r="E12472" t="str">
        <f t="shared" si="388"/>
        <v>Mar</v>
      </c>
      <c r="F12472" t="str">
        <f t="shared" si="389"/>
        <v>2026</v>
      </c>
    </row>
    <row r="12473" spans="1:6" x14ac:dyDescent="0.25">
      <c r="A12473" s="5" t="s">
        <v>389</v>
      </c>
      <c r="B12473" s="3" t="s">
        <v>188</v>
      </c>
      <c r="C12473" s="3" t="s">
        <v>187</v>
      </c>
      <c r="D12473" s="4">
        <v>2922.537322433087</v>
      </c>
      <c r="E12473" t="str">
        <f t="shared" si="388"/>
        <v>Apr</v>
      </c>
      <c r="F12473" t="str">
        <f t="shared" si="389"/>
        <v>2026</v>
      </c>
    </row>
    <row r="12474" spans="1:6" x14ac:dyDescent="0.25">
      <c r="A12474" s="5" t="s">
        <v>389</v>
      </c>
      <c r="B12474" s="3" t="s">
        <v>188</v>
      </c>
      <c r="C12474" s="3" t="s">
        <v>189</v>
      </c>
      <c r="D12474" s="4">
        <v>2937.7807258599446</v>
      </c>
      <c r="E12474" t="str">
        <f t="shared" si="388"/>
        <v>May</v>
      </c>
      <c r="F12474" t="str">
        <f t="shared" si="389"/>
        <v>2026</v>
      </c>
    </row>
    <row r="12475" spans="1:6" x14ac:dyDescent="0.25">
      <c r="A12475" s="5" t="s">
        <v>389</v>
      </c>
      <c r="B12475" s="3" t="s">
        <v>188</v>
      </c>
      <c r="C12475" s="3" t="s">
        <v>191</v>
      </c>
      <c r="D12475" s="4">
        <v>112.39371828777685</v>
      </c>
      <c r="E12475" t="str">
        <f t="shared" ref="E12475:E12538" si="390">MID(C12475,1,3)</f>
        <v>Jun</v>
      </c>
      <c r="F12475" t="str">
        <f t="shared" ref="F12475:F12538" si="391">MID(C12475,5,4)</f>
        <v>2026</v>
      </c>
    </row>
    <row r="12476" spans="1:6" x14ac:dyDescent="0.25">
      <c r="A12476" s="5" t="s">
        <v>389</v>
      </c>
      <c r="B12476" s="3" t="s">
        <v>188</v>
      </c>
      <c r="C12476" s="3" t="s">
        <v>192</v>
      </c>
      <c r="D12476" s="4">
        <v>111.73556851563104</v>
      </c>
      <c r="E12476" t="str">
        <f t="shared" si="390"/>
        <v>Jul</v>
      </c>
      <c r="F12476" t="str">
        <f t="shared" si="391"/>
        <v>2026</v>
      </c>
    </row>
    <row r="12477" spans="1:6" x14ac:dyDescent="0.25">
      <c r="A12477" s="5" t="s">
        <v>389</v>
      </c>
      <c r="B12477" s="3" t="s">
        <v>188</v>
      </c>
      <c r="C12477" s="3" t="s">
        <v>193</v>
      </c>
      <c r="D12477" s="4">
        <v>111.12135282513374</v>
      </c>
      <c r="E12477" t="str">
        <f t="shared" si="390"/>
        <v>Aug</v>
      </c>
      <c r="F12477" t="str">
        <f t="shared" si="391"/>
        <v>2026</v>
      </c>
    </row>
    <row r="12478" spans="1:6" x14ac:dyDescent="0.25">
      <c r="A12478" s="5" t="s">
        <v>389</v>
      </c>
      <c r="B12478" s="3" t="s">
        <v>188</v>
      </c>
      <c r="C12478" s="3" t="s">
        <v>194</v>
      </c>
      <c r="D12478" s="4">
        <v>110.55193266886623</v>
      </c>
      <c r="E12478" t="str">
        <f t="shared" si="390"/>
        <v>Sep</v>
      </c>
      <c r="F12478" t="str">
        <f t="shared" si="391"/>
        <v>2026</v>
      </c>
    </row>
    <row r="12479" spans="1:6" x14ac:dyDescent="0.25">
      <c r="A12479" s="5" t="s">
        <v>389</v>
      </c>
      <c r="B12479" s="3" t="s">
        <v>188</v>
      </c>
      <c r="C12479" s="3" t="s">
        <v>195</v>
      </c>
      <c r="D12479" s="4">
        <v>110.0281694994099</v>
      </c>
      <c r="E12479" t="str">
        <f t="shared" si="390"/>
        <v>Oct</v>
      </c>
      <c r="F12479" t="str">
        <f t="shared" si="391"/>
        <v>2026</v>
      </c>
    </row>
    <row r="12480" spans="1:6" x14ac:dyDescent="0.25">
      <c r="A12480" s="5" t="s">
        <v>389</v>
      </c>
      <c r="B12480" s="3" t="s">
        <v>188</v>
      </c>
      <c r="C12480" s="3" t="s">
        <v>196</v>
      </c>
      <c r="D12480" s="4">
        <v>109.54747895902069</v>
      </c>
      <c r="E12480" t="str">
        <f t="shared" si="390"/>
        <v>Nov</v>
      </c>
      <c r="F12480" t="str">
        <f t="shared" si="391"/>
        <v>2026</v>
      </c>
    </row>
    <row r="12481" spans="1:6" x14ac:dyDescent="0.25">
      <c r="A12481" s="5" t="s">
        <v>389</v>
      </c>
      <c r="B12481" s="3" t="s">
        <v>188</v>
      </c>
      <c r="C12481" s="3" t="s">
        <v>197</v>
      </c>
      <c r="D12481" s="4">
        <v>109.10986104769863</v>
      </c>
      <c r="E12481" t="str">
        <f t="shared" si="390"/>
        <v>Dec</v>
      </c>
      <c r="F12481" t="str">
        <f t="shared" si="391"/>
        <v>2026</v>
      </c>
    </row>
    <row r="12482" spans="1:6" x14ac:dyDescent="0.25">
      <c r="A12482" s="5" t="s">
        <v>389</v>
      </c>
      <c r="B12482" s="3" t="s">
        <v>188</v>
      </c>
      <c r="C12482" s="3" t="s">
        <v>198</v>
      </c>
      <c r="D12482" s="4">
        <v>108.71703867060637</v>
      </c>
      <c r="E12482" t="str">
        <f t="shared" si="390"/>
        <v>Jan</v>
      </c>
      <c r="F12482" t="str">
        <f t="shared" si="391"/>
        <v>2027</v>
      </c>
    </row>
    <row r="12483" spans="1:6" x14ac:dyDescent="0.25">
      <c r="A12483" s="5" t="s">
        <v>389</v>
      </c>
      <c r="B12483" s="3" t="s">
        <v>188</v>
      </c>
      <c r="C12483" s="3" t="s">
        <v>199</v>
      </c>
      <c r="D12483" s="4">
        <v>108.36728892258124</v>
      </c>
      <c r="E12483" t="str">
        <f t="shared" si="390"/>
        <v>Feb</v>
      </c>
      <c r="F12483" t="str">
        <f t="shared" si="391"/>
        <v>2027</v>
      </c>
    </row>
    <row r="12484" spans="1:6" x14ac:dyDescent="0.25">
      <c r="A12484" s="5" t="s">
        <v>389</v>
      </c>
      <c r="B12484" s="3" t="s">
        <v>188</v>
      </c>
      <c r="C12484" s="3" t="s">
        <v>200</v>
      </c>
      <c r="D12484" s="4">
        <v>108.06147325620461</v>
      </c>
      <c r="E12484" t="str">
        <f t="shared" si="390"/>
        <v>Mar</v>
      </c>
      <c r="F12484" t="str">
        <f t="shared" si="391"/>
        <v>2027</v>
      </c>
    </row>
    <row r="12485" spans="1:6" x14ac:dyDescent="0.25">
      <c r="A12485" s="5" t="s">
        <v>389</v>
      </c>
      <c r="B12485" s="3" t="s">
        <v>188</v>
      </c>
      <c r="C12485" s="3" t="s">
        <v>201</v>
      </c>
      <c r="D12485" s="4">
        <v>107.79786876631375</v>
      </c>
      <c r="E12485" t="str">
        <f t="shared" si="390"/>
        <v>Apr</v>
      </c>
      <c r="F12485" t="str">
        <f t="shared" si="391"/>
        <v>2027</v>
      </c>
    </row>
    <row r="12486" spans="1:6" x14ac:dyDescent="0.25">
      <c r="A12486" s="5" t="s">
        <v>389</v>
      </c>
      <c r="B12486" s="3" t="s">
        <v>188</v>
      </c>
      <c r="C12486" s="3" t="s">
        <v>202</v>
      </c>
      <c r="D12486" s="4">
        <v>107.57905981065271</v>
      </c>
      <c r="E12486" t="str">
        <f t="shared" si="390"/>
        <v>May</v>
      </c>
      <c r="F12486" t="str">
        <f t="shared" si="391"/>
        <v>2027</v>
      </c>
    </row>
    <row r="12487" spans="1:6" x14ac:dyDescent="0.25">
      <c r="A12487" s="5" t="s">
        <v>389</v>
      </c>
      <c r="B12487" s="3" t="s">
        <v>188</v>
      </c>
      <c r="C12487" s="3" t="s">
        <v>203</v>
      </c>
      <c r="D12487" s="4">
        <v>107.40160057889612</v>
      </c>
      <c r="E12487" t="str">
        <f t="shared" si="390"/>
        <v>Jun</v>
      </c>
      <c r="F12487" t="str">
        <f t="shared" si="391"/>
        <v>2027</v>
      </c>
    </row>
    <row r="12488" spans="1:6" x14ac:dyDescent="0.25">
      <c r="A12488" s="5" t="s">
        <v>389</v>
      </c>
      <c r="B12488" s="3" t="s">
        <v>188</v>
      </c>
      <c r="C12488" s="3" t="s">
        <v>204</v>
      </c>
      <c r="D12488" s="4">
        <v>107.26893688136936</v>
      </c>
      <c r="E12488" t="str">
        <f t="shared" si="390"/>
        <v>Jul</v>
      </c>
      <c r="F12488" t="str">
        <f t="shared" si="391"/>
        <v>2027</v>
      </c>
    </row>
    <row r="12489" spans="1:6" x14ac:dyDescent="0.25">
      <c r="A12489" s="5" t="s">
        <v>389</v>
      </c>
      <c r="B12489" s="3" t="s">
        <v>188</v>
      </c>
      <c r="C12489" s="3" t="s">
        <v>205</v>
      </c>
      <c r="D12489" s="4">
        <v>107.17762290774704</v>
      </c>
      <c r="E12489" t="str">
        <f t="shared" si="390"/>
        <v>Aug</v>
      </c>
      <c r="F12489" t="str">
        <f t="shared" si="391"/>
        <v>2027</v>
      </c>
    </row>
    <row r="12490" spans="1:6" x14ac:dyDescent="0.25">
      <c r="A12490" s="5" t="s">
        <v>389</v>
      </c>
      <c r="B12490" s="3" t="s">
        <v>190</v>
      </c>
      <c r="C12490" s="3" t="s">
        <v>6</v>
      </c>
      <c r="D12490" s="4">
        <v>3824969.6066603726</v>
      </c>
      <c r="E12490" t="str">
        <f t="shared" si="390"/>
        <v>Mar</v>
      </c>
      <c r="F12490" t="str">
        <f t="shared" si="391"/>
        <v>2011</v>
      </c>
    </row>
    <row r="12491" spans="1:6" x14ac:dyDescent="0.25">
      <c r="A12491" s="5" t="s">
        <v>389</v>
      </c>
      <c r="B12491" s="3" t="s">
        <v>190</v>
      </c>
      <c r="C12491" s="3" t="s">
        <v>7</v>
      </c>
      <c r="D12491" s="4">
        <v>5030739.3755067103</v>
      </c>
      <c r="E12491" t="str">
        <f t="shared" si="390"/>
        <v>Apr</v>
      </c>
      <c r="F12491" t="str">
        <f t="shared" si="391"/>
        <v>2011</v>
      </c>
    </row>
    <row r="12492" spans="1:6" x14ac:dyDescent="0.25">
      <c r="A12492" s="5" t="s">
        <v>389</v>
      </c>
      <c r="B12492" s="3" t="s">
        <v>190</v>
      </c>
      <c r="C12492" s="3" t="s">
        <v>8</v>
      </c>
      <c r="D12492" s="4">
        <v>4116678.050289663</v>
      </c>
      <c r="E12492" t="str">
        <f t="shared" si="390"/>
        <v>May</v>
      </c>
      <c r="F12492" t="str">
        <f t="shared" si="391"/>
        <v>2011</v>
      </c>
    </row>
    <row r="12493" spans="1:6" x14ac:dyDescent="0.25">
      <c r="A12493" s="5" t="s">
        <v>389</v>
      </c>
      <c r="B12493" s="3" t="s">
        <v>190</v>
      </c>
      <c r="C12493" s="3" t="s">
        <v>9</v>
      </c>
      <c r="D12493" s="4">
        <v>3192255.5420194794</v>
      </c>
      <c r="E12493" t="str">
        <f t="shared" si="390"/>
        <v>Jun</v>
      </c>
      <c r="F12493" t="str">
        <f t="shared" si="391"/>
        <v>2011</v>
      </c>
    </row>
    <row r="12494" spans="1:6" x14ac:dyDescent="0.25">
      <c r="A12494" s="5" t="s">
        <v>389</v>
      </c>
      <c r="B12494" s="3" t="s">
        <v>190</v>
      </c>
      <c r="C12494" s="3" t="s">
        <v>10</v>
      </c>
      <c r="D12494" s="4">
        <v>2815542.9228749294</v>
      </c>
      <c r="E12494" t="str">
        <f t="shared" si="390"/>
        <v>Jul</v>
      </c>
      <c r="F12494" t="str">
        <f t="shared" si="391"/>
        <v>2011</v>
      </c>
    </row>
    <row r="12495" spans="1:6" x14ac:dyDescent="0.25">
      <c r="A12495" s="5" t="s">
        <v>389</v>
      </c>
      <c r="B12495" s="3" t="s">
        <v>190</v>
      </c>
      <c r="C12495" s="3" t="s">
        <v>11</v>
      </c>
      <c r="D12495" s="4">
        <v>2385816.3193265004</v>
      </c>
      <c r="E12495" t="str">
        <f t="shared" si="390"/>
        <v>Aug</v>
      </c>
      <c r="F12495" t="str">
        <f t="shared" si="391"/>
        <v>2011</v>
      </c>
    </row>
    <row r="12496" spans="1:6" x14ac:dyDescent="0.25">
      <c r="A12496" s="5" t="s">
        <v>389</v>
      </c>
      <c r="B12496" s="3" t="s">
        <v>190</v>
      </c>
      <c r="C12496" s="3" t="s">
        <v>12</v>
      </c>
      <c r="D12496" s="4">
        <v>1820090.6808184544</v>
      </c>
      <c r="E12496" t="str">
        <f t="shared" si="390"/>
        <v>Sep</v>
      </c>
      <c r="F12496" t="str">
        <f t="shared" si="391"/>
        <v>2011</v>
      </c>
    </row>
    <row r="12497" spans="1:6" x14ac:dyDescent="0.25">
      <c r="A12497" s="5" t="s">
        <v>389</v>
      </c>
      <c r="B12497" s="3" t="s">
        <v>190</v>
      </c>
      <c r="C12497" s="3" t="s">
        <v>13</v>
      </c>
      <c r="D12497" s="4">
        <v>1956696.5190685305</v>
      </c>
      <c r="E12497" t="str">
        <f t="shared" si="390"/>
        <v>Oct</v>
      </c>
      <c r="F12497" t="str">
        <f t="shared" si="391"/>
        <v>2011</v>
      </c>
    </row>
    <row r="12498" spans="1:6" x14ac:dyDescent="0.25">
      <c r="A12498" s="5" t="s">
        <v>389</v>
      </c>
      <c r="B12498" s="3" t="s">
        <v>190</v>
      </c>
      <c r="C12498" s="3" t="s">
        <v>14</v>
      </c>
      <c r="D12498" s="4">
        <v>2068596.6119214683</v>
      </c>
      <c r="E12498" t="str">
        <f t="shared" si="390"/>
        <v>Nov</v>
      </c>
      <c r="F12498" t="str">
        <f t="shared" si="391"/>
        <v>2011</v>
      </c>
    </row>
    <row r="12499" spans="1:6" x14ac:dyDescent="0.25">
      <c r="A12499" s="5" t="s">
        <v>389</v>
      </c>
      <c r="B12499" s="3" t="s">
        <v>190</v>
      </c>
      <c r="C12499" s="3" t="s">
        <v>15</v>
      </c>
      <c r="D12499" s="4">
        <v>1484346.447681353</v>
      </c>
      <c r="E12499" t="str">
        <f t="shared" si="390"/>
        <v>Dec</v>
      </c>
      <c r="F12499" t="str">
        <f t="shared" si="391"/>
        <v>2011</v>
      </c>
    </row>
    <row r="12500" spans="1:6" x14ac:dyDescent="0.25">
      <c r="A12500" s="5" t="s">
        <v>389</v>
      </c>
      <c r="B12500" s="3" t="s">
        <v>190</v>
      </c>
      <c r="C12500" s="3" t="s">
        <v>16</v>
      </c>
      <c r="D12500" s="4">
        <v>1334584.3154061248</v>
      </c>
      <c r="E12500" t="str">
        <f t="shared" si="390"/>
        <v>Jan</v>
      </c>
      <c r="F12500" t="str">
        <f t="shared" si="391"/>
        <v>2012</v>
      </c>
    </row>
    <row r="12501" spans="1:6" x14ac:dyDescent="0.25">
      <c r="A12501" s="5" t="s">
        <v>389</v>
      </c>
      <c r="B12501" s="3" t="s">
        <v>190</v>
      </c>
      <c r="C12501" s="3" t="s">
        <v>17</v>
      </c>
      <c r="D12501" s="4">
        <v>1431302.1019546688</v>
      </c>
      <c r="E12501" t="str">
        <f t="shared" si="390"/>
        <v>Feb</v>
      </c>
      <c r="F12501" t="str">
        <f t="shared" si="391"/>
        <v>2012</v>
      </c>
    </row>
    <row r="12502" spans="1:6" x14ac:dyDescent="0.25">
      <c r="A12502" s="5" t="s">
        <v>389</v>
      </c>
      <c r="B12502" s="3" t="s">
        <v>190</v>
      </c>
      <c r="C12502" s="3" t="s">
        <v>18</v>
      </c>
      <c r="D12502" s="4">
        <v>1750383.1787972441</v>
      </c>
      <c r="E12502" t="str">
        <f t="shared" si="390"/>
        <v>Mar</v>
      </c>
      <c r="F12502" t="str">
        <f t="shared" si="391"/>
        <v>2012</v>
      </c>
    </row>
    <row r="12503" spans="1:6" x14ac:dyDescent="0.25">
      <c r="A12503" s="5" t="s">
        <v>389</v>
      </c>
      <c r="B12503" s="3" t="s">
        <v>190</v>
      </c>
      <c r="C12503" s="3" t="s">
        <v>19</v>
      </c>
      <c r="D12503" s="4">
        <v>1336361.6446641781</v>
      </c>
      <c r="E12503" t="str">
        <f t="shared" si="390"/>
        <v>Apr</v>
      </c>
      <c r="F12503" t="str">
        <f t="shared" si="391"/>
        <v>2012</v>
      </c>
    </row>
    <row r="12504" spans="1:6" x14ac:dyDescent="0.25">
      <c r="A12504" s="5" t="s">
        <v>389</v>
      </c>
      <c r="B12504" s="3" t="s">
        <v>190</v>
      </c>
      <c r="C12504" s="3" t="s">
        <v>20</v>
      </c>
      <c r="D12504" s="4">
        <v>1334972.8003959153</v>
      </c>
      <c r="E12504" t="str">
        <f t="shared" si="390"/>
        <v>May</v>
      </c>
      <c r="F12504" t="str">
        <f t="shared" si="391"/>
        <v>2012</v>
      </c>
    </row>
    <row r="12505" spans="1:6" x14ac:dyDescent="0.25">
      <c r="A12505" s="5" t="s">
        <v>389</v>
      </c>
      <c r="B12505" s="3" t="s">
        <v>190</v>
      </c>
      <c r="C12505" s="3" t="s">
        <v>21</v>
      </c>
      <c r="D12505" s="4">
        <v>2314124.4988705385</v>
      </c>
      <c r="E12505" t="str">
        <f t="shared" si="390"/>
        <v>Jun</v>
      </c>
      <c r="F12505" t="str">
        <f t="shared" si="391"/>
        <v>2012</v>
      </c>
    </row>
    <row r="12506" spans="1:6" x14ac:dyDescent="0.25">
      <c r="A12506" s="5" t="s">
        <v>389</v>
      </c>
      <c r="B12506" s="3" t="s">
        <v>190</v>
      </c>
      <c r="C12506" s="3" t="s">
        <v>22</v>
      </c>
      <c r="D12506" s="4">
        <v>1017422.9860536535</v>
      </c>
      <c r="E12506" t="str">
        <f t="shared" si="390"/>
        <v>Jul</v>
      </c>
      <c r="F12506" t="str">
        <f t="shared" si="391"/>
        <v>2012</v>
      </c>
    </row>
    <row r="12507" spans="1:6" x14ac:dyDescent="0.25">
      <c r="A12507" s="5" t="s">
        <v>389</v>
      </c>
      <c r="B12507" s="3" t="s">
        <v>190</v>
      </c>
      <c r="C12507" s="3" t="s">
        <v>23</v>
      </c>
      <c r="D12507" s="4">
        <v>1011952.3394404168</v>
      </c>
      <c r="E12507" t="str">
        <f t="shared" si="390"/>
        <v>Aug</v>
      </c>
      <c r="F12507" t="str">
        <f t="shared" si="391"/>
        <v>2012</v>
      </c>
    </row>
    <row r="12508" spans="1:6" x14ac:dyDescent="0.25">
      <c r="A12508" s="5" t="s">
        <v>389</v>
      </c>
      <c r="B12508" s="3" t="s">
        <v>190</v>
      </c>
      <c r="C12508" s="3" t="s">
        <v>24</v>
      </c>
      <c r="D12508" s="4">
        <v>1408154.7064046778</v>
      </c>
      <c r="E12508" t="str">
        <f t="shared" si="390"/>
        <v>Sep</v>
      </c>
      <c r="F12508" t="str">
        <f t="shared" si="391"/>
        <v>2012</v>
      </c>
    </row>
    <row r="12509" spans="1:6" x14ac:dyDescent="0.25">
      <c r="A12509" s="5" t="s">
        <v>389</v>
      </c>
      <c r="B12509" s="3" t="s">
        <v>190</v>
      </c>
      <c r="C12509" s="3" t="s">
        <v>25</v>
      </c>
      <c r="D12509" s="4">
        <v>838042.62779034814</v>
      </c>
      <c r="E12509" t="str">
        <f t="shared" si="390"/>
        <v>Oct</v>
      </c>
      <c r="F12509" t="str">
        <f t="shared" si="391"/>
        <v>2012</v>
      </c>
    </row>
    <row r="12510" spans="1:6" x14ac:dyDescent="0.25">
      <c r="A12510" s="5" t="s">
        <v>389</v>
      </c>
      <c r="B12510" s="3" t="s">
        <v>190</v>
      </c>
      <c r="C12510" s="3" t="s">
        <v>26</v>
      </c>
      <c r="D12510" s="4">
        <v>657631.62720599049</v>
      </c>
      <c r="E12510" t="str">
        <f t="shared" si="390"/>
        <v>Nov</v>
      </c>
      <c r="F12510" t="str">
        <f t="shared" si="391"/>
        <v>2012</v>
      </c>
    </row>
    <row r="12511" spans="1:6" x14ac:dyDescent="0.25">
      <c r="A12511" s="5" t="s">
        <v>389</v>
      </c>
      <c r="B12511" s="3" t="s">
        <v>190</v>
      </c>
      <c r="C12511" s="3" t="s">
        <v>27</v>
      </c>
      <c r="D12511" s="4">
        <v>737664.78050576837</v>
      </c>
      <c r="E12511" t="str">
        <f t="shared" si="390"/>
        <v>Dec</v>
      </c>
      <c r="F12511" t="str">
        <f t="shared" si="391"/>
        <v>2012</v>
      </c>
    </row>
    <row r="12512" spans="1:6" x14ac:dyDescent="0.25">
      <c r="A12512" s="5" t="s">
        <v>389</v>
      </c>
      <c r="B12512" s="3" t="s">
        <v>190</v>
      </c>
      <c r="C12512" s="3" t="s">
        <v>28</v>
      </c>
      <c r="D12512" s="4">
        <v>681895.6628824186</v>
      </c>
      <c r="E12512" t="str">
        <f t="shared" si="390"/>
        <v>Jan</v>
      </c>
      <c r="F12512" t="str">
        <f t="shared" si="391"/>
        <v>2013</v>
      </c>
    </row>
    <row r="12513" spans="1:6" x14ac:dyDescent="0.25">
      <c r="A12513" s="5" t="s">
        <v>389</v>
      </c>
      <c r="B12513" s="3" t="s">
        <v>190</v>
      </c>
      <c r="C12513" s="3" t="s">
        <v>29</v>
      </c>
      <c r="D12513" s="4">
        <v>661201.21993193496</v>
      </c>
      <c r="E12513" t="str">
        <f t="shared" si="390"/>
        <v>Feb</v>
      </c>
      <c r="F12513" t="str">
        <f t="shared" si="391"/>
        <v>2013</v>
      </c>
    </row>
    <row r="12514" spans="1:6" x14ac:dyDescent="0.25">
      <c r="A12514" s="5" t="s">
        <v>389</v>
      </c>
      <c r="B12514" s="3" t="s">
        <v>190</v>
      </c>
      <c r="C12514" s="3" t="s">
        <v>30</v>
      </c>
      <c r="D12514" s="4">
        <v>625782.91483715188</v>
      </c>
      <c r="E12514" t="str">
        <f t="shared" si="390"/>
        <v>Mar</v>
      </c>
      <c r="F12514" t="str">
        <f t="shared" si="391"/>
        <v>2013</v>
      </c>
    </row>
    <row r="12515" spans="1:6" x14ac:dyDescent="0.25">
      <c r="A12515" s="5" t="s">
        <v>389</v>
      </c>
      <c r="B12515" s="3" t="s">
        <v>190</v>
      </c>
      <c r="C12515" s="3" t="s">
        <v>31</v>
      </c>
      <c r="D12515" s="4">
        <v>591157.79094132734</v>
      </c>
      <c r="E12515" t="str">
        <f t="shared" si="390"/>
        <v>Apr</v>
      </c>
      <c r="F12515" t="str">
        <f t="shared" si="391"/>
        <v>2013</v>
      </c>
    </row>
    <row r="12516" spans="1:6" x14ac:dyDescent="0.25">
      <c r="A12516" s="5" t="s">
        <v>389</v>
      </c>
      <c r="B12516" s="3" t="s">
        <v>190</v>
      </c>
      <c r="C12516" s="3" t="s">
        <v>32</v>
      </c>
      <c r="D12516" s="4">
        <v>594285.81232854596</v>
      </c>
      <c r="E12516" t="str">
        <f t="shared" si="390"/>
        <v>May</v>
      </c>
      <c r="F12516" t="str">
        <f t="shared" si="391"/>
        <v>2013</v>
      </c>
    </row>
    <row r="12517" spans="1:6" x14ac:dyDescent="0.25">
      <c r="A12517" s="5" t="s">
        <v>389</v>
      </c>
      <c r="B12517" s="3" t="s">
        <v>190</v>
      </c>
      <c r="C12517" s="3" t="s">
        <v>33</v>
      </c>
      <c r="D12517" s="4">
        <v>537201.30058099038</v>
      </c>
      <c r="E12517" t="str">
        <f t="shared" si="390"/>
        <v>Jun</v>
      </c>
      <c r="F12517" t="str">
        <f t="shared" si="391"/>
        <v>2013</v>
      </c>
    </row>
    <row r="12518" spans="1:6" x14ac:dyDescent="0.25">
      <c r="A12518" s="5" t="s">
        <v>389</v>
      </c>
      <c r="B12518" s="3" t="s">
        <v>190</v>
      </c>
      <c r="C12518" s="3" t="s">
        <v>34</v>
      </c>
      <c r="D12518" s="4">
        <v>510179.54054334306</v>
      </c>
      <c r="E12518" t="str">
        <f t="shared" si="390"/>
        <v>Jul</v>
      </c>
      <c r="F12518" t="str">
        <f t="shared" si="391"/>
        <v>2013</v>
      </c>
    </row>
    <row r="12519" spans="1:6" x14ac:dyDescent="0.25">
      <c r="A12519" s="5" t="s">
        <v>389</v>
      </c>
      <c r="B12519" s="3" t="s">
        <v>190</v>
      </c>
      <c r="C12519" s="3" t="s">
        <v>35</v>
      </c>
      <c r="D12519" s="4">
        <v>498114.75557728088</v>
      </c>
      <c r="E12519" t="str">
        <f t="shared" si="390"/>
        <v>Aug</v>
      </c>
      <c r="F12519" t="str">
        <f t="shared" si="391"/>
        <v>2013</v>
      </c>
    </row>
    <row r="12520" spans="1:6" x14ac:dyDescent="0.25">
      <c r="A12520" s="5" t="s">
        <v>389</v>
      </c>
      <c r="B12520" s="3" t="s">
        <v>190</v>
      </c>
      <c r="C12520" s="3" t="s">
        <v>36</v>
      </c>
      <c r="D12520" s="4">
        <v>477842.04865148984</v>
      </c>
      <c r="E12520" t="str">
        <f t="shared" si="390"/>
        <v>Sep</v>
      </c>
      <c r="F12520" t="str">
        <f t="shared" si="391"/>
        <v>2013</v>
      </c>
    </row>
    <row r="12521" spans="1:6" x14ac:dyDescent="0.25">
      <c r="A12521" s="5" t="s">
        <v>389</v>
      </c>
      <c r="B12521" s="3" t="s">
        <v>190</v>
      </c>
      <c r="C12521" s="3" t="s">
        <v>37</v>
      </c>
      <c r="D12521" s="4">
        <v>475358.50305112544</v>
      </c>
      <c r="E12521" t="str">
        <f t="shared" si="390"/>
        <v>Oct</v>
      </c>
      <c r="F12521" t="str">
        <f t="shared" si="391"/>
        <v>2013</v>
      </c>
    </row>
    <row r="12522" spans="1:6" x14ac:dyDescent="0.25">
      <c r="A12522" s="5" t="s">
        <v>389</v>
      </c>
      <c r="B12522" s="3" t="s">
        <v>190</v>
      </c>
      <c r="C12522" s="3" t="s">
        <v>38</v>
      </c>
      <c r="D12522" s="4">
        <v>462631.87719751295</v>
      </c>
      <c r="E12522" t="str">
        <f t="shared" si="390"/>
        <v>Nov</v>
      </c>
      <c r="F12522" t="str">
        <f t="shared" si="391"/>
        <v>2013</v>
      </c>
    </row>
    <row r="12523" spans="1:6" x14ac:dyDescent="0.25">
      <c r="A12523" s="5" t="s">
        <v>389</v>
      </c>
      <c r="B12523" s="3" t="s">
        <v>190</v>
      </c>
      <c r="C12523" s="3" t="s">
        <v>39</v>
      </c>
      <c r="D12523" s="4">
        <v>455345.75716792978</v>
      </c>
      <c r="E12523" t="str">
        <f t="shared" si="390"/>
        <v>Dec</v>
      </c>
      <c r="F12523" t="str">
        <f t="shared" si="391"/>
        <v>2013</v>
      </c>
    </row>
    <row r="12524" spans="1:6" x14ac:dyDescent="0.25">
      <c r="A12524" s="5" t="s">
        <v>389</v>
      </c>
      <c r="B12524" s="3" t="s">
        <v>190</v>
      </c>
      <c r="C12524" s="3" t="s">
        <v>40</v>
      </c>
      <c r="D12524" s="4">
        <v>452200.99402701692</v>
      </c>
      <c r="E12524" t="str">
        <f t="shared" si="390"/>
        <v>Jan</v>
      </c>
      <c r="F12524" t="str">
        <f t="shared" si="391"/>
        <v>2014</v>
      </c>
    </row>
    <row r="12525" spans="1:6" x14ac:dyDescent="0.25">
      <c r="A12525" s="5" t="s">
        <v>389</v>
      </c>
      <c r="B12525" s="3" t="s">
        <v>190</v>
      </c>
      <c r="C12525" s="3" t="s">
        <v>41</v>
      </c>
      <c r="D12525" s="4">
        <v>432863.75174452923</v>
      </c>
      <c r="E12525" t="str">
        <f t="shared" si="390"/>
        <v>Feb</v>
      </c>
      <c r="F12525" t="str">
        <f t="shared" si="391"/>
        <v>2014</v>
      </c>
    </row>
    <row r="12526" spans="1:6" x14ac:dyDescent="0.25">
      <c r="A12526" s="5" t="s">
        <v>389</v>
      </c>
      <c r="B12526" s="3" t="s">
        <v>190</v>
      </c>
      <c r="C12526" s="3" t="s">
        <v>42</v>
      </c>
      <c r="D12526" s="4">
        <v>415966.69174734113</v>
      </c>
      <c r="E12526" t="str">
        <f t="shared" si="390"/>
        <v>Mar</v>
      </c>
      <c r="F12526" t="str">
        <f t="shared" si="391"/>
        <v>2014</v>
      </c>
    </row>
    <row r="12527" spans="1:6" x14ac:dyDescent="0.25">
      <c r="A12527" s="5" t="s">
        <v>389</v>
      </c>
      <c r="B12527" s="3" t="s">
        <v>190</v>
      </c>
      <c r="C12527" s="3" t="s">
        <v>43</v>
      </c>
      <c r="D12527" s="4">
        <v>404087.76326820889</v>
      </c>
      <c r="E12527" t="str">
        <f t="shared" si="390"/>
        <v>Apr</v>
      </c>
      <c r="F12527" t="str">
        <f t="shared" si="391"/>
        <v>2014</v>
      </c>
    </row>
    <row r="12528" spans="1:6" x14ac:dyDescent="0.25">
      <c r="A12528" s="5" t="s">
        <v>389</v>
      </c>
      <c r="B12528" s="3" t="s">
        <v>190</v>
      </c>
      <c r="C12528" s="3" t="s">
        <v>44</v>
      </c>
      <c r="D12528" s="4">
        <v>396168.21196184971</v>
      </c>
      <c r="E12528" t="str">
        <f t="shared" si="390"/>
        <v>May</v>
      </c>
      <c r="F12528" t="str">
        <f t="shared" si="391"/>
        <v>2014</v>
      </c>
    </row>
    <row r="12529" spans="1:6" x14ac:dyDescent="0.25">
      <c r="A12529" s="5" t="s">
        <v>389</v>
      </c>
      <c r="B12529" s="3" t="s">
        <v>190</v>
      </c>
      <c r="C12529" s="3" t="s">
        <v>45</v>
      </c>
      <c r="D12529" s="4">
        <v>385967.85492576263</v>
      </c>
      <c r="E12529" t="str">
        <f t="shared" si="390"/>
        <v>Jun</v>
      </c>
      <c r="F12529" t="str">
        <f t="shared" si="391"/>
        <v>2014</v>
      </c>
    </row>
    <row r="12530" spans="1:6" x14ac:dyDescent="0.25">
      <c r="A12530" s="5" t="s">
        <v>389</v>
      </c>
      <c r="B12530" s="3" t="s">
        <v>190</v>
      </c>
      <c r="C12530" s="3" t="s">
        <v>46</v>
      </c>
      <c r="D12530" s="4">
        <v>378187.47262008127</v>
      </c>
      <c r="E12530" t="str">
        <f t="shared" si="390"/>
        <v>Jul</v>
      </c>
      <c r="F12530" t="str">
        <f t="shared" si="391"/>
        <v>2014</v>
      </c>
    </row>
    <row r="12531" spans="1:6" x14ac:dyDescent="0.25">
      <c r="A12531" s="5" t="s">
        <v>389</v>
      </c>
      <c r="B12531" s="3" t="s">
        <v>190</v>
      </c>
      <c r="C12531" s="3" t="s">
        <v>47</v>
      </c>
      <c r="D12531" s="4">
        <v>372927.19743524119</v>
      </c>
      <c r="E12531" t="str">
        <f t="shared" si="390"/>
        <v>Aug</v>
      </c>
      <c r="F12531" t="str">
        <f t="shared" si="391"/>
        <v>2014</v>
      </c>
    </row>
    <row r="12532" spans="1:6" x14ac:dyDescent="0.25">
      <c r="A12532" s="5" t="s">
        <v>389</v>
      </c>
      <c r="B12532" s="3" t="s">
        <v>190</v>
      </c>
      <c r="C12532" s="3" t="s">
        <v>48</v>
      </c>
      <c r="D12532" s="4">
        <v>361353.50444467488</v>
      </c>
      <c r="E12532" t="str">
        <f t="shared" si="390"/>
        <v>Sep</v>
      </c>
      <c r="F12532" t="str">
        <f t="shared" si="391"/>
        <v>2014</v>
      </c>
    </row>
    <row r="12533" spans="1:6" x14ac:dyDescent="0.25">
      <c r="A12533" s="5" t="s">
        <v>389</v>
      </c>
      <c r="B12533" s="3" t="s">
        <v>190</v>
      </c>
      <c r="C12533" s="3" t="s">
        <v>49</v>
      </c>
      <c r="D12533" s="4">
        <v>358733.18159010529</v>
      </c>
      <c r="E12533" t="str">
        <f t="shared" si="390"/>
        <v>Oct</v>
      </c>
      <c r="F12533" t="str">
        <f t="shared" si="391"/>
        <v>2014</v>
      </c>
    </row>
    <row r="12534" spans="1:6" x14ac:dyDescent="0.25">
      <c r="A12534" s="5" t="s">
        <v>389</v>
      </c>
      <c r="B12534" s="3" t="s">
        <v>190</v>
      </c>
      <c r="C12534" s="3" t="s">
        <v>50</v>
      </c>
      <c r="D12534" s="4">
        <v>361563.94121040206</v>
      </c>
      <c r="E12534" t="str">
        <f t="shared" si="390"/>
        <v>Nov</v>
      </c>
      <c r="F12534" t="str">
        <f t="shared" si="391"/>
        <v>2014</v>
      </c>
    </row>
    <row r="12535" spans="1:6" x14ac:dyDescent="0.25">
      <c r="A12535" s="5" t="s">
        <v>389</v>
      </c>
      <c r="B12535" s="3" t="s">
        <v>190</v>
      </c>
      <c r="C12535" s="3" t="s">
        <v>51</v>
      </c>
      <c r="D12535" s="4">
        <v>442596.64571887098</v>
      </c>
      <c r="E12535" t="str">
        <f t="shared" si="390"/>
        <v>Dec</v>
      </c>
      <c r="F12535" t="str">
        <f t="shared" si="391"/>
        <v>2014</v>
      </c>
    </row>
    <row r="12536" spans="1:6" x14ac:dyDescent="0.25">
      <c r="A12536" s="5" t="s">
        <v>389</v>
      </c>
      <c r="B12536" s="3" t="s">
        <v>190</v>
      </c>
      <c r="C12536" s="3" t="s">
        <v>52</v>
      </c>
      <c r="D12536" s="4">
        <v>363548.15253559861</v>
      </c>
      <c r="E12536" t="str">
        <f t="shared" si="390"/>
        <v>Jan</v>
      </c>
      <c r="F12536" t="str">
        <f t="shared" si="391"/>
        <v>2015</v>
      </c>
    </row>
    <row r="12537" spans="1:6" x14ac:dyDescent="0.25">
      <c r="A12537" s="5" t="s">
        <v>389</v>
      </c>
      <c r="B12537" s="3" t="s">
        <v>190</v>
      </c>
      <c r="C12537" s="3" t="s">
        <v>53</v>
      </c>
      <c r="D12537" s="4">
        <v>345153.09609700041</v>
      </c>
      <c r="E12537" t="str">
        <f t="shared" si="390"/>
        <v>Feb</v>
      </c>
      <c r="F12537" t="str">
        <f t="shared" si="391"/>
        <v>2015</v>
      </c>
    </row>
    <row r="12538" spans="1:6" x14ac:dyDescent="0.25">
      <c r="A12538" s="5" t="s">
        <v>389</v>
      </c>
      <c r="B12538" s="3" t="s">
        <v>190</v>
      </c>
      <c r="C12538" s="3" t="s">
        <v>54</v>
      </c>
      <c r="D12538" s="4">
        <v>334636.3301361035</v>
      </c>
      <c r="E12538" t="str">
        <f t="shared" si="390"/>
        <v>Mar</v>
      </c>
      <c r="F12538" t="str">
        <f t="shared" si="391"/>
        <v>2015</v>
      </c>
    </row>
    <row r="12539" spans="1:6" x14ac:dyDescent="0.25">
      <c r="A12539" s="5" t="s">
        <v>389</v>
      </c>
      <c r="B12539" s="3" t="s">
        <v>190</v>
      </c>
      <c r="C12539" s="3" t="s">
        <v>55</v>
      </c>
      <c r="D12539" s="4">
        <v>324858.65078385547</v>
      </c>
      <c r="E12539" t="str">
        <f t="shared" ref="E12539:E12602" si="392">MID(C12539,1,3)</f>
        <v>Apr</v>
      </c>
      <c r="F12539" t="str">
        <f t="shared" ref="F12539:F12602" si="393">MID(C12539,5,4)</f>
        <v>2015</v>
      </c>
    </row>
    <row r="12540" spans="1:6" x14ac:dyDescent="0.25">
      <c r="A12540" s="5" t="s">
        <v>389</v>
      </c>
      <c r="B12540" s="3" t="s">
        <v>190</v>
      </c>
      <c r="C12540" s="3" t="s">
        <v>56</v>
      </c>
      <c r="D12540" s="4">
        <v>320178.43655302585</v>
      </c>
      <c r="E12540" t="str">
        <f t="shared" si="392"/>
        <v>May</v>
      </c>
      <c r="F12540" t="str">
        <f t="shared" si="393"/>
        <v>2015</v>
      </c>
    </row>
    <row r="12541" spans="1:6" x14ac:dyDescent="0.25">
      <c r="A12541" s="5" t="s">
        <v>389</v>
      </c>
      <c r="B12541" s="3" t="s">
        <v>190</v>
      </c>
      <c r="C12541" s="3" t="s">
        <v>57</v>
      </c>
      <c r="D12541" s="4">
        <v>315026.38335706084</v>
      </c>
      <c r="E12541" t="str">
        <f t="shared" si="392"/>
        <v>Jun</v>
      </c>
      <c r="F12541" t="str">
        <f t="shared" si="393"/>
        <v>2015</v>
      </c>
    </row>
    <row r="12542" spans="1:6" x14ac:dyDescent="0.25">
      <c r="A12542" s="5" t="s">
        <v>389</v>
      </c>
      <c r="B12542" s="3" t="s">
        <v>190</v>
      </c>
      <c r="C12542" s="3" t="s">
        <v>58</v>
      </c>
      <c r="D12542" s="4">
        <v>308452.14119907218</v>
      </c>
      <c r="E12542" t="str">
        <f t="shared" si="392"/>
        <v>Jul</v>
      </c>
      <c r="F12542" t="str">
        <f t="shared" si="393"/>
        <v>2015</v>
      </c>
    </row>
    <row r="12543" spans="1:6" x14ac:dyDescent="0.25">
      <c r="A12543" s="5" t="s">
        <v>389</v>
      </c>
      <c r="B12543" s="3" t="s">
        <v>190</v>
      </c>
      <c r="C12543" s="3" t="s">
        <v>59</v>
      </c>
      <c r="D12543" s="4">
        <v>301791.95008324302</v>
      </c>
      <c r="E12543" t="str">
        <f t="shared" si="392"/>
        <v>Aug</v>
      </c>
      <c r="F12543" t="str">
        <f t="shared" si="393"/>
        <v>2015</v>
      </c>
    </row>
    <row r="12544" spans="1:6" x14ac:dyDescent="0.25">
      <c r="A12544" s="5" t="s">
        <v>389</v>
      </c>
      <c r="B12544" s="3" t="s">
        <v>190</v>
      </c>
      <c r="C12544" s="3" t="s">
        <v>60</v>
      </c>
      <c r="D12544" s="4">
        <v>295934.04265854263</v>
      </c>
      <c r="E12544" t="str">
        <f t="shared" si="392"/>
        <v>Sep</v>
      </c>
      <c r="F12544" t="str">
        <f t="shared" si="393"/>
        <v>2015</v>
      </c>
    </row>
    <row r="12545" spans="1:6" x14ac:dyDescent="0.25">
      <c r="A12545" s="5" t="s">
        <v>389</v>
      </c>
      <c r="B12545" s="3" t="s">
        <v>190</v>
      </c>
      <c r="C12545" s="3" t="s">
        <v>61</v>
      </c>
      <c r="D12545" s="4">
        <v>292156.87529405166</v>
      </c>
      <c r="E12545" t="str">
        <f t="shared" si="392"/>
        <v>Oct</v>
      </c>
      <c r="F12545" t="str">
        <f t="shared" si="393"/>
        <v>2015</v>
      </c>
    </row>
    <row r="12546" spans="1:6" x14ac:dyDescent="0.25">
      <c r="A12546" s="5" t="s">
        <v>389</v>
      </c>
      <c r="B12546" s="3" t="s">
        <v>190</v>
      </c>
      <c r="C12546" s="3" t="s">
        <v>62</v>
      </c>
      <c r="D12546" s="4">
        <v>289566.44468959019</v>
      </c>
      <c r="E12546" t="str">
        <f t="shared" si="392"/>
        <v>Nov</v>
      </c>
      <c r="F12546" t="str">
        <f t="shared" si="393"/>
        <v>2015</v>
      </c>
    </row>
    <row r="12547" spans="1:6" x14ac:dyDescent="0.25">
      <c r="A12547" s="5" t="s">
        <v>389</v>
      </c>
      <c r="B12547" s="3" t="s">
        <v>190</v>
      </c>
      <c r="C12547" s="3" t="s">
        <v>63</v>
      </c>
      <c r="D12547" s="4">
        <v>348098.52577453805</v>
      </c>
      <c r="E12547" t="str">
        <f t="shared" si="392"/>
        <v>Dec</v>
      </c>
      <c r="F12547" t="str">
        <f t="shared" si="393"/>
        <v>2015</v>
      </c>
    </row>
    <row r="12548" spans="1:6" x14ac:dyDescent="0.25">
      <c r="A12548" s="5" t="s">
        <v>389</v>
      </c>
      <c r="B12548" s="3" t="s">
        <v>190</v>
      </c>
      <c r="C12548" s="3" t="s">
        <v>64</v>
      </c>
      <c r="D12548" s="4">
        <v>291373.01683238545</v>
      </c>
      <c r="E12548" t="str">
        <f t="shared" si="392"/>
        <v>Jan</v>
      </c>
      <c r="F12548" t="str">
        <f t="shared" si="393"/>
        <v>2016</v>
      </c>
    </row>
    <row r="12549" spans="1:6" x14ac:dyDescent="0.25">
      <c r="A12549" s="5" t="s">
        <v>389</v>
      </c>
      <c r="B12549" s="3" t="s">
        <v>190</v>
      </c>
      <c r="C12549" s="3" t="s">
        <v>65</v>
      </c>
      <c r="D12549" s="4">
        <v>275145.03844624967</v>
      </c>
      <c r="E12549" t="str">
        <f t="shared" si="392"/>
        <v>Feb</v>
      </c>
      <c r="F12549" t="str">
        <f t="shared" si="393"/>
        <v>2016</v>
      </c>
    </row>
    <row r="12550" spans="1:6" x14ac:dyDescent="0.25">
      <c r="A12550" s="5" t="s">
        <v>389</v>
      </c>
      <c r="B12550" s="3" t="s">
        <v>190</v>
      </c>
      <c r="C12550" s="3" t="s">
        <v>66</v>
      </c>
      <c r="D12550" s="4">
        <v>267958.96205588675</v>
      </c>
      <c r="E12550" t="str">
        <f t="shared" si="392"/>
        <v>Mar</v>
      </c>
      <c r="F12550" t="str">
        <f t="shared" si="393"/>
        <v>2016</v>
      </c>
    </row>
    <row r="12551" spans="1:6" x14ac:dyDescent="0.25">
      <c r="A12551" s="5" t="s">
        <v>389</v>
      </c>
      <c r="B12551" s="3" t="s">
        <v>190</v>
      </c>
      <c r="C12551" s="3" t="s">
        <v>67</v>
      </c>
      <c r="D12551" s="4">
        <v>263918.07515341608</v>
      </c>
      <c r="E12551" t="str">
        <f t="shared" si="392"/>
        <v>Apr</v>
      </c>
      <c r="F12551" t="str">
        <f t="shared" si="393"/>
        <v>2016</v>
      </c>
    </row>
    <row r="12552" spans="1:6" x14ac:dyDescent="0.25">
      <c r="A12552" s="5" t="s">
        <v>389</v>
      </c>
      <c r="B12552" s="3" t="s">
        <v>190</v>
      </c>
      <c r="C12552" s="3" t="s">
        <v>68</v>
      </c>
      <c r="D12552" s="4">
        <v>259248.45407505747</v>
      </c>
      <c r="E12552" t="str">
        <f t="shared" si="392"/>
        <v>May</v>
      </c>
      <c r="F12552" t="str">
        <f t="shared" si="393"/>
        <v>2016</v>
      </c>
    </row>
    <row r="12553" spans="1:6" x14ac:dyDescent="0.25">
      <c r="A12553" s="5" t="s">
        <v>389</v>
      </c>
      <c r="B12553" s="3" t="s">
        <v>190</v>
      </c>
      <c r="C12553" s="3" t="s">
        <v>69</v>
      </c>
      <c r="D12553" s="4">
        <v>253172.9971511031</v>
      </c>
      <c r="E12553" t="str">
        <f t="shared" si="392"/>
        <v>Jun</v>
      </c>
      <c r="F12553" t="str">
        <f t="shared" si="393"/>
        <v>2016</v>
      </c>
    </row>
    <row r="12554" spans="1:6" x14ac:dyDescent="0.25">
      <c r="A12554" s="5" t="s">
        <v>389</v>
      </c>
      <c r="B12554" s="3" t="s">
        <v>190</v>
      </c>
      <c r="C12554" s="3" t="s">
        <v>70</v>
      </c>
      <c r="D12554" s="4">
        <v>251769.06413699157</v>
      </c>
      <c r="E12554" t="str">
        <f t="shared" si="392"/>
        <v>Jul</v>
      </c>
      <c r="F12554" t="str">
        <f t="shared" si="393"/>
        <v>2016</v>
      </c>
    </row>
    <row r="12555" spans="1:6" x14ac:dyDescent="0.25">
      <c r="A12555" s="5" t="s">
        <v>389</v>
      </c>
      <c r="B12555" s="3" t="s">
        <v>190</v>
      </c>
      <c r="C12555" s="3" t="s">
        <v>71</v>
      </c>
      <c r="D12555" s="4">
        <v>250658.22775304568</v>
      </c>
      <c r="E12555" t="str">
        <f t="shared" si="392"/>
        <v>Aug</v>
      </c>
      <c r="F12555" t="str">
        <f t="shared" si="393"/>
        <v>2016</v>
      </c>
    </row>
    <row r="12556" spans="1:6" x14ac:dyDescent="0.25">
      <c r="A12556" s="5" t="s">
        <v>389</v>
      </c>
      <c r="B12556" s="3" t="s">
        <v>190</v>
      </c>
      <c r="C12556" s="3" t="s">
        <v>72</v>
      </c>
      <c r="D12556" s="4">
        <v>244462.33095884585</v>
      </c>
      <c r="E12556" t="str">
        <f t="shared" si="392"/>
        <v>Sep</v>
      </c>
      <c r="F12556" t="str">
        <f t="shared" si="393"/>
        <v>2016</v>
      </c>
    </row>
    <row r="12557" spans="1:6" x14ac:dyDescent="0.25">
      <c r="A12557" s="5" t="s">
        <v>389</v>
      </c>
      <c r="B12557" s="3" t="s">
        <v>190</v>
      </c>
      <c r="C12557" s="3" t="s">
        <v>73</v>
      </c>
      <c r="D12557" s="4">
        <v>238662.44417648835</v>
      </c>
      <c r="E12557" t="str">
        <f t="shared" si="392"/>
        <v>Oct</v>
      </c>
      <c r="F12557" t="str">
        <f t="shared" si="393"/>
        <v>2016</v>
      </c>
    </row>
    <row r="12558" spans="1:6" x14ac:dyDescent="0.25">
      <c r="A12558" s="5" t="s">
        <v>389</v>
      </c>
      <c r="B12558" s="3" t="s">
        <v>190</v>
      </c>
      <c r="C12558" s="3" t="s">
        <v>74</v>
      </c>
      <c r="D12558" s="4">
        <v>233081.83102852094</v>
      </c>
      <c r="E12558" t="str">
        <f t="shared" si="392"/>
        <v>Nov</v>
      </c>
      <c r="F12558" t="str">
        <f t="shared" si="393"/>
        <v>2016</v>
      </c>
    </row>
    <row r="12559" spans="1:6" x14ac:dyDescent="0.25">
      <c r="A12559" s="5" t="s">
        <v>389</v>
      </c>
      <c r="B12559" s="3" t="s">
        <v>190</v>
      </c>
      <c r="C12559" s="3" t="s">
        <v>75</v>
      </c>
      <c r="D12559" s="4">
        <v>263689.7492277844</v>
      </c>
      <c r="E12559" t="str">
        <f t="shared" si="392"/>
        <v>Dec</v>
      </c>
      <c r="F12559" t="str">
        <f t="shared" si="393"/>
        <v>2016</v>
      </c>
    </row>
    <row r="12560" spans="1:6" x14ac:dyDescent="0.25">
      <c r="A12560" s="5" t="s">
        <v>389</v>
      </c>
      <c r="B12560" s="3" t="s">
        <v>190</v>
      </c>
      <c r="C12560" s="3" t="s">
        <v>76</v>
      </c>
      <c r="D12560" s="4">
        <v>234975.2275191966</v>
      </c>
      <c r="E12560" t="str">
        <f t="shared" si="392"/>
        <v>Jan</v>
      </c>
      <c r="F12560" t="str">
        <f t="shared" si="393"/>
        <v>2017</v>
      </c>
    </row>
    <row r="12561" spans="1:6" x14ac:dyDescent="0.25">
      <c r="A12561" s="5" t="s">
        <v>389</v>
      </c>
      <c r="B12561" s="3" t="s">
        <v>190</v>
      </c>
      <c r="C12561" s="3" t="s">
        <v>77</v>
      </c>
      <c r="D12561" s="4">
        <v>221265.10149175848</v>
      </c>
      <c r="E12561" t="str">
        <f t="shared" si="392"/>
        <v>Feb</v>
      </c>
      <c r="F12561" t="str">
        <f t="shared" si="393"/>
        <v>2017</v>
      </c>
    </row>
    <row r="12562" spans="1:6" x14ac:dyDescent="0.25">
      <c r="A12562" s="5" t="s">
        <v>389</v>
      </c>
      <c r="B12562" s="3" t="s">
        <v>190</v>
      </c>
      <c r="C12562" s="3" t="s">
        <v>78</v>
      </c>
      <c r="D12562" s="4">
        <v>216689.28748399249</v>
      </c>
      <c r="E12562" t="str">
        <f t="shared" si="392"/>
        <v>Mar</v>
      </c>
      <c r="F12562" t="str">
        <f t="shared" si="393"/>
        <v>2017</v>
      </c>
    </row>
    <row r="12563" spans="1:6" x14ac:dyDescent="0.25">
      <c r="A12563" s="5" t="s">
        <v>389</v>
      </c>
      <c r="B12563" s="3" t="s">
        <v>190</v>
      </c>
      <c r="C12563" s="3" t="s">
        <v>79</v>
      </c>
      <c r="D12563" s="4">
        <v>214447.10272614597</v>
      </c>
      <c r="E12563" t="str">
        <f t="shared" si="392"/>
        <v>Apr</v>
      </c>
      <c r="F12563" t="str">
        <f t="shared" si="393"/>
        <v>2017</v>
      </c>
    </row>
    <row r="12564" spans="1:6" x14ac:dyDescent="0.25">
      <c r="A12564" s="5" t="s">
        <v>389</v>
      </c>
      <c r="B12564" s="3" t="s">
        <v>190</v>
      </c>
      <c r="C12564" s="3" t="s">
        <v>80</v>
      </c>
      <c r="D12564" s="4">
        <v>212226.47428633564</v>
      </c>
      <c r="E12564" t="str">
        <f t="shared" si="392"/>
        <v>May</v>
      </c>
      <c r="F12564" t="str">
        <f t="shared" si="393"/>
        <v>2017</v>
      </c>
    </row>
    <row r="12565" spans="1:6" x14ac:dyDescent="0.25">
      <c r="A12565" s="5" t="s">
        <v>389</v>
      </c>
      <c r="B12565" s="3" t="s">
        <v>190</v>
      </c>
      <c r="C12565" s="3" t="s">
        <v>81</v>
      </c>
      <c r="D12565" s="4">
        <v>208354.44388478328</v>
      </c>
      <c r="E12565" t="str">
        <f t="shared" si="392"/>
        <v>Jun</v>
      </c>
      <c r="F12565" t="str">
        <f t="shared" si="393"/>
        <v>2017</v>
      </c>
    </row>
    <row r="12566" spans="1:6" x14ac:dyDescent="0.25">
      <c r="A12566" s="5" t="s">
        <v>389</v>
      </c>
      <c r="B12566" s="3" t="s">
        <v>190</v>
      </c>
      <c r="C12566" s="3" t="s">
        <v>82</v>
      </c>
      <c r="D12566" s="4">
        <v>199959.22790850254</v>
      </c>
      <c r="E12566" t="str">
        <f t="shared" si="392"/>
        <v>Jul</v>
      </c>
      <c r="F12566" t="str">
        <f t="shared" si="393"/>
        <v>2017</v>
      </c>
    </row>
    <row r="12567" spans="1:6" x14ac:dyDescent="0.25">
      <c r="A12567" s="5" t="s">
        <v>389</v>
      </c>
      <c r="B12567" s="3" t="s">
        <v>190</v>
      </c>
      <c r="C12567" s="3" t="s">
        <v>83</v>
      </c>
      <c r="D12567" s="4">
        <v>198176.60133476305</v>
      </c>
      <c r="E12567" t="str">
        <f t="shared" si="392"/>
        <v>Aug</v>
      </c>
      <c r="F12567" t="str">
        <f t="shared" si="393"/>
        <v>2017</v>
      </c>
    </row>
    <row r="12568" spans="1:6" x14ac:dyDescent="0.25">
      <c r="A12568" s="5" t="s">
        <v>389</v>
      </c>
      <c r="B12568" s="3" t="s">
        <v>190</v>
      </c>
      <c r="C12568" s="3" t="s">
        <v>84</v>
      </c>
      <c r="D12568" s="4">
        <v>193654.17806087798</v>
      </c>
      <c r="E12568" t="str">
        <f t="shared" si="392"/>
        <v>Sep</v>
      </c>
      <c r="F12568" t="str">
        <f t="shared" si="393"/>
        <v>2017</v>
      </c>
    </row>
    <row r="12569" spans="1:6" x14ac:dyDescent="0.25">
      <c r="A12569" s="5" t="s">
        <v>389</v>
      </c>
      <c r="B12569" s="3" t="s">
        <v>190</v>
      </c>
      <c r="C12569" s="3" t="s">
        <v>85</v>
      </c>
      <c r="D12569" s="4">
        <v>188687.85858478677</v>
      </c>
      <c r="E12569" t="str">
        <f t="shared" si="392"/>
        <v>Oct</v>
      </c>
      <c r="F12569" t="str">
        <f t="shared" si="393"/>
        <v>2017</v>
      </c>
    </row>
    <row r="12570" spans="1:6" x14ac:dyDescent="0.25">
      <c r="A12570" s="5" t="s">
        <v>389</v>
      </c>
      <c r="B12570" s="3" t="s">
        <v>190</v>
      </c>
      <c r="C12570" s="3" t="s">
        <v>86</v>
      </c>
      <c r="D12570" s="4">
        <v>186465.31213914097</v>
      </c>
      <c r="E12570" t="str">
        <f t="shared" si="392"/>
        <v>Nov</v>
      </c>
      <c r="F12570" t="str">
        <f t="shared" si="393"/>
        <v>2017</v>
      </c>
    </row>
    <row r="12571" spans="1:6" x14ac:dyDescent="0.25">
      <c r="A12571" s="5" t="s">
        <v>389</v>
      </c>
      <c r="B12571" s="3" t="s">
        <v>190</v>
      </c>
      <c r="C12571" s="3" t="s">
        <v>87</v>
      </c>
      <c r="D12571" s="4">
        <v>206497.24737642205</v>
      </c>
      <c r="E12571" t="str">
        <f t="shared" si="392"/>
        <v>Dec</v>
      </c>
      <c r="F12571" t="str">
        <f t="shared" si="393"/>
        <v>2017</v>
      </c>
    </row>
    <row r="12572" spans="1:6" x14ac:dyDescent="0.25">
      <c r="A12572" s="5" t="s">
        <v>389</v>
      </c>
      <c r="B12572" s="3" t="s">
        <v>190</v>
      </c>
      <c r="C12572" s="3" t="s">
        <v>88</v>
      </c>
      <c r="D12572" s="4">
        <v>193396.25850788486</v>
      </c>
      <c r="E12572" t="str">
        <f t="shared" si="392"/>
        <v>Jan</v>
      </c>
      <c r="F12572" t="str">
        <f t="shared" si="393"/>
        <v>2018</v>
      </c>
    </row>
    <row r="12573" spans="1:6" x14ac:dyDescent="0.25">
      <c r="A12573" s="5" t="s">
        <v>389</v>
      </c>
      <c r="B12573" s="3" t="s">
        <v>190</v>
      </c>
      <c r="C12573" s="3" t="s">
        <v>89</v>
      </c>
      <c r="D12573" s="4">
        <v>181228.75647163493</v>
      </c>
      <c r="E12573" t="str">
        <f t="shared" si="392"/>
        <v>Feb</v>
      </c>
      <c r="F12573" t="str">
        <f t="shared" si="393"/>
        <v>2018</v>
      </c>
    </row>
    <row r="12574" spans="1:6" x14ac:dyDescent="0.25">
      <c r="A12574" s="5" t="s">
        <v>389</v>
      </c>
      <c r="B12574" s="3" t="s">
        <v>190</v>
      </c>
      <c r="C12574" s="3" t="s">
        <v>90</v>
      </c>
      <c r="D12574" s="4">
        <v>178489.49915963665</v>
      </c>
      <c r="E12574" t="str">
        <f t="shared" si="392"/>
        <v>Mar</v>
      </c>
      <c r="F12574" t="str">
        <f t="shared" si="393"/>
        <v>2018</v>
      </c>
    </row>
    <row r="12575" spans="1:6" x14ac:dyDescent="0.25">
      <c r="A12575" s="5" t="s">
        <v>389</v>
      </c>
      <c r="B12575" s="3" t="s">
        <v>190</v>
      </c>
      <c r="C12575" s="3" t="s">
        <v>91</v>
      </c>
      <c r="D12575" s="4">
        <v>175754.86027957068</v>
      </c>
      <c r="E12575" t="str">
        <f t="shared" si="392"/>
        <v>Apr</v>
      </c>
      <c r="F12575" t="str">
        <f t="shared" si="393"/>
        <v>2018</v>
      </c>
    </row>
    <row r="12576" spans="1:6" x14ac:dyDescent="0.25">
      <c r="A12576" s="5" t="s">
        <v>389</v>
      </c>
      <c r="B12576" s="3" t="s">
        <v>190</v>
      </c>
      <c r="C12576" s="3" t="s">
        <v>92</v>
      </c>
      <c r="D12576" s="4">
        <v>170098.93683248881</v>
      </c>
      <c r="E12576" t="str">
        <f t="shared" si="392"/>
        <v>May</v>
      </c>
      <c r="F12576" t="str">
        <f t="shared" si="393"/>
        <v>2018</v>
      </c>
    </row>
    <row r="12577" spans="1:6" x14ac:dyDescent="0.25">
      <c r="A12577" s="5" t="s">
        <v>389</v>
      </c>
      <c r="B12577" s="3" t="s">
        <v>190</v>
      </c>
      <c r="C12577" s="3" t="s">
        <v>93</v>
      </c>
      <c r="D12577" s="4">
        <v>168715.58014627383</v>
      </c>
      <c r="E12577" t="str">
        <f t="shared" si="392"/>
        <v>Jun</v>
      </c>
      <c r="F12577" t="str">
        <f t="shared" si="393"/>
        <v>2018</v>
      </c>
    </row>
    <row r="12578" spans="1:6" x14ac:dyDescent="0.25">
      <c r="A12578" s="5" t="s">
        <v>389</v>
      </c>
      <c r="B12578" s="3" t="s">
        <v>190</v>
      </c>
      <c r="C12578" s="3" t="s">
        <v>94</v>
      </c>
      <c r="D12578" s="4">
        <v>166434.86109437043</v>
      </c>
      <c r="E12578" t="str">
        <f t="shared" si="392"/>
        <v>Jul</v>
      </c>
      <c r="F12578" t="str">
        <f t="shared" si="393"/>
        <v>2018</v>
      </c>
    </row>
    <row r="12579" spans="1:6" x14ac:dyDescent="0.25">
      <c r="A12579" s="5" t="s">
        <v>389</v>
      </c>
      <c r="B12579" s="3" t="s">
        <v>190</v>
      </c>
      <c r="C12579" s="3" t="s">
        <v>95</v>
      </c>
      <c r="D12579" s="4">
        <v>163171.33708993645</v>
      </c>
      <c r="E12579" t="str">
        <f t="shared" si="392"/>
        <v>Aug</v>
      </c>
      <c r="F12579" t="str">
        <f t="shared" si="393"/>
        <v>2018</v>
      </c>
    </row>
    <row r="12580" spans="1:6" x14ac:dyDescent="0.25">
      <c r="A12580" s="5" t="s">
        <v>389</v>
      </c>
      <c r="B12580" s="3" t="s">
        <v>190</v>
      </c>
      <c r="C12580" s="3" t="s">
        <v>96</v>
      </c>
      <c r="D12580" s="4">
        <v>158259.17597445447</v>
      </c>
      <c r="E12580" t="str">
        <f t="shared" si="392"/>
        <v>Sep</v>
      </c>
      <c r="F12580" t="str">
        <f t="shared" si="393"/>
        <v>2018</v>
      </c>
    </row>
    <row r="12581" spans="1:6" x14ac:dyDescent="0.25">
      <c r="A12581" s="5" t="s">
        <v>389</v>
      </c>
      <c r="B12581" s="3" t="s">
        <v>190</v>
      </c>
      <c r="C12581" s="3" t="s">
        <v>97</v>
      </c>
      <c r="D12581" s="4">
        <v>155479.59482486497</v>
      </c>
      <c r="E12581" t="str">
        <f t="shared" si="392"/>
        <v>Oct</v>
      </c>
      <c r="F12581" t="str">
        <f t="shared" si="393"/>
        <v>2018</v>
      </c>
    </row>
    <row r="12582" spans="1:6" x14ac:dyDescent="0.25">
      <c r="A12582" s="5" t="s">
        <v>389</v>
      </c>
      <c r="B12582" s="3" t="s">
        <v>190</v>
      </c>
      <c r="C12582" s="3" t="s">
        <v>98</v>
      </c>
      <c r="D12582" s="4">
        <v>154362.47938613925</v>
      </c>
      <c r="E12582" t="str">
        <f t="shared" si="392"/>
        <v>Nov</v>
      </c>
      <c r="F12582" t="str">
        <f t="shared" si="393"/>
        <v>2018</v>
      </c>
    </row>
    <row r="12583" spans="1:6" x14ac:dyDescent="0.25">
      <c r="A12583" s="5" t="s">
        <v>389</v>
      </c>
      <c r="B12583" s="3" t="s">
        <v>190</v>
      </c>
      <c r="C12583" s="3" t="s">
        <v>99</v>
      </c>
      <c r="D12583" s="4">
        <v>155910.77137150834</v>
      </c>
      <c r="E12583" t="str">
        <f t="shared" si="392"/>
        <v>Dec</v>
      </c>
      <c r="F12583" t="str">
        <f t="shared" si="393"/>
        <v>2018</v>
      </c>
    </row>
    <row r="12584" spans="1:6" x14ac:dyDescent="0.25">
      <c r="A12584" s="5" t="s">
        <v>389</v>
      </c>
      <c r="B12584" s="3" t="s">
        <v>190</v>
      </c>
      <c r="C12584" s="3" t="s">
        <v>100</v>
      </c>
      <c r="D12584" s="4">
        <v>171598.48604402971</v>
      </c>
      <c r="E12584" t="str">
        <f t="shared" si="392"/>
        <v>Jan</v>
      </c>
      <c r="F12584" t="str">
        <f t="shared" si="393"/>
        <v>2019</v>
      </c>
    </row>
    <row r="12585" spans="1:6" x14ac:dyDescent="0.25">
      <c r="A12585" s="5" t="s">
        <v>389</v>
      </c>
      <c r="B12585" s="3" t="s">
        <v>190</v>
      </c>
      <c r="C12585" s="3" t="s">
        <v>101</v>
      </c>
      <c r="D12585" s="4">
        <v>152150.84540249908</v>
      </c>
      <c r="E12585" t="str">
        <f t="shared" si="392"/>
        <v>Feb</v>
      </c>
      <c r="F12585" t="str">
        <f t="shared" si="393"/>
        <v>2019</v>
      </c>
    </row>
    <row r="12586" spans="1:6" x14ac:dyDescent="0.25">
      <c r="A12586" s="5" t="s">
        <v>389</v>
      </c>
      <c r="B12586" s="3" t="s">
        <v>190</v>
      </c>
      <c r="C12586" s="3" t="s">
        <v>102</v>
      </c>
      <c r="D12586" s="4">
        <v>147412.49088902079</v>
      </c>
      <c r="E12586" t="str">
        <f t="shared" si="392"/>
        <v>Mar</v>
      </c>
      <c r="F12586" t="str">
        <f t="shared" si="393"/>
        <v>2019</v>
      </c>
    </row>
    <row r="12587" spans="1:6" x14ac:dyDescent="0.25">
      <c r="A12587" s="5" t="s">
        <v>389</v>
      </c>
      <c r="B12587" s="3" t="s">
        <v>190</v>
      </c>
      <c r="C12587" s="3" t="s">
        <v>103</v>
      </c>
      <c r="D12587" s="4">
        <v>145758.27799387506</v>
      </c>
      <c r="E12587" t="str">
        <f t="shared" si="392"/>
        <v>Apr</v>
      </c>
      <c r="F12587" t="str">
        <f t="shared" si="393"/>
        <v>2019</v>
      </c>
    </row>
    <row r="12588" spans="1:6" x14ac:dyDescent="0.25">
      <c r="A12588" s="5" t="s">
        <v>389</v>
      </c>
      <c r="B12588" s="3" t="s">
        <v>190</v>
      </c>
      <c r="C12588" s="3" t="s">
        <v>104</v>
      </c>
      <c r="D12588" s="4">
        <v>146275.9973520248</v>
      </c>
      <c r="E12588" t="str">
        <f t="shared" si="392"/>
        <v>May</v>
      </c>
      <c r="F12588" t="str">
        <f t="shared" si="393"/>
        <v>2019</v>
      </c>
    </row>
    <row r="12589" spans="1:6" x14ac:dyDescent="0.25">
      <c r="A12589" s="5" t="s">
        <v>389</v>
      </c>
      <c r="B12589" s="3" t="s">
        <v>190</v>
      </c>
      <c r="C12589" s="3" t="s">
        <v>105</v>
      </c>
      <c r="D12589" s="4">
        <v>141157.40970552017</v>
      </c>
      <c r="E12589" t="str">
        <f t="shared" si="392"/>
        <v>Jun</v>
      </c>
      <c r="F12589" t="str">
        <f t="shared" si="393"/>
        <v>2019</v>
      </c>
    </row>
    <row r="12590" spans="1:6" x14ac:dyDescent="0.25">
      <c r="A12590" s="5" t="s">
        <v>389</v>
      </c>
      <c r="B12590" s="3" t="s">
        <v>190</v>
      </c>
      <c r="C12590" s="3" t="s">
        <v>106</v>
      </c>
      <c r="D12590" s="4">
        <v>137405.57223545393</v>
      </c>
      <c r="E12590" t="str">
        <f t="shared" si="392"/>
        <v>Jul</v>
      </c>
      <c r="F12590" t="str">
        <f t="shared" si="393"/>
        <v>2019</v>
      </c>
    </row>
    <row r="12591" spans="1:6" x14ac:dyDescent="0.25">
      <c r="A12591" s="5" t="s">
        <v>389</v>
      </c>
      <c r="B12591" s="3" t="s">
        <v>190</v>
      </c>
      <c r="C12591" s="3" t="s">
        <v>107</v>
      </c>
      <c r="D12591" s="4">
        <v>135345.01272734764</v>
      </c>
      <c r="E12591" t="str">
        <f t="shared" si="392"/>
        <v>Aug</v>
      </c>
      <c r="F12591" t="str">
        <f t="shared" si="393"/>
        <v>2019</v>
      </c>
    </row>
    <row r="12592" spans="1:6" x14ac:dyDescent="0.25">
      <c r="A12592" s="5" t="s">
        <v>389</v>
      </c>
      <c r="B12592" s="3" t="s">
        <v>190</v>
      </c>
      <c r="C12592" s="3" t="s">
        <v>108</v>
      </c>
      <c r="D12592" s="4">
        <v>133788.46115580664</v>
      </c>
      <c r="E12592" t="str">
        <f t="shared" si="392"/>
        <v>Sep</v>
      </c>
      <c r="F12592" t="str">
        <f t="shared" si="393"/>
        <v>2019</v>
      </c>
    </row>
    <row r="12593" spans="1:6" x14ac:dyDescent="0.25">
      <c r="A12593" s="5" t="s">
        <v>389</v>
      </c>
      <c r="B12593" s="3" t="s">
        <v>190</v>
      </c>
      <c r="C12593" s="3" t="s">
        <v>109</v>
      </c>
      <c r="D12593" s="4">
        <v>133110.8187420363</v>
      </c>
      <c r="E12593" t="str">
        <f t="shared" si="392"/>
        <v>Oct</v>
      </c>
      <c r="F12593" t="str">
        <f t="shared" si="393"/>
        <v>2019</v>
      </c>
    </row>
    <row r="12594" spans="1:6" x14ac:dyDescent="0.25">
      <c r="A12594" s="5" t="s">
        <v>389</v>
      </c>
      <c r="B12594" s="3" t="s">
        <v>190</v>
      </c>
      <c r="C12594" s="3" t="s">
        <v>110</v>
      </c>
      <c r="D12594" s="4">
        <v>130526.35247789166</v>
      </c>
      <c r="E12594" t="str">
        <f t="shared" si="392"/>
        <v>Nov</v>
      </c>
      <c r="F12594" t="str">
        <f t="shared" si="393"/>
        <v>2019</v>
      </c>
    </row>
    <row r="12595" spans="1:6" x14ac:dyDescent="0.25">
      <c r="A12595" s="5" t="s">
        <v>389</v>
      </c>
      <c r="B12595" s="3" t="s">
        <v>190</v>
      </c>
      <c r="C12595" s="3" t="s">
        <v>111</v>
      </c>
      <c r="D12595" s="4">
        <v>128999.4071278809</v>
      </c>
      <c r="E12595" t="str">
        <f t="shared" si="392"/>
        <v>Dec</v>
      </c>
      <c r="F12595" t="str">
        <f t="shared" si="393"/>
        <v>2019</v>
      </c>
    </row>
    <row r="12596" spans="1:6" x14ac:dyDescent="0.25">
      <c r="A12596" s="5" t="s">
        <v>389</v>
      </c>
      <c r="B12596" s="3" t="s">
        <v>190</v>
      </c>
      <c r="C12596" s="3" t="s">
        <v>112</v>
      </c>
      <c r="D12596" s="4">
        <v>139431.11565281221</v>
      </c>
      <c r="E12596" t="str">
        <f t="shared" si="392"/>
        <v>Jan</v>
      </c>
      <c r="F12596" t="str">
        <f t="shared" si="393"/>
        <v>2020</v>
      </c>
    </row>
    <row r="12597" spans="1:6" x14ac:dyDescent="0.25">
      <c r="A12597" s="5" t="s">
        <v>389</v>
      </c>
      <c r="B12597" s="3" t="s">
        <v>190</v>
      </c>
      <c r="C12597" s="3" t="s">
        <v>113</v>
      </c>
      <c r="D12597" s="4">
        <v>130001.85185749765</v>
      </c>
      <c r="E12597" t="str">
        <f t="shared" si="392"/>
        <v>Feb</v>
      </c>
      <c r="F12597" t="str">
        <f t="shared" si="393"/>
        <v>2020</v>
      </c>
    </row>
    <row r="12598" spans="1:6" x14ac:dyDescent="0.25">
      <c r="A12598" s="5" t="s">
        <v>389</v>
      </c>
      <c r="B12598" s="3" t="s">
        <v>190</v>
      </c>
      <c r="C12598" s="3" t="s">
        <v>114</v>
      </c>
      <c r="D12598" s="4">
        <v>123602.28873346056</v>
      </c>
      <c r="E12598" t="str">
        <f t="shared" si="392"/>
        <v>Mar</v>
      </c>
      <c r="F12598" t="str">
        <f t="shared" si="393"/>
        <v>2020</v>
      </c>
    </row>
    <row r="12599" spans="1:6" x14ac:dyDescent="0.25">
      <c r="A12599" s="5" t="s">
        <v>389</v>
      </c>
      <c r="B12599" s="3" t="s">
        <v>190</v>
      </c>
      <c r="C12599" s="3" t="s">
        <v>115</v>
      </c>
      <c r="D12599" s="4">
        <v>119849.83929651027</v>
      </c>
      <c r="E12599" t="str">
        <f t="shared" si="392"/>
        <v>Apr</v>
      </c>
      <c r="F12599" t="str">
        <f t="shared" si="393"/>
        <v>2020</v>
      </c>
    </row>
    <row r="12600" spans="1:6" x14ac:dyDescent="0.25">
      <c r="A12600" s="5" t="s">
        <v>389</v>
      </c>
      <c r="B12600" s="3" t="s">
        <v>190</v>
      </c>
      <c r="C12600" s="3" t="s">
        <v>116</v>
      </c>
      <c r="D12600" s="4">
        <v>117972.6669152968</v>
      </c>
      <c r="E12600" t="str">
        <f t="shared" si="392"/>
        <v>May</v>
      </c>
      <c r="F12600" t="str">
        <f t="shared" si="393"/>
        <v>2020</v>
      </c>
    </row>
    <row r="12601" spans="1:6" x14ac:dyDescent="0.25">
      <c r="A12601" s="5" t="s">
        <v>389</v>
      </c>
      <c r="B12601" s="3" t="s">
        <v>190</v>
      </c>
      <c r="C12601" s="3" t="s">
        <v>117</v>
      </c>
      <c r="D12601" s="4">
        <v>115996.91657423653</v>
      </c>
      <c r="E12601" t="str">
        <f t="shared" si="392"/>
        <v>Jun</v>
      </c>
      <c r="F12601" t="str">
        <f t="shared" si="393"/>
        <v>2020</v>
      </c>
    </row>
    <row r="12602" spans="1:6" x14ac:dyDescent="0.25">
      <c r="A12602" s="5" t="s">
        <v>389</v>
      </c>
      <c r="B12602" s="3" t="s">
        <v>190</v>
      </c>
      <c r="C12602" s="3" t="s">
        <v>118</v>
      </c>
      <c r="D12602" s="4">
        <v>113988.57458859522</v>
      </c>
      <c r="E12602" t="str">
        <f t="shared" si="392"/>
        <v>Jul</v>
      </c>
      <c r="F12602" t="str">
        <f t="shared" si="393"/>
        <v>2020</v>
      </c>
    </row>
    <row r="12603" spans="1:6" x14ac:dyDescent="0.25">
      <c r="A12603" s="5" t="s">
        <v>389</v>
      </c>
      <c r="B12603" s="3" t="s">
        <v>190</v>
      </c>
      <c r="C12603" s="3" t="s">
        <v>119</v>
      </c>
      <c r="D12603" s="4">
        <v>113839.53702370889</v>
      </c>
      <c r="E12603" t="str">
        <f t="shared" ref="E12603:E12666" si="394">MID(C12603,1,3)</f>
        <v>Aug</v>
      </c>
      <c r="F12603" t="str">
        <f t="shared" ref="F12603:F12666" si="395">MID(C12603,5,4)</f>
        <v>2020</v>
      </c>
    </row>
    <row r="12604" spans="1:6" x14ac:dyDescent="0.25">
      <c r="A12604" s="5" t="s">
        <v>389</v>
      </c>
      <c r="B12604" s="3" t="s">
        <v>190</v>
      </c>
      <c r="C12604" s="3" t="s">
        <v>120</v>
      </c>
      <c r="D12604" s="4">
        <v>112945.88433710102</v>
      </c>
      <c r="E12604" t="str">
        <f t="shared" si="394"/>
        <v>Sep</v>
      </c>
      <c r="F12604" t="str">
        <f t="shared" si="395"/>
        <v>2020</v>
      </c>
    </row>
    <row r="12605" spans="1:6" x14ac:dyDescent="0.25">
      <c r="A12605" s="5" t="s">
        <v>389</v>
      </c>
      <c r="B12605" s="3" t="s">
        <v>190</v>
      </c>
      <c r="C12605" s="3" t="s">
        <v>121</v>
      </c>
      <c r="D12605" s="4">
        <v>111975.38955436887</v>
      </c>
      <c r="E12605" t="str">
        <f t="shared" si="394"/>
        <v>Oct</v>
      </c>
      <c r="F12605" t="str">
        <f t="shared" si="395"/>
        <v>2020</v>
      </c>
    </row>
    <row r="12606" spans="1:6" x14ac:dyDescent="0.25">
      <c r="A12606" s="5" t="s">
        <v>389</v>
      </c>
      <c r="B12606" s="3" t="s">
        <v>190</v>
      </c>
      <c r="C12606" s="3" t="s">
        <v>122</v>
      </c>
      <c r="D12606" s="4">
        <v>113776.37368657942</v>
      </c>
      <c r="E12606" t="str">
        <f t="shared" si="394"/>
        <v>Nov</v>
      </c>
      <c r="F12606" t="str">
        <f t="shared" si="395"/>
        <v>2020</v>
      </c>
    </row>
    <row r="12607" spans="1:6" x14ac:dyDescent="0.25">
      <c r="A12607" s="5" t="s">
        <v>389</v>
      </c>
      <c r="B12607" s="3" t="s">
        <v>190</v>
      </c>
      <c r="C12607" s="3" t="s">
        <v>123</v>
      </c>
      <c r="D12607" s="4">
        <v>115984.4618008847</v>
      </c>
      <c r="E12607" t="str">
        <f t="shared" si="394"/>
        <v>Dec</v>
      </c>
      <c r="F12607" t="str">
        <f t="shared" si="395"/>
        <v>2020</v>
      </c>
    </row>
    <row r="12608" spans="1:6" x14ac:dyDescent="0.25">
      <c r="A12608" s="5" t="s">
        <v>389</v>
      </c>
      <c r="B12608" s="3" t="s">
        <v>190</v>
      </c>
      <c r="C12608" s="3" t="s">
        <v>124</v>
      </c>
      <c r="D12608" s="4">
        <v>119413.45427752557</v>
      </c>
      <c r="E12608" t="str">
        <f t="shared" si="394"/>
        <v>Jan</v>
      </c>
      <c r="F12608" t="str">
        <f t="shared" si="395"/>
        <v>2021</v>
      </c>
    </row>
    <row r="12609" spans="1:6" x14ac:dyDescent="0.25">
      <c r="A12609" s="5" t="s">
        <v>389</v>
      </c>
      <c r="B12609" s="3" t="s">
        <v>190</v>
      </c>
      <c r="C12609" s="3" t="s">
        <v>125</v>
      </c>
      <c r="D12609" s="4">
        <v>110176.50970466733</v>
      </c>
      <c r="E12609" t="str">
        <f t="shared" si="394"/>
        <v>Feb</v>
      </c>
      <c r="F12609" t="str">
        <f t="shared" si="395"/>
        <v>2021</v>
      </c>
    </row>
    <row r="12610" spans="1:6" x14ac:dyDescent="0.25">
      <c r="A12610" s="5" t="s">
        <v>389</v>
      </c>
      <c r="B12610" s="3" t="s">
        <v>190</v>
      </c>
      <c r="C12610" s="3" t="s">
        <v>126</v>
      </c>
      <c r="D12610" s="4">
        <v>106390.76478001945</v>
      </c>
      <c r="E12610" t="str">
        <f t="shared" si="394"/>
        <v>Mar</v>
      </c>
      <c r="F12610" t="str">
        <f t="shared" si="395"/>
        <v>2021</v>
      </c>
    </row>
    <row r="12611" spans="1:6" x14ac:dyDescent="0.25">
      <c r="A12611" s="5" t="s">
        <v>389</v>
      </c>
      <c r="B12611" s="3" t="s">
        <v>190</v>
      </c>
      <c r="C12611" s="3" t="s">
        <v>127</v>
      </c>
      <c r="D12611" s="4">
        <v>98123.24790809679</v>
      </c>
      <c r="E12611" t="str">
        <f t="shared" si="394"/>
        <v>Apr</v>
      </c>
      <c r="F12611" t="str">
        <f t="shared" si="395"/>
        <v>2021</v>
      </c>
    </row>
    <row r="12612" spans="1:6" x14ac:dyDescent="0.25">
      <c r="A12612" s="5" t="s">
        <v>389</v>
      </c>
      <c r="B12612" s="3" t="s">
        <v>190</v>
      </c>
      <c r="C12612" s="3" t="s">
        <v>128</v>
      </c>
      <c r="D12612" s="4">
        <v>96733.344792140109</v>
      </c>
      <c r="E12612" t="str">
        <f t="shared" si="394"/>
        <v>May</v>
      </c>
      <c r="F12612" t="str">
        <f t="shared" si="395"/>
        <v>2021</v>
      </c>
    </row>
    <row r="12613" spans="1:6" x14ac:dyDescent="0.25">
      <c r="A12613" s="5" t="s">
        <v>389</v>
      </c>
      <c r="B12613" s="3" t="s">
        <v>190</v>
      </c>
      <c r="C12613" s="3" t="s">
        <v>129</v>
      </c>
      <c r="D12613" s="4">
        <v>95638.136412287757</v>
      </c>
      <c r="E12613" t="str">
        <f t="shared" si="394"/>
        <v>Jun</v>
      </c>
      <c r="F12613" t="str">
        <f t="shared" si="395"/>
        <v>2021</v>
      </c>
    </row>
    <row r="12614" spans="1:6" x14ac:dyDescent="0.25">
      <c r="A12614" s="5" t="s">
        <v>389</v>
      </c>
      <c r="B12614" s="3" t="s">
        <v>190</v>
      </c>
      <c r="C12614" s="3" t="s">
        <v>130</v>
      </c>
      <c r="D12614" s="4">
        <v>94444.829079481045</v>
      </c>
      <c r="E12614" t="str">
        <f t="shared" si="394"/>
        <v>Jul</v>
      </c>
      <c r="F12614" t="str">
        <f t="shared" si="395"/>
        <v>2021</v>
      </c>
    </row>
    <row r="12615" spans="1:6" x14ac:dyDescent="0.25">
      <c r="A12615" s="5" t="s">
        <v>389</v>
      </c>
      <c r="B12615" s="3" t="s">
        <v>190</v>
      </c>
      <c r="C12615" s="3" t="s">
        <v>131</v>
      </c>
      <c r="D12615" s="4">
        <v>93427.781133246885</v>
      </c>
      <c r="E12615" t="str">
        <f t="shared" si="394"/>
        <v>Aug</v>
      </c>
      <c r="F12615" t="str">
        <f t="shared" si="395"/>
        <v>2021</v>
      </c>
    </row>
    <row r="12616" spans="1:6" x14ac:dyDescent="0.25">
      <c r="A12616" s="5" t="s">
        <v>389</v>
      </c>
      <c r="B12616" s="3" t="s">
        <v>190</v>
      </c>
      <c r="C12616" s="3" t="s">
        <v>132</v>
      </c>
      <c r="D12616" s="4">
        <v>92443.376525632528</v>
      </c>
      <c r="E12616" t="str">
        <f t="shared" si="394"/>
        <v>Sep</v>
      </c>
      <c r="F12616" t="str">
        <f t="shared" si="395"/>
        <v>2021</v>
      </c>
    </row>
    <row r="12617" spans="1:6" x14ac:dyDescent="0.25">
      <c r="A12617" s="5" t="s">
        <v>389</v>
      </c>
      <c r="B12617" s="3" t="s">
        <v>190</v>
      </c>
      <c r="C12617" s="3" t="s">
        <v>133</v>
      </c>
      <c r="D12617" s="4">
        <v>91109.314224356713</v>
      </c>
      <c r="E12617" t="str">
        <f t="shared" si="394"/>
        <v>Oct</v>
      </c>
      <c r="F12617" t="str">
        <f t="shared" si="395"/>
        <v>2021</v>
      </c>
    </row>
    <row r="12618" spans="1:6" x14ac:dyDescent="0.25">
      <c r="A12618" s="5" t="s">
        <v>389</v>
      </c>
      <c r="B12618" s="3" t="s">
        <v>190</v>
      </c>
      <c r="C12618" s="3" t="s">
        <v>134</v>
      </c>
      <c r="D12618" s="4">
        <v>90134.453245040175</v>
      </c>
      <c r="E12618" t="str">
        <f t="shared" si="394"/>
        <v>Nov</v>
      </c>
      <c r="F12618" t="str">
        <f t="shared" si="395"/>
        <v>2021</v>
      </c>
    </row>
    <row r="12619" spans="1:6" x14ac:dyDescent="0.25">
      <c r="A12619" s="5" t="s">
        <v>389</v>
      </c>
      <c r="B12619" s="3" t="s">
        <v>190</v>
      </c>
      <c r="C12619" s="3" t="s">
        <v>135</v>
      </c>
      <c r="D12619" s="4">
        <v>89929.558308878128</v>
      </c>
      <c r="E12619" t="str">
        <f t="shared" si="394"/>
        <v>Dec</v>
      </c>
      <c r="F12619" t="str">
        <f t="shared" si="395"/>
        <v>2021</v>
      </c>
    </row>
    <row r="12620" spans="1:6" x14ac:dyDescent="0.25">
      <c r="A12620" s="5" t="s">
        <v>389</v>
      </c>
      <c r="B12620" s="3" t="s">
        <v>190</v>
      </c>
      <c r="C12620" s="3" t="s">
        <v>136</v>
      </c>
      <c r="D12620" s="4">
        <v>93455.359888584906</v>
      </c>
      <c r="E12620" t="str">
        <f t="shared" si="394"/>
        <v>Jan</v>
      </c>
      <c r="F12620" t="str">
        <f t="shared" si="395"/>
        <v>2022</v>
      </c>
    </row>
    <row r="12621" spans="1:6" x14ac:dyDescent="0.25">
      <c r="A12621" s="5" t="s">
        <v>389</v>
      </c>
      <c r="B12621" s="3" t="s">
        <v>190</v>
      </c>
      <c r="C12621" s="3" t="s">
        <v>137</v>
      </c>
      <c r="D12621" s="4">
        <v>87698.798589202561</v>
      </c>
      <c r="E12621" t="str">
        <f t="shared" si="394"/>
        <v>Feb</v>
      </c>
      <c r="F12621" t="str">
        <f t="shared" si="395"/>
        <v>2022</v>
      </c>
    </row>
    <row r="12622" spans="1:6" x14ac:dyDescent="0.25">
      <c r="A12622" s="5" t="s">
        <v>389</v>
      </c>
      <c r="B12622" s="3" t="s">
        <v>190</v>
      </c>
      <c r="C12622" s="3" t="s">
        <v>138</v>
      </c>
      <c r="D12622" s="4">
        <v>71234.913537250948</v>
      </c>
      <c r="E12622" t="str">
        <f t="shared" si="394"/>
        <v>Mar</v>
      </c>
      <c r="F12622" t="str">
        <f t="shared" si="395"/>
        <v>2022</v>
      </c>
    </row>
    <row r="12623" spans="1:6" x14ac:dyDescent="0.25">
      <c r="A12623" s="5" t="s">
        <v>389</v>
      </c>
      <c r="B12623" s="3" t="s">
        <v>190</v>
      </c>
      <c r="C12623" s="3" t="s">
        <v>139</v>
      </c>
      <c r="D12623" s="4">
        <v>71359.693629829519</v>
      </c>
      <c r="E12623" t="str">
        <f t="shared" si="394"/>
        <v>Apr</v>
      </c>
      <c r="F12623" t="str">
        <f t="shared" si="395"/>
        <v>2022</v>
      </c>
    </row>
    <row r="12624" spans="1:6" x14ac:dyDescent="0.25">
      <c r="A12624" s="5" t="s">
        <v>389</v>
      </c>
      <c r="B12624" s="3" t="s">
        <v>190</v>
      </c>
      <c r="C12624" s="3" t="s">
        <v>140</v>
      </c>
      <c r="D12624" s="4">
        <v>70188.046205617517</v>
      </c>
      <c r="E12624" t="str">
        <f t="shared" si="394"/>
        <v>May</v>
      </c>
      <c r="F12624" t="str">
        <f t="shared" si="395"/>
        <v>2022</v>
      </c>
    </row>
    <row r="12625" spans="1:6" x14ac:dyDescent="0.25">
      <c r="A12625" s="5" t="s">
        <v>389</v>
      </c>
      <c r="B12625" s="3" t="s">
        <v>190</v>
      </c>
      <c r="C12625" s="3" t="s">
        <v>141</v>
      </c>
      <c r="D12625" s="4">
        <v>62225.588817527117</v>
      </c>
      <c r="E12625" t="str">
        <f t="shared" si="394"/>
        <v>Jun</v>
      </c>
      <c r="F12625" t="str">
        <f t="shared" si="395"/>
        <v>2022</v>
      </c>
    </row>
    <row r="12626" spans="1:6" x14ac:dyDescent="0.25">
      <c r="A12626" s="5" t="s">
        <v>389</v>
      </c>
      <c r="B12626" s="3" t="s">
        <v>190</v>
      </c>
      <c r="C12626" s="3" t="s">
        <v>142</v>
      </c>
      <c r="D12626" s="4">
        <v>62233.363833163341</v>
      </c>
      <c r="E12626" t="str">
        <f t="shared" si="394"/>
        <v>Jul</v>
      </c>
      <c r="F12626" t="str">
        <f t="shared" si="395"/>
        <v>2022</v>
      </c>
    </row>
    <row r="12627" spans="1:6" x14ac:dyDescent="0.25">
      <c r="A12627" s="5" t="s">
        <v>389</v>
      </c>
      <c r="B12627" s="3" t="s">
        <v>190</v>
      </c>
      <c r="C12627" s="3" t="s">
        <v>143</v>
      </c>
      <c r="D12627" s="4">
        <v>61493.679796851393</v>
      </c>
      <c r="E12627" t="str">
        <f t="shared" si="394"/>
        <v>Aug</v>
      </c>
      <c r="F12627" t="str">
        <f t="shared" si="395"/>
        <v>2022</v>
      </c>
    </row>
    <row r="12628" spans="1:6" x14ac:dyDescent="0.25">
      <c r="A12628" s="5" t="s">
        <v>389</v>
      </c>
      <c r="B12628" s="3" t="s">
        <v>190</v>
      </c>
      <c r="C12628" s="3" t="s">
        <v>144</v>
      </c>
      <c r="D12628" s="4">
        <v>46550.122151414937</v>
      </c>
      <c r="E12628" t="str">
        <f t="shared" si="394"/>
        <v>Sep</v>
      </c>
      <c r="F12628" t="str">
        <f t="shared" si="395"/>
        <v>2022</v>
      </c>
    </row>
    <row r="12629" spans="1:6" x14ac:dyDescent="0.25">
      <c r="A12629" s="5" t="s">
        <v>389</v>
      </c>
      <c r="B12629" s="3" t="s">
        <v>190</v>
      </c>
      <c r="C12629" s="3" t="s">
        <v>145</v>
      </c>
      <c r="D12629" s="4">
        <v>46344.992504626003</v>
      </c>
      <c r="E12629" t="str">
        <f t="shared" si="394"/>
        <v>Oct</v>
      </c>
      <c r="F12629" t="str">
        <f t="shared" si="395"/>
        <v>2022</v>
      </c>
    </row>
    <row r="12630" spans="1:6" x14ac:dyDescent="0.25">
      <c r="A12630" s="5" t="s">
        <v>389</v>
      </c>
      <c r="B12630" s="3" t="s">
        <v>190</v>
      </c>
      <c r="C12630" s="3" t="s">
        <v>146</v>
      </c>
      <c r="D12630" s="4">
        <v>46161.571623413416</v>
      </c>
      <c r="E12630" t="str">
        <f t="shared" si="394"/>
        <v>Nov</v>
      </c>
      <c r="F12630" t="str">
        <f t="shared" si="395"/>
        <v>2022</v>
      </c>
    </row>
    <row r="12631" spans="1:6" x14ac:dyDescent="0.25">
      <c r="A12631" s="5" t="s">
        <v>389</v>
      </c>
      <c r="B12631" s="3" t="s">
        <v>190</v>
      </c>
      <c r="C12631" s="3" t="s">
        <v>147</v>
      </c>
      <c r="D12631" s="4">
        <v>45928.179330104322</v>
      </c>
      <c r="E12631" t="str">
        <f t="shared" si="394"/>
        <v>Dec</v>
      </c>
      <c r="F12631" t="str">
        <f t="shared" si="395"/>
        <v>2022</v>
      </c>
    </row>
    <row r="12632" spans="1:6" x14ac:dyDescent="0.25">
      <c r="A12632" s="5" t="s">
        <v>389</v>
      </c>
      <c r="B12632" s="3" t="s">
        <v>190</v>
      </c>
      <c r="C12632" s="3" t="s">
        <v>148</v>
      </c>
      <c r="D12632" s="4">
        <v>49174.043256593985</v>
      </c>
      <c r="E12632" t="str">
        <f t="shared" si="394"/>
        <v>Jan</v>
      </c>
      <c r="F12632" t="str">
        <f t="shared" si="395"/>
        <v>2023</v>
      </c>
    </row>
    <row r="12633" spans="1:6" x14ac:dyDescent="0.25">
      <c r="A12633" s="5" t="s">
        <v>389</v>
      </c>
      <c r="B12633" s="3" t="s">
        <v>190</v>
      </c>
      <c r="C12633" s="3" t="s">
        <v>149</v>
      </c>
      <c r="D12633" s="4">
        <v>45697.296380948974</v>
      </c>
      <c r="E12633" t="str">
        <f t="shared" si="394"/>
        <v>Feb</v>
      </c>
      <c r="F12633" t="str">
        <f t="shared" si="395"/>
        <v>2023</v>
      </c>
    </row>
    <row r="12634" spans="1:6" x14ac:dyDescent="0.25">
      <c r="A12634" s="5" t="s">
        <v>389</v>
      </c>
      <c r="B12634" s="3" t="s">
        <v>190</v>
      </c>
      <c r="C12634" s="3" t="s">
        <v>150</v>
      </c>
      <c r="D12634" s="4">
        <v>45512.938884231109</v>
      </c>
      <c r="E12634" t="str">
        <f t="shared" si="394"/>
        <v>Mar</v>
      </c>
      <c r="F12634" t="str">
        <f t="shared" si="395"/>
        <v>2023</v>
      </c>
    </row>
    <row r="12635" spans="1:6" x14ac:dyDescent="0.25">
      <c r="A12635" s="5" t="s">
        <v>389</v>
      </c>
      <c r="B12635" s="3" t="s">
        <v>190</v>
      </c>
      <c r="C12635" s="3" t="s">
        <v>151</v>
      </c>
      <c r="D12635" s="4">
        <v>45359.322719719508</v>
      </c>
      <c r="E12635" t="str">
        <f t="shared" si="394"/>
        <v>Apr</v>
      </c>
      <c r="F12635" t="str">
        <f t="shared" si="395"/>
        <v>2023</v>
      </c>
    </row>
    <row r="12636" spans="1:6" x14ac:dyDescent="0.25">
      <c r="A12636" s="5" t="s">
        <v>389</v>
      </c>
      <c r="B12636" s="3" t="s">
        <v>190</v>
      </c>
      <c r="C12636" s="3" t="s">
        <v>152</v>
      </c>
      <c r="D12636" s="4">
        <v>45223.057252847539</v>
      </c>
      <c r="E12636" t="str">
        <f t="shared" si="394"/>
        <v>May</v>
      </c>
      <c r="F12636" t="str">
        <f t="shared" si="395"/>
        <v>2023</v>
      </c>
    </row>
    <row r="12637" spans="1:6" x14ac:dyDescent="0.25">
      <c r="A12637" s="5" t="s">
        <v>389</v>
      </c>
      <c r="B12637" s="3" t="s">
        <v>190</v>
      </c>
      <c r="C12637" s="3" t="s">
        <v>153</v>
      </c>
      <c r="D12637" s="4">
        <v>45017.675226573221</v>
      </c>
      <c r="E12637" t="str">
        <f t="shared" si="394"/>
        <v>Jun</v>
      </c>
      <c r="F12637" t="str">
        <f t="shared" si="395"/>
        <v>2023</v>
      </c>
    </row>
    <row r="12638" spans="1:6" x14ac:dyDescent="0.25">
      <c r="A12638" s="5" t="s">
        <v>389</v>
      </c>
      <c r="B12638" s="3" t="s">
        <v>190</v>
      </c>
      <c r="C12638" s="3" t="s">
        <v>154</v>
      </c>
      <c r="D12638" s="4">
        <v>44876.883618951957</v>
      </c>
      <c r="E12638" t="str">
        <f t="shared" si="394"/>
        <v>Jul</v>
      </c>
      <c r="F12638" t="str">
        <f t="shared" si="395"/>
        <v>2023</v>
      </c>
    </row>
    <row r="12639" spans="1:6" x14ac:dyDescent="0.25">
      <c r="A12639" s="5" t="s">
        <v>389</v>
      </c>
      <c r="B12639" s="3" t="s">
        <v>190</v>
      </c>
      <c r="C12639" s="3" t="s">
        <v>155</v>
      </c>
      <c r="D12639" s="4">
        <v>44754.925237578282</v>
      </c>
      <c r="E12639" t="str">
        <f t="shared" si="394"/>
        <v>Aug</v>
      </c>
      <c r="F12639" t="str">
        <f t="shared" si="395"/>
        <v>2023</v>
      </c>
    </row>
    <row r="12640" spans="1:6" x14ac:dyDescent="0.25">
      <c r="A12640" s="5" t="s">
        <v>389</v>
      </c>
      <c r="B12640" s="3" t="s">
        <v>190</v>
      </c>
      <c r="C12640" s="3" t="s">
        <v>156</v>
      </c>
      <c r="D12640" s="4">
        <v>44633.119421773212</v>
      </c>
      <c r="E12640" t="str">
        <f t="shared" si="394"/>
        <v>Sep</v>
      </c>
      <c r="F12640" t="str">
        <f t="shared" si="395"/>
        <v>2023</v>
      </c>
    </row>
    <row r="12641" spans="1:6" x14ac:dyDescent="0.25">
      <c r="A12641" s="5" t="s">
        <v>389</v>
      </c>
      <c r="B12641" s="3" t="s">
        <v>190</v>
      </c>
      <c r="C12641" s="3" t="s">
        <v>157</v>
      </c>
      <c r="D12641" s="4">
        <v>44493.714179645598</v>
      </c>
      <c r="E12641" t="str">
        <f t="shared" si="394"/>
        <v>Oct</v>
      </c>
      <c r="F12641" t="str">
        <f t="shared" si="395"/>
        <v>2023</v>
      </c>
    </row>
    <row r="12642" spans="1:6" x14ac:dyDescent="0.25">
      <c r="A12642" s="5" t="s">
        <v>389</v>
      </c>
      <c r="B12642" s="3" t="s">
        <v>190</v>
      </c>
      <c r="C12642" s="3" t="s">
        <v>158</v>
      </c>
      <c r="D12642" s="4">
        <v>44276.965428869</v>
      </c>
      <c r="E12642" t="str">
        <f t="shared" si="394"/>
        <v>Nov</v>
      </c>
      <c r="F12642" t="str">
        <f t="shared" si="395"/>
        <v>2023</v>
      </c>
    </row>
    <row r="12643" spans="1:6" x14ac:dyDescent="0.25">
      <c r="A12643" s="5" t="s">
        <v>389</v>
      </c>
      <c r="B12643" s="3" t="s">
        <v>190</v>
      </c>
      <c r="C12643" s="3" t="s">
        <v>159</v>
      </c>
      <c r="D12643" s="4">
        <v>44152.813420164879</v>
      </c>
      <c r="E12643" t="str">
        <f t="shared" si="394"/>
        <v>Dec</v>
      </c>
      <c r="F12643" t="str">
        <f t="shared" si="395"/>
        <v>2023</v>
      </c>
    </row>
    <row r="12644" spans="1:6" x14ac:dyDescent="0.25">
      <c r="A12644" s="5" t="s">
        <v>389</v>
      </c>
      <c r="B12644" s="3" t="s">
        <v>190</v>
      </c>
      <c r="C12644" s="3" t="s">
        <v>160</v>
      </c>
      <c r="D12644" s="4">
        <v>46401.275776551265</v>
      </c>
      <c r="E12644" t="str">
        <f t="shared" si="394"/>
        <v>Jan</v>
      </c>
      <c r="F12644" t="str">
        <f t="shared" si="395"/>
        <v>2024</v>
      </c>
    </row>
    <row r="12645" spans="1:6" x14ac:dyDescent="0.25">
      <c r="A12645" s="5" t="s">
        <v>389</v>
      </c>
      <c r="B12645" s="3" t="s">
        <v>190</v>
      </c>
      <c r="C12645" s="3" t="s">
        <v>161</v>
      </c>
      <c r="D12645" s="4">
        <v>43992.891296841059</v>
      </c>
      <c r="E12645" t="str">
        <f t="shared" si="394"/>
        <v>Feb</v>
      </c>
      <c r="F12645" t="str">
        <f t="shared" si="395"/>
        <v>2024</v>
      </c>
    </row>
    <row r="12646" spans="1:6" x14ac:dyDescent="0.25">
      <c r="A12646" s="5" t="s">
        <v>389</v>
      </c>
      <c r="B12646" s="3" t="s">
        <v>190</v>
      </c>
      <c r="C12646" s="3" t="s">
        <v>162</v>
      </c>
      <c r="D12646" s="4">
        <v>43903.294510413238</v>
      </c>
      <c r="E12646" t="str">
        <f t="shared" si="394"/>
        <v>Mar</v>
      </c>
      <c r="F12646" t="str">
        <f t="shared" si="395"/>
        <v>2024</v>
      </c>
    </row>
    <row r="12647" spans="1:6" x14ac:dyDescent="0.25">
      <c r="A12647" s="5" t="s">
        <v>389</v>
      </c>
      <c r="B12647" s="3" t="s">
        <v>190</v>
      </c>
      <c r="C12647" s="3" t="s">
        <v>163</v>
      </c>
      <c r="D12647" s="4">
        <v>43833.16936480708</v>
      </c>
      <c r="E12647" t="str">
        <f t="shared" si="394"/>
        <v>Apr</v>
      </c>
      <c r="F12647" t="str">
        <f t="shared" si="395"/>
        <v>2024</v>
      </c>
    </row>
    <row r="12648" spans="1:6" x14ac:dyDescent="0.25">
      <c r="A12648" s="5" t="s">
        <v>389</v>
      </c>
      <c r="B12648" s="3" t="s">
        <v>190</v>
      </c>
      <c r="C12648" s="3" t="s">
        <v>164</v>
      </c>
      <c r="D12648" s="4">
        <v>43607.517191027968</v>
      </c>
      <c r="E12648" t="str">
        <f t="shared" si="394"/>
        <v>May</v>
      </c>
      <c r="F12648" t="str">
        <f t="shared" si="395"/>
        <v>2024</v>
      </c>
    </row>
    <row r="12649" spans="1:6" x14ac:dyDescent="0.25">
      <c r="A12649" s="5" t="s">
        <v>389</v>
      </c>
      <c r="B12649" s="3" t="s">
        <v>190</v>
      </c>
      <c r="C12649" s="3" t="s">
        <v>165</v>
      </c>
      <c r="D12649" s="4">
        <v>43512.703048902942</v>
      </c>
      <c r="E12649" t="str">
        <f t="shared" si="394"/>
        <v>Jun</v>
      </c>
      <c r="F12649" t="str">
        <f t="shared" si="395"/>
        <v>2024</v>
      </c>
    </row>
    <row r="12650" spans="1:6" x14ac:dyDescent="0.25">
      <c r="A12650" s="5" t="s">
        <v>389</v>
      </c>
      <c r="B12650" s="3" t="s">
        <v>190</v>
      </c>
      <c r="C12650" s="3" t="s">
        <v>166</v>
      </c>
      <c r="D12650" s="4">
        <v>43453.439676789021</v>
      </c>
      <c r="E12650" t="str">
        <f t="shared" si="394"/>
        <v>Jul</v>
      </c>
      <c r="F12650" t="str">
        <f t="shared" si="395"/>
        <v>2024</v>
      </c>
    </row>
    <row r="12651" spans="1:6" x14ac:dyDescent="0.25">
      <c r="A12651" s="5" t="s">
        <v>389</v>
      </c>
      <c r="B12651" s="3" t="s">
        <v>190</v>
      </c>
      <c r="C12651" s="3" t="s">
        <v>167</v>
      </c>
      <c r="D12651" s="4">
        <v>43371.360447774437</v>
      </c>
      <c r="E12651" t="str">
        <f t="shared" si="394"/>
        <v>Aug</v>
      </c>
      <c r="F12651" t="str">
        <f t="shared" si="395"/>
        <v>2024</v>
      </c>
    </row>
    <row r="12652" spans="1:6" x14ac:dyDescent="0.25">
      <c r="A12652" s="5" t="s">
        <v>389</v>
      </c>
      <c r="B12652" s="3" t="s">
        <v>190</v>
      </c>
      <c r="C12652" s="3" t="s">
        <v>168</v>
      </c>
      <c r="D12652" s="4">
        <v>43327.969538736077</v>
      </c>
      <c r="E12652" t="str">
        <f t="shared" si="394"/>
        <v>Sep</v>
      </c>
      <c r="F12652" t="str">
        <f t="shared" si="395"/>
        <v>2024</v>
      </c>
    </row>
    <row r="12653" spans="1:6" x14ac:dyDescent="0.25">
      <c r="A12653" s="5" t="s">
        <v>389</v>
      </c>
      <c r="B12653" s="3" t="s">
        <v>190</v>
      </c>
      <c r="C12653" s="3" t="s">
        <v>169</v>
      </c>
      <c r="D12653" s="4">
        <v>43296.507656519039</v>
      </c>
      <c r="E12653" t="str">
        <f t="shared" si="394"/>
        <v>Oct</v>
      </c>
      <c r="F12653" t="str">
        <f t="shared" si="395"/>
        <v>2024</v>
      </c>
    </row>
    <row r="12654" spans="1:6" x14ac:dyDescent="0.25">
      <c r="A12654" s="5" t="s">
        <v>389</v>
      </c>
      <c r="B12654" s="3" t="s">
        <v>190</v>
      </c>
      <c r="C12654" s="3" t="s">
        <v>170</v>
      </c>
      <c r="D12654" s="4">
        <v>43296.798194851959</v>
      </c>
      <c r="E12654" t="str">
        <f t="shared" si="394"/>
        <v>Nov</v>
      </c>
      <c r="F12654" t="str">
        <f t="shared" si="395"/>
        <v>2024</v>
      </c>
    </row>
    <row r="12655" spans="1:6" x14ac:dyDescent="0.25">
      <c r="A12655" s="5" t="s">
        <v>389</v>
      </c>
      <c r="B12655" s="3" t="s">
        <v>190</v>
      </c>
      <c r="C12655" s="3" t="s">
        <v>171</v>
      </c>
      <c r="D12655" s="4">
        <v>43281.735450608612</v>
      </c>
      <c r="E12655" t="str">
        <f t="shared" si="394"/>
        <v>Dec</v>
      </c>
      <c r="F12655" t="str">
        <f t="shared" si="395"/>
        <v>2024</v>
      </c>
    </row>
    <row r="12656" spans="1:6" x14ac:dyDescent="0.25">
      <c r="A12656" s="5" t="s">
        <v>389</v>
      </c>
      <c r="B12656" s="3" t="s">
        <v>190</v>
      </c>
      <c r="C12656" s="3" t="s">
        <v>172</v>
      </c>
      <c r="D12656" s="4">
        <v>44858.980507069085</v>
      </c>
      <c r="E12656" t="str">
        <f t="shared" si="394"/>
        <v>Jan</v>
      </c>
      <c r="F12656" t="str">
        <f t="shared" si="395"/>
        <v>2025</v>
      </c>
    </row>
    <row r="12657" spans="1:6" x14ac:dyDescent="0.25">
      <c r="A12657" s="5" t="s">
        <v>389</v>
      </c>
      <c r="B12657" s="3" t="s">
        <v>190</v>
      </c>
      <c r="C12657" s="3" t="s">
        <v>173</v>
      </c>
      <c r="D12657" s="4">
        <v>43313.440339029832</v>
      </c>
      <c r="E12657" t="str">
        <f t="shared" si="394"/>
        <v>Feb</v>
      </c>
      <c r="F12657" t="str">
        <f t="shared" si="395"/>
        <v>2025</v>
      </c>
    </row>
    <row r="12658" spans="1:6" x14ac:dyDescent="0.25">
      <c r="A12658" s="5" t="s">
        <v>389</v>
      </c>
      <c r="B12658" s="3" t="s">
        <v>190</v>
      </c>
      <c r="C12658" s="3" t="s">
        <v>174</v>
      </c>
      <c r="D12658" s="4">
        <v>43316.460673299276</v>
      </c>
      <c r="E12658" t="str">
        <f t="shared" si="394"/>
        <v>Mar</v>
      </c>
      <c r="F12658" t="str">
        <f t="shared" si="395"/>
        <v>2025</v>
      </c>
    </row>
    <row r="12659" spans="1:6" x14ac:dyDescent="0.25">
      <c r="A12659" s="5" t="s">
        <v>389</v>
      </c>
      <c r="B12659" s="3" t="s">
        <v>190</v>
      </c>
      <c r="C12659" s="3" t="s">
        <v>175</v>
      </c>
      <c r="D12659" s="4">
        <v>43301.201105207481</v>
      </c>
      <c r="E12659" t="str">
        <f t="shared" si="394"/>
        <v>Apr</v>
      </c>
      <c r="F12659" t="str">
        <f t="shared" si="395"/>
        <v>2025</v>
      </c>
    </row>
    <row r="12660" spans="1:6" x14ac:dyDescent="0.25">
      <c r="A12660" s="5" t="s">
        <v>389</v>
      </c>
      <c r="B12660" s="3" t="s">
        <v>190</v>
      </c>
      <c r="C12660" s="3" t="s">
        <v>176</v>
      </c>
      <c r="D12660" s="4">
        <v>43324.294551473511</v>
      </c>
      <c r="E12660" t="str">
        <f t="shared" si="394"/>
        <v>May</v>
      </c>
      <c r="F12660" t="str">
        <f t="shared" si="395"/>
        <v>2025</v>
      </c>
    </row>
    <row r="12661" spans="1:6" x14ac:dyDescent="0.25">
      <c r="A12661" s="5" t="s">
        <v>389</v>
      </c>
      <c r="B12661" s="3" t="s">
        <v>190</v>
      </c>
      <c r="C12661" s="3" t="s">
        <v>177</v>
      </c>
      <c r="D12661" s="4">
        <v>43353.452647559934</v>
      </c>
      <c r="E12661" t="str">
        <f t="shared" si="394"/>
        <v>Jun</v>
      </c>
      <c r="F12661" t="str">
        <f t="shared" si="395"/>
        <v>2025</v>
      </c>
    </row>
    <row r="12662" spans="1:6" x14ac:dyDescent="0.25">
      <c r="A12662" s="5" t="s">
        <v>389</v>
      </c>
      <c r="B12662" s="3" t="s">
        <v>190</v>
      </c>
      <c r="C12662" s="3" t="s">
        <v>178</v>
      </c>
      <c r="D12662" s="4">
        <v>43387.794828592472</v>
      </c>
      <c r="E12662" t="str">
        <f t="shared" si="394"/>
        <v>Jul</v>
      </c>
      <c r="F12662" t="str">
        <f t="shared" si="395"/>
        <v>2025</v>
      </c>
    </row>
    <row r="12663" spans="1:6" x14ac:dyDescent="0.25">
      <c r="A12663" s="5" t="s">
        <v>389</v>
      </c>
      <c r="B12663" s="3" t="s">
        <v>190</v>
      </c>
      <c r="C12663" s="3" t="s">
        <v>179</v>
      </c>
      <c r="D12663" s="4">
        <v>43425.8675408251</v>
      </c>
      <c r="E12663" t="str">
        <f t="shared" si="394"/>
        <v>Aug</v>
      </c>
      <c r="F12663" t="str">
        <f t="shared" si="395"/>
        <v>2025</v>
      </c>
    </row>
    <row r="12664" spans="1:6" x14ac:dyDescent="0.25">
      <c r="A12664" s="5" t="s">
        <v>389</v>
      </c>
      <c r="B12664" s="3" t="s">
        <v>190</v>
      </c>
      <c r="C12664" s="3" t="s">
        <v>180</v>
      </c>
      <c r="D12664" s="4">
        <v>43472.611354475674</v>
      </c>
      <c r="E12664" t="str">
        <f t="shared" si="394"/>
        <v>Sep</v>
      </c>
      <c r="F12664" t="str">
        <f t="shared" si="395"/>
        <v>2025</v>
      </c>
    </row>
    <row r="12665" spans="1:6" x14ac:dyDescent="0.25">
      <c r="A12665" s="5" t="s">
        <v>389</v>
      </c>
      <c r="B12665" s="3" t="s">
        <v>190</v>
      </c>
      <c r="C12665" s="3" t="s">
        <v>181</v>
      </c>
      <c r="D12665" s="4">
        <v>43525.206329099005</v>
      </c>
      <c r="E12665" t="str">
        <f t="shared" si="394"/>
        <v>Oct</v>
      </c>
      <c r="F12665" t="str">
        <f t="shared" si="395"/>
        <v>2025</v>
      </c>
    </row>
    <row r="12666" spans="1:6" x14ac:dyDescent="0.25">
      <c r="A12666" s="5" t="s">
        <v>389</v>
      </c>
      <c r="B12666" s="3" t="s">
        <v>190</v>
      </c>
      <c r="C12666" s="3" t="s">
        <v>182</v>
      </c>
      <c r="D12666" s="4">
        <v>43583.482675295258</v>
      </c>
      <c r="E12666" t="str">
        <f t="shared" si="394"/>
        <v>Nov</v>
      </c>
      <c r="F12666" t="str">
        <f t="shared" si="395"/>
        <v>2025</v>
      </c>
    </row>
    <row r="12667" spans="1:6" x14ac:dyDescent="0.25">
      <c r="A12667" s="5" t="s">
        <v>389</v>
      </c>
      <c r="B12667" s="3" t="s">
        <v>190</v>
      </c>
      <c r="C12667" s="3" t="s">
        <v>183</v>
      </c>
      <c r="D12667" s="4">
        <v>43647.87734337672</v>
      </c>
      <c r="E12667" t="str">
        <f t="shared" ref="E12667:E12730" si="396">MID(C12667,1,3)</f>
        <v>Dec</v>
      </c>
      <c r="F12667" t="str">
        <f t="shared" ref="F12667:F12730" si="397">MID(C12667,5,4)</f>
        <v>2025</v>
      </c>
    </row>
    <row r="12668" spans="1:6" x14ac:dyDescent="0.25">
      <c r="A12668" s="5" t="s">
        <v>389</v>
      </c>
      <c r="B12668" s="3" t="s">
        <v>190</v>
      </c>
      <c r="C12668" s="3" t="s">
        <v>184</v>
      </c>
      <c r="D12668" s="4">
        <v>44946.775489752159</v>
      </c>
      <c r="E12668" t="str">
        <f t="shared" si="396"/>
        <v>Jan</v>
      </c>
      <c r="F12668" t="str">
        <f t="shared" si="397"/>
        <v>2026</v>
      </c>
    </row>
    <row r="12669" spans="1:6" x14ac:dyDescent="0.25">
      <c r="A12669" s="5" t="s">
        <v>389</v>
      </c>
      <c r="B12669" s="3" t="s">
        <v>190</v>
      </c>
      <c r="C12669" s="3" t="s">
        <v>185</v>
      </c>
      <c r="D12669" s="4">
        <v>45069.384568883477</v>
      </c>
      <c r="E12669" t="str">
        <f t="shared" si="396"/>
        <v>Feb</v>
      </c>
      <c r="F12669" t="str">
        <f t="shared" si="397"/>
        <v>2026</v>
      </c>
    </row>
    <row r="12670" spans="1:6" x14ac:dyDescent="0.25">
      <c r="A12670" s="5" t="s">
        <v>389</v>
      </c>
      <c r="B12670" s="3" t="s">
        <v>190</v>
      </c>
      <c r="C12670" s="3" t="s">
        <v>186</v>
      </c>
      <c r="D12670" s="4">
        <v>2204.6854405899226</v>
      </c>
      <c r="E12670" t="str">
        <f t="shared" si="396"/>
        <v>Mar</v>
      </c>
      <c r="F12670" t="str">
        <f t="shared" si="397"/>
        <v>2026</v>
      </c>
    </row>
    <row r="12671" spans="1:6" x14ac:dyDescent="0.25">
      <c r="A12671" s="5" t="s">
        <v>389</v>
      </c>
      <c r="B12671" s="3" t="s">
        <v>190</v>
      </c>
      <c r="C12671" s="3" t="s">
        <v>187</v>
      </c>
      <c r="D12671" s="4">
        <v>2208.3121559573756</v>
      </c>
      <c r="E12671" t="str">
        <f t="shared" si="396"/>
        <v>Apr</v>
      </c>
      <c r="F12671" t="str">
        <f t="shared" si="397"/>
        <v>2026</v>
      </c>
    </row>
    <row r="12672" spans="1:6" x14ac:dyDescent="0.25">
      <c r="A12672" s="5" t="s">
        <v>389</v>
      </c>
      <c r="B12672" s="3" t="s">
        <v>190</v>
      </c>
      <c r="C12672" s="3" t="s">
        <v>189</v>
      </c>
      <c r="D12672" s="4">
        <v>2214.6360793570116</v>
      </c>
      <c r="E12672" t="str">
        <f t="shared" si="396"/>
        <v>May</v>
      </c>
      <c r="F12672" t="str">
        <f t="shared" si="397"/>
        <v>2026</v>
      </c>
    </row>
    <row r="12673" spans="1:6" x14ac:dyDescent="0.25">
      <c r="A12673" s="5" t="s">
        <v>389</v>
      </c>
      <c r="B12673" s="3" t="s">
        <v>190</v>
      </c>
      <c r="C12673" s="3" t="s">
        <v>191</v>
      </c>
      <c r="D12673" s="4">
        <v>2221.3657469224604</v>
      </c>
      <c r="E12673" t="str">
        <f t="shared" si="396"/>
        <v>Jun</v>
      </c>
      <c r="F12673" t="str">
        <f t="shared" si="397"/>
        <v>2026</v>
      </c>
    </row>
    <row r="12674" spans="1:6" x14ac:dyDescent="0.25">
      <c r="A12674" s="5" t="s">
        <v>389</v>
      </c>
      <c r="B12674" s="3" t="s">
        <v>190</v>
      </c>
      <c r="C12674" s="3" t="s">
        <v>192</v>
      </c>
      <c r="D12674" s="4">
        <v>182.27819749661882</v>
      </c>
      <c r="E12674" t="str">
        <f t="shared" si="396"/>
        <v>Jul</v>
      </c>
      <c r="F12674" t="str">
        <f t="shared" si="397"/>
        <v>2026</v>
      </c>
    </row>
    <row r="12675" spans="1:6" x14ac:dyDescent="0.25">
      <c r="A12675" s="5" t="s">
        <v>389</v>
      </c>
      <c r="B12675" s="3" t="s">
        <v>190</v>
      </c>
      <c r="C12675" s="3" t="s">
        <v>193</v>
      </c>
      <c r="D12675" s="4">
        <v>180.6267928981849</v>
      </c>
      <c r="E12675" t="str">
        <f t="shared" si="396"/>
        <v>Aug</v>
      </c>
      <c r="F12675" t="str">
        <f t="shared" si="397"/>
        <v>2026</v>
      </c>
    </row>
    <row r="12676" spans="1:6" x14ac:dyDescent="0.25">
      <c r="A12676" s="5" t="s">
        <v>389</v>
      </c>
      <c r="B12676" s="3" t="s">
        <v>190</v>
      </c>
      <c r="C12676" s="3" t="s">
        <v>194</v>
      </c>
      <c r="D12676" s="4">
        <v>179.07531679918679</v>
      </c>
      <c r="E12676" t="str">
        <f t="shared" si="396"/>
        <v>Sep</v>
      </c>
      <c r="F12676" t="str">
        <f t="shared" si="397"/>
        <v>2026</v>
      </c>
    </row>
    <row r="12677" spans="1:6" x14ac:dyDescent="0.25">
      <c r="A12677" s="5" t="s">
        <v>389</v>
      </c>
      <c r="B12677" s="3" t="s">
        <v>190</v>
      </c>
      <c r="C12677" s="3" t="s">
        <v>195</v>
      </c>
      <c r="D12677" s="4">
        <v>181.48566112178355</v>
      </c>
      <c r="E12677" t="str">
        <f t="shared" si="396"/>
        <v>Oct</v>
      </c>
      <c r="F12677" t="str">
        <f t="shared" si="397"/>
        <v>2026</v>
      </c>
    </row>
    <row r="12678" spans="1:6" x14ac:dyDescent="0.25">
      <c r="A12678" s="5" t="s">
        <v>389</v>
      </c>
      <c r="B12678" s="3" t="s">
        <v>190</v>
      </c>
      <c r="C12678" s="3" t="s">
        <v>196</v>
      </c>
      <c r="D12678" s="4">
        <v>183.87619203500941</v>
      </c>
      <c r="E12678" t="str">
        <f t="shared" si="396"/>
        <v>Nov</v>
      </c>
      <c r="F12678" t="str">
        <f t="shared" si="397"/>
        <v>2026</v>
      </c>
    </row>
    <row r="12679" spans="1:6" x14ac:dyDescent="0.25">
      <c r="A12679" s="5" t="s">
        <v>389</v>
      </c>
      <c r="B12679" s="3" t="s">
        <v>190</v>
      </c>
      <c r="C12679" s="3" t="s">
        <v>197</v>
      </c>
      <c r="D12679" s="4">
        <v>182.44790365514331</v>
      </c>
      <c r="E12679" t="str">
        <f t="shared" si="396"/>
        <v>Dec</v>
      </c>
      <c r="F12679" t="str">
        <f t="shared" si="397"/>
        <v>2026</v>
      </c>
    </row>
    <row r="12680" spans="1:6" x14ac:dyDescent="0.25">
      <c r="A12680" s="5" t="s">
        <v>389</v>
      </c>
      <c r="B12680" s="3" t="s">
        <v>190</v>
      </c>
      <c r="C12680" s="3" t="s">
        <v>198</v>
      </c>
      <c r="D12680" s="4">
        <v>181.11351360664355</v>
      </c>
      <c r="E12680" t="str">
        <f t="shared" si="396"/>
        <v>Jan</v>
      </c>
      <c r="F12680" t="str">
        <f t="shared" si="397"/>
        <v>2027</v>
      </c>
    </row>
    <row r="12681" spans="1:6" x14ac:dyDescent="0.25">
      <c r="A12681" s="5" t="s">
        <v>389</v>
      </c>
      <c r="B12681" s="3" t="s">
        <v>190</v>
      </c>
      <c r="C12681" s="3" t="s">
        <v>199</v>
      </c>
      <c r="D12681" s="4">
        <v>179.86699172144068</v>
      </c>
      <c r="E12681" t="str">
        <f t="shared" si="396"/>
        <v>Feb</v>
      </c>
      <c r="F12681" t="str">
        <f t="shared" si="397"/>
        <v>2027</v>
      </c>
    </row>
    <row r="12682" spans="1:6" x14ac:dyDescent="0.25">
      <c r="A12682" s="5" t="s">
        <v>389</v>
      </c>
      <c r="B12682" s="3" t="s">
        <v>190</v>
      </c>
      <c r="C12682" s="3" t="s">
        <v>200</v>
      </c>
      <c r="D12682" s="4">
        <v>178.71092235727883</v>
      </c>
      <c r="E12682" t="str">
        <f t="shared" si="396"/>
        <v>Mar</v>
      </c>
      <c r="F12682" t="str">
        <f t="shared" si="397"/>
        <v>2027</v>
      </c>
    </row>
    <row r="12683" spans="1:6" x14ac:dyDescent="0.25">
      <c r="A12683" s="5" t="s">
        <v>389</v>
      </c>
      <c r="B12683" s="3" t="s">
        <v>190</v>
      </c>
      <c r="C12683" s="3" t="s">
        <v>201</v>
      </c>
      <c r="D12683" s="4">
        <v>177.64013679866991</v>
      </c>
      <c r="E12683" t="str">
        <f t="shared" si="396"/>
        <v>Apr</v>
      </c>
      <c r="F12683" t="str">
        <f t="shared" si="397"/>
        <v>2027</v>
      </c>
    </row>
    <row r="12684" spans="1:6" x14ac:dyDescent="0.25">
      <c r="A12684" s="5" t="s">
        <v>389</v>
      </c>
      <c r="B12684" s="3" t="s">
        <v>190</v>
      </c>
      <c r="C12684" s="3" t="s">
        <v>202</v>
      </c>
      <c r="D12684" s="4">
        <v>176.6546350456139</v>
      </c>
      <c r="E12684" t="str">
        <f t="shared" si="396"/>
        <v>May</v>
      </c>
      <c r="F12684" t="str">
        <f t="shared" si="397"/>
        <v>2027</v>
      </c>
    </row>
    <row r="12685" spans="1:6" x14ac:dyDescent="0.25">
      <c r="A12685" s="5" t="s">
        <v>389</v>
      </c>
      <c r="B12685" s="3" t="s">
        <v>190</v>
      </c>
      <c r="C12685" s="3" t="s">
        <v>203</v>
      </c>
      <c r="D12685" s="4">
        <v>175.75614000327349</v>
      </c>
      <c r="E12685" t="str">
        <f t="shared" si="396"/>
        <v>Jun</v>
      </c>
      <c r="F12685" t="str">
        <f t="shared" si="397"/>
        <v>2027</v>
      </c>
    </row>
    <row r="12686" spans="1:6" x14ac:dyDescent="0.25">
      <c r="A12686" s="5" t="s">
        <v>389</v>
      </c>
      <c r="B12686" s="3" t="s">
        <v>190</v>
      </c>
      <c r="C12686" s="3" t="s">
        <v>204</v>
      </c>
      <c r="D12686" s="4">
        <v>174.93862150357933</v>
      </c>
      <c r="E12686" t="str">
        <f t="shared" si="396"/>
        <v>Jul</v>
      </c>
      <c r="F12686" t="str">
        <f t="shared" si="397"/>
        <v>2027</v>
      </c>
    </row>
    <row r="12687" spans="1:6" x14ac:dyDescent="0.25">
      <c r="A12687" s="5" t="s">
        <v>389</v>
      </c>
      <c r="B12687" s="3" t="s">
        <v>190</v>
      </c>
      <c r="C12687" s="3" t="s">
        <v>205</v>
      </c>
      <c r="D12687" s="4">
        <v>174.20466390427538</v>
      </c>
      <c r="E12687" t="str">
        <f t="shared" si="396"/>
        <v>Aug</v>
      </c>
      <c r="F12687" t="str">
        <f t="shared" si="397"/>
        <v>2027</v>
      </c>
    </row>
    <row r="12688" spans="1:6" x14ac:dyDescent="0.25">
      <c r="A12688" s="5" t="s">
        <v>389</v>
      </c>
      <c r="B12688" s="3" t="s">
        <v>190</v>
      </c>
      <c r="C12688" s="3" t="s">
        <v>206</v>
      </c>
      <c r="D12688" s="4">
        <v>12.786540664869102</v>
      </c>
      <c r="E12688" t="str">
        <f t="shared" si="396"/>
        <v>Sep</v>
      </c>
      <c r="F12688" t="str">
        <f t="shared" si="397"/>
        <v>2027</v>
      </c>
    </row>
    <row r="12689" spans="1:6" x14ac:dyDescent="0.25">
      <c r="A12689" s="5" t="s">
        <v>389</v>
      </c>
      <c r="B12689" s="3" t="s">
        <v>190</v>
      </c>
      <c r="C12689" s="3" t="s">
        <v>207</v>
      </c>
      <c r="D12689" s="4">
        <v>12.389411024870137</v>
      </c>
      <c r="E12689" t="str">
        <f t="shared" si="396"/>
        <v>Oct</v>
      </c>
      <c r="F12689" t="str">
        <f t="shared" si="397"/>
        <v>2027</v>
      </c>
    </row>
    <row r="12690" spans="1:6" x14ac:dyDescent="0.25">
      <c r="A12690" s="5" t="s">
        <v>389</v>
      </c>
      <c r="B12690" s="3" t="s">
        <v>190</v>
      </c>
      <c r="C12690" s="3" t="s">
        <v>208</v>
      </c>
      <c r="D12690" s="4">
        <v>12.011233341660708</v>
      </c>
      <c r="E12690" t="str">
        <f t="shared" si="396"/>
        <v>Nov</v>
      </c>
      <c r="F12690" t="str">
        <f t="shared" si="397"/>
        <v>2027</v>
      </c>
    </row>
    <row r="12691" spans="1:6" x14ac:dyDescent="0.25">
      <c r="A12691" s="5" t="s">
        <v>389</v>
      </c>
      <c r="B12691" s="3" t="s">
        <v>190</v>
      </c>
      <c r="C12691" s="3" t="s">
        <v>209</v>
      </c>
      <c r="D12691" s="4">
        <v>11.651146162659474</v>
      </c>
      <c r="E12691" t="str">
        <f t="shared" si="396"/>
        <v>Dec</v>
      </c>
      <c r="F12691" t="str">
        <f t="shared" si="397"/>
        <v>2027</v>
      </c>
    </row>
    <row r="12692" spans="1:6" x14ac:dyDescent="0.25">
      <c r="A12692" s="5" t="s">
        <v>389</v>
      </c>
      <c r="B12692" s="3" t="s">
        <v>190</v>
      </c>
      <c r="C12692" s="3" t="s">
        <v>210</v>
      </c>
      <c r="D12692" s="4">
        <v>11.306565130122413</v>
      </c>
      <c r="E12692" t="str">
        <f t="shared" si="396"/>
        <v>Jan</v>
      </c>
      <c r="F12692" t="str">
        <f t="shared" si="397"/>
        <v>2028</v>
      </c>
    </row>
    <row r="12693" spans="1:6" x14ac:dyDescent="0.25">
      <c r="A12693" s="5" t="s">
        <v>389</v>
      </c>
      <c r="B12693" s="3" t="s">
        <v>190</v>
      </c>
      <c r="C12693" s="3" t="s">
        <v>211</v>
      </c>
      <c r="D12693" s="4">
        <v>10.980074601793543</v>
      </c>
      <c r="E12693" t="str">
        <f t="shared" si="396"/>
        <v>Feb</v>
      </c>
      <c r="F12693" t="str">
        <f t="shared" si="397"/>
        <v>2028</v>
      </c>
    </row>
    <row r="12694" spans="1:6" x14ac:dyDescent="0.25">
      <c r="A12694" s="5" t="s">
        <v>389</v>
      </c>
      <c r="B12694" s="3" t="s">
        <v>190</v>
      </c>
      <c r="C12694" s="3" t="s">
        <v>212</v>
      </c>
      <c r="D12694" s="4">
        <v>10.669090219928844</v>
      </c>
      <c r="E12694" t="str">
        <f t="shared" si="396"/>
        <v>Mar</v>
      </c>
      <c r="F12694" t="str">
        <f t="shared" si="397"/>
        <v>2028</v>
      </c>
    </row>
    <row r="12695" spans="1:6" x14ac:dyDescent="0.25">
      <c r="A12695" s="5" t="s">
        <v>389</v>
      </c>
      <c r="B12695" s="3" t="s">
        <v>190</v>
      </c>
      <c r="C12695" s="3" t="s">
        <v>213</v>
      </c>
      <c r="D12695" s="4">
        <v>10.37275053194697</v>
      </c>
      <c r="E12695" t="str">
        <f t="shared" si="396"/>
        <v>Apr</v>
      </c>
      <c r="F12695" t="str">
        <f t="shared" si="397"/>
        <v>2028</v>
      </c>
    </row>
    <row r="12696" spans="1:6" x14ac:dyDescent="0.25">
      <c r="A12696" s="5" t="s">
        <v>389</v>
      </c>
      <c r="B12696" s="3" t="s">
        <v>190</v>
      </c>
      <c r="C12696" s="3" t="s">
        <v>214</v>
      </c>
      <c r="D12696" s="4">
        <v>10.091055537847918</v>
      </c>
      <c r="E12696" t="str">
        <f t="shared" si="396"/>
        <v>May</v>
      </c>
      <c r="F12696" t="str">
        <f t="shared" si="397"/>
        <v>2028</v>
      </c>
    </row>
    <row r="12697" spans="1:6" x14ac:dyDescent="0.25">
      <c r="A12697" s="5" t="s">
        <v>389</v>
      </c>
      <c r="B12697" s="3" t="s">
        <v>190</v>
      </c>
      <c r="C12697" s="3" t="s">
        <v>215</v>
      </c>
      <c r="D12697" s="4">
        <v>9.8231437850503518</v>
      </c>
      <c r="E12697" t="str">
        <f t="shared" si="396"/>
        <v>Jun</v>
      </c>
      <c r="F12697" t="str">
        <f t="shared" si="397"/>
        <v>2028</v>
      </c>
    </row>
    <row r="12698" spans="1:6" x14ac:dyDescent="0.25">
      <c r="A12698" s="5" t="s">
        <v>389</v>
      </c>
      <c r="B12698" s="3" t="s">
        <v>190</v>
      </c>
      <c r="C12698" s="3" t="s">
        <v>216</v>
      </c>
      <c r="D12698" s="4">
        <v>9.5690152735542657</v>
      </c>
      <c r="E12698" t="str">
        <f t="shared" si="396"/>
        <v>Jul</v>
      </c>
      <c r="F12698" t="str">
        <f t="shared" si="397"/>
        <v>2028</v>
      </c>
    </row>
    <row r="12699" spans="1:6" x14ac:dyDescent="0.25">
      <c r="A12699" s="5" t="s">
        <v>389</v>
      </c>
      <c r="B12699" s="3" t="s">
        <v>190</v>
      </c>
      <c r="C12699" s="3" t="s">
        <v>217</v>
      </c>
      <c r="D12699" s="4">
        <v>9.3260856456156365</v>
      </c>
      <c r="E12699" t="str">
        <f t="shared" si="396"/>
        <v>Aug</v>
      </c>
      <c r="F12699" t="str">
        <f t="shared" si="397"/>
        <v>2028</v>
      </c>
    </row>
    <row r="12700" spans="1:6" x14ac:dyDescent="0.25">
      <c r="A12700" s="5" t="s">
        <v>389</v>
      </c>
      <c r="B12700" s="3" t="s">
        <v>190</v>
      </c>
      <c r="C12700" s="3" t="s">
        <v>218</v>
      </c>
      <c r="D12700" s="4">
        <v>9.0995236167225162</v>
      </c>
      <c r="E12700" t="str">
        <f t="shared" si="396"/>
        <v>Sep</v>
      </c>
      <c r="F12700" t="str">
        <f t="shared" si="397"/>
        <v>2028</v>
      </c>
    </row>
    <row r="12701" spans="1:6" x14ac:dyDescent="0.25">
      <c r="A12701" s="5" t="s">
        <v>389</v>
      </c>
      <c r="B12701" s="3" t="s">
        <v>190</v>
      </c>
      <c r="C12701" s="3" t="s">
        <v>219</v>
      </c>
      <c r="D12701" s="4">
        <v>8.8824375662241675</v>
      </c>
      <c r="E12701" t="str">
        <f t="shared" si="396"/>
        <v>Oct</v>
      </c>
      <c r="F12701" t="str">
        <f t="shared" si="397"/>
        <v>2028</v>
      </c>
    </row>
    <row r="12702" spans="1:6" x14ac:dyDescent="0.25">
      <c r="A12702" s="5" t="s">
        <v>389</v>
      </c>
      <c r="B12702" s="3" t="s">
        <v>190</v>
      </c>
      <c r="C12702" s="3" t="s">
        <v>220</v>
      </c>
      <c r="D12702" s="4">
        <v>8.6782733044459572</v>
      </c>
      <c r="E12702" t="str">
        <f t="shared" si="396"/>
        <v>Nov</v>
      </c>
      <c r="F12702" t="str">
        <f t="shared" si="397"/>
        <v>2028</v>
      </c>
    </row>
    <row r="12703" spans="1:6" x14ac:dyDescent="0.25">
      <c r="A12703" s="5" t="s">
        <v>389</v>
      </c>
      <c r="B12703" s="3" t="s">
        <v>190</v>
      </c>
      <c r="C12703" s="3" t="s">
        <v>221</v>
      </c>
      <c r="D12703" s="4">
        <v>7.1500564251440774E-2</v>
      </c>
      <c r="E12703" t="str">
        <f t="shared" si="396"/>
        <v>Dec</v>
      </c>
      <c r="F12703" t="str">
        <f t="shared" si="397"/>
        <v>2028</v>
      </c>
    </row>
    <row r="12704" spans="1:6" x14ac:dyDescent="0.25">
      <c r="A12704" s="5" t="s">
        <v>389</v>
      </c>
      <c r="B12704" s="3" t="s">
        <v>190</v>
      </c>
      <c r="C12704" s="3" t="s">
        <v>222</v>
      </c>
      <c r="D12704" s="4">
        <v>6.8054753926070147E-2</v>
      </c>
      <c r="E12704" t="str">
        <f t="shared" si="396"/>
        <v>Jan</v>
      </c>
      <c r="F12704" t="str">
        <f t="shared" si="397"/>
        <v>2029</v>
      </c>
    </row>
    <row r="12705" spans="1:6" x14ac:dyDescent="0.25">
      <c r="A12705" s="5" t="s">
        <v>389</v>
      </c>
      <c r="B12705" s="3" t="s">
        <v>190</v>
      </c>
      <c r="C12705" s="3" t="s">
        <v>223</v>
      </c>
      <c r="D12705" s="4">
        <v>6.5470396182042159E-2</v>
      </c>
      <c r="E12705" t="str">
        <f t="shared" si="396"/>
        <v>Feb</v>
      </c>
      <c r="F12705" t="str">
        <f t="shared" si="397"/>
        <v>2029</v>
      </c>
    </row>
    <row r="12706" spans="1:6" x14ac:dyDescent="0.25">
      <c r="A12706" s="5" t="s">
        <v>389</v>
      </c>
      <c r="B12706" s="3" t="s">
        <v>190</v>
      </c>
      <c r="C12706" s="3" t="s">
        <v>224</v>
      </c>
      <c r="D12706" s="4">
        <v>6.0301680693986198E-2</v>
      </c>
      <c r="E12706" t="str">
        <f t="shared" si="396"/>
        <v>Mar</v>
      </c>
      <c r="F12706" t="str">
        <f t="shared" si="397"/>
        <v>2029</v>
      </c>
    </row>
    <row r="12707" spans="1:6" x14ac:dyDescent="0.25">
      <c r="A12707" s="5" t="s">
        <v>389</v>
      </c>
      <c r="B12707" s="3" t="s">
        <v>190</v>
      </c>
      <c r="C12707" s="3" t="s">
        <v>225</v>
      </c>
      <c r="D12707" s="4">
        <v>5.8578775531300871E-2</v>
      </c>
      <c r="E12707" t="str">
        <f t="shared" si="396"/>
        <v>Apr</v>
      </c>
      <c r="F12707" t="str">
        <f t="shared" si="397"/>
        <v>2029</v>
      </c>
    </row>
    <row r="12708" spans="1:6" x14ac:dyDescent="0.25">
      <c r="A12708" s="5" t="s">
        <v>389</v>
      </c>
      <c r="B12708" s="3" t="s">
        <v>190</v>
      </c>
      <c r="C12708" s="3" t="s">
        <v>226</v>
      </c>
      <c r="D12708" s="4">
        <v>5.5132965205930237E-2</v>
      </c>
      <c r="E12708" t="str">
        <f t="shared" si="396"/>
        <v>May</v>
      </c>
      <c r="F12708" t="str">
        <f t="shared" si="397"/>
        <v>2029</v>
      </c>
    </row>
    <row r="12709" spans="1:6" x14ac:dyDescent="0.25">
      <c r="A12709" s="5" t="s">
        <v>389</v>
      </c>
      <c r="B12709" s="3" t="s">
        <v>190</v>
      </c>
      <c r="C12709" s="3" t="s">
        <v>227</v>
      </c>
      <c r="D12709" s="4">
        <v>5.2548607461902264E-2</v>
      </c>
      <c r="E12709" t="str">
        <f t="shared" si="396"/>
        <v>Jun</v>
      </c>
      <c r="F12709" t="str">
        <f t="shared" si="397"/>
        <v>2029</v>
      </c>
    </row>
    <row r="12710" spans="1:6" x14ac:dyDescent="0.25">
      <c r="A12710" s="5" t="s">
        <v>389</v>
      </c>
      <c r="B12710" s="3" t="s">
        <v>228</v>
      </c>
      <c r="C12710" s="3" t="s">
        <v>7</v>
      </c>
      <c r="D12710" s="4">
        <v>3755669.3956140545</v>
      </c>
      <c r="E12710" t="str">
        <f t="shared" si="396"/>
        <v>Apr</v>
      </c>
      <c r="F12710" t="str">
        <f t="shared" si="397"/>
        <v>2011</v>
      </c>
    </row>
    <row r="12711" spans="1:6" x14ac:dyDescent="0.25">
      <c r="A12711" s="5" t="s">
        <v>389</v>
      </c>
      <c r="B12711" s="3" t="s">
        <v>228</v>
      </c>
      <c r="C12711" s="3" t="s">
        <v>8</v>
      </c>
      <c r="D12711" s="4">
        <v>6811412.9964486919</v>
      </c>
      <c r="E12711" t="str">
        <f t="shared" si="396"/>
        <v>May</v>
      </c>
      <c r="F12711" t="str">
        <f t="shared" si="397"/>
        <v>2011</v>
      </c>
    </row>
    <row r="12712" spans="1:6" x14ac:dyDescent="0.25">
      <c r="A12712" s="5" t="s">
        <v>389</v>
      </c>
      <c r="B12712" s="3" t="s">
        <v>228</v>
      </c>
      <c r="C12712" s="3" t="s">
        <v>9</v>
      </c>
      <c r="D12712" s="4">
        <v>4688689.3765373668</v>
      </c>
      <c r="E12712" t="str">
        <f t="shared" si="396"/>
        <v>Jun</v>
      </c>
      <c r="F12712" t="str">
        <f t="shared" si="397"/>
        <v>2011</v>
      </c>
    </row>
    <row r="12713" spans="1:6" x14ac:dyDescent="0.25">
      <c r="A12713" s="5" t="s">
        <v>389</v>
      </c>
      <c r="B12713" s="3" t="s">
        <v>228</v>
      </c>
      <c r="C12713" s="3" t="s">
        <v>10</v>
      </c>
      <c r="D12713" s="4">
        <v>3966780.7137166043</v>
      </c>
      <c r="E12713" t="str">
        <f t="shared" si="396"/>
        <v>Jul</v>
      </c>
      <c r="F12713" t="str">
        <f t="shared" si="397"/>
        <v>2011</v>
      </c>
    </row>
    <row r="12714" spans="1:6" x14ac:dyDescent="0.25">
      <c r="A12714" s="5" t="s">
        <v>389</v>
      </c>
      <c r="B12714" s="3" t="s">
        <v>228</v>
      </c>
      <c r="C12714" s="3" t="s">
        <v>11</v>
      </c>
      <c r="D12714" s="4">
        <v>2554542.0520558087</v>
      </c>
      <c r="E12714" t="str">
        <f t="shared" si="396"/>
        <v>Aug</v>
      </c>
      <c r="F12714" t="str">
        <f t="shared" si="397"/>
        <v>2011</v>
      </c>
    </row>
    <row r="12715" spans="1:6" x14ac:dyDescent="0.25">
      <c r="A12715" s="5" t="s">
        <v>389</v>
      </c>
      <c r="B12715" s="3" t="s">
        <v>228</v>
      </c>
      <c r="C12715" s="3" t="s">
        <v>12</v>
      </c>
      <c r="D12715" s="4">
        <v>1776133.8004843325</v>
      </c>
      <c r="E12715" t="str">
        <f t="shared" si="396"/>
        <v>Sep</v>
      </c>
      <c r="F12715" t="str">
        <f t="shared" si="397"/>
        <v>2011</v>
      </c>
    </row>
    <row r="12716" spans="1:6" x14ac:dyDescent="0.25">
      <c r="A12716" s="5" t="s">
        <v>389</v>
      </c>
      <c r="B12716" s="3" t="s">
        <v>228</v>
      </c>
      <c r="C12716" s="3" t="s">
        <v>13</v>
      </c>
      <c r="D12716" s="4">
        <v>2199077.9963015974</v>
      </c>
      <c r="E12716" t="str">
        <f t="shared" si="396"/>
        <v>Oct</v>
      </c>
      <c r="F12716" t="str">
        <f t="shared" si="397"/>
        <v>2011</v>
      </c>
    </row>
    <row r="12717" spans="1:6" x14ac:dyDescent="0.25">
      <c r="A12717" s="5" t="s">
        <v>389</v>
      </c>
      <c r="B12717" s="3" t="s">
        <v>228</v>
      </c>
      <c r="C12717" s="3" t="s">
        <v>14</v>
      </c>
      <c r="D12717" s="4">
        <v>2603522.4537869613</v>
      </c>
      <c r="E12717" t="str">
        <f t="shared" si="396"/>
        <v>Nov</v>
      </c>
      <c r="F12717" t="str">
        <f t="shared" si="397"/>
        <v>2011</v>
      </c>
    </row>
    <row r="12718" spans="1:6" x14ac:dyDescent="0.25">
      <c r="A12718" s="5" t="s">
        <v>389</v>
      </c>
      <c r="B12718" s="3" t="s">
        <v>228</v>
      </c>
      <c r="C12718" s="3" t="s">
        <v>15</v>
      </c>
      <c r="D12718" s="4">
        <v>1580128.9628769809</v>
      </c>
      <c r="E12718" t="str">
        <f t="shared" si="396"/>
        <v>Dec</v>
      </c>
      <c r="F12718" t="str">
        <f t="shared" si="397"/>
        <v>2011</v>
      </c>
    </row>
    <row r="12719" spans="1:6" x14ac:dyDescent="0.25">
      <c r="A12719" s="5" t="s">
        <v>389</v>
      </c>
      <c r="B12719" s="3" t="s">
        <v>228</v>
      </c>
      <c r="C12719" s="3" t="s">
        <v>16</v>
      </c>
      <c r="D12719" s="4">
        <v>1123756.3717434679</v>
      </c>
      <c r="E12719" t="str">
        <f t="shared" si="396"/>
        <v>Jan</v>
      </c>
      <c r="F12719" t="str">
        <f t="shared" si="397"/>
        <v>2012</v>
      </c>
    </row>
    <row r="12720" spans="1:6" x14ac:dyDescent="0.25">
      <c r="A12720" s="5" t="s">
        <v>389</v>
      </c>
      <c r="B12720" s="3" t="s">
        <v>228</v>
      </c>
      <c r="C12720" s="3" t="s">
        <v>17</v>
      </c>
      <c r="D12720" s="4">
        <v>1277018.3915149663</v>
      </c>
      <c r="E12720" t="str">
        <f t="shared" si="396"/>
        <v>Feb</v>
      </c>
      <c r="F12720" t="str">
        <f t="shared" si="397"/>
        <v>2012</v>
      </c>
    </row>
    <row r="12721" spans="1:6" x14ac:dyDescent="0.25">
      <c r="A12721" s="5" t="s">
        <v>389</v>
      </c>
      <c r="B12721" s="3" t="s">
        <v>228</v>
      </c>
      <c r="C12721" s="3" t="s">
        <v>18</v>
      </c>
      <c r="D12721" s="4">
        <v>1236977.8352957836</v>
      </c>
      <c r="E12721" t="str">
        <f t="shared" si="396"/>
        <v>Mar</v>
      </c>
      <c r="F12721" t="str">
        <f t="shared" si="397"/>
        <v>2012</v>
      </c>
    </row>
    <row r="12722" spans="1:6" x14ac:dyDescent="0.25">
      <c r="A12722" s="5" t="s">
        <v>389</v>
      </c>
      <c r="B12722" s="3" t="s">
        <v>228</v>
      </c>
      <c r="C12722" s="3" t="s">
        <v>19</v>
      </c>
      <c r="D12722" s="4">
        <v>1263155.9537479668</v>
      </c>
      <c r="E12722" t="str">
        <f t="shared" si="396"/>
        <v>Apr</v>
      </c>
      <c r="F12722" t="str">
        <f t="shared" si="397"/>
        <v>2012</v>
      </c>
    </row>
    <row r="12723" spans="1:6" x14ac:dyDescent="0.25">
      <c r="A12723" s="5" t="s">
        <v>389</v>
      </c>
      <c r="B12723" s="3" t="s">
        <v>228</v>
      </c>
      <c r="C12723" s="3" t="s">
        <v>20</v>
      </c>
      <c r="D12723" s="4">
        <v>1227765.93027907</v>
      </c>
      <c r="E12723" t="str">
        <f t="shared" si="396"/>
        <v>May</v>
      </c>
      <c r="F12723" t="str">
        <f t="shared" si="397"/>
        <v>2012</v>
      </c>
    </row>
    <row r="12724" spans="1:6" x14ac:dyDescent="0.25">
      <c r="A12724" s="5" t="s">
        <v>389</v>
      </c>
      <c r="B12724" s="3" t="s">
        <v>228</v>
      </c>
      <c r="C12724" s="3" t="s">
        <v>21</v>
      </c>
      <c r="D12724" s="4">
        <v>785451.09453806723</v>
      </c>
      <c r="E12724" t="str">
        <f t="shared" si="396"/>
        <v>Jun</v>
      </c>
      <c r="F12724" t="str">
        <f t="shared" si="397"/>
        <v>2012</v>
      </c>
    </row>
    <row r="12725" spans="1:6" x14ac:dyDescent="0.25">
      <c r="A12725" s="5" t="s">
        <v>389</v>
      </c>
      <c r="B12725" s="3" t="s">
        <v>228</v>
      </c>
      <c r="C12725" s="3" t="s">
        <v>22</v>
      </c>
      <c r="D12725" s="4">
        <v>933681.68099715747</v>
      </c>
      <c r="E12725" t="str">
        <f t="shared" si="396"/>
        <v>Jul</v>
      </c>
      <c r="F12725" t="str">
        <f t="shared" si="397"/>
        <v>2012</v>
      </c>
    </row>
    <row r="12726" spans="1:6" x14ac:dyDescent="0.25">
      <c r="A12726" s="5" t="s">
        <v>389</v>
      </c>
      <c r="B12726" s="3" t="s">
        <v>228</v>
      </c>
      <c r="C12726" s="3" t="s">
        <v>23</v>
      </c>
      <c r="D12726" s="4">
        <v>890834.22468894802</v>
      </c>
      <c r="E12726" t="str">
        <f t="shared" si="396"/>
        <v>Aug</v>
      </c>
      <c r="F12726" t="str">
        <f t="shared" si="397"/>
        <v>2012</v>
      </c>
    </row>
    <row r="12727" spans="1:6" x14ac:dyDescent="0.25">
      <c r="A12727" s="5" t="s">
        <v>389</v>
      </c>
      <c r="B12727" s="3" t="s">
        <v>228</v>
      </c>
      <c r="C12727" s="3" t="s">
        <v>24</v>
      </c>
      <c r="D12727" s="4">
        <v>1646389.8848030989</v>
      </c>
      <c r="E12727" t="str">
        <f t="shared" si="396"/>
        <v>Sep</v>
      </c>
      <c r="F12727" t="str">
        <f t="shared" si="397"/>
        <v>2012</v>
      </c>
    </row>
    <row r="12728" spans="1:6" x14ac:dyDescent="0.25">
      <c r="A12728" s="5" t="s">
        <v>389</v>
      </c>
      <c r="B12728" s="3" t="s">
        <v>228</v>
      </c>
      <c r="C12728" s="3" t="s">
        <v>25</v>
      </c>
      <c r="D12728" s="4">
        <v>695913.34192642756</v>
      </c>
      <c r="E12728" t="str">
        <f t="shared" si="396"/>
        <v>Oct</v>
      </c>
      <c r="F12728" t="str">
        <f t="shared" si="397"/>
        <v>2012</v>
      </c>
    </row>
    <row r="12729" spans="1:6" x14ac:dyDescent="0.25">
      <c r="A12729" s="5" t="s">
        <v>389</v>
      </c>
      <c r="B12729" s="3" t="s">
        <v>228</v>
      </c>
      <c r="C12729" s="3" t="s">
        <v>26</v>
      </c>
      <c r="D12729" s="4">
        <v>647543.2002820042</v>
      </c>
      <c r="E12729" t="str">
        <f t="shared" si="396"/>
        <v>Nov</v>
      </c>
      <c r="F12729" t="str">
        <f t="shared" si="397"/>
        <v>2012</v>
      </c>
    </row>
    <row r="12730" spans="1:6" x14ac:dyDescent="0.25">
      <c r="A12730" s="5" t="s">
        <v>389</v>
      </c>
      <c r="B12730" s="3" t="s">
        <v>228</v>
      </c>
      <c r="C12730" s="3" t="s">
        <v>27</v>
      </c>
      <c r="D12730" s="4">
        <v>610090.53077489301</v>
      </c>
      <c r="E12730" t="str">
        <f t="shared" si="396"/>
        <v>Dec</v>
      </c>
      <c r="F12730" t="str">
        <f t="shared" si="397"/>
        <v>2012</v>
      </c>
    </row>
    <row r="12731" spans="1:6" x14ac:dyDescent="0.25">
      <c r="A12731" s="5" t="s">
        <v>389</v>
      </c>
      <c r="B12731" s="3" t="s">
        <v>228</v>
      </c>
      <c r="C12731" s="3" t="s">
        <v>28</v>
      </c>
      <c r="D12731" s="4">
        <v>575504.92602523533</v>
      </c>
      <c r="E12731" t="str">
        <f t="shared" ref="E12731:E12794" si="398">MID(C12731,1,3)</f>
        <v>Jan</v>
      </c>
      <c r="F12731" t="str">
        <f t="shared" ref="F12731:F12794" si="399">MID(C12731,5,4)</f>
        <v>2013</v>
      </c>
    </row>
    <row r="12732" spans="1:6" x14ac:dyDescent="0.25">
      <c r="A12732" s="5" t="s">
        <v>389</v>
      </c>
      <c r="B12732" s="3" t="s">
        <v>228</v>
      </c>
      <c r="C12732" s="3" t="s">
        <v>29</v>
      </c>
      <c r="D12732" s="4">
        <v>556829.75912125292</v>
      </c>
      <c r="E12732" t="str">
        <f t="shared" si="398"/>
        <v>Feb</v>
      </c>
      <c r="F12732" t="str">
        <f t="shared" si="399"/>
        <v>2013</v>
      </c>
    </row>
    <row r="12733" spans="1:6" x14ac:dyDescent="0.25">
      <c r="A12733" s="5" t="s">
        <v>389</v>
      </c>
      <c r="B12733" s="3" t="s">
        <v>228</v>
      </c>
      <c r="C12733" s="3" t="s">
        <v>30</v>
      </c>
      <c r="D12733" s="4">
        <v>513693.34171572665</v>
      </c>
      <c r="E12733" t="str">
        <f t="shared" si="398"/>
        <v>Mar</v>
      </c>
      <c r="F12733" t="str">
        <f t="shared" si="399"/>
        <v>2013</v>
      </c>
    </row>
    <row r="12734" spans="1:6" x14ac:dyDescent="0.25">
      <c r="A12734" s="5" t="s">
        <v>389</v>
      </c>
      <c r="B12734" s="3" t="s">
        <v>228</v>
      </c>
      <c r="C12734" s="3" t="s">
        <v>31</v>
      </c>
      <c r="D12734" s="4">
        <v>487591.59262647585</v>
      </c>
      <c r="E12734" t="str">
        <f t="shared" si="398"/>
        <v>Apr</v>
      </c>
      <c r="F12734" t="str">
        <f t="shared" si="399"/>
        <v>2013</v>
      </c>
    </row>
    <row r="12735" spans="1:6" x14ac:dyDescent="0.25">
      <c r="A12735" s="5" t="s">
        <v>389</v>
      </c>
      <c r="B12735" s="3" t="s">
        <v>228</v>
      </c>
      <c r="C12735" s="3" t="s">
        <v>32</v>
      </c>
      <c r="D12735" s="4">
        <v>469690.00338692218</v>
      </c>
      <c r="E12735" t="str">
        <f t="shared" si="398"/>
        <v>May</v>
      </c>
      <c r="F12735" t="str">
        <f t="shared" si="399"/>
        <v>2013</v>
      </c>
    </row>
    <row r="12736" spans="1:6" x14ac:dyDescent="0.25">
      <c r="A12736" s="5" t="s">
        <v>389</v>
      </c>
      <c r="B12736" s="3" t="s">
        <v>228</v>
      </c>
      <c r="C12736" s="3" t="s">
        <v>33</v>
      </c>
      <c r="D12736" s="4">
        <v>440539.61663343373</v>
      </c>
      <c r="E12736" t="str">
        <f t="shared" si="398"/>
        <v>Jun</v>
      </c>
      <c r="F12736" t="str">
        <f t="shared" si="399"/>
        <v>2013</v>
      </c>
    </row>
    <row r="12737" spans="1:6" x14ac:dyDescent="0.25">
      <c r="A12737" s="5" t="s">
        <v>389</v>
      </c>
      <c r="B12737" s="3" t="s">
        <v>228</v>
      </c>
      <c r="C12737" s="3" t="s">
        <v>34</v>
      </c>
      <c r="D12737" s="4">
        <v>429214.25145216257</v>
      </c>
      <c r="E12737" t="str">
        <f t="shared" si="398"/>
        <v>Jul</v>
      </c>
      <c r="F12737" t="str">
        <f t="shared" si="399"/>
        <v>2013</v>
      </c>
    </row>
    <row r="12738" spans="1:6" x14ac:dyDescent="0.25">
      <c r="A12738" s="5" t="s">
        <v>389</v>
      </c>
      <c r="B12738" s="3" t="s">
        <v>228</v>
      </c>
      <c r="C12738" s="3" t="s">
        <v>35</v>
      </c>
      <c r="D12738" s="4">
        <v>416437.32293862489</v>
      </c>
      <c r="E12738" t="str">
        <f t="shared" si="398"/>
        <v>Aug</v>
      </c>
      <c r="F12738" t="str">
        <f t="shared" si="399"/>
        <v>2013</v>
      </c>
    </row>
    <row r="12739" spans="1:6" x14ac:dyDescent="0.25">
      <c r="A12739" s="5" t="s">
        <v>389</v>
      </c>
      <c r="B12739" s="3" t="s">
        <v>228</v>
      </c>
      <c r="C12739" s="3" t="s">
        <v>36</v>
      </c>
      <c r="D12739" s="4">
        <v>400382.50351919833</v>
      </c>
      <c r="E12739" t="str">
        <f t="shared" si="398"/>
        <v>Sep</v>
      </c>
      <c r="F12739" t="str">
        <f t="shared" si="399"/>
        <v>2013</v>
      </c>
    </row>
    <row r="12740" spans="1:6" x14ac:dyDescent="0.25">
      <c r="A12740" s="5" t="s">
        <v>389</v>
      </c>
      <c r="B12740" s="3" t="s">
        <v>228</v>
      </c>
      <c r="C12740" s="3" t="s">
        <v>37</v>
      </c>
      <c r="D12740" s="4">
        <v>389769.15778730041</v>
      </c>
      <c r="E12740" t="str">
        <f t="shared" si="398"/>
        <v>Oct</v>
      </c>
      <c r="F12740" t="str">
        <f t="shared" si="399"/>
        <v>2013</v>
      </c>
    </row>
    <row r="12741" spans="1:6" x14ac:dyDescent="0.25">
      <c r="A12741" s="5" t="s">
        <v>389</v>
      </c>
      <c r="B12741" s="3" t="s">
        <v>228</v>
      </c>
      <c r="C12741" s="3" t="s">
        <v>38</v>
      </c>
      <c r="D12741" s="4">
        <v>383954.9215220316</v>
      </c>
      <c r="E12741" t="str">
        <f t="shared" si="398"/>
        <v>Nov</v>
      </c>
      <c r="F12741" t="str">
        <f t="shared" si="399"/>
        <v>2013</v>
      </c>
    </row>
    <row r="12742" spans="1:6" x14ac:dyDescent="0.25">
      <c r="A12742" s="5" t="s">
        <v>389</v>
      </c>
      <c r="B12742" s="3" t="s">
        <v>228</v>
      </c>
      <c r="C12742" s="3" t="s">
        <v>39</v>
      </c>
      <c r="D12742" s="4">
        <v>365061.05369434453</v>
      </c>
      <c r="E12742" t="str">
        <f t="shared" si="398"/>
        <v>Dec</v>
      </c>
      <c r="F12742" t="str">
        <f t="shared" si="399"/>
        <v>2013</v>
      </c>
    </row>
    <row r="12743" spans="1:6" x14ac:dyDescent="0.25">
      <c r="A12743" s="5" t="s">
        <v>389</v>
      </c>
      <c r="B12743" s="3" t="s">
        <v>228</v>
      </c>
      <c r="C12743" s="3" t="s">
        <v>40</v>
      </c>
      <c r="D12743" s="4">
        <v>358017.03755534743</v>
      </c>
      <c r="E12743" t="str">
        <f t="shared" si="398"/>
        <v>Jan</v>
      </c>
      <c r="F12743" t="str">
        <f t="shared" si="399"/>
        <v>2014</v>
      </c>
    </row>
    <row r="12744" spans="1:6" x14ac:dyDescent="0.25">
      <c r="A12744" s="5" t="s">
        <v>389</v>
      </c>
      <c r="B12744" s="3" t="s">
        <v>228</v>
      </c>
      <c r="C12744" s="3" t="s">
        <v>41</v>
      </c>
      <c r="D12744" s="4">
        <v>364196.04608775611</v>
      </c>
      <c r="E12744" t="str">
        <f t="shared" si="398"/>
        <v>Feb</v>
      </c>
      <c r="F12744" t="str">
        <f t="shared" si="399"/>
        <v>2014</v>
      </c>
    </row>
    <row r="12745" spans="1:6" x14ac:dyDescent="0.25">
      <c r="A12745" s="5" t="s">
        <v>389</v>
      </c>
      <c r="B12745" s="3" t="s">
        <v>228</v>
      </c>
      <c r="C12745" s="3" t="s">
        <v>42</v>
      </c>
      <c r="D12745" s="4">
        <v>342204.05354344047</v>
      </c>
      <c r="E12745" t="str">
        <f t="shared" si="398"/>
        <v>Mar</v>
      </c>
      <c r="F12745" t="str">
        <f t="shared" si="399"/>
        <v>2014</v>
      </c>
    </row>
    <row r="12746" spans="1:6" x14ac:dyDescent="0.25">
      <c r="A12746" s="5" t="s">
        <v>389</v>
      </c>
      <c r="B12746" s="3" t="s">
        <v>228</v>
      </c>
      <c r="C12746" s="3" t="s">
        <v>43</v>
      </c>
      <c r="D12746" s="4">
        <v>338024.93415902066</v>
      </c>
      <c r="E12746" t="str">
        <f t="shared" si="398"/>
        <v>Apr</v>
      </c>
      <c r="F12746" t="str">
        <f t="shared" si="399"/>
        <v>2014</v>
      </c>
    </row>
    <row r="12747" spans="1:6" x14ac:dyDescent="0.25">
      <c r="A12747" s="5" t="s">
        <v>389</v>
      </c>
      <c r="B12747" s="3" t="s">
        <v>228</v>
      </c>
      <c r="C12747" s="3" t="s">
        <v>44</v>
      </c>
      <c r="D12747" s="4">
        <v>336450.52009523188</v>
      </c>
      <c r="E12747" t="str">
        <f t="shared" si="398"/>
        <v>May</v>
      </c>
      <c r="F12747" t="str">
        <f t="shared" si="399"/>
        <v>2014</v>
      </c>
    </row>
    <row r="12748" spans="1:6" x14ac:dyDescent="0.25">
      <c r="A12748" s="5" t="s">
        <v>389</v>
      </c>
      <c r="B12748" s="3" t="s">
        <v>228</v>
      </c>
      <c r="C12748" s="3" t="s">
        <v>45</v>
      </c>
      <c r="D12748" s="4">
        <v>324320.66424057353</v>
      </c>
      <c r="E12748" t="str">
        <f t="shared" si="398"/>
        <v>Jun</v>
      </c>
      <c r="F12748" t="str">
        <f t="shared" si="399"/>
        <v>2014</v>
      </c>
    </row>
    <row r="12749" spans="1:6" x14ac:dyDescent="0.25">
      <c r="A12749" s="5" t="s">
        <v>389</v>
      </c>
      <c r="B12749" s="3" t="s">
        <v>228</v>
      </c>
      <c r="C12749" s="3" t="s">
        <v>46</v>
      </c>
      <c r="D12749" s="4">
        <v>318824.67330431507</v>
      </c>
      <c r="E12749" t="str">
        <f t="shared" si="398"/>
        <v>Jul</v>
      </c>
      <c r="F12749" t="str">
        <f t="shared" si="399"/>
        <v>2014</v>
      </c>
    </row>
    <row r="12750" spans="1:6" x14ac:dyDescent="0.25">
      <c r="A12750" s="5" t="s">
        <v>389</v>
      </c>
      <c r="B12750" s="3" t="s">
        <v>228</v>
      </c>
      <c r="C12750" s="3" t="s">
        <v>47</v>
      </c>
      <c r="D12750" s="4">
        <v>312449.16117995227</v>
      </c>
      <c r="E12750" t="str">
        <f t="shared" si="398"/>
        <v>Aug</v>
      </c>
      <c r="F12750" t="str">
        <f t="shared" si="399"/>
        <v>2014</v>
      </c>
    </row>
    <row r="12751" spans="1:6" x14ac:dyDescent="0.25">
      <c r="A12751" s="5" t="s">
        <v>389</v>
      </c>
      <c r="B12751" s="3" t="s">
        <v>228</v>
      </c>
      <c r="C12751" s="3" t="s">
        <v>48</v>
      </c>
      <c r="D12751" s="4">
        <v>305375.27720928896</v>
      </c>
      <c r="E12751" t="str">
        <f t="shared" si="398"/>
        <v>Sep</v>
      </c>
      <c r="F12751" t="str">
        <f t="shared" si="399"/>
        <v>2014</v>
      </c>
    </row>
    <row r="12752" spans="1:6" x14ac:dyDescent="0.25">
      <c r="A12752" s="5" t="s">
        <v>389</v>
      </c>
      <c r="B12752" s="3" t="s">
        <v>228</v>
      </c>
      <c r="C12752" s="3" t="s">
        <v>49</v>
      </c>
      <c r="D12752" s="4">
        <v>297940.47475158895</v>
      </c>
      <c r="E12752" t="str">
        <f t="shared" si="398"/>
        <v>Oct</v>
      </c>
      <c r="F12752" t="str">
        <f t="shared" si="399"/>
        <v>2014</v>
      </c>
    </row>
    <row r="12753" spans="1:6" x14ac:dyDescent="0.25">
      <c r="A12753" s="5" t="s">
        <v>389</v>
      </c>
      <c r="B12753" s="3" t="s">
        <v>228</v>
      </c>
      <c r="C12753" s="3" t="s">
        <v>50</v>
      </c>
      <c r="D12753" s="4">
        <v>295289.22480125172</v>
      </c>
      <c r="E12753" t="str">
        <f t="shared" si="398"/>
        <v>Nov</v>
      </c>
      <c r="F12753" t="str">
        <f t="shared" si="399"/>
        <v>2014</v>
      </c>
    </row>
    <row r="12754" spans="1:6" x14ac:dyDescent="0.25">
      <c r="A12754" s="5" t="s">
        <v>389</v>
      </c>
      <c r="B12754" s="3" t="s">
        <v>228</v>
      </c>
      <c r="C12754" s="3" t="s">
        <v>51</v>
      </c>
      <c r="D12754" s="4">
        <v>285114.10659146553</v>
      </c>
      <c r="E12754" t="str">
        <f t="shared" si="398"/>
        <v>Dec</v>
      </c>
      <c r="F12754" t="str">
        <f t="shared" si="399"/>
        <v>2014</v>
      </c>
    </row>
    <row r="12755" spans="1:6" x14ac:dyDescent="0.25">
      <c r="A12755" s="5" t="s">
        <v>389</v>
      </c>
      <c r="B12755" s="3" t="s">
        <v>228</v>
      </c>
      <c r="C12755" s="3" t="s">
        <v>52</v>
      </c>
      <c r="D12755" s="4">
        <v>274684.95510288066</v>
      </c>
      <c r="E12755" t="str">
        <f t="shared" si="398"/>
        <v>Jan</v>
      </c>
      <c r="F12755" t="str">
        <f t="shared" si="399"/>
        <v>2015</v>
      </c>
    </row>
    <row r="12756" spans="1:6" x14ac:dyDescent="0.25">
      <c r="A12756" s="5" t="s">
        <v>389</v>
      </c>
      <c r="B12756" s="3" t="s">
        <v>228</v>
      </c>
      <c r="C12756" s="3" t="s">
        <v>53</v>
      </c>
      <c r="D12756" s="4">
        <v>280948.561626587</v>
      </c>
      <c r="E12756" t="str">
        <f t="shared" si="398"/>
        <v>Feb</v>
      </c>
      <c r="F12756" t="str">
        <f t="shared" si="399"/>
        <v>2015</v>
      </c>
    </row>
    <row r="12757" spans="1:6" x14ac:dyDescent="0.25">
      <c r="A12757" s="5" t="s">
        <v>389</v>
      </c>
      <c r="B12757" s="3" t="s">
        <v>228</v>
      </c>
      <c r="C12757" s="3" t="s">
        <v>54</v>
      </c>
      <c r="D12757" s="4">
        <v>263273.27770236129</v>
      </c>
      <c r="E12757" t="str">
        <f t="shared" si="398"/>
        <v>Mar</v>
      </c>
      <c r="F12757" t="str">
        <f t="shared" si="399"/>
        <v>2015</v>
      </c>
    </row>
    <row r="12758" spans="1:6" x14ac:dyDescent="0.25">
      <c r="A12758" s="5" t="s">
        <v>389</v>
      </c>
      <c r="B12758" s="3" t="s">
        <v>228</v>
      </c>
      <c r="C12758" s="3" t="s">
        <v>55</v>
      </c>
      <c r="D12758" s="4">
        <v>261924.91543225886</v>
      </c>
      <c r="E12758" t="str">
        <f t="shared" si="398"/>
        <v>Apr</v>
      </c>
      <c r="F12758" t="str">
        <f t="shared" si="399"/>
        <v>2015</v>
      </c>
    </row>
    <row r="12759" spans="1:6" x14ac:dyDescent="0.25">
      <c r="A12759" s="5" t="s">
        <v>389</v>
      </c>
      <c r="B12759" s="3" t="s">
        <v>228</v>
      </c>
      <c r="C12759" s="3" t="s">
        <v>56</v>
      </c>
      <c r="D12759" s="4">
        <v>261395.74989143456</v>
      </c>
      <c r="E12759" t="str">
        <f t="shared" si="398"/>
        <v>May</v>
      </c>
      <c r="F12759" t="str">
        <f t="shared" si="399"/>
        <v>2015</v>
      </c>
    </row>
    <row r="12760" spans="1:6" x14ac:dyDescent="0.25">
      <c r="A12760" s="5" t="s">
        <v>389</v>
      </c>
      <c r="B12760" s="3" t="s">
        <v>228</v>
      </c>
      <c r="C12760" s="3" t="s">
        <v>57</v>
      </c>
      <c r="D12760" s="4">
        <v>252157.61907879187</v>
      </c>
      <c r="E12760" t="str">
        <f t="shared" si="398"/>
        <v>Jun</v>
      </c>
      <c r="F12760" t="str">
        <f t="shared" si="399"/>
        <v>2015</v>
      </c>
    </row>
    <row r="12761" spans="1:6" x14ac:dyDescent="0.25">
      <c r="A12761" s="5" t="s">
        <v>389</v>
      </c>
      <c r="B12761" s="3" t="s">
        <v>228</v>
      </c>
      <c r="C12761" s="3" t="s">
        <v>58</v>
      </c>
      <c r="D12761" s="4">
        <v>249625.65010496712</v>
      </c>
      <c r="E12761" t="str">
        <f t="shared" si="398"/>
        <v>Jul</v>
      </c>
      <c r="F12761" t="str">
        <f t="shared" si="399"/>
        <v>2015</v>
      </c>
    </row>
    <row r="12762" spans="1:6" x14ac:dyDescent="0.25">
      <c r="A12762" s="5" t="s">
        <v>389</v>
      </c>
      <c r="B12762" s="3" t="s">
        <v>228</v>
      </c>
      <c r="C12762" s="3" t="s">
        <v>59</v>
      </c>
      <c r="D12762" s="4">
        <v>244639.76924229643</v>
      </c>
      <c r="E12762" t="str">
        <f t="shared" si="398"/>
        <v>Aug</v>
      </c>
      <c r="F12762" t="str">
        <f t="shared" si="399"/>
        <v>2015</v>
      </c>
    </row>
    <row r="12763" spans="1:6" x14ac:dyDescent="0.25">
      <c r="A12763" s="5" t="s">
        <v>389</v>
      </c>
      <c r="B12763" s="3" t="s">
        <v>228</v>
      </c>
      <c r="C12763" s="3" t="s">
        <v>60</v>
      </c>
      <c r="D12763" s="4">
        <v>238663.85073806156</v>
      </c>
      <c r="E12763" t="str">
        <f t="shared" si="398"/>
        <v>Sep</v>
      </c>
      <c r="F12763" t="str">
        <f t="shared" si="399"/>
        <v>2015</v>
      </c>
    </row>
    <row r="12764" spans="1:6" x14ac:dyDescent="0.25">
      <c r="A12764" s="5" t="s">
        <v>389</v>
      </c>
      <c r="B12764" s="3" t="s">
        <v>228</v>
      </c>
      <c r="C12764" s="3" t="s">
        <v>61</v>
      </c>
      <c r="D12764" s="4">
        <v>234755.57184124808</v>
      </c>
      <c r="E12764" t="str">
        <f t="shared" si="398"/>
        <v>Oct</v>
      </c>
      <c r="F12764" t="str">
        <f t="shared" si="399"/>
        <v>2015</v>
      </c>
    </row>
    <row r="12765" spans="1:6" x14ac:dyDescent="0.25">
      <c r="A12765" s="5" t="s">
        <v>389</v>
      </c>
      <c r="B12765" s="3" t="s">
        <v>228</v>
      </c>
      <c r="C12765" s="3" t="s">
        <v>62</v>
      </c>
      <c r="D12765" s="4">
        <v>234235.53792262005</v>
      </c>
      <c r="E12765" t="str">
        <f t="shared" si="398"/>
        <v>Nov</v>
      </c>
      <c r="F12765" t="str">
        <f t="shared" si="399"/>
        <v>2015</v>
      </c>
    </row>
    <row r="12766" spans="1:6" x14ac:dyDescent="0.25">
      <c r="A12766" s="5" t="s">
        <v>389</v>
      </c>
      <c r="B12766" s="3" t="s">
        <v>228</v>
      </c>
      <c r="C12766" s="3" t="s">
        <v>63</v>
      </c>
      <c r="D12766" s="4">
        <v>225833.79458650015</v>
      </c>
      <c r="E12766" t="str">
        <f t="shared" si="398"/>
        <v>Dec</v>
      </c>
      <c r="F12766" t="str">
        <f t="shared" si="399"/>
        <v>2015</v>
      </c>
    </row>
    <row r="12767" spans="1:6" x14ac:dyDescent="0.25">
      <c r="A12767" s="5" t="s">
        <v>389</v>
      </c>
      <c r="B12767" s="3" t="s">
        <v>228</v>
      </c>
      <c r="C12767" s="3" t="s">
        <v>64</v>
      </c>
      <c r="D12767" s="4">
        <v>219608.17385590565</v>
      </c>
      <c r="E12767" t="str">
        <f t="shared" si="398"/>
        <v>Jan</v>
      </c>
      <c r="F12767" t="str">
        <f t="shared" si="399"/>
        <v>2016</v>
      </c>
    </row>
    <row r="12768" spans="1:6" x14ac:dyDescent="0.25">
      <c r="A12768" s="5" t="s">
        <v>389</v>
      </c>
      <c r="B12768" s="3" t="s">
        <v>228</v>
      </c>
      <c r="C12768" s="3" t="s">
        <v>65</v>
      </c>
      <c r="D12768" s="4">
        <v>223242.84953223472</v>
      </c>
      <c r="E12768" t="str">
        <f t="shared" si="398"/>
        <v>Feb</v>
      </c>
      <c r="F12768" t="str">
        <f t="shared" si="399"/>
        <v>2016</v>
      </c>
    </row>
    <row r="12769" spans="1:6" x14ac:dyDescent="0.25">
      <c r="A12769" s="5" t="s">
        <v>389</v>
      </c>
      <c r="B12769" s="3" t="s">
        <v>228</v>
      </c>
      <c r="C12769" s="3" t="s">
        <v>66</v>
      </c>
      <c r="D12769" s="4">
        <v>207854.01191630817</v>
      </c>
      <c r="E12769" t="str">
        <f t="shared" si="398"/>
        <v>Mar</v>
      </c>
      <c r="F12769" t="str">
        <f t="shared" si="399"/>
        <v>2016</v>
      </c>
    </row>
    <row r="12770" spans="1:6" x14ac:dyDescent="0.25">
      <c r="A12770" s="5" t="s">
        <v>389</v>
      </c>
      <c r="B12770" s="3" t="s">
        <v>228</v>
      </c>
      <c r="C12770" s="3" t="s">
        <v>67</v>
      </c>
      <c r="D12770" s="4">
        <v>206765.16908032703</v>
      </c>
      <c r="E12770" t="str">
        <f t="shared" si="398"/>
        <v>Apr</v>
      </c>
      <c r="F12770" t="str">
        <f t="shared" si="399"/>
        <v>2016</v>
      </c>
    </row>
    <row r="12771" spans="1:6" x14ac:dyDescent="0.25">
      <c r="A12771" s="5" t="s">
        <v>389</v>
      </c>
      <c r="B12771" s="3" t="s">
        <v>228</v>
      </c>
      <c r="C12771" s="3" t="s">
        <v>68</v>
      </c>
      <c r="D12771" s="4">
        <v>210103.85550549693</v>
      </c>
      <c r="E12771" t="str">
        <f t="shared" si="398"/>
        <v>May</v>
      </c>
      <c r="F12771" t="str">
        <f t="shared" si="399"/>
        <v>2016</v>
      </c>
    </row>
    <row r="12772" spans="1:6" x14ac:dyDescent="0.25">
      <c r="A12772" s="5" t="s">
        <v>389</v>
      </c>
      <c r="B12772" s="3" t="s">
        <v>228</v>
      </c>
      <c r="C12772" s="3" t="s">
        <v>69</v>
      </c>
      <c r="D12772" s="4">
        <v>201795.16401298984</v>
      </c>
      <c r="E12772" t="str">
        <f t="shared" si="398"/>
        <v>Jun</v>
      </c>
      <c r="F12772" t="str">
        <f t="shared" si="399"/>
        <v>2016</v>
      </c>
    </row>
    <row r="12773" spans="1:6" x14ac:dyDescent="0.25">
      <c r="A12773" s="5" t="s">
        <v>389</v>
      </c>
      <c r="B12773" s="3" t="s">
        <v>228</v>
      </c>
      <c r="C12773" s="3" t="s">
        <v>70</v>
      </c>
      <c r="D12773" s="4">
        <v>199805.87954098789</v>
      </c>
      <c r="E12773" t="str">
        <f t="shared" si="398"/>
        <v>Jul</v>
      </c>
      <c r="F12773" t="str">
        <f t="shared" si="399"/>
        <v>2016</v>
      </c>
    </row>
    <row r="12774" spans="1:6" x14ac:dyDescent="0.25">
      <c r="A12774" s="5" t="s">
        <v>389</v>
      </c>
      <c r="B12774" s="3" t="s">
        <v>228</v>
      </c>
      <c r="C12774" s="3" t="s">
        <v>71</v>
      </c>
      <c r="D12774" s="4">
        <v>198460.63363889977</v>
      </c>
      <c r="E12774" t="str">
        <f t="shared" si="398"/>
        <v>Aug</v>
      </c>
      <c r="F12774" t="str">
        <f t="shared" si="399"/>
        <v>2016</v>
      </c>
    </row>
    <row r="12775" spans="1:6" x14ac:dyDescent="0.25">
      <c r="A12775" s="5" t="s">
        <v>389</v>
      </c>
      <c r="B12775" s="3" t="s">
        <v>228</v>
      </c>
      <c r="C12775" s="3" t="s">
        <v>72</v>
      </c>
      <c r="D12775" s="4">
        <v>197837.00450720088</v>
      </c>
      <c r="E12775" t="str">
        <f t="shared" si="398"/>
        <v>Sep</v>
      </c>
      <c r="F12775" t="str">
        <f t="shared" si="399"/>
        <v>2016</v>
      </c>
    </row>
    <row r="12776" spans="1:6" x14ac:dyDescent="0.25">
      <c r="A12776" s="5" t="s">
        <v>389</v>
      </c>
      <c r="B12776" s="3" t="s">
        <v>228</v>
      </c>
      <c r="C12776" s="3" t="s">
        <v>73</v>
      </c>
      <c r="D12776" s="4">
        <v>193919.28411264272</v>
      </c>
      <c r="E12776" t="str">
        <f t="shared" si="398"/>
        <v>Oct</v>
      </c>
      <c r="F12776" t="str">
        <f t="shared" si="399"/>
        <v>2016</v>
      </c>
    </row>
    <row r="12777" spans="1:6" x14ac:dyDescent="0.25">
      <c r="A12777" s="5" t="s">
        <v>389</v>
      </c>
      <c r="B12777" s="3" t="s">
        <v>228</v>
      </c>
      <c r="C12777" s="3" t="s">
        <v>74</v>
      </c>
      <c r="D12777" s="4">
        <v>193070.49060979989</v>
      </c>
      <c r="E12777" t="str">
        <f t="shared" si="398"/>
        <v>Nov</v>
      </c>
      <c r="F12777" t="str">
        <f t="shared" si="399"/>
        <v>2016</v>
      </c>
    </row>
    <row r="12778" spans="1:6" x14ac:dyDescent="0.25">
      <c r="A12778" s="5" t="s">
        <v>389</v>
      </c>
      <c r="B12778" s="3" t="s">
        <v>228</v>
      </c>
      <c r="C12778" s="3" t="s">
        <v>75</v>
      </c>
      <c r="D12778" s="4">
        <v>184119.47549498113</v>
      </c>
      <c r="E12778" t="str">
        <f t="shared" si="398"/>
        <v>Dec</v>
      </c>
      <c r="F12778" t="str">
        <f t="shared" si="399"/>
        <v>2016</v>
      </c>
    </row>
    <row r="12779" spans="1:6" x14ac:dyDescent="0.25">
      <c r="A12779" s="5" t="s">
        <v>389</v>
      </c>
      <c r="B12779" s="3" t="s">
        <v>228</v>
      </c>
      <c r="C12779" s="3" t="s">
        <v>76</v>
      </c>
      <c r="D12779" s="4">
        <v>177175.28294787949</v>
      </c>
      <c r="E12779" t="str">
        <f t="shared" si="398"/>
        <v>Jan</v>
      </c>
      <c r="F12779" t="str">
        <f t="shared" si="399"/>
        <v>2017</v>
      </c>
    </row>
    <row r="12780" spans="1:6" x14ac:dyDescent="0.25">
      <c r="A12780" s="5" t="s">
        <v>389</v>
      </c>
      <c r="B12780" s="3" t="s">
        <v>228</v>
      </c>
      <c r="C12780" s="3" t="s">
        <v>77</v>
      </c>
      <c r="D12780" s="4">
        <v>180625.34648193017</v>
      </c>
      <c r="E12780" t="str">
        <f t="shared" si="398"/>
        <v>Feb</v>
      </c>
      <c r="F12780" t="str">
        <f t="shared" si="399"/>
        <v>2017</v>
      </c>
    </row>
    <row r="12781" spans="1:6" x14ac:dyDescent="0.25">
      <c r="A12781" s="5" t="s">
        <v>389</v>
      </c>
      <c r="B12781" s="3" t="s">
        <v>228</v>
      </c>
      <c r="C12781" s="3" t="s">
        <v>78</v>
      </c>
      <c r="D12781" s="4">
        <v>170869.79730795723</v>
      </c>
      <c r="E12781" t="str">
        <f t="shared" si="398"/>
        <v>Mar</v>
      </c>
      <c r="F12781" t="str">
        <f t="shared" si="399"/>
        <v>2017</v>
      </c>
    </row>
    <row r="12782" spans="1:6" x14ac:dyDescent="0.25">
      <c r="A12782" s="5" t="s">
        <v>389</v>
      </c>
      <c r="B12782" s="3" t="s">
        <v>228</v>
      </c>
      <c r="C12782" s="3" t="s">
        <v>79</v>
      </c>
      <c r="D12782" s="4">
        <v>172921.83069050161</v>
      </c>
      <c r="E12782" t="str">
        <f t="shared" si="398"/>
        <v>Apr</v>
      </c>
      <c r="F12782" t="str">
        <f t="shared" si="399"/>
        <v>2017</v>
      </c>
    </row>
    <row r="12783" spans="1:6" x14ac:dyDescent="0.25">
      <c r="A12783" s="5" t="s">
        <v>389</v>
      </c>
      <c r="B12783" s="3" t="s">
        <v>228</v>
      </c>
      <c r="C12783" s="3" t="s">
        <v>80</v>
      </c>
      <c r="D12783" s="4">
        <v>176387.6119425928</v>
      </c>
      <c r="E12783" t="str">
        <f t="shared" si="398"/>
        <v>May</v>
      </c>
      <c r="F12783" t="str">
        <f t="shared" si="399"/>
        <v>2017</v>
      </c>
    </row>
    <row r="12784" spans="1:6" x14ac:dyDescent="0.25">
      <c r="A12784" s="5" t="s">
        <v>389</v>
      </c>
      <c r="B12784" s="3" t="s">
        <v>228</v>
      </c>
      <c r="C12784" s="3" t="s">
        <v>81</v>
      </c>
      <c r="D12784" s="4">
        <v>170646.64613008022</v>
      </c>
      <c r="E12784" t="str">
        <f t="shared" si="398"/>
        <v>Jun</v>
      </c>
      <c r="F12784" t="str">
        <f t="shared" si="399"/>
        <v>2017</v>
      </c>
    </row>
    <row r="12785" spans="1:6" x14ac:dyDescent="0.25">
      <c r="A12785" s="5" t="s">
        <v>389</v>
      </c>
      <c r="B12785" s="3" t="s">
        <v>228</v>
      </c>
      <c r="C12785" s="3" t="s">
        <v>82</v>
      </c>
      <c r="D12785" s="4">
        <v>170919.56197445188</v>
      </c>
      <c r="E12785" t="str">
        <f t="shared" si="398"/>
        <v>Jul</v>
      </c>
      <c r="F12785" t="str">
        <f t="shared" si="399"/>
        <v>2017</v>
      </c>
    </row>
    <row r="12786" spans="1:6" x14ac:dyDescent="0.25">
      <c r="A12786" s="5" t="s">
        <v>389</v>
      </c>
      <c r="B12786" s="3" t="s">
        <v>228</v>
      </c>
      <c r="C12786" s="3" t="s">
        <v>83</v>
      </c>
      <c r="D12786" s="4">
        <v>166151.71776372162</v>
      </c>
      <c r="E12786" t="str">
        <f t="shared" si="398"/>
        <v>Aug</v>
      </c>
      <c r="F12786" t="str">
        <f t="shared" si="399"/>
        <v>2017</v>
      </c>
    </row>
    <row r="12787" spans="1:6" x14ac:dyDescent="0.25">
      <c r="A12787" s="5" t="s">
        <v>389</v>
      </c>
      <c r="B12787" s="3" t="s">
        <v>228</v>
      </c>
      <c r="C12787" s="3" t="s">
        <v>84</v>
      </c>
      <c r="D12787" s="4">
        <v>163036.51462049826</v>
      </c>
      <c r="E12787" t="str">
        <f t="shared" si="398"/>
        <v>Sep</v>
      </c>
      <c r="F12787" t="str">
        <f t="shared" si="399"/>
        <v>2017</v>
      </c>
    </row>
    <row r="12788" spans="1:6" x14ac:dyDescent="0.25">
      <c r="A12788" s="5" t="s">
        <v>389</v>
      </c>
      <c r="B12788" s="3" t="s">
        <v>228</v>
      </c>
      <c r="C12788" s="3" t="s">
        <v>85</v>
      </c>
      <c r="D12788" s="4">
        <v>161691.62951428458</v>
      </c>
      <c r="E12788" t="str">
        <f t="shared" si="398"/>
        <v>Oct</v>
      </c>
      <c r="F12788" t="str">
        <f t="shared" si="399"/>
        <v>2017</v>
      </c>
    </row>
    <row r="12789" spans="1:6" x14ac:dyDescent="0.25">
      <c r="A12789" s="5" t="s">
        <v>389</v>
      </c>
      <c r="B12789" s="3" t="s">
        <v>228</v>
      </c>
      <c r="C12789" s="3" t="s">
        <v>86</v>
      </c>
      <c r="D12789" s="4">
        <v>160677.66823941664</v>
      </c>
      <c r="E12789" t="str">
        <f t="shared" si="398"/>
        <v>Nov</v>
      </c>
      <c r="F12789" t="str">
        <f t="shared" si="399"/>
        <v>2017</v>
      </c>
    </row>
    <row r="12790" spans="1:6" x14ac:dyDescent="0.25">
      <c r="A12790" s="5" t="s">
        <v>389</v>
      </c>
      <c r="B12790" s="3" t="s">
        <v>228</v>
      </c>
      <c r="C12790" s="3" t="s">
        <v>87</v>
      </c>
      <c r="D12790" s="4">
        <v>153511.47612892842</v>
      </c>
      <c r="E12790" t="str">
        <f t="shared" si="398"/>
        <v>Dec</v>
      </c>
      <c r="F12790" t="str">
        <f t="shared" si="399"/>
        <v>2017</v>
      </c>
    </row>
    <row r="12791" spans="1:6" x14ac:dyDescent="0.25">
      <c r="A12791" s="5" t="s">
        <v>389</v>
      </c>
      <c r="B12791" s="3" t="s">
        <v>228</v>
      </c>
      <c r="C12791" s="3" t="s">
        <v>88</v>
      </c>
      <c r="D12791" s="4">
        <v>150971.31187837411</v>
      </c>
      <c r="E12791" t="str">
        <f t="shared" si="398"/>
        <v>Jan</v>
      </c>
      <c r="F12791" t="str">
        <f t="shared" si="399"/>
        <v>2018</v>
      </c>
    </row>
    <row r="12792" spans="1:6" x14ac:dyDescent="0.25">
      <c r="A12792" s="5" t="s">
        <v>389</v>
      </c>
      <c r="B12792" s="3" t="s">
        <v>228</v>
      </c>
      <c r="C12792" s="3" t="s">
        <v>89</v>
      </c>
      <c r="D12792" s="4">
        <v>154622.61988281316</v>
      </c>
      <c r="E12792" t="str">
        <f t="shared" si="398"/>
        <v>Feb</v>
      </c>
      <c r="F12792" t="str">
        <f t="shared" si="399"/>
        <v>2018</v>
      </c>
    </row>
    <row r="12793" spans="1:6" x14ac:dyDescent="0.25">
      <c r="A12793" s="5" t="s">
        <v>389</v>
      </c>
      <c r="B12793" s="3" t="s">
        <v>228</v>
      </c>
      <c r="C12793" s="3" t="s">
        <v>90</v>
      </c>
      <c r="D12793" s="4">
        <v>146320.17260191072</v>
      </c>
      <c r="E12793" t="str">
        <f t="shared" si="398"/>
        <v>Mar</v>
      </c>
      <c r="F12793" t="str">
        <f t="shared" si="399"/>
        <v>2018</v>
      </c>
    </row>
    <row r="12794" spans="1:6" x14ac:dyDescent="0.25">
      <c r="A12794" s="5" t="s">
        <v>389</v>
      </c>
      <c r="B12794" s="3" t="s">
        <v>228</v>
      </c>
      <c r="C12794" s="3" t="s">
        <v>91</v>
      </c>
      <c r="D12794" s="4">
        <v>149057.08216037488</v>
      </c>
      <c r="E12794" t="str">
        <f t="shared" si="398"/>
        <v>Apr</v>
      </c>
      <c r="F12794" t="str">
        <f t="shared" si="399"/>
        <v>2018</v>
      </c>
    </row>
    <row r="12795" spans="1:6" x14ac:dyDescent="0.25">
      <c r="A12795" s="5" t="s">
        <v>389</v>
      </c>
      <c r="B12795" s="3" t="s">
        <v>228</v>
      </c>
      <c r="C12795" s="3" t="s">
        <v>92</v>
      </c>
      <c r="D12795" s="4">
        <v>152756.99504263932</v>
      </c>
      <c r="E12795" t="str">
        <f t="shared" ref="E12795:E12858" si="400">MID(C12795,1,3)</f>
        <v>May</v>
      </c>
      <c r="F12795" t="str">
        <f t="shared" ref="F12795:F12858" si="401">MID(C12795,5,4)</f>
        <v>2018</v>
      </c>
    </row>
    <row r="12796" spans="1:6" x14ac:dyDescent="0.25">
      <c r="A12796" s="5" t="s">
        <v>389</v>
      </c>
      <c r="B12796" s="3" t="s">
        <v>228</v>
      </c>
      <c r="C12796" s="3" t="s">
        <v>93</v>
      </c>
      <c r="D12796" s="4">
        <v>146469.09441129968</v>
      </c>
      <c r="E12796" t="str">
        <f t="shared" si="400"/>
        <v>Jun</v>
      </c>
      <c r="F12796" t="str">
        <f t="shared" si="401"/>
        <v>2018</v>
      </c>
    </row>
    <row r="12797" spans="1:6" x14ac:dyDescent="0.25">
      <c r="A12797" s="5" t="s">
        <v>389</v>
      </c>
      <c r="B12797" s="3" t="s">
        <v>228</v>
      </c>
      <c r="C12797" s="3" t="s">
        <v>94</v>
      </c>
      <c r="D12797" s="4">
        <v>147187.1803780295</v>
      </c>
      <c r="E12797" t="str">
        <f t="shared" si="400"/>
        <v>Jul</v>
      </c>
      <c r="F12797" t="str">
        <f t="shared" si="401"/>
        <v>2018</v>
      </c>
    </row>
    <row r="12798" spans="1:6" x14ac:dyDescent="0.25">
      <c r="A12798" s="5" t="s">
        <v>389</v>
      </c>
      <c r="B12798" s="3" t="s">
        <v>228</v>
      </c>
      <c r="C12798" s="3" t="s">
        <v>95</v>
      </c>
      <c r="D12798" s="4">
        <v>146428.23018054583</v>
      </c>
      <c r="E12798" t="str">
        <f t="shared" si="400"/>
        <v>Aug</v>
      </c>
      <c r="F12798" t="str">
        <f t="shared" si="401"/>
        <v>2018</v>
      </c>
    </row>
    <row r="12799" spans="1:6" x14ac:dyDescent="0.25">
      <c r="A12799" s="5" t="s">
        <v>389</v>
      </c>
      <c r="B12799" s="3" t="s">
        <v>228</v>
      </c>
      <c r="C12799" s="3" t="s">
        <v>96</v>
      </c>
      <c r="D12799" s="4">
        <v>143316.89496180404</v>
      </c>
      <c r="E12799" t="str">
        <f t="shared" si="400"/>
        <v>Sep</v>
      </c>
      <c r="F12799" t="str">
        <f t="shared" si="401"/>
        <v>2018</v>
      </c>
    </row>
    <row r="12800" spans="1:6" x14ac:dyDescent="0.25">
      <c r="A12800" s="5" t="s">
        <v>389</v>
      </c>
      <c r="B12800" s="3" t="s">
        <v>228</v>
      </c>
      <c r="C12800" s="3" t="s">
        <v>97</v>
      </c>
      <c r="D12800" s="4">
        <v>139916.03865624077</v>
      </c>
      <c r="E12800" t="str">
        <f t="shared" si="400"/>
        <v>Oct</v>
      </c>
      <c r="F12800" t="str">
        <f t="shared" si="401"/>
        <v>2018</v>
      </c>
    </row>
    <row r="12801" spans="1:6" x14ac:dyDescent="0.25">
      <c r="A12801" s="5" t="s">
        <v>389</v>
      </c>
      <c r="B12801" s="3" t="s">
        <v>228</v>
      </c>
      <c r="C12801" s="3" t="s">
        <v>98</v>
      </c>
      <c r="D12801" s="4">
        <v>140398.38911330255</v>
      </c>
      <c r="E12801" t="str">
        <f t="shared" si="400"/>
        <v>Nov</v>
      </c>
      <c r="F12801" t="str">
        <f t="shared" si="401"/>
        <v>2018</v>
      </c>
    </row>
    <row r="12802" spans="1:6" x14ac:dyDescent="0.25">
      <c r="A12802" s="5" t="s">
        <v>389</v>
      </c>
      <c r="B12802" s="3" t="s">
        <v>228</v>
      </c>
      <c r="C12802" s="3" t="s">
        <v>99</v>
      </c>
      <c r="D12802" s="4">
        <v>134638.31232728565</v>
      </c>
      <c r="E12802" t="str">
        <f t="shared" si="400"/>
        <v>Dec</v>
      </c>
      <c r="F12802" t="str">
        <f t="shared" si="401"/>
        <v>2018</v>
      </c>
    </row>
    <row r="12803" spans="1:6" x14ac:dyDescent="0.25">
      <c r="A12803" s="5" t="s">
        <v>389</v>
      </c>
      <c r="B12803" s="3" t="s">
        <v>228</v>
      </c>
      <c r="C12803" s="3" t="s">
        <v>100</v>
      </c>
      <c r="D12803" s="4">
        <v>132776.8906453081</v>
      </c>
      <c r="E12803" t="str">
        <f t="shared" si="400"/>
        <v>Jan</v>
      </c>
      <c r="F12803" t="str">
        <f t="shared" si="401"/>
        <v>2019</v>
      </c>
    </row>
    <row r="12804" spans="1:6" x14ac:dyDescent="0.25">
      <c r="A12804" s="5" t="s">
        <v>389</v>
      </c>
      <c r="B12804" s="3" t="s">
        <v>228</v>
      </c>
      <c r="C12804" s="3" t="s">
        <v>101</v>
      </c>
      <c r="D12804" s="4">
        <v>138081.33683288164</v>
      </c>
      <c r="E12804" t="str">
        <f t="shared" si="400"/>
        <v>Feb</v>
      </c>
      <c r="F12804" t="str">
        <f t="shared" si="401"/>
        <v>2019</v>
      </c>
    </row>
    <row r="12805" spans="1:6" x14ac:dyDescent="0.25">
      <c r="A12805" s="5" t="s">
        <v>389</v>
      </c>
      <c r="B12805" s="3" t="s">
        <v>228</v>
      </c>
      <c r="C12805" s="3" t="s">
        <v>102</v>
      </c>
      <c r="D12805" s="4">
        <v>131471.07235443863</v>
      </c>
      <c r="E12805" t="str">
        <f t="shared" si="400"/>
        <v>Mar</v>
      </c>
      <c r="F12805" t="str">
        <f t="shared" si="401"/>
        <v>2019</v>
      </c>
    </row>
    <row r="12806" spans="1:6" x14ac:dyDescent="0.25">
      <c r="A12806" s="5" t="s">
        <v>389</v>
      </c>
      <c r="B12806" s="3" t="s">
        <v>228</v>
      </c>
      <c r="C12806" s="3" t="s">
        <v>103</v>
      </c>
      <c r="D12806" s="4">
        <v>131892.17084545799</v>
      </c>
      <c r="E12806" t="str">
        <f t="shared" si="400"/>
        <v>Apr</v>
      </c>
      <c r="F12806" t="str">
        <f t="shared" si="401"/>
        <v>2019</v>
      </c>
    </row>
    <row r="12807" spans="1:6" x14ac:dyDescent="0.25">
      <c r="A12807" s="5" t="s">
        <v>389</v>
      </c>
      <c r="B12807" s="3" t="s">
        <v>228</v>
      </c>
      <c r="C12807" s="3" t="s">
        <v>104</v>
      </c>
      <c r="D12807" s="4">
        <v>133499.62661094734</v>
      </c>
      <c r="E12807" t="str">
        <f t="shared" si="400"/>
        <v>May</v>
      </c>
      <c r="F12807" t="str">
        <f t="shared" si="401"/>
        <v>2019</v>
      </c>
    </row>
    <row r="12808" spans="1:6" x14ac:dyDescent="0.25">
      <c r="A12808" s="5" t="s">
        <v>389</v>
      </c>
      <c r="B12808" s="3" t="s">
        <v>228</v>
      </c>
      <c r="C12808" s="3" t="s">
        <v>105</v>
      </c>
      <c r="D12808" s="4">
        <v>130498.91799377602</v>
      </c>
      <c r="E12808" t="str">
        <f t="shared" si="400"/>
        <v>Jun</v>
      </c>
      <c r="F12808" t="str">
        <f t="shared" si="401"/>
        <v>2019</v>
      </c>
    </row>
    <row r="12809" spans="1:6" x14ac:dyDescent="0.25">
      <c r="A12809" s="5" t="s">
        <v>389</v>
      </c>
      <c r="B12809" s="3" t="s">
        <v>228</v>
      </c>
      <c r="C12809" s="3" t="s">
        <v>106</v>
      </c>
      <c r="D12809" s="4">
        <v>132628.8520196678</v>
      </c>
      <c r="E12809" t="str">
        <f t="shared" si="400"/>
        <v>Jul</v>
      </c>
      <c r="F12809" t="str">
        <f t="shared" si="401"/>
        <v>2019</v>
      </c>
    </row>
    <row r="12810" spans="1:6" x14ac:dyDescent="0.25">
      <c r="A12810" s="5" t="s">
        <v>389</v>
      </c>
      <c r="B12810" s="3" t="s">
        <v>228</v>
      </c>
      <c r="C12810" s="3" t="s">
        <v>107</v>
      </c>
      <c r="D12810" s="4">
        <v>129337.9694118648</v>
      </c>
      <c r="E12810" t="str">
        <f t="shared" si="400"/>
        <v>Aug</v>
      </c>
      <c r="F12810" t="str">
        <f t="shared" si="401"/>
        <v>2019</v>
      </c>
    </row>
    <row r="12811" spans="1:6" x14ac:dyDescent="0.25">
      <c r="A12811" s="5" t="s">
        <v>389</v>
      </c>
      <c r="B12811" s="3" t="s">
        <v>228</v>
      </c>
      <c r="C12811" s="3" t="s">
        <v>108</v>
      </c>
      <c r="D12811" s="4">
        <v>126318.14740527037</v>
      </c>
      <c r="E12811" t="str">
        <f t="shared" si="400"/>
        <v>Sep</v>
      </c>
      <c r="F12811" t="str">
        <f t="shared" si="401"/>
        <v>2019</v>
      </c>
    </row>
    <row r="12812" spans="1:6" x14ac:dyDescent="0.25">
      <c r="A12812" s="5" t="s">
        <v>389</v>
      </c>
      <c r="B12812" s="3" t="s">
        <v>228</v>
      </c>
      <c r="C12812" s="3" t="s">
        <v>109</v>
      </c>
      <c r="D12812" s="4">
        <v>125199.57003138271</v>
      </c>
      <c r="E12812" t="str">
        <f t="shared" si="400"/>
        <v>Oct</v>
      </c>
      <c r="F12812" t="str">
        <f t="shared" si="401"/>
        <v>2019</v>
      </c>
    </row>
    <row r="12813" spans="1:6" x14ac:dyDescent="0.25">
      <c r="A12813" s="5" t="s">
        <v>389</v>
      </c>
      <c r="B12813" s="3" t="s">
        <v>228</v>
      </c>
      <c r="C12813" s="3" t="s">
        <v>110</v>
      </c>
      <c r="D12813" s="4">
        <v>127650.12245566536</v>
      </c>
      <c r="E12813" t="str">
        <f t="shared" si="400"/>
        <v>Nov</v>
      </c>
      <c r="F12813" t="str">
        <f t="shared" si="401"/>
        <v>2019</v>
      </c>
    </row>
    <row r="12814" spans="1:6" x14ac:dyDescent="0.25">
      <c r="A12814" s="5" t="s">
        <v>389</v>
      </c>
      <c r="B12814" s="3" t="s">
        <v>228</v>
      </c>
      <c r="C12814" s="3" t="s">
        <v>111</v>
      </c>
      <c r="D12814" s="4">
        <v>122267.4458699198</v>
      </c>
      <c r="E12814" t="str">
        <f t="shared" si="400"/>
        <v>Dec</v>
      </c>
      <c r="F12814" t="str">
        <f t="shared" si="401"/>
        <v>2019</v>
      </c>
    </row>
    <row r="12815" spans="1:6" x14ac:dyDescent="0.25">
      <c r="A12815" s="5" t="s">
        <v>389</v>
      </c>
      <c r="B12815" s="3" t="s">
        <v>228</v>
      </c>
      <c r="C12815" s="3" t="s">
        <v>112</v>
      </c>
      <c r="D12815" s="4">
        <v>118356.26169877502</v>
      </c>
      <c r="E12815" t="str">
        <f t="shared" si="400"/>
        <v>Jan</v>
      </c>
      <c r="F12815" t="str">
        <f t="shared" si="401"/>
        <v>2020</v>
      </c>
    </row>
    <row r="12816" spans="1:6" x14ac:dyDescent="0.25">
      <c r="A12816" s="5" t="s">
        <v>389</v>
      </c>
      <c r="B12816" s="3" t="s">
        <v>228</v>
      </c>
      <c r="C12816" s="3" t="s">
        <v>113</v>
      </c>
      <c r="D12816" s="4">
        <v>121827.86401263233</v>
      </c>
      <c r="E12816" t="str">
        <f t="shared" si="400"/>
        <v>Feb</v>
      </c>
      <c r="F12816" t="str">
        <f t="shared" si="401"/>
        <v>2020</v>
      </c>
    </row>
    <row r="12817" spans="1:6" x14ac:dyDescent="0.25">
      <c r="A12817" s="5" t="s">
        <v>389</v>
      </c>
      <c r="B12817" s="3" t="s">
        <v>228</v>
      </c>
      <c r="C12817" s="3" t="s">
        <v>114</v>
      </c>
      <c r="D12817" s="4">
        <v>119223.65323547117</v>
      </c>
      <c r="E12817" t="str">
        <f t="shared" si="400"/>
        <v>Mar</v>
      </c>
      <c r="F12817" t="str">
        <f t="shared" si="401"/>
        <v>2020</v>
      </c>
    </row>
    <row r="12818" spans="1:6" x14ac:dyDescent="0.25">
      <c r="A12818" s="5" t="s">
        <v>389</v>
      </c>
      <c r="B12818" s="3" t="s">
        <v>228</v>
      </c>
      <c r="C12818" s="3" t="s">
        <v>115</v>
      </c>
      <c r="D12818" s="4">
        <v>121995.29900705011</v>
      </c>
      <c r="E12818" t="str">
        <f t="shared" si="400"/>
        <v>Apr</v>
      </c>
      <c r="F12818" t="str">
        <f t="shared" si="401"/>
        <v>2020</v>
      </c>
    </row>
    <row r="12819" spans="1:6" x14ac:dyDescent="0.25">
      <c r="A12819" s="5" t="s">
        <v>389</v>
      </c>
      <c r="B12819" s="3" t="s">
        <v>228</v>
      </c>
      <c r="C12819" s="3" t="s">
        <v>116</v>
      </c>
      <c r="D12819" s="4">
        <v>117312.28322956162</v>
      </c>
      <c r="E12819" t="str">
        <f t="shared" si="400"/>
        <v>May</v>
      </c>
      <c r="F12819" t="str">
        <f t="shared" si="401"/>
        <v>2020</v>
      </c>
    </row>
    <row r="12820" spans="1:6" x14ac:dyDescent="0.25">
      <c r="A12820" s="5" t="s">
        <v>389</v>
      </c>
      <c r="B12820" s="3" t="s">
        <v>228</v>
      </c>
      <c r="C12820" s="3" t="s">
        <v>117</v>
      </c>
      <c r="D12820" s="4">
        <v>111681.49221999261</v>
      </c>
      <c r="E12820" t="str">
        <f t="shared" si="400"/>
        <v>Jun</v>
      </c>
      <c r="F12820" t="str">
        <f t="shared" si="401"/>
        <v>2020</v>
      </c>
    </row>
    <row r="12821" spans="1:6" x14ac:dyDescent="0.25">
      <c r="A12821" s="5" t="s">
        <v>389</v>
      </c>
      <c r="B12821" s="3" t="s">
        <v>228</v>
      </c>
      <c r="C12821" s="3" t="s">
        <v>118</v>
      </c>
      <c r="D12821" s="4">
        <v>113685.40673220195</v>
      </c>
      <c r="E12821" t="str">
        <f t="shared" si="400"/>
        <v>Jul</v>
      </c>
      <c r="F12821" t="str">
        <f t="shared" si="401"/>
        <v>2020</v>
      </c>
    </row>
    <row r="12822" spans="1:6" x14ac:dyDescent="0.25">
      <c r="A12822" s="5" t="s">
        <v>389</v>
      </c>
      <c r="B12822" s="3" t="s">
        <v>228</v>
      </c>
      <c r="C12822" s="3" t="s">
        <v>119</v>
      </c>
      <c r="D12822" s="4">
        <v>110709.58403841732</v>
      </c>
      <c r="E12822" t="str">
        <f t="shared" si="400"/>
        <v>Aug</v>
      </c>
      <c r="F12822" t="str">
        <f t="shared" si="401"/>
        <v>2020</v>
      </c>
    </row>
    <row r="12823" spans="1:6" x14ac:dyDescent="0.25">
      <c r="A12823" s="5" t="s">
        <v>389</v>
      </c>
      <c r="B12823" s="3" t="s">
        <v>228</v>
      </c>
      <c r="C12823" s="3" t="s">
        <v>120</v>
      </c>
      <c r="D12823" s="4">
        <v>109715.10656546954</v>
      </c>
      <c r="E12823" t="str">
        <f t="shared" si="400"/>
        <v>Sep</v>
      </c>
      <c r="F12823" t="str">
        <f t="shared" si="401"/>
        <v>2020</v>
      </c>
    </row>
    <row r="12824" spans="1:6" x14ac:dyDescent="0.25">
      <c r="A12824" s="5" t="s">
        <v>389</v>
      </c>
      <c r="B12824" s="3" t="s">
        <v>228</v>
      </c>
      <c r="C12824" s="3" t="s">
        <v>121</v>
      </c>
      <c r="D12824" s="4">
        <v>109137.14726438755</v>
      </c>
      <c r="E12824" t="str">
        <f t="shared" si="400"/>
        <v>Oct</v>
      </c>
      <c r="F12824" t="str">
        <f t="shared" si="401"/>
        <v>2020</v>
      </c>
    </row>
    <row r="12825" spans="1:6" x14ac:dyDescent="0.25">
      <c r="A12825" s="5" t="s">
        <v>389</v>
      </c>
      <c r="B12825" s="3" t="s">
        <v>228</v>
      </c>
      <c r="C12825" s="3" t="s">
        <v>122</v>
      </c>
      <c r="D12825" s="4">
        <v>111877.58899865182</v>
      </c>
      <c r="E12825" t="str">
        <f t="shared" si="400"/>
        <v>Nov</v>
      </c>
      <c r="F12825" t="str">
        <f t="shared" si="401"/>
        <v>2020</v>
      </c>
    </row>
    <row r="12826" spans="1:6" x14ac:dyDescent="0.25">
      <c r="A12826" s="5" t="s">
        <v>389</v>
      </c>
      <c r="B12826" s="3" t="s">
        <v>228</v>
      </c>
      <c r="C12826" s="3" t="s">
        <v>123</v>
      </c>
      <c r="D12826" s="4">
        <v>110878.46599629747</v>
      </c>
      <c r="E12826" t="str">
        <f t="shared" si="400"/>
        <v>Dec</v>
      </c>
      <c r="F12826" t="str">
        <f t="shared" si="401"/>
        <v>2020</v>
      </c>
    </row>
    <row r="12827" spans="1:6" x14ac:dyDescent="0.25">
      <c r="A12827" s="5" t="s">
        <v>389</v>
      </c>
      <c r="B12827" s="3" t="s">
        <v>228</v>
      </c>
      <c r="C12827" s="3" t="s">
        <v>124</v>
      </c>
      <c r="D12827" s="4">
        <v>114761.05795170869</v>
      </c>
      <c r="E12827" t="str">
        <f t="shared" si="400"/>
        <v>Jan</v>
      </c>
      <c r="F12827" t="str">
        <f t="shared" si="401"/>
        <v>2021</v>
      </c>
    </row>
    <row r="12828" spans="1:6" x14ac:dyDescent="0.25">
      <c r="A12828" s="5" t="s">
        <v>389</v>
      </c>
      <c r="B12828" s="3" t="s">
        <v>228</v>
      </c>
      <c r="C12828" s="3" t="s">
        <v>125</v>
      </c>
      <c r="D12828" s="4">
        <v>112229.79025004779</v>
      </c>
      <c r="E12828" t="str">
        <f t="shared" si="400"/>
        <v>Feb</v>
      </c>
      <c r="F12828" t="str">
        <f t="shared" si="401"/>
        <v>2021</v>
      </c>
    </row>
    <row r="12829" spans="1:6" x14ac:dyDescent="0.25">
      <c r="A12829" s="5" t="s">
        <v>389</v>
      </c>
      <c r="B12829" s="3" t="s">
        <v>228</v>
      </c>
      <c r="C12829" s="3" t="s">
        <v>126</v>
      </c>
      <c r="D12829" s="4">
        <v>111631.00129797471</v>
      </c>
      <c r="E12829" t="str">
        <f t="shared" si="400"/>
        <v>Mar</v>
      </c>
      <c r="F12829" t="str">
        <f t="shared" si="401"/>
        <v>2021</v>
      </c>
    </row>
    <row r="12830" spans="1:6" x14ac:dyDescent="0.25">
      <c r="A12830" s="5" t="s">
        <v>389</v>
      </c>
      <c r="B12830" s="3" t="s">
        <v>228</v>
      </c>
      <c r="C12830" s="3" t="s">
        <v>127</v>
      </c>
      <c r="D12830" s="4">
        <v>101456.26278486771</v>
      </c>
      <c r="E12830" t="str">
        <f t="shared" si="400"/>
        <v>Apr</v>
      </c>
      <c r="F12830" t="str">
        <f t="shared" si="401"/>
        <v>2021</v>
      </c>
    </row>
    <row r="12831" spans="1:6" x14ac:dyDescent="0.25">
      <c r="A12831" s="5" t="s">
        <v>389</v>
      </c>
      <c r="B12831" s="3" t="s">
        <v>228</v>
      </c>
      <c r="C12831" s="3" t="s">
        <v>128</v>
      </c>
      <c r="D12831" s="4">
        <v>100109.01887895557</v>
      </c>
      <c r="E12831" t="str">
        <f t="shared" si="400"/>
        <v>May</v>
      </c>
      <c r="F12831" t="str">
        <f t="shared" si="401"/>
        <v>2021</v>
      </c>
    </row>
    <row r="12832" spans="1:6" x14ac:dyDescent="0.25">
      <c r="A12832" s="5" t="s">
        <v>389</v>
      </c>
      <c r="B12832" s="3" t="s">
        <v>228</v>
      </c>
      <c r="C12832" s="3" t="s">
        <v>129</v>
      </c>
      <c r="D12832" s="4">
        <v>98802.444641325594</v>
      </c>
      <c r="E12832" t="str">
        <f t="shared" si="400"/>
        <v>Jun</v>
      </c>
      <c r="F12832" t="str">
        <f t="shared" si="401"/>
        <v>2021</v>
      </c>
    </row>
    <row r="12833" spans="1:6" x14ac:dyDescent="0.25">
      <c r="A12833" s="5" t="s">
        <v>389</v>
      </c>
      <c r="B12833" s="3" t="s">
        <v>228</v>
      </c>
      <c r="C12833" s="3" t="s">
        <v>130</v>
      </c>
      <c r="D12833" s="4">
        <v>98274.38296208746</v>
      </c>
      <c r="E12833" t="str">
        <f t="shared" si="400"/>
        <v>Jul</v>
      </c>
      <c r="F12833" t="str">
        <f t="shared" si="401"/>
        <v>2021</v>
      </c>
    </row>
    <row r="12834" spans="1:6" x14ac:dyDescent="0.25">
      <c r="A12834" s="5" t="s">
        <v>389</v>
      </c>
      <c r="B12834" s="3" t="s">
        <v>228</v>
      </c>
      <c r="C12834" s="3" t="s">
        <v>131</v>
      </c>
      <c r="D12834" s="4">
        <v>97357.107356054723</v>
      </c>
      <c r="E12834" t="str">
        <f t="shared" si="400"/>
        <v>Aug</v>
      </c>
      <c r="F12834" t="str">
        <f t="shared" si="401"/>
        <v>2021</v>
      </c>
    </row>
    <row r="12835" spans="1:6" x14ac:dyDescent="0.25">
      <c r="A12835" s="5" t="s">
        <v>389</v>
      </c>
      <c r="B12835" s="3" t="s">
        <v>228</v>
      </c>
      <c r="C12835" s="3" t="s">
        <v>132</v>
      </c>
      <c r="D12835" s="4">
        <v>96716.385591498314</v>
      </c>
      <c r="E12835" t="str">
        <f t="shared" si="400"/>
        <v>Sep</v>
      </c>
      <c r="F12835" t="str">
        <f t="shared" si="401"/>
        <v>2021</v>
      </c>
    </row>
    <row r="12836" spans="1:6" x14ac:dyDescent="0.25">
      <c r="A12836" s="5" t="s">
        <v>389</v>
      </c>
      <c r="B12836" s="3" t="s">
        <v>228</v>
      </c>
      <c r="C12836" s="3" t="s">
        <v>133</v>
      </c>
      <c r="D12836" s="4">
        <v>96055.855430712501</v>
      </c>
      <c r="E12836" t="str">
        <f t="shared" si="400"/>
        <v>Oct</v>
      </c>
      <c r="F12836" t="str">
        <f t="shared" si="401"/>
        <v>2021</v>
      </c>
    </row>
    <row r="12837" spans="1:6" x14ac:dyDescent="0.25">
      <c r="A12837" s="5" t="s">
        <v>389</v>
      </c>
      <c r="B12837" s="3" t="s">
        <v>228</v>
      </c>
      <c r="C12837" s="3" t="s">
        <v>134</v>
      </c>
      <c r="D12837" s="4">
        <v>95442.695632581002</v>
      </c>
      <c r="E12837" t="str">
        <f t="shared" si="400"/>
        <v>Nov</v>
      </c>
      <c r="F12837" t="str">
        <f t="shared" si="401"/>
        <v>2021</v>
      </c>
    </row>
    <row r="12838" spans="1:6" x14ac:dyDescent="0.25">
      <c r="A12838" s="5" t="s">
        <v>389</v>
      </c>
      <c r="B12838" s="3" t="s">
        <v>228</v>
      </c>
      <c r="C12838" s="3" t="s">
        <v>135</v>
      </c>
      <c r="D12838" s="4">
        <v>95611.427365723663</v>
      </c>
      <c r="E12838" t="str">
        <f t="shared" si="400"/>
        <v>Dec</v>
      </c>
      <c r="F12838" t="str">
        <f t="shared" si="401"/>
        <v>2021</v>
      </c>
    </row>
    <row r="12839" spans="1:6" x14ac:dyDescent="0.25">
      <c r="A12839" s="5" t="s">
        <v>389</v>
      </c>
      <c r="B12839" s="3" t="s">
        <v>228</v>
      </c>
      <c r="C12839" s="3" t="s">
        <v>136</v>
      </c>
      <c r="D12839" s="4">
        <v>94300.327847657274</v>
      </c>
      <c r="E12839" t="str">
        <f t="shared" si="400"/>
        <v>Jan</v>
      </c>
      <c r="F12839" t="str">
        <f t="shared" si="401"/>
        <v>2022</v>
      </c>
    </row>
    <row r="12840" spans="1:6" x14ac:dyDescent="0.25">
      <c r="A12840" s="5" t="s">
        <v>389</v>
      </c>
      <c r="B12840" s="3" t="s">
        <v>228</v>
      </c>
      <c r="C12840" s="3" t="s">
        <v>137</v>
      </c>
      <c r="D12840" s="4">
        <v>93762.677731150136</v>
      </c>
      <c r="E12840" t="str">
        <f t="shared" si="400"/>
        <v>Feb</v>
      </c>
      <c r="F12840" t="str">
        <f t="shared" si="401"/>
        <v>2022</v>
      </c>
    </row>
    <row r="12841" spans="1:6" x14ac:dyDescent="0.25">
      <c r="A12841" s="5" t="s">
        <v>389</v>
      </c>
      <c r="B12841" s="3" t="s">
        <v>228</v>
      </c>
      <c r="C12841" s="3" t="s">
        <v>138</v>
      </c>
      <c r="D12841" s="4">
        <v>93233.798059744324</v>
      </c>
      <c r="E12841" t="str">
        <f t="shared" si="400"/>
        <v>Mar</v>
      </c>
      <c r="F12841" t="str">
        <f t="shared" si="401"/>
        <v>2022</v>
      </c>
    </row>
    <row r="12842" spans="1:6" x14ac:dyDescent="0.25">
      <c r="A12842" s="5" t="s">
        <v>389</v>
      </c>
      <c r="B12842" s="3" t="s">
        <v>228</v>
      </c>
      <c r="C12842" s="3" t="s">
        <v>139</v>
      </c>
      <c r="D12842" s="4">
        <v>93433.492370181688</v>
      </c>
      <c r="E12842" t="str">
        <f t="shared" si="400"/>
        <v>Apr</v>
      </c>
      <c r="F12842" t="str">
        <f t="shared" si="401"/>
        <v>2022</v>
      </c>
    </row>
    <row r="12843" spans="1:6" x14ac:dyDescent="0.25">
      <c r="A12843" s="5" t="s">
        <v>389</v>
      </c>
      <c r="B12843" s="3" t="s">
        <v>228</v>
      </c>
      <c r="C12843" s="3" t="s">
        <v>140</v>
      </c>
      <c r="D12843" s="4">
        <v>92269.445715574198</v>
      </c>
      <c r="E12843" t="str">
        <f t="shared" si="400"/>
        <v>May</v>
      </c>
      <c r="F12843" t="str">
        <f t="shared" si="401"/>
        <v>2022</v>
      </c>
    </row>
    <row r="12844" spans="1:6" x14ac:dyDescent="0.25">
      <c r="A12844" s="5" t="s">
        <v>389</v>
      </c>
      <c r="B12844" s="3" t="s">
        <v>228</v>
      </c>
      <c r="C12844" s="3" t="s">
        <v>141</v>
      </c>
      <c r="D12844" s="4">
        <v>59130.268854487738</v>
      </c>
      <c r="E12844" t="str">
        <f t="shared" si="400"/>
        <v>Jun</v>
      </c>
      <c r="F12844" t="str">
        <f t="shared" si="401"/>
        <v>2022</v>
      </c>
    </row>
    <row r="12845" spans="1:6" x14ac:dyDescent="0.25">
      <c r="A12845" s="5" t="s">
        <v>389</v>
      </c>
      <c r="B12845" s="3" t="s">
        <v>228</v>
      </c>
      <c r="C12845" s="3" t="s">
        <v>142</v>
      </c>
      <c r="D12845" s="4">
        <v>59406.716500196402</v>
      </c>
      <c r="E12845" t="str">
        <f t="shared" si="400"/>
        <v>Jul</v>
      </c>
      <c r="F12845" t="str">
        <f t="shared" si="401"/>
        <v>2022</v>
      </c>
    </row>
    <row r="12846" spans="1:6" x14ac:dyDescent="0.25">
      <c r="A12846" s="5" t="s">
        <v>389</v>
      </c>
      <c r="B12846" s="3" t="s">
        <v>228</v>
      </c>
      <c r="C12846" s="3" t="s">
        <v>143</v>
      </c>
      <c r="D12846" s="4">
        <v>58388.79888572573</v>
      </c>
      <c r="E12846" t="str">
        <f t="shared" si="400"/>
        <v>Aug</v>
      </c>
      <c r="F12846" t="str">
        <f t="shared" si="401"/>
        <v>2022</v>
      </c>
    </row>
    <row r="12847" spans="1:6" x14ac:dyDescent="0.25">
      <c r="A12847" s="5" t="s">
        <v>389</v>
      </c>
      <c r="B12847" s="3" t="s">
        <v>228</v>
      </c>
      <c r="C12847" s="3" t="s">
        <v>144</v>
      </c>
      <c r="D12847" s="4">
        <v>41471.197433006557</v>
      </c>
      <c r="E12847" t="str">
        <f t="shared" si="400"/>
        <v>Sep</v>
      </c>
      <c r="F12847" t="str">
        <f t="shared" si="401"/>
        <v>2022</v>
      </c>
    </row>
    <row r="12848" spans="1:6" x14ac:dyDescent="0.25">
      <c r="A12848" s="5" t="s">
        <v>389</v>
      </c>
      <c r="B12848" s="3" t="s">
        <v>228</v>
      </c>
      <c r="C12848" s="3" t="s">
        <v>145</v>
      </c>
      <c r="D12848" s="4">
        <v>41279.598703824842</v>
      </c>
      <c r="E12848" t="str">
        <f t="shared" si="400"/>
        <v>Oct</v>
      </c>
      <c r="F12848" t="str">
        <f t="shared" si="401"/>
        <v>2022</v>
      </c>
    </row>
    <row r="12849" spans="1:6" x14ac:dyDescent="0.25">
      <c r="A12849" s="5" t="s">
        <v>389</v>
      </c>
      <c r="B12849" s="3" t="s">
        <v>228</v>
      </c>
      <c r="C12849" s="3" t="s">
        <v>146</v>
      </c>
      <c r="D12849" s="4">
        <v>41094.291008929824</v>
      </c>
      <c r="E12849" t="str">
        <f t="shared" si="400"/>
        <v>Nov</v>
      </c>
      <c r="F12849" t="str">
        <f t="shared" si="401"/>
        <v>2022</v>
      </c>
    </row>
    <row r="12850" spans="1:6" x14ac:dyDescent="0.25">
      <c r="A12850" s="5" t="s">
        <v>389</v>
      </c>
      <c r="B12850" s="3" t="s">
        <v>228</v>
      </c>
      <c r="C12850" s="3" t="s">
        <v>147</v>
      </c>
      <c r="D12850" s="4">
        <v>40915.21902261916</v>
      </c>
      <c r="E12850" t="str">
        <f t="shared" si="400"/>
        <v>Dec</v>
      </c>
      <c r="F12850" t="str">
        <f t="shared" si="401"/>
        <v>2022</v>
      </c>
    </row>
    <row r="12851" spans="1:6" x14ac:dyDescent="0.25">
      <c r="A12851" s="5" t="s">
        <v>389</v>
      </c>
      <c r="B12851" s="3" t="s">
        <v>228</v>
      </c>
      <c r="C12851" s="3" t="s">
        <v>148</v>
      </c>
      <c r="D12851" s="4">
        <v>40742.343325337039</v>
      </c>
      <c r="E12851" t="str">
        <f t="shared" si="400"/>
        <v>Jan</v>
      </c>
      <c r="F12851" t="str">
        <f t="shared" si="401"/>
        <v>2023</v>
      </c>
    </row>
    <row r="12852" spans="1:6" x14ac:dyDescent="0.25">
      <c r="A12852" s="5" t="s">
        <v>389</v>
      </c>
      <c r="B12852" s="3" t="s">
        <v>228</v>
      </c>
      <c r="C12852" s="3" t="s">
        <v>149</v>
      </c>
      <c r="D12852" s="4">
        <v>40576.588662966155</v>
      </c>
      <c r="E12852" t="str">
        <f t="shared" si="400"/>
        <v>Feb</v>
      </c>
      <c r="F12852" t="str">
        <f t="shared" si="401"/>
        <v>2023</v>
      </c>
    </row>
    <row r="12853" spans="1:6" x14ac:dyDescent="0.25">
      <c r="A12853" s="5" t="s">
        <v>389</v>
      </c>
      <c r="B12853" s="3" t="s">
        <v>228</v>
      </c>
      <c r="C12853" s="3" t="s">
        <v>150</v>
      </c>
      <c r="D12853" s="4">
        <v>40414.989400079256</v>
      </c>
      <c r="E12853" t="str">
        <f t="shared" si="400"/>
        <v>Mar</v>
      </c>
      <c r="F12853" t="str">
        <f t="shared" si="401"/>
        <v>2023</v>
      </c>
    </row>
    <row r="12854" spans="1:6" x14ac:dyDescent="0.25">
      <c r="A12854" s="5" t="s">
        <v>389</v>
      </c>
      <c r="B12854" s="3" t="s">
        <v>228</v>
      </c>
      <c r="C12854" s="3" t="s">
        <v>151</v>
      </c>
      <c r="D12854" s="4">
        <v>40260.405143604148</v>
      </c>
      <c r="E12854" t="str">
        <f t="shared" si="400"/>
        <v>Apr</v>
      </c>
      <c r="F12854" t="str">
        <f t="shared" si="401"/>
        <v>2023</v>
      </c>
    </row>
    <row r="12855" spans="1:6" x14ac:dyDescent="0.25">
      <c r="A12855" s="5" t="s">
        <v>389</v>
      </c>
      <c r="B12855" s="3" t="s">
        <v>228</v>
      </c>
      <c r="C12855" s="3" t="s">
        <v>152</v>
      </c>
      <c r="D12855" s="4">
        <v>40111.834408546471</v>
      </c>
      <c r="E12855" t="str">
        <f t="shared" si="400"/>
        <v>May</v>
      </c>
      <c r="F12855" t="str">
        <f t="shared" si="401"/>
        <v>2023</v>
      </c>
    </row>
    <row r="12856" spans="1:6" x14ac:dyDescent="0.25">
      <c r="A12856" s="5" t="s">
        <v>389</v>
      </c>
      <c r="B12856" s="3" t="s">
        <v>228</v>
      </c>
      <c r="C12856" s="3" t="s">
        <v>153</v>
      </c>
      <c r="D12856" s="4">
        <v>39969.231922277169</v>
      </c>
      <c r="E12856" t="str">
        <f t="shared" si="400"/>
        <v>Jun</v>
      </c>
      <c r="F12856" t="str">
        <f t="shared" si="401"/>
        <v>2023</v>
      </c>
    </row>
    <row r="12857" spans="1:6" x14ac:dyDescent="0.25">
      <c r="A12857" s="5" t="s">
        <v>389</v>
      </c>
      <c r="B12857" s="3" t="s">
        <v>228</v>
      </c>
      <c r="C12857" s="3" t="s">
        <v>154</v>
      </c>
      <c r="D12857" s="4">
        <v>39832.564372503293</v>
      </c>
      <c r="E12857" t="str">
        <f t="shared" si="400"/>
        <v>Jul</v>
      </c>
      <c r="F12857" t="str">
        <f t="shared" si="401"/>
        <v>2023</v>
      </c>
    </row>
    <row r="12858" spans="1:6" x14ac:dyDescent="0.25">
      <c r="A12858" s="5" t="s">
        <v>389</v>
      </c>
      <c r="B12858" s="3" t="s">
        <v>228</v>
      </c>
      <c r="C12858" s="3" t="s">
        <v>155</v>
      </c>
      <c r="D12858" s="4">
        <v>39701.785540785473</v>
      </c>
      <c r="E12858" t="str">
        <f t="shared" si="400"/>
        <v>Aug</v>
      </c>
      <c r="F12858" t="str">
        <f t="shared" si="401"/>
        <v>2023</v>
      </c>
    </row>
    <row r="12859" spans="1:6" x14ac:dyDescent="0.25">
      <c r="A12859" s="5" t="s">
        <v>389</v>
      </c>
      <c r="B12859" s="3" t="s">
        <v>228</v>
      </c>
      <c r="C12859" s="3" t="s">
        <v>156</v>
      </c>
      <c r="D12859" s="4">
        <v>39576.866722093684</v>
      </c>
      <c r="E12859" t="str">
        <f t="shared" ref="E12859:E12922" si="402">MID(C12859,1,3)</f>
        <v>Sep</v>
      </c>
      <c r="F12859" t="str">
        <f t="shared" ref="F12859:F12922" si="403">MID(C12859,5,4)</f>
        <v>2023</v>
      </c>
    </row>
    <row r="12860" spans="1:6" x14ac:dyDescent="0.25">
      <c r="A12860" s="5" t="s">
        <v>389</v>
      </c>
      <c r="B12860" s="3" t="s">
        <v>228</v>
      </c>
      <c r="C12860" s="3" t="s">
        <v>157</v>
      </c>
      <c r="D12860" s="4">
        <v>39457.767828156582</v>
      </c>
      <c r="E12860" t="str">
        <f t="shared" si="402"/>
        <v>Oct</v>
      </c>
      <c r="F12860" t="str">
        <f t="shared" si="403"/>
        <v>2023</v>
      </c>
    </row>
    <row r="12861" spans="1:6" x14ac:dyDescent="0.25">
      <c r="A12861" s="5" t="s">
        <v>389</v>
      </c>
      <c r="B12861" s="3" t="s">
        <v>228</v>
      </c>
      <c r="C12861" s="3" t="s">
        <v>158</v>
      </c>
      <c r="D12861" s="4">
        <v>39344.461853944158</v>
      </c>
      <c r="E12861" t="str">
        <f t="shared" si="402"/>
        <v>Nov</v>
      </c>
      <c r="F12861" t="str">
        <f t="shared" si="403"/>
        <v>2023</v>
      </c>
    </row>
    <row r="12862" spans="1:6" x14ac:dyDescent="0.25">
      <c r="A12862" s="5" t="s">
        <v>389</v>
      </c>
      <c r="B12862" s="3" t="s">
        <v>228</v>
      </c>
      <c r="C12862" s="3" t="s">
        <v>159</v>
      </c>
      <c r="D12862" s="4">
        <v>39236.908149732517</v>
      </c>
      <c r="E12862" t="str">
        <f t="shared" si="402"/>
        <v>Dec</v>
      </c>
      <c r="F12862" t="str">
        <f t="shared" si="403"/>
        <v>2023</v>
      </c>
    </row>
    <row r="12863" spans="1:6" x14ac:dyDescent="0.25">
      <c r="A12863" s="5" t="s">
        <v>389</v>
      </c>
      <c r="B12863" s="3" t="s">
        <v>228</v>
      </c>
      <c r="C12863" s="3" t="s">
        <v>160</v>
      </c>
      <c r="D12863" s="4">
        <v>39135.08273339679</v>
      </c>
      <c r="E12863" t="str">
        <f t="shared" si="402"/>
        <v>Jan</v>
      </c>
      <c r="F12863" t="str">
        <f t="shared" si="403"/>
        <v>2024</v>
      </c>
    </row>
    <row r="12864" spans="1:6" x14ac:dyDescent="0.25">
      <c r="A12864" s="5" t="s">
        <v>389</v>
      </c>
      <c r="B12864" s="3" t="s">
        <v>228</v>
      </c>
      <c r="C12864" s="3" t="s">
        <v>161</v>
      </c>
      <c r="D12864" s="4">
        <v>39039.04922952284</v>
      </c>
      <c r="E12864" t="str">
        <f t="shared" si="402"/>
        <v>Feb</v>
      </c>
      <c r="F12864" t="str">
        <f t="shared" si="403"/>
        <v>2024</v>
      </c>
    </row>
    <row r="12865" spans="1:6" x14ac:dyDescent="0.25">
      <c r="A12865" s="5" t="s">
        <v>389</v>
      </c>
      <c r="B12865" s="3" t="s">
        <v>228</v>
      </c>
      <c r="C12865" s="3" t="s">
        <v>162</v>
      </c>
      <c r="D12865" s="4">
        <v>38948.488177750405</v>
      </c>
      <c r="E12865" t="str">
        <f t="shared" si="402"/>
        <v>Mar</v>
      </c>
      <c r="F12865" t="str">
        <f t="shared" si="403"/>
        <v>2024</v>
      </c>
    </row>
    <row r="12866" spans="1:6" x14ac:dyDescent="0.25">
      <c r="A12866" s="5" t="s">
        <v>389</v>
      </c>
      <c r="B12866" s="3" t="s">
        <v>228</v>
      </c>
      <c r="C12866" s="3" t="s">
        <v>163</v>
      </c>
      <c r="D12866" s="4">
        <v>38863.664959664209</v>
      </c>
      <c r="E12866" t="str">
        <f t="shared" si="402"/>
        <v>Apr</v>
      </c>
      <c r="F12866" t="str">
        <f t="shared" si="403"/>
        <v>2024</v>
      </c>
    </row>
    <row r="12867" spans="1:6" x14ac:dyDescent="0.25">
      <c r="A12867" s="5" t="s">
        <v>389</v>
      </c>
      <c r="B12867" s="3" t="s">
        <v>228</v>
      </c>
      <c r="C12867" s="3" t="s">
        <v>164</v>
      </c>
      <c r="D12867" s="4">
        <v>38784.455403187378</v>
      </c>
      <c r="E12867" t="str">
        <f t="shared" si="402"/>
        <v>May</v>
      </c>
      <c r="F12867" t="str">
        <f t="shared" si="403"/>
        <v>2024</v>
      </c>
    </row>
    <row r="12868" spans="1:6" x14ac:dyDescent="0.25">
      <c r="A12868" s="5" t="s">
        <v>389</v>
      </c>
      <c r="B12868" s="3" t="s">
        <v>228</v>
      </c>
      <c r="C12868" s="3" t="s">
        <v>165</v>
      </c>
      <c r="D12868" s="4">
        <v>38710.831534574398</v>
      </c>
      <c r="E12868" t="str">
        <f t="shared" si="402"/>
        <v>Jun</v>
      </c>
      <c r="F12868" t="str">
        <f t="shared" si="403"/>
        <v>2024</v>
      </c>
    </row>
    <row r="12869" spans="1:6" x14ac:dyDescent="0.25">
      <c r="A12869" s="5" t="s">
        <v>389</v>
      </c>
      <c r="B12869" s="3" t="s">
        <v>228</v>
      </c>
      <c r="C12869" s="3" t="s">
        <v>166</v>
      </c>
      <c r="D12869" s="4">
        <v>38642.773594605576</v>
      </c>
      <c r="E12869" t="str">
        <f t="shared" si="402"/>
        <v>Jul</v>
      </c>
      <c r="F12869" t="str">
        <f t="shared" si="403"/>
        <v>2024</v>
      </c>
    </row>
    <row r="12870" spans="1:6" x14ac:dyDescent="0.25">
      <c r="A12870" s="5" t="s">
        <v>389</v>
      </c>
      <c r="B12870" s="3" t="s">
        <v>228</v>
      </c>
      <c r="C12870" s="3" t="s">
        <v>167</v>
      </c>
      <c r="D12870" s="4">
        <v>38580.262385513808</v>
      </c>
      <c r="E12870" t="str">
        <f t="shared" si="402"/>
        <v>Aug</v>
      </c>
      <c r="F12870" t="str">
        <f t="shared" si="403"/>
        <v>2024</v>
      </c>
    </row>
    <row r="12871" spans="1:6" x14ac:dyDescent="0.25">
      <c r="A12871" s="5" t="s">
        <v>389</v>
      </c>
      <c r="B12871" s="3" t="s">
        <v>228</v>
      </c>
      <c r="C12871" s="3" t="s">
        <v>168</v>
      </c>
      <c r="D12871" s="4">
        <v>38523.27335645874</v>
      </c>
      <c r="E12871" t="str">
        <f t="shared" si="402"/>
        <v>Sep</v>
      </c>
      <c r="F12871" t="str">
        <f t="shared" si="403"/>
        <v>2024</v>
      </c>
    </row>
    <row r="12872" spans="1:6" x14ac:dyDescent="0.25">
      <c r="A12872" s="5" t="s">
        <v>389</v>
      </c>
      <c r="B12872" s="3" t="s">
        <v>228</v>
      </c>
      <c r="C12872" s="3" t="s">
        <v>169</v>
      </c>
      <c r="D12872" s="4">
        <v>38471.781318052599</v>
      </c>
      <c r="E12872" t="str">
        <f t="shared" si="402"/>
        <v>Oct</v>
      </c>
      <c r="F12872" t="str">
        <f t="shared" si="403"/>
        <v>2024</v>
      </c>
    </row>
    <row r="12873" spans="1:6" x14ac:dyDescent="0.25">
      <c r="A12873" s="5" t="s">
        <v>389</v>
      </c>
      <c r="B12873" s="3" t="s">
        <v>228</v>
      </c>
      <c r="C12873" s="3" t="s">
        <v>170</v>
      </c>
      <c r="D12873" s="4">
        <v>38425.776464148927</v>
      </c>
      <c r="E12873" t="str">
        <f t="shared" si="402"/>
        <v>Nov</v>
      </c>
      <c r="F12873" t="str">
        <f t="shared" si="403"/>
        <v>2024</v>
      </c>
    </row>
    <row r="12874" spans="1:6" x14ac:dyDescent="0.25">
      <c r="A12874" s="5" t="s">
        <v>389</v>
      </c>
      <c r="B12874" s="3" t="s">
        <v>228</v>
      </c>
      <c r="C12874" s="3" t="s">
        <v>171</v>
      </c>
      <c r="D12874" s="4">
        <v>38465.192649602446</v>
      </c>
      <c r="E12874" t="str">
        <f t="shared" si="402"/>
        <v>Dec</v>
      </c>
      <c r="F12874" t="str">
        <f t="shared" si="403"/>
        <v>2024</v>
      </c>
    </row>
    <row r="12875" spans="1:6" x14ac:dyDescent="0.25">
      <c r="A12875" s="5" t="s">
        <v>389</v>
      </c>
      <c r="B12875" s="3" t="s">
        <v>228</v>
      </c>
      <c r="C12875" s="3" t="s">
        <v>172</v>
      </c>
      <c r="D12875" s="4">
        <v>38430.238343479235</v>
      </c>
      <c r="E12875" t="str">
        <f t="shared" si="402"/>
        <v>Jan</v>
      </c>
      <c r="F12875" t="str">
        <f t="shared" si="403"/>
        <v>2025</v>
      </c>
    </row>
    <row r="12876" spans="1:6" x14ac:dyDescent="0.25">
      <c r="A12876" s="5" t="s">
        <v>389</v>
      </c>
      <c r="B12876" s="3" t="s">
        <v>228</v>
      </c>
      <c r="C12876" s="3" t="s">
        <v>173</v>
      </c>
      <c r="D12876" s="4">
        <v>38400.724251462314</v>
      </c>
      <c r="E12876" t="str">
        <f t="shared" si="402"/>
        <v>Feb</v>
      </c>
      <c r="F12876" t="str">
        <f t="shared" si="403"/>
        <v>2025</v>
      </c>
    </row>
    <row r="12877" spans="1:6" x14ac:dyDescent="0.25">
      <c r="A12877" s="5" t="s">
        <v>389</v>
      </c>
      <c r="B12877" s="3" t="s">
        <v>228</v>
      </c>
      <c r="C12877" s="3" t="s">
        <v>174</v>
      </c>
      <c r="D12877" s="4">
        <v>38376.62129254327</v>
      </c>
      <c r="E12877" t="str">
        <f t="shared" si="402"/>
        <v>Mar</v>
      </c>
      <c r="F12877" t="str">
        <f t="shared" si="403"/>
        <v>2025</v>
      </c>
    </row>
    <row r="12878" spans="1:6" x14ac:dyDescent="0.25">
      <c r="A12878" s="5" t="s">
        <v>389</v>
      </c>
      <c r="B12878" s="3" t="s">
        <v>228</v>
      </c>
      <c r="C12878" s="3" t="s">
        <v>175</v>
      </c>
      <c r="D12878" s="4">
        <v>38357.936405269509</v>
      </c>
      <c r="E12878" t="str">
        <f t="shared" si="402"/>
        <v>Apr</v>
      </c>
      <c r="F12878" t="str">
        <f t="shared" si="403"/>
        <v>2025</v>
      </c>
    </row>
    <row r="12879" spans="1:6" x14ac:dyDescent="0.25">
      <c r="A12879" s="5" t="s">
        <v>389</v>
      </c>
      <c r="B12879" s="3" t="s">
        <v>228</v>
      </c>
      <c r="C12879" s="3" t="s">
        <v>176</v>
      </c>
      <c r="D12879" s="4">
        <v>38344.650784611011</v>
      </c>
      <c r="E12879" t="str">
        <f t="shared" si="402"/>
        <v>May</v>
      </c>
      <c r="F12879" t="str">
        <f t="shared" si="403"/>
        <v>2025</v>
      </c>
    </row>
    <row r="12880" spans="1:6" x14ac:dyDescent="0.25">
      <c r="A12880" s="5" t="s">
        <v>389</v>
      </c>
      <c r="B12880" s="3" t="s">
        <v>228</v>
      </c>
      <c r="C12880" s="3" t="s">
        <v>177</v>
      </c>
      <c r="D12880" s="4">
        <v>38349.681497499201</v>
      </c>
      <c r="E12880" t="str">
        <f t="shared" si="402"/>
        <v>Jun</v>
      </c>
      <c r="F12880" t="str">
        <f t="shared" si="403"/>
        <v>2025</v>
      </c>
    </row>
    <row r="12881" spans="1:6" x14ac:dyDescent="0.25">
      <c r="A12881" s="5" t="s">
        <v>389</v>
      </c>
      <c r="B12881" s="3" t="s">
        <v>228</v>
      </c>
      <c r="C12881" s="3" t="s">
        <v>178</v>
      </c>
      <c r="D12881" s="4">
        <v>38388.09978086628</v>
      </c>
      <c r="E12881" t="str">
        <f t="shared" si="402"/>
        <v>Jul</v>
      </c>
      <c r="F12881" t="str">
        <f t="shared" si="403"/>
        <v>2025</v>
      </c>
    </row>
    <row r="12882" spans="1:6" x14ac:dyDescent="0.25">
      <c r="A12882" s="5" t="s">
        <v>389</v>
      </c>
      <c r="B12882" s="3" t="s">
        <v>228</v>
      </c>
      <c r="C12882" s="3" t="s">
        <v>179</v>
      </c>
      <c r="D12882" s="4">
        <v>38394.555827365766</v>
      </c>
      <c r="E12882" t="str">
        <f t="shared" si="402"/>
        <v>Aug</v>
      </c>
      <c r="F12882" t="str">
        <f t="shared" si="403"/>
        <v>2025</v>
      </c>
    </row>
    <row r="12883" spans="1:6" x14ac:dyDescent="0.25">
      <c r="A12883" s="5" t="s">
        <v>389</v>
      </c>
      <c r="B12883" s="3" t="s">
        <v>228</v>
      </c>
      <c r="C12883" s="3" t="s">
        <v>180</v>
      </c>
      <c r="D12883" s="4">
        <v>38406.645874574227</v>
      </c>
      <c r="E12883" t="str">
        <f t="shared" si="402"/>
        <v>Sep</v>
      </c>
      <c r="F12883" t="str">
        <f t="shared" si="403"/>
        <v>2025</v>
      </c>
    </row>
    <row r="12884" spans="1:6" x14ac:dyDescent="0.25">
      <c r="A12884" s="5" t="s">
        <v>389</v>
      </c>
      <c r="B12884" s="3" t="s">
        <v>228</v>
      </c>
      <c r="C12884" s="3" t="s">
        <v>181</v>
      </c>
      <c r="D12884" s="4">
        <v>38424.384929754568</v>
      </c>
      <c r="E12884" t="str">
        <f t="shared" si="402"/>
        <v>Oct</v>
      </c>
      <c r="F12884" t="str">
        <f t="shared" si="403"/>
        <v>2025</v>
      </c>
    </row>
    <row r="12885" spans="1:6" x14ac:dyDescent="0.25">
      <c r="A12885" s="5" t="s">
        <v>389</v>
      </c>
      <c r="B12885" s="3" t="s">
        <v>228</v>
      </c>
      <c r="C12885" s="3" t="s">
        <v>182</v>
      </c>
      <c r="D12885" s="4">
        <v>38447.80529067391</v>
      </c>
      <c r="E12885" t="str">
        <f t="shared" si="402"/>
        <v>Nov</v>
      </c>
      <c r="F12885" t="str">
        <f t="shared" si="403"/>
        <v>2025</v>
      </c>
    </row>
    <row r="12886" spans="1:6" x14ac:dyDescent="0.25">
      <c r="A12886" s="5" t="s">
        <v>389</v>
      </c>
      <c r="B12886" s="3" t="s">
        <v>228</v>
      </c>
      <c r="C12886" s="3" t="s">
        <v>183</v>
      </c>
      <c r="D12886" s="4">
        <v>38476.936947836461</v>
      </c>
      <c r="E12886" t="str">
        <f t="shared" si="402"/>
        <v>Dec</v>
      </c>
      <c r="F12886" t="str">
        <f t="shared" si="403"/>
        <v>2025</v>
      </c>
    </row>
    <row r="12887" spans="1:6" x14ac:dyDescent="0.25">
      <c r="A12887" s="5" t="s">
        <v>389</v>
      </c>
      <c r="B12887" s="3" t="s">
        <v>228</v>
      </c>
      <c r="C12887" s="3" t="s">
        <v>184</v>
      </c>
      <c r="D12887" s="4">
        <v>38323.13931609624</v>
      </c>
      <c r="E12887" t="str">
        <f t="shared" si="402"/>
        <v>Jan</v>
      </c>
      <c r="F12887" t="str">
        <f t="shared" si="403"/>
        <v>2026</v>
      </c>
    </row>
    <row r="12888" spans="1:6" x14ac:dyDescent="0.25">
      <c r="A12888" s="5" t="s">
        <v>389</v>
      </c>
      <c r="B12888" s="3" t="s">
        <v>228</v>
      </c>
      <c r="C12888" s="3" t="s">
        <v>185</v>
      </c>
      <c r="D12888" s="4">
        <v>38363.16882156732</v>
      </c>
      <c r="E12888" t="str">
        <f t="shared" si="402"/>
        <v>Feb</v>
      </c>
      <c r="F12888" t="str">
        <f t="shared" si="403"/>
        <v>2026</v>
      </c>
    </row>
    <row r="12889" spans="1:6" x14ac:dyDescent="0.25">
      <c r="A12889" s="5" t="s">
        <v>389</v>
      </c>
      <c r="B12889" s="3" t="s">
        <v>228</v>
      </c>
      <c r="C12889" s="3" t="s">
        <v>186</v>
      </c>
      <c r="D12889" s="4">
        <v>38408.997710436495</v>
      </c>
      <c r="E12889" t="str">
        <f t="shared" si="402"/>
        <v>Mar</v>
      </c>
      <c r="F12889" t="str">
        <f t="shared" si="403"/>
        <v>2026</v>
      </c>
    </row>
    <row r="12890" spans="1:6" x14ac:dyDescent="0.25">
      <c r="A12890" s="5" t="s">
        <v>389</v>
      </c>
      <c r="B12890" s="3" t="s">
        <v>228</v>
      </c>
      <c r="C12890" s="3" t="s">
        <v>187</v>
      </c>
      <c r="D12890" s="4">
        <v>3885.6077117235077</v>
      </c>
      <c r="E12890" t="str">
        <f t="shared" si="402"/>
        <v>Apr</v>
      </c>
      <c r="F12890" t="str">
        <f t="shared" si="403"/>
        <v>2026</v>
      </c>
    </row>
    <row r="12891" spans="1:6" x14ac:dyDescent="0.25">
      <c r="A12891" s="5" t="s">
        <v>389</v>
      </c>
      <c r="B12891" s="3" t="s">
        <v>228</v>
      </c>
      <c r="C12891" s="3" t="s">
        <v>189</v>
      </c>
      <c r="D12891" s="4">
        <v>3903.8636148273217</v>
      </c>
      <c r="E12891" t="str">
        <f t="shared" si="402"/>
        <v>May</v>
      </c>
      <c r="F12891" t="str">
        <f t="shared" si="403"/>
        <v>2026</v>
      </c>
    </row>
    <row r="12892" spans="1:6" x14ac:dyDescent="0.25">
      <c r="A12892" s="5" t="s">
        <v>389</v>
      </c>
      <c r="B12892" s="3" t="s">
        <v>228</v>
      </c>
      <c r="C12892" s="3" t="s">
        <v>191</v>
      </c>
      <c r="D12892" s="4">
        <v>3922.5020028772515</v>
      </c>
      <c r="E12892" t="str">
        <f t="shared" si="402"/>
        <v>Jun</v>
      </c>
      <c r="F12892" t="str">
        <f t="shared" si="403"/>
        <v>2026</v>
      </c>
    </row>
    <row r="12893" spans="1:6" x14ac:dyDescent="0.25">
      <c r="A12893" s="5" t="s">
        <v>389</v>
      </c>
      <c r="B12893" s="3" t="s">
        <v>228</v>
      </c>
      <c r="C12893" s="3" t="s">
        <v>192</v>
      </c>
      <c r="D12893" s="4">
        <v>3941.5202915155533</v>
      </c>
      <c r="E12893" t="str">
        <f t="shared" si="402"/>
        <v>Jul</v>
      </c>
      <c r="F12893" t="str">
        <f t="shared" si="403"/>
        <v>2026</v>
      </c>
    </row>
    <row r="12894" spans="1:6" x14ac:dyDescent="0.25">
      <c r="A12894" s="5" t="s">
        <v>389</v>
      </c>
      <c r="B12894" s="3" t="s">
        <v>228</v>
      </c>
      <c r="C12894" s="3" t="s">
        <v>193</v>
      </c>
      <c r="D12894" s="4">
        <v>282.07317178225918</v>
      </c>
      <c r="E12894" t="str">
        <f t="shared" si="402"/>
        <v>Aug</v>
      </c>
      <c r="F12894" t="str">
        <f t="shared" si="403"/>
        <v>2026</v>
      </c>
    </row>
    <row r="12895" spans="1:6" x14ac:dyDescent="0.25">
      <c r="A12895" s="5" t="s">
        <v>389</v>
      </c>
      <c r="B12895" s="3" t="s">
        <v>228</v>
      </c>
      <c r="C12895" s="3" t="s">
        <v>194</v>
      </c>
      <c r="D12895" s="4">
        <v>280.62765435076619</v>
      </c>
      <c r="E12895" t="str">
        <f t="shared" si="402"/>
        <v>Sep</v>
      </c>
      <c r="F12895" t="str">
        <f t="shared" si="403"/>
        <v>2026</v>
      </c>
    </row>
    <row r="12896" spans="1:6" x14ac:dyDescent="0.25">
      <c r="A12896" s="5" t="s">
        <v>389</v>
      </c>
      <c r="B12896" s="3" t="s">
        <v>228</v>
      </c>
      <c r="C12896" s="3" t="s">
        <v>195</v>
      </c>
      <c r="D12896" s="4">
        <v>279.29584866001051</v>
      </c>
      <c r="E12896" t="str">
        <f t="shared" si="402"/>
        <v>Oct</v>
      </c>
      <c r="F12896" t="str">
        <f t="shared" si="403"/>
        <v>2026</v>
      </c>
    </row>
    <row r="12897" spans="1:6" x14ac:dyDescent="0.25">
      <c r="A12897" s="5" t="s">
        <v>389</v>
      </c>
      <c r="B12897" s="3" t="s">
        <v>228</v>
      </c>
      <c r="C12897" s="3" t="s">
        <v>196</v>
      </c>
      <c r="D12897" s="4">
        <v>278.07603180482926</v>
      </c>
      <c r="E12897" t="str">
        <f t="shared" si="402"/>
        <v>Nov</v>
      </c>
      <c r="F12897" t="str">
        <f t="shared" si="403"/>
        <v>2026</v>
      </c>
    </row>
    <row r="12898" spans="1:6" x14ac:dyDescent="0.25">
      <c r="A12898" s="5" t="s">
        <v>389</v>
      </c>
      <c r="B12898" s="3" t="s">
        <v>228</v>
      </c>
      <c r="C12898" s="3" t="s">
        <v>197</v>
      </c>
      <c r="D12898" s="4">
        <v>276.96734233264129</v>
      </c>
      <c r="E12898" t="str">
        <f t="shared" si="402"/>
        <v>Dec</v>
      </c>
      <c r="F12898" t="str">
        <f t="shared" si="403"/>
        <v>2026</v>
      </c>
    </row>
    <row r="12899" spans="1:6" x14ac:dyDescent="0.25">
      <c r="A12899" s="5" t="s">
        <v>389</v>
      </c>
      <c r="B12899" s="3" t="s">
        <v>228</v>
      </c>
      <c r="C12899" s="3" t="s">
        <v>198</v>
      </c>
      <c r="D12899" s="4">
        <v>275.96978024344651</v>
      </c>
      <c r="E12899" t="str">
        <f t="shared" si="402"/>
        <v>Jan</v>
      </c>
      <c r="F12899" t="str">
        <f t="shared" si="403"/>
        <v>2027</v>
      </c>
    </row>
    <row r="12900" spans="1:6" x14ac:dyDescent="0.25">
      <c r="A12900" s="5" t="s">
        <v>389</v>
      </c>
      <c r="B12900" s="3" t="s">
        <v>228</v>
      </c>
      <c r="C12900" s="3" t="s">
        <v>199</v>
      </c>
      <c r="D12900" s="4">
        <v>275.08248408466358</v>
      </c>
      <c r="E12900" t="str">
        <f t="shared" si="402"/>
        <v>Feb</v>
      </c>
      <c r="F12900" t="str">
        <f t="shared" si="403"/>
        <v>2027</v>
      </c>
    </row>
    <row r="12901" spans="1:6" x14ac:dyDescent="0.25">
      <c r="A12901" s="5" t="s">
        <v>389</v>
      </c>
      <c r="B12901" s="3" t="s">
        <v>228</v>
      </c>
      <c r="C12901" s="3" t="s">
        <v>200</v>
      </c>
      <c r="D12901" s="4">
        <v>274.30459240371113</v>
      </c>
      <c r="E12901" t="str">
        <f t="shared" si="402"/>
        <v>Mar</v>
      </c>
      <c r="F12901" t="str">
        <f t="shared" si="403"/>
        <v>2027</v>
      </c>
    </row>
    <row r="12902" spans="1:6" x14ac:dyDescent="0.25">
      <c r="A12902" s="5" t="s">
        <v>389</v>
      </c>
      <c r="B12902" s="3" t="s">
        <v>228</v>
      </c>
      <c r="C12902" s="3" t="s">
        <v>201</v>
      </c>
      <c r="D12902" s="4">
        <v>273.63782810575191</v>
      </c>
      <c r="E12902" t="str">
        <f t="shared" si="402"/>
        <v>Apr</v>
      </c>
      <c r="F12902" t="str">
        <f t="shared" si="403"/>
        <v>2027</v>
      </c>
    </row>
    <row r="12903" spans="1:6" x14ac:dyDescent="0.25">
      <c r="A12903" s="5" t="s">
        <v>389</v>
      </c>
      <c r="B12903" s="3" t="s">
        <v>228</v>
      </c>
      <c r="C12903" s="3" t="s">
        <v>202</v>
      </c>
      <c r="D12903" s="4">
        <v>273.08046828562323</v>
      </c>
      <c r="E12903" t="str">
        <f t="shared" si="402"/>
        <v>May</v>
      </c>
      <c r="F12903" t="str">
        <f t="shared" si="403"/>
        <v>2027</v>
      </c>
    </row>
    <row r="12904" spans="1:6" x14ac:dyDescent="0.25">
      <c r="A12904" s="5" t="s">
        <v>389</v>
      </c>
      <c r="B12904" s="3" t="s">
        <v>228</v>
      </c>
      <c r="C12904" s="3" t="s">
        <v>203</v>
      </c>
      <c r="D12904" s="4">
        <v>272.63079003816233</v>
      </c>
      <c r="E12904" t="str">
        <f t="shared" si="402"/>
        <v>Jun</v>
      </c>
      <c r="F12904" t="str">
        <f t="shared" si="403"/>
        <v>2027</v>
      </c>
    </row>
    <row r="12905" spans="1:6" x14ac:dyDescent="0.25">
      <c r="A12905" s="5" t="s">
        <v>389</v>
      </c>
      <c r="B12905" s="3" t="s">
        <v>228</v>
      </c>
      <c r="C12905" s="3" t="s">
        <v>204</v>
      </c>
      <c r="D12905" s="4">
        <v>272.29223917369467</v>
      </c>
      <c r="E12905" t="str">
        <f t="shared" si="402"/>
        <v>Jul</v>
      </c>
      <c r="F12905" t="str">
        <f t="shared" si="403"/>
        <v>2027</v>
      </c>
    </row>
    <row r="12906" spans="1:6" x14ac:dyDescent="0.25">
      <c r="A12906" s="5" t="s">
        <v>389</v>
      </c>
      <c r="B12906" s="3" t="s">
        <v>228</v>
      </c>
      <c r="C12906" s="3" t="s">
        <v>205</v>
      </c>
      <c r="D12906" s="4">
        <v>272.06136988189485</v>
      </c>
      <c r="E12906" t="str">
        <f t="shared" si="402"/>
        <v>Aug</v>
      </c>
      <c r="F12906" t="str">
        <f t="shared" si="403"/>
        <v>2027</v>
      </c>
    </row>
    <row r="12907" spans="1:6" x14ac:dyDescent="0.25">
      <c r="A12907" s="5" t="s">
        <v>389</v>
      </c>
      <c r="B12907" s="3" t="s">
        <v>229</v>
      </c>
      <c r="C12907" s="3" t="s">
        <v>8</v>
      </c>
      <c r="D12907" s="4">
        <v>2575337.3206445323</v>
      </c>
      <c r="E12907" t="str">
        <f t="shared" si="402"/>
        <v>May</v>
      </c>
      <c r="F12907" t="str">
        <f t="shared" si="403"/>
        <v>2011</v>
      </c>
    </row>
    <row r="12908" spans="1:6" x14ac:dyDescent="0.25">
      <c r="A12908" s="5" t="s">
        <v>389</v>
      </c>
      <c r="B12908" s="3" t="s">
        <v>229</v>
      </c>
      <c r="C12908" s="3" t="s">
        <v>9</v>
      </c>
      <c r="D12908" s="4">
        <v>7380530.4570201058</v>
      </c>
      <c r="E12908" t="str">
        <f t="shared" si="402"/>
        <v>Jun</v>
      </c>
      <c r="F12908" t="str">
        <f t="shared" si="403"/>
        <v>2011</v>
      </c>
    </row>
    <row r="12909" spans="1:6" x14ac:dyDescent="0.25">
      <c r="A12909" s="5" t="s">
        <v>389</v>
      </c>
      <c r="B12909" s="3" t="s">
        <v>229</v>
      </c>
      <c r="C12909" s="3" t="s">
        <v>10</v>
      </c>
      <c r="D12909" s="4">
        <v>4932688.9983178126</v>
      </c>
      <c r="E12909" t="str">
        <f t="shared" si="402"/>
        <v>Jul</v>
      </c>
      <c r="F12909" t="str">
        <f t="shared" si="403"/>
        <v>2011</v>
      </c>
    </row>
    <row r="12910" spans="1:6" x14ac:dyDescent="0.25">
      <c r="A12910" s="5" t="s">
        <v>389</v>
      </c>
      <c r="B12910" s="3" t="s">
        <v>229</v>
      </c>
      <c r="C12910" s="3" t="s">
        <v>11</v>
      </c>
      <c r="D12910" s="4">
        <v>4974121.2771525811</v>
      </c>
      <c r="E12910" t="str">
        <f t="shared" si="402"/>
        <v>Aug</v>
      </c>
      <c r="F12910" t="str">
        <f t="shared" si="403"/>
        <v>2011</v>
      </c>
    </row>
    <row r="12911" spans="1:6" x14ac:dyDescent="0.25">
      <c r="A12911" s="5" t="s">
        <v>389</v>
      </c>
      <c r="B12911" s="3" t="s">
        <v>229</v>
      </c>
      <c r="C12911" s="3" t="s">
        <v>12</v>
      </c>
      <c r="D12911" s="4">
        <v>3138495.6842947556</v>
      </c>
      <c r="E12911" t="str">
        <f t="shared" si="402"/>
        <v>Sep</v>
      </c>
      <c r="F12911" t="str">
        <f t="shared" si="403"/>
        <v>2011</v>
      </c>
    </row>
    <row r="12912" spans="1:6" x14ac:dyDescent="0.25">
      <c r="A12912" s="5" t="s">
        <v>389</v>
      </c>
      <c r="B12912" s="3" t="s">
        <v>229</v>
      </c>
      <c r="C12912" s="3" t="s">
        <v>13</v>
      </c>
      <c r="D12912" s="4">
        <v>2129323.8876227061</v>
      </c>
      <c r="E12912" t="str">
        <f t="shared" si="402"/>
        <v>Oct</v>
      </c>
      <c r="F12912" t="str">
        <f t="shared" si="403"/>
        <v>2011</v>
      </c>
    </row>
    <row r="12913" spans="1:6" x14ac:dyDescent="0.25">
      <c r="A12913" s="5" t="s">
        <v>389</v>
      </c>
      <c r="B12913" s="3" t="s">
        <v>229</v>
      </c>
      <c r="C12913" s="3" t="s">
        <v>14</v>
      </c>
      <c r="D12913" s="4">
        <v>1494827.130809532</v>
      </c>
      <c r="E12913" t="str">
        <f t="shared" si="402"/>
        <v>Nov</v>
      </c>
      <c r="F12913" t="str">
        <f t="shared" si="403"/>
        <v>2011</v>
      </c>
    </row>
    <row r="12914" spans="1:6" x14ac:dyDescent="0.25">
      <c r="A12914" s="5" t="s">
        <v>389</v>
      </c>
      <c r="B12914" s="3" t="s">
        <v>229</v>
      </c>
      <c r="C12914" s="3" t="s">
        <v>15</v>
      </c>
      <c r="D12914" s="4">
        <v>2221228.7212539818</v>
      </c>
      <c r="E12914" t="str">
        <f t="shared" si="402"/>
        <v>Dec</v>
      </c>
      <c r="F12914" t="str">
        <f t="shared" si="403"/>
        <v>2011</v>
      </c>
    </row>
    <row r="12915" spans="1:6" x14ac:dyDescent="0.25">
      <c r="A12915" s="5" t="s">
        <v>389</v>
      </c>
      <c r="B12915" s="3" t="s">
        <v>229</v>
      </c>
      <c r="C12915" s="3" t="s">
        <v>16</v>
      </c>
      <c r="D12915" s="4">
        <v>1031979.9266453454</v>
      </c>
      <c r="E12915" t="str">
        <f t="shared" si="402"/>
        <v>Jan</v>
      </c>
      <c r="F12915" t="str">
        <f t="shared" si="403"/>
        <v>2012</v>
      </c>
    </row>
    <row r="12916" spans="1:6" x14ac:dyDescent="0.25">
      <c r="A12916" s="5" t="s">
        <v>389</v>
      </c>
      <c r="B12916" s="3" t="s">
        <v>229</v>
      </c>
      <c r="C12916" s="3" t="s">
        <v>17</v>
      </c>
      <c r="D12916" s="4">
        <v>1309073.4516029758</v>
      </c>
      <c r="E12916" t="str">
        <f t="shared" si="402"/>
        <v>Feb</v>
      </c>
      <c r="F12916" t="str">
        <f t="shared" si="403"/>
        <v>2012</v>
      </c>
    </row>
    <row r="12917" spans="1:6" x14ac:dyDescent="0.25">
      <c r="A12917" s="5" t="s">
        <v>389</v>
      </c>
      <c r="B12917" s="3" t="s">
        <v>229</v>
      </c>
      <c r="C12917" s="3" t="s">
        <v>18</v>
      </c>
      <c r="D12917" s="4">
        <v>1333236.6880510291</v>
      </c>
      <c r="E12917" t="str">
        <f t="shared" si="402"/>
        <v>Mar</v>
      </c>
      <c r="F12917" t="str">
        <f t="shared" si="403"/>
        <v>2012</v>
      </c>
    </row>
    <row r="12918" spans="1:6" x14ac:dyDescent="0.25">
      <c r="A12918" s="5" t="s">
        <v>389</v>
      </c>
      <c r="B12918" s="3" t="s">
        <v>229</v>
      </c>
      <c r="C12918" s="3" t="s">
        <v>19</v>
      </c>
      <c r="D12918" s="4">
        <v>1316453.0659038974</v>
      </c>
      <c r="E12918" t="str">
        <f t="shared" si="402"/>
        <v>Apr</v>
      </c>
      <c r="F12918" t="str">
        <f t="shared" si="403"/>
        <v>2012</v>
      </c>
    </row>
    <row r="12919" spans="1:6" x14ac:dyDescent="0.25">
      <c r="A12919" s="5" t="s">
        <v>389</v>
      </c>
      <c r="B12919" s="3" t="s">
        <v>229</v>
      </c>
      <c r="C12919" s="3" t="s">
        <v>20</v>
      </c>
      <c r="D12919" s="4">
        <v>1204424.6657076734</v>
      </c>
      <c r="E12919" t="str">
        <f t="shared" si="402"/>
        <v>May</v>
      </c>
      <c r="F12919" t="str">
        <f t="shared" si="403"/>
        <v>2012</v>
      </c>
    </row>
    <row r="12920" spans="1:6" x14ac:dyDescent="0.25">
      <c r="A12920" s="5" t="s">
        <v>389</v>
      </c>
      <c r="B12920" s="3" t="s">
        <v>229</v>
      </c>
      <c r="C12920" s="3" t="s">
        <v>21</v>
      </c>
      <c r="D12920" s="4">
        <v>639104.72275737836</v>
      </c>
      <c r="E12920" t="str">
        <f t="shared" si="402"/>
        <v>Jun</v>
      </c>
      <c r="F12920" t="str">
        <f t="shared" si="403"/>
        <v>2012</v>
      </c>
    </row>
    <row r="12921" spans="1:6" x14ac:dyDescent="0.25">
      <c r="A12921" s="5" t="s">
        <v>389</v>
      </c>
      <c r="B12921" s="3" t="s">
        <v>229</v>
      </c>
      <c r="C12921" s="3" t="s">
        <v>22</v>
      </c>
      <c r="D12921" s="4">
        <v>1011816.0254929445</v>
      </c>
      <c r="E12921" t="str">
        <f t="shared" si="402"/>
        <v>Jul</v>
      </c>
      <c r="F12921" t="str">
        <f t="shared" si="403"/>
        <v>2012</v>
      </c>
    </row>
    <row r="12922" spans="1:6" x14ac:dyDescent="0.25">
      <c r="A12922" s="5" t="s">
        <v>389</v>
      </c>
      <c r="B12922" s="3" t="s">
        <v>229</v>
      </c>
      <c r="C12922" s="3" t="s">
        <v>23</v>
      </c>
      <c r="D12922" s="4">
        <v>985506.64747090382</v>
      </c>
      <c r="E12922" t="str">
        <f t="shared" si="402"/>
        <v>Aug</v>
      </c>
      <c r="F12922" t="str">
        <f t="shared" si="403"/>
        <v>2012</v>
      </c>
    </row>
    <row r="12923" spans="1:6" x14ac:dyDescent="0.25">
      <c r="A12923" s="5" t="s">
        <v>389</v>
      </c>
      <c r="B12923" s="3" t="s">
        <v>229</v>
      </c>
      <c r="C12923" s="3" t="s">
        <v>24</v>
      </c>
      <c r="D12923" s="4">
        <v>1911096.5370798321</v>
      </c>
      <c r="E12923" t="str">
        <f t="shared" ref="E12923:E12986" si="404">MID(C12923,1,3)</f>
        <v>Sep</v>
      </c>
      <c r="F12923" t="str">
        <f t="shared" ref="F12923:F12986" si="405">MID(C12923,5,4)</f>
        <v>2012</v>
      </c>
    </row>
    <row r="12924" spans="1:6" x14ac:dyDescent="0.25">
      <c r="A12924" s="5" t="s">
        <v>389</v>
      </c>
      <c r="B12924" s="3" t="s">
        <v>229</v>
      </c>
      <c r="C12924" s="3" t="s">
        <v>25</v>
      </c>
      <c r="D12924" s="4">
        <v>812583.48675985192</v>
      </c>
      <c r="E12924" t="str">
        <f t="shared" si="404"/>
        <v>Oct</v>
      </c>
      <c r="F12924" t="str">
        <f t="shared" si="405"/>
        <v>2012</v>
      </c>
    </row>
    <row r="12925" spans="1:6" x14ac:dyDescent="0.25">
      <c r="A12925" s="5" t="s">
        <v>389</v>
      </c>
      <c r="B12925" s="3" t="s">
        <v>229</v>
      </c>
      <c r="C12925" s="3" t="s">
        <v>26</v>
      </c>
      <c r="D12925" s="4">
        <v>828398.67552688241</v>
      </c>
      <c r="E12925" t="str">
        <f t="shared" si="404"/>
        <v>Nov</v>
      </c>
      <c r="F12925" t="str">
        <f t="shared" si="405"/>
        <v>2012</v>
      </c>
    </row>
    <row r="12926" spans="1:6" x14ac:dyDescent="0.25">
      <c r="A12926" s="5" t="s">
        <v>389</v>
      </c>
      <c r="B12926" s="3" t="s">
        <v>229</v>
      </c>
      <c r="C12926" s="3" t="s">
        <v>27</v>
      </c>
      <c r="D12926" s="4">
        <v>811215.49881194159</v>
      </c>
      <c r="E12926" t="str">
        <f t="shared" si="404"/>
        <v>Dec</v>
      </c>
      <c r="F12926" t="str">
        <f t="shared" si="405"/>
        <v>2012</v>
      </c>
    </row>
    <row r="12927" spans="1:6" x14ac:dyDescent="0.25">
      <c r="A12927" s="5" t="s">
        <v>389</v>
      </c>
      <c r="B12927" s="3" t="s">
        <v>229</v>
      </c>
      <c r="C12927" s="3" t="s">
        <v>28</v>
      </c>
      <c r="D12927" s="4">
        <v>796107.07089818839</v>
      </c>
      <c r="E12927" t="str">
        <f t="shared" si="404"/>
        <v>Jan</v>
      </c>
      <c r="F12927" t="str">
        <f t="shared" si="405"/>
        <v>2013</v>
      </c>
    </row>
    <row r="12928" spans="1:6" x14ac:dyDescent="0.25">
      <c r="A12928" s="5" t="s">
        <v>389</v>
      </c>
      <c r="B12928" s="3" t="s">
        <v>229</v>
      </c>
      <c r="C12928" s="3" t="s">
        <v>29</v>
      </c>
      <c r="D12928" s="4">
        <v>755613.49289753707</v>
      </c>
      <c r="E12928" t="str">
        <f t="shared" si="404"/>
        <v>Feb</v>
      </c>
      <c r="F12928" t="str">
        <f t="shared" si="405"/>
        <v>2013</v>
      </c>
    </row>
    <row r="12929" spans="1:6" x14ac:dyDescent="0.25">
      <c r="A12929" s="5" t="s">
        <v>389</v>
      </c>
      <c r="B12929" s="3" t="s">
        <v>229</v>
      </c>
      <c r="C12929" s="3" t="s">
        <v>30</v>
      </c>
      <c r="D12929" s="4">
        <v>737662.46332655253</v>
      </c>
      <c r="E12929" t="str">
        <f t="shared" si="404"/>
        <v>Mar</v>
      </c>
      <c r="F12929" t="str">
        <f t="shared" si="405"/>
        <v>2013</v>
      </c>
    </row>
    <row r="12930" spans="1:6" x14ac:dyDescent="0.25">
      <c r="A12930" s="5" t="s">
        <v>389</v>
      </c>
      <c r="B12930" s="3" t="s">
        <v>229</v>
      </c>
      <c r="C12930" s="3" t="s">
        <v>31</v>
      </c>
      <c r="D12930" s="4">
        <v>682291.40005646471</v>
      </c>
      <c r="E12930" t="str">
        <f t="shared" si="404"/>
        <v>Apr</v>
      </c>
      <c r="F12930" t="str">
        <f t="shared" si="405"/>
        <v>2013</v>
      </c>
    </row>
    <row r="12931" spans="1:6" x14ac:dyDescent="0.25">
      <c r="A12931" s="5" t="s">
        <v>389</v>
      </c>
      <c r="B12931" s="3" t="s">
        <v>229</v>
      </c>
      <c r="C12931" s="3" t="s">
        <v>32</v>
      </c>
      <c r="D12931" s="4">
        <v>642631.05628200772</v>
      </c>
      <c r="E12931" t="str">
        <f t="shared" si="404"/>
        <v>May</v>
      </c>
      <c r="F12931" t="str">
        <f t="shared" si="405"/>
        <v>2013</v>
      </c>
    </row>
    <row r="12932" spans="1:6" x14ac:dyDescent="0.25">
      <c r="A12932" s="5" t="s">
        <v>389</v>
      </c>
      <c r="B12932" s="3" t="s">
        <v>229</v>
      </c>
      <c r="C12932" s="3" t="s">
        <v>33</v>
      </c>
      <c r="D12932" s="4">
        <v>604980.01623328298</v>
      </c>
      <c r="E12932" t="str">
        <f t="shared" si="404"/>
        <v>Jun</v>
      </c>
      <c r="F12932" t="str">
        <f t="shared" si="405"/>
        <v>2013</v>
      </c>
    </row>
    <row r="12933" spans="1:6" x14ac:dyDescent="0.25">
      <c r="A12933" s="5" t="s">
        <v>389</v>
      </c>
      <c r="B12933" s="3" t="s">
        <v>229</v>
      </c>
      <c r="C12933" s="3" t="s">
        <v>34</v>
      </c>
      <c r="D12933" s="4">
        <v>563209.33124261419</v>
      </c>
      <c r="E12933" t="str">
        <f t="shared" si="404"/>
        <v>Jul</v>
      </c>
      <c r="F12933" t="str">
        <f t="shared" si="405"/>
        <v>2013</v>
      </c>
    </row>
    <row r="12934" spans="1:6" x14ac:dyDescent="0.25">
      <c r="A12934" s="5" t="s">
        <v>389</v>
      </c>
      <c r="B12934" s="3" t="s">
        <v>229</v>
      </c>
      <c r="C12934" s="3" t="s">
        <v>35</v>
      </c>
      <c r="D12934" s="4">
        <v>547534.19194979977</v>
      </c>
      <c r="E12934" t="str">
        <f t="shared" si="404"/>
        <v>Aug</v>
      </c>
      <c r="F12934" t="str">
        <f t="shared" si="405"/>
        <v>2013</v>
      </c>
    </row>
    <row r="12935" spans="1:6" x14ac:dyDescent="0.25">
      <c r="A12935" s="5" t="s">
        <v>389</v>
      </c>
      <c r="B12935" s="3" t="s">
        <v>229</v>
      </c>
      <c r="C12935" s="3" t="s">
        <v>36</v>
      </c>
      <c r="D12935" s="4">
        <v>534534.48652915412</v>
      </c>
      <c r="E12935" t="str">
        <f t="shared" si="404"/>
        <v>Sep</v>
      </c>
      <c r="F12935" t="str">
        <f t="shared" si="405"/>
        <v>2013</v>
      </c>
    </row>
    <row r="12936" spans="1:6" x14ac:dyDescent="0.25">
      <c r="A12936" s="5" t="s">
        <v>389</v>
      </c>
      <c r="B12936" s="3" t="s">
        <v>229</v>
      </c>
      <c r="C12936" s="3" t="s">
        <v>37</v>
      </c>
      <c r="D12936" s="4">
        <v>515173.9755512866</v>
      </c>
      <c r="E12936" t="str">
        <f t="shared" si="404"/>
        <v>Oct</v>
      </c>
      <c r="F12936" t="str">
        <f t="shared" si="405"/>
        <v>2013</v>
      </c>
    </row>
    <row r="12937" spans="1:6" x14ac:dyDescent="0.25">
      <c r="A12937" s="5" t="s">
        <v>389</v>
      </c>
      <c r="B12937" s="3" t="s">
        <v>229</v>
      </c>
      <c r="C12937" s="3" t="s">
        <v>38</v>
      </c>
      <c r="D12937" s="4">
        <v>504199.33490346378</v>
      </c>
      <c r="E12937" t="str">
        <f t="shared" si="404"/>
        <v>Nov</v>
      </c>
      <c r="F12937" t="str">
        <f t="shared" si="405"/>
        <v>2013</v>
      </c>
    </row>
    <row r="12938" spans="1:6" x14ac:dyDescent="0.25">
      <c r="A12938" s="5" t="s">
        <v>389</v>
      </c>
      <c r="B12938" s="3" t="s">
        <v>229</v>
      </c>
      <c r="C12938" s="3" t="s">
        <v>39</v>
      </c>
      <c r="D12938" s="4">
        <v>483192.0422749042</v>
      </c>
      <c r="E12938" t="str">
        <f t="shared" si="404"/>
        <v>Dec</v>
      </c>
      <c r="F12938" t="str">
        <f t="shared" si="405"/>
        <v>2013</v>
      </c>
    </row>
    <row r="12939" spans="1:6" x14ac:dyDescent="0.25">
      <c r="A12939" s="5" t="s">
        <v>389</v>
      </c>
      <c r="B12939" s="3" t="s">
        <v>229</v>
      </c>
      <c r="C12939" s="3" t="s">
        <v>40</v>
      </c>
      <c r="D12939" s="4">
        <v>475526.25928687491</v>
      </c>
      <c r="E12939" t="str">
        <f t="shared" si="404"/>
        <v>Jan</v>
      </c>
      <c r="F12939" t="str">
        <f t="shared" si="405"/>
        <v>2014</v>
      </c>
    </row>
    <row r="12940" spans="1:6" x14ac:dyDescent="0.25">
      <c r="A12940" s="5" t="s">
        <v>389</v>
      </c>
      <c r="B12940" s="3" t="s">
        <v>229</v>
      </c>
      <c r="C12940" s="3" t="s">
        <v>41</v>
      </c>
      <c r="D12940" s="4">
        <v>480309.76794022211</v>
      </c>
      <c r="E12940" t="str">
        <f t="shared" si="404"/>
        <v>Feb</v>
      </c>
      <c r="F12940" t="str">
        <f t="shared" si="405"/>
        <v>2014</v>
      </c>
    </row>
    <row r="12941" spans="1:6" x14ac:dyDescent="0.25">
      <c r="A12941" s="5" t="s">
        <v>389</v>
      </c>
      <c r="B12941" s="3" t="s">
        <v>229</v>
      </c>
      <c r="C12941" s="3" t="s">
        <v>42</v>
      </c>
      <c r="D12941" s="4">
        <v>451862.30837787868</v>
      </c>
      <c r="E12941" t="str">
        <f t="shared" si="404"/>
        <v>Mar</v>
      </c>
      <c r="F12941" t="str">
        <f t="shared" si="405"/>
        <v>2014</v>
      </c>
    </row>
    <row r="12942" spans="1:6" x14ac:dyDescent="0.25">
      <c r="A12942" s="5" t="s">
        <v>389</v>
      </c>
      <c r="B12942" s="3" t="s">
        <v>229</v>
      </c>
      <c r="C12942" s="3" t="s">
        <v>43</v>
      </c>
      <c r="D12942" s="4">
        <v>444969.66998212406</v>
      </c>
      <c r="E12942" t="str">
        <f t="shared" si="404"/>
        <v>Apr</v>
      </c>
      <c r="F12942" t="str">
        <f t="shared" si="405"/>
        <v>2014</v>
      </c>
    </row>
    <row r="12943" spans="1:6" x14ac:dyDescent="0.25">
      <c r="A12943" s="5" t="s">
        <v>389</v>
      </c>
      <c r="B12943" s="3" t="s">
        <v>229</v>
      </c>
      <c r="C12943" s="3" t="s">
        <v>44</v>
      </c>
      <c r="D12943" s="4">
        <v>451582.27638958587</v>
      </c>
      <c r="E12943" t="str">
        <f t="shared" si="404"/>
        <v>May</v>
      </c>
      <c r="F12943" t="str">
        <f t="shared" si="405"/>
        <v>2014</v>
      </c>
    </row>
    <row r="12944" spans="1:6" x14ac:dyDescent="0.25">
      <c r="A12944" s="5" t="s">
        <v>389</v>
      </c>
      <c r="B12944" s="3" t="s">
        <v>229</v>
      </c>
      <c r="C12944" s="3" t="s">
        <v>45</v>
      </c>
      <c r="D12944" s="4">
        <v>428654.62810392055</v>
      </c>
      <c r="E12944" t="str">
        <f t="shared" si="404"/>
        <v>Jun</v>
      </c>
      <c r="F12944" t="str">
        <f t="shared" si="405"/>
        <v>2014</v>
      </c>
    </row>
    <row r="12945" spans="1:6" x14ac:dyDescent="0.25">
      <c r="A12945" s="5" t="s">
        <v>389</v>
      </c>
      <c r="B12945" s="3" t="s">
        <v>229</v>
      </c>
      <c r="C12945" s="3" t="s">
        <v>46</v>
      </c>
      <c r="D12945" s="4">
        <v>421183.0354727935</v>
      </c>
      <c r="E12945" t="str">
        <f t="shared" si="404"/>
        <v>Jul</v>
      </c>
      <c r="F12945" t="str">
        <f t="shared" si="405"/>
        <v>2014</v>
      </c>
    </row>
    <row r="12946" spans="1:6" x14ac:dyDescent="0.25">
      <c r="A12946" s="5" t="s">
        <v>389</v>
      </c>
      <c r="B12946" s="3" t="s">
        <v>229</v>
      </c>
      <c r="C12946" s="3" t="s">
        <v>47</v>
      </c>
      <c r="D12946" s="4">
        <v>413371.53483082104</v>
      </c>
      <c r="E12946" t="str">
        <f t="shared" si="404"/>
        <v>Aug</v>
      </c>
      <c r="F12946" t="str">
        <f t="shared" si="405"/>
        <v>2014</v>
      </c>
    </row>
    <row r="12947" spans="1:6" x14ac:dyDescent="0.25">
      <c r="A12947" s="5" t="s">
        <v>389</v>
      </c>
      <c r="B12947" s="3" t="s">
        <v>229</v>
      </c>
      <c r="C12947" s="3" t="s">
        <v>48</v>
      </c>
      <c r="D12947" s="4">
        <v>402130.20342748123</v>
      </c>
      <c r="E12947" t="str">
        <f t="shared" si="404"/>
        <v>Sep</v>
      </c>
      <c r="F12947" t="str">
        <f t="shared" si="405"/>
        <v>2014</v>
      </c>
    </row>
    <row r="12948" spans="1:6" x14ac:dyDescent="0.25">
      <c r="A12948" s="5" t="s">
        <v>389</v>
      </c>
      <c r="B12948" s="3" t="s">
        <v>229</v>
      </c>
      <c r="C12948" s="3" t="s">
        <v>49</v>
      </c>
      <c r="D12948" s="4">
        <v>397741.31273343635</v>
      </c>
      <c r="E12948" t="str">
        <f t="shared" si="404"/>
        <v>Oct</v>
      </c>
      <c r="F12948" t="str">
        <f t="shared" si="405"/>
        <v>2014</v>
      </c>
    </row>
    <row r="12949" spans="1:6" x14ac:dyDescent="0.25">
      <c r="A12949" s="5" t="s">
        <v>389</v>
      </c>
      <c r="B12949" s="3" t="s">
        <v>229</v>
      </c>
      <c r="C12949" s="3" t="s">
        <v>50</v>
      </c>
      <c r="D12949" s="4">
        <v>397360.30666311516</v>
      </c>
      <c r="E12949" t="str">
        <f t="shared" si="404"/>
        <v>Nov</v>
      </c>
      <c r="F12949" t="str">
        <f t="shared" si="405"/>
        <v>2014</v>
      </c>
    </row>
    <row r="12950" spans="1:6" x14ac:dyDescent="0.25">
      <c r="A12950" s="5" t="s">
        <v>389</v>
      </c>
      <c r="B12950" s="3" t="s">
        <v>229</v>
      </c>
      <c r="C12950" s="3" t="s">
        <v>51</v>
      </c>
      <c r="D12950" s="4">
        <v>375704.63461123325</v>
      </c>
      <c r="E12950" t="str">
        <f t="shared" si="404"/>
        <v>Dec</v>
      </c>
      <c r="F12950" t="str">
        <f t="shared" si="405"/>
        <v>2014</v>
      </c>
    </row>
    <row r="12951" spans="1:6" x14ac:dyDescent="0.25">
      <c r="A12951" s="5" t="s">
        <v>389</v>
      </c>
      <c r="B12951" s="3" t="s">
        <v>229</v>
      </c>
      <c r="C12951" s="3" t="s">
        <v>52</v>
      </c>
      <c r="D12951" s="4">
        <v>366453.17963097955</v>
      </c>
      <c r="E12951" t="str">
        <f t="shared" si="404"/>
        <v>Jan</v>
      </c>
      <c r="F12951" t="str">
        <f t="shared" si="405"/>
        <v>2015</v>
      </c>
    </row>
    <row r="12952" spans="1:6" x14ac:dyDescent="0.25">
      <c r="A12952" s="5" t="s">
        <v>389</v>
      </c>
      <c r="B12952" s="3" t="s">
        <v>229</v>
      </c>
      <c r="C12952" s="3" t="s">
        <v>53</v>
      </c>
      <c r="D12952" s="4">
        <v>371305.73569995526</v>
      </c>
      <c r="E12952" t="str">
        <f t="shared" si="404"/>
        <v>Feb</v>
      </c>
      <c r="F12952" t="str">
        <f t="shared" si="405"/>
        <v>2015</v>
      </c>
    </row>
    <row r="12953" spans="1:6" x14ac:dyDescent="0.25">
      <c r="A12953" s="5" t="s">
        <v>389</v>
      </c>
      <c r="B12953" s="3" t="s">
        <v>229</v>
      </c>
      <c r="C12953" s="3" t="s">
        <v>54</v>
      </c>
      <c r="D12953" s="4">
        <v>351823.67935692903</v>
      </c>
      <c r="E12953" t="str">
        <f t="shared" si="404"/>
        <v>Mar</v>
      </c>
      <c r="F12953" t="str">
        <f t="shared" si="405"/>
        <v>2015</v>
      </c>
    </row>
    <row r="12954" spans="1:6" x14ac:dyDescent="0.25">
      <c r="A12954" s="5" t="s">
        <v>389</v>
      </c>
      <c r="B12954" s="3" t="s">
        <v>229</v>
      </c>
      <c r="C12954" s="3" t="s">
        <v>55</v>
      </c>
      <c r="D12954" s="4">
        <v>349165.70158438012</v>
      </c>
      <c r="E12954" t="str">
        <f t="shared" si="404"/>
        <v>Apr</v>
      </c>
      <c r="F12954" t="str">
        <f t="shared" si="405"/>
        <v>2015</v>
      </c>
    </row>
    <row r="12955" spans="1:6" x14ac:dyDescent="0.25">
      <c r="A12955" s="5" t="s">
        <v>389</v>
      </c>
      <c r="B12955" s="3" t="s">
        <v>229</v>
      </c>
      <c r="C12955" s="3" t="s">
        <v>56</v>
      </c>
      <c r="D12955" s="4">
        <v>359462.7939120112</v>
      </c>
      <c r="E12955" t="str">
        <f t="shared" si="404"/>
        <v>May</v>
      </c>
      <c r="F12955" t="str">
        <f t="shared" si="405"/>
        <v>2015</v>
      </c>
    </row>
    <row r="12956" spans="1:6" x14ac:dyDescent="0.25">
      <c r="A12956" s="5" t="s">
        <v>389</v>
      </c>
      <c r="B12956" s="3" t="s">
        <v>229</v>
      </c>
      <c r="C12956" s="3" t="s">
        <v>57</v>
      </c>
      <c r="D12956" s="4">
        <v>341196.13309189206</v>
      </c>
      <c r="E12956" t="str">
        <f t="shared" si="404"/>
        <v>Jun</v>
      </c>
      <c r="F12956" t="str">
        <f t="shared" si="405"/>
        <v>2015</v>
      </c>
    </row>
    <row r="12957" spans="1:6" x14ac:dyDescent="0.25">
      <c r="A12957" s="5" t="s">
        <v>389</v>
      </c>
      <c r="B12957" s="3" t="s">
        <v>229</v>
      </c>
      <c r="C12957" s="3" t="s">
        <v>58</v>
      </c>
      <c r="D12957" s="4">
        <v>337350.1312362352</v>
      </c>
      <c r="E12957" t="str">
        <f t="shared" si="404"/>
        <v>Jul</v>
      </c>
      <c r="F12957" t="str">
        <f t="shared" si="405"/>
        <v>2015</v>
      </c>
    </row>
    <row r="12958" spans="1:6" x14ac:dyDescent="0.25">
      <c r="A12958" s="5" t="s">
        <v>389</v>
      </c>
      <c r="B12958" s="3" t="s">
        <v>229</v>
      </c>
      <c r="C12958" s="3" t="s">
        <v>59</v>
      </c>
      <c r="D12958" s="4">
        <v>333083.21215142956</v>
      </c>
      <c r="E12958" t="str">
        <f t="shared" si="404"/>
        <v>Aug</v>
      </c>
      <c r="F12958" t="str">
        <f t="shared" si="405"/>
        <v>2015</v>
      </c>
    </row>
    <row r="12959" spans="1:6" x14ac:dyDescent="0.25">
      <c r="A12959" s="5" t="s">
        <v>389</v>
      </c>
      <c r="B12959" s="3" t="s">
        <v>229</v>
      </c>
      <c r="C12959" s="3" t="s">
        <v>60</v>
      </c>
      <c r="D12959" s="4">
        <v>324380.64745423442</v>
      </c>
      <c r="E12959" t="str">
        <f t="shared" si="404"/>
        <v>Sep</v>
      </c>
      <c r="F12959" t="str">
        <f t="shared" si="405"/>
        <v>2015</v>
      </c>
    </row>
    <row r="12960" spans="1:6" x14ac:dyDescent="0.25">
      <c r="A12960" s="5" t="s">
        <v>389</v>
      </c>
      <c r="B12960" s="3" t="s">
        <v>229</v>
      </c>
      <c r="C12960" s="3" t="s">
        <v>61</v>
      </c>
      <c r="D12960" s="4">
        <v>321196.46274611098</v>
      </c>
      <c r="E12960" t="str">
        <f t="shared" si="404"/>
        <v>Oct</v>
      </c>
      <c r="F12960" t="str">
        <f t="shared" si="405"/>
        <v>2015</v>
      </c>
    </row>
    <row r="12961" spans="1:6" x14ac:dyDescent="0.25">
      <c r="A12961" s="5" t="s">
        <v>389</v>
      </c>
      <c r="B12961" s="3" t="s">
        <v>229</v>
      </c>
      <c r="C12961" s="3" t="s">
        <v>62</v>
      </c>
      <c r="D12961" s="4">
        <v>321948.35650919168</v>
      </c>
      <c r="E12961" t="str">
        <f t="shared" si="404"/>
        <v>Nov</v>
      </c>
      <c r="F12961" t="str">
        <f t="shared" si="405"/>
        <v>2015</v>
      </c>
    </row>
    <row r="12962" spans="1:6" x14ac:dyDescent="0.25">
      <c r="A12962" s="5" t="s">
        <v>389</v>
      </c>
      <c r="B12962" s="3" t="s">
        <v>229</v>
      </c>
      <c r="C12962" s="3" t="s">
        <v>63</v>
      </c>
      <c r="D12962" s="4">
        <v>307956.79338670254</v>
      </c>
      <c r="E12962" t="str">
        <f t="shared" si="404"/>
        <v>Dec</v>
      </c>
      <c r="F12962" t="str">
        <f t="shared" si="405"/>
        <v>2015</v>
      </c>
    </row>
    <row r="12963" spans="1:6" x14ac:dyDescent="0.25">
      <c r="A12963" s="5" t="s">
        <v>389</v>
      </c>
      <c r="B12963" s="3" t="s">
        <v>229</v>
      </c>
      <c r="C12963" s="3" t="s">
        <v>64</v>
      </c>
      <c r="D12963" s="4">
        <v>301744.13044451125</v>
      </c>
      <c r="E12963" t="str">
        <f t="shared" si="404"/>
        <v>Jan</v>
      </c>
      <c r="F12963" t="str">
        <f t="shared" si="405"/>
        <v>2016</v>
      </c>
    </row>
    <row r="12964" spans="1:6" x14ac:dyDescent="0.25">
      <c r="A12964" s="5" t="s">
        <v>389</v>
      </c>
      <c r="B12964" s="3" t="s">
        <v>229</v>
      </c>
      <c r="C12964" s="3" t="s">
        <v>65</v>
      </c>
      <c r="D12964" s="4">
        <v>309133.48441844888</v>
      </c>
      <c r="E12964" t="str">
        <f t="shared" si="404"/>
        <v>Feb</v>
      </c>
      <c r="F12964" t="str">
        <f t="shared" si="405"/>
        <v>2016</v>
      </c>
    </row>
    <row r="12965" spans="1:6" x14ac:dyDescent="0.25">
      <c r="A12965" s="5" t="s">
        <v>389</v>
      </c>
      <c r="B12965" s="3" t="s">
        <v>229</v>
      </c>
      <c r="C12965" s="3" t="s">
        <v>66</v>
      </c>
      <c r="D12965" s="4">
        <v>289116.75439426524</v>
      </c>
      <c r="E12965" t="str">
        <f t="shared" si="404"/>
        <v>Mar</v>
      </c>
      <c r="F12965" t="str">
        <f t="shared" si="405"/>
        <v>2016</v>
      </c>
    </row>
    <row r="12966" spans="1:6" x14ac:dyDescent="0.25">
      <c r="A12966" s="5" t="s">
        <v>389</v>
      </c>
      <c r="B12966" s="3" t="s">
        <v>229</v>
      </c>
      <c r="C12966" s="3" t="s">
        <v>67</v>
      </c>
      <c r="D12966" s="4">
        <v>285570.55720747053</v>
      </c>
      <c r="E12966" t="str">
        <f t="shared" si="404"/>
        <v>Apr</v>
      </c>
      <c r="F12966" t="str">
        <f t="shared" si="405"/>
        <v>2016</v>
      </c>
    </row>
    <row r="12967" spans="1:6" x14ac:dyDescent="0.25">
      <c r="A12967" s="5" t="s">
        <v>389</v>
      </c>
      <c r="B12967" s="3" t="s">
        <v>229</v>
      </c>
      <c r="C12967" s="3" t="s">
        <v>68</v>
      </c>
      <c r="D12967" s="4">
        <v>293289.11295295513</v>
      </c>
      <c r="E12967" t="str">
        <f t="shared" si="404"/>
        <v>May</v>
      </c>
      <c r="F12967" t="str">
        <f t="shared" si="405"/>
        <v>2016</v>
      </c>
    </row>
    <row r="12968" spans="1:6" x14ac:dyDescent="0.25">
      <c r="A12968" s="5" t="s">
        <v>389</v>
      </c>
      <c r="B12968" s="3" t="s">
        <v>229</v>
      </c>
      <c r="C12968" s="3" t="s">
        <v>69</v>
      </c>
      <c r="D12968" s="4">
        <v>277968.36596324871</v>
      </c>
      <c r="E12968" t="str">
        <f t="shared" si="404"/>
        <v>Jun</v>
      </c>
      <c r="F12968" t="str">
        <f t="shared" si="405"/>
        <v>2016</v>
      </c>
    </row>
    <row r="12969" spans="1:6" x14ac:dyDescent="0.25">
      <c r="A12969" s="5" t="s">
        <v>389</v>
      </c>
      <c r="B12969" s="3" t="s">
        <v>229</v>
      </c>
      <c r="C12969" s="3" t="s">
        <v>70</v>
      </c>
      <c r="D12969" s="4">
        <v>273581.45847500069</v>
      </c>
      <c r="E12969" t="str">
        <f t="shared" si="404"/>
        <v>Jul</v>
      </c>
      <c r="F12969" t="str">
        <f t="shared" si="405"/>
        <v>2016</v>
      </c>
    </row>
    <row r="12970" spans="1:6" x14ac:dyDescent="0.25">
      <c r="A12970" s="5" t="s">
        <v>389</v>
      </c>
      <c r="B12970" s="3" t="s">
        <v>229</v>
      </c>
      <c r="C12970" s="3" t="s">
        <v>71</v>
      </c>
      <c r="D12970" s="4">
        <v>268926.41662577988</v>
      </c>
      <c r="E12970" t="str">
        <f t="shared" si="404"/>
        <v>Aug</v>
      </c>
      <c r="F12970" t="str">
        <f t="shared" si="405"/>
        <v>2016</v>
      </c>
    </row>
    <row r="12971" spans="1:6" x14ac:dyDescent="0.25">
      <c r="A12971" s="5" t="s">
        <v>389</v>
      </c>
      <c r="B12971" s="3" t="s">
        <v>229</v>
      </c>
      <c r="C12971" s="3" t="s">
        <v>72</v>
      </c>
      <c r="D12971" s="4">
        <v>263128.43363778677</v>
      </c>
      <c r="E12971" t="str">
        <f t="shared" si="404"/>
        <v>Sep</v>
      </c>
      <c r="F12971" t="str">
        <f t="shared" si="405"/>
        <v>2016</v>
      </c>
    </row>
    <row r="12972" spans="1:6" x14ac:dyDescent="0.25">
      <c r="A12972" s="5" t="s">
        <v>389</v>
      </c>
      <c r="B12972" s="3" t="s">
        <v>229</v>
      </c>
      <c r="C12972" s="3" t="s">
        <v>73</v>
      </c>
      <c r="D12972" s="4">
        <v>263617.29900471901</v>
      </c>
      <c r="E12972" t="str">
        <f t="shared" si="404"/>
        <v>Oct</v>
      </c>
      <c r="F12972" t="str">
        <f t="shared" si="405"/>
        <v>2016</v>
      </c>
    </row>
    <row r="12973" spans="1:6" x14ac:dyDescent="0.25">
      <c r="A12973" s="5" t="s">
        <v>389</v>
      </c>
      <c r="B12973" s="3" t="s">
        <v>229</v>
      </c>
      <c r="C12973" s="3" t="s">
        <v>74</v>
      </c>
      <c r="D12973" s="4">
        <v>266024.13914073206</v>
      </c>
      <c r="E12973" t="str">
        <f t="shared" si="404"/>
        <v>Nov</v>
      </c>
      <c r="F12973" t="str">
        <f t="shared" si="405"/>
        <v>2016</v>
      </c>
    </row>
    <row r="12974" spans="1:6" x14ac:dyDescent="0.25">
      <c r="A12974" s="5" t="s">
        <v>389</v>
      </c>
      <c r="B12974" s="3" t="s">
        <v>229</v>
      </c>
      <c r="C12974" s="3" t="s">
        <v>75</v>
      </c>
      <c r="D12974" s="4">
        <v>255910.14750048929</v>
      </c>
      <c r="E12974" t="str">
        <f t="shared" si="404"/>
        <v>Dec</v>
      </c>
      <c r="F12974" t="str">
        <f t="shared" si="405"/>
        <v>2016</v>
      </c>
    </row>
    <row r="12975" spans="1:6" x14ac:dyDescent="0.25">
      <c r="A12975" s="5" t="s">
        <v>389</v>
      </c>
      <c r="B12975" s="3" t="s">
        <v>229</v>
      </c>
      <c r="C12975" s="3" t="s">
        <v>76</v>
      </c>
      <c r="D12975" s="4">
        <v>249955.04172480296</v>
      </c>
      <c r="E12975" t="str">
        <f t="shared" si="404"/>
        <v>Jan</v>
      </c>
      <c r="F12975" t="str">
        <f t="shared" si="405"/>
        <v>2017</v>
      </c>
    </row>
    <row r="12976" spans="1:6" x14ac:dyDescent="0.25">
      <c r="A12976" s="5" t="s">
        <v>389</v>
      </c>
      <c r="B12976" s="3" t="s">
        <v>229</v>
      </c>
      <c r="C12976" s="3" t="s">
        <v>77</v>
      </c>
      <c r="D12976" s="4">
        <v>255103.40616451931</v>
      </c>
      <c r="E12976" t="str">
        <f t="shared" si="404"/>
        <v>Feb</v>
      </c>
      <c r="F12976" t="str">
        <f t="shared" si="405"/>
        <v>2017</v>
      </c>
    </row>
    <row r="12977" spans="1:6" x14ac:dyDescent="0.25">
      <c r="A12977" s="5" t="s">
        <v>389</v>
      </c>
      <c r="B12977" s="3" t="s">
        <v>229</v>
      </c>
      <c r="C12977" s="3" t="s">
        <v>78</v>
      </c>
      <c r="D12977" s="4">
        <v>237708.91075078692</v>
      </c>
      <c r="E12977" t="str">
        <f t="shared" si="404"/>
        <v>Mar</v>
      </c>
      <c r="F12977" t="str">
        <f t="shared" si="405"/>
        <v>2017</v>
      </c>
    </row>
    <row r="12978" spans="1:6" x14ac:dyDescent="0.25">
      <c r="A12978" s="5" t="s">
        <v>389</v>
      </c>
      <c r="B12978" s="3" t="s">
        <v>229</v>
      </c>
      <c r="C12978" s="3" t="s">
        <v>79</v>
      </c>
      <c r="D12978" s="4">
        <v>238216.06363179794</v>
      </c>
      <c r="E12978" t="str">
        <f t="shared" si="404"/>
        <v>Apr</v>
      </c>
      <c r="F12978" t="str">
        <f t="shared" si="405"/>
        <v>2017</v>
      </c>
    </row>
    <row r="12979" spans="1:6" x14ac:dyDescent="0.25">
      <c r="A12979" s="5" t="s">
        <v>389</v>
      </c>
      <c r="B12979" s="3" t="s">
        <v>229</v>
      </c>
      <c r="C12979" s="3" t="s">
        <v>80</v>
      </c>
      <c r="D12979" s="4">
        <v>250363.17446036456</v>
      </c>
      <c r="E12979" t="str">
        <f t="shared" si="404"/>
        <v>May</v>
      </c>
      <c r="F12979" t="str">
        <f t="shared" si="405"/>
        <v>2017</v>
      </c>
    </row>
    <row r="12980" spans="1:6" x14ac:dyDescent="0.25">
      <c r="A12980" s="5" t="s">
        <v>389</v>
      </c>
      <c r="B12980" s="3" t="s">
        <v>229</v>
      </c>
      <c r="C12980" s="3" t="s">
        <v>81</v>
      </c>
      <c r="D12980" s="4">
        <v>237074.03958223859</v>
      </c>
      <c r="E12980" t="str">
        <f t="shared" si="404"/>
        <v>Jun</v>
      </c>
      <c r="F12980" t="str">
        <f t="shared" si="405"/>
        <v>2017</v>
      </c>
    </row>
    <row r="12981" spans="1:6" x14ac:dyDescent="0.25">
      <c r="A12981" s="5" t="s">
        <v>389</v>
      </c>
      <c r="B12981" s="3" t="s">
        <v>229</v>
      </c>
      <c r="C12981" s="3" t="s">
        <v>82</v>
      </c>
      <c r="D12981" s="4">
        <v>235408.80778946099</v>
      </c>
      <c r="E12981" t="str">
        <f t="shared" si="404"/>
        <v>Jul</v>
      </c>
      <c r="F12981" t="str">
        <f t="shared" si="405"/>
        <v>2017</v>
      </c>
    </row>
    <row r="12982" spans="1:6" x14ac:dyDescent="0.25">
      <c r="A12982" s="5" t="s">
        <v>389</v>
      </c>
      <c r="B12982" s="3" t="s">
        <v>229</v>
      </c>
      <c r="C12982" s="3" t="s">
        <v>83</v>
      </c>
      <c r="D12982" s="4">
        <v>233293.98970187193</v>
      </c>
      <c r="E12982" t="str">
        <f t="shared" si="404"/>
        <v>Aug</v>
      </c>
      <c r="F12982" t="str">
        <f t="shared" si="405"/>
        <v>2017</v>
      </c>
    </row>
    <row r="12983" spans="1:6" x14ac:dyDescent="0.25">
      <c r="A12983" s="5" t="s">
        <v>389</v>
      </c>
      <c r="B12983" s="3" t="s">
        <v>229</v>
      </c>
      <c r="C12983" s="3" t="s">
        <v>84</v>
      </c>
      <c r="D12983" s="4">
        <v>225263.27261980996</v>
      </c>
      <c r="E12983" t="str">
        <f t="shared" si="404"/>
        <v>Sep</v>
      </c>
      <c r="F12983" t="str">
        <f t="shared" si="405"/>
        <v>2017</v>
      </c>
    </row>
    <row r="12984" spans="1:6" x14ac:dyDescent="0.25">
      <c r="A12984" s="5" t="s">
        <v>389</v>
      </c>
      <c r="B12984" s="3" t="s">
        <v>229</v>
      </c>
      <c r="C12984" s="3" t="s">
        <v>85</v>
      </c>
      <c r="D12984" s="4">
        <v>224188.89605326529</v>
      </c>
      <c r="E12984" t="str">
        <f t="shared" si="404"/>
        <v>Oct</v>
      </c>
      <c r="F12984" t="str">
        <f t="shared" si="405"/>
        <v>2017</v>
      </c>
    </row>
    <row r="12985" spans="1:6" x14ac:dyDescent="0.25">
      <c r="A12985" s="5" t="s">
        <v>389</v>
      </c>
      <c r="B12985" s="3" t="s">
        <v>229</v>
      </c>
      <c r="C12985" s="3" t="s">
        <v>86</v>
      </c>
      <c r="D12985" s="4">
        <v>226817.59095469536</v>
      </c>
      <c r="E12985" t="str">
        <f t="shared" si="404"/>
        <v>Nov</v>
      </c>
      <c r="F12985" t="str">
        <f t="shared" si="405"/>
        <v>2017</v>
      </c>
    </row>
    <row r="12986" spans="1:6" x14ac:dyDescent="0.25">
      <c r="A12986" s="5" t="s">
        <v>389</v>
      </c>
      <c r="B12986" s="3" t="s">
        <v>229</v>
      </c>
      <c r="C12986" s="3" t="s">
        <v>87</v>
      </c>
      <c r="D12986" s="4">
        <v>212265.1133943075</v>
      </c>
      <c r="E12986" t="str">
        <f t="shared" si="404"/>
        <v>Dec</v>
      </c>
      <c r="F12986" t="str">
        <f t="shared" si="405"/>
        <v>2017</v>
      </c>
    </row>
    <row r="12987" spans="1:6" x14ac:dyDescent="0.25">
      <c r="A12987" s="5" t="s">
        <v>389</v>
      </c>
      <c r="B12987" s="3" t="s">
        <v>229</v>
      </c>
      <c r="C12987" s="3" t="s">
        <v>88</v>
      </c>
      <c r="D12987" s="4">
        <v>209123.4545210005</v>
      </c>
      <c r="E12987" t="str">
        <f t="shared" ref="E12987:E13050" si="406">MID(C12987,1,3)</f>
        <v>Jan</v>
      </c>
      <c r="F12987" t="str">
        <f t="shared" ref="F12987:F13050" si="407">MID(C12987,5,4)</f>
        <v>2018</v>
      </c>
    </row>
    <row r="12988" spans="1:6" x14ac:dyDescent="0.25">
      <c r="A12988" s="5" t="s">
        <v>389</v>
      </c>
      <c r="B12988" s="3" t="s">
        <v>229</v>
      </c>
      <c r="C12988" s="3" t="s">
        <v>89</v>
      </c>
      <c r="D12988" s="4">
        <v>217768.760485898</v>
      </c>
      <c r="E12988" t="str">
        <f t="shared" si="406"/>
        <v>Feb</v>
      </c>
      <c r="F12988" t="str">
        <f t="shared" si="407"/>
        <v>2018</v>
      </c>
    </row>
    <row r="12989" spans="1:6" x14ac:dyDescent="0.25">
      <c r="A12989" s="5" t="s">
        <v>389</v>
      </c>
      <c r="B12989" s="3" t="s">
        <v>229</v>
      </c>
      <c r="C12989" s="3" t="s">
        <v>90</v>
      </c>
      <c r="D12989" s="4">
        <v>203094.73877227155</v>
      </c>
      <c r="E12989" t="str">
        <f t="shared" si="406"/>
        <v>Mar</v>
      </c>
      <c r="F12989" t="str">
        <f t="shared" si="407"/>
        <v>2018</v>
      </c>
    </row>
    <row r="12990" spans="1:6" x14ac:dyDescent="0.25">
      <c r="A12990" s="5" t="s">
        <v>389</v>
      </c>
      <c r="B12990" s="3" t="s">
        <v>229</v>
      </c>
      <c r="C12990" s="3" t="s">
        <v>91</v>
      </c>
      <c r="D12990" s="4">
        <v>204109.74759911961</v>
      </c>
      <c r="E12990" t="str">
        <f t="shared" si="406"/>
        <v>Apr</v>
      </c>
      <c r="F12990" t="str">
        <f t="shared" si="407"/>
        <v>2018</v>
      </c>
    </row>
    <row r="12991" spans="1:6" x14ac:dyDescent="0.25">
      <c r="A12991" s="5" t="s">
        <v>389</v>
      </c>
      <c r="B12991" s="3" t="s">
        <v>229</v>
      </c>
      <c r="C12991" s="3" t="s">
        <v>92</v>
      </c>
      <c r="D12991" s="4">
        <v>216666.19833946312</v>
      </c>
      <c r="E12991" t="str">
        <f t="shared" si="406"/>
        <v>May</v>
      </c>
      <c r="F12991" t="str">
        <f t="shared" si="407"/>
        <v>2018</v>
      </c>
    </row>
    <row r="12992" spans="1:6" x14ac:dyDescent="0.25">
      <c r="A12992" s="5" t="s">
        <v>389</v>
      </c>
      <c r="B12992" s="3" t="s">
        <v>229</v>
      </c>
      <c r="C12992" s="3" t="s">
        <v>93</v>
      </c>
      <c r="D12992" s="4">
        <v>205080.7610471723</v>
      </c>
      <c r="E12992" t="str">
        <f t="shared" si="406"/>
        <v>Jun</v>
      </c>
      <c r="F12992" t="str">
        <f t="shared" si="407"/>
        <v>2018</v>
      </c>
    </row>
    <row r="12993" spans="1:6" x14ac:dyDescent="0.25">
      <c r="A12993" s="5" t="s">
        <v>389</v>
      </c>
      <c r="B12993" s="3" t="s">
        <v>229</v>
      </c>
      <c r="C12993" s="3" t="s">
        <v>94</v>
      </c>
      <c r="D12993" s="4">
        <v>203272.58325531991</v>
      </c>
      <c r="E12993" t="str">
        <f t="shared" si="406"/>
        <v>Jul</v>
      </c>
      <c r="F12993" t="str">
        <f t="shared" si="407"/>
        <v>2018</v>
      </c>
    </row>
    <row r="12994" spans="1:6" x14ac:dyDescent="0.25">
      <c r="A12994" s="5" t="s">
        <v>389</v>
      </c>
      <c r="B12994" s="3" t="s">
        <v>229</v>
      </c>
      <c r="C12994" s="3" t="s">
        <v>95</v>
      </c>
      <c r="D12994" s="4">
        <v>201740.43937932601</v>
      </c>
      <c r="E12994" t="str">
        <f t="shared" si="406"/>
        <v>Aug</v>
      </c>
      <c r="F12994" t="str">
        <f t="shared" si="407"/>
        <v>2018</v>
      </c>
    </row>
    <row r="12995" spans="1:6" x14ac:dyDescent="0.25">
      <c r="A12995" s="5" t="s">
        <v>389</v>
      </c>
      <c r="B12995" s="3" t="s">
        <v>229</v>
      </c>
      <c r="C12995" s="3" t="s">
        <v>96</v>
      </c>
      <c r="D12995" s="4">
        <v>198274.19056960021</v>
      </c>
      <c r="E12995" t="str">
        <f t="shared" si="406"/>
        <v>Sep</v>
      </c>
      <c r="F12995" t="str">
        <f t="shared" si="407"/>
        <v>2018</v>
      </c>
    </row>
    <row r="12996" spans="1:6" x14ac:dyDescent="0.25">
      <c r="A12996" s="5" t="s">
        <v>389</v>
      </c>
      <c r="B12996" s="3" t="s">
        <v>229</v>
      </c>
      <c r="C12996" s="3" t="s">
        <v>97</v>
      </c>
      <c r="D12996" s="4">
        <v>197319.63008819122</v>
      </c>
      <c r="E12996" t="str">
        <f t="shared" si="406"/>
        <v>Oct</v>
      </c>
      <c r="F12996" t="str">
        <f t="shared" si="407"/>
        <v>2018</v>
      </c>
    </row>
    <row r="12997" spans="1:6" x14ac:dyDescent="0.25">
      <c r="A12997" s="5" t="s">
        <v>389</v>
      </c>
      <c r="B12997" s="3" t="s">
        <v>229</v>
      </c>
      <c r="C12997" s="3" t="s">
        <v>98</v>
      </c>
      <c r="D12997" s="4">
        <v>198488.59391428286</v>
      </c>
      <c r="E12997" t="str">
        <f t="shared" si="406"/>
        <v>Nov</v>
      </c>
      <c r="F12997" t="str">
        <f t="shared" si="407"/>
        <v>2018</v>
      </c>
    </row>
    <row r="12998" spans="1:6" x14ac:dyDescent="0.25">
      <c r="A12998" s="5" t="s">
        <v>389</v>
      </c>
      <c r="B12998" s="3" t="s">
        <v>229</v>
      </c>
      <c r="C12998" s="3" t="s">
        <v>99</v>
      </c>
      <c r="D12998" s="4">
        <v>185916.87930633858</v>
      </c>
      <c r="E12998" t="str">
        <f t="shared" si="406"/>
        <v>Dec</v>
      </c>
      <c r="F12998" t="str">
        <f t="shared" si="407"/>
        <v>2018</v>
      </c>
    </row>
    <row r="12999" spans="1:6" x14ac:dyDescent="0.25">
      <c r="A12999" s="5" t="s">
        <v>389</v>
      </c>
      <c r="B12999" s="3" t="s">
        <v>229</v>
      </c>
      <c r="C12999" s="3" t="s">
        <v>100</v>
      </c>
      <c r="D12999" s="4">
        <v>184637.98407776246</v>
      </c>
      <c r="E12999" t="str">
        <f t="shared" si="406"/>
        <v>Jan</v>
      </c>
      <c r="F12999" t="str">
        <f t="shared" si="407"/>
        <v>2019</v>
      </c>
    </row>
    <row r="13000" spans="1:6" x14ac:dyDescent="0.25">
      <c r="A13000" s="5" t="s">
        <v>389</v>
      </c>
      <c r="B13000" s="3" t="s">
        <v>229</v>
      </c>
      <c r="C13000" s="3" t="s">
        <v>101</v>
      </c>
      <c r="D13000" s="4">
        <v>193758.1186561503</v>
      </c>
      <c r="E13000" t="str">
        <f t="shared" si="406"/>
        <v>Feb</v>
      </c>
      <c r="F13000" t="str">
        <f t="shared" si="407"/>
        <v>2019</v>
      </c>
    </row>
    <row r="13001" spans="1:6" x14ac:dyDescent="0.25">
      <c r="A13001" s="5" t="s">
        <v>389</v>
      </c>
      <c r="B13001" s="3" t="s">
        <v>229</v>
      </c>
      <c r="C13001" s="3" t="s">
        <v>102</v>
      </c>
      <c r="D13001" s="4">
        <v>182978.64739501302</v>
      </c>
      <c r="E13001" t="str">
        <f t="shared" si="406"/>
        <v>Mar</v>
      </c>
      <c r="F13001" t="str">
        <f t="shared" si="407"/>
        <v>2019</v>
      </c>
    </row>
    <row r="13002" spans="1:6" x14ac:dyDescent="0.25">
      <c r="A13002" s="5" t="s">
        <v>389</v>
      </c>
      <c r="B13002" s="3" t="s">
        <v>229</v>
      </c>
      <c r="C13002" s="3" t="s">
        <v>103</v>
      </c>
      <c r="D13002" s="4">
        <v>185414.16606074615</v>
      </c>
      <c r="E13002" t="str">
        <f t="shared" si="406"/>
        <v>Apr</v>
      </c>
      <c r="F13002" t="str">
        <f t="shared" si="407"/>
        <v>2019</v>
      </c>
    </row>
    <row r="13003" spans="1:6" x14ac:dyDescent="0.25">
      <c r="A13003" s="5" t="s">
        <v>389</v>
      </c>
      <c r="B13003" s="3" t="s">
        <v>229</v>
      </c>
      <c r="C13003" s="3" t="s">
        <v>104</v>
      </c>
      <c r="D13003" s="4">
        <v>195433.30682517248</v>
      </c>
      <c r="E13003" t="str">
        <f t="shared" si="406"/>
        <v>May</v>
      </c>
      <c r="F13003" t="str">
        <f t="shared" si="407"/>
        <v>2019</v>
      </c>
    </row>
    <row r="13004" spans="1:6" x14ac:dyDescent="0.25">
      <c r="A13004" s="5" t="s">
        <v>389</v>
      </c>
      <c r="B13004" s="3" t="s">
        <v>229</v>
      </c>
      <c r="C13004" s="3" t="s">
        <v>105</v>
      </c>
      <c r="D13004" s="4">
        <v>183068.77238587389</v>
      </c>
      <c r="E13004" t="str">
        <f t="shared" si="406"/>
        <v>Jun</v>
      </c>
      <c r="F13004" t="str">
        <f t="shared" si="407"/>
        <v>2019</v>
      </c>
    </row>
    <row r="13005" spans="1:6" x14ac:dyDescent="0.25">
      <c r="A13005" s="5" t="s">
        <v>389</v>
      </c>
      <c r="B13005" s="3" t="s">
        <v>229</v>
      </c>
      <c r="C13005" s="3" t="s">
        <v>106</v>
      </c>
      <c r="D13005" s="4">
        <v>185031.64866636542</v>
      </c>
      <c r="E13005" t="str">
        <f t="shared" si="406"/>
        <v>Jul</v>
      </c>
      <c r="F13005" t="str">
        <f t="shared" si="407"/>
        <v>2019</v>
      </c>
    </row>
    <row r="13006" spans="1:6" x14ac:dyDescent="0.25">
      <c r="A13006" s="5" t="s">
        <v>389</v>
      </c>
      <c r="B13006" s="3" t="s">
        <v>229</v>
      </c>
      <c r="C13006" s="3" t="s">
        <v>107</v>
      </c>
      <c r="D13006" s="4">
        <v>185286.74952140619</v>
      </c>
      <c r="E13006" t="str">
        <f t="shared" si="406"/>
        <v>Aug</v>
      </c>
      <c r="F13006" t="str">
        <f t="shared" si="407"/>
        <v>2019</v>
      </c>
    </row>
    <row r="13007" spans="1:6" x14ac:dyDescent="0.25">
      <c r="A13007" s="5" t="s">
        <v>389</v>
      </c>
      <c r="B13007" s="3" t="s">
        <v>229</v>
      </c>
      <c r="C13007" s="3" t="s">
        <v>108</v>
      </c>
      <c r="D13007" s="4">
        <v>180224.80564095173</v>
      </c>
      <c r="E13007" t="str">
        <f t="shared" si="406"/>
        <v>Sep</v>
      </c>
      <c r="F13007" t="str">
        <f t="shared" si="407"/>
        <v>2019</v>
      </c>
    </row>
    <row r="13008" spans="1:6" x14ac:dyDescent="0.25">
      <c r="A13008" s="5" t="s">
        <v>389</v>
      </c>
      <c r="B13008" s="3" t="s">
        <v>229</v>
      </c>
      <c r="C13008" s="3" t="s">
        <v>109</v>
      </c>
      <c r="D13008" s="4">
        <v>179523.26665998035</v>
      </c>
      <c r="E13008" t="str">
        <f t="shared" si="406"/>
        <v>Oct</v>
      </c>
      <c r="F13008" t="str">
        <f t="shared" si="407"/>
        <v>2019</v>
      </c>
    </row>
    <row r="13009" spans="1:6" x14ac:dyDescent="0.25">
      <c r="A13009" s="5" t="s">
        <v>389</v>
      </c>
      <c r="B13009" s="3" t="s">
        <v>229</v>
      </c>
      <c r="C13009" s="3" t="s">
        <v>110</v>
      </c>
      <c r="D13009" s="4">
        <v>182320.33831902</v>
      </c>
      <c r="E13009" t="str">
        <f t="shared" si="406"/>
        <v>Nov</v>
      </c>
      <c r="F13009" t="str">
        <f t="shared" si="407"/>
        <v>2019</v>
      </c>
    </row>
    <row r="13010" spans="1:6" x14ac:dyDescent="0.25">
      <c r="A13010" s="5" t="s">
        <v>389</v>
      </c>
      <c r="B13010" s="3" t="s">
        <v>229</v>
      </c>
      <c r="C13010" s="3" t="s">
        <v>111</v>
      </c>
      <c r="D13010" s="4">
        <v>171229.82477805705</v>
      </c>
      <c r="E13010" t="str">
        <f t="shared" si="406"/>
        <v>Dec</v>
      </c>
      <c r="F13010" t="str">
        <f t="shared" si="407"/>
        <v>2019</v>
      </c>
    </row>
    <row r="13011" spans="1:6" x14ac:dyDescent="0.25">
      <c r="A13011" s="5" t="s">
        <v>389</v>
      </c>
      <c r="B13011" s="3" t="s">
        <v>229</v>
      </c>
      <c r="C13011" s="3" t="s">
        <v>112</v>
      </c>
      <c r="D13011" s="4">
        <v>170718.103086669</v>
      </c>
      <c r="E13011" t="str">
        <f t="shared" si="406"/>
        <v>Jan</v>
      </c>
      <c r="F13011" t="str">
        <f t="shared" si="407"/>
        <v>2020</v>
      </c>
    </row>
    <row r="13012" spans="1:6" x14ac:dyDescent="0.25">
      <c r="A13012" s="5" t="s">
        <v>389</v>
      </c>
      <c r="B13012" s="3" t="s">
        <v>229</v>
      </c>
      <c r="C13012" s="3" t="s">
        <v>113</v>
      </c>
      <c r="D13012" s="4">
        <v>176506.57446861124</v>
      </c>
      <c r="E13012" t="str">
        <f t="shared" si="406"/>
        <v>Feb</v>
      </c>
      <c r="F13012" t="str">
        <f t="shared" si="407"/>
        <v>2020</v>
      </c>
    </row>
    <row r="13013" spans="1:6" x14ac:dyDescent="0.25">
      <c r="A13013" s="5" t="s">
        <v>389</v>
      </c>
      <c r="B13013" s="3" t="s">
        <v>229</v>
      </c>
      <c r="C13013" s="3" t="s">
        <v>114</v>
      </c>
      <c r="D13013" s="4">
        <v>166018.07220071071</v>
      </c>
      <c r="E13013" t="str">
        <f t="shared" si="406"/>
        <v>Mar</v>
      </c>
      <c r="F13013" t="str">
        <f t="shared" si="407"/>
        <v>2020</v>
      </c>
    </row>
    <row r="13014" spans="1:6" x14ac:dyDescent="0.25">
      <c r="A13014" s="5" t="s">
        <v>389</v>
      </c>
      <c r="B13014" s="3" t="s">
        <v>229</v>
      </c>
      <c r="C13014" s="3" t="s">
        <v>115</v>
      </c>
      <c r="D13014" s="4">
        <v>171321.3112306367</v>
      </c>
      <c r="E13014" t="str">
        <f t="shared" si="406"/>
        <v>Apr</v>
      </c>
      <c r="F13014" t="str">
        <f t="shared" si="407"/>
        <v>2020</v>
      </c>
    </row>
    <row r="13015" spans="1:6" x14ac:dyDescent="0.25">
      <c r="A13015" s="5" t="s">
        <v>389</v>
      </c>
      <c r="B13015" s="3" t="s">
        <v>229</v>
      </c>
      <c r="C13015" s="3" t="s">
        <v>116</v>
      </c>
      <c r="D13015" s="4">
        <v>178771.03031883648</v>
      </c>
      <c r="E13015" t="str">
        <f t="shared" si="406"/>
        <v>May</v>
      </c>
      <c r="F13015" t="str">
        <f t="shared" si="407"/>
        <v>2020</v>
      </c>
    </row>
    <row r="13016" spans="1:6" x14ac:dyDescent="0.25">
      <c r="A13016" s="5" t="s">
        <v>389</v>
      </c>
      <c r="B13016" s="3" t="s">
        <v>229</v>
      </c>
      <c r="C13016" s="3" t="s">
        <v>117</v>
      </c>
      <c r="D13016" s="4">
        <v>167985.74353974999</v>
      </c>
      <c r="E13016" t="str">
        <f t="shared" si="406"/>
        <v>Jun</v>
      </c>
      <c r="F13016" t="str">
        <f t="shared" si="407"/>
        <v>2020</v>
      </c>
    </row>
    <row r="13017" spans="1:6" x14ac:dyDescent="0.25">
      <c r="A13017" s="5" t="s">
        <v>389</v>
      </c>
      <c r="B13017" s="3" t="s">
        <v>229</v>
      </c>
      <c r="C13017" s="3" t="s">
        <v>118</v>
      </c>
      <c r="D13017" s="4">
        <v>167334.13153241904</v>
      </c>
      <c r="E13017" t="str">
        <f t="shared" si="406"/>
        <v>Jul</v>
      </c>
      <c r="F13017" t="str">
        <f t="shared" si="407"/>
        <v>2020</v>
      </c>
    </row>
    <row r="13018" spans="1:6" x14ac:dyDescent="0.25">
      <c r="A13018" s="5" t="s">
        <v>389</v>
      </c>
      <c r="B13018" s="3" t="s">
        <v>229</v>
      </c>
      <c r="C13018" s="3" t="s">
        <v>119</v>
      </c>
      <c r="D13018" s="4">
        <v>167780.17094094658</v>
      </c>
      <c r="E13018" t="str">
        <f t="shared" si="406"/>
        <v>Aug</v>
      </c>
      <c r="F13018" t="str">
        <f t="shared" si="407"/>
        <v>2020</v>
      </c>
    </row>
    <row r="13019" spans="1:6" x14ac:dyDescent="0.25">
      <c r="A13019" s="5" t="s">
        <v>389</v>
      </c>
      <c r="B13019" s="3" t="s">
        <v>229</v>
      </c>
      <c r="C13019" s="3" t="s">
        <v>120</v>
      </c>
      <c r="D13019" s="4">
        <v>163651.63677507389</v>
      </c>
      <c r="E13019" t="str">
        <f t="shared" si="406"/>
        <v>Sep</v>
      </c>
      <c r="F13019" t="str">
        <f t="shared" si="407"/>
        <v>2020</v>
      </c>
    </row>
    <row r="13020" spans="1:6" x14ac:dyDescent="0.25">
      <c r="A13020" s="5" t="s">
        <v>389</v>
      </c>
      <c r="B13020" s="3" t="s">
        <v>229</v>
      </c>
      <c r="C13020" s="3" t="s">
        <v>121</v>
      </c>
      <c r="D13020" s="4">
        <v>164510.09243753436</v>
      </c>
      <c r="E13020" t="str">
        <f t="shared" si="406"/>
        <v>Oct</v>
      </c>
      <c r="F13020" t="str">
        <f t="shared" si="407"/>
        <v>2020</v>
      </c>
    </row>
    <row r="13021" spans="1:6" x14ac:dyDescent="0.25">
      <c r="A13021" s="5" t="s">
        <v>389</v>
      </c>
      <c r="B13021" s="3" t="s">
        <v>229</v>
      </c>
      <c r="C13021" s="3" t="s">
        <v>122</v>
      </c>
      <c r="D13021" s="4">
        <v>169177.5797121551</v>
      </c>
      <c r="E13021" t="str">
        <f t="shared" si="406"/>
        <v>Nov</v>
      </c>
      <c r="F13021" t="str">
        <f t="shared" si="407"/>
        <v>2020</v>
      </c>
    </row>
    <row r="13022" spans="1:6" x14ac:dyDescent="0.25">
      <c r="A13022" s="5" t="s">
        <v>389</v>
      </c>
      <c r="B13022" s="3" t="s">
        <v>229</v>
      </c>
      <c r="C13022" s="3" t="s">
        <v>123</v>
      </c>
      <c r="D13022" s="4">
        <v>159179.32498604528</v>
      </c>
      <c r="E13022" t="str">
        <f t="shared" si="406"/>
        <v>Dec</v>
      </c>
      <c r="F13022" t="str">
        <f t="shared" si="407"/>
        <v>2020</v>
      </c>
    </row>
    <row r="13023" spans="1:6" x14ac:dyDescent="0.25">
      <c r="A13023" s="5" t="s">
        <v>389</v>
      </c>
      <c r="B13023" s="3" t="s">
        <v>229</v>
      </c>
      <c r="C13023" s="3" t="s">
        <v>124</v>
      </c>
      <c r="D13023" s="4">
        <v>159051.1218127133</v>
      </c>
      <c r="E13023" t="str">
        <f t="shared" si="406"/>
        <v>Jan</v>
      </c>
      <c r="F13023" t="str">
        <f t="shared" si="407"/>
        <v>2021</v>
      </c>
    </row>
    <row r="13024" spans="1:6" x14ac:dyDescent="0.25">
      <c r="A13024" s="5" t="s">
        <v>389</v>
      </c>
      <c r="B13024" s="3" t="s">
        <v>229</v>
      </c>
      <c r="C13024" s="3" t="s">
        <v>125</v>
      </c>
      <c r="D13024" s="4">
        <v>168817.70984509963</v>
      </c>
      <c r="E13024" t="str">
        <f t="shared" si="406"/>
        <v>Feb</v>
      </c>
      <c r="F13024" t="str">
        <f t="shared" si="407"/>
        <v>2021</v>
      </c>
    </row>
    <row r="13025" spans="1:6" x14ac:dyDescent="0.25">
      <c r="A13025" s="5" t="s">
        <v>389</v>
      </c>
      <c r="B13025" s="3" t="s">
        <v>229</v>
      </c>
      <c r="C13025" s="3" t="s">
        <v>126</v>
      </c>
      <c r="D13025" s="4">
        <v>160937.08285731418</v>
      </c>
      <c r="E13025" t="str">
        <f t="shared" si="406"/>
        <v>Mar</v>
      </c>
      <c r="F13025" t="str">
        <f t="shared" si="407"/>
        <v>2021</v>
      </c>
    </row>
    <row r="13026" spans="1:6" x14ac:dyDescent="0.25">
      <c r="A13026" s="5" t="s">
        <v>389</v>
      </c>
      <c r="B13026" s="3" t="s">
        <v>229</v>
      </c>
      <c r="C13026" s="3" t="s">
        <v>127</v>
      </c>
      <c r="D13026" s="4">
        <v>161368.98545461087</v>
      </c>
      <c r="E13026" t="str">
        <f t="shared" si="406"/>
        <v>Apr</v>
      </c>
      <c r="F13026" t="str">
        <f t="shared" si="407"/>
        <v>2021</v>
      </c>
    </row>
    <row r="13027" spans="1:6" x14ac:dyDescent="0.25">
      <c r="A13027" s="5" t="s">
        <v>389</v>
      </c>
      <c r="B13027" s="3" t="s">
        <v>229</v>
      </c>
      <c r="C13027" s="3" t="s">
        <v>128</v>
      </c>
      <c r="D13027" s="4">
        <v>105834.3907143785</v>
      </c>
      <c r="E13027" t="str">
        <f t="shared" si="406"/>
        <v>May</v>
      </c>
      <c r="F13027" t="str">
        <f t="shared" si="407"/>
        <v>2021</v>
      </c>
    </row>
    <row r="13028" spans="1:6" x14ac:dyDescent="0.25">
      <c r="A13028" s="5" t="s">
        <v>389</v>
      </c>
      <c r="B13028" s="3" t="s">
        <v>229</v>
      </c>
      <c r="C13028" s="3" t="s">
        <v>129</v>
      </c>
      <c r="D13028" s="4">
        <v>104785.47754558462</v>
      </c>
      <c r="E13028" t="str">
        <f t="shared" si="406"/>
        <v>Jun</v>
      </c>
      <c r="F13028" t="str">
        <f t="shared" si="407"/>
        <v>2021</v>
      </c>
    </row>
    <row r="13029" spans="1:6" x14ac:dyDescent="0.25">
      <c r="A13029" s="5" t="s">
        <v>389</v>
      </c>
      <c r="B13029" s="3" t="s">
        <v>229</v>
      </c>
      <c r="C13029" s="3" t="s">
        <v>130</v>
      </c>
      <c r="D13029" s="4">
        <v>103260.26082937037</v>
      </c>
      <c r="E13029" t="str">
        <f t="shared" si="406"/>
        <v>Jul</v>
      </c>
      <c r="F13029" t="str">
        <f t="shared" si="407"/>
        <v>2021</v>
      </c>
    </row>
    <row r="13030" spans="1:6" x14ac:dyDescent="0.25">
      <c r="A13030" s="5" t="s">
        <v>389</v>
      </c>
      <c r="B13030" s="3" t="s">
        <v>229</v>
      </c>
      <c r="C13030" s="3" t="s">
        <v>131</v>
      </c>
      <c r="D13030" s="4">
        <v>102435.80228232814</v>
      </c>
      <c r="E13030" t="str">
        <f t="shared" si="406"/>
        <v>Aug</v>
      </c>
      <c r="F13030" t="str">
        <f t="shared" si="407"/>
        <v>2021</v>
      </c>
    </row>
    <row r="13031" spans="1:6" x14ac:dyDescent="0.25">
      <c r="A13031" s="5" t="s">
        <v>389</v>
      </c>
      <c r="B13031" s="3" t="s">
        <v>229</v>
      </c>
      <c r="C13031" s="3" t="s">
        <v>132</v>
      </c>
      <c r="D13031" s="4">
        <v>101267.56653974914</v>
      </c>
      <c r="E13031" t="str">
        <f t="shared" si="406"/>
        <v>Sep</v>
      </c>
      <c r="F13031" t="str">
        <f t="shared" si="407"/>
        <v>2021</v>
      </c>
    </row>
    <row r="13032" spans="1:6" x14ac:dyDescent="0.25">
      <c r="A13032" s="5" t="s">
        <v>389</v>
      </c>
      <c r="B13032" s="3" t="s">
        <v>229</v>
      </c>
      <c r="C13032" s="3" t="s">
        <v>133</v>
      </c>
      <c r="D13032" s="4">
        <v>100350.62086521109</v>
      </c>
      <c r="E13032" t="str">
        <f t="shared" si="406"/>
        <v>Oct</v>
      </c>
      <c r="F13032" t="str">
        <f t="shared" si="407"/>
        <v>2021</v>
      </c>
    </row>
    <row r="13033" spans="1:6" x14ac:dyDescent="0.25">
      <c r="A13033" s="5" t="s">
        <v>389</v>
      </c>
      <c r="B13033" s="3" t="s">
        <v>229</v>
      </c>
      <c r="C13033" s="3" t="s">
        <v>134</v>
      </c>
      <c r="D13033" s="4">
        <v>99419.26134843516</v>
      </c>
      <c r="E13033" t="str">
        <f t="shared" si="406"/>
        <v>Nov</v>
      </c>
      <c r="F13033" t="str">
        <f t="shared" si="407"/>
        <v>2021</v>
      </c>
    </row>
    <row r="13034" spans="1:6" x14ac:dyDescent="0.25">
      <c r="A13034" s="5" t="s">
        <v>389</v>
      </c>
      <c r="B13034" s="3" t="s">
        <v>229</v>
      </c>
      <c r="C13034" s="3" t="s">
        <v>135</v>
      </c>
      <c r="D13034" s="4">
        <v>99405.626357129804</v>
      </c>
      <c r="E13034" t="str">
        <f t="shared" si="406"/>
        <v>Dec</v>
      </c>
      <c r="F13034" t="str">
        <f t="shared" si="407"/>
        <v>2021</v>
      </c>
    </row>
    <row r="13035" spans="1:6" x14ac:dyDescent="0.25">
      <c r="A13035" s="5" t="s">
        <v>389</v>
      </c>
      <c r="B13035" s="3" t="s">
        <v>229</v>
      </c>
      <c r="C13035" s="3" t="s">
        <v>136</v>
      </c>
      <c r="D13035" s="4">
        <v>97709.858026397487</v>
      </c>
      <c r="E13035" t="str">
        <f t="shared" si="406"/>
        <v>Jan</v>
      </c>
      <c r="F13035" t="str">
        <f t="shared" si="407"/>
        <v>2022</v>
      </c>
    </row>
    <row r="13036" spans="1:6" x14ac:dyDescent="0.25">
      <c r="A13036" s="5" t="s">
        <v>389</v>
      </c>
      <c r="B13036" s="3" t="s">
        <v>229</v>
      </c>
      <c r="C13036" s="3" t="s">
        <v>137</v>
      </c>
      <c r="D13036" s="4">
        <v>96802.344760918466</v>
      </c>
      <c r="E13036" t="str">
        <f t="shared" si="406"/>
        <v>Feb</v>
      </c>
      <c r="F13036" t="str">
        <f t="shared" si="407"/>
        <v>2022</v>
      </c>
    </row>
    <row r="13037" spans="1:6" x14ac:dyDescent="0.25">
      <c r="A13037" s="5" t="s">
        <v>389</v>
      </c>
      <c r="B13037" s="3" t="s">
        <v>229</v>
      </c>
      <c r="C13037" s="3" t="s">
        <v>138</v>
      </c>
      <c r="D13037" s="4">
        <v>95991.019920464663</v>
      </c>
      <c r="E13037" t="str">
        <f t="shared" si="406"/>
        <v>Mar</v>
      </c>
      <c r="F13037" t="str">
        <f t="shared" si="407"/>
        <v>2022</v>
      </c>
    </row>
    <row r="13038" spans="1:6" x14ac:dyDescent="0.25">
      <c r="A13038" s="5" t="s">
        <v>389</v>
      </c>
      <c r="B13038" s="3" t="s">
        <v>229</v>
      </c>
      <c r="C13038" s="3" t="s">
        <v>139</v>
      </c>
      <c r="D13038" s="4">
        <v>96006.916924130157</v>
      </c>
      <c r="E13038" t="str">
        <f t="shared" si="406"/>
        <v>Apr</v>
      </c>
      <c r="F13038" t="str">
        <f t="shared" si="407"/>
        <v>2022</v>
      </c>
    </row>
    <row r="13039" spans="1:6" x14ac:dyDescent="0.25">
      <c r="A13039" s="5" t="s">
        <v>389</v>
      </c>
      <c r="B13039" s="3" t="s">
        <v>229</v>
      </c>
      <c r="C13039" s="3" t="s">
        <v>140</v>
      </c>
      <c r="D13039" s="4">
        <v>94453.777225764323</v>
      </c>
      <c r="E13039" t="str">
        <f t="shared" si="406"/>
        <v>May</v>
      </c>
      <c r="F13039" t="str">
        <f t="shared" si="407"/>
        <v>2022</v>
      </c>
    </row>
    <row r="13040" spans="1:6" x14ac:dyDescent="0.25">
      <c r="A13040" s="5" t="s">
        <v>389</v>
      </c>
      <c r="B13040" s="3" t="s">
        <v>229</v>
      </c>
      <c r="C13040" s="3" t="s">
        <v>141</v>
      </c>
      <c r="D13040" s="4">
        <v>84505.177818458338</v>
      </c>
      <c r="E13040" t="str">
        <f t="shared" si="406"/>
        <v>Jun</v>
      </c>
      <c r="F13040" t="str">
        <f t="shared" si="407"/>
        <v>2022</v>
      </c>
    </row>
    <row r="13041" spans="1:6" x14ac:dyDescent="0.25">
      <c r="A13041" s="5" t="s">
        <v>389</v>
      </c>
      <c r="B13041" s="3" t="s">
        <v>229</v>
      </c>
      <c r="C13041" s="3" t="s">
        <v>142</v>
      </c>
      <c r="D13041" s="4">
        <v>84704.759581399499</v>
      </c>
      <c r="E13041" t="str">
        <f t="shared" si="406"/>
        <v>Jul</v>
      </c>
      <c r="F13041" t="str">
        <f t="shared" si="407"/>
        <v>2022</v>
      </c>
    </row>
    <row r="13042" spans="1:6" x14ac:dyDescent="0.25">
      <c r="A13042" s="5" t="s">
        <v>389</v>
      </c>
      <c r="B13042" s="3" t="s">
        <v>229</v>
      </c>
      <c r="C13042" s="3" t="s">
        <v>143</v>
      </c>
      <c r="D13042" s="4">
        <v>83423.714335190321</v>
      </c>
      <c r="E13042" t="str">
        <f t="shared" si="406"/>
        <v>Aug</v>
      </c>
      <c r="F13042" t="str">
        <f t="shared" si="407"/>
        <v>2022</v>
      </c>
    </row>
    <row r="13043" spans="1:6" x14ac:dyDescent="0.25">
      <c r="A13043" s="5" t="s">
        <v>389</v>
      </c>
      <c r="B13043" s="3" t="s">
        <v>229</v>
      </c>
      <c r="C13043" s="3" t="s">
        <v>144</v>
      </c>
      <c r="D13043" s="4">
        <v>65679.417097163241</v>
      </c>
      <c r="E13043" t="str">
        <f t="shared" si="406"/>
        <v>Sep</v>
      </c>
      <c r="F13043" t="str">
        <f t="shared" si="407"/>
        <v>2022</v>
      </c>
    </row>
    <row r="13044" spans="1:6" x14ac:dyDescent="0.25">
      <c r="A13044" s="5" t="s">
        <v>389</v>
      </c>
      <c r="B13044" s="3" t="s">
        <v>229</v>
      </c>
      <c r="C13044" s="3" t="s">
        <v>145</v>
      </c>
      <c r="D13044" s="4">
        <v>64094.986690921156</v>
      </c>
      <c r="E13044" t="str">
        <f t="shared" si="406"/>
        <v>Oct</v>
      </c>
      <c r="F13044" t="str">
        <f t="shared" si="407"/>
        <v>2022</v>
      </c>
    </row>
    <row r="13045" spans="1:6" x14ac:dyDescent="0.25">
      <c r="A13045" s="5" t="s">
        <v>389</v>
      </c>
      <c r="B13045" s="3" t="s">
        <v>229</v>
      </c>
      <c r="C13045" s="3" t="s">
        <v>146</v>
      </c>
      <c r="D13045" s="4">
        <v>63797.792762759404</v>
      </c>
      <c r="E13045" t="str">
        <f t="shared" si="406"/>
        <v>Nov</v>
      </c>
      <c r="F13045" t="str">
        <f t="shared" si="407"/>
        <v>2022</v>
      </c>
    </row>
    <row r="13046" spans="1:6" x14ac:dyDescent="0.25">
      <c r="A13046" s="5" t="s">
        <v>389</v>
      </c>
      <c r="B13046" s="3" t="s">
        <v>229</v>
      </c>
      <c r="C13046" s="3" t="s">
        <v>147</v>
      </c>
      <c r="D13046" s="4">
        <v>63513.481232581849</v>
      </c>
      <c r="E13046" t="str">
        <f t="shared" si="406"/>
        <v>Dec</v>
      </c>
      <c r="F13046" t="str">
        <f t="shared" si="407"/>
        <v>2022</v>
      </c>
    </row>
    <row r="13047" spans="1:6" x14ac:dyDescent="0.25">
      <c r="A13047" s="5" t="s">
        <v>389</v>
      </c>
      <c r="B13047" s="3" t="s">
        <v>229</v>
      </c>
      <c r="C13047" s="3" t="s">
        <v>148</v>
      </c>
      <c r="D13047" s="4">
        <v>63288.463336419634</v>
      </c>
      <c r="E13047" t="str">
        <f t="shared" si="406"/>
        <v>Jan</v>
      </c>
      <c r="F13047" t="str">
        <f t="shared" si="407"/>
        <v>2023</v>
      </c>
    </row>
    <row r="13048" spans="1:6" x14ac:dyDescent="0.25">
      <c r="A13048" s="5" t="s">
        <v>389</v>
      </c>
      <c r="B13048" s="3" t="s">
        <v>229</v>
      </c>
      <c r="C13048" s="3" t="s">
        <v>149</v>
      </c>
      <c r="D13048" s="4">
        <v>62983.511701929659</v>
      </c>
      <c r="E13048" t="str">
        <f t="shared" si="406"/>
        <v>Feb</v>
      </c>
      <c r="F13048" t="str">
        <f t="shared" si="407"/>
        <v>2023</v>
      </c>
    </row>
    <row r="13049" spans="1:6" x14ac:dyDescent="0.25">
      <c r="A13049" s="5" t="s">
        <v>389</v>
      </c>
      <c r="B13049" s="3" t="s">
        <v>229</v>
      </c>
      <c r="C13049" s="3" t="s">
        <v>150</v>
      </c>
      <c r="D13049" s="4">
        <v>62737.524168465665</v>
      </c>
      <c r="E13049" t="str">
        <f t="shared" si="406"/>
        <v>Mar</v>
      </c>
      <c r="F13049" t="str">
        <f t="shared" si="407"/>
        <v>2023</v>
      </c>
    </row>
    <row r="13050" spans="1:6" x14ac:dyDescent="0.25">
      <c r="A13050" s="5" t="s">
        <v>389</v>
      </c>
      <c r="B13050" s="3" t="s">
        <v>229</v>
      </c>
      <c r="C13050" s="3" t="s">
        <v>151</v>
      </c>
      <c r="D13050" s="4">
        <v>62504.291560344755</v>
      </c>
      <c r="E13050" t="str">
        <f t="shared" si="406"/>
        <v>Apr</v>
      </c>
      <c r="F13050" t="str">
        <f t="shared" si="407"/>
        <v>2023</v>
      </c>
    </row>
    <row r="13051" spans="1:6" x14ac:dyDescent="0.25">
      <c r="A13051" s="5" t="s">
        <v>389</v>
      </c>
      <c r="B13051" s="3" t="s">
        <v>229</v>
      </c>
      <c r="C13051" s="3" t="s">
        <v>152</v>
      </c>
      <c r="D13051" s="4">
        <v>62283.741033425227</v>
      </c>
      <c r="E13051" t="str">
        <f t="shared" ref="E13051:E13114" si="408">MID(C13051,1,3)</f>
        <v>May</v>
      </c>
      <c r="F13051" t="str">
        <f t="shared" ref="F13051:F13114" si="409">MID(C13051,5,4)</f>
        <v>2023</v>
      </c>
    </row>
    <row r="13052" spans="1:6" x14ac:dyDescent="0.25">
      <c r="A13052" s="5" t="s">
        <v>389</v>
      </c>
      <c r="B13052" s="3" t="s">
        <v>229</v>
      </c>
      <c r="C13052" s="3" t="s">
        <v>153</v>
      </c>
      <c r="D13052" s="4">
        <v>62076.083638559481</v>
      </c>
      <c r="E13052" t="str">
        <f t="shared" si="408"/>
        <v>Jun</v>
      </c>
      <c r="F13052" t="str">
        <f t="shared" si="409"/>
        <v>2023</v>
      </c>
    </row>
    <row r="13053" spans="1:6" x14ac:dyDescent="0.25">
      <c r="A13053" s="5" t="s">
        <v>389</v>
      </c>
      <c r="B13053" s="3" t="s">
        <v>229</v>
      </c>
      <c r="C13053" s="3" t="s">
        <v>154</v>
      </c>
      <c r="D13053" s="4">
        <v>61881.109730477328</v>
      </c>
      <c r="E13053" t="str">
        <f t="shared" si="408"/>
        <v>Jul</v>
      </c>
      <c r="F13053" t="str">
        <f t="shared" si="409"/>
        <v>2023</v>
      </c>
    </row>
    <row r="13054" spans="1:6" x14ac:dyDescent="0.25">
      <c r="A13054" s="5" t="s">
        <v>389</v>
      </c>
      <c r="B13054" s="3" t="s">
        <v>229</v>
      </c>
      <c r="C13054" s="3" t="s">
        <v>155</v>
      </c>
      <c r="D13054" s="4">
        <v>61698.811720907455</v>
      </c>
      <c r="E13054" t="str">
        <f t="shared" si="408"/>
        <v>Aug</v>
      </c>
      <c r="F13054" t="str">
        <f t="shared" si="409"/>
        <v>2023</v>
      </c>
    </row>
    <row r="13055" spans="1:6" x14ac:dyDescent="0.25">
      <c r="A13055" s="5" t="s">
        <v>389</v>
      </c>
      <c r="B13055" s="3" t="s">
        <v>229</v>
      </c>
      <c r="C13055" s="3" t="s">
        <v>156</v>
      </c>
      <c r="D13055" s="4">
        <v>61529.306124939903</v>
      </c>
      <c r="E13055" t="str">
        <f t="shared" si="408"/>
        <v>Sep</v>
      </c>
      <c r="F13055" t="str">
        <f t="shared" si="409"/>
        <v>2023</v>
      </c>
    </row>
    <row r="13056" spans="1:6" x14ac:dyDescent="0.25">
      <c r="A13056" s="5" t="s">
        <v>389</v>
      </c>
      <c r="B13056" s="3" t="s">
        <v>229</v>
      </c>
      <c r="C13056" s="3" t="s">
        <v>157</v>
      </c>
      <c r="D13056" s="4">
        <v>61372.543774411417</v>
      </c>
      <c r="E13056" t="str">
        <f t="shared" si="408"/>
        <v>Oct</v>
      </c>
      <c r="F13056" t="str">
        <f t="shared" si="409"/>
        <v>2023</v>
      </c>
    </row>
    <row r="13057" spans="1:6" x14ac:dyDescent="0.25">
      <c r="A13057" s="5" t="s">
        <v>389</v>
      </c>
      <c r="B13057" s="3" t="s">
        <v>229</v>
      </c>
      <c r="C13057" s="3" t="s">
        <v>158</v>
      </c>
      <c r="D13057" s="4">
        <v>61228.517205072239</v>
      </c>
      <c r="E13057" t="str">
        <f t="shared" si="408"/>
        <v>Nov</v>
      </c>
      <c r="F13057" t="str">
        <f t="shared" si="409"/>
        <v>2023</v>
      </c>
    </row>
    <row r="13058" spans="1:6" x14ac:dyDescent="0.25">
      <c r="A13058" s="5" t="s">
        <v>389</v>
      </c>
      <c r="B13058" s="3" t="s">
        <v>229</v>
      </c>
      <c r="C13058" s="3" t="s">
        <v>159</v>
      </c>
      <c r="D13058" s="4">
        <v>61097.255810775911</v>
      </c>
      <c r="E13058" t="str">
        <f t="shared" si="408"/>
        <v>Dec</v>
      </c>
      <c r="F13058" t="str">
        <f t="shared" si="409"/>
        <v>2023</v>
      </c>
    </row>
    <row r="13059" spans="1:6" x14ac:dyDescent="0.25">
      <c r="A13059" s="5" t="s">
        <v>389</v>
      </c>
      <c r="B13059" s="3" t="s">
        <v>229</v>
      </c>
      <c r="C13059" s="3" t="s">
        <v>160</v>
      </c>
      <c r="D13059" s="4">
        <v>61007.742860824583</v>
      </c>
      <c r="E13059" t="str">
        <f t="shared" si="408"/>
        <v>Jan</v>
      </c>
      <c r="F13059" t="str">
        <f t="shared" si="409"/>
        <v>2024</v>
      </c>
    </row>
    <row r="13060" spans="1:6" x14ac:dyDescent="0.25">
      <c r="A13060" s="5" t="s">
        <v>389</v>
      </c>
      <c r="B13060" s="3" t="s">
        <v>229</v>
      </c>
      <c r="C13060" s="3" t="s">
        <v>161</v>
      </c>
      <c r="D13060" s="4">
        <v>60873.622415499267</v>
      </c>
      <c r="E13060" t="str">
        <f t="shared" si="408"/>
        <v>Feb</v>
      </c>
      <c r="F13060" t="str">
        <f t="shared" si="409"/>
        <v>2024</v>
      </c>
    </row>
    <row r="13061" spans="1:6" x14ac:dyDescent="0.25">
      <c r="A13061" s="5" t="s">
        <v>389</v>
      </c>
      <c r="B13061" s="3" t="s">
        <v>229</v>
      </c>
      <c r="C13061" s="3" t="s">
        <v>162</v>
      </c>
      <c r="D13061" s="4">
        <v>60780.893714482736</v>
      </c>
      <c r="E13061" t="str">
        <f t="shared" si="408"/>
        <v>Mar</v>
      </c>
      <c r="F13061" t="str">
        <f t="shared" si="409"/>
        <v>2024</v>
      </c>
    </row>
    <row r="13062" spans="1:6" x14ac:dyDescent="0.25">
      <c r="A13062" s="5" t="s">
        <v>389</v>
      </c>
      <c r="B13062" s="3" t="s">
        <v>229</v>
      </c>
      <c r="C13062" s="3" t="s">
        <v>163</v>
      </c>
      <c r="D13062" s="4">
        <v>60701.071287944826</v>
      </c>
      <c r="E13062" t="str">
        <f t="shared" si="408"/>
        <v>Apr</v>
      </c>
      <c r="F13062" t="str">
        <f t="shared" si="409"/>
        <v>2024</v>
      </c>
    </row>
    <row r="13063" spans="1:6" x14ac:dyDescent="0.25">
      <c r="A13063" s="5" t="s">
        <v>389</v>
      </c>
      <c r="B13063" s="3" t="s">
        <v>229</v>
      </c>
      <c r="C13063" s="3" t="s">
        <v>164</v>
      </c>
      <c r="D13063" s="4">
        <v>60633.908797313983</v>
      </c>
      <c r="E13063" t="str">
        <f t="shared" si="408"/>
        <v>May</v>
      </c>
      <c r="F13063" t="str">
        <f t="shared" si="409"/>
        <v>2024</v>
      </c>
    </row>
    <row r="13064" spans="1:6" x14ac:dyDescent="0.25">
      <c r="A13064" s="5" t="s">
        <v>389</v>
      </c>
      <c r="B13064" s="3" t="s">
        <v>229</v>
      </c>
      <c r="C13064" s="3" t="s">
        <v>165</v>
      </c>
      <c r="D13064" s="4">
        <v>60579.677129757161</v>
      </c>
      <c r="E13064" t="str">
        <f t="shared" si="408"/>
        <v>Jun</v>
      </c>
      <c r="F13064" t="str">
        <f t="shared" si="409"/>
        <v>2024</v>
      </c>
    </row>
    <row r="13065" spans="1:6" x14ac:dyDescent="0.25">
      <c r="A13065" s="5" t="s">
        <v>389</v>
      </c>
      <c r="B13065" s="3" t="s">
        <v>229</v>
      </c>
      <c r="C13065" s="3" t="s">
        <v>166</v>
      </c>
      <c r="D13065" s="4">
        <v>60538.744132225213</v>
      </c>
      <c r="E13065" t="str">
        <f t="shared" si="408"/>
        <v>Jul</v>
      </c>
      <c r="F13065" t="str">
        <f t="shared" si="409"/>
        <v>2024</v>
      </c>
    </row>
    <row r="13066" spans="1:6" x14ac:dyDescent="0.25">
      <c r="A13066" s="5" t="s">
        <v>389</v>
      </c>
      <c r="B13066" s="3" t="s">
        <v>229</v>
      </c>
      <c r="C13066" s="3" t="s">
        <v>167</v>
      </c>
      <c r="D13066" s="4">
        <v>60510.535515282158</v>
      </c>
      <c r="E13066" t="str">
        <f t="shared" si="408"/>
        <v>Aug</v>
      </c>
      <c r="F13066" t="str">
        <f t="shared" si="409"/>
        <v>2024</v>
      </c>
    </row>
    <row r="13067" spans="1:6" x14ac:dyDescent="0.25">
      <c r="A13067" s="5" t="s">
        <v>389</v>
      </c>
      <c r="B13067" s="3" t="s">
        <v>229</v>
      </c>
      <c r="C13067" s="3" t="s">
        <v>168</v>
      </c>
      <c r="D13067" s="4">
        <v>60495.684661653293</v>
      </c>
      <c r="E13067" t="str">
        <f t="shared" si="408"/>
        <v>Sep</v>
      </c>
      <c r="F13067" t="str">
        <f t="shared" si="409"/>
        <v>2024</v>
      </c>
    </row>
    <row r="13068" spans="1:6" x14ac:dyDescent="0.25">
      <c r="A13068" s="5" t="s">
        <v>389</v>
      </c>
      <c r="B13068" s="3" t="s">
        <v>229</v>
      </c>
      <c r="C13068" s="3" t="s">
        <v>169</v>
      </c>
      <c r="D13068" s="4">
        <v>60493.992883607418</v>
      </c>
      <c r="E13068" t="str">
        <f t="shared" si="408"/>
        <v>Oct</v>
      </c>
      <c r="F13068" t="str">
        <f t="shared" si="409"/>
        <v>2024</v>
      </c>
    </row>
    <row r="13069" spans="1:6" x14ac:dyDescent="0.25">
      <c r="A13069" s="5" t="s">
        <v>389</v>
      </c>
      <c r="B13069" s="3" t="s">
        <v>229</v>
      </c>
      <c r="C13069" s="3" t="s">
        <v>170</v>
      </c>
      <c r="D13069" s="4">
        <v>60504.174294445351</v>
      </c>
      <c r="E13069" t="str">
        <f t="shared" si="408"/>
        <v>Nov</v>
      </c>
      <c r="F13069" t="str">
        <f t="shared" si="409"/>
        <v>2024</v>
      </c>
    </row>
    <row r="13070" spans="1:6" x14ac:dyDescent="0.25">
      <c r="A13070" s="5" t="s">
        <v>389</v>
      </c>
      <c r="B13070" s="3" t="s">
        <v>229</v>
      </c>
      <c r="C13070" s="3" t="s">
        <v>171</v>
      </c>
      <c r="D13070" s="4">
        <v>60528.866839618204</v>
      </c>
      <c r="E13070" t="str">
        <f t="shared" si="408"/>
        <v>Dec</v>
      </c>
      <c r="F13070" t="str">
        <f t="shared" si="409"/>
        <v>2024</v>
      </c>
    </row>
    <row r="13071" spans="1:6" x14ac:dyDescent="0.25">
      <c r="A13071" s="5" t="s">
        <v>389</v>
      </c>
      <c r="B13071" s="3" t="s">
        <v>229</v>
      </c>
      <c r="C13071" s="3" t="s">
        <v>172</v>
      </c>
      <c r="D13071" s="4">
        <v>60668.870356052998</v>
      </c>
      <c r="E13071" t="str">
        <f t="shared" si="408"/>
        <v>Jan</v>
      </c>
      <c r="F13071" t="str">
        <f t="shared" si="409"/>
        <v>2025</v>
      </c>
    </row>
    <row r="13072" spans="1:6" x14ac:dyDescent="0.25">
      <c r="A13072" s="5" t="s">
        <v>389</v>
      </c>
      <c r="B13072" s="3" t="s">
        <v>229</v>
      </c>
      <c r="C13072" s="3" t="s">
        <v>173</v>
      </c>
      <c r="D13072" s="4">
        <v>60702.830420284627</v>
      </c>
      <c r="E13072" t="str">
        <f t="shared" si="408"/>
        <v>Feb</v>
      </c>
      <c r="F13072" t="str">
        <f t="shared" si="409"/>
        <v>2025</v>
      </c>
    </row>
    <row r="13073" spans="1:6" x14ac:dyDescent="0.25">
      <c r="A13073" s="5" t="s">
        <v>389</v>
      </c>
      <c r="B13073" s="3" t="s">
        <v>229</v>
      </c>
      <c r="C13073" s="3" t="s">
        <v>174</v>
      </c>
      <c r="D13073" s="4">
        <v>60768.13154584392</v>
      </c>
      <c r="E13073" t="str">
        <f t="shared" si="408"/>
        <v>Mar</v>
      </c>
      <c r="F13073" t="str">
        <f t="shared" si="409"/>
        <v>2025</v>
      </c>
    </row>
    <row r="13074" spans="1:6" x14ac:dyDescent="0.25">
      <c r="A13074" s="5" t="s">
        <v>389</v>
      </c>
      <c r="B13074" s="3" t="s">
        <v>229</v>
      </c>
      <c r="C13074" s="3" t="s">
        <v>175</v>
      </c>
      <c r="D13074" s="4">
        <v>60847.003460383508</v>
      </c>
      <c r="E13074" t="str">
        <f t="shared" si="408"/>
        <v>Apr</v>
      </c>
      <c r="F13074" t="str">
        <f t="shared" si="409"/>
        <v>2025</v>
      </c>
    </row>
    <row r="13075" spans="1:6" x14ac:dyDescent="0.25">
      <c r="A13075" s="5" t="s">
        <v>389</v>
      </c>
      <c r="B13075" s="3" t="s">
        <v>229</v>
      </c>
      <c r="C13075" s="3" t="s">
        <v>176</v>
      </c>
      <c r="D13075" s="4">
        <v>60938.307887828531</v>
      </c>
      <c r="E13075" t="str">
        <f t="shared" si="408"/>
        <v>May</v>
      </c>
      <c r="F13075" t="str">
        <f t="shared" si="409"/>
        <v>2025</v>
      </c>
    </row>
    <row r="13076" spans="1:6" x14ac:dyDescent="0.25">
      <c r="A13076" s="5" t="s">
        <v>389</v>
      </c>
      <c r="B13076" s="3" t="s">
        <v>229</v>
      </c>
      <c r="C13076" s="3" t="s">
        <v>177</v>
      </c>
      <c r="D13076" s="4">
        <v>61044.414441205001</v>
      </c>
      <c r="E13076" t="str">
        <f t="shared" si="408"/>
        <v>Jun</v>
      </c>
      <c r="F13076" t="str">
        <f t="shared" si="409"/>
        <v>2025</v>
      </c>
    </row>
    <row r="13077" spans="1:6" x14ac:dyDescent="0.25">
      <c r="A13077" s="5" t="s">
        <v>389</v>
      </c>
      <c r="B13077" s="3" t="s">
        <v>229</v>
      </c>
      <c r="C13077" s="3" t="s">
        <v>178</v>
      </c>
      <c r="D13077" s="4">
        <v>61093.565693104072</v>
      </c>
      <c r="E13077" t="str">
        <f t="shared" si="408"/>
        <v>Jul</v>
      </c>
      <c r="F13077" t="str">
        <f t="shared" si="409"/>
        <v>2025</v>
      </c>
    </row>
    <row r="13078" spans="1:6" x14ac:dyDescent="0.25">
      <c r="A13078" s="5" t="s">
        <v>389</v>
      </c>
      <c r="B13078" s="3" t="s">
        <v>229</v>
      </c>
      <c r="C13078" s="3" t="s">
        <v>179</v>
      </c>
      <c r="D13078" s="4">
        <v>59114.595836770241</v>
      </c>
      <c r="E13078" t="str">
        <f t="shared" si="408"/>
        <v>Aug</v>
      </c>
      <c r="F13078" t="str">
        <f t="shared" si="409"/>
        <v>2025</v>
      </c>
    </row>
    <row r="13079" spans="1:6" x14ac:dyDescent="0.25">
      <c r="A13079" s="5" t="s">
        <v>389</v>
      </c>
      <c r="B13079" s="3" t="s">
        <v>229</v>
      </c>
      <c r="C13079" s="3" t="s">
        <v>180</v>
      </c>
      <c r="D13079" s="4">
        <v>57433.122776751981</v>
      </c>
      <c r="E13079" t="str">
        <f t="shared" si="408"/>
        <v>Sep</v>
      </c>
      <c r="F13079" t="str">
        <f t="shared" si="409"/>
        <v>2025</v>
      </c>
    </row>
    <row r="13080" spans="1:6" x14ac:dyDescent="0.25">
      <c r="A13080" s="5" t="s">
        <v>389</v>
      </c>
      <c r="B13080" s="3" t="s">
        <v>229</v>
      </c>
      <c r="C13080" s="3" t="s">
        <v>181</v>
      </c>
      <c r="D13080" s="4">
        <v>55322.011557094498</v>
      </c>
      <c r="E13080" t="str">
        <f t="shared" si="408"/>
        <v>Oct</v>
      </c>
      <c r="F13080" t="str">
        <f t="shared" si="409"/>
        <v>2025</v>
      </c>
    </row>
    <row r="13081" spans="1:6" x14ac:dyDescent="0.25">
      <c r="A13081" s="5" t="s">
        <v>389</v>
      </c>
      <c r="B13081" s="3" t="s">
        <v>229</v>
      </c>
      <c r="C13081" s="3" t="s">
        <v>182</v>
      </c>
      <c r="D13081" s="4">
        <v>53518.605673211408</v>
      </c>
      <c r="E13081" t="str">
        <f t="shared" si="408"/>
        <v>Nov</v>
      </c>
      <c r="F13081" t="str">
        <f t="shared" si="409"/>
        <v>2025</v>
      </c>
    </row>
    <row r="13082" spans="1:6" x14ac:dyDescent="0.25">
      <c r="A13082" s="5" t="s">
        <v>389</v>
      </c>
      <c r="B13082" s="3" t="s">
        <v>229</v>
      </c>
      <c r="C13082" s="3" t="s">
        <v>183</v>
      </c>
      <c r="D13082" s="4">
        <v>50983.68542477968</v>
      </c>
      <c r="E13082" t="str">
        <f t="shared" si="408"/>
        <v>Dec</v>
      </c>
      <c r="F13082" t="str">
        <f t="shared" si="409"/>
        <v>2025</v>
      </c>
    </row>
    <row r="13083" spans="1:6" x14ac:dyDescent="0.25">
      <c r="A13083" s="5" t="s">
        <v>389</v>
      </c>
      <c r="B13083" s="3" t="s">
        <v>229</v>
      </c>
      <c r="C13083" s="3" t="s">
        <v>184</v>
      </c>
      <c r="D13083" s="4">
        <v>48506.57107380667</v>
      </c>
      <c r="E13083" t="str">
        <f t="shared" si="408"/>
        <v>Jan</v>
      </c>
      <c r="F13083" t="str">
        <f t="shared" si="409"/>
        <v>2026</v>
      </c>
    </row>
    <row r="13084" spans="1:6" x14ac:dyDescent="0.25">
      <c r="A13084" s="5" t="s">
        <v>389</v>
      </c>
      <c r="B13084" s="3" t="s">
        <v>229</v>
      </c>
      <c r="C13084" s="3" t="s">
        <v>185</v>
      </c>
      <c r="D13084" s="4">
        <v>46680.527753372153</v>
      </c>
      <c r="E13084" t="str">
        <f t="shared" si="408"/>
        <v>Feb</v>
      </c>
      <c r="F13084" t="str">
        <f t="shared" si="409"/>
        <v>2026</v>
      </c>
    </row>
    <row r="13085" spans="1:6" x14ac:dyDescent="0.25">
      <c r="A13085" s="5" t="s">
        <v>389</v>
      </c>
      <c r="B13085" s="3" t="s">
        <v>229</v>
      </c>
      <c r="C13085" s="3" t="s">
        <v>186</v>
      </c>
      <c r="D13085" s="4">
        <v>44885.912461244974</v>
      </c>
      <c r="E13085" t="str">
        <f t="shared" si="408"/>
        <v>Mar</v>
      </c>
      <c r="F13085" t="str">
        <f t="shared" si="409"/>
        <v>2026</v>
      </c>
    </row>
    <row r="13086" spans="1:6" x14ac:dyDescent="0.25">
      <c r="A13086" s="5" t="s">
        <v>389</v>
      </c>
      <c r="B13086" s="3" t="s">
        <v>229</v>
      </c>
      <c r="C13086" s="3" t="s">
        <v>187</v>
      </c>
      <c r="D13086" s="4">
        <v>43729.058339634576</v>
      </c>
      <c r="E13086" t="str">
        <f t="shared" si="408"/>
        <v>Apr</v>
      </c>
      <c r="F13086" t="str">
        <f t="shared" si="409"/>
        <v>2026</v>
      </c>
    </row>
    <row r="13087" spans="1:6" x14ac:dyDescent="0.25">
      <c r="A13087" s="5" t="s">
        <v>389</v>
      </c>
      <c r="B13087" s="3" t="s">
        <v>229</v>
      </c>
      <c r="C13087" s="3" t="s">
        <v>189</v>
      </c>
      <c r="D13087" s="4">
        <v>4131.9176795913272</v>
      </c>
      <c r="E13087" t="str">
        <f t="shared" si="408"/>
        <v>May</v>
      </c>
      <c r="F13087" t="str">
        <f t="shared" si="409"/>
        <v>2026</v>
      </c>
    </row>
    <row r="13088" spans="1:6" x14ac:dyDescent="0.25">
      <c r="A13088" s="5" t="s">
        <v>389</v>
      </c>
      <c r="B13088" s="3" t="s">
        <v>229</v>
      </c>
      <c r="C13088" s="3" t="s">
        <v>191</v>
      </c>
      <c r="D13088" s="4">
        <v>4157.9990179440574</v>
      </c>
      <c r="E13088" t="str">
        <f t="shared" si="408"/>
        <v>Jun</v>
      </c>
      <c r="F13088" t="str">
        <f t="shared" si="409"/>
        <v>2026</v>
      </c>
    </row>
    <row r="13089" spans="1:6" x14ac:dyDescent="0.25">
      <c r="A13089" s="5" t="s">
        <v>389</v>
      </c>
      <c r="B13089" s="3" t="s">
        <v>229</v>
      </c>
      <c r="C13089" s="3" t="s">
        <v>192</v>
      </c>
      <c r="D13089" s="4">
        <v>4184.6110110868949</v>
      </c>
      <c r="E13089" t="str">
        <f t="shared" si="408"/>
        <v>Jul</v>
      </c>
      <c r="F13089" t="str">
        <f t="shared" si="409"/>
        <v>2026</v>
      </c>
    </row>
    <row r="13090" spans="1:6" x14ac:dyDescent="0.25">
      <c r="A13090" s="5" t="s">
        <v>389</v>
      </c>
      <c r="B13090" s="3" t="s">
        <v>229</v>
      </c>
      <c r="C13090" s="3" t="s">
        <v>193</v>
      </c>
      <c r="D13090" s="4">
        <v>4211.7536590198397</v>
      </c>
      <c r="E13090" t="str">
        <f t="shared" si="408"/>
        <v>Aug</v>
      </c>
      <c r="F13090" t="str">
        <f t="shared" si="409"/>
        <v>2026</v>
      </c>
    </row>
    <row r="13091" spans="1:6" x14ac:dyDescent="0.25">
      <c r="A13091" s="5" t="s">
        <v>389</v>
      </c>
      <c r="B13091" s="3" t="s">
        <v>229</v>
      </c>
      <c r="C13091" s="3" t="s">
        <v>194</v>
      </c>
      <c r="D13091" s="4">
        <v>322.33401962388979</v>
      </c>
      <c r="E13091" t="str">
        <f t="shared" si="408"/>
        <v>Sep</v>
      </c>
      <c r="F13091" t="str">
        <f t="shared" si="409"/>
        <v>2026</v>
      </c>
    </row>
    <row r="13092" spans="1:6" x14ac:dyDescent="0.25">
      <c r="A13092" s="5" t="s">
        <v>389</v>
      </c>
      <c r="B13092" s="3" t="s">
        <v>229</v>
      </c>
      <c r="C13092" s="3" t="s">
        <v>195</v>
      </c>
      <c r="D13092" s="4">
        <v>320.80407983942519</v>
      </c>
      <c r="E13092" t="str">
        <f t="shared" si="408"/>
        <v>Oct</v>
      </c>
      <c r="F13092" t="str">
        <f t="shared" si="409"/>
        <v>2026</v>
      </c>
    </row>
    <row r="13093" spans="1:6" x14ac:dyDescent="0.25">
      <c r="A13093" s="5" t="s">
        <v>389</v>
      </c>
      <c r="B13093" s="3" t="s">
        <v>229</v>
      </c>
      <c r="C13093" s="3" t="s">
        <v>196</v>
      </c>
      <c r="D13093" s="4">
        <v>319.40163503699938</v>
      </c>
      <c r="E13093" t="str">
        <f t="shared" si="408"/>
        <v>Nov</v>
      </c>
      <c r="F13093" t="str">
        <f t="shared" si="409"/>
        <v>2026</v>
      </c>
    </row>
    <row r="13094" spans="1:6" x14ac:dyDescent="0.25">
      <c r="A13094" s="5" t="s">
        <v>389</v>
      </c>
      <c r="B13094" s="3" t="s">
        <v>229</v>
      </c>
      <c r="C13094" s="3" t="s">
        <v>197</v>
      </c>
      <c r="D13094" s="4">
        <v>318.1284081217749</v>
      </c>
      <c r="E13094" t="str">
        <f t="shared" si="408"/>
        <v>Dec</v>
      </c>
      <c r="F13094" t="str">
        <f t="shared" si="409"/>
        <v>2026</v>
      </c>
    </row>
    <row r="13095" spans="1:6" x14ac:dyDescent="0.25">
      <c r="A13095" s="5" t="s">
        <v>389</v>
      </c>
      <c r="B13095" s="3" t="s">
        <v>229</v>
      </c>
      <c r="C13095" s="3" t="s">
        <v>198</v>
      </c>
      <c r="D13095" s="4">
        <v>316.98267618858921</v>
      </c>
      <c r="E13095" t="str">
        <f t="shared" si="408"/>
        <v>Jan</v>
      </c>
      <c r="F13095" t="str">
        <f t="shared" si="409"/>
        <v>2027</v>
      </c>
    </row>
    <row r="13096" spans="1:6" x14ac:dyDescent="0.25">
      <c r="A13096" s="5" t="s">
        <v>389</v>
      </c>
      <c r="B13096" s="3" t="s">
        <v>229</v>
      </c>
      <c r="C13096" s="3" t="s">
        <v>199</v>
      </c>
      <c r="D13096" s="4">
        <v>315.96271633227946</v>
      </c>
      <c r="E13096" t="str">
        <f t="shared" si="408"/>
        <v>Feb</v>
      </c>
      <c r="F13096" t="str">
        <f t="shared" si="409"/>
        <v>2027</v>
      </c>
    </row>
    <row r="13097" spans="1:6" x14ac:dyDescent="0.25">
      <c r="A13097" s="5" t="s">
        <v>389</v>
      </c>
      <c r="B13097" s="3" t="s">
        <v>229</v>
      </c>
      <c r="C13097" s="3" t="s">
        <v>200</v>
      </c>
      <c r="D13097" s="4">
        <v>315.07111291058982</v>
      </c>
      <c r="E13097" t="str">
        <f t="shared" si="408"/>
        <v>Mar</v>
      </c>
      <c r="F13097" t="str">
        <f t="shared" si="409"/>
        <v>2027</v>
      </c>
    </row>
    <row r="13098" spans="1:6" x14ac:dyDescent="0.25">
      <c r="A13098" s="5" t="s">
        <v>389</v>
      </c>
      <c r="B13098" s="3" t="s">
        <v>229</v>
      </c>
      <c r="C13098" s="3" t="s">
        <v>201</v>
      </c>
      <c r="D13098" s="4">
        <v>314.30528156577623</v>
      </c>
      <c r="E13098" t="str">
        <f t="shared" si="408"/>
        <v>Apr</v>
      </c>
      <c r="F13098" t="str">
        <f t="shared" si="409"/>
        <v>2027</v>
      </c>
    </row>
    <row r="13099" spans="1:6" x14ac:dyDescent="0.25">
      <c r="A13099" s="5" t="s">
        <v>389</v>
      </c>
      <c r="B13099" s="3" t="s">
        <v>229</v>
      </c>
      <c r="C13099" s="3" t="s">
        <v>202</v>
      </c>
      <c r="D13099" s="4">
        <v>313.66349939267593</v>
      </c>
      <c r="E13099" t="str">
        <f t="shared" si="408"/>
        <v>May</v>
      </c>
      <c r="F13099" t="str">
        <f t="shared" si="409"/>
        <v>2027</v>
      </c>
    </row>
    <row r="13100" spans="1:6" x14ac:dyDescent="0.25">
      <c r="A13100" s="5" t="s">
        <v>389</v>
      </c>
      <c r="B13100" s="3" t="s">
        <v>229</v>
      </c>
      <c r="C13100" s="3" t="s">
        <v>203</v>
      </c>
      <c r="D13100" s="4">
        <v>313.14921220161438</v>
      </c>
      <c r="E13100" t="str">
        <f t="shared" si="408"/>
        <v>Jun</v>
      </c>
      <c r="F13100" t="str">
        <f t="shared" si="409"/>
        <v>2027</v>
      </c>
    </row>
    <row r="13101" spans="1:6" x14ac:dyDescent="0.25">
      <c r="A13101" s="5" t="s">
        <v>389</v>
      </c>
      <c r="B13101" s="3" t="s">
        <v>229</v>
      </c>
      <c r="C13101" s="3" t="s">
        <v>204</v>
      </c>
      <c r="D13101" s="4">
        <v>312.75897418226612</v>
      </c>
      <c r="E13101" t="str">
        <f t="shared" si="408"/>
        <v>Jul</v>
      </c>
      <c r="F13101" t="str">
        <f t="shared" si="409"/>
        <v>2027</v>
      </c>
    </row>
    <row r="13102" spans="1:6" x14ac:dyDescent="0.25">
      <c r="A13102" s="5" t="s">
        <v>389</v>
      </c>
      <c r="B13102" s="3" t="s">
        <v>229</v>
      </c>
      <c r="C13102" s="3" t="s">
        <v>205</v>
      </c>
      <c r="D13102" s="4">
        <v>312.49364678721258</v>
      </c>
      <c r="E13102" t="str">
        <f t="shared" si="408"/>
        <v>Aug</v>
      </c>
      <c r="F13102" t="str">
        <f t="shared" si="409"/>
        <v>2027</v>
      </c>
    </row>
    <row r="13103" spans="1:6" x14ac:dyDescent="0.25">
      <c r="A13103" s="5" t="s">
        <v>389</v>
      </c>
      <c r="B13103" s="3" t="s">
        <v>230</v>
      </c>
      <c r="C13103" s="3" t="s">
        <v>9</v>
      </c>
      <c r="D13103" s="4">
        <v>12672119.4574086</v>
      </c>
      <c r="E13103" t="str">
        <f t="shared" si="408"/>
        <v>Jun</v>
      </c>
      <c r="F13103" t="str">
        <f t="shared" si="409"/>
        <v>2011</v>
      </c>
    </row>
    <row r="13104" spans="1:6" x14ac:dyDescent="0.25">
      <c r="A13104" s="5" t="s">
        <v>389</v>
      </c>
      <c r="B13104" s="3" t="s">
        <v>230</v>
      </c>
      <c r="C13104" s="3" t="s">
        <v>10</v>
      </c>
      <c r="D13104" s="4">
        <v>7420959.9683393966</v>
      </c>
      <c r="E13104" t="str">
        <f t="shared" si="408"/>
        <v>Jul</v>
      </c>
      <c r="F13104" t="str">
        <f t="shared" si="409"/>
        <v>2011</v>
      </c>
    </row>
    <row r="13105" spans="1:6" x14ac:dyDescent="0.25">
      <c r="A13105" s="5" t="s">
        <v>389</v>
      </c>
      <c r="B13105" s="3" t="s">
        <v>230</v>
      </c>
      <c r="C13105" s="3" t="s">
        <v>11</v>
      </c>
      <c r="D13105" s="4">
        <v>8214521.0529197641</v>
      </c>
      <c r="E13105" t="str">
        <f t="shared" si="408"/>
        <v>Aug</v>
      </c>
      <c r="F13105" t="str">
        <f t="shared" si="409"/>
        <v>2011</v>
      </c>
    </row>
    <row r="13106" spans="1:6" x14ac:dyDescent="0.25">
      <c r="A13106" s="5" t="s">
        <v>389</v>
      </c>
      <c r="B13106" s="3" t="s">
        <v>230</v>
      </c>
      <c r="C13106" s="3" t="s">
        <v>12</v>
      </c>
      <c r="D13106" s="4">
        <v>5158092.3291247366</v>
      </c>
      <c r="E13106" t="str">
        <f t="shared" si="408"/>
        <v>Sep</v>
      </c>
      <c r="F13106" t="str">
        <f t="shared" si="409"/>
        <v>2011</v>
      </c>
    </row>
    <row r="13107" spans="1:6" x14ac:dyDescent="0.25">
      <c r="A13107" s="5" t="s">
        <v>389</v>
      </c>
      <c r="B13107" s="3" t="s">
        <v>230</v>
      </c>
      <c r="C13107" s="3" t="s">
        <v>13</v>
      </c>
      <c r="D13107" s="4">
        <v>18568483.831411097</v>
      </c>
      <c r="E13107" t="str">
        <f t="shared" si="408"/>
        <v>Oct</v>
      </c>
      <c r="F13107" t="str">
        <f t="shared" si="409"/>
        <v>2011</v>
      </c>
    </row>
    <row r="13108" spans="1:6" x14ac:dyDescent="0.25">
      <c r="A13108" s="5" t="s">
        <v>389</v>
      </c>
      <c r="B13108" s="3" t="s">
        <v>230</v>
      </c>
      <c r="C13108" s="3" t="s">
        <v>14</v>
      </c>
      <c r="D13108" s="4">
        <v>1777130.3757515247</v>
      </c>
      <c r="E13108" t="str">
        <f t="shared" si="408"/>
        <v>Nov</v>
      </c>
      <c r="F13108" t="str">
        <f t="shared" si="409"/>
        <v>2011</v>
      </c>
    </row>
    <row r="13109" spans="1:6" x14ac:dyDescent="0.25">
      <c r="A13109" s="5" t="s">
        <v>389</v>
      </c>
      <c r="B13109" s="3" t="s">
        <v>230</v>
      </c>
      <c r="C13109" s="3" t="s">
        <v>15</v>
      </c>
      <c r="D13109" s="4">
        <v>2622408.8636790169</v>
      </c>
      <c r="E13109" t="str">
        <f t="shared" si="408"/>
        <v>Dec</v>
      </c>
      <c r="F13109" t="str">
        <f t="shared" si="409"/>
        <v>2011</v>
      </c>
    </row>
    <row r="13110" spans="1:6" x14ac:dyDescent="0.25">
      <c r="A13110" s="5" t="s">
        <v>389</v>
      </c>
      <c r="B13110" s="3" t="s">
        <v>230</v>
      </c>
      <c r="C13110" s="3" t="s">
        <v>16</v>
      </c>
      <c r="D13110" s="4">
        <v>2042569.3803731904</v>
      </c>
      <c r="E13110" t="str">
        <f t="shared" si="408"/>
        <v>Jan</v>
      </c>
      <c r="F13110" t="str">
        <f t="shared" si="409"/>
        <v>2012</v>
      </c>
    </row>
    <row r="13111" spans="1:6" x14ac:dyDescent="0.25">
      <c r="A13111" s="5" t="s">
        <v>389</v>
      </c>
      <c r="B13111" s="3" t="s">
        <v>230</v>
      </c>
      <c r="C13111" s="3" t="s">
        <v>17</v>
      </c>
      <c r="D13111" s="4">
        <v>2292288.5250469055</v>
      </c>
      <c r="E13111" t="str">
        <f t="shared" si="408"/>
        <v>Feb</v>
      </c>
      <c r="F13111" t="str">
        <f t="shared" si="409"/>
        <v>2012</v>
      </c>
    </row>
    <row r="13112" spans="1:6" x14ac:dyDescent="0.25">
      <c r="A13112" s="5" t="s">
        <v>389</v>
      </c>
      <c r="B13112" s="3" t="s">
        <v>230</v>
      </c>
      <c r="C13112" s="3" t="s">
        <v>18</v>
      </c>
      <c r="D13112" s="4">
        <v>-12683012.430245835</v>
      </c>
      <c r="E13112" t="str">
        <f t="shared" si="408"/>
        <v>Mar</v>
      </c>
      <c r="F13112" t="str">
        <f t="shared" si="409"/>
        <v>2012</v>
      </c>
    </row>
    <row r="13113" spans="1:6" x14ac:dyDescent="0.25">
      <c r="A13113" s="5" t="s">
        <v>389</v>
      </c>
      <c r="B13113" s="3" t="s">
        <v>230</v>
      </c>
      <c r="C13113" s="3" t="s">
        <v>19</v>
      </c>
      <c r="D13113" s="4">
        <v>2339453.0957361893</v>
      </c>
      <c r="E13113" t="str">
        <f t="shared" si="408"/>
        <v>Apr</v>
      </c>
      <c r="F13113" t="str">
        <f t="shared" si="409"/>
        <v>2012</v>
      </c>
    </row>
    <row r="13114" spans="1:6" x14ac:dyDescent="0.25">
      <c r="A13114" s="5" t="s">
        <v>389</v>
      </c>
      <c r="B13114" s="3" t="s">
        <v>230</v>
      </c>
      <c r="C13114" s="3" t="s">
        <v>20</v>
      </c>
      <c r="D13114" s="4">
        <v>2288954.9414167865</v>
      </c>
      <c r="E13114" t="str">
        <f t="shared" si="408"/>
        <v>May</v>
      </c>
      <c r="F13114" t="str">
        <f t="shared" si="409"/>
        <v>2012</v>
      </c>
    </row>
    <row r="13115" spans="1:6" x14ac:dyDescent="0.25">
      <c r="A13115" s="5" t="s">
        <v>389</v>
      </c>
      <c r="B13115" s="3" t="s">
        <v>230</v>
      </c>
      <c r="C13115" s="3" t="s">
        <v>21</v>
      </c>
      <c r="D13115" s="4">
        <v>-682157.2076632136</v>
      </c>
      <c r="E13115" t="str">
        <f t="shared" ref="E13115:E13178" si="410">MID(C13115,1,3)</f>
        <v>Jun</v>
      </c>
      <c r="F13115" t="str">
        <f t="shared" ref="F13115:F13178" si="411">MID(C13115,5,4)</f>
        <v>2012</v>
      </c>
    </row>
    <row r="13116" spans="1:6" x14ac:dyDescent="0.25">
      <c r="A13116" s="5" t="s">
        <v>389</v>
      </c>
      <c r="B13116" s="3" t="s">
        <v>230</v>
      </c>
      <c r="C13116" s="3" t="s">
        <v>22</v>
      </c>
      <c r="D13116" s="4">
        <v>1900599.7094994576</v>
      </c>
      <c r="E13116" t="str">
        <f t="shared" si="410"/>
        <v>Jul</v>
      </c>
      <c r="F13116" t="str">
        <f t="shared" si="411"/>
        <v>2012</v>
      </c>
    </row>
    <row r="13117" spans="1:6" x14ac:dyDescent="0.25">
      <c r="A13117" s="5" t="s">
        <v>389</v>
      </c>
      <c r="B13117" s="3" t="s">
        <v>230</v>
      </c>
      <c r="C13117" s="3" t="s">
        <v>23</v>
      </c>
      <c r="D13117" s="4">
        <v>1874659.1632890899</v>
      </c>
      <c r="E13117" t="str">
        <f t="shared" si="410"/>
        <v>Aug</v>
      </c>
      <c r="F13117" t="str">
        <f t="shared" si="411"/>
        <v>2012</v>
      </c>
    </row>
    <row r="13118" spans="1:6" x14ac:dyDescent="0.25">
      <c r="A13118" s="5" t="s">
        <v>389</v>
      </c>
      <c r="B13118" s="3" t="s">
        <v>230</v>
      </c>
      <c r="C13118" s="3" t="s">
        <v>24</v>
      </c>
      <c r="D13118" s="4">
        <v>2662039.2401213003</v>
      </c>
      <c r="E13118" t="str">
        <f t="shared" si="410"/>
        <v>Sep</v>
      </c>
      <c r="F13118" t="str">
        <f t="shared" si="411"/>
        <v>2012</v>
      </c>
    </row>
    <row r="13119" spans="1:6" x14ac:dyDescent="0.25">
      <c r="A13119" s="5" t="s">
        <v>389</v>
      </c>
      <c r="B13119" s="3" t="s">
        <v>230</v>
      </c>
      <c r="C13119" s="3" t="s">
        <v>25</v>
      </c>
      <c r="D13119" s="4">
        <v>1922054.2726522547</v>
      </c>
      <c r="E13119" t="str">
        <f t="shared" si="410"/>
        <v>Oct</v>
      </c>
      <c r="F13119" t="str">
        <f t="shared" si="411"/>
        <v>2012</v>
      </c>
    </row>
    <row r="13120" spans="1:6" x14ac:dyDescent="0.25">
      <c r="A13120" s="5" t="s">
        <v>389</v>
      </c>
      <c r="B13120" s="3" t="s">
        <v>230</v>
      </c>
      <c r="C13120" s="3" t="s">
        <v>26</v>
      </c>
      <c r="D13120" s="4">
        <v>1905699.5240703644</v>
      </c>
      <c r="E13120" t="str">
        <f t="shared" si="410"/>
        <v>Nov</v>
      </c>
      <c r="F13120" t="str">
        <f t="shared" si="411"/>
        <v>2012</v>
      </c>
    </row>
    <row r="13121" spans="1:6" x14ac:dyDescent="0.25">
      <c r="A13121" s="5" t="s">
        <v>389</v>
      </c>
      <c r="B13121" s="3" t="s">
        <v>230</v>
      </c>
      <c r="C13121" s="3" t="s">
        <v>27</v>
      </c>
      <c r="D13121" s="4">
        <v>2130821.9445193582</v>
      </c>
      <c r="E13121" t="str">
        <f t="shared" si="410"/>
        <v>Dec</v>
      </c>
      <c r="F13121" t="str">
        <f t="shared" si="411"/>
        <v>2012</v>
      </c>
    </row>
    <row r="13122" spans="1:6" x14ac:dyDescent="0.25">
      <c r="A13122" s="5" t="s">
        <v>389</v>
      </c>
      <c r="B13122" s="3" t="s">
        <v>230</v>
      </c>
      <c r="C13122" s="3" t="s">
        <v>28</v>
      </c>
      <c r="D13122" s="4">
        <v>2172922.7217472852</v>
      </c>
      <c r="E13122" t="str">
        <f t="shared" si="410"/>
        <v>Jan</v>
      </c>
      <c r="F13122" t="str">
        <f t="shared" si="411"/>
        <v>2013</v>
      </c>
    </row>
    <row r="13123" spans="1:6" x14ac:dyDescent="0.25">
      <c r="A13123" s="5" t="s">
        <v>389</v>
      </c>
      <c r="B13123" s="3" t="s">
        <v>230</v>
      </c>
      <c r="C13123" s="3" t="s">
        <v>29</v>
      </c>
      <c r="D13123" s="4">
        <v>2179077.695164144</v>
      </c>
      <c r="E13123" t="str">
        <f t="shared" si="410"/>
        <v>Feb</v>
      </c>
      <c r="F13123" t="str">
        <f t="shared" si="411"/>
        <v>2013</v>
      </c>
    </row>
    <row r="13124" spans="1:6" x14ac:dyDescent="0.25">
      <c r="A13124" s="5" t="s">
        <v>389</v>
      </c>
      <c r="B13124" s="3" t="s">
        <v>230</v>
      </c>
      <c r="C13124" s="3" t="s">
        <v>30</v>
      </c>
      <c r="D13124" s="4">
        <v>2338558.6533294702</v>
      </c>
      <c r="E13124" t="str">
        <f t="shared" si="410"/>
        <v>Mar</v>
      </c>
      <c r="F13124" t="str">
        <f t="shared" si="411"/>
        <v>2013</v>
      </c>
    </row>
    <row r="13125" spans="1:6" x14ac:dyDescent="0.25">
      <c r="A13125" s="5" t="s">
        <v>389</v>
      </c>
      <c r="B13125" s="3" t="s">
        <v>230</v>
      </c>
      <c r="C13125" s="3" t="s">
        <v>31</v>
      </c>
      <c r="D13125" s="4">
        <v>2093615.4581758413</v>
      </c>
      <c r="E13125" t="str">
        <f t="shared" si="410"/>
        <v>Apr</v>
      </c>
      <c r="F13125" t="str">
        <f t="shared" si="411"/>
        <v>2013</v>
      </c>
    </row>
    <row r="13126" spans="1:6" x14ac:dyDescent="0.25">
      <c r="A13126" s="5" t="s">
        <v>389</v>
      </c>
      <c r="B13126" s="3" t="s">
        <v>230</v>
      </c>
      <c r="C13126" s="3" t="s">
        <v>32</v>
      </c>
      <c r="D13126" s="4">
        <v>2097169.9445579182</v>
      </c>
      <c r="E13126" t="str">
        <f t="shared" si="410"/>
        <v>May</v>
      </c>
      <c r="F13126" t="str">
        <f t="shared" si="411"/>
        <v>2013</v>
      </c>
    </row>
    <row r="13127" spans="1:6" x14ac:dyDescent="0.25">
      <c r="A13127" s="5" t="s">
        <v>389</v>
      </c>
      <c r="B13127" s="3" t="s">
        <v>230</v>
      </c>
      <c r="C13127" s="3" t="s">
        <v>33</v>
      </c>
      <c r="D13127" s="4">
        <v>1949430.0723280073</v>
      </c>
      <c r="E13127" t="str">
        <f t="shared" si="410"/>
        <v>Jun</v>
      </c>
      <c r="F13127" t="str">
        <f t="shared" si="411"/>
        <v>2013</v>
      </c>
    </row>
    <row r="13128" spans="1:6" x14ac:dyDescent="0.25">
      <c r="A13128" s="5" t="s">
        <v>389</v>
      </c>
      <c r="B13128" s="3" t="s">
        <v>230</v>
      </c>
      <c r="C13128" s="3" t="s">
        <v>34</v>
      </c>
      <c r="D13128" s="4">
        <v>1890504.7655986683</v>
      </c>
      <c r="E13128" t="str">
        <f t="shared" si="410"/>
        <v>Jul</v>
      </c>
      <c r="F13128" t="str">
        <f t="shared" si="411"/>
        <v>2013</v>
      </c>
    </row>
    <row r="13129" spans="1:6" x14ac:dyDescent="0.25">
      <c r="A13129" s="5" t="s">
        <v>389</v>
      </c>
      <c r="B13129" s="3" t="s">
        <v>230</v>
      </c>
      <c r="C13129" s="3" t="s">
        <v>35</v>
      </c>
      <c r="D13129" s="4">
        <v>1837771.0184257934</v>
      </c>
      <c r="E13129" t="str">
        <f t="shared" si="410"/>
        <v>Aug</v>
      </c>
      <c r="F13129" t="str">
        <f t="shared" si="411"/>
        <v>2013</v>
      </c>
    </row>
    <row r="13130" spans="1:6" x14ac:dyDescent="0.25">
      <c r="A13130" s="5" t="s">
        <v>389</v>
      </c>
      <c r="B13130" s="3" t="s">
        <v>230</v>
      </c>
      <c r="C13130" s="3" t="s">
        <v>36</v>
      </c>
      <c r="D13130" s="4">
        <v>1778900.5062232541</v>
      </c>
      <c r="E13130" t="str">
        <f t="shared" si="410"/>
        <v>Sep</v>
      </c>
      <c r="F13130" t="str">
        <f t="shared" si="411"/>
        <v>2013</v>
      </c>
    </row>
    <row r="13131" spans="1:6" x14ac:dyDescent="0.25">
      <c r="A13131" s="5" t="s">
        <v>389</v>
      </c>
      <c r="B13131" s="3" t="s">
        <v>230</v>
      </c>
      <c r="C13131" s="3" t="s">
        <v>37</v>
      </c>
      <c r="D13131" s="4">
        <v>1752989.3361884288</v>
      </c>
      <c r="E13131" t="str">
        <f t="shared" si="410"/>
        <v>Oct</v>
      </c>
      <c r="F13131" t="str">
        <f t="shared" si="411"/>
        <v>2013</v>
      </c>
    </row>
    <row r="13132" spans="1:6" x14ac:dyDescent="0.25">
      <c r="A13132" s="5" t="s">
        <v>389</v>
      </c>
      <c r="B13132" s="3" t="s">
        <v>230</v>
      </c>
      <c r="C13132" s="3" t="s">
        <v>38</v>
      </c>
      <c r="D13132" s="4">
        <v>1709370.2312551097</v>
      </c>
      <c r="E13132" t="str">
        <f t="shared" si="410"/>
        <v>Nov</v>
      </c>
      <c r="F13132" t="str">
        <f t="shared" si="411"/>
        <v>2013</v>
      </c>
    </row>
    <row r="13133" spans="1:6" x14ac:dyDescent="0.25">
      <c r="A13133" s="5" t="s">
        <v>389</v>
      </c>
      <c r="B13133" s="3" t="s">
        <v>230</v>
      </c>
      <c r="C13133" s="3" t="s">
        <v>39</v>
      </c>
      <c r="D13133" s="4">
        <v>1680126.353899572</v>
      </c>
      <c r="E13133" t="str">
        <f t="shared" si="410"/>
        <v>Dec</v>
      </c>
      <c r="F13133" t="str">
        <f t="shared" si="411"/>
        <v>2013</v>
      </c>
    </row>
    <row r="13134" spans="1:6" x14ac:dyDescent="0.25">
      <c r="A13134" s="5" t="s">
        <v>389</v>
      </c>
      <c r="B13134" s="3" t="s">
        <v>230</v>
      </c>
      <c r="C13134" s="3" t="s">
        <v>40</v>
      </c>
      <c r="D13134" s="4">
        <v>1652618.2847926584</v>
      </c>
      <c r="E13134" t="str">
        <f t="shared" si="410"/>
        <v>Jan</v>
      </c>
      <c r="F13134" t="str">
        <f t="shared" si="411"/>
        <v>2014</v>
      </c>
    </row>
    <row r="13135" spans="1:6" x14ac:dyDescent="0.25">
      <c r="A13135" s="5" t="s">
        <v>389</v>
      </c>
      <c r="B13135" s="3" t="s">
        <v>230</v>
      </c>
      <c r="C13135" s="3" t="s">
        <v>41</v>
      </c>
      <c r="D13135" s="4">
        <v>1624288.1578261191</v>
      </c>
      <c r="E13135" t="str">
        <f t="shared" si="410"/>
        <v>Feb</v>
      </c>
      <c r="F13135" t="str">
        <f t="shared" si="411"/>
        <v>2014</v>
      </c>
    </row>
    <row r="13136" spans="1:6" x14ac:dyDescent="0.25">
      <c r="A13136" s="5" t="s">
        <v>389</v>
      </c>
      <c r="B13136" s="3" t="s">
        <v>230</v>
      </c>
      <c r="C13136" s="3" t="s">
        <v>42</v>
      </c>
      <c r="D13136" s="4">
        <v>1542359.0842060582</v>
      </c>
      <c r="E13136" t="str">
        <f t="shared" si="410"/>
        <v>Mar</v>
      </c>
      <c r="F13136" t="str">
        <f t="shared" si="411"/>
        <v>2014</v>
      </c>
    </row>
    <row r="13137" spans="1:6" x14ac:dyDescent="0.25">
      <c r="A13137" s="5" t="s">
        <v>389</v>
      </c>
      <c r="B13137" s="3" t="s">
        <v>230</v>
      </c>
      <c r="C13137" s="3" t="s">
        <v>43</v>
      </c>
      <c r="D13137" s="4">
        <v>1513280.1944642973</v>
      </c>
      <c r="E13137" t="str">
        <f t="shared" si="410"/>
        <v>Apr</v>
      </c>
      <c r="F13137" t="str">
        <f t="shared" si="411"/>
        <v>2014</v>
      </c>
    </row>
    <row r="13138" spans="1:6" x14ac:dyDescent="0.25">
      <c r="A13138" s="5" t="s">
        <v>389</v>
      </c>
      <c r="B13138" s="3" t="s">
        <v>230</v>
      </c>
      <c r="C13138" s="3" t="s">
        <v>44</v>
      </c>
      <c r="D13138" s="4">
        <v>1490019.5675704335</v>
      </c>
      <c r="E13138" t="str">
        <f t="shared" si="410"/>
        <v>May</v>
      </c>
      <c r="F13138" t="str">
        <f t="shared" si="411"/>
        <v>2014</v>
      </c>
    </row>
    <row r="13139" spans="1:6" x14ac:dyDescent="0.25">
      <c r="A13139" s="5" t="s">
        <v>389</v>
      </c>
      <c r="B13139" s="3" t="s">
        <v>230</v>
      </c>
      <c r="C13139" s="3" t="s">
        <v>45</v>
      </c>
      <c r="D13139" s="4">
        <v>1447105.9155697103</v>
      </c>
      <c r="E13139" t="str">
        <f t="shared" si="410"/>
        <v>Jun</v>
      </c>
      <c r="F13139" t="str">
        <f t="shared" si="411"/>
        <v>2014</v>
      </c>
    </row>
    <row r="13140" spans="1:6" x14ac:dyDescent="0.25">
      <c r="A13140" s="5" t="s">
        <v>389</v>
      </c>
      <c r="B13140" s="3" t="s">
        <v>230</v>
      </c>
      <c r="C13140" s="3" t="s">
        <v>46</v>
      </c>
      <c r="D13140" s="4">
        <v>1424496.7277357411</v>
      </c>
      <c r="E13140" t="str">
        <f t="shared" si="410"/>
        <v>Jul</v>
      </c>
      <c r="F13140" t="str">
        <f t="shared" si="411"/>
        <v>2014</v>
      </c>
    </row>
    <row r="13141" spans="1:6" x14ac:dyDescent="0.25">
      <c r="A13141" s="5" t="s">
        <v>389</v>
      </c>
      <c r="B13141" s="3" t="s">
        <v>230</v>
      </c>
      <c r="C13141" s="3" t="s">
        <v>47</v>
      </c>
      <c r="D13141" s="4">
        <v>1419450.4920028099</v>
      </c>
      <c r="E13141" t="str">
        <f t="shared" si="410"/>
        <v>Aug</v>
      </c>
      <c r="F13141" t="str">
        <f t="shared" si="411"/>
        <v>2014</v>
      </c>
    </row>
    <row r="13142" spans="1:6" x14ac:dyDescent="0.25">
      <c r="A13142" s="5" t="s">
        <v>389</v>
      </c>
      <c r="B13142" s="3" t="s">
        <v>230</v>
      </c>
      <c r="C13142" s="3" t="s">
        <v>48</v>
      </c>
      <c r="D13142" s="4">
        <v>1384564.3416738755</v>
      </c>
      <c r="E13142" t="str">
        <f t="shared" si="410"/>
        <v>Sep</v>
      </c>
      <c r="F13142" t="str">
        <f t="shared" si="411"/>
        <v>2014</v>
      </c>
    </row>
    <row r="13143" spans="1:6" x14ac:dyDescent="0.25">
      <c r="A13143" s="5" t="s">
        <v>389</v>
      </c>
      <c r="B13143" s="3" t="s">
        <v>230</v>
      </c>
      <c r="C13143" s="3" t="s">
        <v>49</v>
      </c>
      <c r="D13143" s="4">
        <v>1367964.4644227382</v>
      </c>
      <c r="E13143" t="str">
        <f t="shared" si="410"/>
        <v>Oct</v>
      </c>
      <c r="F13143" t="str">
        <f t="shared" si="411"/>
        <v>2014</v>
      </c>
    </row>
    <row r="13144" spans="1:6" x14ac:dyDescent="0.25">
      <c r="A13144" s="5" t="s">
        <v>389</v>
      </c>
      <c r="B13144" s="3" t="s">
        <v>230</v>
      </c>
      <c r="C13144" s="3" t="s">
        <v>50</v>
      </c>
      <c r="D13144" s="4">
        <v>1341475.5744709368</v>
      </c>
      <c r="E13144" t="str">
        <f t="shared" si="410"/>
        <v>Nov</v>
      </c>
      <c r="F13144" t="str">
        <f t="shared" si="411"/>
        <v>2014</v>
      </c>
    </row>
    <row r="13145" spans="1:6" x14ac:dyDescent="0.25">
      <c r="A13145" s="5" t="s">
        <v>389</v>
      </c>
      <c r="B13145" s="3" t="s">
        <v>230</v>
      </c>
      <c r="C13145" s="3" t="s">
        <v>51</v>
      </c>
      <c r="D13145" s="4">
        <v>1328536.8548113634</v>
      </c>
      <c r="E13145" t="str">
        <f t="shared" si="410"/>
        <v>Dec</v>
      </c>
      <c r="F13145" t="str">
        <f t="shared" si="411"/>
        <v>2014</v>
      </c>
    </row>
    <row r="13146" spans="1:6" x14ac:dyDescent="0.25">
      <c r="A13146" s="5" t="s">
        <v>389</v>
      </c>
      <c r="B13146" s="3" t="s">
        <v>230</v>
      </c>
      <c r="C13146" s="3" t="s">
        <v>52</v>
      </c>
      <c r="D13146" s="4">
        <v>1296668.3338416452</v>
      </c>
      <c r="E13146" t="str">
        <f t="shared" si="410"/>
        <v>Jan</v>
      </c>
      <c r="F13146" t="str">
        <f t="shared" si="411"/>
        <v>2015</v>
      </c>
    </row>
    <row r="13147" spans="1:6" x14ac:dyDescent="0.25">
      <c r="A13147" s="5" t="s">
        <v>389</v>
      </c>
      <c r="B13147" s="3" t="s">
        <v>230</v>
      </c>
      <c r="C13147" s="3" t="s">
        <v>53</v>
      </c>
      <c r="D13147" s="4">
        <v>1280264.186431139</v>
      </c>
      <c r="E13147" t="str">
        <f t="shared" si="410"/>
        <v>Feb</v>
      </c>
      <c r="F13147" t="str">
        <f t="shared" si="411"/>
        <v>2015</v>
      </c>
    </row>
    <row r="13148" spans="1:6" x14ac:dyDescent="0.25">
      <c r="A13148" s="5" t="s">
        <v>389</v>
      </c>
      <c r="B13148" s="3" t="s">
        <v>230</v>
      </c>
      <c r="C13148" s="3" t="s">
        <v>54</v>
      </c>
      <c r="D13148" s="4">
        <v>1276909.5313420733</v>
      </c>
      <c r="E13148" t="str">
        <f t="shared" si="410"/>
        <v>Mar</v>
      </c>
      <c r="F13148" t="str">
        <f t="shared" si="411"/>
        <v>2015</v>
      </c>
    </row>
    <row r="13149" spans="1:6" x14ac:dyDescent="0.25">
      <c r="A13149" s="5" t="s">
        <v>389</v>
      </c>
      <c r="B13149" s="3" t="s">
        <v>230</v>
      </c>
      <c r="C13149" s="3" t="s">
        <v>55</v>
      </c>
      <c r="D13149" s="4">
        <v>1255124.5161879179</v>
      </c>
      <c r="E13149" t="str">
        <f t="shared" si="410"/>
        <v>Apr</v>
      </c>
      <c r="F13149" t="str">
        <f t="shared" si="411"/>
        <v>2015</v>
      </c>
    </row>
    <row r="13150" spans="1:6" x14ac:dyDescent="0.25">
      <c r="A13150" s="5" t="s">
        <v>389</v>
      </c>
      <c r="B13150" s="3" t="s">
        <v>230</v>
      </c>
      <c r="C13150" s="3" t="s">
        <v>56</v>
      </c>
      <c r="D13150" s="4">
        <v>1233107.0528592481</v>
      </c>
      <c r="E13150" t="str">
        <f t="shared" si="410"/>
        <v>May</v>
      </c>
      <c r="F13150" t="str">
        <f t="shared" si="411"/>
        <v>2015</v>
      </c>
    </row>
    <row r="13151" spans="1:6" x14ac:dyDescent="0.25">
      <c r="A13151" s="5" t="s">
        <v>389</v>
      </c>
      <c r="B13151" s="3" t="s">
        <v>230</v>
      </c>
      <c r="C13151" s="3" t="s">
        <v>57</v>
      </c>
      <c r="D13151" s="4">
        <v>1181237.4099458233</v>
      </c>
      <c r="E13151" t="str">
        <f t="shared" si="410"/>
        <v>Jun</v>
      </c>
      <c r="F13151" t="str">
        <f t="shared" si="411"/>
        <v>2015</v>
      </c>
    </row>
    <row r="13152" spans="1:6" x14ac:dyDescent="0.25">
      <c r="A13152" s="5" t="s">
        <v>389</v>
      </c>
      <c r="B13152" s="3" t="s">
        <v>230</v>
      </c>
      <c r="C13152" s="3" t="s">
        <v>58</v>
      </c>
      <c r="D13152" s="4">
        <v>1158654.5079451161</v>
      </c>
      <c r="E13152" t="str">
        <f t="shared" si="410"/>
        <v>Jul</v>
      </c>
      <c r="F13152" t="str">
        <f t="shared" si="411"/>
        <v>2015</v>
      </c>
    </row>
    <row r="13153" spans="1:6" x14ac:dyDescent="0.25">
      <c r="A13153" s="5" t="s">
        <v>389</v>
      </c>
      <c r="B13153" s="3" t="s">
        <v>230</v>
      </c>
      <c r="C13153" s="3" t="s">
        <v>59</v>
      </c>
      <c r="D13153" s="4">
        <v>1145551.9772222969</v>
      </c>
      <c r="E13153" t="str">
        <f t="shared" si="410"/>
        <v>Aug</v>
      </c>
      <c r="F13153" t="str">
        <f t="shared" si="411"/>
        <v>2015</v>
      </c>
    </row>
    <row r="13154" spans="1:6" x14ac:dyDescent="0.25">
      <c r="A13154" s="5" t="s">
        <v>389</v>
      </c>
      <c r="B13154" s="3" t="s">
        <v>230</v>
      </c>
      <c r="C13154" s="3" t="s">
        <v>60</v>
      </c>
      <c r="D13154" s="4">
        <v>1119149.6475571264</v>
      </c>
      <c r="E13154" t="str">
        <f t="shared" si="410"/>
        <v>Sep</v>
      </c>
      <c r="F13154" t="str">
        <f t="shared" si="411"/>
        <v>2015</v>
      </c>
    </row>
    <row r="13155" spans="1:6" x14ac:dyDescent="0.25">
      <c r="A13155" s="5" t="s">
        <v>389</v>
      </c>
      <c r="B13155" s="3" t="s">
        <v>230</v>
      </c>
      <c r="C13155" s="3" t="s">
        <v>61</v>
      </c>
      <c r="D13155" s="4">
        <v>1105188.3469717547</v>
      </c>
      <c r="E13155" t="str">
        <f t="shared" si="410"/>
        <v>Oct</v>
      </c>
      <c r="F13155" t="str">
        <f t="shared" si="411"/>
        <v>2015</v>
      </c>
    </row>
    <row r="13156" spans="1:6" x14ac:dyDescent="0.25">
      <c r="A13156" s="5" t="s">
        <v>389</v>
      </c>
      <c r="B13156" s="3" t="s">
        <v>230</v>
      </c>
      <c r="C13156" s="3" t="s">
        <v>62</v>
      </c>
      <c r="D13156" s="4">
        <v>1082716.5866863441</v>
      </c>
      <c r="E13156" t="str">
        <f t="shared" si="410"/>
        <v>Nov</v>
      </c>
      <c r="F13156" t="str">
        <f t="shared" si="411"/>
        <v>2015</v>
      </c>
    </row>
    <row r="13157" spans="1:6" x14ac:dyDescent="0.25">
      <c r="A13157" s="5" t="s">
        <v>389</v>
      </c>
      <c r="B13157" s="3" t="s">
        <v>230</v>
      </c>
      <c r="C13157" s="3" t="s">
        <v>63</v>
      </c>
      <c r="D13157" s="4">
        <v>1108036.3255440253</v>
      </c>
      <c r="E13157" t="str">
        <f t="shared" si="410"/>
        <v>Dec</v>
      </c>
      <c r="F13157" t="str">
        <f t="shared" si="411"/>
        <v>2015</v>
      </c>
    </row>
    <row r="13158" spans="1:6" x14ac:dyDescent="0.25">
      <c r="A13158" s="5" t="s">
        <v>389</v>
      </c>
      <c r="B13158" s="3" t="s">
        <v>230</v>
      </c>
      <c r="C13158" s="3" t="s">
        <v>64</v>
      </c>
      <c r="D13158" s="4">
        <v>1049967.6342417547</v>
      </c>
      <c r="E13158" t="str">
        <f t="shared" si="410"/>
        <v>Jan</v>
      </c>
      <c r="F13158" t="str">
        <f t="shared" si="411"/>
        <v>2016</v>
      </c>
    </row>
    <row r="13159" spans="1:6" x14ac:dyDescent="0.25">
      <c r="A13159" s="5" t="s">
        <v>389</v>
      </c>
      <c r="B13159" s="3" t="s">
        <v>230</v>
      </c>
      <c r="C13159" s="3" t="s">
        <v>65</v>
      </c>
      <c r="D13159" s="4">
        <v>1034698.7205178363</v>
      </c>
      <c r="E13159" t="str">
        <f t="shared" si="410"/>
        <v>Feb</v>
      </c>
      <c r="F13159" t="str">
        <f t="shared" si="411"/>
        <v>2016</v>
      </c>
    </row>
    <row r="13160" spans="1:6" x14ac:dyDescent="0.25">
      <c r="A13160" s="5" t="s">
        <v>389</v>
      </c>
      <c r="B13160" s="3" t="s">
        <v>230</v>
      </c>
      <c r="C13160" s="3" t="s">
        <v>66</v>
      </c>
      <c r="D13160" s="4">
        <v>1019489.6888560839</v>
      </c>
      <c r="E13160" t="str">
        <f t="shared" si="410"/>
        <v>Mar</v>
      </c>
      <c r="F13160" t="str">
        <f t="shared" si="411"/>
        <v>2016</v>
      </c>
    </row>
    <row r="13161" spans="1:6" x14ac:dyDescent="0.25">
      <c r="A13161" s="5" t="s">
        <v>389</v>
      </c>
      <c r="B13161" s="3" t="s">
        <v>230</v>
      </c>
      <c r="C13161" s="3" t="s">
        <v>67</v>
      </c>
      <c r="D13161" s="4">
        <v>999873.87466108904</v>
      </c>
      <c r="E13161" t="str">
        <f t="shared" si="410"/>
        <v>Apr</v>
      </c>
      <c r="F13161" t="str">
        <f t="shared" si="411"/>
        <v>2016</v>
      </c>
    </row>
    <row r="13162" spans="1:6" x14ac:dyDescent="0.25">
      <c r="A13162" s="5" t="s">
        <v>389</v>
      </c>
      <c r="B13162" s="3" t="s">
        <v>230</v>
      </c>
      <c r="C13162" s="3" t="s">
        <v>68</v>
      </c>
      <c r="D13162" s="4">
        <v>983359.07751107658</v>
      </c>
      <c r="E13162" t="str">
        <f t="shared" si="410"/>
        <v>May</v>
      </c>
      <c r="F13162" t="str">
        <f t="shared" si="411"/>
        <v>2016</v>
      </c>
    </row>
    <row r="13163" spans="1:6" x14ac:dyDescent="0.25">
      <c r="A13163" s="5" t="s">
        <v>389</v>
      </c>
      <c r="B13163" s="3" t="s">
        <v>230</v>
      </c>
      <c r="C13163" s="3" t="s">
        <v>69</v>
      </c>
      <c r="D13163" s="4">
        <v>935653.06433504471</v>
      </c>
      <c r="E13163" t="str">
        <f t="shared" si="410"/>
        <v>Jun</v>
      </c>
      <c r="F13163" t="str">
        <f t="shared" si="411"/>
        <v>2016</v>
      </c>
    </row>
    <row r="13164" spans="1:6" x14ac:dyDescent="0.25">
      <c r="A13164" s="5" t="s">
        <v>389</v>
      </c>
      <c r="B13164" s="3" t="s">
        <v>230</v>
      </c>
      <c r="C13164" s="3" t="s">
        <v>70</v>
      </c>
      <c r="D13164" s="4">
        <v>922230.710605714</v>
      </c>
      <c r="E13164" t="str">
        <f t="shared" si="410"/>
        <v>Jul</v>
      </c>
      <c r="F13164" t="str">
        <f t="shared" si="411"/>
        <v>2016</v>
      </c>
    </row>
    <row r="13165" spans="1:6" x14ac:dyDescent="0.25">
      <c r="A13165" s="5" t="s">
        <v>389</v>
      </c>
      <c r="B13165" s="3" t="s">
        <v>230</v>
      </c>
      <c r="C13165" s="3" t="s">
        <v>71</v>
      </c>
      <c r="D13165" s="4">
        <v>913755.29826414713</v>
      </c>
      <c r="E13165" t="str">
        <f t="shared" si="410"/>
        <v>Aug</v>
      </c>
      <c r="F13165" t="str">
        <f t="shared" si="411"/>
        <v>2016</v>
      </c>
    </row>
    <row r="13166" spans="1:6" x14ac:dyDescent="0.25">
      <c r="A13166" s="5" t="s">
        <v>389</v>
      </c>
      <c r="B13166" s="3" t="s">
        <v>230</v>
      </c>
      <c r="C13166" s="3" t="s">
        <v>72</v>
      </c>
      <c r="D13166" s="4">
        <v>891984.48642260185</v>
      </c>
      <c r="E13166" t="str">
        <f t="shared" si="410"/>
        <v>Sep</v>
      </c>
      <c r="F13166" t="str">
        <f t="shared" si="411"/>
        <v>2016</v>
      </c>
    </row>
    <row r="13167" spans="1:6" x14ac:dyDescent="0.25">
      <c r="A13167" s="5" t="s">
        <v>389</v>
      </c>
      <c r="B13167" s="3" t="s">
        <v>230</v>
      </c>
      <c r="C13167" s="3" t="s">
        <v>73</v>
      </c>
      <c r="D13167" s="4">
        <v>885774.11332895607</v>
      </c>
      <c r="E13167" t="str">
        <f t="shared" si="410"/>
        <v>Oct</v>
      </c>
      <c r="F13167" t="str">
        <f t="shared" si="411"/>
        <v>2016</v>
      </c>
    </row>
    <row r="13168" spans="1:6" x14ac:dyDescent="0.25">
      <c r="A13168" s="5" t="s">
        <v>389</v>
      </c>
      <c r="B13168" s="3" t="s">
        <v>230</v>
      </c>
      <c r="C13168" s="3" t="s">
        <v>74</v>
      </c>
      <c r="D13168" s="4">
        <v>873994.49930711812</v>
      </c>
      <c r="E13168" t="str">
        <f t="shared" si="410"/>
        <v>Nov</v>
      </c>
      <c r="F13168" t="str">
        <f t="shared" si="411"/>
        <v>2016</v>
      </c>
    </row>
    <row r="13169" spans="1:6" x14ac:dyDescent="0.25">
      <c r="A13169" s="5" t="s">
        <v>389</v>
      </c>
      <c r="B13169" s="3" t="s">
        <v>230</v>
      </c>
      <c r="C13169" s="3" t="s">
        <v>75</v>
      </c>
      <c r="D13169" s="4">
        <v>893937.54591787595</v>
      </c>
      <c r="E13169" t="str">
        <f t="shared" si="410"/>
        <v>Dec</v>
      </c>
      <c r="F13169" t="str">
        <f t="shared" si="411"/>
        <v>2016</v>
      </c>
    </row>
    <row r="13170" spans="1:6" x14ac:dyDescent="0.25">
      <c r="A13170" s="5" t="s">
        <v>389</v>
      </c>
      <c r="B13170" s="3" t="s">
        <v>230</v>
      </c>
      <c r="C13170" s="3" t="s">
        <v>76</v>
      </c>
      <c r="D13170" s="4">
        <v>848691.54555968661</v>
      </c>
      <c r="E13170" t="str">
        <f t="shared" si="410"/>
        <v>Jan</v>
      </c>
      <c r="F13170" t="str">
        <f t="shared" si="411"/>
        <v>2017</v>
      </c>
    </row>
    <row r="13171" spans="1:6" x14ac:dyDescent="0.25">
      <c r="A13171" s="5" t="s">
        <v>389</v>
      </c>
      <c r="B13171" s="3" t="s">
        <v>230</v>
      </c>
      <c r="C13171" s="3" t="s">
        <v>77</v>
      </c>
      <c r="D13171" s="4">
        <v>836520.27463721647</v>
      </c>
      <c r="E13171" t="str">
        <f t="shared" si="410"/>
        <v>Feb</v>
      </c>
      <c r="F13171" t="str">
        <f t="shared" si="411"/>
        <v>2017</v>
      </c>
    </row>
    <row r="13172" spans="1:6" x14ac:dyDescent="0.25">
      <c r="A13172" s="5" t="s">
        <v>389</v>
      </c>
      <c r="B13172" s="3" t="s">
        <v>230</v>
      </c>
      <c r="C13172" s="3" t="s">
        <v>78</v>
      </c>
      <c r="D13172" s="4">
        <v>824171.1455302618</v>
      </c>
      <c r="E13172" t="str">
        <f t="shared" si="410"/>
        <v>Mar</v>
      </c>
      <c r="F13172" t="str">
        <f t="shared" si="411"/>
        <v>2017</v>
      </c>
    </row>
    <row r="13173" spans="1:6" x14ac:dyDescent="0.25">
      <c r="A13173" s="5" t="s">
        <v>389</v>
      </c>
      <c r="B13173" s="3" t="s">
        <v>230</v>
      </c>
      <c r="C13173" s="3" t="s">
        <v>79</v>
      </c>
      <c r="D13173" s="4">
        <v>810639.23462609248</v>
      </c>
      <c r="E13173" t="str">
        <f t="shared" si="410"/>
        <v>Apr</v>
      </c>
      <c r="F13173" t="str">
        <f t="shared" si="411"/>
        <v>2017</v>
      </c>
    </row>
    <row r="13174" spans="1:6" x14ac:dyDescent="0.25">
      <c r="A13174" s="5" t="s">
        <v>389</v>
      </c>
      <c r="B13174" s="3" t="s">
        <v>230</v>
      </c>
      <c r="C13174" s="3" t="s">
        <v>80</v>
      </c>
      <c r="D13174" s="4">
        <v>803096.87973035406</v>
      </c>
      <c r="E13174" t="str">
        <f t="shared" si="410"/>
        <v>May</v>
      </c>
      <c r="F13174" t="str">
        <f t="shared" si="411"/>
        <v>2017</v>
      </c>
    </row>
    <row r="13175" spans="1:6" x14ac:dyDescent="0.25">
      <c r="A13175" s="5" t="s">
        <v>389</v>
      </c>
      <c r="B13175" s="3" t="s">
        <v>230</v>
      </c>
      <c r="C13175" s="3" t="s">
        <v>81</v>
      </c>
      <c r="D13175" s="4">
        <v>747969.8351696278</v>
      </c>
      <c r="E13175" t="str">
        <f t="shared" si="410"/>
        <v>Jun</v>
      </c>
      <c r="F13175" t="str">
        <f t="shared" si="411"/>
        <v>2017</v>
      </c>
    </row>
    <row r="13176" spans="1:6" x14ac:dyDescent="0.25">
      <c r="A13176" s="5" t="s">
        <v>389</v>
      </c>
      <c r="B13176" s="3" t="s">
        <v>230</v>
      </c>
      <c r="C13176" s="3" t="s">
        <v>82</v>
      </c>
      <c r="D13176" s="4">
        <v>739853.05489435769</v>
      </c>
      <c r="E13176" t="str">
        <f t="shared" si="410"/>
        <v>Jul</v>
      </c>
      <c r="F13176" t="str">
        <f t="shared" si="411"/>
        <v>2017</v>
      </c>
    </row>
    <row r="13177" spans="1:6" x14ac:dyDescent="0.25">
      <c r="A13177" s="5" t="s">
        <v>389</v>
      </c>
      <c r="B13177" s="3" t="s">
        <v>230</v>
      </c>
      <c r="C13177" s="3" t="s">
        <v>83</v>
      </c>
      <c r="D13177" s="4">
        <v>738014.50482351077</v>
      </c>
      <c r="E13177" t="str">
        <f t="shared" si="410"/>
        <v>Aug</v>
      </c>
      <c r="F13177" t="str">
        <f t="shared" si="411"/>
        <v>2017</v>
      </c>
    </row>
    <row r="13178" spans="1:6" x14ac:dyDescent="0.25">
      <c r="A13178" s="5" t="s">
        <v>389</v>
      </c>
      <c r="B13178" s="3" t="s">
        <v>230</v>
      </c>
      <c r="C13178" s="3" t="s">
        <v>84</v>
      </c>
      <c r="D13178" s="4">
        <v>723403.76691819308</v>
      </c>
      <c r="E13178" t="str">
        <f t="shared" si="410"/>
        <v>Sep</v>
      </c>
      <c r="F13178" t="str">
        <f t="shared" si="411"/>
        <v>2017</v>
      </c>
    </row>
    <row r="13179" spans="1:6" x14ac:dyDescent="0.25">
      <c r="A13179" s="5" t="s">
        <v>389</v>
      </c>
      <c r="B13179" s="3" t="s">
        <v>230</v>
      </c>
      <c r="C13179" s="3" t="s">
        <v>85</v>
      </c>
      <c r="D13179" s="4">
        <v>717384.90326887066</v>
      </c>
      <c r="E13179" t="str">
        <f t="shared" ref="E13179:E13242" si="412">MID(C13179,1,3)</f>
        <v>Oct</v>
      </c>
      <c r="F13179" t="str">
        <f t="shared" ref="F13179:F13242" si="413">MID(C13179,5,4)</f>
        <v>2017</v>
      </c>
    </row>
    <row r="13180" spans="1:6" x14ac:dyDescent="0.25">
      <c r="A13180" s="5" t="s">
        <v>389</v>
      </c>
      <c r="B13180" s="3" t="s">
        <v>230</v>
      </c>
      <c r="C13180" s="3" t="s">
        <v>86</v>
      </c>
      <c r="D13180" s="4">
        <v>707797.12239866983</v>
      </c>
      <c r="E13180" t="str">
        <f t="shared" si="412"/>
        <v>Nov</v>
      </c>
      <c r="F13180" t="str">
        <f t="shared" si="413"/>
        <v>2017</v>
      </c>
    </row>
    <row r="13181" spans="1:6" x14ac:dyDescent="0.25">
      <c r="A13181" s="5" t="s">
        <v>389</v>
      </c>
      <c r="B13181" s="3" t="s">
        <v>230</v>
      </c>
      <c r="C13181" s="3" t="s">
        <v>87</v>
      </c>
      <c r="D13181" s="4">
        <v>727994.16422092984</v>
      </c>
      <c r="E13181" t="str">
        <f t="shared" si="412"/>
        <v>Dec</v>
      </c>
      <c r="F13181" t="str">
        <f t="shared" si="413"/>
        <v>2017</v>
      </c>
    </row>
    <row r="13182" spans="1:6" x14ac:dyDescent="0.25">
      <c r="A13182" s="5" t="s">
        <v>389</v>
      </c>
      <c r="B13182" s="3" t="s">
        <v>230</v>
      </c>
      <c r="C13182" s="3" t="s">
        <v>88</v>
      </c>
      <c r="D13182" s="4">
        <v>693817.60344023746</v>
      </c>
      <c r="E13182" t="str">
        <f t="shared" si="412"/>
        <v>Jan</v>
      </c>
      <c r="F13182" t="str">
        <f t="shared" si="413"/>
        <v>2018</v>
      </c>
    </row>
    <row r="13183" spans="1:6" x14ac:dyDescent="0.25">
      <c r="A13183" s="5" t="s">
        <v>389</v>
      </c>
      <c r="B13183" s="3" t="s">
        <v>230</v>
      </c>
      <c r="C13183" s="3" t="s">
        <v>89</v>
      </c>
      <c r="D13183" s="4">
        <v>687872.32056183415</v>
      </c>
      <c r="E13183" t="str">
        <f t="shared" si="412"/>
        <v>Feb</v>
      </c>
      <c r="F13183" t="str">
        <f t="shared" si="413"/>
        <v>2018</v>
      </c>
    </row>
    <row r="13184" spans="1:6" x14ac:dyDescent="0.25">
      <c r="A13184" s="5" t="s">
        <v>389</v>
      </c>
      <c r="B13184" s="3" t="s">
        <v>230</v>
      </c>
      <c r="C13184" s="3" t="s">
        <v>90</v>
      </c>
      <c r="D13184" s="4">
        <v>683194.0409366067</v>
      </c>
      <c r="E13184" t="str">
        <f t="shared" si="412"/>
        <v>Mar</v>
      </c>
      <c r="F13184" t="str">
        <f t="shared" si="413"/>
        <v>2018</v>
      </c>
    </row>
    <row r="13185" spans="1:6" x14ac:dyDescent="0.25">
      <c r="A13185" s="5" t="s">
        <v>389</v>
      </c>
      <c r="B13185" s="3" t="s">
        <v>230</v>
      </c>
      <c r="C13185" s="3" t="s">
        <v>91</v>
      </c>
      <c r="D13185" s="4">
        <v>675085.99558394589</v>
      </c>
      <c r="E13185" t="str">
        <f t="shared" si="412"/>
        <v>Apr</v>
      </c>
      <c r="F13185" t="str">
        <f t="shared" si="413"/>
        <v>2018</v>
      </c>
    </row>
    <row r="13186" spans="1:6" x14ac:dyDescent="0.25">
      <c r="A13186" s="5" t="s">
        <v>389</v>
      </c>
      <c r="B13186" s="3" t="s">
        <v>230</v>
      </c>
      <c r="C13186" s="3" t="s">
        <v>92</v>
      </c>
      <c r="D13186" s="4">
        <v>670705.71425766998</v>
      </c>
      <c r="E13186" t="str">
        <f t="shared" si="412"/>
        <v>May</v>
      </c>
      <c r="F13186" t="str">
        <f t="shared" si="413"/>
        <v>2018</v>
      </c>
    </row>
    <row r="13187" spans="1:6" x14ac:dyDescent="0.25">
      <c r="A13187" s="5" t="s">
        <v>389</v>
      </c>
      <c r="B13187" s="3" t="s">
        <v>230</v>
      </c>
      <c r="C13187" s="3" t="s">
        <v>93</v>
      </c>
      <c r="D13187" s="4">
        <v>637577.41131522367</v>
      </c>
      <c r="E13187" t="str">
        <f t="shared" si="412"/>
        <v>Jun</v>
      </c>
      <c r="F13187" t="str">
        <f t="shared" si="413"/>
        <v>2018</v>
      </c>
    </row>
    <row r="13188" spans="1:6" x14ac:dyDescent="0.25">
      <c r="A13188" s="5" t="s">
        <v>389</v>
      </c>
      <c r="B13188" s="3" t="s">
        <v>230</v>
      </c>
      <c r="C13188" s="3" t="s">
        <v>94</v>
      </c>
      <c r="D13188" s="4">
        <v>633493.52741565765</v>
      </c>
      <c r="E13188" t="str">
        <f t="shared" si="412"/>
        <v>Jul</v>
      </c>
      <c r="F13188" t="str">
        <f t="shared" si="413"/>
        <v>2018</v>
      </c>
    </row>
    <row r="13189" spans="1:6" x14ac:dyDescent="0.25">
      <c r="A13189" s="5" t="s">
        <v>389</v>
      </c>
      <c r="B13189" s="3" t="s">
        <v>230</v>
      </c>
      <c r="C13189" s="3" t="s">
        <v>95</v>
      </c>
      <c r="D13189" s="4">
        <v>633412.79422750021</v>
      </c>
      <c r="E13189" t="str">
        <f t="shared" si="412"/>
        <v>Aug</v>
      </c>
      <c r="F13189" t="str">
        <f t="shared" si="413"/>
        <v>2018</v>
      </c>
    </row>
    <row r="13190" spans="1:6" x14ac:dyDescent="0.25">
      <c r="A13190" s="5" t="s">
        <v>389</v>
      </c>
      <c r="B13190" s="3" t="s">
        <v>230</v>
      </c>
      <c r="C13190" s="3" t="s">
        <v>96</v>
      </c>
      <c r="D13190" s="4">
        <v>622565.1728675249</v>
      </c>
      <c r="E13190" t="str">
        <f t="shared" si="412"/>
        <v>Sep</v>
      </c>
      <c r="F13190" t="str">
        <f t="shared" si="413"/>
        <v>2018</v>
      </c>
    </row>
    <row r="13191" spans="1:6" x14ac:dyDescent="0.25">
      <c r="A13191" s="5" t="s">
        <v>389</v>
      </c>
      <c r="B13191" s="3" t="s">
        <v>230</v>
      </c>
      <c r="C13191" s="3" t="s">
        <v>97</v>
      </c>
      <c r="D13191" s="4">
        <v>623424.67955279071</v>
      </c>
      <c r="E13191" t="str">
        <f t="shared" si="412"/>
        <v>Oct</v>
      </c>
      <c r="F13191" t="str">
        <f t="shared" si="413"/>
        <v>2018</v>
      </c>
    </row>
    <row r="13192" spans="1:6" x14ac:dyDescent="0.25">
      <c r="A13192" s="5" t="s">
        <v>389</v>
      </c>
      <c r="B13192" s="3" t="s">
        <v>230</v>
      </c>
      <c r="C13192" s="3" t="s">
        <v>98</v>
      </c>
      <c r="D13192" s="4">
        <v>616393.87222246325</v>
      </c>
      <c r="E13192" t="str">
        <f t="shared" si="412"/>
        <v>Nov</v>
      </c>
      <c r="F13192" t="str">
        <f t="shared" si="413"/>
        <v>2018</v>
      </c>
    </row>
    <row r="13193" spans="1:6" x14ac:dyDescent="0.25">
      <c r="A13193" s="5" t="s">
        <v>389</v>
      </c>
      <c r="B13193" s="3" t="s">
        <v>230</v>
      </c>
      <c r="C13193" s="3" t="s">
        <v>99</v>
      </c>
      <c r="D13193" s="4">
        <v>631545.44027141959</v>
      </c>
      <c r="E13193" t="str">
        <f t="shared" si="412"/>
        <v>Dec</v>
      </c>
      <c r="F13193" t="str">
        <f t="shared" si="413"/>
        <v>2018</v>
      </c>
    </row>
    <row r="13194" spans="1:6" x14ac:dyDescent="0.25">
      <c r="A13194" s="5" t="s">
        <v>389</v>
      </c>
      <c r="B13194" s="3" t="s">
        <v>230</v>
      </c>
      <c r="C13194" s="3" t="s">
        <v>100</v>
      </c>
      <c r="D13194" s="4">
        <v>607389.81851883745</v>
      </c>
      <c r="E13194" t="str">
        <f t="shared" si="412"/>
        <v>Jan</v>
      </c>
      <c r="F13194" t="str">
        <f t="shared" si="413"/>
        <v>2019</v>
      </c>
    </row>
    <row r="13195" spans="1:6" x14ac:dyDescent="0.25">
      <c r="A13195" s="5" t="s">
        <v>389</v>
      </c>
      <c r="B13195" s="3" t="s">
        <v>230</v>
      </c>
      <c r="C13195" s="3" t="s">
        <v>101</v>
      </c>
      <c r="D13195" s="4">
        <v>604899.66068877187</v>
      </c>
      <c r="E13195" t="str">
        <f t="shared" si="412"/>
        <v>Feb</v>
      </c>
      <c r="F13195" t="str">
        <f t="shared" si="413"/>
        <v>2019</v>
      </c>
    </row>
    <row r="13196" spans="1:6" x14ac:dyDescent="0.25">
      <c r="A13196" s="5" t="s">
        <v>389</v>
      </c>
      <c r="B13196" s="3" t="s">
        <v>230</v>
      </c>
      <c r="C13196" s="3" t="s">
        <v>102</v>
      </c>
      <c r="D13196" s="4">
        <v>603522.97265460226</v>
      </c>
      <c r="E13196" t="str">
        <f t="shared" si="412"/>
        <v>Mar</v>
      </c>
      <c r="F13196" t="str">
        <f t="shared" si="413"/>
        <v>2019</v>
      </c>
    </row>
    <row r="13197" spans="1:6" x14ac:dyDescent="0.25">
      <c r="A13197" s="5" t="s">
        <v>389</v>
      </c>
      <c r="B13197" s="3" t="s">
        <v>230</v>
      </c>
      <c r="C13197" s="3" t="s">
        <v>103</v>
      </c>
      <c r="D13197" s="4">
        <v>602236.58148916718</v>
      </c>
      <c r="E13197" t="str">
        <f t="shared" si="412"/>
        <v>Apr</v>
      </c>
      <c r="F13197" t="str">
        <f t="shared" si="413"/>
        <v>2019</v>
      </c>
    </row>
    <row r="13198" spans="1:6" x14ac:dyDescent="0.25">
      <c r="A13198" s="5" t="s">
        <v>389</v>
      </c>
      <c r="B13198" s="3" t="s">
        <v>230</v>
      </c>
      <c r="C13198" s="3" t="s">
        <v>104</v>
      </c>
      <c r="D13198" s="4">
        <v>602087.92829622421</v>
      </c>
      <c r="E13198" t="str">
        <f t="shared" si="412"/>
        <v>May</v>
      </c>
      <c r="F13198" t="str">
        <f t="shared" si="413"/>
        <v>2019</v>
      </c>
    </row>
    <row r="13199" spans="1:6" x14ac:dyDescent="0.25">
      <c r="A13199" s="5" t="s">
        <v>389</v>
      </c>
      <c r="B13199" s="3" t="s">
        <v>230</v>
      </c>
      <c r="C13199" s="3" t="s">
        <v>105</v>
      </c>
      <c r="D13199" s="4">
        <v>567756.95062424045</v>
      </c>
      <c r="E13199" t="str">
        <f t="shared" si="412"/>
        <v>Jun</v>
      </c>
      <c r="F13199" t="str">
        <f t="shared" si="413"/>
        <v>2019</v>
      </c>
    </row>
    <row r="13200" spans="1:6" x14ac:dyDescent="0.25">
      <c r="A13200" s="5" t="s">
        <v>389</v>
      </c>
      <c r="B13200" s="3" t="s">
        <v>230</v>
      </c>
      <c r="C13200" s="3" t="s">
        <v>106</v>
      </c>
      <c r="D13200" s="4">
        <v>562530.63442873629</v>
      </c>
      <c r="E13200" t="str">
        <f t="shared" si="412"/>
        <v>Jul</v>
      </c>
      <c r="F13200" t="str">
        <f t="shared" si="413"/>
        <v>2019</v>
      </c>
    </row>
    <row r="13201" spans="1:6" x14ac:dyDescent="0.25">
      <c r="A13201" s="5" t="s">
        <v>389</v>
      </c>
      <c r="B13201" s="3" t="s">
        <v>230</v>
      </c>
      <c r="C13201" s="3" t="s">
        <v>107</v>
      </c>
      <c r="D13201" s="4">
        <v>567450.95175656467</v>
      </c>
      <c r="E13201" t="str">
        <f t="shared" si="412"/>
        <v>Aug</v>
      </c>
      <c r="F13201" t="str">
        <f t="shared" si="413"/>
        <v>2019</v>
      </c>
    </row>
    <row r="13202" spans="1:6" x14ac:dyDescent="0.25">
      <c r="A13202" s="5" t="s">
        <v>389</v>
      </c>
      <c r="B13202" s="3" t="s">
        <v>230</v>
      </c>
      <c r="C13202" s="3" t="s">
        <v>108</v>
      </c>
      <c r="D13202" s="4">
        <v>560984.90521166218</v>
      </c>
      <c r="E13202" t="str">
        <f t="shared" si="412"/>
        <v>Sep</v>
      </c>
      <c r="F13202" t="str">
        <f t="shared" si="413"/>
        <v>2019</v>
      </c>
    </row>
    <row r="13203" spans="1:6" x14ac:dyDescent="0.25">
      <c r="A13203" s="5" t="s">
        <v>389</v>
      </c>
      <c r="B13203" s="3" t="s">
        <v>230</v>
      </c>
      <c r="C13203" s="3" t="s">
        <v>109</v>
      </c>
      <c r="D13203" s="4">
        <v>561156.25280419341</v>
      </c>
      <c r="E13203" t="str">
        <f t="shared" si="412"/>
        <v>Oct</v>
      </c>
      <c r="F13203" t="str">
        <f t="shared" si="413"/>
        <v>2019</v>
      </c>
    </row>
    <row r="13204" spans="1:6" x14ac:dyDescent="0.25">
      <c r="A13204" s="5" t="s">
        <v>389</v>
      </c>
      <c r="B13204" s="3" t="s">
        <v>230</v>
      </c>
      <c r="C13204" s="3" t="s">
        <v>110</v>
      </c>
      <c r="D13204" s="4">
        <v>556035.0757936209</v>
      </c>
      <c r="E13204" t="str">
        <f t="shared" si="412"/>
        <v>Nov</v>
      </c>
      <c r="F13204" t="str">
        <f t="shared" si="413"/>
        <v>2019</v>
      </c>
    </row>
    <row r="13205" spans="1:6" x14ac:dyDescent="0.25">
      <c r="A13205" s="5" t="s">
        <v>389</v>
      </c>
      <c r="B13205" s="3" t="s">
        <v>230</v>
      </c>
      <c r="C13205" s="3" t="s">
        <v>111</v>
      </c>
      <c r="D13205" s="4">
        <v>561605.34570220008</v>
      </c>
      <c r="E13205" t="str">
        <f t="shared" si="412"/>
        <v>Dec</v>
      </c>
      <c r="F13205" t="str">
        <f t="shared" si="413"/>
        <v>2019</v>
      </c>
    </row>
    <row r="13206" spans="1:6" x14ac:dyDescent="0.25">
      <c r="A13206" s="5" t="s">
        <v>389</v>
      </c>
      <c r="B13206" s="3" t="s">
        <v>230</v>
      </c>
      <c r="C13206" s="3" t="s">
        <v>112</v>
      </c>
      <c r="D13206" s="4">
        <v>532862.30950004479</v>
      </c>
      <c r="E13206" t="str">
        <f t="shared" si="412"/>
        <v>Jan</v>
      </c>
      <c r="F13206" t="str">
        <f t="shared" si="413"/>
        <v>2020</v>
      </c>
    </row>
    <row r="13207" spans="1:6" x14ac:dyDescent="0.25">
      <c r="A13207" s="5" t="s">
        <v>389</v>
      </c>
      <c r="B13207" s="3" t="s">
        <v>230</v>
      </c>
      <c r="C13207" s="3" t="s">
        <v>113</v>
      </c>
      <c r="D13207" s="4">
        <v>527351.06326429523</v>
      </c>
      <c r="E13207" t="str">
        <f t="shared" si="412"/>
        <v>Feb</v>
      </c>
      <c r="F13207" t="str">
        <f t="shared" si="413"/>
        <v>2020</v>
      </c>
    </row>
    <row r="13208" spans="1:6" x14ac:dyDescent="0.25">
      <c r="A13208" s="5" t="s">
        <v>389</v>
      </c>
      <c r="B13208" s="3" t="s">
        <v>230</v>
      </c>
      <c r="C13208" s="3" t="s">
        <v>114</v>
      </c>
      <c r="D13208" s="4">
        <v>514351.04654816649</v>
      </c>
      <c r="E13208" t="str">
        <f t="shared" si="412"/>
        <v>Mar</v>
      </c>
      <c r="F13208" t="str">
        <f t="shared" si="413"/>
        <v>2020</v>
      </c>
    </row>
    <row r="13209" spans="1:6" x14ac:dyDescent="0.25">
      <c r="A13209" s="5" t="s">
        <v>389</v>
      </c>
      <c r="B13209" s="3" t="s">
        <v>230</v>
      </c>
      <c r="C13209" s="3" t="s">
        <v>115</v>
      </c>
      <c r="D13209" s="4">
        <v>506300.13937365502</v>
      </c>
      <c r="E13209" t="str">
        <f t="shared" si="412"/>
        <v>Apr</v>
      </c>
      <c r="F13209" t="str">
        <f t="shared" si="413"/>
        <v>2020</v>
      </c>
    </row>
    <row r="13210" spans="1:6" x14ac:dyDescent="0.25">
      <c r="A13210" s="5" t="s">
        <v>389</v>
      </c>
      <c r="B13210" s="3" t="s">
        <v>230</v>
      </c>
      <c r="C13210" s="3" t="s">
        <v>116</v>
      </c>
      <c r="D13210" s="4">
        <v>498874.48209343222</v>
      </c>
      <c r="E13210" t="str">
        <f t="shared" si="412"/>
        <v>May</v>
      </c>
      <c r="F13210" t="str">
        <f t="shared" si="413"/>
        <v>2020</v>
      </c>
    </row>
    <row r="13211" spans="1:6" x14ac:dyDescent="0.25">
      <c r="A13211" s="5" t="s">
        <v>389</v>
      </c>
      <c r="B13211" s="3" t="s">
        <v>230</v>
      </c>
      <c r="C13211" s="3" t="s">
        <v>117</v>
      </c>
      <c r="D13211" s="4">
        <v>481122.23265826004</v>
      </c>
      <c r="E13211" t="str">
        <f t="shared" si="412"/>
        <v>Jun</v>
      </c>
      <c r="F13211" t="str">
        <f t="shared" si="413"/>
        <v>2020</v>
      </c>
    </row>
    <row r="13212" spans="1:6" x14ac:dyDescent="0.25">
      <c r="A13212" s="5" t="s">
        <v>389</v>
      </c>
      <c r="B13212" s="3" t="s">
        <v>230</v>
      </c>
      <c r="C13212" s="3" t="s">
        <v>118</v>
      </c>
      <c r="D13212" s="4">
        <v>466704.67513785919</v>
      </c>
      <c r="E13212" t="str">
        <f t="shared" si="412"/>
        <v>Jul</v>
      </c>
      <c r="F13212" t="str">
        <f t="shared" si="413"/>
        <v>2020</v>
      </c>
    </row>
    <row r="13213" spans="1:6" x14ac:dyDescent="0.25">
      <c r="A13213" s="5" t="s">
        <v>389</v>
      </c>
      <c r="B13213" s="3" t="s">
        <v>230</v>
      </c>
      <c r="C13213" s="3" t="s">
        <v>119</v>
      </c>
      <c r="D13213" s="4">
        <v>459515.83148441627</v>
      </c>
      <c r="E13213" t="str">
        <f t="shared" si="412"/>
        <v>Aug</v>
      </c>
      <c r="F13213" t="str">
        <f t="shared" si="413"/>
        <v>2020</v>
      </c>
    </row>
    <row r="13214" spans="1:6" x14ac:dyDescent="0.25">
      <c r="A13214" s="5" t="s">
        <v>389</v>
      </c>
      <c r="B13214" s="3" t="s">
        <v>230</v>
      </c>
      <c r="C13214" s="3" t="s">
        <v>120</v>
      </c>
      <c r="D13214" s="4">
        <v>448964.86264100694</v>
      </c>
      <c r="E13214" t="str">
        <f t="shared" si="412"/>
        <v>Sep</v>
      </c>
      <c r="F13214" t="str">
        <f t="shared" si="413"/>
        <v>2020</v>
      </c>
    </row>
    <row r="13215" spans="1:6" x14ac:dyDescent="0.25">
      <c r="A13215" s="5" t="s">
        <v>389</v>
      </c>
      <c r="B13215" s="3" t="s">
        <v>230</v>
      </c>
      <c r="C13215" s="3" t="s">
        <v>121</v>
      </c>
      <c r="D13215" s="4">
        <v>444251.57954376098</v>
      </c>
      <c r="E13215" t="str">
        <f t="shared" si="412"/>
        <v>Oct</v>
      </c>
      <c r="F13215" t="str">
        <f t="shared" si="413"/>
        <v>2020</v>
      </c>
    </row>
    <row r="13216" spans="1:6" x14ac:dyDescent="0.25">
      <c r="A13216" s="5" t="s">
        <v>389</v>
      </c>
      <c r="B13216" s="3" t="s">
        <v>230</v>
      </c>
      <c r="C13216" s="3" t="s">
        <v>122</v>
      </c>
      <c r="D13216" s="4">
        <v>423065.33345441706</v>
      </c>
      <c r="E13216" t="str">
        <f t="shared" si="412"/>
        <v>Nov</v>
      </c>
      <c r="F13216" t="str">
        <f t="shared" si="413"/>
        <v>2020</v>
      </c>
    </row>
    <row r="13217" spans="1:6" x14ac:dyDescent="0.25">
      <c r="A13217" s="5" t="s">
        <v>389</v>
      </c>
      <c r="B13217" s="3" t="s">
        <v>230</v>
      </c>
      <c r="C13217" s="3" t="s">
        <v>123</v>
      </c>
      <c r="D13217" s="4">
        <v>427742.35535611934</v>
      </c>
      <c r="E13217" t="str">
        <f t="shared" si="412"/>
        <v>Dec</v>
      </c>
      <c r="F13217" t="str">
        <f t="shared" si="413"/>
        <v>2020</v>
      </c>
    </row>
    <row r="13218" spans="1:6" x14ac:dyDescent="0.25">
      <c r="A13218" s="5" t="s">
        <v>389</v>
      </c>
      <c r="B13218" s="3" t="s">
        <v>230</v>
      </c>
      <c r="C13218" s="3" t="s">
        <v>124</v>
      </c>
      <c r="D13218" s="4">
        <v>409981.25102590478</v>
      </c>
      <c r="E13218" t="str">
        <f t="shared" si="412"/>
        <v>Jan</v>
      </c>
      <c r="F13218" t="str">
        <f t="shared" si="413"/>
        <v>2021</v>
      </c>
    </row>
    <row r="13219" spans="1:6" x14ac:dyDescent="0.25">
      <c r="A13219" s="5" t="s">
        <v>389</v>
      </c>
      <c r="B13219" s="3" t="s">
        <v>230</v>
      </c>
      <c r="C13219" s="3" t="s">
        <v>125</v>
      </c>
      <c r="D13219" s="4">
        <v>403249.3855103649</v>
      </c>
      <c r="E13219" t="str">
        <f t="shared" si="412"/>
        <v>Feb</v>
      </c>
      <c r="F13219" t="str">
        <f t="shared" si="413"/>
        <v>2021</v>
      </c>
    </row>
    <row r="13220" spans="1:6" x14ac:dyDescent="0.25">
      <c r="A13220" s="5" t="s">
        <v>389</v>
      </c>
      <c r="B13220" s="3" t="s">
        <v>230</v>
      </c>
      <c r="C13220" s="3" t="s">
        <v>126</v>
      </c>
      <c r="D13220" s="4">
        <v>400629.48652669811</v>
      </c>
      <c r="E13220" t="str">
        <f t="shared" si="412"/>
        <v>Mar</v>
      </c>
      <c r="F13220" t="str">
        <f t="shared" si="413"/>
        <v>2021</v>
      </c>
    </row>
    <row r="13221" spans="1:6" x14ac:dyDescent="0.25">
      <c r="A13221" s="5" t="s">
        <v>389</v>
      </c>
      <c r="B13221" s="3" t="s">
        <v>230</v>
      </c>
      <c r="C13221" s="3" t="s">
        <v>127</v>
      </c>
      <c r="D13221" s="4">
        <v>399008.4520852571</v>
      </c>
      <c r="E13221" t="str">
        <f t="shared" si="412"/>
        <v>Apr</v>
      </c>
      <c r="F13221" t="str">
        <f t="shared" si="413"/>
        <v>2021</v>
      </c>
    </row>
    <row r="13222" spans="1:6" x14ac:dyDescent="0.25">
      <c r="A13222" s="5" t="s">
        <v>389</v>
      </c>
      <c r="B13222" s="3" t="s">
        <v>230</v>
      </c>
      <c r="C13222" s="3" t="s">
        <v>128</v>
      </c>
      <c r="D13222" s="4">
        <v>396730.55912104441</v>
      </c>
      <c r="E13222" t="str">
        <f t="shared" si="412"/>
        <v>May</v>
      </c>
      <c r="F13222" t="str">
        <f t="shared" si="413"/>
        <v>2021</v>
      </c>
    </row>
    <row r="13223" spans="1:6" x14ac:dyDescent="0.25">
      <c r="A13223" s="5" t="s">
        <v>389</v>
      </c>
      <c r="B13223" s="3" t="s">
        <v>230</v>
      </c>
      <c r="C13223" s="3" t="s">
        <v>129</v>
      </c>
      <c r="D13223" s="4">
        <v>349626.26453659195</v>
      </c>
      <c r="E13223" t="str">
        <f t="shared" si="412"/>
        <v>Jun</v>
      </c>
      <c r="F13223" t="str">
        <f t="shared" si="413"/>
        <v>2021</v>
      </c>
    </row>
    <row r="13224" spans="1:6" x14ac:dyDescent="0.25">
      <c r="A13224" s="5" t="s">
        <v>389</v>
      </c>
      <c r="B13224" s="3" t="s">
        <v>230</v>
      </c>
      <c r="C13224" s="3" t="s">
        <v>130</v>
      </c>
      <c r="D13224" s="4">
        <v>334941.70593368367</v>
      </c>
      <c r="E13224" t="str">
        <f t="shared" si="412"/>
        <v>Jul</v>
      </c>
      <c r="F13224" t="str">
        <f t="shared" si="413"/>
        <v>2021</v>
      </c>
    </row>
    <row r="13225" spans="1:6" x14ac:dyDescent="0.25">
      <c r="A13225" s="5" t="s">
        <v>389</v>
      </c>
      <c r="B13225" s="3" t="s">
        <v>230</v>
      </c>
      <c r="C13225" s="3" t="s">
        <v>131</v>
      </c>
      <c r="D13225" s="4">
        <v>332368.07837137993</v>
      </c>
      <c r="E13225" t="str">
        <f t="shared" si="412"/>
        <v>Aug</v>
      </c>
      <c r="F13225" t="str">
        <f t="shared" si="413"/>
        <v>2021</v>
      </c>
    </row>
    <row r="13226" spans="1:6" x14ac:dyDescent="0.25">
      <c r="A13226" s="5" t="s">
        <v>389</v>
      </c>
      <c r="B13226" s="3" t="s">
        <v>230</v>
      </c>
      <c r="C13226" s="3" t="s">
        <v>132</v>
      </c>
      <c r="D13226" s="4">
        <v>330667.23004445957</v>
      </c>
      <c r="E13226" t="str">
        <f t="shared" si="412"/>
        <v>Sep</v>
      </c>
      <c r="F13226" t="str">
        <f t="shared" si="413"/>
        <v>2021</v>
      </c>
    </row>
    <row r="13227" spans="1:6" x14ac:dyDescent="0.25">
      <c r="A13227" s="5" t="s">
        <v>389</v>
      </c>
      <c r="B13227" s="3" t="s">
        <v>230</v>
      </c>
      <c r="C13227" s="3" t="s">
        <v>133</v>
      </c>
      <c r="D13227" s="4">
        <v>328620.57604552433</v>
      </c>
      <c r="E13227" t="str">
        <f t="shared" si="412"/>
        <v>Oct</v>
      </c>
      <c r="F13227" t="str">
        <f t="shared" si="413"/>
        <v>2021</v>
      </c>
    </row>
    <row r="13228" spans="1:6" x14ac:dyDescent="0.25">
      <c r="A13228" s="5" t="s">
        <v>389</v>
      </c>
      <c r="B13228" s="3" t="s">
        <v>230</v>
      </c>
      <c r="C13228" s="3" t="s">
        <v>134</v>
      </c>
      <c r="D13228" s="4">
        <v>326922.00152142002</v>
      </c>
      <c r="E13228" t="str">
        <f t="shared" si="412"/>
        <v>Nov</v>
      </c>
      <c r="F13228" t="str">
        <f t="shared" si="413"/>
        <v>2021</v>
      </c>
    </row>
    <row r="13229" spans="1:6" x14ac:dyDescent="0.25">
      <c r="A13229" s="5" t="s">
        <v>389</v>
      </c>
      <c r="B13229" s="3" t="s">
        <v>230</v>
      </c>
      <c r="C13229" s="3" t="s">
        <v>135</v>
      </c>
      <c r="D13229" s="4">
        <v>335204.98108805419</v>
      </c>
      <c r="E13229" t="str">
        <f t="shared" si="412"/>
        <v>Dec</v>
      </c>
      <c r="F13229" t="str">
        <f t="shared" si="413"/>
        <v>2021</v>
      </c>
    </row>
    <row r="13230" spans="1:6" x14ac:dyDescent="0.25">
      <c r="A13230" s="5" t="s">
        <v>389</v>
      </c>
      <c r="B13230" s="3" t="s">
        <v>230</v>
      </c>
      <c r="C13230" s="3" t="s">
        <v>136</v>
      </c>
      <c r="D13230" s="4">
        <v>323910.42656771623</v>
      </c>
      <c r="E13230" t="str">
        <f t="shared" si="412"/>
        <v>Jan</v>
      </c>
      <c r="F13230" t="str">
        <f t="shared" si="413"/>
        <v>2022</v>
      </c>
    </row>
    <row r="13231" spans="1:6" x14ac:dyDescent="0.25">
      <c r="A13231" s="5" t="s">
        <v>389</v>
      </c>
      <c r="B13231" s="3" t="s">
        <v>230</v>
      </c>
      <c r="C13231" s="3" t="s">
        <v>137</v>
      </c>
      <c r="D13231" s="4">
        <v>322445.45795791631</v>
      </c>
      <c r="E13231" t="str">
        <f t="shared" si="412"/>
        <v>Feb</v>
      </c>
      <c r="F13231" t="str">
        <f t="shared" si="413"/>
        <v>2022</v>
      </c>
    </row>
    <row r="13232" spans="1:6" x14ac:dyDescent="0.25">
      <c r="A13232" s="5" t="s">
        <v>389</v>
      </c>
      <c r="B13232" s="3" t="s">
        <v>230</v>
      </c>
      <c r="C13232" s="3" t="s">
        <v>138</v>
      </c>
      <c r="D13232" s="4">
        <v>321062.62746704253</v>
      </c>
      <c r="E13232" t="str">
        <f t="shared" si="412"/>
        <v>Mar</v>
      </c>
      <c r="F13232" t="str">
        <f t="shared" si="413"/>
        <v>2022</v>
      </c>
    </row>
    <row r="13233" spans="1:6" x14ac:dyDescent="0.25">
      <c r="A13233" s="5" t="s">
        <v>389</v>
      </c>
      <c r="B13233" s="3" t="s">
        <v>230</v>
      </c>
      <c r="C13233" s="3" t="s">
        <v>139</v>
      </c>
      <c r="D13233" s="4">
        <v>328932.5317673001</v>
      </c>
      <c r="E13233" t="str">
        <f t="shared" si="412"/>
        <v>Apr</v>
      </c>
      <c r="F13233" t="str">
        <f t="shared" si="413"/>
        <v>2022</v>
      </c>
    </row>
    <row r="13234" spans="1:6" x14ac:dyDescent="0.25">
      <c r="A13234" s="5" t="s">
        <v>389</v>
      </c>
      <c r="B13234" s="3" t="s">
        <v>230</v>
      </c>
      <c r="C13234" s="3" t="s">
        <v>140</v>
      </c>
      <c r="D13234" s="4">
        <v>318725.97170539526</v>
      </c>
      <c r="E13234" t="str">
        <f t="shared" si="412"/>
        <v>May</v>
      </c>
      <c r="F13234" t="str">
        <f t="shared" si="413"/>
        <v>2022</v>
      </c>
    </row>
    <row r="13235" spans="1:6" x14ac:dyDescent="0.25">
      <c r="A13235" s="5" t="s">
        <v>389</v>
      </c>
      <c r="B13235" s="3" t="s">
        <v>230</v>
      </c>
      <c r="C13235" s="3" t="s">
        <v>141</v>
      </c>
      <c r="D13235" s="4">
        <v>282501.436671765</v>
      </c>
      <c r="E13235" t="str">
        <f t="shared" si="412"/>
        <v>Jun</v>
      </c>
      <c r="F13235" t="str">
        <f t="shared" si="413"/>
        <v>2022</v>
      </c>
    </row>
    <row r="13236" spans="1:6" x14ac:dyDescent="0.25">
      <c r="A13236" s="5" t="s">
        <v>389</v>
      </c>
      <c r="B13236" s="3" t="s">
        <v>230</v>
      </c>
      <c r="C13236" s="3" t="s">
        <v>142</v>
      </c>
      <c r="D13236" s="4">
        <v>282490.07397853775</v>
      </c>
      <c r="E13236" t="str">
        <f t="shared" si="412"/>
        <v>Jul</v>
      </c>
      <c r="F13236" t="str">
        <f t="shared" si="413"/>
        <v>2022</v>
      </c>
    </row>
    <row r="13237" spans="1:6" x14ac:dyDescent="0.25">
      <c r="A13237" s="5" t="s">
        <v>389</v>
      </c>
      <c r="B13237" s="3" t="s">
        <v>230</v>
      </c>
      <c r="C13237" s="3" t="s">
        <v>143</v>
      </c>
      <c r="D13237" s="4">
        <v>281333.24253944505</v>
      </c>
      <c r="E13237" t="str">
        <f t="shared" si="412"/>
        <v>Aug</v>
      </c>
      <c r="F13237" t="str">
        <f t="shared" si="413"/>
        <v>2022</v>
      </c>
    </row>
    <row r="13238" spans="1:6" x14ac:dyDescent="0.25">
      <c r="A13238" s="5" t="s">
        <v>389</v>
      </c>
      <c r="B13238" s="3" t="s">
        <v>230</v>
      </c>
      <c r="C13238" s="3" t="s">
        <v>144</v>
      </c>
      <c r="D13238" s="4">
        <v>266681.03187887202</v>
      </c>
      <c r="E13238" t="str">
        <f t="shared" si="412"/>
        <v>Sep</v>
      </c>
      <c r="F13238" t="str">
        <f t="shared" si="413"/>
        <v>2022</v>
      </c>
    </row>
    <row r="13239" spans="1:6" x14ac:dyDescent="0.25">
      <c r="A13239" s="5" t="s">
        <v>389</v>
      </c>
      <c r="B13239" s="3" t="s">
        <v>230</v>
      </c>
      <c r="C13239" s="3" t="s">
        <v>145</v>
      </c>
      <c r="D13239" s="4">
        <v>154580.01940048239</v>
      </c>
      <c r="E13239" t="str">
        <f t="shared" si="412"/>
        <v>Oct</v>
      </c>
      <c r="F13239" t="str">
        <f t="shared" si="413"/>
        <v>2022</v>
      </c>
    </row>
    <row r="13240" spans="1:6" x14ac:dyDescent="0.25">
      <c r="A13240" s="5" t="s">
        <v>389</v>
      </c>
      <c r="B13240" s="3" t="s">
        <v>230</v>
      </c>
      <c r="C13240" s="3" t="s">
        <v>146</v>
      </c>
      <c r="D13240" s="4">
        <v>153536.12863171179</v>
      </c>
      <c r="E13240" t="str">
        <f t="shared" si="412"/>
        <v>Nov</v>
      </c>
      <c r="F13240" t="str">
        <f t="shared" si="413"/>
        <v>2022</v>
      </c>
    </row>
    <row r="13241" spans="1:6" x14ac:dyDescent="0.25">
      <c r="A13241" s="5" t="s">
        <v>389</v>
      </c>
      <c r="B13241" s="3" t="s">
        <v>230</v>
      </c>
      <c r="C13241" s="3" t="s">
        <v>147</v>
      </c>
      <c r="D13241" s="4">
        <v>152525.58372405864</v>
      </c>
      <c r="E13241" t="str">
        <f t="shared" si="412"/>
        <v>Dec</v>
      </c>
      <c r="F13241" t="str">
        <f t="shared" si="413"/>
        <v>2022</v>
      </c>
    </row>
    <row r="13242" spans="1:6" x14ac:dyDescent="0.25">
      <c r="A13242" s="5" t="s">
        <v>389</v>
      </c>
      <c r="B13242" s="3" t="s">
        <v>230</v>
      </c>
      <c r="C13242" s="3" t="s">
        <v>148</v>
      </c>
      <c r="D13242" s="4">
        <v>151548.19408087232</v>
      </c>
      <c r="E13242" t="str">
        <f t="shared" si="412"/>
        <v>Jan</v>
      </c>
      <c r="F13242" t="str">
        <f t="shared" si="413"/>
        <v>2023</v>
      </c>
    </row>
    <row r="13243" spans="1:6" x14ac:dyDescent="0.25">
      <c r="A13243" s="5" t="s">
        <v>389</v>
      </c>
      <c r="B13243" s="3" t="s">
        <v>230</v>
      </c>
      <c r="C13243" s="3" t="s">
        <v>149</v>
      </c>
      <c r="D13243" s="4">
        <v>150603.7695367866</v>
      </c>
      <c r="E13243" t="str">
        <f t="shared" ref="E13243:E13306" si="414">MID(C13243,1,3)</f>
        <v>Feb</v>
      </c>
      <c r="F13243" t="str">
        <f t="shared" ref="F13243:F13306" si="415">MID(C13243,5,4)</f>
        <v>2023</v>
      </c>
    </row>
    <row r="13244" spans="1:6" x14ac:dyDescent="0.25">
      <c r="A13244" s="5" t="s">
        <v>389</v>
      </c>
      <c r="B13244" s="3" t="s">
        <v>230</v>
      </c>
      <c r="C13244" s="3" t="s">
        <v>150</v>
      </c>
      <c r="D13244" s="4">
        <v>149692.12021190955</v>
      </c>
      <c r="E13244" t="str">
        <f t="shared" si="414"/>
        <v>Mar</v>
      </c>
      <c r="F13244" t="str">
        <f t="shared" si="415"/>
        <v>2023</v>
      </c>
    </row>
    <row r="13245" spans="1:6" x14ac:dyDescent="0.25">
      <c r="A13245" s="5" t="s">
        <v>389</v>
      </c>
      <c r="B13245" s="3" t="s">
        <v>230</v>
      </c>
      <c r="C13245" s="3" t="s">
        <v>151</v>
      </c>
      <c r="D13245" s="4">
        <v>148813.07985540087</v>
      </c>
      <c r="E13245" t="str">
        <f t="shared" si="414"/>
        <v>Apr</v>
      </c>
      <c r="F13245" t="str">
        <f t="shared" si="415"/>
        <v>2023</v>
      </c>
    </row>
    <row r="13246" spans="1:6" x14ac:dyDescent="0.25">
      <c r="A13246" s="5" t="s">
        <v>389</v>
      </c>
      <c r="B13246" s="3" t="s">
        <v>230</v>
      </c>
      <c r="C13246" s="3" t="s">
        <v>152</v>
      </c>
      <c r="D13246" s="4">
        <v>147966.47529463144</v>
      </c>
      <c r="E13246" t="str">
        <f t="shared" si="414"/>
        <v>May</v>
      </c>
      <c r="F13246" t="str">
        <f t="shared" si="415"/>
        <v>2023</v>
      </c>
    </row>
    <row r="13247" spans="1:6" x14ac:dyDescent="0.25">
      <c r="A13247" s="5" t="s">
        <v>389</v>
      </c>
      <c r="B13247" s="3" t="s">
        <v>230</v>
      </c>
      <c r="C13247" s="3" t="s">
        <v>153</v>
      </c>
      <c r="D13247" s="4">
        <v>147152.15239440315</v>
      </c>
      <c r="E13247" t="str">
        <f t="shared" si="414"/>
        <v>Jun</v>
      </c>
      <c r="F13247" t="str">
        <f t="shared" si="415"/>
        <v>2023</v>
      </c>
    </row>
    <row r="13248" spans="1:6" x14ac:dyDescent="0.25">
      <c r="A13248" s="5" t="s">
        <v>389</v>
      </c>
      <c r="B13248" s="3" t="s">
        <v>230</v>
      </c>
      <c r="C13248" s="3" t="s">
        <v>154</v>
      </c>
      <c r="D13248" s="4">
        <v>146369.95841225501</v>
      </c>
      <c r="E13248" t="str">
        <f t="shared" si="414"/>
        <v>Jul</v>
      </c>
      <c r="F13248" t="str">
        <f t="shared" si="415"/>
        <v>2023</v>
      </c>
    </row>
    <row r="13249" spans="1:6" x14ac:dyDescent="0.25">
      <c r="A13249" s="5" t="s">
        <v>389</v>
      </c>
      <c r="B13249" s="3" t="s">
        <v>230</v>
      </c>
      <c r="C13249" s="3" t="s">
        <v>155</v>
      </c>
      <c r="D13249" s="4">
        <v>145619.75069008381</v>
      </c>
      <c r="E13249" t="str">
        <f t="shared" si="414"/>
        <v>Aug</v>
      </c>
      <c r="F13249" t="str">
        <f t="shared" si="415"/>
        <v>2023</v>
      </c>
    </row>
    <row r="13250" spans="1:6" x14ac:dyDescent="0.25">
      <c r="A13250" s="5" t="s">
        <v>389</v>
      </c>
      <c r="B13250" s="3" t="s">
        <v>230</v>
      </c>
      <c r="C13250" s="3" t="s">
        <v>156</v>
      </c>
      <c r="D13250" s="4">
        <v>144901.39413123883</v>
      </c>
      <c r="E13250" t="str">
        <f t="shared" si="414"/>
        <v>Sep</v>
      </c>
      <c r="F13250" t="str">
        <f t="shared" si="415"/>
        <v>2023</v>
      </c>
    </row>
    <row r="13251" spans="1:6" x14ac:dyDescent="0.25">
      <c r="A13251" s="5" t="s">
        <v>389</v>
      </c>
      <c r="B13251" s="3" t="s">
        <v>230</v>
      </c>
      <c r="C13251" s="3" t="s">
        <v>157</v>
      </c>
      <c r="D13251" s="4">
        <v>144214.76939214271</v>
      </c>
      <c r="E13251" t="str">
        <f t="shared" si="414"/>
        <v>Oct</v>
      </c>
      <c r="F13251" t="str">
        <f t="shared" si="415"/>
        <v>2023</v>
      </c>
    </row>
    <row r="13252" spans="1:6" x14ac:dyDescent="0.25">
      <c r="A13252" s="5" t="s">
        <v>389</v>
      </c>
      <c r="B13252" s="3" t="s">
        <v>230</v>
      </c>
      <c r="C13252" s="3" t="s">
        <v>158</v>
      </c>
      <c r="D13252" s="4">
        <v>143559.74241580852</v>
      </c>
      <c r="E13252" t="str">
        <f t="shared" si="414"/>
        <v>Nov</v>
      </c>
      <c r="F13252" t="str">
        <f t="shared" si="415"/>
        <v>2023</v>
      </c>
    </row>
    <row r="13253" spans="1:6" x14ac:dyDescent="0.25">
      <c r="A13253" s="5" t="s">
        <v>389</v>
      </c>
      <c r="B13253" s="3" t="s">
        <v>230</v>
      </c>
      <c r="C13253" s="3" t="s">
        <v>159</v>
      </c>
      <c r="D13253" s="4">
        <v>142936.21577318473</v>
      </c>
      <c r="E13253" t="str">
        <f t="shared" si="414"/>
        <v>Dec</v>
      </c>
      <c r="F13253" t="str">
        <f t="shared" si="415"/>
        <v>2023</v>
      </c>
    </row>
    <row r="13254" spans="1:6" x14ac:dyDescent="0.25">
      <c r="A13254" s="5" t="s">
        <v>389</v>
      </c>
      <c r="B13254" s="3" t="s">
        <v>230</v>
      </c>
      <c r="C13254" s="3" t="s">
        <v>160</v>
      </c>
      <c r="D13254" s="4">
        <v>142344.07749890513</v>
      </c>
      <c r="E13254" t="str">
        <f t="shared" si="414"/>
        <v>Jan</v>
      </c>
      <c r="F13254" t="str">
        <f t="shared" si="415"/>
        <v>2024</v>
      </c>
    </row>
    <row r="13255" spans="1:6" x14ac:dyDescent="0.25">
      <c r="A13255" s="5" t="s">
        <v>389</v>
      </c>
      <c r="B13255" s="3" t="s">
        <v>230</v>
      </c>
      <c r="C13255" s="3" t="s">
        <v>161</v>
      </c>
      <c r="D13255" s="4">
        <v>141783.23312648709</v>
      </c>
      <c r="E13255" t="str">
        <f t="shared" si="414"/>
        <v>Feb</v>
      </c>
      <c r="F13255" t="str">
        <f t="shared" si="415"/>
        <v>2024</v>
      </c>
    </row>
    <row r="13256" spans="1:6" x14ac:dyDescent="0.25">
      <c r="A13256" s="5" t="s">
        <v>389</v>
      </c>
      <c r="B13256" s="3" t="s">
        <v>230</v>
      </c>
      <c r="C13256" s="3" t="s">
        <v>162</v>
      </c>
      <c r="D13256" s="4">
        <v>141253.60181961616</v>
      </c>
      <c r="E13256" t="str">
        <f t="shared" si="414"/>
        <v>Mar</v>
      </c>
      <c r="F13256" t="str">
        <f t="shared" si="415"/>
        <v>2024</v>
      </c>
    </row>
    <row r="13257" spans="1:6" x14ac:dyDescent="0.25">
      <c r="A13257" s="5" t="s">
        <v>389</v>
      </c>
      <c r="B13257" s="3" t="s">
        <v>230</v>
      </c>
      <c r="C13257" s="3" t="s">
        <v>163</v>
      </c>
      <c r="D13257" s="4">
        <v>140755.09525873643</v>
      </c>
      <c r="E13257" t="str">
        <f t="shared" si="414"/>
        <v>Apr</v>
      </c>
      <c r="F13257" t="str">
        <f t="shared" si="415"/>
        <v>2024</v>
      </c>
    </row>
    <row r="13258" spans="1:6" x14ac:dyDescent="0.25">
      <c r="A13258" s="5" t="s">
        <v>389</v>
      </c>
      <c r="B13258" s="3" t="s">
        <v>230</v>
      </c>
      <c r="C13258" s="3" t="s">
        <v>164</v>
      </c>
      <c r="D13258" s="4">
        <v>140287.64600753339</v>
      </c>
      <c r="E13258" t="str">
        <f t="shared" si="414"/>
        <v>May</v>
      </c>
      <c r="F13258" t="str">
        <f t="shared" si="415"/>
        <v>2024</v>
      </c>
    </row>
    <row r="13259" spans="1:6" x14ac:dyDescent="0.25">
      <c r="A13259" s="5" t="s">
        <v>389</v>
      </c>
      <c r="B13259" s="3" t="s">
        <v>230</v>
      </c>
      <c r="C13259" s="3" t="s">
        <v>165</v>
      </c>
      <c r="D13259" s="4">
        <v>139851.18657661937</v>
      </c>
      <c r="E13259" t="str">
        <f t="shared" si="414"/>
        <v>Jun</v>
      </c>
      <c r="F13259" t="str">
        <f t="shared" si="415"/>
        <v>2024</v>
      </c>
    </row>
    <row r="13260" spans="1:6" x14ac:dyDescent="0.25">
      <c r="A13260" s="5" t="s">
        <v>389</v>
      </c>
      <c r="B13260" s="3" t="s">
        <v>230</v>
      </c>
      <c r="C13260" s="3" t="s">
        <v>166</v>
      </c>
      <c r="D13260" s="4">
        <v>139445.65766096415</v>
      </c>
      <c r="E13260" t="str">
        <f t="shared" si="414"/>
        <v>Jul</v>
      </c>
      <c r="F13260" t="str">
        <f t="shared" si="415"/>
        <v>2024</v>
      </c>
    </row>
    <row r="13261" spans="1:6" x14ac:dyDescent="0.25">
      <c r="A13261" s="5" t="s">
        <v>389</v>
      </c>
      <c r="B13261" s="3" t="s">
        <v>230</v>
      </c>
      <c r="C13261" s="3" t="s">
        <v>167</v>
      </c>
      <c r="D13261" s="4">
        <v>139071.01206280076</v>
      </c>
      <c r="E13261" t="str">
        <f t="shared" si="414"/>
        <v>Aug</v>
      </c>
      <c r="F13261" t="str">
        <f t="shared" si="415"/>
        <v>2024</v>
      </c>
    </row>
    <row r="13262" spans="1:6" x14ac:dyDescent="0.25">
      <c r="A13262" s="5" t="s">
        <v>389</v>
      </c>
      <c r="B13262" s="3" t="s">
        <v>230</v>
      </c>
      <c r="C13262" s="3" t="s">
        <v>168</v>
      </c>
      <c r="D13262" s="4">
        <v>138727.21525307753</v>
      </c>
      <c r="E13262" t="str">
        <f t="shared" si="414"/>
        <v>Sep</v>
      </c>
      <c r="F13262" t="str">
        <f t="shared" si="415"/>
        <v>2024</v>
      </c>
    </row>
    <row r="13263" spans="1:6" x14ac:dyDescent="0.25">
      <c r="A13263" s="5" t="s">
        <v>389</v>
      </c>
      <c r="B13263" s="3" t="s">
        <v>230</v>
      </c>
      <c r="C13263" s="3" t="s">
        <v>169</v>
      </c>
      <c r="D13263" s="4">
        <v>138414.223358049</v>
      </c>
      <c r="E13263" t="str">
        <f t="shared" si="414"/>
        <v>Oct</v>
      </c>
      <c r="F13263" t="str">
        <f t="shared" si="415"/>
        <v>2024</v>
      </c>
    </row>
    <row r="13264" spans="1:6" x14ac:dyDescent="0.25">
      <c r="A13264" s="5" t="s">
        <v>389</v>
      </c>
      <c r="B13264" s="3" t="s">
        <v>230</v>
      </c>
      <c r="C13264" s="3" t="s">
        <v>170</v>
      </c>
      <c r="D13264" s="4">
        <v>138132.01624866345</v>
      </c>
      <c r="E13264" t="str">
        <f t="shared" si="414"/>
        <v>Nov</v>
      </c>
      <c r="F13264" t="str">
        <f t="shared" si="415"/>
        <v>2024</v>
      </c>
    </row>
    <row r="13265" spans="1:6" x14ac:dyDescent="0.25">
      <c r="A13265" s="5" t="s">
        <v>389</v>
      </c>
      <c r="B13265" s="3" t="s">
        <v>230</v>
      </c>
      <c r="C13265" s="3" t="s">
        <v>171</v>
      </c>
      <c r="D13265" s="4">
        <v>137880.56845843836</v>
      </c>
      <c r="E13265" t="str">
        <f t="shared" si="414"/>
        <v>Dec</v>
      </c>
      <c r="F13265" t="str">
        <f t="shared" si="415"/>
        <v>2024</v>
      </c>
    </row>
    <row r="13266" spans="1:6" x14ac:dyDescent="0.25">
      <c r="A13266" s="5" t="s">
        <v>389</v>
      </c>
      <c r="B13266" s="3" t="s">
        <v>230</v>
      </c>
      <c r="C13266" s="3" t="s">
        <v>172</v>
      </c>
      <c r="D13266" s="4">
        <v>137659.87852703757</v>
      </c>
      <c r="E13266" t="str">
        <f t="shared" si="414"/>
        <v>Jan</v>
      </c>
      <c r="F13266" t="str">
        <f t="shared" si="415"/>
        <v>2025</v>
      </c>
    </row>
    <row r="13267" spans="1:6" x14ac:dyDescent="0.25">
      <c r="A13267" s="5" t="s">
        <v>389</v>
      </c>
      <c r="B13267" s="3" t="s">
        <v>230</v>
      </c>
      <c r="C13267" s="3" t="s">
        <v>173</v>
      </c>
      <c r="D13267" s="4">
        <v>137586.49442949699</v>
      </c>
      <c r="E13267" t="str">
        <f t="shared" si="414"/>
        <v>Feb</v>
      </c>
      <c r="F13267" t="str">
        <f t="shared" si="415"/>
        <v>2025</v>
      </c>
    </row>
    <row r="13268" spans="1:6" x14ac:dyDescent="0.25">
      <c r="A13268" s="5" t="s">
        <v>389</v>
      </c>
      <c r="B13268" s="3" t="s">
        <v>230</v>
      </c>
      <c r="C13268" s="3" t="s">
        <v>174</v>
      </c>
      <c r="D13268" s="4">
        <v>137427.85115321196</v>
      </c>
      <c r="E13268" t="str">
        <f t="shared" si="414"/>
        <v>Mar</v>
      </c>
      <c r="F13268" t="str">
        <f t="shared" si="415"/>
        <v>2025</v>
      </c>
    </row>
    <row r="13269" spans="1:6" x14ac:dyDescent="0.25">
      <c r="A13269" s="5" t="s">
        <v>389</v>
      </c>
      <c r="B13269" s="3" t="s">
        <v>230</v>
      </c>
      <c r="C13269" s="3" t="s">
        <v>175</v>
      </c>
      <c r="D13269" s="4">
        <v>137299.99294021694</v>
      </c>
      <c r="E13269" t="str">
        <f t="shared" si="414"/>
        <v>Apr</v>
      </c>
      <c r="F13269" t="str">
        <f t="shared" si="415"/>
        <v>2025</v>
      </c>
    </row>
    <row r="13270" spans="1:6" x14ac:dyDescent="0.25">
      <c r="A13270" s="5" t="s">
        <v>389</v>
      </c>
      <c r="B13270" s="3" t="s">
        <v>230</v>
      </c>
      <c r="C13270" s="3" t="s">
        <v>176</v>
      </c>
      <c r="D13270" s="4">
        <v>137202.93132402934</v>
      </c>
      <c r="E13270" t="str">
        <f t="shared" si="414"/>
        <v>May</v>
      </c>
      <c r="F13270" t="str">
        <f t="shared" si="415"/>
        <v>2025</v>
      </c>
    </row>
    <row r="13271" spans="1:6" x14ac:dyDescent="0.25">
      <c r="A13271" s="5" t="s">
        <v>389</v>
      </c>
      <c r="B13271" s="3" t="s">
        <v>230</v>
      </c>
      <c r="C13271" s="3" t="s">
        <v>177</v>
      </c>
      <c r="D13271" s="4">
        <v>137136.70345157603</v>
      </c>
      <c r="E13271" t="str">
        <f t="shared" si="414"/>
        <v>Jun</v>
      </c>
      <c r="F13271" t="str">
        <f t="shared" si="415"/>
        <v>2025</v>
      </c>
    </row>
    <row r="13272" spans="1:6" x14ac:dyDescent="0.25">
      <c r="A13272" s="5" t="s">
        <v>389</v>
      </c>
      <c r="B13272" s="3" t="s">
        <v>230</v>
      </c>
      <c r="C13272" s="3" t="s">
        <v>178</v>
      </c>
      <c r="D13272" s="4">
        <v>137101.33455637435</v>
      </c>
      <c r="E13272" t="str">
        <f t="shared" si="414"/>
        <v>Jul</v>
      </c>
      <c r="F13272" t="str">
        <f t="shared" si="415"/>
        <v>2025</v>
      </c>
    </row>
    <row r="13273" spans="1:6" x14ac:dyDescent="0.25">
      <c r="A13273" s="5" t="s">
        <v>389</v>
      </c>
      <c r="B13273" s="3" t="s">
        <v>230</v>
      </c>
      <c r="C13273" s="3" t="s">
        <v>179</v>
      </c>
      <c r="D13273" s="4">
        <v>137096.88175406647</v>
      </c>
      <c r="E13273" t="str">
        <f t="shared" si="414"/>
        <v>Aug</v>
      </c>
      <c r="F13273" t="str">
        <f t="shared" si="415"/>
        <v>2025</v>
      </c>
    </row>
    <row r="13274" spans="1:6" x14ac:dyDescent="0.25">
      <c r="A13274" s="5" t="s">
        <v>389</v>
      </c>
      <c r="B13274" s="3" t="s">
        <v>230</v>
      </c>
      <c r="C13274" s="3" t="s">
        <v>180</v>
      </c>
      <c r="D13274" s="4">
        <v>137123.3867010751</v>
      </c>
      <c r="E13274" t="str">
        <f t="shared" si="414"/>
        <v>Sep</v>
      </c>
      <c r="F13274" t="str">
        <f t="shared" si="415"/>
        <v>2025</v>
      </c>
    </row>
    <row r="13275" spans="1:6" x14ac:dyDescent="0.25">
      <c r="A13275" s="5" t="s">
        <v>389</v>
      </c>
      <c r="B13275" s="3" t="s">
        <v>230</v>
      </c>
      <c r="C13275" s="3" t="s">
        <v>181</v>
      </c>
      <c r="D13275" s="4">
        <v>137180.9167057795</v>
      </c>
      <c r="E13275" t="str">
        <f t="shared" si="414"/>
        <v>Oct</v>
      </c>
      <c r="F13275" t="str">
        <f t="shared" si="415"/>
        <v>2025</v>
      </c>
    </row>
    <row r="13276" spans="1:6" x14ac:dyDescent="0.25">
      <c r="A13276" s="5" t="s">
        <v>389</v>
      </c>
      <c r="B13276" s="3" t="s">
        <v>230</v>
      </c>
      <c r="C13276" s="3" t="s">
        <v>182</v>
      </c>
      <c r="D13276" s="4">
        <v>137269.53219331772</v>
      </c>
      <c r="E13276" t="str">
        <f t="shared" si="414"/>
        <v>Nov</v>
      </c>
      <c r="F13276" t="str">
        <f t="shared" si="415"/>
        <v>2025</v>
      </c>
    </row>
    <row r="13277" spans="1:6" x14ac:dyDescent="0.25">
      <c r="A13277" s="5" t="s">
        <v>389</v>
      </c>
      <c r="B13277" s="3" t="s">
        <v>230</v>
      </c>
      <c r="C13277" s="3" t="s">
        <v>183</v>
      </c>
      <c r="D13277" s="4">
        <v>137389.31004190104</v>
      </c>
      <c r="E13277" t="str">
        <f t="shared" si="414"/>
        <v>Dec</v>
      </c>
      <c r="F13277" t="str">
        <f t="shared" si="415"/>
        <v>2025</v>
      </c>
    </row>
    <row r="13278" spans="1:6" x14ac:dyDescent="0.25">
      <c r="A13278" s="5" t="s">
        <v>389</v>
      </c>
      <c r="B13278" s="3" t="s">
        <v>230</v>
      </c>
      <c r="C13278" s="3" t="s">
        <v>184</v>
      </c>
      <c r="D13278" s="4">
        <v>137540.33935990886</v>
      </c>
      <c r="E13278" t="str">
        <f t="shared" si="414"/>
        <v>Jan</v>
      </c>
      <c r="F13278" t="str">
        <f t="shared" si="415"/>
        <v>2026</v>
      </c>
    </row>
    <row r="13279" spans="1:6" x14ac:dyDescent="0.25">
      <c r="A13279" s="5" t="s">
        <v>389</v>
      </c>
      <c r="B13279" s="3" t="s">
        <v>230</v>
      </c>
      <c r="C13279" s="3" t="s">
        <v>185</v>
      </c>
      <c r="D13279" s="4">
        <v>137722.70641828951</v>
      </c>
      <c r="E13279" t="str">
        <f t="shared" si="414"/>
        <v>Feb</v>
      </c>
      <c r="F13279" t="str">
        <f t="shared" si="415"/>
        <v>2026</v>
      </c>
    </row>
    <row r="13280" spans="1:6" x14ac:dyDescent="0.25">
      <c r="A13280" s="5" t="s">
        <v>389</v>
      </c>
      <c r="B13280" s="3" t="s">
        <v>230</v>
      </c>
      <c r="C13280" s="3" t="s">
        <v>186</v>
      </c>
      <c r="D13280" s="4">
        <v>137936.5135410646</v>
      </c>
      <c r="E13280" t="str">
        <f t="shared" si="414"/>
        <v>Mar</v>
      </c>
      <c r="F13280" t="str">
        <f t="shared" si="415"/>
        <v>2026</v>
      </c>
    </row>
    <row r="13281" spans="1:6" x14ac:dyDescent="0.25">
      <c r="A13281" s="5" t="s">
        <v>389</v>
      </c>
      <c r="B13281" s="3" t="s">
        <v>230</v>
      </c>
      <c r="C13281" s="3" t="s">
        <v>187</v>
      </c>
      <c r="D13281" s="4">
        <v>139664.04119918248</v>
      </c>
      <c r="E13281" t="str">
        <f t="shared" si="414"/>
        <v>Apr</v>
      </c>
      <c r="F13281" t="str">
        <f t="shared" si="415"/>
        <v>2026</v>
      </c>
    </row>
    <row r="13282" spans="1:6" x14ac:dyDescent="0.25">
      <c r="A13282" s="5" t="s">
        <v>389</v>
      </c>
      <c r="B13282" s="3" t="s">
        <v>230</v>
      </c>
      <c r="C13282" s="3" t="s">
        <v>189</v>
      </c>
      <c r="D13282" s="4">
        <v>141427.32266247514</v>
      </c>
      <c r="E13282" t="str">
        <f t="shared" si="414"/>
        <v>May</v>
      </c>
      <c r="F13282" t="str">
        <f t="shared" si="415"/>
        <v>2026</v>
      </c>
    </row>
    <row r="13283" spans="1:6" x14ac:dyDescent="0.25">
      <c r="A13283" s="5" t="s">
        <v>389</v>
      </c>
      <c r="B13283" s="3" t="s">
        <v>230</v>
      </c>
      <c r="C13283" s="3" t="s">
        <v>191</v>
      </c>
      <c r="D13283" s="4">
        <v>5446.275509764565</v>
      </c>
      <c r="E13283" t="str">
        <f t="shared" si="414"/>
        <v>Jun</v>
      </c>
      <c r="F13283" t="str">
        <f t="shared" si="415"/>
        <v>2026</v>
      </c>
    </row>
    <row r="13284" spans="1:6" x14ac:dyDescent="0.25">
      <c r="A13284" s="5" t="s">
        <v>389</v>
      </c>
      <c r="B13284" s="3" t="s">
        <v>230</v>
      </c>
      <c r="C13284" s="3" t="s">
        <v>192</v>
      </c>
      <c r="D13284" s="4">
        <v>5488.8200683993346</v>
      </c>
      <c r="E13284" t="str">
        <f t="shared" si="414"/>
        <v>Jul</v>
      </c>
      <c r="F13284" t="str">
        <f t="shared" si="415"/>
        <v>2026</v>
      </c>
    </row>
    <row r="13285" spans="1:6" x14ac:dyDescent="0.25">
      <c r="A13285" s="5" t="s">
        <v>389</v>
      </c>
      <c r="B13285" s="3" t="s">
        <v>230</v>
      </c>
      <c r="C13285" s="3" t="s">
        <v>193</v>
      </c>
      <c r="D13285" s="4">
        <v>5532.1364885469875</v>
      </c>
      <c r="E13285" t="str">
        <f t="shared" si="414"/>
        <v>Aug</v>
      </c>
      <c r="F13285" t="str">
        <f t="shared" si="415"/>
        <v>2026</v>
      </c>
    </row>
    <row r="13286" spans="1:6" x14ac:dyDescent="0.25">
      <c r="A13286" s="5" t="s">
        <v>389</v>
      </c>
      <c r="B13286" s="3" t="s">
        <v>230</v>
      </c>
      <c r="C13286" s="3" t="s">
        <v>194</v>
      </c>
      <c r="D13286" s="4">
        <v>5576.2256316601051</v>
      </c>
      <c r="E13286" t="str">
        <f t="shared" si="414"/>
        <v>Sep</v>
      </c>
      <c r="F13286" t="str">
        <f t="shared" si="415"/>
        <v>2026</v>
      </c>
    </row>
    <row r="13287" spans="1:6" x14ac:dyDescent="0.25">
      <c r="A13287" s="5" t="s">
        <v>389</v>
      </c>
      <c r="B13287" s="3" t="s">
        <v>230</v>
      </c>
      <c r="C13287" s="3" t="s">
        <v>195</v>
      </c>
      <c r="D13287" s="4">
        <v>258.50641351446808</v>
      </c>
      <c r="E13287" t="str">
        <f t="shared" si="414"/>
        <v>Oct</v>
      </c>
      <c r="F13287" t="str">
        <f t="shared" si="415"/>
        <v>2026</v>
      </c>
    </row>
    <row r="13288" spans="1:6" x14ac:dyDescent="0.25">
      <c r="A13288" s="5" t="s">
        <v>389</v>
      </c>
      <c r="B13288" s="3" t="s">
        <v>230</v>
      </c>
      <c r="C13288" s="3" t="s">
        <v>196</v>
      </c>
      <c r="D13288" s="4">
        <v>257.37704918032784</v>
      </c>
      <c r="E13288" t="str">
        <f t="shared" si="414"/>
        <v>Nov</v>
      </c>
      <c r="F13288" t="str">
        <f t="shared" si="415"/>
        <v>2026</v>
      </c>
    </row>
    <row r="13289" spans="1:6" x14ac:dyDescent="0.25">
      <c r="A13289" s="5" t="s">
        <v>389</v>
      </c>
      <c r="B13289" s="3" t="s">
        <v>230</v>
      </c>
      <c r="C13289" s="3" t="s">
        <v>197</v>
      </c>
      <c r="D13289" s="4">
        <v>256.35105915594875</v>
      </c>
      <c r="E13289" t="str">
        <f t="shared" si="414"/>
        <v>Dec</v>
      </c>
      <c r="F13289" t="str">
        <f t="shared" si="415"/>
        <v>2026</v>
      </c>
    </row>
    <row r="13290" spans="1:6" x14ac:dyDescent="0.25">
      <c r="A13290" s="5" t="s">
        <v>389</v>
      </c>
      <c r="B13290" s="3" t="s">
        <v>230</v>
      </c>
      <c r="C13290" s="3" t="s">
        <v>198</v>
      </c>
      <c r="D13290" s="4">
        <v>255.42758198874941</v>
      </c>
      <c r="E13290" t="str">
        <f t="shared" si="414"/>
        <v>Jan</v>
      </c>
      <c r="F13290" t="str">
        <f t="shared" si="415"/>
        <v>2027</v>
      </c>
    </row>
    <row r="13291" spans="1:6" x14ac:dyDescent="0.25">
      <c r="A13291" s="5" t="s">
        <v>389</v>
      </c>
      <c r="B13291" s="3" t="s">
        <v>230</v>
      </c>
      <c r="C13291" s="3" t="s">
        <v>199</v>
      </c>
      <c r="D13291" s="4">
        <v>254.60575622614851</v>
      </c>
      <c r="E13291" t="str">
        <f t="shared" si="414"/>
        <v>Feb</v>
      </c>
      <c r="F13291" t="str">
        <f t="shared" si="415"/>
        <v>2027</v>
      </c>
    </row>
    <row r="13292" spans="1:6" x14ac:dyDescent="0.25">
      <c r="A13292" s="5" t="s">
        <v>389</v>
      </c>
      <c r="B13292" s="3" t="s">
        <v>230</v>
      </c>
      <c r="C13292" s="3" t="s">
        <v>200</v>
      </c>
      <c r="D13292" s="4">
        <v>253.88730477330876</v>
      </c>
      <c r="E13292" t="str">
        <f t="shared" si="414"/>
        <v>Mar</v>
      </c>
      <c r="F13292" t="str">
        <f t="shared" si="415"/>
        <v>2027</v>
      </c>
    </row>
    <row r="13293" spans="1:6" x14ac:dyDescent="0.25">
      <c r="A13293" s="5" t="s">
        <v>389</v>
      </c>
      <c r="B13293" s="3" t="s">
        <v>230</v>
      </c>
      <c r="C13293" s="3" t="s">
        <v>201</v>
      </c>
      <c r="D13293" s="4">
        <v>253.26964327248606</v>
      </c>
      <c r="E13293" t="str">
        <f t="shared" si="414"/>
        <v>Apr</v>
      </c>
      <c r="F13293" t="str">
        <f t="shared" si="415"/>
        <v>2027</v>
      </c>
    </row>
    <row r="13294" spans="1:6" x14ac:dyDescent="0.25">
      <c r="A13294" s="5" t="s">
        <v>389</v>
      </c>
      <c r="B13294" s="3" t="s">
        <v>230</v>
      </c>
      <c r="C13294" s="3" t="s">
        <v>202</v>
      </c>
      <c r="D13294" s="4">
        <v>252.75277172368044</v>
      </c>
      <c r="E13294" t="str">
        <f t="shared" si="414"/>
        <v>May</v>
      </c>
      <c r="F13294" t="str">
        <f t="shared" si="415"/>
        <v>2027</v>
      </c>
    </row>
    <row r="13295" spans="1:6" x14ac:dyDescent="0.25">
      <c r="A13295" s="5" t="s">
        <v>389</v>
      </c>
      <c r="B13295" s="3" t="s">
        <v>230</v>
      </c>
      <c r="C13295" s="3" t="s">
        <v>203</v>
      </c>
      <c r="D13295" s="4">
        <v>252.33841303205466</v>
      </c>
      <c r="E13295" t="str">
        <f t="shared" si="414"/>
        <v>Jun</v>
      </c>
      <c r="F13295" t="str">
        <f t="shared" si="415"/>
        <v>2027</v>
      </c>
    </row>
    <row r="13296" spans="1:6" x14ac:dyDescent="0.25">
      <c r="A13296" s="5" t="s">
        <v>389</v>
      </c>
      <c r="B13296" s="3" t="s">
        <v>230</v>
      </c>
      <c r="C13296" s="3" t="s">
        <v>204</v>
      </c>
      <c r="D13296" s="4">
        <v>252.02398283986457</v>
      </c>
      <c r="E13296" t="str">
        <f t="shared" si="414"/>
        <v>Jul</v>
      </c>
      <c r="F13296" t="str">
        <f t="shared" si="415"/>
        <v>2027</v>
      </c>
    </row>
    <row r="13297" spans="1:6" x14ac:dyDescent="0.25">
      <c r="A13297" s="5" t="s">
        <v>389</v>
      </c>
      <c r="B13297" s="3" t="s">
        <v>230</v>
      </c>
      <c r="C13297" s="3" t="s">
        <v>205</v>
      </c>
      <c r="D13297" s="4">
        <v>251.81034259969158</v>
      </c>
      <c r="E13297" t="str">
        <f t="shared" si="414"/>
        <v>Aug</v>
      </c>
      <c r="F13297" t="str">
        <f t="shared" si="415"/>
        <v>2027</v>
      </c>
    </row>
    <row r="13298" spans="1:6" x14ac:dyDescent="0.25">
      <c r="A13298" s="5" t="s">
        <v>389</v>
      </c>
      <c r="B13298" s="3" t="s">
        <v>231</v>
      </c>
      <c r="C13298" s="3" t="s">
        <v>10</v>
      </c>
      <c r="D13298" s="4">
        <v>3308717.5687379879</v>
      </c>
      <c r="E13298" t="str">
        <f t="shared" si="414"/>
        <v>Jul</v>
      </c>
      <c r="F13298" t="str">
        <f t="shared" si="415"/>
        <v>2011</v>
      </c>
    </row>
    <row r="13299" spans="1:6" x14ac:dyDescent="0.25">
      <c r="A13299" s="5" t="s">
        <v>389</v>
      </c>
      <c r="B13299" s="3" t="s">
        <v>231</v>
      </c>
      <c r="C13299" s="3" t="s">
        <v>11</v>
      </c>
      <c r="D13299" s="4">
        <v>10886485.091763102</v>
      </c>
      <c r="E13299" t="str">
        <f t="shared" si="414"/>
        <v>Aug</v>
      </c>
      <c r="F13299" t="str">
        <f t="shared" si="415"/>
        <v>2011</v>
      </c>
    </row>
    <row r="13300" spans="1:6" x14ac:dyDescent="0.25">
      <c r="A13300" s="5" t="s">
        <v>389</v>
      </c>
      <c r="B13300" s="3" t="s">
        <v>231</v>
      </c>
      <c r="C13300" s="3" t="s">
        <v>12</v>
      </c>
      <c r="D13300" s="4">
        <v>7195061.7408784162</v>
      </c>
      <c r="E13300" t="str">
        <f t="shared" si="414"/>
        <v>Sep</v>
      </c>
      <c r="F13300" t="str">
        <f t="shared" si="415"/>
        <v>2011</v>
      </c>
    </row>
    <row r="13301" spans="1:6" x14ac:dyDescent="0.25">
      <c r="A13301" s="5" t="s">
        <v>389</v>
      </c>
      <c r="B13301" s="3" t="s">
        <v>231</v>
      </c>
      <c r="C13301" s="3" t="s">
        <v>13</v>
      </c>
      <c r="D13301" s="4">
        <v>3535859.4628609214</v>
      </c>
      <c r="E13301" t="str">
        <f t="shared" si="414"/>
        <v>Oct</v>
      </c>
      <c r="F13301" t="str">
        <f t="shared" si="415"/>
        <v>2011</v>
      </c>
    </row>
    <row r="13302" spans="1:6" x14ac:dyDescent="0.25">
      <c r="A13302" s="5" t="s">
        <v>389</v>
      </c>
      <c r="B13302" s="3" t="s">
        <v>231</v>
      </c>
      <c r="C13302" s="3" t="s">
        <v>14</v>
      </c>
      <c r="D13302" s="4">
        <v>2290463.0174313923</v>
      </c>
      <c r="E13302" t="str">
        <f t="shared" si="414"/>
        <v>Nov</v>
      </c>
      <c r="F13302" t="str">
        <f t="shared" si="415"/>
        <v>2011</v>
      </c>
    </row>
    <row r="13303" spans="1:6" x14ac:dyDescent="0.25">
      <c r="A13303" s="5" t="s">
        <v>389</v>
      </c>
      <c r="B13303" s="3" t="s">
        <v>231</v>
      </c>
      <c r="C13303" s="3" t="s">
        <v>15</v>
      </c>
      <c r="D13303" s="4">
        <v>2711314.7031015647</v>
      </c>
      <c r="E13303" t="str">
        <f t="shared" si="414"/>
        <v>Dec</v>
      </c>
      <c r="F13303" t="str">
        <f t="shared" si="415"/>
        <v>2011</v>
      </c>
    </row>
    <row r="13304" spans="1:6" x14ac:dyDescent="0.25">
      <c r="A13304" s="5" t="s">
        <v>389</v>
      </c>
      <c r="B13304" s="3" t="s">
        <v>231</v>
      </c>
      <c r="C13304" s="3" t="s">
        <v>16</v>
      </c>
      <c r="D13304" s="4">
        <v>2011959.5252068972</v>
      </c>
      <c r="E13304" t="str">
        <f t="shared" si="414"/>
        <v>Jan</v>
      </c>
      <c r="F13304" t="str">
        <f t="shared" si="415"/>
        <v>2012</v>
      </c>
    </row>
    <row r="13305" spans="1:6" x14ac:dyDescent="0.25">
      <c r="A13305" s="5" t="s">
        <v>389</v>
      </c>
      <c r="B13305" s="3" t="s">
        <v>231</v>
      </c>
      <c r="C13305" s="3" t="s">
        <v>17</v>
      </c>
      <c r="D13305" s="4">
        <v>1998378.4385217838</v>
      </c>
      <c r="E13305" t="str">
        <f t="shared" si="414"/>
        <v>Feb</v>
      </c>
      <c r="F13305" t="str">
        <f t="shared" si="415"/>
        <v>2012</v>
      </c>
    </row>
    <row r="13306" spans="1:6" x14ac:dyDescent="0.25">
      <c r="A13306" s="5" t="s">
        <v>389</v>
      </c>
      <c r="B13306" s="3" t="s">
        <v>231</v>
      </c>
      <c r="C13306" s="3" t="s">
        <v>18</v>
      </c>
      <c r="D13306" s="4">
        <v>2038121.92261498</v>
      </c>
      <c r="E13306" t="str">
        <f t="shared" si="414"/>
        <v>Mar</v>
      </c>
      <c r="F13306" t="str">
        <f t="shared" si="415"/>
        <v>2012</v>
      </c>
    </row>
    <row r="13307" spans="1:6" x14ac:dyDescent="0.25">
      <c r="A13307" s="5" t="s">
        <v>389</v>
      </c>
      <c r="B13307" s="3" t="s">
        <v>231</v>
      </c>
      <c r="C13307" s="3" t="s">
        <v>19</v>
      </c>
      <c r="D13307" s="4">
        <v>1889486.2198894019</v>
      </c>
      <c r="E13307" t="str">
        <f t="shared" ref="E13307:E13370" si="416">MID(C13307,1,3)</f>
        <v>Apr</v>
      </c>
      <c r="F13307" t="str">
        <f t="shared" ref="F13307:F13370" si="417">MID(C13307,5,4)</f>
        <v>2012</v>
      </c>
    </row>
    <row r="13308" spans="1:6" x14ac:dyDescent="0.25">
      <c r="A13308" s="5" t="s">
        <v>389</v>
      </c>
      <c r="B13308" s="3" t="s">
        <v>231</v>
      </c>
      <c r="C13308" s="3" t="s">
        <v>20</v>
      </c>
      <c r="D13308" s="4">
        <v>1998104.3258442231</v>
      </c>
      <c r="E13308" t="str">
        <f t="shared" si="416"/>
        <v>May</v>
      </c>
      <c r="F13308" t="str">
        <f t="shared" si="417"/>
        <v>2012</v>
      </c>
    </row>
    <row r="13309" spans="1:6" x14ac:dyDescent="0.25">
      <c r="A13309" s="5" t="s">
        <v>389</v>
      </c>
      <c r="B13309" s="3" t="s">
        <v>231</v>
      </c>
      <c r="C13309" s="3" t="s">
        <v>21</v>
      </c>
      <c r="D13309" s="4">
        <v>1909805.5969403856</v>
      </c>
      <c r="E13309" t="str">
        <f t="shared" si="416"/>
        <v>Jun</v>
      </c>
      <c r="F13309" t="str">
        <f t="shared" si="417"/>
        <v>2012</v>
      </c>
    </row>
    <row r="13310" spans="1:6" x14ac:dyDescent="0.25">
      <c r="A13310" s="5" t="s">
        <v>389</v>
      </c>
      <c r="B13310" s="3" t="s">
        <v>231</v>
      </c>
      <c r="C13310" s="3" t="s">
        <v>22</v>
      </c>
      <c r="D13310" s="4">
        <v>1734846.4269051007</v>
      </c>
      <c r="E13310" t="str">
        <f t="shared" si="416"/>
        <v>Jul</v>
      </c>
      <c r="F13310" t="str">
        <f t="shared" si="417"/>
        <v>2012</v>
      </c>
    </row>
    <row r="13311" spans="1:6" x14ac:dyDescent="0.25">
      <c r="A13311" s="5" t="s">
        <v>389</v>
      </c>
      <c r="B13311" s="3" t="s">
        <v>231</v>
      </c>
      <c r="C13311" s="3" t="s">
        <v>23</v>
      </c>
      <c r="D13311" s="4">
        <v>1673179.7698200382</v>
      </c>
      <c r="E13311" t="str">
        <f t="shared" si="416"/>
        <v>Aug</v>
      </c>
      <c r="F13311" t="str">
        <f t="shared" si="417"/>
        <v>2012</v>
      </c>
    </row>
    <row r="13312" spans="1:6" x14ac:dyDescent="0.25">
      <c r="A13312" s="5" t="s">
        <v>389</v>
      </c>
      <c r="B13312" s="3" t="s">
        <v>231</v>
      </c>
      <c r="C13312" s="3" t="s">
        <v>24</v>
      </c>
      <c r="D13312" s="4">
        <v>2078858.7574381223</v>
      </c>
      <c r="E13312" t="str">
        <f t="shared" si="416"/>
        <v>Sep</v>
      </c>
      <c r="F13312" t="str">
        <f t="shared" si="417"/>
        <v>2012</v>
      </c>
    </row>
    <row r="13313" spans="1:6" x14ac:dyDescent="0.25">
      <c r="A13313" s="5" t="s">
        <v>389</v>
      </c>
      <c r="B13313" s="3" t="s">
        <v>231</v>
      </c>
      <c r="C13313" s="3" t="s">
        <v>25</v>
      </c>
      <c r="D13313" s="4">
        <v>1685167.4682661302</v>
      </c>
      <c r="E13313" t="str">
        <f t="shared" si="416"/>
        <v>Oct</v>
      </c>
      <c r="F13313" t="str">
        <f t="shared" si="417"/>
        <v>2012</v>
      </c>
    </row>
    <row r="13314" spans="1:6" x14ac:dyDescent="0.25">
      <c r="A13314" s="5" t="s">
        <v>389</v>
      </c>
      <c r="B13314" s="3" t="s">
        <v>231</v>
      </c>
      <c r="C13314" s="3" t="s">
        <v>26</v>
      </c>
      <c r="D13314" s="4">
        <v>1651750.5919092547</v>
      </c>
      <c r="E13314" t="str">
        <f t="shared" si="416"/>
        <v>Nov</v>
      </c>
      <c r="F13314" t="str">
        <f t="shared" si="417"/>
        <v>2012</v>
      </c>
    </row>
    <row r="13315" spans="1:6" x14ac:dyDescent="0.25">
      <c r="A13315" s="5" t="s">
        <v>389</v>
      </c>
      <c r="B13315" s="3" t="s">
        <v>231</v>
      </c>
      <c r="C13315" s="3" t="s">
        <v>27</v>
      </c>
      <c r="D13315" s="4">
        <v>1664521.8691565301</v>
      </c>
      <c r="E13315" t="str">
        <f t="shared" si="416"/>
        <v>Dec</v>
      </c>
      <c r="F13315" t="str">
        <f t="shared" si="417"/>
        <v>2012</v>
      </c>
    </row>
    <row r="13316" spans="1:6" x14ac:dyDescent="0.25">
      <c r="A13316" s="5" t="s">
        <v>389</v>
      </c>
      <c r="B13316" s="3" t="s">
        <v>231</v>
      </c>
      <c r="C13316" s="3" t="s">
        <v>28</v>
      </c>
      <c r="D13316" s="4">
        <v>1585142.0287082326</v>
      </c>
      <c r="E13316" t="str">
        <f t="shared" si="416"/>
        <v>Jan</v>
      </c>
      <c r="F13316" t="str">
        <f t="shared" si="417"/>
        <v>2013</v>
      </c>
    </row>
    <row r="13317" spans="1:6" x14ac:dyDescent="0.25">
      <c r="A13317" s="5" t="s">
        <v>389</v>
      </c>
      <c r="B13317" s="3" t="s">
        <v>231</v>
      </c>
      <c r="C13317" s="3" t="s">
        <v>29</v>
      </c>
      <c r="D13317" s="4">
        <v>1507227.6131362428</v>
      </c>
      <c r="E13317" t="str">
        <f t="shared" si="416"/>
        <v>Feb</v>
      </c>
      <c r="F13317" t="str">
        <f t="shared" si="417"/>
        <v>2013</v>
      </c>
    </row>
    <row r="13318" spans="1:6" x14ac:dyDescent="0.25">
      <c r="A13318" s="5" t="s">
        <v>389</v>
      </c>
      <c r="B13318" s="3" t="s">
        <v>231</v>
      </c>
      <c r="C13318" s="3" t="s">
        <v>30</v>
      </c>
      <c r="D13318" s="4">
        <v>1424380.8523101246</v>
      </c>
      <c r="E13318" t="str">
        <f t="shared" si="416"/>
        <v>Mar</v>
      </c>
      <c r="F13318" t="str">
        <f t="shared" si="417"/>
        <v>2013</v>
      </c>
    </row>
    <row r="13319" spans="1:6" x14ac:dyDescent="0.25">
      <c r="A13319" s="5" t="s">
        <v>389</v>
      </c>
      <c r="B13319" s="3" t="s">
        <v>231</v>
      </c>
      <c r="C13319" s="3" t="s">
        <v>31</v>
      </c>
      <c r="D13319" s="4">
        <v>1328278.9500743554</v>
      </c>
      <c r="E13319" t="str">
        <f t="shared" si="416"/>
        <v>Apr</v>
      </c>
      <c r="F13319" t="str">
        <f t="shared" si="417"/>
        <v>2013</v>
      </c>
    </row>
    <row r="13320" spans="1:6" x14ac:dyDescent="0.25">
      <c r="A13320" s="5" t="s">
        <v>389</v>
      </c>
      <c r="B13320" s="3" t="s">
        <v>231</v>
      </c>
      <c r="C13320" s="3" t="s">
        <v>32</v>
      </c>
      <c r="D13320" s="4">
        <v>1247058.6472097801</v>
      </c>
      <c r="E13320" t="str">
        <f t="shared" si="416"/>
        <v>May</v>
      </c>
      <c r="F13320" t="str">
        <f t="shared" si="417"/>
        <v>2013</v>
      </c>
    </row>
    <row r="13321" spans="1:6" x14ac:dyDescent="0.25">
      <c r="A13321" s="5" t="s">
        <v>389</v>
      </c>
      <c r="B13321" s="3" t="s">
        <v>231</v>
      </c>
      <c r="C13321" s="3" t="s">
        <v>33</v>
      </c>
      <c r="D13321" s="4">
        <v>1175273.5381882214</v>
      </c>
      <c r="E13321" t="str">
        <f t="shared" si="416"/>
        <v>Jun</v>
      </c>
      <c r="F13321" t="str">
        <f t="shared" si="417"/>
        <v>2013</v>
      </c>
    </row>
    <row r="13322" spans="1:6" x14ac:dyDescent="0.25">
      <c r="A13322" s="5" t="s">
        <v>389</v>
      </c>
      <c r="B13322" s="3" t="s">
        <v>231</v>
      </c>
      <c r="C13322" s="3" t="s">
        <v>34</v>
      </c>
      <c r="D13322" s="4">
        <v>1098877.515969801</v>
      </c>
      <c r="E13322" t="str">
        <f t="shared" si="416"/>
        <v>Jul</v>
      </c>
      <c r="F13322" t="str">
        <f t="shared" si="417"/>
        <v>2013</v>
      </c>
    </row>
    <row r="13323" spans="1:6" x14ac:dyDescent="0.25">
      <c r="A13323" s="5" t="s">
        <v>389</v>
      </c>
      <c r="B13323" s="3" t="s">
        <v>231</v>
      </c>
      <c r="C13323" s="3" t="s">
        <v>35</v>
      </c>
      <c r="D13323" s="4">
        <v>1079639.7948209136</v>
      </c>
      <c r="E13323" t="str">
        <f t="shared" si="416"/>
        <v>Aug</v>
      </c>
      <c r="F13323" t="str">
        <f t="shared" si="417"/>
        <v>2013</v>
      </c>
    </row>
    <row r="13324" spans="1:6" x14ac:dyDescent="0.25">
      <c r="A13324" s="5" t="s">
        <v>389</v>
      </c>
      <c r="B13324" s="3" t="s">
        <v>231</v>
      </c>
      <c r="C13324" s="3" t="s">
        <v>36</v>
      </c>
      <c r="D13324" s="4">
        <v>1037284.7639796454</v>
      </c>
      <c r="E13324" t="str">
        <f t="shared" si="416"/>
        <v>Sep</v>
      </c>
      <c r="F13324" t="str">
        <f t="shared" si="417"/>
        <v>2013</v>
      </c>
    </row>
    <row r="13325" spans="1:6" x14ac:dyDescent="0.25">
      <c r="A13325" s="5" t="s">
        <v>389</v>
      </c>
      <c r="B13325" s="3" t="s">
        <v>231</v>
      </c>
      <c r="C13325" s="3" t="s">
        <v>37</v>
      </c>
      <c r="D13325" s="4">
        <v>984009.94103998877</v>
      </c>
      <c r="E13325" t="str">
        <f t="shared" si="416"/>
        <v>Oct</v>
      </c>
      <c r="F13325" t="str">
        <f t="shared" si="417"/>
        <v>2013</v>
      </c>
    </row>
    <row r="13326" spans="1:6" x14ac:dyDescent="0.25">
      <c r="A13326" s="5" t="s">
        <v>389</v>
      </c>
      <c r="B13326" s="3" t="s">
        <v>231</v>
      </c>
      <c r="C13326" s="3" t="s">
        <v>38</v>
      </c>
      <c r="D13326" s="4">
        <v>941873.73467759613</v>
      </c>
      <c r="E13326" t="str">
        <f t="shared" si="416"/>
        <v>Nov</v>
      </c>
      <c r="F13326" t="str">
        <f t="shared" si="417"/>
        <v>2013</v>
      </c>
    </row>
    <row r="13327" spans="1:6" x14ac:dyDescent="0.25">
      <c r="A13327" s="5" t="s">
        <v>389</v>
      </c>
      <c r="B13327" s="3" t="s">
        <v>231</v>
      </c>
      <c r="C13327" s="3" t="s">
        <v>39</v>
      </c>
      <c r="D13327" s="4">
        <v>903827.57871111878</v>
      </c>
      <c r="E13327" t="str">
        <f t="shared" si="416"/>
        <v>Dec</v>
      </c>
      <c r="F13327" t="str">
        <f t="shared" si="417"/>
        <v>2013</v>
      </c>
    </row>
    <row r="13328" spans="1:6" x14ac:dyDescent="0.25">
      <c r="A13328" s="5" t="s">
        <v>389</v>
      </c>
      <c r="B13328" s="3" t="s">
        <v>231</v>
      </c>
      <c r="C13328" s="3" t="s">
        <v>40</v>
      </c>
      <c r="D13328" s="4">
        <v>835631.63582775334</v>
      </c>
      <c r="E13328" t="str">
        <f t="shared" si="416"/>
        <v>Jan</v>
      </c>
      <c r="F13328" t="str">
        <f t="shared" si="417"/>
        <v>2014</v>
      </c>
    </row>
    <row r="13329" spans="1:6" x14ac:dyDescent="0.25">
      <c r="A13329" s="5" t="s">
        <v>389</v>
      </c>
      <c r="B13329" s="3" t="s">
        <v>231</v>
      </c>
      <c r="C13329" s="3" t="s">
        <v>41</v>
      </c>
      <c r="D13329" s="4">
        <v>851951.58330253861</v>
      </c>
      <c r="E13329" t="str">
        <f t="shared" si="416"/>
        <v>Feb</v>
      </c>
      <c r="F13329" t="str">
        <f t="shared" si="417"/>
        <v>2014</v>
      </c>
    </row>
    <row r="13330" spans="1:6" x14ac:dyDescent="0.25">
      <c r="A13330" s="5" t="s">
        <v>389</v>
      </c>
      <c r="B13330" s="3" t="s">
        <v>231</v>
      </c>
      <c r="C13330" s="3" t="s">
        <v>42</v>
      </c>
      <c r="D13330" s="4">
        <v>828755.28053155588</v>
      </c>
      <c r="E13330" t="str">
        <f t="shared" si="416"/>
        <v>Mar</v>
      </c>
      <c r="F13330" t="str">
        <f t="shared" si="417"/>
        <v>2014</v>
      </c>
    </row>
    <row r="13331" spans="1:6" x14ac:dyDescent="0.25">
      <c r="A13331" s="5" t="s">
        <v>389</v>
      </c>
      <c r="B13331" s="3" t="s">
        <v>231</v>
      </c>
      <c r="C13331" s="3" t="s">
        <v>43</v>
      </c>
      <c r="D13331" s="4">
        <v>804937.10295140883</v>
      </c>
      <c r="E13331" t="str">
        <f t="shared" si="416"/>
        <v>Apr</v>
      </c>
      <c r="F13331" t="str">
        <f t="shared" si="417"/>
        <v>2014</v>
      </c>
    </row>
    <row r="13332" spans="1:6" x14ac:dyDescent="0.25">
      <c r="A13332" s="5" t="s">
        <v>389</v>
      </c>
      <c r="B13332" s="3" t="s">
        <v>231</v>
      </c>
      <c r="C13332" s="3" t="s">
        <v>44</v>
      </c>
      <c r="D13332" s="4">
        <v>785812.21578881214</v>
      </c>
      <c r="E13332" t="str">
        <f t="shared" si="416"/>
        <v>May</v>
      </c>
      <c r="F13332" t="str">
        <f t="shared" si="417"/>
        <v>2014</v>
      </c>
    </row>
    <row r="13333" spans="1:6" x14ac:dyDescent="0.25">
      <c r="A13333" s="5" t="s">
        <v>389</v>
      </c>
      <c r="B13333" s="3" t="s">
        <v>231</v>
      </c>
      <c r="C13333" s="3" t="s">
        <v>45</v>
      </c>
      <c r="D13333" s="4">
        <v>764763.16942007362</v>
      </c>
      <c r="E13333" t="str">
        <f t="shared" si="416"/>
        <v>Jun</v>
      </c>
      <c r="F13333" t="str">
        <f t="shared" si="417"/>
        <v>2014</v>
      </c>
    </row>
    <row r="13334" spans="1:6" x14ac:dyDescent="0.25">
      <c r="A13334" s="5" t="s">
        <v>389</v>
      </c>
      <c r="B13334" s="3" t="s">
        <v>231</v>
      </c>
      <c r="C13334" s="3" t="s">
        <v>46</v>
      </c>
      <c r="D13334" s="4">
        <v>737781.44814960065</v>
      </c>
      <c r="E13334" t="str">
        <f t="shared" si="416"/>
        <v>Jul</v>
      </c>
      <c r="F13334" t="str">
        <f t="shared" si="417"/>
        <v>2014</v>
      </c>
    </row>
    <row r="13335" spans="1:6" x14ac:dyDescent="0.25">
      <c r="A13335" s="5" t="s">
        <v>389</v>
      </c>
      <c r="B13335" s="3" t="s">
        <v>231</v>
      </c>
      <c r="C13335" s="3" t="s">
        <v>47</v>
      </c>
      <c r="D13335" s="4">
        <v>719059.63705239608</v>
      </c>
      <c r="E13335" t="str">
        <f t="shared" si="416"/>
        <v>Aug</v>
      </c>
      <c r="F13335" t="str">
        <f t="shared" si="417"/>
        <v>2014</v>
      </c>
    </row>
    <row r="13336" spans="1:6" x14ac:dyDescent="0.25">
      <c r="A13336" s="5" t="s">
        <v>389</v>
      </c>
      <c r="B13336" s="3" t="s">
        <v>231</v>
      </c>
      <c r="C13336" s="3" t="s">
        <v>48</v>
      </c>
      <c r="D13336" s="4">
        <v>699094.32897298387</v>
      </c>
      <c r="E13336" t="str">
        <f t="shared" si="416"/>
        <v>Sep</v>
      </c>
      <c r="F13336" t="str">
        <f t="shared" si="417"/>
        <v>2014</v>
      </c>
    </row>
    <row r="13337" spans="1:6" x14ac:dyDescent="0.25">
      <c r="A13337" s="5" t="s">
        <v>389</v>
      </c>
      <c r="B13337" s="3" t="s">
        <v>231</v>
      </c>
      <c r="C13337" s="3" t="s">
        <v>49</v>
      </c>
      <c r="D13337" s="4">
        <v>680523.45502114249</v>
      </c>
      <c r="E13337" t="str">
        <f t="shared" si="416"/>
        <v>Oct</v>
      </c>
      <c r="F13337" t="str">
        <f t="shared" si="417"/>
        <v>2014</v>
      </c>
    </row>
    <row r="13338" spans="1:6" x14ac:dyDescent="0.25">
      <c r="A13338" s="5" t="s">
        <v>389</v>
      </c>
      <c r="B13338" s="3" t="s">
        <v>231</v>
      </c>
      <c r="C13338" s="3" t="s">
        <v>50</v>
      </c>
      <c r="D13338" s="4">
        <v>665064.92600828968</v>
      </c>
      <c r="E13338" t="str">
        <f t="shared" si="416"/>
        <v>Nov</v>
      </c>
      <c r="F13338" t="str">
        <f t="shared" si="417"/>
        <v>2014</v>
      </c>
    </row>
    <row r="13339" spans="1:6" x14ac:dyDescent="0.25">
      <c r="A13339" s="5" t="s">
        <v>389</v>
      </c>
      <c r="B13339" s="3" t="s">
        <v>231</v>
      </c>
      <c r="C13339" s="3" t="s">
        <v>51</v>
      </c>
      <c r="D13339" s="4">
        <v>654657.7070715134</v>
      </c>
      <c r="E13339" t="str">
        <f t="shared" si="416"/>
        <v>Dec</v>
      </c>
      <c r="F13339" t="str">
        <f t="shared" si="417"/>
        <v>2014</v>
      </c>
    </row>
    <row r="13340" spans="1:6" x14ac:dyDescent="0.25">
      <c r="A13340" s="5" t="s">
        <v>389</v>
      </c>
      <c r="B13340" s="3" t="s">
        <v>231</v>
      </c>
      <c r="C13340" s="3" t="s">
        <v>52</v>
      </c>
      <c r="D13340" s="4">
        <v>632396.83905855543</v>
      </c>
      <c r="E13340" t="str">
        <f t="shared" si="416"/>
        <v>Jan</v>
      </c>
      <c r="F13340" t="str">
        <f t="shared" si="417"/>
        <v>2015</v>
      </c>
    </row>
    <row r="13341" spans="1:6" x14ac:dyDescent="0.25">
      <c r="A13341" s="5" t="s">
        <v>389</v>
      </c>
      <c r="B13341" s="3" t="s">
        <v>231</v>
      </c>
      <c r="C13341" s="3" t="s">
        <v>53</v>
      </c>
      <c r="D13341" s="4">
        <v>617641.71935291984</v>
      </c>
      <c r="E13341" t="str">
        <f t="shared" si="416"/>
        <v>Feb</v>
      </c>
      <c r="F13341" t="str">
        <f t="shared" si="417"/>
        <v>2015</v>
      </c>
    </row>
    <row r="13342" spans="1:6" x14ac:dyDescent="0.25">
      <c r="A13342" s="5" t="s">
        <v>389</v>
      </c>
      <c r="B13342" s="3" t="s">
        <v>231</v>
      </c>
      <c r="C13342" s="3" t="s">
        <v>54</v>
      </c>
      <c r="D13342" s="4">
        <v>602767.84569563926</v>
      </c>
      <c r="E13342" t="str">
        <f t="shared" si="416"/>
        <v>Mar</v>
      </c>
      <c r="F13342" t="str">
        <f t="shared" si="417"/>
        <v>2015</v>
      </c>
    </row>
    <row r="13343" spans="1:6" x14ac:dyDescent="0.25">
      <c r="A13343" s="5" t="s">
        <v>389</v>
      </c>
      <c r="B13343" s="3" t="s">
        <v>231</v>
      </c>
      <c r="C13343" s="3" t="s">
        <v>55</v>
      </c>
      <c r="D13343" s="4">
        <v>587225.67266530765</v>
      </c>
      <c r="E13343" t="str">
        <f t="shared" si="416"/>
        <v>Apr</v>
      </c>
      <c r="F13343" t="str">
        <f t="shared" si="417"/>
        <v>2015</v>
      </c>
    </row>
    <row r="13344" spans="1:6" x14ac:dyDescent="0.25">
      <c r="A13344" s="5" t="s">
        <v>389</v>
      </c>
      <c r="B13344" s="3" t="s">
        <v>231</v>
      </c>
      <c r="C13344" s="3" t="s">
        <v>56</v>
      </c>
      <c r="D13344" s="4">
        <v>575067.5480221652</v>
      </c>
      <c r="E13344" t="str">
        <f t="shared" si="416"/>
        <v>May</v>
      </c>
      <c r="F13344" t="str">
        <f t="shared" si="417"/>
        <v>2015</v>
      </c>
    </row>
    <row r="13345" spans="1:6" x14ac:dyDescent="0.25">
      <c r="A13345" s="5" t="s">
        <v>389</v>
      </c>
      <c r="B13345" s="3" t="s">
        <v>231</v>
      </c>
      <c r="C13345" s="3" t="s">
        <v>57</v>
      </c>
      <c r="D13345" s="4">
        <v>562029.70805933687</v>
      </c>
      <c r="E13345" t="str">
        <f t="shared" si="416"/>
        <v>Jun</v>
      </c>
      <c r="F13345" t="str">
        <f t="shared" si="417"/>
        <v>2015</v>
      </c>
    </row>
    <row r="13346" spans="1:6" x14ac:dyDescent="0.25">
      <c r="A13346" s="5" t="s">
        <v>389</v>
      </c>
      <c r="B13346" s="3" t="s">
        <v>231</v>
      </c>
      <c r="C13346" s="3" t="s">
        <v>58</v>
      </c>
      <c r="D13346" s="4">
        <v>571885.24832131062</v>
      </c>
      <c r="E13346" t="str">
        <f t="shared" si="416"/>
        <v>Jul</v>
      </c>
      <c r="F13346" t="str">
        <f t="shared" si="417"/>
        <v>2015</v>
      </c>
    </row>
    <row r="13347" spans="1:6" x14ac:dyDescent="0.25">
      <c r="A13347" s="5" t="s">
        <v>389</v>
      </c>
      <c r="B13347" s="3" t="s">
        <v>231</v>
      </c>
      <c r="C13347" s="3" t="s">
        <v>59</v>
      </c>
      <c r="D13347" s="4">
        <v>558205.94652227196</v>
      </c>
      <c r="E13347" t="str">
        <f t="shared" si="416"/>
        <v>Aug</v>
      </c>
      <c r="F13347" t="str">
        <f t="shared" si="417"/>
        <v>2015</v>
      </c>
    </row>
    <row r="13348" spans="1:6" x14ac:dyDescent="0.25">
      <c r="A13348" s="5" t="s">
        <v>389</v>
      </c>
      <c r="B13348" s="3" t="s">
        <v>231</v>
      </c>
      <c r="C13348" s="3" t="s">
        <v>60</v>
      </c>
      <c r="D13348" s="4">
        <v>546308.14459591929</v>
      </c>
      <c r="E13348" t="str">
        <f t="shared" si="416"/>
        <v>Sep</v>
      </c>
      <c r="F13348" t="str">
        <f t="shared" si="417"/>
        <v>2015</v>
      </c>
    </row>
    <row r="13349" spans="1:6" x14ac:dyDescent="0.25">
      <c r="A13349" s="5" t="s">
        <v>389</v>
      </c>
      <c r="B13349" s="3" t="s">
        <v>231</v>
      </c>
      <c r="C13349" s="3" t="s">
        <v>61</v>
      </c>
      <c r="D13349" s="4">
        <v>533479.10811367386</v>
      </c>
      <c r="E13349" t="str">
        <f t="shared" si="416"/>
        <v>Oct</v>
      </c>
      <c r="F13349" t="str">
        <f t="shared" si="417"/>
        <v>2015</v>
      </c>
    </row>
    <row r="13350" spans="1:6" x14ac:dyDescent="0.25">
      <c r="A13350" s="5" t="s">
        <v>389</v>
      </c>
      <c r="B13350" s="3" t="s">
        <v>231</v>
      </c>
      <c r="C13350" s="3" t="s">
        <v>62</v>
      </c>
      <c r="D13350" s="4">
        <v>522917.29482657317</v>
      </c>
      <c r="E13350" t="str">
        <f t="shared" si="416"/>
        <v>Nov</v>
      </c>
      <c r="F13350" t="str">
        <f t="shared" si="417"/>
        <v>2015</v>
      </c>
    </row>
    <row r="13351" spans="1:6" x14ac:dyDescent="0.25">
      <c r="A13351" s="5" t="s">
        <v>389</v>
      </c>
      <c r="B13351" s="3" t="s">
        <v>231</v>
      </c>
      <c r="C13351" s="3" t="s">
        <v>63</v>
      </c>
      <c r="D13351" s="4">
        <v>515696.38889167237</v>
      </c>
      <c r="E13351" t="str">
        <f t="shared" si="416"/>
        <v>Dec</v>
      </c>
      <c r="F13351" t="str">
        <f t="shared" si="417"/>
        <v>2015</v>
      </c>
    </row>
    <row r="13352" spans="1:6" x14ac:dyDescent="0.25">
      <c r="A13352" s="5" t="s">
        <v>389</v>
      </c>
      <c r="B13352" s="3" t="s">
        <v>231</v>
      </c>
      <c r="C13352" s="3" t="s">
        <v>64</v>
      </c>
      <c r="D13352" s="4">
        <v>501773.93067678472</v>
      </c>
      <c r="E13352" t="str">
        <f t="shared" si="416"/>
        <v>Jan</v>
      </c>
      <c r="F13352" t="str">
        <f t="shared" si="417"/>
        <v>2016</v>
      </c>
    </row>
    <row r="13353" spans="1:6" x14ac:dyDescent="0.25">
      <c r="A13353" s="5" t="s">
        <v>389</v>
      </c>
      <c r="B13353" s="3" t="s">
        <v>231</v>
      </c>
      <c r="C13353" s="3" t="s">
        <v>65</v>
      </c>
      <c r="D13353" s="4">
        <v>492031.98583948554</v>
      </c>
      <c r="E13353" t="str">
        <f t="shared" si="416"/>
        <v>Feb</v>
      </c>
      <c r="F13353" t="str">
        <f t="shared" si="417"/>
        <v>2016</v>
      </c>
    </row>
    <row r="13354" spans="1:6" x14ac:dyDescent="0.25">
      <c r="A13354" s="5" t="s">
        <v>389</v>
      </c>
      <c r="B13354" s="3" t="s">
        <v>231</v>
      </c>
      <c r="C13354" s="3" t="s">
        <v>66</v>
      </c>
      <c r="D13354" s="4">
        <v>481999.50325979164</v>
      </c>
      <c r="E13354" t="str">
        <f t="shared" si="416"/>
        <v>Mar</v>
      </c>
      <c r="F13354" t="str">
        <f t="shared" si="417"/>
        <v>2016</v>
      </c>
    </row>
    <row r="13355" spans="1:6" x14ac:dyDescent="0.25">
      <c r="A13355" s="5" t="s">
        <v>389</v>
      </c>
      <c r="B13355" s="3" t="s">
        <v>231</v>
      </c>
      <c r="C13355" s="3" t="s">
        <v>67</v>
      </c>
      <c r="D13355" s="4">
        <v>472879.78913235094</v>
      </c>
      <c r="E13355" t="str">
        <f t="shared" si="416"/>
        <v>Apr</v>
      </c>
      <c r="F13355" t="str">
        <f t="shared" si="417"/>
        <v>2016</v>
      </c>
    </row>
    <row r="13356" spans="1:6" x14ac:dyDescent="0.25">
      <c r="A13356" s="5" t="s">
        <v>389</v>
      </c>
      <c r="B13356" s="3" t="s">
        <v>231</v>
      </c>
      <c r="C13356" s="3" t="s">
        <v>68</v>
      </c>
      <c r="D13356" s="4">
        <v>462037.37418189656</v>
      </c>
      <c r="E13356" t="str">
        <f t="shared" si="416"/>
        <v>May</v>
      </c>
      <c r="F13356" t="str">
        <f t="shared" si="417"/>
        <v>2016</v>
      </c>
    </row>
    <row r="13357" spans="1:6" x14ac:dyDescent="0.25">
      <c r="A13357" s="5" t="s">
        <v>389</v>
      </c>
      <c r="B13357" s="3" t="s">
        <v>231</v>
      </c>
      <c r="C13357" s="3" t="s">
        <v>69</v>
      </c>
      <c r="D13357" s="4">
        <v>451917.25051300006</v>
      </c>
      <c r="E13357" t="str">
        <f t="shared" si="416"/>
        <v>Jun</v>
      </c>
      <c r="F13357" t="str">
        <f t="shared" si="417"/>
        <v>2016</v>
      </c>
    </row>
    <row r="13358" spans="1:6" x14ac:dyDescent="0.25">
      <c r="A13358" s="5" t="s">
        <v>389</v>
      </c>
      <c r="B13358" s="3" t="s">
        <v>231</v>
      </c>
      <c r="C13358" s="3" t="s">
        <v>70</v>
      </c>
      <c r="D13358" s="4">
        <v>436641.74368215585</v>
      </c>
      <c r="E13358" t="str">
        <f t="shared" si="416"/>
        <v>Jul</v>
      </c>
      <c r="F13358" t="str">
        <f t="shared" si="417"/>
        <v>2016</v>
      </c>
    </row>
    <row r="13359" spans="1:6" x14ac:dyDescent="0.25">
      <c r="A13359" s="5" t="s">
        <v>389</v>
      </c>
      <c r="B13359" s="3" t="s">
        <v>231</v>
      </c>
      <c r="C13359" s="3" t="s">
        <v>71</v>
      </c>
      <c r="D13359" s="4">
        <v>429587.25039932894</v>
      </c>
      <c r="E13359" t="str">
        <f t="shared" si="416"/>
        <v>Aug</v>
      </c>
      <c r="F13359" t="str">
        <f t="shared" si="417"/>
        <v>2016</v>
      </c>
    </row>
    <row r="13360" spans="1:6" x14ac:dyDescent="0.25">
      <c r="A13360" s="5" t="s">
        <v>389</v>
      </c>
      <c r="B13360" s="3" t="s">
        <v>231</v>
      </c>
      <c r="C13360" s="3" t="s">
        <v>72</v>
      </c>
      <c r="D13360" s="4">
        <v>420290.38519624231</v>
      </c>
      <c r="E13360" t="str">
        <f t="shared" si="416"/>
        <v>Sep</v>
      </c>
      <c r="F13360" t="str">
        <f t="shared" si="417"/>
        <v>2016</v>
      </c>
    </row>
    <row r="13361" spans="1:6" x14ac:dyDescent="0.25">
      <c r="A13361" s="5" t="s">
        <v>389</v>
      </c>
      <c r="B13361" s="3" t="s">
        <v>231</v>
      </c>
      <c r="C13361" s="3" t="s">
        <v>73</v>
      </c>
      <c r="D13361" s="4">
        <v>410141.02237790718</v>
      </c>
      <c r="E13361" t="str">
        <f t="shared" si="416"/>
        <v>Oct</v>
      </c>
      <c r="F13361" t="str">
        <f t="shared" si="417"/>
        <v>2016</v>
      </c>
    </row>
    <row r="13362" spans="1:6" x14ac:dyDescent="0.25">
      <c r="A13362" s="5" t="s">
        <v>389</v>
      </c>
      <c r="B13362" s="3" t="s">
        <v>231</v>
      </c>
      <c r="C13362" s="3" t="s">
        <v>74</v>
      </c>
      <c r="D13362" s="4">
        <v>405379.98132215149</v>
      </c>
      <c r="E13362" t="str">
        <f t="shared" si="416"/>
        <v>Nov</v>
      </c>
      <c r="F13362" t="str">
        <f t="shared" si="417"/>
        <v>2016</v>
      </c>
    </row>
    <row r="13363" spans="1:6" x14ac:dyDescent="0.25">
      <c r="A13363" s="5" t="s">
        <v>389</v>
      </c>
      <c r="B13363" s="3" t="s">
        <v>231</v>
      </c>
      <c r="C13363" s="3" t="s">
        <v>75</v>
      </c>
      <c r="D13363" s="4">
        <v>404776.23397482833</v>
      </c>
      <c r="E13363" t="str">
        <f t="shared" si="416"/>
        <v>Dec</v>
      </c>
      <c r="F13363" t="str">
        <f t="shared" si="417"/>
        <v>2016</v>
      </c>
    </row>
    <row r="13364" spans="1:6" x14ac:dyDescent="0.25">
      <c r="A13364" s="5" t="s">
        <v>389</v>
      </c>
      <c r="B13364" s="3" t="s">
        <v>231</v>
      </c>
      <c r="C13364" s="3" t="s">
        <v>76</v>
      </c>
      <c r="D13364" s="4">
        <v>392876.14042992861</v>
      </c>
      <c r="E13364" t="str">
        <f t="shared" si="416"/>
        <v>Jan</v>
      </c>
      <c r="F13364" t="str">
        <f t="shared" si="417"/>
        <v>2017</v>
      </c>
    </row>
    <row r="13365" spans="1:6" x14ac:dyDescent="0.25">
      <c r="A13365" s="5" t="s">
        <v>389</v>
      </c>
      <c r="B13365" s="3" t="s">
        <v>231</v>
      </c>
      <c r="C13365" s="3" t="s">
        <v>77</v>
      </c>
      <c r="D13365" s="4">
        <v>384706.55562203249</v>
      </c>
      <c r="E13365" t="str">
        <f t="shared" si="416"/>
        <v>Feb</v>
      </c>
      <c r="F13365" t="str">
        <f t="shared" si="417"/>
        <v>2017</v>
      </c>
    </row>
    <row r="13366" spans="1:6" x14ac:dyDescent="0.25">
      <c r="A13366" s="5" t="s">
        <v>389</v>
      </c>
      <c r="B13366" s="3" t="s">
        <v>231</v>
      </c>
      <c r="C13366" s="3" t="s">
        <v>78</v>
      </c>
      <c r="D13366" s="4">
        <v>376227.49717852572</v>
      </c>
      <c r="E13366" t="str">
        <f t="shared" si="416"/>
        <v>Mar</v>
      </c>
      <c r="F13366" t="str">
        <f t="shared" si="417"/>
        <v>2017</v>
      </c>
    </row>
    <row r="13367" spans="1:6" x14ac:dyDescent="0.25">
      <c r="A13367" s="5" t="s">
        <v>389</v>
      </c>
      <c r="B13367" s="3" t="s">
        <v>231</v>
      </c>
      <c r="C13367" s="3" t="s">
        <v>79</v>
      </c>
      <c r="D13367" s="4">
        <v>366539.4969971925</v>
      </c>
      <c r="E13367" t="str">
        <f t="shared" si="416"/>
        <v>Apr</v>
      </c>
      <c r="F13367" t="str">
        <f t="shared" si="417"/>
        <v>2017</v>
      </c>
    </row>
    <row r="13368" spans="1:6" x14ac:dyDescent="0.25">
      <c r="A13368" s="5" t="s">
        <v>389</v>
      </c>
      <c r="B13368" s="3" t="s">
        <v>231</v>
      </c>
      <c r="C13368" s="3" t="s">
        <v>80</v>
      </c>
      <c r="D13368" s="4">
        <v>359199.49802446779</v>
      </c>
      <c r="E13368" t="str">
        <f t="shared" si="416"/>
        <v>May</v>
      </c>
      <c r="F13368" t="str">
        <f t="shared" si="417"/>
        <v>2017</v>
      </c>
    </row>
    <row r="13369" spans="1:6" x14ac:dyDescent="0.25">
      <c r="A13369" s="5" t="s">
        <v>389</v>
      </c>
      <c r="B13369" s="3" t="s">
        <v>231</v>
      </c>
      <c r="C13369" s="3" t="s">
        <v>81</v>
      </c>
      <c r="D13369" s="4">
        <v>354521.47223710106</v>
      </c>
      <c r="E13369" t="str">
        <f t="shared" si="416"/>
        <v>Jun</v>
      </c>
      <c r="F13369" t="str">
        <f t="shared" si="417"/>
        <v>2017</v>
      </c>
    </row>
    <row r="13370" spans="1:6" x14ac:dyDescent="0.25">
      <c r="A13370" s="5" t="s">
        <v>389</v>
      </c>
      <c r="B13370" s="3" t="s">
        <v>231</v>
      </c>
      <c r="C13370" s="3" t="s">
        <v>82</v>
      </c>
      <c r="D13370" s="4">
        <v>348290.59827989974</v>
      </c>
      <c r="E13370" t="str">
        <f t="shared" si="416"/>
        <v>Jul</v>
      </c>
      <c r="F13370" t="str">
        <f t="shared" si="417"/>
        <v>2017</v>
      </c>
    </row>
    <row r="13371" spans="1:6" x14ac:dyDescent="0.25">
      <c r="A13371" s="5" t="s">
        <v>389</v>
      </c>
      <c r="B13371" s="3" t="s">
        <v>231</v>
      </c>
      <c r="C13371" s="3" t="s">
        <v>83</v>
      </c>
      <c r="D13371" s="4">
        <v>343405.85453394987</v>
      </c>
      <c r="E13371" t="str">
        <f t="shared" ref="E13371:E13434" si="418">MID(C13371,1,3)</f>
        <v>Aug</v>
      </c>
      <c r="F13371" t="str">
        <f t="shared" ref="F13371:F13434" si="419">MID(C13371,5,4)</f>
        <v>2017</v>
      </c>
    </row>
    <row r="13372" spans="1:6" x14ac:dyDescent="0.25">
      <c r="A13372" s="5" t="s">
        <v>389</v>
      </c>
      <c r="B13372" s="3" t="s">
        <v>231</v>
      </c>
      <c r="C13372" s="3" t="s">
        <v>84</v>
      </c>
      <c r="D13372" s="4">
        <v>338498.24620235781</v>
      </c>
      <c r="E13372" t="str">
        <f t="shared" si="418"/>
        <v>Sep</v>
      </c>
      <c r="F13372" t="str">
        <f t="shared" si="419"/>
        <v>2017</v>
      </c>
    </row>
    <row r="13373" spans="1:6" x14ac:dyDescent="0.25">
      <c r="A13373" s="5" t="s">
        <v>389</v>
      </c>
      <c r="B13373" s="3" t="s">
        <v>231</v>
      </c>
      <c r="C13373" s="3" t="s">
        <v>85</v>
      </c>
      <c r="D13373" s="4">
        <v>332473.2667480277</v>
      </c>
      <c r="E13373" t="str">
        <f t="shared" si="418"/>
        <v>Oct</v>
      </c>
      <c r="F13373" t="str">
        <f t="shared" si="419"/>
        <v>2017</v>
      </c>
    </row>
    <row r="13374" spans="1:6" x14ac:dyDescent="0.25">
      <c r="A13374" s="5" t="s">
        <v>389</v>
      </c>
      <c r="B13374" s="3" t="s">
        <v>231</v>
      </c>
      <c r="C13374" s="3" t="s">
        <v>86</v>
      </c>
      <c r="D13374" s="4">
        <v>325420.46636009833</v>
      </c>
      <c r="E13374" t="str">
        <f t="shared" si="418"/>
        <v>Nov</v>
      </c>
      <c r="F13374" t="str">
        <f t="shared" si="419"/>
        <v>2017</v>
      </c>
    </row>
    <row r="13375" spans="1:6" x14ac:dyDescent="0.25">
      <c r="A13375" s="5" t="s">
        <v>389</v>
      </c>
      <c r="B13375" s="3" t="s">
        <v>231</v>
      </c>
      <c r="C13375" s="3" t="s">
        <v>87</v>
      </c>
      <c r="D13375" s="4">
        <v>322616.40747731959</v>
      </c>
      <c r="E13375" t="str">
        <f t="shared" si="418"/>
        <v>Dec</v>
      </c>
      <c r="F13375" t="str">
        <f t="shared" si="419"/>
        <v>2017</v>
      </c>
    </row>
    <row r="13376" spans="1:6" x14ac:dyDescent="0.25">
      <c r="A13376" s="5" t="s">
        <v>389</v>
      </c>
      <c r="B13376" s="3" t="s">
        <v>231</v>
      </c>
      <c r="C13376" s="3" t="s">
        <v>88</v>
      </c>
      <c r="D13376" s="4">
        <v>315502.81121833518</v>
      </c>
      <c r="E13376" t="str">
        <f t="shared" si="418"/>
        <v>Jan</v>
      </c>
      <c r="F13376" t="str">
        <f t="shared" si="419"/>
        <v>2018</v>
      </c>
    </row>
    <row r="13377" spans="1:6" x14ac:dyDescent="0.25">
      <c r="A13377" s="5" t="s">
        <v>389</v>
      </c>
      <c r="B13377" s="3" t="s">
        <v>231</v>
      </c>
      <c r="C13377" s="3" t="s">
        <v>89</v>
      </c>
      <c r="D13377" s="4">
        <v>308425.11467634712</v>
      </c>
      <c r="E13377" t="str">
        <f t="shared" si="418"/>
        <v>Feb</v>
      </c>
      <c r="F13377" t="str">
        <f t="shared" si="419"/>
        <v>2018</v>
      </c>
    </row>
    <row r="13378" spans="1:6" x14ac:dyDescent="0.25">
      <c r="A13378" s="5" t="s">
        <v>389</v>
      </c>
      <c r="B13378" s="3" t="s">
        <v>231</v>
      </c>
      <c r="C13378" s="3" t="s">
        <v>90</v>
      </c>
      <c r="D13378" s="4">
        <v>303554.72360793571</v>
      </c>
      <c r="E13378" t="str">
        <f t="shared" si="418"/>
        <v>Mar</v>
      </c>
      <c r="F13378" t="str">
        <f t="shared" si="419"/>
        <v>2018</v>
      </c>
    </row>
    <row r="13379" spans="1:6" x14ac:dyDescent="0.25">
      <c r="A13379" s="5" t="s">
        <v>389</v>
      </c>
      <c r="B13379" s="3" t="s">
        <v>231</v>
      </c>
      <c r="C13379" s="3" t="s">
        <v>91</v>
      </c>
      <c r="D13379" s="4">
        <v>299423.22806945373</v>
      </c>
      <c r="E13379" t="str">
        <f t="shared" si="418"/>
        <v>Apr</v>
      </c>
      <c r="F13379" t="str">
        <f t="shared" si="419"/>
        <v>2018</v>
      </c>
    </row>
    <row r="13380" spans="1:6" x14ac:dyDescent="0.25">
      <c r="A13380" s="5" t="s">
        <v>389</v>
      </c>
      <c r="B13380" s="3" t="s">
        <v>231</v>
      </c>
      <c r="C13380" s="3" t="s">
        <v>92</v>
      </c>
      <c r="D13380" s="4">
        <v>295078.34720277815</v>
      </c>
      <c r="E13380" t="str">
        <f t="shared" si="418"/>
        <v>May</v>
      </c>
      <c r="F13380" t="str">
        <f t="shared" si="419"/>
        <v>2018</v>
      </c>
    </row>
    <row r="13381" spans="1:6" x14ac:dyDescent="0.25">
      <c r="A13381" s="5" t="s">
        <v>389</v>
      </c>
      <c r="B13381" s="3" t="s">
        <v>231</v>
      </c>
      <c r="C13381" s="3" t="s">
        <v>93</v>
      </c>
      <c r="D13381" s="4">
        <v>291815.84240789694</v>
      </c>
      <c r="E13381" t="str">
        <f t="shared" si="418"/>
        <v>Jun</v>
      </c>
      <c r="F13381" t="str">
        <f t="shared" si="419"/>
        <v>2018</v>
      </c>
    </row>
    <row r="13382" spans="1:6" x14ac:dyDescent="0.25">
      <c r="A13382" s="5" t="s">
        <v>389</v>
      </c>
      <c r="B13382" s="3" t="s">
        <v>231</v>
      </c>
      <c r="C13382" s="3" t="s">
        <v>94</v>
      </c>
      <c r="D13382" s="4">
        <v>287667.65562848048</v>
      </c>
      <c r="E13382" t="str">
        <f t="shared" si="418"/>
        <v>Jul</v>
      </c>
      <c r="F13382" t="str">
        <f t="shared" si="419"/>
        <v>2018</v>
      </c>
    </row>
    <row r="13383" spans="1:6" x14ac:dyDescent="0.25">
      <c r="A13383" s="5" t="s">
        <v>389</v>
      </c>
      <c r="B13383" s="3" t="s">
        <v>231</v>
      </c>
      <c r="C13383" s="3" t="s">
        <v>95</v>
      </c>
      <c r="D13383" s="4">
        <v>284276.37889619841</v>
      </c>
      <c r="E13383" t="str">
        <f t="shared" si="418"/>
        <v>Aug</v>
      </c>
      <c r="F13383" t="str">
        <f t="shared" si="419"/>
        <v>2018</v>
      </c>
    </row>
    <row r="13384" spans="1:6" x14ac:dyDescent="0.25">
      <c r="A13384" s="5" t="s">
        <v>389</v>
      </c>
      <c r="B13384" s="3" t="s">
        <v>231</v>
      </c>
      <c r="C13384" s="3" t="s">
        <v>96</v>
      </c>
      <c r="D13384" s="4">
        <v>279406.49040194601</v>
      </c>
      <c r="E13384" t="str">
        <f t="shared" si="418"/>
        <v>Sep</v>
      </c>
      <c r="F13384" t="str">
        <f t="shared" si="419"/>
        <v>2018</v>
      </c>
    </row>
    <row r="13385" spans="1:6" x14ac:dyDescent="0.25">
      <c r="A13385" s="5" t="s">
        <v>389</v>
      </c>
      <c r="B13385" s="3" t="s">
        <v>231</v>
      </c>
      <c r="C13385" s="3" t="s">
        <v>97</v>
      </c>
      <c r="D13385" s="4">
        <v>274774.98837990063</v>
      </c>
      <c r="E13385" t="str">
        <f t="shared" si="418"/>
        <v>Oct</v>
      </c>
      <c r="F13385" t="str">
        <f t="shared" si="419"/>
        <v>2018</v>
      </c>
    </row>
    <row r="13386" spans="1:6" x14ac:dyDescent="0.25">
      <c r="A13386" s="5" t="s">
        <v>389</v>
      </c>
      <c r="B13386" s="3" t="s">
        <v>231</v>
      </c>
      <c r="C13386" s="3" t="s">
        <v>98</v>
      </c>
      <c r="D13386" s="4">
        <v>273298.30028953502</v>
      </c>
      <c r="E13386" t="str">
        <f t="shared" si="418"/>
        <v>Nov</v>
      </c>
      <c r="F13386" t="str">
        <f t="shared" si="419"/>
        <v>2018</v>
      </c>
    </row>
    <row r="13387" spans="1:6" x14ac:dyDescent="0.25">
      <c r="A13387" s="5" t="s">
        <v>389</v>
      </c>
      <c r="B13387" s="3" t="s">
        <v>231</v>
      </c>
      <c r="C13387" s="3" t="s">
        <v>99</v>
      </c>
      <c r="D13387" s="4">
        <v>270937.25713038945</v>
      </c>
      <c r="E13387" t="str">
        <f t="shared" si="418"/>
        <v>Dec</v>
      </c>
      <c r="F13387" t="str">
        <f t="shared" si="419"/>
        <v>2018</v>
      </c>
    </row>
    <row r="13388" spans="1:6" x14ac:dyDescent="0.25">
      <c r="A13388" s="5" t="s">
        <v>389</v>
      </c>
      <c r="B13388" s="3" t="s">
        <v>231</v>
      </c>
      <c r="C13388" s="3" t="s">
        <v>100</v>
      </c>
      <c r="D13388" s="4">
        <v>262928.1358579456</v>
      </c>
      <c r="E13388" t="str">
        <f t="shared" si="418"/>
        <v>Jan</v>
      </c>
      <c r="F13388" t="str">
        <f t="shared" si="419"/>
        <v>2019</v>
      </c>
    </row>
    <row r="13389" spans="1:6" x14ac:dyDescent="0.25">
      <c r="A13389" s="5" t="s">
        <v>389</v>
      </c>
      <c r="B13389" s="3" t="s">
        <v>231</v>
      </c>
      <c r="C13389" s="3" t="s">
        <v>101</v>
      </c>
      <c r="D13389" s="4">
        <v>258902.97761691888</v>
      </c>
      <c r="E13389" t="str">
        <f t="shared" si="418"/>
        <v>Feb</v>
      </c>
      <c r="F13389" t="str">
        <f t="shared" si="419"/>
        <v>2019</v>
      </c>
    </row>
    <row r="13390" spans="1:6" x14ac:dyDescent="0.25">
      <c r="A13390" s="5" t="s">
        <v>389</v>
      </c>
      <c r="B13390" s="3" t="s">
        <v>231</v>
      </c>
      <c r="C13390" s="3" t="s">
        <v>102</v>
      </c>
      <c r="D13390" s="4">
        <v>256310.99832204197</v>
      </c>
      <c r="E13390" t="str">
        <f t="shared" si="418"/>
        <v>Mar</v>
      </c>
      <c r="F13390" t="str">
        <f t="shared" si="419"/>
        <v>2019</v>
      </c>
    </row>
    <row r="13391" spans="1:6" x14ac:dyDescent="0.25">
      <c r="A13391" s="5" t="s">
        <v>389</v>
      </c>
      <c r="B13391" s="3" t="s">
        <v>231</v>
      </c>
      <c r="C13391" s="3" t="s">
        <v>103</v>
      </c>
      <c r="D13391" s="4">
        <v>253252.72687501786</v>
      </c>
      <c r="E13391" t="str">
        <f t="shared" si="418"/>
        <v>Apr</v>
      </c>
      <c r="F13391" t="str">
        <f t="shared" si="419"/>
        <v>2019</v>
      </c>
    </row>
    <row r="13392" spans="1:6" x14ac:dyDescent="0.25">
      <c r="A13392" s="5" t="s">
        <v>389</v>
      </c>
      <c r="B13392" s="3" t="s">
        <v>231</v>
      </c>
      <c r="C13392" s="3" t="s">
        <v>104</v>
      </c>
      <c r="D13392" s="4">
        <v>252316.73090375162</v>
      </c>
      <c r="E13392" t="str">
        <f t="shared" si="418"/>
        <v>May</v>
      </c>
      <c r="F13392" t="str">
        <f t="shared" si="419"/>
        <v>2019</v>
      </c>
    </row>
    <row r="13393" spans="1:6" x14ac:dyDescent="0.25">
      <c r="A13393" s="5" t="s">
        <v>389</v>
      </c>
      <c r="B13393" s="3" t="s">
        <v>231</v>
      </c>
      <c r="C13393" s="3" t="s">
        <v>105</v>
      </c>
      <c r="D13393" s="4">
        <v>251380.71968637529</v>
      </c>
      <c r="E13393" t="str">
        <f t="shared" si="418"/>
        <v>Jun</v>
      </c>
      <c r="F13393" t="str">
        <f t="shared" si="419"/>
        <v>2019</v>
      </c>
    </row>
    <row r="13394" spans="1:6" x14ac:dyDescent="0.25">
      <c r="A13394" s="5" t="s">
        <v>389</v>
      </c>
      <c r="B13394" s="3" t="s">
        <v>231</v>
      </c>
      <c r="C13394" s="3" t="s">
        <v>106</v>
      </c>
      <c r="D13394" s="4">
        <v>245708.46123370179</v>
      </c>
      <c r="E13394" t="str">
        <f t="shared" si="418"/>
        <v>Jul</v>
      </c>
      <c r="F13394" t="str">
        <f t="shared" si="419"/>
        <v>2019</v>
      </c>
    </row>
    <row r="13395" spans="1:6" x14ac:dyDescent="0.25">
      <c r="A13395" s="5" t="s">
        <v>389</v>
      </c>
      <c r="B13395" s="3" t="s">
        <v>231</v>
      </c>
      <c r="C13395" s="3" t="s">
        <v>107</v>
      </c>
      <c r="D13395" s="4">
        <v>240959.67783630072</v>
      </c>
      <c r="E13395" t="str">
        <f t="shared" si="418"/>
        <v>Aug</v>
      </c>
      <c r="F13395" t="str">
        <f t="shared" si="419"/>
        <v>2019</v>
      </c>
    </row>
    <row r="13396" spans="1:6" x14ac:dyDescent="0.25">
      <c r="A13396" s="5" t="s">
        <v>389</v>
      </c>
      <c r="B13396" s="3" t="s">
        <v>231</v>
      </c>
      <c r="C13396" s="3" t="s">
        <v>108</v>
      </c>
      <c r="D13396" s="4">
        <v>241191.10898110922</v>
      </c>
      <c r="E13396" t="str">
        <f t="shared" si="418"/>
        <v>Sep</v>
      </c>
      <c r="F13396" t="str">
        <f t="shared" si="419"/>
        <v>2019</v>
      </c>
    </row>
    <row r="13397" spans="1:6" x14ac:dyDescent="0.25">
      <c r="A13397" s="5" t="s">
        <v>389</v>
      </c>
      <c r="B13397" s="3" t="s">
        <v>231</v>
      </c>
      <c r="C13397" s="3" t="s">
        <v>109</v>
      </c>
      <c r="D13397" s="4">
        <v>238762.01231227568</v>
      </c>
      <c r="E13397" t="str">
        <f t="shared" si="418"/>
        <v>Oct</v>
      </c>
      <c r="F13397" t="str">
        <f t="shared" si="419"/>
        <v>2019</v>
      </c>
    </row>
    <row r="13398" spans="1:6" x14ac:dyDescent="0.25">
      <c r="A13398" s="5" t="s">
        <v>389</v>
      </c>
      <c r="B13398" s="3" t="s">
        <v>231</v>
      </c>
      <c r="C13398" s="3" t="s">
        <v>110</v>
      </c>
      <c r="D13398" s="4">
        <v>235167.19119903431</v>
      </c>
      <c r="E13398" t="str">
        <f t="shared" si="418"/>
        <v>Nov</v>
      </c>
      <c r="F13398" t="str">
        <f t="shared" si="419"/>
        <v>2019</v>
      </c>
    </row>
    <row r="13399" spans="1:6" x14ac:dyDescent="0.25">
      <c r="A13399" s="5" t="s">
        <v>389</v>
      </c>
      <c r="B13399" s="3" t="s">
        <v>231</v>
      </c>
      <c r="C13399" s="3" t="s">
        <v>111</v>
      </c>
      <c r="D13399" s="4">
        <v>233113.55952416547</v>
      </c>
      <c r="E13399" t="str">
        <f t="shared" si="418"/>
        <v>Dec</v>
      </c>
      <c r="F13399" t="str">
        <f t="shared" si="419"/>
        <v>2019</v>
      </c>
    </row>
    <row r="13400" spans="1:6" x14ac:dyDescent="0.25">
      <c r="A13400" s="5" t="s">
        <v>389</v>
      </c>
      <c r="B13400" s="3" t="s">
        <v>231</v>
      </c>
      <c r="C13400" s="3" t="s">
        <v>112</v>
      </c>
      <c r="D13400" s="4">
        <v>228643.15460443823</v>
      </c>
      <c r="E13400" t="str">
        <f t="shared" si="418"/>
        <v>Jan</v>
      </c>
      <c r="F13400" t="str">
        <f t="shared" si="419"/>
        <v>2020</v>
      </c>
    </row>
    <row r="13401" spans="1:6" x14ac:dyDescent="0.25">
      <c r="A13401" s="5" t="s">
        <v>389</v>
      </c>
      <c r="B13401" s="3" t="s">
        <v>231</v>
      </c>
      <c r="C13401" s="3" t="s">
        <v>113</v>
      </c>
      <c r="D13401" s="4">
        <v>228171.20402256318</v>
      </c>
      <c r="E13401" t="str">
        <f t="shared" si="418"/>
        <v>Feb</v>
      </c>
      <c r="F13401" t="str">
        <f t="shared" si="419"/>
        <v>2020</v>
      </c>
    </row>
    <row r="13402" spans="1:6" x14ac:dyDescent="0.25">
      <c r="A13402" s="5" t="s">
        <v>389</v>
      </c>
      <c r="B13402" s="3" t="s">
        <v>231</v>
      </c>
      <c r="C13402" s="3" t="s">
        <v>114</v>
      </c>
      <c r="D13402" s="4">
        <v>226693.51070911504</v>
      </c>
      <c r="E13402" t="str">
        <f t="shared" si="418"/>
        <v>Mar</v>
      </c>
      <c r="F13402" t="str">
        <f t="shared" si="419"/>
        <v>2020</v>
      </c>
    </row>
    <row r="13403" spans="1:6" x14ac:dyDescent="0.25">
      <c r="A13403" s="5" t="s">
        <v>389</v>
      </c>
      <c r="B13403" s="3" t="s">
        <v>231</v>
      </c>
      <c r="C13403" s="3" t="s">
        <v>115</v>
      </c>
      <c r="D13403" s="4">
        <v>221383.05521678366</v>
      </c>
      <c r="E13403" t="str">
        <f t="shared" si="418"/>
        <v>Apr</v>
      </c>
      <c r="F13403" t="str">
        <f t="shared" si="419"/>
        <v>2020</v>
      </c>
    </row>
    <row r="13404" spans="1:6" x14ac:dyDescent="0.25">
      <c r="A13404" s="5" t="s">
        <v>389</v>
      </c>
      <c r="B13404" s="3" t="s">
        <v>231</v>
      </c>
      <c r="C13404" s="3" t="s">
        <v>116</v>
      </c>
      <c r="D13404" s="4">
        <v>219735.26683221917</v>
      </c>
      <c r="E13404" t="str">
        <f t="shared" si="418"/>
        <v>May</v>
      </c>
      <c r="F13404" t="str">
        <f t="shared" si="419"/>
        <v>2020</v>
      </c>
    </row>
    <row r="13405" spans="1:6" x14ac:dyDescent="0.25">
      <c r="A13405" s="5" t="s">
        <v>389</v>
      </c>
      <c r="B13405" s="3" t="s">
        <v>231</v>
      </c>
      <c r="C13405" s="3" t="s">
        <v>117</v>
      </c>
      <c r="D13405" s="4">
        <v>222880.26024551399</v>
      </c>
      <c r="E13405" t="str">
        <f t="shared" si="418"/>
        <v>Jun</v>
      </c>
      <c r="F13405" t="str">
        <f t="shared" si="419"/>
        <v>2020</v>
      </c>
    </row>
    <row r="13406" spans="1:6" x14ac:dyDescent="0.25">
      <c r="A13406" s="5" t="s">
        <v>389</v>
      </c>
      <c r="B13406" s="3" t="s">
        <v>231</v>
      </c>
      <c r="C13406" s="3" t="s">
        <v>118</v>
      </c>
      <c r="D13406" s="4">
        <v>211035.33022176891</v>
      </c>
      <c r="E13406" t="str">
        <f t="shared" si="418"/>
        <v>Jul</v>
      </c>
      <c r="F13406" t="str">
        <f t="shared" si="419"/>
        <v>2020</v>
      </c>
    </row>
    <row r="13407" spans="1:6" x14ac:dyDescent="0.25">
      <c r="A13407" s="5" t="s">
        <v>389</v>
      </c>
      <c r="B13407" s="3" t="s">
        <v>231</v>
      </c>
      <c r="C13407" s="3" t="s">
        <v>119</v>
      </c>
      <c r="D13407" s="4">
        <v>206401.74334750132</v>
      </c>
      <c r="E13407" t="str">
        <f t="shared" si="418"/>
        <v>Aug</v>
      </c>
      <c r="F13407" t="str">
        <f t="shared" si="419"/>
        <v>2020</v>
      </c>
    </row>
    <row r="13408" spans="1:6" x14ac:dyDescent="0.25">
      <c r="A13408" s="5" t="s">
        <v>389</v>
      </c>
      <c r="B13408" s="3" t="s">
        <v>231</v>
      </c>
      <c r="C13408" s="3" t="s">
        <v>120</v>
      </c>
      <c r="D13408" s="4">
        <v>203378.24893033004</v>
      </c>
      <c r="E13408" t="str">
        <f t="shared" si="418"/>
        <v>Sep</v>
      </c>
      <c r="F13408" t="str">
        <f t="shared" si="419"/>
        <v>2020</v>
      </c>
    </row>
    <row r="13409" spans="1:6" x14ac:dyDescent="0.25">
      <c r="A13409" s="5" t="s">
        <v>389</v>
      </c>
      <c r="B13409" s="3" t="s">
        <v>231</v>
      </c>
      <c r="C13409" s="3" t="s">
        <v>121</v>
      </c>
      <c r="D13409" s="4">
        <v>200636.27415684034</v>
      </c>
      <c r="E13409" t="str">
        <f t="shared" si="418"/>
        <v>Oct</v>
      </c>
      <c r="F13409" t="str">
        <f t="shared" si="419"/>
        <v>2020</v>
      </c>
    </row>
    <row r="13410" spans="1:6" x14ac:dyDescent="0.25">
      <c r="A13410" s="5" t="s">
        <v>389</v>
      </c>
      <c r="B13410" s="3" t="s">
        <v>231</v>
      </c>
      <c r="C13410" s="3" t="s">
        <v>122</v>
      </c>
      <c r="D13410" s="4">
        <v>197965.73645352977</v>
      </c>
      <c r="E13410" t="str">
        <f t="shared" si="418"/>
        <v>Nov</v>
      </c>
      <c r="F13410" t="str">
        <f t="shared" si="419"/>
        <v>2020</v>
      </c>
    </row>
    <row r="13411" spans="1:6" x14ac:dyDescent="0.25">
      <c r="A13411" s="5" t="s">
        <v>389</v>
      </c>
      <c r="B13411" s="3" t="s">
        <v>231</v>
      </c>
      <c r="C13411" s="3" t="s">
        <v>123</v>
      </c>
      <c r="D13411" s="4">
        <v>198107.52915122543</v>
      </c>
      <c r="E13411" t="str">
        <f t="shared" si="418"/>
        <v>Dec</v>
      </c>
      <c r="F13411" t="str">
        <f t="shared" si="419"/>
        <v>2020</v>
      </c>
    </row>
    <row r="13412" spans="1:6" x14ac:dyDescent="0.25">
      <c r="A13412" s="5" t="s">
        <v>389</v>
      </c>
      <c r="B13412" s="3" t="s">
        <v>231</v>
      </c>
      <c r="C13412" s="3" t="s">
        <v>124</v>
      </c>
      <c r="D13412" s="4">
        <v>195343.96066388275</v>
      </c>
      <c r="E13412" t="str">
        <f t="shared" si="418"/>
        <v>Jan</v>
      </c>
      <c r="F13412" t="str">
        <f t="shared" si="419"/>
        <v>2021</v>
      </c>
    </row>
    <row r="13413" spans="1:6" x14ac:dyDescent="0.25">
      <c r="A13413" s="5" t="s">
        <v>389</v>
      </c>
      <c r="B13413" s="3" t="s">
        <v>231</v>
      </c>
      <c r="C13413" s="3" t="s">
        <v>125</v>
      </c>
      <c r="D13413" s="4">
        <v>194429.09031291059</v>
      </c>
      <c r="E13413" t="str">
        <f t="shared" si="418"/>
        <v>Feb</v>
      </c>
      <c r="F13413" t="str">
        <f t="shared" si="419"/>
        <v>2021</v>
      </c>
    </row>
    <row r="13414" spans="1:6" x14ac:dyDescent="0.25">
      <c r="A13414" s="5" t="s">
        <v>389</v>
      </c>
      <c r="B13414" s="3" t="s">
        <v>231</v>
      </c>
      <c r="C13414" s="3" t="s">
        <v>126</v>
      </c>
      <c r="D13414" s="4">
        <v>193594.47296017071</v>
      </c>
      <c r="E13414" t="str">
        <f t="shared" si="418"/>
        <v>Mar</v>
      </c>
      <c r="F13414" t="str">
        <f t="shared" si="419"/>
        <v>2021</v>
      </c>
    </row>
    <row r="13415" spans="1:6" x14ac:dyDescent="0.25">
      <c r="A13415" s="5" t="s">
        <v>389</v>
      </c>
      <c r="B13415" s="3" t="s">
        <v>231</v>
      </c>
      <c r="C13415" s="3" t="s">
        <v>127</v>
      </c>
      <c r="D13415" s="4">
        <v>187431.49395496584</v>
      </c>
      <c r="E13415" t="str">
        <f t="shared" si="418"/>
        <v>Apr</v>
      </c>
      <c r="F13415" t="str">
        <f t="shared" si="419"/>
        <v>2021</v>
      </c>
    </row>
    <row r="13416" spans="1:6" x14ac:dyDescent="0.25">
      <c r="A13416" s="5" t="s">
        <v>389</v>
      </c>
      <c r="B13416" s="3" t="s">
        <v>231</v>
      </c>
      <c r="C13416" s="3" t="s">
        <v>128</v>
      </c>
      <c r="D13416" s="4">
        <v>186049.69531142974</v>
      </c>
      <c r="E13416" t="str">
        <f t="shared" si="418"/>
        <v>May</v>
      </c>
      <c r="F13416" t="str">
        <f t="shared" si="419"/>
        <v>2021</v>
      </c>
    </row>
    <row r="13417" spans="1:6" x14ac:dyDescent="0.25">
      <c r="A13417" s="5" t="s">
        <v>389</v>
      </c>
      <c r="B13417" s="3" t="s">
        <v>231</v>
      </c>
      <c r="C13417" s="3" t="s">
        <v>129</v>
      </c>
      <c r="D13417" s="4">
        <v>133054.56652755785</v>
      </c>
      <c r="E13417" t="str">
        <f t="shared" si="418"/>
        <v>Jun</v>
      </c>
      <c r="F13417" t="str">
        <f t="shared" si="419"/>
        <v>2021</v>
      </c>
    </row>
    <row r="13418" spans="1:6" x14ac:dyDescent="0.25">
      <c r="A13418" s="5" t="s">
        <v>389</v>
      </c>
      <c r="B13418" s="3" t="s">
        <v>231</v>
      </c>
      <c r="C13418" s="3" t="s">
        <v>130</v>
      </c>
      <c r="D13418" s="4">
        <v>71024.117046583895</v>
      </c>
      <c r="E13418" t="str">
        <f t="shared" si="418"/>
        <v>Jul</v>
      </c>
      <c r="F13418" t="str">
        <f t="shared" si="419"/>
        <v>2021</v>
      </c>
    </row>
    <row r="13419" spans="1:6" x14ac:dyDescent="0.25">
      <c r="A13419" s="5" t="s">
        <v>389</v>
      </c>
      <c r="B13419" s="3" t="s">
        <v>231</v>
      </c>
      <c r="C13419" s="3" t="s">
        <v>131</v>
      </c>
      <c r="D13419" s="4">
        <v>68058.472542905511</v>
      </c>
      <c r="E13419" t="str">
        <f t="shared" si="418"/>
        <v>Aug</v>
      </c>
      <c r="F13419" t="str">
        <f t="shared" si="419"/>
        <v>2021</v>
      </c>
    </row>
    <row r="13420" spans="1:6" x14ac:dyDescent="0.25">
      <c r="A13420" s="5" t="s">
        <v>389</v>
      </c>
      <c r="B13420" s="3" t="s">
        <v>231</v>
      </c>
      <c r="C13420" s="3" t="s">
        <v>132</v>
      </c>
      <c r="D13420" s="4">
        <v>66816.544513267232</v>
      </c>
      <c r="E13420" t="str">
        <f t="shared" si="418"/>
        <v>Sep</v>
      </c>
      <c r="F13420" t="str">
        <f t="shared" si="419"/>
        <v>2021</v>
      </c>
    </row>
    <row r="13421" spans="1:6" x14ac:dyDescent="0.25">
      <c r="A13421" s="5" t="s">
        <v>389</v>
      </c>
      <c r="B13421" s="3" t="s">
        <v>231</v>
      </c>
      <c r="C13421" s="3" t="s">
        <v>133</v>
      </c>
      <c r="D13421" s="4">
        <v>66450.555333822354</v>
      </c>
      <c r="E13421" t="str">
        <f t="shared" si="418"/>
        <v>Oct</v>
      </c>
      <c r="F13421" t="str">
        <f t="shared" si="419"/>
        <v>2021</v>
      </c>
    </row>
    <row r="13422" spans="1:6" x14ac:dyDescent="0.25">
      <c r="A13422" s="5" t="s">
        <v>389</v>
      </c>
      <c r="B13422" s="3" t="s">
        <v>231</v>
      </c>
      <c r="C13422" s="3" t="s">
        <v>134</v>
      </c>
      <c r="D13422" s="4">
        <v>65626.268730945099</v>
      </c>
      <c r="E13422" t="str">
        <f t="shared" si="418"/>
        <v>Nov</v>
      </c>
      <c r="F13422" t="str">
        <f t="shared" si="419"/>
        <v>2021</v>
      </c>
    </row>
    <row r="13423" spans="1:6" x14ac:dyDescent="0.25">
      <c r="A13423" s="5" t="s">
        <v>389</v>
      </c>
      <c r="B13423" s="3" t="s">
        <v>231</v>
      </c>
      <c r="C13423" s="3" t="s">
        <v>135</v>
      </c>
      <c r="D13423" s="4">
        <v>66002.365144980751</v>
      </c>
      <c r="E13423" t="str">
        <f t="shared" si="418"/>
        <v>Dec</v>
      </c>
      <c r="F13423" t="str">
        <f t="shared" si="419"/>
        <v>2021</v>
      </c>
    </row>
    <row r="13424" spans="1:6" x14ac:dyDescent="0.25">
      <c r="A13424" s="5" t="s">
        <v>389</v>
      </c>
      <c r="B13424" s="3" t="s">
        <v>231</v>
      </c>
      <c r="C13424" s="3" t="s">
        <v>136</v>
      </c>
      <c r="D13424" s="4">
        <v>64564.267988757179</v>
      </c>
      <c r="E13424" t="str">
        <f t="shared" si="418"/>
        <v>Jan</v>
      </c>
      <c r="F13424" t="str">
        <f t="shared" si="419"/>
        <v>2022</v>
      </c>
    </row>
    <row r="13425" spans="1:6" x14ac:dyDescent="0.25">
      <c r="A13425" s="5" t="s">
        <v>389</v>
      </c>
      <c r="B13425" s="3" t="s">
        <v>231</v>
      </c>
      <c r="C13425" s="3" t="s">
        <v>137</v>
      </c>
      <c r="D13425" s="4">
        <v>64047.423580690542</v>
      </c>
      <c r="E13425" t="str">
        <f t="shared" si="418"/>
        <v>Feb</v>
      </c>
      <c r="F13425" t="str">
        <f t="shared" si="419"/>
        <v>2022</v>
      </c>
    </row>
    <row r="13426" spans="1:6" x14ac:dyDescent="0.25">
      <c r="A13426" s="5" t="s">
        <v>389</v>
      </c>
      <c r="B13426" s="3" t="s">
        <v>231</v>
      </c>
      <c r="C13426" s="3" t="s">
        <v>138</v>
      </c>
      <c r="D13426" s="4">
        <v>63543.71187489554</v>
      </c>
      <c r="E13426" t="str">
        <f t="shared" si="418"/>
        <v>Mar</v>
      </c>
      <c r="F13426" t="str">
        <f t="shared" si="419"/>
        <v>2022</v>
      </c>
    </row>
    <row r="13427" spans="1:6" x14ac:dyDescent="0.25">
      <c r="A13427" s="5" t="s">
        <v>389</v>
      </c>
      <c r="B13427" s="3" t="s">
        <v>231</v>
      </c>
      <c r="C13427" s="3" t="s">
        <v>139</v>
      </c>
      <c r="D13427" s="4">
        <v>63881.259342846926</v>
      </c>
      <c r="E13427" t="str">
        <f t="shared" si="418"/>
        <v>Apr</v>
      </c>
      <c r="F13427" t="str">
        <f t="shared" si="419"/>
        <v>2022</v>
      </c>
    </row>
    <row r="13428" spans="1:6" x14ac:dyDescent="0.25">
      <c r="A13428" s="5" t="s">
        <v>389</v>
      </c>
      <c r="B13428" s="3" t="s">
        <v>231</v>
      </c>
      <c r="C13428" s="3" t="s">
        <v>140</v>
      </c>
      <c r="D13428" s="4">
        <v>62591.601800978613</v>
      </c>
      <c r="E13428" t="str">
        <f t="shared" si="418"/>
        <v>May</v>
      </c>
      <c r="F13428" t="str">
        <f t="shared" si="419"/>
        <v>2022</v>
      </c>
    </row>
    <row r="13429" spans="1:6" x14ac:dyDescent="0.25">
      <c r="A13429" s="5" t="s">
        <v>389</v>
      </c>
      <c r="B13429" s="3" t="s">
        <v>231</v>
      </c>
      <c r="C13429" s="3" t="s">
        <v>141</v>
      </c>
      <c r="D13429" s="4">
        <v>62126.707359501386</v>
      </c>
      <c r="E13429" t="str">
        <f t="shared" si="418"/>
        <v>Jun</v>
      </c>
      <c r="F13429" t="str">
        <f t="shared" si="419"/>
        <v>2022</v>
      </c>
    </row>
    <row r="13430" spans="1:6" x14ac:dyDescent="0.25">
      <c r="A13430" s="5" t="s">
        <v>389</v>
      </c>
      <c r="B13430" s="3" t="s">
        <v>231</v>
      </c>
      <c r="C13430" s="3" t="s">
        <v>142</v>
      </c>
      <c r="D13430" s="4">
        <v>62453.923072845282</v>
      </c>
      <c r="E13430" t="str">
        <f t="shared" si="418"/>
        <v>Jul</v>
      </c>
      <c r="F13430" t="str">
        <f t="shared" si="419"/>
        <v>2022</v>
      </c>
    </row>
    <row r="13431" spans="1:6" x14ac:dyDescent="0.25">
      <c r="A13431" s="5" t="s">
        <v>389</v>
      </c>
      <c r="B13431" s="3" t="s">
        <v>231</v>
      </c>
      <c r="C13431" s="3" t="s">
        <v>143</v>
      </c>
      <c r="D13431" s="4">
        <v>61249.964976620176</v>
      </c>
      <c r="E13431" t="str">
        <f t="shared" si="418"/>
        <v>Aug</v>
      </c>
      <c r="F13431" t="str">
        <f t="shared" si="419"/>
        <v>2022</v>
      </c>
    </row>
    <row r="13432" spans="1:6" x14ac:dyDescent="0.25">
      <c r="A13432" s="5" t="s">
        <v>389</v>
      </c>
      <c r="B13432" s="3" t="s">
        <v>231</v>
      </c>
      <c r="C13432" s="3" t="s">
        <v>144</v>
      </c>
      <c r="D13432" s="4">
        <v>45235.033102574023</v>
      </c>
      <c r="E13432" t="str">
        <f t="shared" si="418"/>
        <v>Sep</v>
      </c>
      <c r="F13432" t="str">
        <f t="shared" si="419"/>
        <v>2022</v>
      </c>
    </row>
    <row r="13433" spans="1:6" x14ac:dyDescent="0.25">
      <c r="A13433" s="5" t="s">
        <v>389</v>
      </c>
      <c r="B13433" s="3" t="s">
        <v>231</v>
      </c>
      <c r="C13433" s="3" t="s">
        <v>145</v>
      </c>
      <c r="D13433" s="4">
        <v>44979.558121020302</v>
      </c>
      <c r="E13433" t="str">
        <f t="shared" si="418"/>
        <v>Oct</v>
      </c>
      <c r="F13433" t="str">
        <f t="shared" si="419"/>
        <v>2022</v>
      </c>
    </row>
    <row r="13434" spans="1:6" x14ac:dyDescent="0.25">
      <c r="A13434" s="5" t="s">
        <v>389</v>
      </c>
      <c r="B13434" s="3" t="s">
        <v>231</v>
      </c>
      <c r="C13434" s="3" t="s">
        <v>146</v>
      </c>
      <c r="D13434" s="4">
        <v>44732.565105626141</v>
      </c>
      <c r="E13434" t="str">
        <f t="shared" si="418"/>
        <v>Nov</v>
      </c>
      <c r="F13434" t="str">
        <f t="shared" si="419"/>
        <v>2022</v>
      </c>
    </row>
    <row r="13435" spans="1:6" x14ac:dyDescent="0.25">
      <c r="A13435" s="5" t="s">
        <v>389</v>
      </c>
      <c r="B13435" s="3" t="s">
        <v>231</v>
      </c>
      <c r="C13435" s="3" t="s">
        <v>147</v>
      </c>
      <c r="D13435" s="4">
        <v>44494.000930689253</v>
      </c>
      <c r="E13435" t="str">
        <f t="shared" ref="E13435:E13498" si="420">MID(C13435,1,3)</f>
        <v>Dec</v>
      </c>
      <c r="F13435" t="str">
        <f t="shared" ref="F13435:F13498" si="421">MID(C13435,5,4)</f>
        <v>2022</v>
      </c>
    </row>
    <row r="13436" spans="1:6" x14ac:dyDescent="0.25">
      <c r="A13436" s="5" t="s">
        <v>389</v>
      </c>
      <c r="B13436" s="3" t="s">
        <v>231</v>
      </c>
      <c r="C13436" s="3" t="s">
        <v>148</v>
      </c>
      <c r="D13436" s="4">
        <v>44263.805917434081</v>
      </c>
      <c r="E13436" t="str">
        <f t="shared" si="420"/>
        <v>Jan</v>
      </c>
      <c r="F13436" t="str">
        <f t="shared" si="421"/>
        <v>2023</v>
      </c>
    </row>
    <row r="13437" spans="1:6" x14ac:dyDescent="0.25">
      <c r="A13437" s="5" t="s">
        <v>389</v>
      </c>
      <c r="B13437" s="3" t="s">
        <v>231</v>
      </c>
      <c r="C13437" s="3" t="s">
        <v>149</v>
      </c>
      <c r="D13437" s="4">
        <v>44041.945707757382</v>
      </c>
      <c r="E13437" t="str">
        <f t="shared" si="420"/>
        <v>Feb</v>
      </c>
      <c r="F13437" t="str">
        <f t="shared" si="421"/>
        <v>2023</v>
      </c>
    </row>
    <row r="13438" spans="1:6" x14ac:dyDescent="0.25">
      <c r="A13438" s="5" t="s">
        <v>389</v>
      </c>
      <c r="B13438" s="3" t="s">
        <v>231</v>
      </c>
      <c r="C13438" s="3" t="s">
        <v>150</v>
      </c>
      <c r="D13438" s="4">
        <v>43828.358254168132</v>
      </c>
      <c r="E13438" t="str">
        <f t="shared" si="420"/>
        <v>Mar</v>
      </c>
      <c r="F13438" t="str">
        <f t="shared" si="421"/>
        <v>2023</v>
      </c>
    </row>
    <row r="13439" spans="1:6" x14ac:dyDescent="0.25">
      <c r="A13439" s="5" t="s">
        <v>389</v>
      </c>
      <c r="B13439" s="3" t="s">
        <v>231</v>
      </c>
      <c r="C13439" s="3" t="s">
        <v>151</v>
      </c>
      <c r="D13439" s="4">
        <v>43623.011075657938</v>
      </c>
      <c r="E13439" t="str">
        <f t="shared" si="420"/>
        <v>Apr</v>
      </c>
      <c r="F13439" t="str">
        <f t="shared" si="421"/>
        <v>2023</v>
      </c>
    </row>
    <row r="13440" spans="1:6" x14ac:dyDescent="0.25">
      <c r="A13440" s="5" t="s">
        <v>389</v>
      </c>
      <c r="B13440" s="3" t="s">
        <v>231</v>
      </c>
      <c r="C13440" s="3" t="s">
        <v>152</v>
      </c>
      <c r="D13440" s="4">
        <v>43425.86103088221</v>
      </c>
      <c r="E13440" t="str">
        <f t="shared" si="420"/>
        <v>May</v>
      </c>
      <c r="F13440" t="str">
        <f t="shared" si="421"/>
        <v>2023</v>
      </c>
    </row>
    <row r="13441" spans="1:6" x14ac:dyDescent="0.25">
      <c r="A13441" s="5" t="s">
        <v>389</v>
      </c>
      <c r="B13441" s="3" t="s">
        <v>231</v>
      </c>
      <c r="C13441" s="3" t="s">
        <v>153</v>
      </c>
      <c r="D13441" s="4">
        <v>43236.868762854159</v>
      </c>
      <c r="E13441" t="str">
        <f t="shared" si="420"/>
        <v>Jun</v>
      </c>
      <c r="F13441" t="str">
        <f t="shared" si="421"/>
        <v>2023</v>
      </c>
    </row>
    <row r="13442" spans="1:6" x14ac:dyDescent="0.25">
      <c r="A13442" s="5" t="s">
        <v>389</v>
      </c>
      <c r="B13442" s="3" t="s">
        <v>231</v>
      </c>
      <c r="C13442" s="3" t="s">
        <v>154</v>
      </c>
      <c r="D13442" s="4">
        <v>43055.994791681813</v>
      </c>
      <c r="E13442" t="str">
        <f t="shared" si="420"/>
        <v>Jul</v>
      </c>
      <c r="F13442" t="str">
        <f t="shared" si="421"/>
        <v>2023</v>
      </c>
    </row>
    <row r="13443" spans="1:6" x14ac:dyDescent="0.25">
      <c r="A13443" s="5" t="s">
        <v>389</v>
      </c>
      <c r="B13443" s="3" t="s">
        <v>231</v>
      </c>
      <c r="C13443" s="3" t="s">
        <v>155</v>
      </c>
      <c r="D13443" s="4">
        <v>42883.216482167067</v>
      </c>
      <c r="E13443" t="str">
        <f t="shared" si="420"/>
        <v>Aug</v>
      </c>
      <c r="F13443" t="str">
        <f t="shared" si="421"/>
        <v>2023</v>
      </c>
    </row>
    <row r="13444" spans="1:6" x14ac:dyDescent="0.25">
      <c r="A13444" s="5" t="s">
        <v>389</v>
      </c>
      <c r="B13444" s="3" t="s">
        <v>231</v>
      </c>
      <c r="C13444" s="3" t="s">
        <v>156</v>
      </c>
      <c r="D13444" s="4">
        <v>42718.490001344726</v>
      </c>
      <c r="E13444" t="str">
        <f t="shared" si="420"/>
        <v>Sep</v>
      </c>
      <c r="F13444" t="str">
        <f t="shared" si="421"/>
        <v>2023</v>
      </c>
    </row>
    <row r="13445" spans="1:6" x14ac:dyDescent="0.25">
      <c r="A13445" s="5" t="s">
        <v>389</v>
      </c>
      <c r="B13445" s="3" t="s">
        <v>231</v>
      </c>
      <c r="C13445" s="3" t="s">
        <v>157</v>
      </c>
      <c r="D13445" s="4">
        <v>42561.802705637347</v>
      </c>
      <c r="E13445" t="str">
        <f t="shared" si="420"/>
        <v>Oct</v>
      </c>
      <c r="F13445" t="str">
        <f t="shared" si="421"/>
        <v>2023</v>
      </c>
    </row>
    <row r="13446" spans="1:6" x14ac:dyDescent="0.25">
      <c r="A13446" s="5" t="s">
        <v>389</v>
      </c>
      <c r="B13446" s="3" t="s">
        <v>231</v>
      </c>
      <c r="C13446" s="3" t="s">
        <v>158</v>
      </c>
      <c r="D13446" s="4">
        <v>42413.120092247787</v>
      </c>
      <c r="E13446" t="str">
        <f t="shared" si="420"/>
        <v>Nov</v>
      </c>
      <c r="F13446" t="str">
        <f t="shared" si="421"/>
        <v>2023</v>
      </c>
    </row>
    <row r="13447" spans="1:6" x14ac:dyDescent="0.25">
      <c r="A13447" s="5" t="s">
        <v>389</v>
      </c>
      <c r="B13447" s="3" t="s">
        <v>231</v>
      </c>
      <c r="C13447" s="3" t="s">
        <v>159</v>
      </c>
      <c r="D13447" s="4">
        <v>42272.418734357321</v>
      </c>
      <c r="E13447" t="str">
        <f t="shared" si="420"/>
        <v>Dec</v>
      </c>
      <c r="F13447" t="str">
        <f t="shared" si="421"/>
        <v>2023</v>
      </c>
    </row>
    <row r="13448" spans="1:6" x14ac:dyDescent="0.25">
      <c r="A13448" s="5" t="s">
        <v>389</v>
      </c>
      <c r="B13448" s="3" t="s">
        <v>231</v>
      </c>
      <c r="C13448" s="3" t="s">
        <v>160</v>
      </c>
      <c r="D13448" s="4">
        <v>42139.683135315245</v>
      </c>
      <c r="E13448" t="str">
        <f t="shared" si="420"/>
        <v>Jan</v>
      </c>
      <c r="F13448" t="str">
        <f t="shared" si="421"/>
        <v>2024</v>
      </c>
    </row>
    <row r="13449" spans="1:6" x14ac:dyDescent="0.25">
      <c r="A13449" s="5" t="s">
        <v>389</v>
      </c>
      <c r="B13449" s="3" t="s">
        <v>231</v>
      </c>
      <c r="C13449" s="3" t="s">
        <v>161</v>
      </c>
      <c r="D13449" s="4">
        <v>42014.899237018341</v>
      </c>
      <c r="E13449" t="str">
        <f t="shared" si="420"/>
        <v>Feb</v>
      </c>
      <c r="F13449" t="str">
        <f t="shared" si="421"/>
        <v>2024</v>
      </c>
    </row>
    <row r="13450" spans="1:6" x14ac:dyDescent="0.25">
      <c r="A13450" s="5" t="s">
        <v>389</v>
      </c>
      <c r="B13450" s="3" t="s">
        <v>231</v>
      </c>
      <c r="C13450" s="3" t="s">
        <v>162</v>
      </c>
      <c r="D13450" s="4">
        <v>41898.039036669456</v>
      </c>
      <c r="E13450" t="str">
        <f t="shared" si="420"/>
        <v>Mar</v>
      </c>
      <c r="F13450" t="str">
        <f t="shared" si="421"/>
        <v>2024</v>
      </c>
    </row>
    <row r="13451" spans="1:6" x14ac:dyDescent="0.25">
      <c r="A13451" s="5" t="s">
        <v>389</v>
      </c>
      <c r="B13451" s="3" t="s">
        <v>231</v>
      </c>
      <c r="C13451" s="3" t="s">
        <v>163</v>
      </c>
      <c r="D13451" s="4">
        <v>41789.107282311794</v>
      </c>
      <c r="E13451" t="str">
        <f t="shared" si="420"/>
        <v>Apr</v>
      </c>
      <c r="F13451" t="str">
        <f t="shared" si="421"/>
        <v>2024</v>
      </c>
    </row>
    <row r="13452" spans="1:6" x14ac:dyDescent="0.25">
      <c r="A13452" s="5" t="s">
        <v>389</v>
      </c>
      <c r="B13452" s="3" t="s">
        <v>231</v>
      </c>
      <c r="C13452" s="3" t="s">
        <v>164</v>
      </c>
      <c r="D13452" s="4">
        <v>41688.08063260081</v>
      </c>
      <c r="E13452" t="str">
        <f t="shared" si="420"/>
        <v>May</v>
      </c>
      <c r="F13452" t="str">
        <f t="shared" si="421"/>
        <v>2024</v>
      </c>
    </row>
    <row r="13453" spans="1:6" x14ac:dyDescent="0.25">
      <c r="A13453" s="5" t="s">
        <v>389</v>
      </c>
      <c r="B13453" s="3" t="s">
        <v>231</v>
      </c>
      <c r="C13453" s="3" t="s">
        <v>165</v>
      </c>
      <c r="D13453" s="4">
        <v>41594.962466864221</v>
      </c>
      <c r="E13453" t="str">
        <f t="shared" si="420"/>
        <v>Jun</v>
      </c>
      <c r="F13453" t="str">
        <f t="shared" si="421"/>
        <v>2024</v>
      </c>
    </row>
    <row r="13454" spans="1:6" x14ac:dyDescent="0.25">
      <c r="A13454" s="5" t="s">
        <v>389</v>
      </c>
      <c r="B13454" s="3" t="s">
        <v>231</v>
      </c>
      <c r="C13454" s="3" t="s">
        <v>166</v>
      </c>
      <c r="D13454" s="4">
        <v>41509.744342641046</v>
      </c>
      <c r="E13454" t="str">
        <f t="shared" si="420"/>
        <v>Jul</v>
      </c>
      <c r="F13454" t="str">
        <f t="shared" si="421"/>
        <v>2024</v>
      </c>
    </row>
    <row r="13455" spans="1:6" x14ac:dyDescent="0.25">
      <c r="A13455" s="5" t="s">
        <v>389</v>
      </c>
      <c r="B13455" s="3" t="s">
        <v>231</v>
      </c>
      <c r="C13455" s="3" t="s">
        <v>167</v>
      </c>
      <c r="D13455" s="4">
        <v>41432.429031996071</v>
      </c>
      <c r="E13455" t="str">
        <f t="shared" si="420"/>
        <v>Aug</v>
      </c>
      <c r="F13455" t="str">
        <f t="shared" si="421"/>
        <v>2024</v>
      </c>
    </row>
    <row r="13456" spans="1:6" x14ac:dyDescent="0.25">
      <c r="A13456" s="5" t="s">
        <v>389</v>
      </c>
      <c r="B13456" s="3" t="s">
        <v>231</v>
      </c>
      <c r="C13456" s="3" t="s">
        <v>168</v>
      </c>
      <c r="D13456" s="4">
        <v>41363.009408110571</v>
      </c>
      <c r="E13456" t="str">
        <f t="shared" si="420"/>
        <v>Sep</v>
      </c>
      <c r="F13456" t="str">
        <f t="shared" si="421"/>
        <v>2024</v>
      </c>
    </row>
    <row r="13457" spans="1:6" x14ac:dyDescent="0.25">
      <c r="A13457" s="5" t="s">
        <v>389</v>
      </c>
      <c r="B13457" s="3" t="s">
        <v>231</v>
      </c>
      <c r="C13457" s="3" t="s">
        <v>169</v>
      </c>
      <c r="D13457" s="4">
        <v>41301.501619027767</v>
      </c>
      <c r="E13457" t="str">
        <f t="shared" si="420"/>
        <v>Oct</v>
      </c>
      <c r="F13457" t="str">
        <f t="shared" si="421"/>
        <v>2024</v>
      </c>
    </row>
    <row r="13458" spans="1:6" x14ac:dyDescent="0.25">
      <c r="A13458" s="5" t="s">
        <v>389</v>
      </c>
      <c r="B13458" s="3" t="s">
        <v>231</v>
      </c>
      <c r="C13458" s="3" t="s">
        <v>170</v>
      </c>
      <c r="D13458" s="4">
        <v>41247.900815023735</v>
      </c>
      <c r="E13458" t="str">
        <f t="shared" si="420"/>
        <v>Nov</v>
      </c>
      <c r="F13458" t="str">
        <f t="shared" si="421"/>
        <v>2024</v>
      </c>
    </row>
    <row r="13459" spans="1:6" x14ac:dyDescent="0.25">
      <c r="A13459" s="5" t="s">
        <v>389</v>
      </c>
      <c r="B13459" s="3" t="s">
        <v>231</v>
      </c>
      <c r="C13459" s="3" t="s">
        <v>171</v>
      </c>
      <c r="D13459" s="4">
        <v>41202.225221236527</v>
      </c>
      <c r="E13459" t="str">
        <f t="shared" si="420"/>
        <v>Dec</v>
      </c>
      <c r="F13459" t="str">
        <f t="shared" si="421"/>
        <v>2024</v>
      </c>
    </row>
    <row r="13460" spans="1:6" x14ac:dyDescent="0.25">
      <c r="A13460" s="5" t="s">
        <v>389</v>
      </c>
      <c r="B13460" s="3" t="s">
        <v>231</v>
      </c>
      <c r="C13460" s="3" t="s">
        <v>172</v>
      </c>
      <c r="D13460" s="4">
        <v>41164.483763920638</v>
      </c>
      <c r="E13460" t="str">
        <f t="shared" si="420"/>
        <v>Jan</v>
      </c>
      <c r="F13460" t="str">
        <f t="shared" si="421"/>
        <v>2025</v>
      </c>
    </row>
    <row r="13461" spans="1:6" x14ac:dyDescent="0.25">
      <c r="A13461" s="5" t="s">
        <v>389</v>
      </c>
      <c r="B13461" s="3" t="s">
        <v>231</v>
      </c>
      <c r="C13461" s="3" t="s">
        <v>173</v>
      </c>
      <c r="D13461" s="4">
        <v>41134.688630783152</v>
      </c>
      <c r="E13461" t="str">
        <f t="shared" si="420"/>
        <v>Feb</v>
      </c>
      <c r="F13461" t="str">
        <f t="shared" si="421"/>
        <v>2025</v>
      </c>
    </row>
    <row r="13462" spans="1:6" x14ac:dyDescent="0.25">
      <c r="A13462" s="5" t="s">
        <v>389</v>
      </c>
      <c r="B13462" s="3" t="s">
        <v>231</v>
      </c>
      <c r="C13462" s="3" t="s">
        <v>174</v>
      </c>
      <c r="D13462" s="4">
        <v>41194.339070652895</v>
      </c>
      <c r="E13462" t="str">
        <f t="shared" si="420"/>
        <v>Mar</v>
      </c>
      <c r="F13462" t="str">
        <f t="shared" si="421"/>
        <v>2025</v>
      </c>
    </row>
    <row r="13463" spans="1:6" x14ac:dyDescent="0.25">
      <c r="A13463" s="5" t="s">
        <v>389</v>
      </c>
      <c r="B13463" s="3" t="s">
        <v>231</v>
      </c>
      <c r="C13463" s="3" t="s">
        <v>175</v>
      </c>
      <c r="D13463" s="4">
        <v>41180.665561298381</v>
      </c>
      <c r="E13463" t="str">
        <f t="shared" si="420"/>
        <v>Apr</v>
      </c>
      <c r="F13463" t="str">
        <f t="shared" si="421"/>
        <v>2025</v>
      </c>
    </row>
    <row r="13464" spans="1:6" x14ac:dyDescent="0.25">
      <c r="A13464" s="5" t="s">
        <v>389</v>
      </c>
      <c r="B13464" s="3" t="s">
        <v>231</v>
      </c>
      <c r="C13464" s="3" t="s">
        <v>176</v>
      </c>
      <c r="D13464" s="4">
        <v>41175.009937010582</v>
      </c>
      <c r="E13464" t="str">
        <f t="shared" si="420"/>
        <v>May</v>
      </c>
      <c r="F13464" t="str">
        <f t="shared" si="421"/>
        <v>2025</v>
      </c>
    </row>
    <row r="13465" spans="1:6" x14ac:dyDescent="0.25">
      <c r="A13465" s="5" t="s">
        <v>389</v>
      </c>
      <c r="B13465" s="3" t="s">
        <v>231</v>
      </c>
      <c r="C13465" s="3" t="s">
        <v>177</v>
      </c>
      <c r="D13465" s="4">
        <v>41177.400900022396</v>
      </c>
      <c r="E13465" t="str">
        <f t="shared" si="420"/>
        <v>Jun</v>
      </c>
      <c r="F13465" t="str">
        <f t="shared" si="421"/>
        <v>2025</v>
      </c>
    </row>
    <row r="13466" spans="1:6" x14ac:dyDescent="0.25">
      <c r="A13466" s="5" t="s">
        <v>389</v>
      </c>
      <c r="B13466" s="3" t="s">
        <v>231</v>
      </c>
      <c r="C13466" s="3" t="s">
        <v>178</v>
      </c>
      <c r="D13466" s="4">
        <v>41187.872375471859</v>
      </c>
      <c r="E13466" t="str">
        <f t="shared" si="420"/>
        <v>Jul</v>
      </c>
      <c r="F13466" t="str">
        <f t="shared" si="421"/>
        <v>2025</v>
      </c>
    </row>
    <row r="13467" spans="1:6" x14ac:dyDescent="0.25">
      <c r="A13467" s="5" t="s">
        <v>389</v>
      </c>
      <c r="B13467" s="3" t="s">
        <v>231</v>
      </c>
      <c r="C13467" s="3" t="s">
        <v>179</v>
      </c>
      <c r="D13467" s="4">
        <v>41206.448689613462</v>
      </c>
      <c r="E13467" t="str">
        <f t="shared" si="420"/>
        <v>Aug</v>
      </c>
      <c r="F13467" t="str">
        <f t="shared" si="421"/>
        <v>2025</v>
      </c>
    </row>
    <row r="13468" spans="1:6" x14ac:dyDescent="0.25">
      <c r="A13468" s="5" t="s">
        <v>389</v>
      </c>
      <c r="B13468" s="3" t="s">
        <v>231</v>
      </c>
      <c r="C13468" s="3" t="s">
        <v>180</v>
      </c>
      <c r="D13468" s="4">
        <v>41233.170751943006</v>
      </c>
      <c r="E13468" t="str">
        <f t="shared" si="420"/>
        <v>Sep</v>
      </c>
      <c r="F13468" t="str">
        <f t="shared" si="421"/>
        <v>2025</v>
      </c>
    </row>
    <row r="13469" spans="1:6" x14ac:dyDescent="0.25">
      <c r="A13469" s="5" t="s">
        <v>389</v>
      </c>
      <c r="B13469" s="3" t="s">
        <v>231</v>
      </c>
      <c r="C13469" s="3" t="s">
        <v>181</v>
      </c>
      <c r="D13469" s="4">
        <v>41268.078126145949</v>
      </c>
      <c r="E13469" t="str">
        <f t="shared" si="420"/>
        <v>Oct</v>
      </c>
      <c r="F13469" t="str">
        <f t="shared" si="421"/>
        <v>2025</v>
      </c>
    </row>
    <row r="13470" spans="1:6" x14ac:dyDescent="0.25">
      <c r="A13470" s="5" t="s">
        <v>389</v>
      </c>
      <c r="B13470" s="3" t="s">
        <v>231</v>
      </c>
      <c r="C13470" s="3" t="s">
        <v>182</v>
      </c>
      <c r="D13470" s="4">
        <v>41311.212053002593</v>
      </c>
      <c r="E13470" t="str">
        <f t="shared" si="420"/>
        <v>Nov</v>
      </c>
      <c r="F13470" t="str">
        <f t="shared" si="421"/>
        <v>2025</v>
      </c>
    </row>
    <row r="13471" spans="1:6" x14ac:dyDescent="0.25">
      <c r="A13471" s="5" t="s">
        <v>389</v>
      </c>
      <c r="B13471" s="3" t="s">
        <v>231</v>
      </c>
      <c r="C13471" s="3" t="s">
        <v>183</v>
      </c>
      <c r="D13471" s="4">
        <v>41362.618880556154</v>
      </c>
      <c r="E13471" t="str">
        <f t="shared" si="420"/>
        <v>Dec</v>
      </c>
      <c r="F13471" t="str">
        <f t="shared" si="421"/>
        <v>2025</v>
      </c>
    </row>
    <row r="13472" spans="1:6" x14ac:dyDescent="0.25">
      <c r="A13472" s="5" t="s">
        <v>389</v>
      </c>
      <c r="B13472" s="3" t="s">
        <v>231</v>
      </c>
      <c r="C13472" s="3" t="s">
        <v>184</v>
      </c>
      <c r="D13472" s="4">
        <v>41422.344288134351</v>
      </c>
      <c r="E13472" t="str">
        <f t="shared" si="420"/>
        <v>Jan</v>
      </c>
      <c r="F13472" t="str">
        <f t="shared" si="421"/>
        <v>2026</v>
      </c>
    </row>
    <row r="13473" spans="1:6" x14ac:dyDescent="0.25">
      <c r="A13473" s="5" t="s">
        <v>389</v>
      </c>
      <c r="B13473" s="3" t="s">
        <v>231</v>
      </c>
      <c r="C13473" s="3" t="s">
        <v>185</v>
      </c>
      <c r="D13473" s="4">
        <v>41490.443308138143</v>
      </c>
      <c r="E13473" t="str">
        <f t="shared" si="420"/>
        <v>Feb</v>
      </c>
      <c r="F13473" t="str">
        <f t="shared" si="421"/>
        <v>2026</v>
      </c>
    </row>
    <row r="13474" spans="1:6" x14ac:dyDescent="0.25">
      <c r="A13474" s="5" t="s">
        <v>389</v>
      </c>
      <c r="B13474" s="3" t="s">
        <v>231</v>
      </c>
      <c r="C13474" s="3" t="s">
        <v>186</v>
      </c>
      <c r="D13474" s="4">
        <v>41566.970627158153</v>
      </c>
      <c r="E13474" t="str">
        <f t="shared" si="420"/>
        <v>Mar</v>
      </c>
      <c r="F13474" t="str">
        <f t="shared" si="421"/>
        <v>2026</v>
      </c>
    </row>
    <row r="13475" spans="1:6" x14ac:dyDescent="0.25">
      <c r="A13475" s="5" t="s">
        <v>389</v>
      </c>
      <c r="B13475" s="3" t="s">
        <v>231</v>
      </c>
      <c r="C13475" s="3" t="s">
        <v>187</v>
      </c>
      <c r="D13475" s="4">
        <v>41651.98008597469</v>
      </c>
      <c r="E13475" t="str">
        <f t="shared" si="420"/>
        <v>Apr</v>
      </c>
      <c r="F13475" t="str">
        <f t="shared" si="421"/>
        <v>2026</v>
      </c>
    </row>
    <row r="13476" spans="1:6" x14ac:dyDescent="0.25">
      <c r="A13476" s="5" t="s">
        <v>389</v>
      </c>
      <c r="B13476" s="3" t="s">
        <v>231</v>
      </c>
      <c r="C13476" s="3" t="s">
        <v>189</v>
      </c>
      <c r="D13476" s="4">
        <v>41745.541447156771</v>
      </c>
      <c r="E13476" t="str">
        <f t="shared" si="420"/>
        <v>May</v>
      </c>
      <c r="F13476" t="str">
        <f t="shared" si="421"/>
        <v>2026</v>
      </c>
    </row>
    <row r="13477" spans="1:6" x14ac:dyDescent="0.25">
      <c r="A13477" s="5" t="s">
        <v>389</v>
      </c>
      <c r="B13477" s="3" t="s">
        <v>231</v>
      </c>
      <c r="C13477" s="3" t="s">
        <v>191</v>
      </c>
      <c r="D13477" s="4">
        <v>41847.715174389872</v>
      </c>
      <c r="E13477" t="str">
        <f t="shared" si="420"/>
        <v>Jun</v>
      </c>
      <c r="F13477" t="str">
        <f t="shared" si="421"/>
        <v>2026</v>
      </c>
    </row>
    <row r="13478" spans="1:6" x14ac:dyDescent="0.25">
      <c r="A13478" s="5" t="s">
        <v>389</v>
      </c>
      <c r="B13478" s="3" t="s">
        <v>231</v>
      </c>
      <c r="C13478" s="3" t="s">
        <v>192</v>
      </c>
      <c r="D13478" s="4">
        <v>3996.6601483421341</v>
      </c>
      <c r="E13478" t="str">
        <f t="shared" si="420"/>
        <v>Jul</v>
      </c>
      <c r="F13478" t="str">
        <f t="shared" si="421"/>
        <v>2026</v>
      </c>
    </row>
    <row r="13479" spans="1:6" x14ac:dyDescent="0.25">
      <c r="A13479" s="5" t="s">
        <v>389</v>
      </c>
      <c r="B13479" s="3" t="s">
        <v>231</v>
      </c>
      <c r="C13479" s="3" t="s">
        <v>193</v>
      </c>
      <c r="D13479" s="4">
        <v>4016.2194292015192</v>
      </c>
      <c r="E13479" t="str">
        <f t="shared" si="420"/>
        <v>Aug</v>
      </c>
      <c r="F13479" t="str">
        <f t="shared" si="421"/>
        <v>2026</v>
      </c>
    </row>
    <row r="13480" spans="1:6" x14ac:dyDescent="0.25">
      <c r="A13480" s="5" t="s">
        <v>389</v>
      </c>
      <c r="B13480" s="3" t="s">
        <v>231</v>
      </c>
      <c r="C13480" s="3" t="s">
        <v>194</v>
      </c>
      <c r="D13480" s="4">
        <v>4036.1939302051114</v>
      </c>
      <c r="E13480" t="str">
        <f t="shared" si="420"/>
        <v>Sep</v>
      </c>
      <c r="F13480" t="str">
        <f t="shared" si="421"/>
        <v>2026</v>
      </c>
    </row>
    <row r="13481" spans="1:6" x14ac:dyDescent="0.25">
      <c r="A13481" s="5" t="s">
        <v>389</v>
      </c>
      <c r="B13481" s="3" t="s">
        <v>231</v>
      </c>
      <c r="C13481" s="3" t="s">
        <v>195</v>
      </c>
      <c r="D13481" s="4">
        <v>4056.592265878724</v>
      </c>
      <c r="E13481" t="str">
        <f t="shared" si="420"/>
        <v>Oct</v>
      </c>
      <c r="F13481" t="str">
        <f t="shared" si="421"/>
        <v>2026</v>
      </c>
    </row>
    <row r="13482" spans="1:6" x14ac:dyDescent="0.25">
      <c r="A13482" s="5" t="s">
        <v>389</v>
      </c>
      <c r="B13482" s="3" t="s">
        <v>231</v>
      </c>
      <c r="C13482" s="3" t="s">
        <v>196</v>
      </c>
      <c r="D13482" s="4">
        <v>329.0507654006185</v>
      </c>
      <c r="E13482" t="str">
        <f t="shared" si="420"/>
        <v>Nov</v>
      </c>
      <c r="F13482" t="str">
        <f t="shared" si="421"/>
        <v>2026</v>
      </c>
    </row>
    <row r="13483" spans="1:6" x14ac:dyDescent="0.25">
      <c r="A13483" s="5" t="s">
        <v>389</v>
      </c>
      <c r="B13483" s="3" t="s">
        <v>231</v>
      </c>
      <c r="C13483" s="3" t="s">
        <v>197</v>
      </c>
      <c r="D13483" s="4">
        <v>327.7387731192336</v>
      </c>
      <c r="E13483" t="str">
        <f t="shared" si="420"/>
        <v>Dec</v>
      </c>
      <c r="F13483" t="str">
        <f t="shared" si="421"/>
        <v>2026</v>
      </c>
    </row>
    <row r="13484" spans="1:6" x14ac:dyDescent="0.25">
      <c r="A13484" s="5" t="s">
        <v>389</v>
      </c>
      <c r="B13484" s="3" t="s">
        <v>231</v>
      </c>
      <c r="C13484" s="3" t="s">
        <v>198</v>
      </c>
      <c r="D13484" s="4">
        <v>326.5585830827942</v>
      </c>
      <c r="E13484" t="str">
        <f t="shared" si="420"/>
        <v>Jan</v>
      </c>
      <c r="F13484" t="str">
        <f t="shared" si="421"/>
        <v>2027</v>
      </c>
    </row>
    <row r="13485" spans="1:6" x14ac:dyDescent="0.25">
      <c r="A13485" s="5" t="s">
        <v>389</v>
      </c>
      <c r="B13485" s="3" t="s">
        <v>231</v>
      </c>
      <c r="C13485" s="3" t="s">
        <v>199</v>
      </c>
      <c r="D13485" s="4">
        <v>325.5084723861375</v>
      </c>
      <c r="E13485" t="str">
        <f t="shared" si="420"/>
        <v>Feb</v>
      </c>
      <c r="F13485" t="str">
        <f t="shared" si="421"/>
        <v>2027</v>
      </c>
    </row>
    <row r="13486" spans="1:6" x14ac:dyDescent="0.25">
      <c r="A13486" s="5" t="s">
        <v>389</v>
      </c>
      <c r="B13486" s="3" t="s">
        <v>231</v>
      </c>
      <c r="C13486" s="3" t="s">
        <v>200</v>
      </c>
      <c r="D13486" s="4">
        <v>324.58930248184487</v>
      </c>
      <c r="E13486" t="str">
        <f t="shared" si="420"/>
        <v>Mar</v>
      </c>
      <c r="F13486" t="str">
        <f t="shared" si="421"/>
        <v>2027</v>
      </c>
    </row>
    <row r="13487" spans="1:6" x14ac:dyDescent="0.25">
      <c r="A13487" s="5" t="s">
        <v>389</v>
      </c>
      <c r="B13487" s="3" t="s">
        <v>231</v>
      </c>
      <c r="C13487" s="3" t="s">
        <v>201</v>
      </c>
      <c r="D13487" s="4">
        <v>323.7984890121723</v>
      </c>
      <c r="E13487" t="str">
        <f t="shared" si="420"/>
        <v>Apr</v>
      </c>
      <c r="F13487" t="str">
        <f t="shared" si="421"/>
        <v>2027</v>
      </c>
    </row>
    <row r="13488" spans="1:6" x14ac:dyDescent="0.25">
      <c r="A13488" s="5" t="s">
        <v>389</v>
      </c>
      <c r="B13488" s="3" t="s">
        <v>231</v>
      </c>
      <c r="C13488" s="3" t="s">
        <v>202</v>
      </c>
      <c r="D13488" s="4">
        <v>323.13947778744517</v>
      </c>
      <c r="E13488" t="str">
        <f t="shared" si="420"/>
        <v>May</v>
      </c>
      <c r="F13488" t="str">
        <f t="shared" si="421"/>
        <v>2027</v>
      </c>
    </row>
    <row r="13489" spans="1:6" x14ac:dyDescent="0.25">
      <c r="A13489" s="5" t="s">
        <v>389</v>
      </c>
      <c r="B13489" s="3" t="s">
        <v>231</v>
      </c>
      <c r="C13489" s="3" t="s">
        <v>203</v>
      </c>
      <c r="D13489" s="4">
        <v>322.60882299733805</v>
      </c>
      <c r="E13489" t="str">
        <f t="shared" si="420"/>
        <v>Jun</v>
      </c>
      <c r="F13489" t="str">
        <f t="shared" si="421"/>
        <v>2027</v>
      </c>
    </row>
    <row r="13490" spans="1:6" x14ac:dyDescent="0.25">
      <c r="A13490" s="5" t="s">
        <v>389</v>
      </c>
      <c r="B13490" s="3" t="s">
        <v>231</v>
      </c>
      <c r="C13490" s="3" t="s">
        <v>204</v>
      </c>
      <c r="D13490" s="4">
        <v>322.20738609443242</v>
      </c>
      <c r="E13490" t="str">
        <f t="shared" si="420"/>
        <v>Jul</v>
      </c>
      <c r="F13490" t="str">
        <f t="shared" si="421"/>
        <v>2027</v>
      </c>
    </row>
    <row r="13491" spans="1:6" x14ac:dyDescent="0.25">
      <c r="A13491" s="5" t="s">
        <v>389</v>
      </c>
      <c r="B13491" s="3" t="s">
        <v>231</v>
      </c>
      <c r="C13491" s="3" t="s">
        <v>205</v>
      </c>
      <c r="D13491" s="4">
        <v>321.93344417356548</v>
      </c>
      <c r="E13491" t="str">
        <f t="shared" si="420"/>
        <v>Aug</v>
      </c>
      <c r="F13491" t="str">
        <f t="shared" si="421"/>
        <v>2027</v>
      </c>
    </row>
    <row r="13492" spans="1:6" x14ac:dyDescent="0.25">
      <c r="A13492" s="5" t="s">
        <v>389</v>
      </c>
      <c r="B13492" s="3" t="s">
        <v>232</v>
      </c>
      <c r="C13492" s="3" t="s">
        <v>11</v>
      </c>
      <c r="D13492" s="4">
        <v>2505959.6310226438</v>
      </c>
      <c r="E13492" t="str">
        <f t="shared" si="420"/>
        <v>Aug</v>
      </c>
      <c r="F13492" t="str">
        <f t="shared" si="421"/>
        <v>2011</v>
      </c>
    </row>
    <row r="13493" spans="1:6" x14ac:dyDescent="0.25">
      <c r="A13493" s="5" t="s">
        <v>389</v>
      </c>
      <c r="B13493" s="3" t="s">
        <v>232</v>
      </c>
      <c r="C13493" s="3" t="s">
        <v>12</v>
      </c>
      <c r="D13493" s="4">
        <v>7196282.8626103057</v>
      </c>
      <c r="E13493" t="str">
        <f t="shared" si="420"/>
        <v>Sep</v>
      </c>
      <c r="F13493" t="str">
        <f t="shared" si="421"/>
        <v>2011</v>
      </c>
    </row>
    <row r="13494" spans="1:6" x14ac:dyDescent="0.25">
      <c r="A13494" s="5" t="s">
        <v>389</v>
      </c>
      <c r="B13494" s="3" t="s">
        <v>232</v>
      </c>
      <c r="C13494" s="3" t="s">
        <v>13</v>
      </c>
      <c r="D13494" s="4">
        <v>3822179.9056112347</v>
      </c>
      <c r="E13494" t="str">
        <f t="shared" si="420"/>
        <v>Oct</v>
      </c>
      <c r="F13494" t="str">
        <f t="shared" si="421"/>
        <v>2011</v>
      </c>
    </row>
    <row r="13495" spans="1:6" x14ac:dyDescent="0.25">
      <c r="A13495" s="5" t="s">
        <v>389</v>
      </c>
      <c r="B13495" s="3" t="s">
        <v>232</v>
      </c>
      <c r="C13495" s="3" t="s">
        <v>14</v>
      </c>
      <c r="D13495" s="4">
        <v>2722193.1823000773</v>
      </c>
      <c r="E13495" t="str">
        <f t="shared" si="420"/>
        <v>Nov</v>
      </c>
      <c r="F13495" t="str">
        <f t="shared" si="421"/>
        <v>2011</v>
      </c>
    </row>
    <row r="13496" spans="1:6" x14ac:dyDescent="0.25">
      <c r="A13496" s="5" t="s">
        <v>389</v>
      </c>
      <c r="B13496" s="3" t="s">
        <v>232</v>
      </c>
      <c r="C13496" s="3" t="s">
        <v>15</v>
      </c>
      <c r="D13496" s="4">
        <v>2521472.8131455868</v>
      </c>
      <c r="E13496" t="str">
        <f t="shared" si="420"/>
        <v>Dec</v>
      </c>
      <c r="F13496" t="str">
        <f t="shared" si="421"/>
        <v>2011</v>
      </c>
    </row>
    <row r="13497" spans="1:6" x14ac:dyDescent="0.25">
      <c r="A13497" s="5" t="s">
        <v>389</v>
      </c>
      <c r="B13497" s="3" t="s">
        <v>232</v>
      </c>
      <c r="C13497" s="3" t="s">
        <v>16</v>
      </c>
      <c r="D13497" s="4">
        <v>1858398.3697288774</v>
      </c>
      <c r="E13497" t="str">
        <f t="shared" si="420"/>
        <v>Jan</v>
      </c>
      <c r="F13497" t="str">
        <f t="shared" si="421"/>
        <v>2012</v>
      </c>
    </row>
    <row r="13498" spans="1:6" x14ac:dyDescent="0.25">
      <c r="A13498" s="5" t="s">
        <v>389</v>
      </c>
      <c r="B13498" s="3" t="s">
        <v>232</v>
      </c>
      <c r="C13498" s="3" t="s">
        <v>17</v>
      </c>
      <c r="D13498" s="4">
        <v>2061466.7808730516</v>
      </c>
      <c r="E13498" t="str">
        <f t="shared" si="420"/>
        <v>Feb</v>
      </c>
      <c r="F13498" t="str">
        <f t="shared" si="421"/>
        <v>2012</v>
      </c>
    </row>
    <row r="13499" spans="1:6" x14ac:dyDescent="0.25">
      <c r="A13499" s="5" t="s">
        <v>389</v>
      </c>
      <c r="B13499" s="3" t="s">
        <v>232</v>
      </c>
      <c r="C13499" s="3" t="s">
        <v>18</v>
      </c>
      <c r="D13499" s="4">
        <v>1871388.2079868435</v>
      </c>
      <c r="E13499" t="str">
        <f t="shared" ref="E13499:E13562" si="422">MID(C13499,1,3)</f>
        <v>Mar</v>
      </c>
      <c r="F13499" t="str">
        <f t="shared" ref="F13499:F13562" si="423">MID(C13499,5,4)</f>
        <v>2012</v>
      </c>
    </row>
    <row r="13500" spans="1:6" x14ac:dyDescent="0.25">
      <c r="A13500" s="5" t="s">
        <v>389</v>
      </c>
      <c r="B13500" s="3" t="s">
        <v>232</v>
      </c>
      <c r="C13500" s="3" t="s">
        <v>19</v>
      </c>
      <c r="D13500" s="4">
        <v>1712507.9062726116</v>
      </c>
      <c r="E13500" t="str">
        <f t="shared" si="422"/>
        <v>Apr</v>
      </c>
      <c r="F13500" t="str">
        <f t="shared" si="423"/>
        <v>2012</v>
      </c>
    </row>
    <row r="13501" spans="1:6" x14ac:dyDescent="0.25">
      <c r="A13501" s="5" t="s">
        <v>389</v>
      </c>
      <c r="B13501" s="3" t="s">
        <v>232</v>
      </c>
      <c r="C13501" s="3" t="s">
        <v>20</v>
      </c>
      <c r="D13501" s="4">
        <v>1586112.6231564425</v>
      </c>
      <c r="E13501" t="str">
        <f t="shared" si="422"/>
        <v>May</v>
      </c>
      <c r="F13501" t="str">
        <f t="shared" si="423"/>
        <v>2012</v>
      </c>
    </row>
    <row r="13502" spans="1:6" x14ac:dyDescent="0.25">
      <c r="A13502" s="5" t="s">
        <v>389</v>
      </c>
      <c r="B13502" s="3" t="s">
        <v>232</v>
      </c>
      <c r="C13502" s="3" t="s">
        <v>21</v>
      </c>
      <c r="D13502" s="4">
        <v>1336831.2507758318</v>
      </c>
      <c r="E13502" t="str">
        <f t="shared" si="422"/>
        <v>Jun</v>
      </c>
      <c r="F13502" t="str">
        <f t="shared" si="423"/>
        <v>2012</v>
      </c>
    </row>
    <row r="13503" spans="1:6" x14ac:dyDescent="0.25">
      <c r="A13503" s="5" t="s">
        <v>389</v>
      </c>
      <c r="B13503" s="3" t="s">
        <v>232</v>
      </c>
      <c r="C13503" s="3" t="s">
        <v>22</v>
      </c>
      <c r="D13503" s="4">
        <v>1165239.268286272</v>
      </c>
      <c r="E13503" t="str">
        <f t="shared" si="422"/>
        <v>Jul</v>
      </c>
      <c r="F13503" t="str">
        <f t="shared" si="423"/>
        <v>2012</v>
      </c>
    </row>
    <row r="13504" spans="1:6" x14ac:dyDescent="0.25">
      <c r="A13504" s="5" t="s">
        <v>389</v>
      </c>
      <c r="B13504" s="3" t="s">
        <v>232</v>
      </c>
      <c r="C13504" s="3" t="s">
        <v>23</v>
      </c>
      <c r="D13504" s="4">
        <v>1093419.8443758329</v>
      </c>
      <c r="E13504" t="str">
        <f t="shared" si="422"/>
        <v>Aug</v>
      </c>
      <c r="F13504" t="str">
        <f t="shared" si="423"/>
        <v>2012</v>
      </c>
    </row>
    <row r="13505" spans="1:6" x14ac:dyDescent="0.25">
      <c r="A13505" s="5" t="s">
        <v>389</v>
      </c>
      <c r="B13505" s="3" t="s">
        <v>232</v>
      </c>
      <c r="C13505" s="3" t="s">
        <v>24</v>
      </c>
      <c r="D13505" s="4">
        <v>1967879.3040185054</v>
      </c>
      <c r="E13505" t="str">
        <f t="shared" si="422"/>
        <v>Sep</v>
      </c>
      <c r="F13505" t="str">
        <f t="shared" si="423"/>
        <v>2012</v>
      </c>
    </row>
    <row r="13506" spans="1:6" x14ac:dyDescent="0.25">
      <c r="A13506" s="5" t="s">
        <v>389</v>
      </c>
      <c r="B13506" s="3" t="s">
        <v>232</v>
      </c>
      <c r="C13506" s="3" t="s">
        <v>25</v>
      </c>
      <c r="D13506" s="4">
        <v>1126161.5946585322</v>
      </c>
      <c r="E13506" t="str">
        <f t="shared" si="422"/>
        <v>Oct</v>
      </c>
      <c r="F13506" t="str">
        <f t="shared" si="423"/>
        <v>2012</v>
      </c>
    </row>
    <row r="13507" spans="1:6" x14ac:dyDescent="0.25">
      <c r="A13507" s="5" t="s">
        <v>389</v>
      </c>
      <c r="B13507" s="3" t="s">
        <v>232</v>
      </c>
      <c r="C13507" s="3" t="s">
        <v>26</v>
      </c>
      <c r="D13507" s="4">
        <v>1448617.461567611</v>
      </c>
      <c r="E13507" t="str">
        <f t="shared" si="422"/>
        <v>Nov</v>
      </c>
      <c r="F13507" t="str">
        <f t="shared" si="423"/>
        <v>2012</v>
      </c>
    </row>
    <row r="13508" spans="1:6" x14ac:dyDescent="0.25">
      <c r="A13508" s="5" t="s">
        <v>389</v>
      </c>
      <c r="B13508" s="3" t="s">
        <v>232</v>
      </c>
      <c r="C13508" s="3" t="s">
        <v>27</v>
      </c>
      <c r="D13508" s="4">
        <v>1564186.5095455917</v>
      </c>
      <c r="E13508" t="str">
        <f t="shared" si="422"/>
        <v>Dec</v>
      </c>
      <c r="F13508" t="str">
        <f t="shared" si="423"/>
        <v>2012</v>
      </c>
    </row>
    <row r="13509" spans="1:6" x14ac:dyDescent="0.25">
      <c r="A13509" s="5" t="s">
        <v>389</v>
      </c>
      <c r="B13509" s="3" t="s">
        <v>232</v>
      </c>
      <c r="C13509" s="3" t="s">
        <v>28</v>
      </c>
      <c r="D13509" s="4">
        <v>1495996.7693152227</v>
      </c>
      <c r="E13509" t="str">
        <f t="shared" si="422"/>
        <v>Jan</v>
      </c>
      <c r="F13509" t="str">
        <f t="shared" si="423"/>
        <v>2013</v>
      </c>
    </row>
    <row r="13510" spans="1:6" x14ac:dyDescent="0.25">
      <c r="A13510" s="5" t="s">
        <v>389</v>
      </c>
      <c r="B13510" s="3" t="s">
        <v>232</v>
      </c>
      <c r="C13510" s="3" t="s">
        <v>29</v>
      </c>
      <c r="D13510" s="4">
        <v>1441743.918741416</v>
      </c>
      <c r="E13510" t="str">
        <f t="shared" si="422"/>
        <v>Feb</v>
      </c>
      <c r="F13510" t="str">
        <f t="shared" si="423"/>
        <v>2013</v>
      </c>
    </row>
    <row r="13511" spans="1:6" x14ac:dyDescent="0.25">
      <c r="A13511" s="5" t="s">
        <v>389</v>
      </c>
      <c r="B13511" s="3" t="s">
        <v>232</v>
      </c>
      <c r="C13511" s="3" t="s">
        <v>30</v>
      </c>
      <c r="D13511" s="4">
        <v>1411153.0160054641</v>
      </c>
      <c r="E13511" t="str">
        <f t="shared" si="422"/>
        <v>Mar</v>
      </c>
      <c r="F13511" t="str">
        <f t="shared" si="423"/>
        <v>2013</v>
      </c>
    </row>
    <row r="13512" spans="1:6" x14ac:dyDescent="0.25">
      <c r="A13512" s="5" t="s">
        <v>389</v>
      </c>
      <c r="B13512" s="3" t="s">
        <v>232</v>
      </c>
      <c r="C13512" s="3" t="s">
        <v>31</v>
      </c>
      <c r="D13512" s="4">
        <v>1298339.674390926</v>
      </c>
      <c r="E13512" t="str">
        <f t="shared" si="422"/>
        <v>Apr</v>
      </c>
      <c r="F13512" t="str">
        <f t="shared" si="423"/>
        <v>2013</v>
      </c>
    </row>
    <row r="13513" spans="1:6" x14ac:dyDescent="0.25">
      <c r="A13513" s="5" t="s">
        <v>389</v>
      </c>
      <c r="B13513" s="3" t="s">
        <v>232</v>
      </c>
      <c r="C13513" s="3" t="s">
        <v>32</v>
      </c>
      <c r="D13513" s="4">
        <v>1246440.3072346516</v>
      </c>
      <c r="E13513" t="str">
        <f t="shared" si="422"/>
        <v>May</v>
      </c>
      <c r="F13513" t="str">
        <f t="shared" si="423"/>
        <v>2013</v>
      </c>
    </row>
    <row r="13514" spans="1:6" x14ac:dyDescent="0.25">
      <c r="A13514" s="5" t="s">
        <v>389</v>
      </c>
      <c r="B13514" s="3" t="s">
        <v>232</v>
      </c>
      <c r="C13514" s="3" t="s">
        <v>33</v>
      </c>
      <c r="D13514" s="4">
        <v>1179888.7991219808</v>
      </c>
      <c r="E13514" t="str">
        <f t="shared" si="422"/>
        <v>Jun</v>
      </c>
      <c r="F13514" t="str">
        <f t="shared" si="423"/>
        <v>2013</v>
      </c>
    </row>
    <row r="13515" spans="1:6" x14ac:dyDescent="0.25">
      <c r="A13515" s="5" t="s">
        <v>389</v>
      </c>
      <c r="B13515" s="3" t="s">
        <v>232</v>
      </c>
      <c r="C13515" s="3" t="s">
        <v>34</v>
      </c>
      <c r="D13515" s="4">
        <v>1119070.9440491844</v>
      </c>
      <c r="E13515" t="str">
        <f t="shared" si="422"/>
        <v>Jul</v>
      </c>
      <c r="F13515" t="str">
        <f t="shared" si="423"/>
        <v>2013</v>
      </c>
    </row>
    <row r="13516" spans="1:6" x14ac:dyDescent="0.25">
      <c r="A13516" s="5" t="s">
        <v>389</v>
      </c>
      <c r="B13516" s="3" t="s">
        <v>232</v>
      </c>
      <c r="C13516" s="3" t="s">
        <v>35</v>
      </c>
      <c r="D13516" s="4">
        <v>1044278.1146599794</v>
      </c>
      <c r="E13516" t="str">
        <f t="shared" si="422"/>
        <v>Aug</v>
      </c>
      <c r="F13516" t="str">
        <f t="shared" si="423"/>
        <v>2013</v>
      </c>
    </row>
    <row r="13517" spans="1:6" x14ac:dyDescent="0.25">
      <c r="A13517" s="5" t="s">
        <v>389</v>
      </c>
      <c r="B13517" s="3" t="s">
        <v>232</v>
      </c>
      <c r="C13517" s="3" t="s">
        <v>36</v>
      </c>
      <c r="D13517" s="4">
        <v>990586.13895499334</v>
      </c>
      <c r="E13517" t="str">
        <f t="shared" si="422"/>
        <v>Sep</v>
      </c>
      <c r="F13517" t="str">
        <f t="shared" si="423"/>
        <v>2013</v>
      </c>
    </row>
    <row r="13518" spans="1:6" x14ac:dyDescent="0.25">
      <c r="A13518" s="5" t="s">
        <v>389</v>
      </c>
      <c r="B13518" s="3" t="s">
        <v>232</v>
      </c>
      <c r="C13518" s="3" t="s">
        <v>37</v>
      </c>
      <c r="D13518" s="4">
        <v>966064.09955155198</v>
      </c>
      <c r="E13518" t="str">
        <f t="shared" si="422"/>
        <v>Oct</v>
      </c>
      <c r="F13518" t="str">
        <f t="shared" si="423"/>
        <v>2013</v>
      </c>
    </row>
    <row r="13519" spans="1:6" x14ac:dyDescent="0.25">
      <c r="A13519" s="5" t="s">
        <v>389</v>
      </c>
      <c r="B13519" s="3" t="s">
        <v>232</v>
      </c>
      <c r="C13519" s="3" t="s">
        <v>38</v>
      </c>
      <c r="D13519" s="4">
        <v>943578.46794202772</v>
      </c>
      <c r="E13519" t="str">
        <f t="shared" si="422"/>
        <v>Nov</v>
      </c>
      <c r="F13519" t="str">
        <f t="shared" si="423"/>
        <v>2013</v>
      </c>
    </row>
    <row r="13520" spans="1:6" x14ac:dyDescent="0.25">
      <c r="A13520" s="5" t="s">
        <v>389</v>
      </c>
      <c r="B13520" s="3" t="s">
        <v>232</v>
      </c>
      <c r="C13520" s="3" t="s">
        <v>39</v>
      </c>
      <c r="D13520" s="4">
        <v>920203.92743388261</v>
      </c>
      <c r="E13520" t="str">
        <f t="shared" si="422"/>
        <v>Dec</v>
      </c>
      <c r="F13520" t="str">
        <f t="shared" si="423"/>
        <v>2013</v>
      </c>
    </row>
    <row r="13521" spans="1:6" x14ac:dyDescent="0.25">
      <c r="A13521" s="5" t="s">
        <v>389</v>
      </c>
      <c r="B13521" s="3" t="s">
        <v>232</v>
      </c>
      <c r="C13521" s="3" t="s">
        <v>40</v>
      </c>
      <c r="D13521" s="4">
        <v>888060.29012812802</v>
      </c>
      <c r="E13521" t="str">
        <f t="shared" si="422"/>
        <v>Jan</v>
      </c>
      <c r="F13521" t="str">
        <f t="shared" si="423"/>
        <v>2014</v>
      </c>
    </row>
    <row r="13522" spans="1:6" x14ac:dyDescent="0.25">
      <c r="A13522" s="5" t="s">
        <v>389</v>
      </c>
      <c r="B13522" s="3" t="s">
        <v>232</v>
      </c>
      <c r="C13522" s="3" t="s">
        <v>41</v>
      </c>
      <c r="D13522" s="4">
        <v>873646.0405498402</v>
      </c>
      <c r="E13522" t="str">
        <f t="shared" si="422"/>
        <v>Feb</v>
      </c>
      <c r="F13522" t="str">
        <f t="shared" si="423"/>
        <v>2014</v>
      </c>
    </row>
    <row r="13523" spans="1:6" x14ac:dyDescent="0.25">
      <c r="A13523" s="5" t="s">
        <v>389</v>
      </c>
      <c r="B13523" s="3" t="s">
        <v>232</v>
      </c>
      <c r="C13523" s="3" t="s">
        <v>42</v>
      </c>
      <c r="D13523" s="4">
        <v>846344.24205791287</v>
      </c>
      <c r="E13523" t="str">
        <f t="shared" si="422"/>
        <v>Mar</v>
      </c>
      <c r="F13523" t="str">
        <f t="shared" si="423"/>
        <v>2014</v>
      </c>
    </row>
    <row r="13524" spans="1:6" x14ac:dyDescent="0.25">
      <c r="A13524" s="5" t="s">
        <v>389</v>
      </c>
      <c r="B13524" s="3" t="s">
        <v>232</v>
      </c>
      <c r="C13524" s="3" t="s">
        <v>43</v>
      </c>
      <c r="D13524" s="4">
        <v>807791.9726655772</v>
      </c>
      <c r="E13524" t="str">
        <f t="shared" si="422"/>
        <v>Apr</v>
      </c>
      <c r="F13524" t="str">
        <f t="shared" si="423"/>
        <v>2014</v>
      </c>
    </row>
    <row r="13525" spans="1:6" x14ac:dyDescent="0.25">
      <c r="A13525" s="5" t="s">
        <v>389</v>
      </c>
      <c r="B13525" s="3" t="s">
        <v>232</v>
      </c>
      <c r="C13525" s="3" t="s">
        <v>44</v>
      </c>
      <c r="D13525" s="4">
        <v>724769.60236220376</v>
      </c>
      <c r="E13525" t="str">
        <f t="shared" si="422"/>
        <v>May</v>
      </c>
      <c r="F13525" t="str">
        <f t="shared" si="423"/>
        <v>2014</v>
      </c>
    </row>
    <row r="13526" spans="1:6" x14ac:dyDescent="0.25">
      <c r="A13526" s="5" t="s">
        <v>389</v>
      </c>
      <c r="B13526" s="3" t="s">
        <v>232</v>
      </c>
      <c r="C13526" s="3" t="s">
        <v>45</v>
      </c>
      <c r="D13526" s="4">
        <v>702717.32079407561</v>
      </c>
      <c r="E13526" t="str">
        <f t="shared" si="422"/>
        <v>Jun</v>
      </c>
      <c r="F13526" t="str">
        <f t="shared" si="423"/>
        <v>2014</v>
      </c>
    </row>
    <row r="13527" spans="1:6" x14ac:dyDescent="0.25">
      <c r="A13527" s="5" t="s">
        <v>389</v>
      </c>
      <c r="B13527" s="3" t="s">
        <v>232</v>
      </c>
      <c r="C13527" s="3" t="s">
        <v>46</v>
      </c>
      <c r="D13527" s="4">
        <v>685313.43401285284</v>
      </c>
      <c r="E13527" t="str">
        <f t="shared" si="422"/>
        <v>Jul</v>
      </c>
      <c r="F13527" t="str">
        <f t="shared" si="423"/>
        <v>2014</v>
      </c>
    </row>
    <row r="13528" spans="1:6" x14ac:dyDescent="0.25">
      <c r="A13528" s="5" t="s">
        <v>389</v>
      </c>
      <c r="B13528" s="3" t="s">
        <v>232</v>
      </c>
      <c r="C13528" s="3" t="s">
        <v>47</v>
      </c>
      <c r="D13528" s="4">
        <v>668157.77566087293</v>
      </c>
      <c r="E13528" t="str">
        <f t="shared" si="422"/>
        <v>Aug</v>
      </c>
      <c r="F13528" t="str">
        <f t="shared" si="423"/>
        <v>2014</v>
      </c>
    </row>
    <row r="13529" spans="1:6" x14ac:dyDescent="0.25">
      <c r="A13529" s="5" t="s">
        <v>389</v>
      </c>
      <c r="B13529" s="3" t="s">
        <v>232</v>
      </c>
      <c r="C13529" s="3" t="s">
        <v>48</v>
      </c>
      <c r="D13529" s="4">
        <v>646906.47087894008</v>
      </c>
      <c r="E13529" t="str">
        <f t="shared" si="422"/>
        <v>Sep</v>
      </c>
      <c r="F13529" t="str">
        <f t="shared" si="423"/>
        <v>2014</v>
      </c>
    </row>
    <row r="13530" spans="1:6" x14ac:dyDescent="0.25">
      <c r="A13530" s="5" t="s">
        <v>389</v>
      </c>
      <c r="B13530" s="3" t="s">
        <v>232</v>
      </c>
      <c r="C13530" s="3" t="s">
        <v>49</v>
      </c>
      <c r="D13530" s="4">
        <v>627939.56341906649</v>
      </c>
      <c r="E13530" t="str">
        <f t="shared" si="422"/>
        <v>Oct</v>
      </c>
      <c r="F13530" t="str">
        <f t="shared" si="423"/>
        <v>2014</v>
      </c>
    </row>
    <row r="13531" spans="1:6" x14ac:dyDescent="0.25">
      <c r="A13531" s="5" t="s">
        <v>389</v>
      </c>
      <c r="B13531" s="3" t="s">
        <v>232</v>
      </c>
      <c r="C13531" s="3" t="s">
        <v>50</v>
      </c>
      <c r="D13531" s="4">
        <v>609259.51987576904</v>
      </c>
      <c r="E13531" t="str">
        <f t="shared" si="422"/>
        <v>Nov</v>
      </c>
      <c r="F13531" t="str">
        <f t="shared" si="423"/>
        <v>2014</v>
      </c>
    </row>
    <row r="13532" spans="1:6" x14ac:dyDescent="0.25">
      <c r="A13532" s="5" t="s">
        <v>389</v>
      </c>
      <c r="B13532" s="3" t="s">
        <v>232</v>
      </c>
      <c r="C13532" s="3" t="s">
        <v>51</v>
      </c>
      <c r="D13532" s="4">
        <v>600519.80304315535</v>
      </c>
      <c r="E13532" t="str">
        <f t="shared" si="422"/>
        <v>Dec</v>
      </c>
      <c r="F13532" t="str">
        <f t="shared" si="423"/>
        <v>2014</v>
      </c>
    </row>
    <row r="13533" spans="1:6" x14ac:dyDescent="0.25">
      <c r="A13533" s="5" t="s">
        <v>389</v>
      </c>
      <c r="B13533" s="3" t="s">
        <v>232</v>
      </c>
      <c r="C13533" s="3" t="s">
        <v>52</v>
      </c>
      <c r="D13533" s="4">
        <v>580995.15868222306</v>
      </c>
      <c r="E13533" t="str">
        <f t="shared" si="422"/>
        <v>Jan</v>
      </c>
      <c r="F13533" t="str">
        <f t="shared" si="423"/>
        <v>2015</v>
      </c>
    </row>
    <row r="13534" spans="1:6" x14ac:dyDescent="0.25">
      <c r="A13534" s="5" t="s">
        <v>389</v>
      </c>
      <c r="B13534" s="3" t="s">
        <v>232</v>
      </c>
      <c r="C13534" s="3" t="s">
        <v>53</v>
      </c>
      <c r="D13534" s="4">
        <v>566420.22194900713</v>
      </c>
      <c r="E13534" t="str">
        <f t="shared" si="422"/>
        <v>Feb</v>
      </c>
      <c r="F13534" t="str">
        <f t="shared" si="423"/>
        <v>2015</v>
      </c>
    </row>
    <row r="13535" spans="1:6" x14ac:dyDescent="0.25">
      <c r="A13535" s="5" t="s">
        <v>389</v>
      </c>
      <c r="B13535" s="3" t="s">
        <v>232</v>
      </c>
      <c r="C13535" s="3" t="s">
        <v>54</v>
      </c>
      <c r="D13535" s="4">
        <v>553007.0886546704</v>
      </c>
      <c r="E13535" t="str">
        <f t="shared" si="422"/>
        <v>Mar</v>
      </c>
      <c r="F13535" t="str">
        <f t="shared" si="423"/>
        <v>2015</v>
      </c>
    </row>
    <row r="13536" spans="1:6" x14ac:dyDescent="0.25">
      <c r="A13536" s="5" t="s">
        <v>389</v>
      </c>
      <c r="B13536" s="3" t="s">
        <v>232</v>
      </c>
      <c r="C13536" s="3" t="s">
        <v>55</v>
      </c>
      <c r="D13536" s="4">
        <v>540389.00194033398</v>
      </c>
      <c r="E13536" t="str">
        <f t="shared" si="422"/>
        <v>Apr</v>
      </c>
      <c r="F13536" t="str">
        <f t="shared" si="423"/>
        <v>2015</v>
      </c>
    </row>
    <row r="13537" spans="1:6" x14ac:dyDescent="0.25">
      <c r="A13537" s="5" t="s">
        <v>389</v>
      </c>
      <c r="B13537" s="3" t="s">
        <v>232</v>
      </c>
      <c r="C13537" s="3" t="s">
        <v>56</v>
      </c>
      <c r="D13537" s="4">
        <v>526661.85938108503</v>
      </c>
      <c r="E13537" t="str">
        <f t="shared" si="422"/>
        <v>May</v>
      </c>
      <c r="F13537" t="str">
        <f t="shared" si="423"/>
        <v>2015</v>
      </c>
    </row>
    <row r="13538" spans="1:6" x14ac:dyDescent="0.25">
      <c r="A13538" s="5" t="s">
        <v>389</v>
      </c>
      <c r="B13538" s="3" t="s">
        <v>232</v>
      </c>
      <c r="C13538" s="3" t="s">
        <v>57</v>
      </c>
      <c r="D13538" s="4">
        <v>516671.85685381317</v>
      </c>
      <c r="E13538" t="str">
        <f t="shared" si="422"/>
        <v>Jun</v>
      </c>
      <c r="F13538" t="str">
        <f t="shared" si="423"/>
        <v>2015</v>
      </c>
    </row>
    <row r="13539" spans="1:6" x14ac:dyDescent="0.25">
      <c r="A13539" s="5" t="s">
        <v>389</v>
      </c>
      <c r="B13539" s="3" t="s">
        <v>232</v>
      </c>
      <c r="C13539" s="3" t="s">
        <v>58</v>
      </c>
      <c r="D13539" s="4">
        <v>505687.69019092462</v>
      </c>
      <c r="E13539" t="str">
        <f t="shared" si="422"/>
        <v>Jul</v>
      </c>
      <c r="F13539" t="str">
        <f t="shared" si="423"/>
        <v>2015</v>
      </c>
    </row>
    <row r="13540" spans="1:6" x14ac:dyDescent="0.25">
      <c r="A13540" s="5" t="s">
        <v>389</v>
      </c>
      <c r="B13540" s="3" t="s">
        <v>232</v>
      </c>
      <c r="C13540" s="3" t="s">
        <v>59</v>
      </c>
      <c r="D13540" s="4">
        <v>492537.32322064647</v>
      </c>
      <c r="E13540" t="str">
        <f t="shared" si="422"/>
        <v>Aug</v>
      </c>
      <c r="F13540" t="str">
        <f t="shared" si="423"/>
        <v>2015</v>
      </c>
    </row>
    <row r="13541" spans="1:6" x14ac:dyDescent="0.25">
      <c r="A13541" s="5" t="s">
        <v>389</v>
      </c>
      <c r="B13541" s="3" t="s">
        <v>232</v>
      </c>
      <c r="C13541" s="3" t="s">
        <v>60</v>
      </c>
      <c r="D13541" s="4">
        <v>480817.21536561166</v>
      </c>
      <c r="E13541" t="str">
        <f t="shared" si="422"/>
        <v>Sep</v>
      </c>
      <c r="F13541" t="str">
        <f t="shared" si="423"/>
        <v>2015</v>
      </c>
    </row>
    <row r="13542" spans="1:6" x14ac:dyDescent="0.25">
      <c r="A13542" s="5" t="s">
        <v>389</v>
      </c>
      <c r="B13542" s="3" t="s">
        <v>232</v>
      </c>
      <c r="C13542" s="3" t="s">
        <v>61</v>
      </c>
      <c r="D13542" s="4">
        <v>470644.50674371526</v>
      </c>
      <c r="E13542" t="str">
        <f t="shared" si="422"/>
        <v>Oct</v>
      </c>
      <c r="F13542" t="str">
        <f t="shared" si="423"/>
        <v>2015</v>
      </c>
    </row>
    <row r="13543" spans="1:6" x14ac:dyDescent="0.25">
      <c r="A13543" s="5" t="s">
        <v>389</v>
      </c>
      <c r="B13543" s="3" t="s">
        <v>232</v>
      </c>
      <c r="C13543" s="3" t="s">
        <v>62</v>
      </c>
      <c r="D13543" s="4">
        <v>460010.67868978315</v>
      </c>
      <c r="E13543" t="str">
        <f t="shared" si="422"/>
        <v>Nov</v>
      </c>
      <c r="F13543" t="str">
        <f t="shared" si="423"/>
        <v>2015</v>
      </c>
    </row>
    <row r="13544" spans="1:6" x14ac:dyDescent="0.25">
      <c r="A13544" s="5" t="s">
        <v>389</v>
      </c>
      <c r="B13544" s="3" t="s">
        <v>232</v>
      </c>
      <c r="C13544" s="3" t="s">
        <v>63</v>
      </c>
      <c r="D13544" s="4">
        <v>455625.73358255386</v>
      </c>
      <c r="E13544" t="str">
        <f t="shared" si="422"/>
        <v>Dec</v>
      </c>
      <c r="F13544" t="str">
        <f t="shared" si="423"/>
        <v>2015</v>
      </c>
    </row>
    <row r="13545" spans="1:6" x14ac:dyDescent="0.25">
      <c r="A13545" s="5" t="s">
        <v>389</v>
      </c>
      <c r="B13545" s="3" t="s">
        <v>232</v>
      </c>
      <c r="C13545" s="3" t="s">
        <v>64</v>
      </c>
      <c r="D13545" s="4">
        <v>442101.31624330865</v>
      </c>
      <c r="E13545" t="str">
        <f t="shared" si="422"/>
        <v>Jan</v>
      </c>
      <c r="F13545" t="str">
        <f t="shared" si="423"/>
        <v>2016</v>
      </c>
    </row>
    <row r="13546" spans="1:6" x14ac:dyDescent="0.25">
      <c r="A13546" s="5" t="s">
        <v>389</v>
      </c>
      <c r="B13546" s="3" t="s">
        <v>232</v>
      </c>
      <c r="C13546" s="3" t="s">
        <v>65</v>
      </c>
      <c r="D13546" s="4">
        <v>434356.07583389815</v>
      </c>
      <c r="E13546" t="str">
        <f t="shared" si="422"/>
        <v>Feb</v>
      </c>
      <c r="F13546" t="str">
        <f t="shared" si="423"/>
        <v>2016</v>
      </c>
    </row>
    <row r="13547" spans="1:6" x14ac:dyDescent="0.25">
      <c r="A13547" s="5" t="s">
        <v>389</v>
      </c>
      <c r="B13547" s="3" t="s">
        <v>232</v>
      </c>
      <c r="C13547" s="3" t="s">
        <v>66</v>
      </c>
      <c r="D13547" s="4">
        <v>426288.62663419114</v>
      </c>
      <c r="E13547" t="str">
        <f t="shared" si="422"/>
        <v>Mar</v>
      </c>
      <c r="F13547" t="str">
        <f t="shared" si="423"/>
        <v>2016</v>
      </c>
    </row>
    <row r="13548" spans="1:6" x14ac:dyDescent="0.25">
      <c r="A13548" s="5" t="s">
        <v>389</v>
      </c>
      <c r="B13548" s="3" t="s">
        <v>232</v>
      </c>
      <c r="C13548" s="3" t="s">
        <v>67</v>
      </c>
      <c r="D13548" s="4">
        <v>418923.96290714404</v>
      </c>
      <c r="E13548" t="str">
        <f t="shared" si="422"/>
        <v>Apr</v>
      </c>
      <c r="F13548" t="str">
        <f t="shared" si="423"/>
        <v>2016</v>
      </c>
    </row>
    <row r="13549" spans="1:6" x14ac:dyDescent="0.25">
      <c r="A13549" s="5" t="s">
        <v>389</v>
      </c>
      <c r="B13549" s="3" t="s">
        <v>232</v>
      </c>
      <c r="C13549" s="3" t="s">
        <v>68</v>
      </c>
      <c r="D13549" s="4">
        <v>411486.26539940469</v>
      </c>
      <c r="E13549" t="str">
        <f t="shared" si="422"/>
        <v>May</v>
      </c>
      <c r="F13549" t="str">
        <f t="shared" si="423"/>
        <v>2016</v>
      </c>
    </row>
    <row r="13550" spans="1:6" x14ac:dyDescent="0.25">
      <c r="A13550" s="5" t="s">
        <v>389</v>
      </c>
      <c r="B13550" s="3" t="s">
        <v>232</v>
      </c>
      <c r="C13550" s="3" t="s">
        <v>69</v>
      </c>
      <c r="D13550" s="4">
        <v>403090.44239375193</v>
      </c>
      <c r="E13550" t="str">
        <f t="shared" si="422"/>
        <v>Jun</v>
      </c>
      <c r="F13550" t="str">
        <f t="shared" si="423"/>
        <v>2016</v>
      </c>
    </row>
    <row r="13551" spans="1:6" x14ac:dyDescent="0.25">
      <c r="A13551" s="5" t="s">
        <v>389</v>
      </c>
      <c r="B13551" s="3" t="s">
        <v>232</v>
      </c>
      <c r="C13551" s="3" t="s">
        <v>70</v>
      </c>
      <c r="D13551" s="4">
        <v>394604.47806712607</v>
      </c>
      <c r="E13551" t="str">
        <f t="shared" si="422"/>
        <v>Jul</v>
      </c>
      <c r="F13551" t="str">
        <f t="shared" si="423"/>
        <v>2016</v>
      </c>
    </row>
    <row r="13552" spans="1:6" x14ac:dyDescent="0.25">
      <c r="A13552" s="5" t="s">
        <v>389</v>
      </c>
      <c r="B13552" s="3" t="s">
        <v>232</v>
      </c>
      <c r="C13552" s="3" t="s">
        <v>71</v>
      </c>
      <c r="D13552" s="4">
        <v>374123.2279128994</v>
      </c>
      <c r="E13552" t="str">
        <f t="shared" si="422"/>
        <v>Aug</v>
      </c>
      <c r="F13552" t="str">
        <f t="shared" si="423"/>
        <v>2016</v>
      </c>
    </row>
    <row r="13553" spans="1:6" x14ac:dyDescent="0.25">
      <c r="A13553" s="5" t="s">
        <v>389</v>
      </c>
      <c r="B13553" s="3" t="s">
        <v>232</v>
      </c>
      <c r="C13553" s="3" t="s">
        <v>72</v>
      </c>
      <c r="D13553" s="4">
        <v>369638.58621770458</v>
      </c>
      <c r="E13553" t="str">
        <f t="shared" si="422"/>
        <v>Sep</v>
      </c>
      <c r="F13553" t="str">
        <f t="shared" si="423"/>
        <v>2016</v>
      </c>
    </row>
    <row r="13554" spans="1:6" x14ac:dyDescent="0.25">
      <c r="A13554" s="5" t="s">
        <v>389</v>
      </c>
      <c r="B13554" s="3" t="s">
        <v>232</v>
      </c>
      <c r="C13554" s="3" t="s">
        <v>73</v>
      </c>
      <c r="D13554" s="4">
        <v>362617.10632905853</v>
      </c>
      <c r="E13554" t="str">
        <f t="shared" si="422"/>
        <v>Oct</v>
      </c>
      <c r="F13554" t="str">
        <f t="shared" si="423"/>
        <v>2016</v>
      </c>
    </row>
    <row r="13555" spans="1:6" x14ac:dyDescent="0.25">
      <c r="A13555" s="5" t="s">
        <v>389</v>
      </c>
      <c r="B13555" s="3" t="s">
        <v>232</v>
      </c>
      <c r="C13555" s="3" t="s">
        <v>74</v>
      </c>
      <c r="D13555" s="4">
        <v>354672.11066542385</v>
      </c>
      <c r="E13555" t="str">
        <f t="shared" si="422"/>
        <v>Nov</v>
      </c>
      <c r="F13555" t="str">
        <f t="shared" si="423"/>
        <v>2016</v>
      </c>
    </row>
    <row r="13556" spans="1:6" x14ac:dyDescent="0.25">
      <c r="A13556" s="5" t="s">
        <v>389</v>
      </c>
      <c r="B13556" s="3" t="s">
        <v>232</v>
      </c>
      <c r="C13556" s="3" t="s">
        <v>75</v>
      </c>
      <c r="D13556" s="4">
        <v>355567.6220981935</v>
      </c>
      <c r="E13556" t="str">
        <f t="shared" si="422"/>
        <v>Dec</v>
      </c>
      <c r="F13556" t="str">
        <f t="shared" si="423"/>
        <v>2016</v>
      </c>
    </row>
    <row r="13557" spans="1:6" x14ac:dyDescent="0.25">
      <c r="A13557" s="5" t="s">
        <v>389</v>
      </c>
      <c r="B13557" s="3" t="s">
        <v>232</v>
      </c>
      <c r="C13557" s="3" t="s">
        <v>76</v>
      </c>
      <c r="D13557" s="4">
        <v>350966.69927237579</v>
      </c>
      <c r="E13557" t="str">
        <f t="shared" si="422"/>
        <v>Jan</v>
      </c>
      <c r="F13557" t="str">
        <f t="shared" si="423"/>
        <v>2017</v>
      </c>
    </row>
    <row r="13558" spans="1:6" x14ac:dyDescent="0.25">
      <c r="A13558" s="5" t="s">
        <v>389</v>
      </c>
      <c r="B13558" s="3" t="s">
        <v>232</v>
      </c>
      <c r="C13558" s="3" t="s">
        <v>77</v>
      </c>
      <c r="D13558" s="4">
        <v>344431.59122668777</v>
      </c>
      <c r="E13558" t="str">
        <f t="shared" si="422"/>
        <v>Feb</v>
      </c>
      <c r="F13558" t="str">
        <f t="shared" si="423"/>
        <v>2017</v>
      </c>
    </row>
    <row r="13559" spans="1:6" x14ac:dyDescent="0.25">
      <c r="A13559" s="5" t="s">
        <v>389</v>
      </c>
      <c r="B13559" s="3" t="s">
        <v>232</v>
      </c>
      <c r="C13559" s="3" t="s">
        <v>78</v>
      </c>
      <c r="D13559" s="4">
        <v>337611.76639399736</v>
      </c>
      <c r="E13559" t="str">
        <f t="shared" si="422"/>
        <v>Mar</v>
      </c>
      <c r="F13559" t="str">
        <f t="shared" si="423"/>
        <v>2017</v>
      </c>
    </row>
    <row r="13560" spans="1:6" x14ac:dyDescent="0.25">
      <c r="A13560" s="5" t="s">
        <v>389</v>
      </c>
      <c r="B13560" s="3" t="s">
        <v>232</v>
      </c>
      <c r="C13560" s="3" t="s">
        <v>79</v>
      </c>
      <c r="D13560" s="4">
        <v>330944.49285213166</v>
      </c>
      <c r="E13560" t="str">
        <f t="shared" si="422"/>
        <v>Apr</v>
      </c>
      <c r="F13560" t="str">
        <f t="shared" si="423"/>
        <v>2017</v>
      </c>
    </row>
    <row r="13561" spans="1:6" x14ac:dyDescent="0.25">
      <c r="A13561" s="5" t="s">
        <v>389</v>
      </c>
      <c r="B13561" s="3" t="s">
        <v>232</v>
      </c>
      <c r="C13561" s="3" t="s">
        <v>80</v>
      </c>
      <c r="D13561" s="4">
        <v>322737.20659989654</v>
      </c>
      <c r="E13561" t="str">
        <f t="shared" si="422"/>
        <v>May</v>
      </c>
      <c r="F13561" t="str">
        <f t="shared" si="423"/>
        <v>2017</v>
      </c>
    </row>
    <row r="13562" spans="1:6" x14ac:dyDescent="0.25">
      <c r="A13562" s="5" t="s">
        <v>389</v>
      </c>
      <c r="B13562" s="3" t="s">
        <v>232</v>
      </c>
      <c r="C13562" s="3" t="s">
        <v>81</v>
      </c>
      <c r="D13562" s="4">
        <v>316877.87677108706</v>
      </c>
      <c r="E13562" t="str">
        <f t="shared" si="422"/>
        <v>Jun</v>
      </c>
      <c r="F13562" t="str">
        <f t="shared" si="423"/>
        <v>2017</v>
      </c>
    </row>
    <row r="13563" spans="1:6" x14ac:dyDescent="0.25">
      <c r="A13563" s="5" t="s">
        <v>389</v>
      </c>
      <c r="B13563" s="3" t="s">
        <v>232</v>
      </c>
      <c r="C13563" s="3" t="s">
        <v>82</v>
      </c>
      <c r="D13563" s="4">
        <v>313810.08840395231</v>
      </c>
      <c r="E13563" t="str">
        <f t="shared" ref="E13563:E13626" si="424">MID(C13563,1,3)</f>
        <v>Jul</v>
      </c>
      <c r="F13563" t="str">
        <f t="shared" ref="F13563:F13626" si="425">MID(C13563,5,4)</f>
        <v>2017</v>
      </c>
    </row>
    <row r="13564" spans="1:6" x14ac:dyDescent="0.25">
      <c r="A13564" s="5" t="s">
        <v>389</v>
      </c>
      <c r="B13564" s="3" t="s">
        <v>232</v>
      </c>
      <c r="C13564" s="3" t="s">
        <v>83</v>
      </c>
      <c r="D13564" s="4">
        <v>308892.77987787529</v>
      </c>
      <c r="E13564" t="str">
        <f t="shared" si="424"/>
        <v>Aug</v>
      </c>
      <c r="F13564" t="str">
        <f t="shared" si="425"/>
        <v>2017</v>
      </c>
    </row>
    <row r="13565" spans="1:6" x14ac:dyDescent="0.25">
      <c r="A13565" s="5" t="s">
        <v>389</v>
      </c>
      <c r="B13565" s="3" t="s">
        <v>232</v>
      </c>
      <c r="C13565" s="3" t="s">
        <v>84</v>
      </c>
      <c r="D13565" s="4">
        <v>305219.71986375522</v>
      </c>
      <c r="E13565" t="str">
        <f t="shared" si="424"/>
        <v>Sep</v>
      </c>
      <c r="F13565" t="str">
        <f t="shared" si="425"/>
        <v>2017</v>
      </c>
    </row>
    <row r="13566" spans="1:6" x14ac:dyDescent="0.25">
      <c r="A13566" s="5" t="s">
        <v>389</v>
      </c>
      <c r="B13566" s="3" t="s">
        <v>232</v>
      </c>
      <c r="C13566" s="3" t="s">
        <v>85</v>
      </c>
      <c r="D13566" s="4">
        <v>301458.43789426272</v>
      </c>
      <c r="E13566" t="str">
        <f t="shared" si="424"/>
        <v>Oct</v>
      </c>
      <c r="F13566" t="str">
        <f t="shared" si="425"/>
        <v>2017</v>
      </c>
    </row>
    <row r="13567" spans="1:6" x14ac:dyDescent="0.25">
      <c r="A13567" s="5" t="s">
        <v>389</v>
      </c>
      <c r="B13567" s="3" t="s">
        <v>232</v>
      </c>
      <c r="C13567" s="3" t="s">
        <v>86</v>
      </c>
      <c r="D13567" s="4">
        <v>296478.32249994826</v>
      </c>
      <c r="E13567" t="str">
        <f t="shared" si="424"/>
        <v>Nov</v>
      </c>
      <c r="F13567" t="str">
        <f t="shared" si="425"/>
        <v>2017</v>
      </c>
    </row>
    <row r="13568" spans="1:6" x14ac:dyDescent="0.25">
      <c r="A13568" s="5" t="s">
        <v>389</v>
      </c>
      <c r="B13568" s="3" t="s">
        <v>232</v>
      </c>
      <c r="C13568" s="3" t="s">
        <v>87</v>
      </c>
      <c r="D13568" s="4">
        <v>292876.33218901907</v>
      </c>
      <c r="E13568" t="str">
        <f t="shared" si="424"/>
        <v>Dec</v>
      </c>
      <c r="F13568" t="str">
        <f t="shared" si="425"/>
        <v>2017</v>
      </c>
    </row>
    <row r="13569" spans="1:6" x14ac:dyDescent="0.25">
      <c r="A13569" s="5" t="s">
        <v>389</v>
      </c>
      <c r="B13569" s="3" t="s">
        <v>232</v>
      </c>
      <c r="C13569" s="3" t="s">
        <v>88</v>
      </c>
      <c r="D13569" s="4">
        <v>286119.49971480231</v>
      </c>
      <c r="E13569" t="str">
        <f t="shared" si="424"/>
        <v>Jan</v>
      </c>
      <c r="F13569" t="str">
        <f t="shared" si="425"/>
        <v>2018</v>
      </c>
    </row>
    <row r="13570" spans="1:6" x14ac:dyDescent="0.25">
      <c r="A13570" s="5" t="s">
        <v>389</v>
      </c>
      <c r="B13570" s="3" t="s">
        <v>232</v>
      </c>
      <c r="C13570" s="3" t="s">
        <v>89</v>
      </c>
      <c r="D13570" s="4">
        <v>282705.515339259</v>
      </c>
      <c r="E13570" t="str">
        <f t="shared" si="424"/>
        <v>Feb</v>
      </c>
      <c r="F13570" t="str">
        <f t="shared" si="425"/>
        <v>2018</v>
      </c>
    </row>
    <row r="13571" spans="1:6" x14ac:dyDescent="0.25">
      <c r="A13571" s="5" t="s">
        <v>389</v>
      </c>
      <c r="B13571" s="3" t="s">
        <v>232</v>
      </c>
      <c r="C13571" s="3" t="s">
        <v>90</v>
      </c>
      <c r="D13571" s="4">
        <v>276145.84851837996</v>
      </c>
      <c r="E13571" t="str">
        <f t="shared" si="424"/>
        <v>Mar</v>
      </c>
      <c r="F13571" t="str">
        <f t="shared" si="425"/>
        <v>2018</v>
      </c>
    </row>
    <row r="13572" spans="1:6" x14ac:dyDescent="0.25">
      <c r="A13572" s="5" t="s">
        <v>389</v>
      </c>
      <c r="B13572" s="3" t="s">
        <v>232</v>
      </c>
      <c r="C13572" s="3" t="s">
        <v>91</v>
      </c>
      <c r="D13572" s="4">
        <v>271922.65327215008</v>
      </c>
      <c r="E13572" t="str">
        <f t="shared" si="424"/>
        <v>Apr</v>
      </c>
      <c r="F13572" t="str">
        <f t="shared" si="425"/>
        <v>2018</v>
      </c>
    </row>
    <row r="13573" spans="1:6" x14ac:dyDescent="0.25">
      <c r="A13573" s="5" t="s">
        <v>389</v>
      </c>
      <c r="B13573" s="3" t="s">
        <v>232</v>
      </c>
      <c r="C13573" s="3" t="s">
        <v>92</v>
      </c>
      <c r="D13573" s="4">
        <v>268411.30168313446</v>
      </c>
      <c r="E13573" t="str">
        <f t="shared" si="424"/>
        <v>May</v>
      </c>
      <c r="F13573" t="str">
        <f t="shared" si="425"/>
        <v>2018</v>
      </c>
    </row>
    <row r="13574" spans="1:6" x14ac:dyDescent="0.25">
      <c r="A13574" s="5" t="s">
        <v>389</v>
      </c>
      <c r="B13574" s="3" t="s">
        <v>232</v>
      </c>
      <c r="C13574" s="3" t="s">
        <v>93</v>
      </c>
      <c r="D13574" s="4">
        <v>264620.04342134594</v>
      </c>
      <c r="E13574" t="str">
        <f t="shared" si="424"/>
        <v>Jun</v>
      </c>
      <c r="F13574" t="str">
        <f t="shared" si="425"/>
        <v>2018</v>
      </c>
    </row>
    <row r="13575" spans="1:6" x14ac:dyDescent="0.25">
      <c r="A13575" s="5" t="s">
        <v>389</v>
      </c>
      <c r="B13575" s="3" t="s">
        <v>232</v>
      </c>
      <c r="C13575" s="3" t="s">
        <v>94</v>
      </c>
      <c r="D13575" s="4">
        <v>261956.97209819348</v>
      </c>
      <c r="E13575" t="str">
        <f t="shared" si="424"/>
        <v>Jul</v>
      </c>
      <c r="F13575" t="str">
        <f t="shared" si="425"/>
        <v>2018</v>
      </c>
    </row>
    <row r="13576" spans="1:6" x14ac:dyDescent="0.25">
      <c r="A13576" s="5" t="s">
        <v>389</v>
      </c>
      <c r="B13576" s="3" t="s">
        <v>232</v>
      </c>
      <c r="C13576" s="3" t="s">
        <v>95</v>
      </c>
      <c r="D13576" s="4">
        <v>258372.75801489365</v>
      </c>
      <c r="E13576" t="str">
        <f t="shared" si="424"/>
        <v>Aug</v>
      </c>
      <c r="F13576" t="str">
        <f t="shared" si="425"/>
        <v>2018</v>
      </c>
    </row>
    <row r="13577" spans="1:6" x14ac:dyDescent="0.25">
      <c r="A13577" s="5" t="s">
        <v>389</v>
      </c>
      <c r="B13577" s="3" t="s">
        <v>232</v>
      </c>
      <c r="C13577" s="3" t="s">
        <v>96</v>
      </c>
      <c r="D13577" s="4">
        <v>255492.87428248924</v>
      </c>
      <c r="E13577" t="str">
        <f t="shared" si="424"/>
        <v>Sep</v>
      </c>
      <c r="F13577" t="str">
        <f t="shared" si="425"/>
        <v>2018</v>
      </c>
    </row>
    <row r="13578" spans="1:6" x14ac:dyDescent="0.25">
      <c r="A13578" s="5" t="s">
        <v>389</v>
      </c>
      <c r="B13578" s="3" t="s">
        <v>232</v>
      </c>
      <c r="C13578" s="3" t="s">
        <v>97</v>
      </c>
      <c r="D13578" s="4">
        <v>251239.52616498625</v>
      </c>
      <c r="E13578" t="str">
        <f t="shared" si="424"/>
        <v>Oct</v>
      </c>
      <c r="F13578" t="str">
        <f t="shared" si="425"/>
        <v>2018</v>
      </c>
    </row>
    <row r="13579" spans="1:6" x14ac:dyDescent="0.25">
      <c r="A13579" s="5" t="s">
        <v>389</v>
      </c>
      <c r="B13579" s="3" t="s">
        <v>232</v>
      </c>
      <c r="C13579" s="3" t="s">
        <v>98</v>
      </c>
      <c r="D13579" s="4">
        <v>246973.37846680649</v>
      </c>
      <c r="E13579" t="str">
        <f t="shared" si="424"/>
        <v>Nov</v>
      </c>
      <c r="F13579" t="str">
        <f t="shared" si="425"/>
        <v>2018</v>
      </c>
    </row>
    <row r="13580" spans="1:6" x14ac:dyDescent="0.25">
      <c r="A13580" s="5" t="s">
        <v>389</v>
      </c>
      <c r="B13580" s="3" t="s">
        <v>232</v>
      </c>
      <c r="C13580" s="3" t="s">
        <v>99</v>
      </c>
      <c r="D13580" s="4">
        <v>248038.15218673018</v>
      </c>
      <c r="E13580" t="str">
        <f t="shared" si="424"/>
        <v>Dec</v>
      </c>
      <c r="F13580" t="str">
        <f t="shared" si="425"/>
        <v>2018</v>
      </c>
    </row>
    <row r="13581" spans="1:6" x14ac:dyDescent="0.25">
      <c r="A13581" s="5" t="s">
        <v>389</v>
      </c>
      <c r="B13581" s="3" t="s">
        <v>232</v>
      </c>
      <c r="C13581" s="3" t="s">
        <v>100</v>
      </c>
      <c r="D13581" s="4">
        <v>242172.72914371095</v>
      </c>
      <c r="E13581" t="str">
        <f t="shared" si="424"/>
        <v>Jan</v>
      </c>
      <c r="F13581" t="str">
        <f t="shared" si="425"/>
        <v>2019</v>
      </c>
    </row>
    <row r="13582" spans="1:6" x14ac:dyDescent="0.25">
      <c r="A13582" s="5" t="s">
        <v>389</v>
      </c>
      <c r="B13582" s="3" t="s">
        <v>232</v>
      </c>
      <c r="C13582" s="3" t="s">
        <v>101</v>
      </c>
      <c r="D13582" s="4">
        <v>236627.28550794517</v>
      </c>
      <c r="E13582" t="str">
        <f t="shared" si="424"/>
        <v>Feb</v>
      </c>
      <c r="F13582" t="str">
        <f t="shared" si="425"/>
        <v>2019</v>
      </c>
    </row>
    <row r="13583" spans="1:6" x14ac:dyDescent="0.25">
      <c r="A13583" s="5" t="s">
        <v>389</v>
      </c>
      <c r="B13583" s="3" t="s">
        <v>232</v>
      </c>
      <c r="C13583" s="3" t="s">
        <v>102</v>
      </c>
      <c r="D13583" s="4">
        <v>232625.87133802532</v>
      </c>
      <c r="E13583" t="str">
        <f t="shared" si="424"/>
        <v>Mar</v>
      </c>
      <c r="F13583" t="str">
        <f t="shared" si="425"/>
        <v>2019</v>
      </c>
    </row>
    <row r="13584" spans="1:6" x14ac:dyDescent="0.25">
      <c r="A13584" s="5" t="s">
        <v>389</v>
      </c>
      <c r="B13584" s="3" t="s">
        <v>232</v>
      </c>
      <c r="C13584" s="3" t="s">
        <v>103</v>
      </c>
      <c r="D13584" s="4">
        <v>230678.81880268257</v>
      </c>
      <c r="E13584" t="str">
        <f t="shared" si="424"/>
        <v>Apr</v>
      </c>
      <c r="F13584" t="str">
        <f t="shared" si="425"/>
        <v>2019</v>
      </c>
    </row>
    <row r="13585" spans="1:6" x14ac:dyDescent="0.25">
      <c r="A13585" s="5" t="s">
        <v>389</v>
      </c>
      <c r="B13585" s="3" t="s">
        <v>232</v>
      </c>
      <c r="C13585" s="3" t="s">
        <v>104</v>
      </c>
      <c r="D13585" s="4">
        <v>228108.31694304163</v>
      </c>
      <c r="E13585" t="str">
        <f t="shared" si="424"/>
        <v>May</v>
      </c>
      <c r="F13585" t="str">
        <f t="shared" si="425"/>
        <v>2019</v>
      </c>
    </row>
    <row r="13586" spans="1:6" x14ac:dyDescent="0.25">
      <c r="A13586" s="5" t="s">
        <v>389</v>
      </c>
      <c r="B13586" s="3" t="s">
        <v>232</v>
      </c>
      <c r="C13586" s="3" t="s">
        <v>105</v>
      </c>
      <c r="D13586" s="4">
        <v>227898.01483557283</v>
      </c>
      <c r="E13586" t="str">
        <f t="shared" si="424"/>
        <v>Jun</v>
      </c>
      <c r="F13586" t="str">
        <f t="shared" si="425"/>
        <v>2019</v>
      </c>
    </row>
    <row r="13587" spans="1:6" x14ac:dyDescent="0.25">
      <c r="A13587" s="5" t="s">
        <v>389</v>
      </c>
      <c r="B13587" s="3" t="s">
        <v>232</v>
      </c>
      <c r="C13587" s="3" t="s">
        <v>106</v>
      </c>
      <c r="D13587" s="4">
        <v>227725.31988506153</v>
      </c>
      <c r="E13587" t="str">
        <f t="shared" si="424"/>
        <v>Jul</v>
      </c>
      <c r="F13587" t="str">
        <f t="shared" si="425"/>
        <v>2019</v>
      </c>
    </row>
    <row r="13588" spans="1:6" x14ac:dyDescent="0.25">
      <c r="A13588" s="5" t="s">
        <v>389</v>
      </c>
      <c r="B13588" s="3" t="s">
        <v>232</v>
      </c>
      <c r="C13588" s="3" t="s">
        <v>107</v>
      </c>
      <c r="D13588" s="4">
        <v>222452.17058254694</v>
      </c>
      <c r="E13588" t="str">
        <f t="shared" si="424"/>
        <v>Aug</v>
      </c>
      <c r="F13588" t="str">
        <f t="shared" si="425"/>
        <v>2019</v>
      </c>
    </row>
    <row r="13589" spans="1:6" x14ac:dyDescent="0.25">
      <c r="A13589" s="5" t="s">
        <v>389</v>
      </c>
      <c r="B13589" s="3" t="s">
        <v>232</v>
      </c>
      <c r="C13589" s="3" t="s">
        <v>108</v>
      </c>
      <c r="D13589" s="4">
        <v>218176.78755865971</v>
      </c>
      <c r="E13589" t="str">
        <f t="shared" si="424"/>
        <v>Sep</v>
      </c>
      <c r="F13589" t="str">
        <f t="shared" si="425"/>
        <v>2019</v>
      </c>
    </row>
    <row r="13590" spans="1:6" x14ac:dyDescent="0.25">
      <c r="A13590" s="5" t="s">
        <v>389</v>
      </c>
      <c r="B13590" s="3" t="s">
        <v>232</v>
      </c>
      <c r="C13590" s="3" t="s">
        <v>109</v>
      </c>
      <c r="D13590" s="4">
        <v>219149.5950363731</v>
      </c>
      <c r="E13590" t="str">
        <f t="shared" si="424"/>
        <v>Oct</v>
      </c>
      <c r="F13590" t="str">
        <f t="shared" si="425"/>
        <v>2019</v>
      </c>
    </row>
    <row r="13591" spans="1:6" x14ac:dyDescent="0.25">
      <c r="A13591" s="5" t="s">
        <v>389</v>
      </c>
      <c r="B13591" s="3" t="s">
        <v>232</v>
      </c>
      <c r="C13591" s="3" t="s">
        <v>110</v>
      </c>
      <c r="D13591" s="4">
        <v>217370.39521992538</v>
      </c>
      <c r="E13591" t="str">
        <f t="shared" si="424"/>
        <v>Nov</v>
      </c>
      <c r="F13591" t="str">
        <f t="shared" si="425"/>
        <v>2019</v>
      </c>
    </row>
    <row r="13592" spans="1:6" x14ac:dyDescent="0.25">
      <c r="A13592" s="5" t="s">
        <v>389</v>
      </c>
      <c r="B13592" s="3" t="s">
        <v>232</v>
      </c>
      <c r="C13592" s="3" t="s">
        <v>111</v>
      </c>
      <c r="D13592" s="4">
        <v>216010.52640920202</v>
      </c>
      <c r="E13592" t="str">
        <f t="shared" si="424"/>
        <v>Dec</v>
      </c>
      <c r="F13592" t="str">
        <f t="shared" si="425"/>
        <v>2019</v>
      </c>
    </row>
    <row r="13593" spans="1:6" x14ac:dyDescent="0.25">
      <c r="A13593" s="5" t="s">
        <v>389</v>
      </c>
      <c r="B13593" s="3" t="s">
        <v>232</v>
      </c>
      <c r="C13593" s="3" t="s">
        <v>112</v>
      </c>
      <c r="D13593" s="4">
        <v>211593.85877390488</v>
      </c>
      <c r="E13593" t="str">
        <f t="shared" si="424"/>
        <v>Jan</v>
      </c>
      <c r="F13593" t="str">
        <f t="shared" si="425"/>
        <v>2020</v>
      </c>
    </row>
    <row r="13594" spans="1:6" x14ac:dyDescent="0.25">
      <c r="A13594" s="5" t="s">
        <v>389</v>
      </c>
      <c r="B13594" s="3" t="s">
        <v>232</v>
      </c>
      <c r="C13594" s="3" t="s">
        <v>113</v>
      </c>
      <c r="D13594" s="4">
        <v>209607.70135109359</v>
      </c>
      <c r="E13594" t="str">
        <f t="shared" si="424"/>
        <v>Feb</v>
      </c>
      <c r="F13594" t="str">
        <f t="shared" si="425"/>
        <v>2020</v>
      </c>
    </row>
    <row r="13595" spans="1:6" x14ac:dyDescent="0.25">
      <c r="A13595" s="5" t="s">
        <v>389</v>
      </c>
      <c r="B13595" s="3" t="s">
        <v>232</v>
      </c>
      <c r="C13595" s="3" t="s">
        <v>114</v>
      </c>
      <c r="D13595" s="4">
        <v>209918.52742737351</v>
      </c>
      <c r="E13595" t="str">
        <f t="shared" si="424"/>
        <v>Mar</v>
      </c>
      <c r="F13595" t="str">
        <f t="shared" si="425"/>
        <v>2020</v>
      </c>
    </row>
    <row r="13596" spans="1:6" x14ac:dyDescent="0.25">
      <c r="A13596" s="5" t="s">
        <v>389</v>
      </c>
      <c r="B13596" s="3" t="s">
        <v>232</v>
      </c>
      <c r="C13596" s="3" t="s">
        <v>115</v>
      </c>
      <c r="D13596" s="4">
        <v>209319.93947776762</v>
      </c>
      <c r="E13596" t="str">
        <f t="shared" si="424"/>
        <v>Apr</v>
      </c>
      <c r="F13596" t="str">
        <f t="shared" si="425"/>
        <v>2020</v>
      </c>
    </row>
    <row r="13597" spans="1:6" x14ac:dyDescent="0.25">
      <c r="A13597" s="5" t="s">
        <v>389</v>
      </c>
      <c r="B13597" s="3" t="s">
        <v>232</v>
      </c>
      <c r="C13597" s="3" t="s">
        <v>116</v>
      </c>
      <c r="D13597" s="4">
        <v>204686.12343782204</v>
      </c>
      <c r="E13597" t="str">
        <f t="shared" si="424"/>
        <v>May</v>
      </c>
      <c r="F13597" t="str">
        <f t="shared" si="425"/>
        <v>2020</v>
      </c>
    </row>
    <row r="13598" spans="1:6" x14ac:dyDescent="0.25">
      <c r="A13598" s="5" t="s">
        <v>389</v>
      </c>
      <c r="B13598" s="3" t="s">
        <v>232</v>
      </c>
      <c r="C13598" s="3" t="s">
        <v>117</v>
      </c>
      <c r="D13598" s="4">
        <v>203889.2310711646</v>
      </c>
      <c r="E13598" t="str">
        <f t="shared" si="424"/>
        <v>Jun</v>
      </c>
      <c r="F13598" t="str">
        <f t="shared" si="425"/>
        <v>2020</v>
      </c>
    </row>
    <row r="13599" spans="1:6" x14ac:dyDescent="0.25">
      <c r="A13599" s="5" t="s">
        <v>389</v>
      </c>
      <c r="B13599" s="3" t="s">
        <v>232</v>
      </c>
      <c r="C13599" s="3" t="s">
        <v>118</v>
      </c>
      <c r="D13599" s="4">
        <v>208094.64593841389</v>
      </c>
      <c r="E13599" t="str">
        <f t="shared" si="424"/>
        <v>Jul</v>
      </c>
      <c r="F13599" t="str">
        <f t="shared" si="425"/>
        <v>2020</v>
      </c>
    </row>
    <row r="13600" spans="1:6" x14ac:dyDescent="0.25">
      <c r="A13600" s="5" t="s">
        <v>389</v>
      </c>
      <c r="B13600" s="3" t="s">
        <v>232</v>
      </c>
      <c r="C13600" s="3" t="s">
        <v>119</v>
      </c>
      <c r="D13600" s="4">
        <v>200174.7703482646</v>
      </c>
      <c r="E13600" t="str">
        <f t="shared" si="424"/>
        <v>Aug</v>
      </c>
      <c r="F13600" t="str">
        <f t="shared" si="425"/>
        <v>2020</v>
      </c>
    </row>
    <row r="13601" spans="1:6" x14ac:dyDescent="0.25">
      <c r="A13601" s="5" t="s">
        <v>389</v>
      </c>
      <c r="B13601" s="3" t="s">
        <v>232</v>
      </c>
      <c r="C13601" s="3" t="s">
        <v>120</v>
      </c>
      <c r="D13601" s="4">
        <v>196344.0458829467</v>
      </c>
      <c r="E13601" t="str">
        <f t="shared" si="424"/>
        <v>Sep</v>
      </c>
      <c r="F13601" t="str">
        <f t="shared" si="425"/>
        <v>2020</v>
      </c>
    </row>
    <row r="13602" spans="1:6" x14ac:dyDescent="0.25">
      <c r="A13602" s="5" t="s">
        <v>389</v>
      </c>
      <c r="B13602" s="3" t="s">
        <v>232</v>
      </c>
      <c r="C13602" s="3" t="s">
        <v>121</v>
      </c>
      <c r="D13602" s="4">
        <v>193455.3437555792</v>
      </c>
      <c r="E13602" t="str">
        <f t="shared" si="424"/>
        <v>Oct</v>
      </c>
      <c r="F13602" t="str">
        <f t="shared" si="425"/>
        <v>2020</v>
      </c>
    </row>
    <row r="13603" spans="1:6" x14ac:dyDescent="0.25">
      <c r="A13603" s="5" t="s">
        <v>389</v>
      </c>
      <c r="B13603" s="3" t="s">
        <v>232</v>
      </c>
      <c r="C13603" s="3" t="s">
        <v>122</v>
      </c>
      <c r="D13603" s="4">
        <v>192526.39515373914</v>
      </c>
      <c r="E13603" t="str">
        <f t="shared" si="424"/>
        <v>Nov</v>
      </c>
      <c r="F13603" t="str">
        <f t="shared" si="425"/>
        <v>2020</v>
      </c>
    </row>
    <row r="13604" spans="1:6" x14ac:dyDescent="0.25">
      <c r="A13604" s="5" t="s">
        <v>389</v>
      </c>
      <c r="B13604" s="3" t="s">
        <v>232</v>
      </c>
      <c r="C13604" s="3" t="s">
        <v>123</v>
      </c>
      <c r="D13604" s="4">
        <v>191503.27297153673</v>
      </c>
      <c r="E13604" t="str">
        <f t="shared" si="424"/>
        <v>Dec</v>
      </c>
      <c r="F13604" t="str">
        <f t="shared" si="425"/>
        <v>2020</v>
      </c>
    </row>
    <row r="13605" spans="1:6" x14ac:dyDescent="0.25">
      <c r="A13605" s="5" t="s">
        <v>389</v>
      </c>
      <c r="B13605" s="3" t="s">
        <v>232</v>
      </c>
      <c r="C13605" s="3" t="s">
        <v>124</v>
      </c>
      <c r="D13605" s="4">
        <v>189692.70273148693</v>
      </c>
      <c r="E13605" t="str">
        <f t="shared" si="424"/>
        <v>Jan</v>
      </c>
      <c r="F13605" t="str">
        <f t="shared" si="425"/>
        <v>2021</v>
      </c>
    </row>
    <row r="13606" spans="1:6" x14ac:dyDescent="0.25">
      <c r="A13606" s="5" t="s">
        <v>389</v>
      </c>
      <c r="B13606" s="3" t="s">
        <v>232</v>
      </c>
      <c r="C13606" s="3" t="s">
        <v>125</v>
      </c>
      <c r="D13606" s="4">
        <v>188739.5325037766</v>
      </c>
      <c r="E13606" t="str">
        <f t="shared" si="424"/>
        <v>Feb</v>
      </c>
      <c r="F13606" t="str">
        <f t="shared" si="425"/>
        <v>2021</v>
      </c>
    </row>
    <row r="13607" spans="1:6" x14ac:dyDescent="0.25">
      <c r="A13607" s="5" t="s">
        <v>389</v>
      </c>
      <c r="B13607" s="3" t="s">
        <v>232</v>
      </c>
      <c r="C13607" s="3" t="s">
        <v>126</v>
      </c>
      <c r="D13607" s="4">
        <v>187948.23827548823</v>
      </c>
      <c r="E13607" t="str">
        <f t="shared" si="424"/>
        <v>Mar</v>
      </c>
      <c r="F13607" t="str">
        <f t="shared" si="425"/>
        <v>2021</v>
      </c>
    </row>
    <row r="13608" spans="1:6" x14ac:dyDescent="0.25">
      <c r="A13608" s="5" t="s">
        <v>389</v>
      </c>
      <c r="B13608" s="3" t="s">
        <v>232</v>
      </c>
      <c r="C13608" s="3" t="s">
        <v>127</v>
      </c>
      <c r="D13608" s="4">
        <v>187194.2792649733</v>
      </c>
      <c r="E13608" t="str">
        <f t="shared" si="424"/>
        <v>Apr</v>
      </c>
      <c r="F13608" t="str">
        <f t="shared" si="425"/>
        <v>2021</v>
      </c>
    </row>
    <row r="13609" spans="1:6" x14ac:dyDescent="0.25">
      <c r="A13609" s="5" t="s">
        <v>389</v>
      </c>
      <c r="B13609" s="3" t="s">
        <v>232</v>
      </c>
      <c r="C13609" s="3" t="s">
        <v>128</v>
      </c>
      <c r="D13609" s="4">
        <v>188297.42869306012</v>
      </c>
      <c r="E13609" t="str">
        <f t="shared" si="424"/>
        <v>May</v>
      </c>
      <c r="F13609" t="str">
        <f t="shared" si="425"/>
        <v>2021</v>
      </c>
    </row>
    <row r="13610" spans="1:6" x14ac:dyDescent="0.25">
      <c r="A13610" s="5" t="s">
        <v>389</v>
      </c>
      <c r="B13610" s="3" t="s">
        <v>232</v>
      </c>
      <c r="C13610" s="3" t="s">
        <v>129</v>
      </c>
      <c r="D13610" s="4">
        <v>185850.96942872601</v>
      </c>
      <c r="E13610" t="str">
        <f t="shared" si="424"/>
        <v>Jun</v>
      </c>
      <c r="F13610" t="str">
        <f t="shared" si="425"/>
        <v>2021</v>
      </c>
    </row>
    <row r="13611" spans="1:6" x14ac:dyDescent="0.25">
      <c r="A13611" s="5" t="s">
        <v>389</v>
      </c>
      <c r="B13611" s="3" t="s">
        <v>232</v>
      </c>
      <c r="C13611" s="3" t="s">
        <v>130</v>
      </c>
      <c r="D13611" s="4">
        <v>181643.21991091204</v>
      </c>
      <c r="E13611" t="str">
        <f t="shared" si="424"/>
        <v>Jul</v>
      </c>
      <c r="F13611" t="str">
        <f t="shared" si="425"/>
        <v>2021</v>
      </c>
    </row>
    <row r="13612" spans="1:6" x14ac:dyDescent="0.25">
      <c r="A13612" s="5" t="s">
        <v>389</v>
      </c>
      <c r="B13612" s="3" t="s">
        <v>232</v>
      </c>
      <c r="C13612" s="3" t="s">
        <v>131</v>
      </c>
      <c r="D13612" s="4">
        <v>121168.57139283529</v>
      </c>
      <c r="E13612" t="str">
        <f t="shared" si="424"/>
        <v>Aug</v>
      </c>
      <c r="F13612" t="str">
        <f t="shared" si="425"/>
        <v>2021</v>
      </c>
    </row>
    <row r="13613" spans="1:6" x14ac:dyDescent="0.25">
      <c r="A13613" s="5" t="s">
        <v>389</v>
      </c>
      <c r="B13613" s="3" t="s">
        <v>232</v>
      </c>
      <c r="C13613" s="3" t="s">
        <v>132</v>
      </c>
      <c r="D13613" s="4">
        <v>64206.155517548643</v>
      </c>
      <c r="E13613" t="str">
        <f t="shared" si="424"/>
        <v>Sep</v>
      </c>
      <c r="F13613" t="str">
        <f t="shared" si="425"/>
        <v>2021</v>
      </c>
    </row>
    <row r="13614" spans="1:6" x14ac:dyDescent="0.25">
      <c r="A13614" s="5" t="s">
        <v>389</v>
      </c>
      <c r="B13614" s="3" t="s">
        <v>232</v>
      </c>
      <c r="C13614" s="3" t="s">
        <v>133</v>
      </c>
      <c r="D13614" s="4">
        <v>60588.847407523062</v>
      </c>
      <c r="E13614" t="str">
        <f t="shared" si="424"/>
        <v>Oct</v>
      </c>
      <c r="F13614" t="str">
        <f t="shared" si="425"/>
        <v>2021</v>
      </c>
    </row>
    <row r="13615" spans="1:6" x14ac:dyDescent="0.25">
      <c r="A13615" s="5" t="s">
        <v>389</v>
      </c>
      <c r="B13615" s="3" t="s">
        <v>232</v>
      </c>
      <c r="C13615" s="3" t="s">
        <v>134</v>
      </c>
      <c r="D13615" s="4">
        <v>60294.470872198341</v>
      </c>
      <c r="E13615" t="str">
        <f t="shared" si="424"/>
        <v>Nov</v>
      </c>
      <c r="F13615" t="str">
        <f t="shared" si="425"/>
        <v>2021</v>
      </c>
    </row>
    <row r="13616" spans="1:6" x14ac:dyDescent="0.25">
      <c r="A13616" s="5" t="s">
        <v>389</v>
      </c>
      <c r="B13616" s="3" t="s">
        <v>232</v>
      </c>
      <c r="C13616" s="3" t="s">
        <v>135</v>
      </c>
      <c r="D13616" s="4">
        <v>60507.194473465541</v>
      </c>
      <c r="E13616" t="str">
        <f t="shared" si="424"/>
        <v>Dec</v>
      </c>
      <c r="F13616" t="str">
        <f t="shared" si="425"/>
        <v>2021</v>
      </c>
    </row>
    <row r="13617" spans="1:6" x14ac:dyDescent="0.25">
      <c r="A13617" s="5" t="s">
        <v>389</v>
      </c>
      <c r="B13617" s="3" t="s">
        <v>232</v>
      </c>
      <c r="C13617" s="3" t="s">
        <v>136</v>
      </c>
      <c r="D13617" s="4">
        <v>59078.139813647991</v>
      </c>
      <c r="E13617" t="str">
        <f t="shared" si="424"/>
        <v>Jan</v>
      </c>
      <c r="F13617" t="str">
        <f t="shared" si="425"/>
        <v>2022</v>
      </c>
    </row>
    <row r="13618" spans="1:6" x14ac:dyDescent="0.25">
      <c r="A13618" s="5" t="s">
        <v>389</v>
      </c>
      <c r="B13618" s="3" t="s">
        <v>232</v>
      </c>
      <c r="C13618" s="3" t="s">
        <v>137</v>
      </c>
      <c r="D13618" s="4">
        <v>58827.885047987213</v>
      </c>
      <c r="E13618" t="str">
        <f t="shared" si="424"/>
        <v>Feb</v>
      </c>
      <c r="F13618" t="str">
        <f t="shared" si="425"/>
        <v>2022</v>
      </c>
    </row>
    <row r="13619" spans="1:6" x14ac:dyDescent="0.25">
      <c r="A13619" s="5" t="s">
        <v>389</v>
      </c>
      <c r="B13619" s="3" t="s">
        <v>232</v>
      </c>
      <c r="C13619" s="3" t="s">
        <v>138</v>
      </c>
      <c r="D13619" s="4">
        <v>58122.945152077387</v>
      </c>
      <c r="E13619" t="str">
        <f t="shared" si="424"/>
        <v>Mar</v>
      </c>
      <c r="F13619" t="str">
        <f t="shared" si="425"/>
        <v>2022</v>
      </c>
    </row>
    <row r="13620" spans="1:6" x14ac:dyDescent="0.25">
      <c r="A13620" s="5" t="s">
        <v>389</v>
      </c>
      <c r="B13620" s="3" t="s">
        <v>232</v>
      </c>
      <c r="C13620" s="3" t="s">
        <v>139</v>
      </c>
      <c r="D13620" s="4">
        <v>58585.744674041853</v>
      </c>
      <c r="E13620" t="str">
        <f t="shared" si="424"/>
        <v>Apr</v>
      </c>
      <c r="F13620" t="str">
        <f t="shared" si="425"/>
        <v>2022</v>
      </c>
    </row>
    <row r="13621" spans="1:6" x14ac:dyDescent="0.25">
      <c r="A13621" s="5" t="s">
        <v>389</v>
      </c>
      <c r="B13621" s="3" t="s">
        <v>232</v>
      </c>
      <c r="C13621" s="3" t="s">
        <v>140</v>
      </c>
      <c r="D13621" s="4">
        <v>57254.520985587034</v>
      </c>
      <c r="E13621" t="str">
        <f t="shared" si="424"/>
        <v>May</v>
      </c>
      <c r="F13621" t="str">
        <f t="shared" si="425"/>
        <v>2022</v>
      </c>
    </row>
    <row r="13622" spans="1:6" x14ac:dyDescent="0.25">
      <c r="A13622" s="5" t="s">
        <v>389</v>
      </c>
      <c r="B13622" s="3" t="s">
        <v>232</v>
      </c>
      <c r="C13622" s="3" t="s">
        <v>141</v>
      </c>
      <c r="D13622" s="4">
        <v>56818.253699818233</v>
      </c>
      <c r="E13622" t="str">
        <f t="shared" si="424"/>
        <v>Jun</v>
      </c>
      <c r="F13622" t="str">
        <f t="shared" si="425"/>
        <v>2022</v>
      </c>
    </row>
    <row r="13623" spans="1:6" x14ac:dyDescent="0.25">
      <c r="A13623" s="5" t="s">
        <v>389</v>
      </c>
      <c r="B13623" s="3" t="s">
        <v>232</v>
      </c>
      <c r="C13623" s="3" t="s">
        <v>142</v>
      </c>
      <c r="D13623" s="4">
        <v>57249.589165993297</v>
      </c>
      <c r="E13623" t="str">
        <f t="shared" si="424"/>
        <v>Jul</v>
      </c>
      <c r="F13623" t="str">
        <f t="shared" si="425"/>
        <v>2022</v>
      </c>
    </row>
    <row r="13624" spans="1:6" x14ac:dyDescent="0.25">
      <c r="A13624" s="5" t="s">
        <v>389</v>
      </c>
      <c r="B13624" s="3" t="s">
        <v>232</v>
      </c>
      <c r="C13624" s="3" t="s">
        <v>143</v>
      </c>
      <c r="D13624" s="4">
        <v>55975.986661120922</v>
      </c>
      <c r="E13624" t="str">
        <f t="shared" si="424"/>
        <v>Aug</v>
      </c>
      <c r="F13624" t="str">
        <f t="shared" si="425"/>
        <v>2022</v>
      </c>
    </row>
    <row r="13625" spans="1:6" x14ac:dyDescent="0.25">
      <c r="A13625" s="5" t="s">
        <v>389</v>
      </c>
      <c r="B13625" s="3" t="s">
        <v>232</v>
      </c>
      <c r="C13625" s="3" t="s">
        <v>144</v>
      </c>
      <c r="D13625" s="4">
        <v>39966.144835826097</v>
      </c>
      <c r="E13625" t="str">
        <f t="shared" si="424"/>
        <v>Sep</v>
      </c>
      <c r="F13625" t="str">
        <f t="shared" si="425"/>
        <v>2022</v>
      </c>
    </row>
    <row r="13626" spans="1:6" x14ac:dyDescent="0.25">
      <c r="A13626" s="5" t="s">
        <v>389</v>
      </c>
      <c r="B13626" s="3" t="s">
        <v>232</v>
      </c>
      <c r="C13626" s="3" t="s">
        <v>145</v>
      </c>
      <c r="D13626" s="4">
        <v>39727.157505189389</v>
      </c>
      <c r="E13626" t="str">
        <f t="shared" si="424"/>
        <v>Oct</v>
      </c>
      <c r="F13626" t="str">
        <f t="shared" si="425"/>
        <v>2022</v>
      </c>
    </row>
    <row r="13627" spans="1:6" x14ac:dyDescent="0.25">
      <c r="A13627" s="5" t="s">
        <v>389</v>
      </c>
      <c r="B13627" s="3" t="s">
        <v>232</v>
      </c>
      <c r="C13627" s="3" t="s">
        <v>146</v>
      </c>
      <c r="D13627" s="4">
        <v>39503.453754809059</v>
      </c>
      <c r="E13627" t="str">
        <f t="shared" ref="E13627:E13690" si="426">MID(C13627,1,3)</f>
        <v>Nov</v>
      </c>
      <c r="F13627" t="str">
        <f t="shared" ref="F13627:F13690" si="427">MID(C13627,5,4)</f>
        <v>2022</v>
      </c>
    </row>
    <row r="13628" spans="1:6" x14ac:dyDescent="0.25">
      <c r="A13628" s="5" t="s">
        <v>389</v>
      </c>
      <c r="B13628" s="3" t="s">
        <v>232</v>
      </c>
      <c r="C13628" s="3" t="s">
        <v>147</v>
      </c>
      <c r="D13628" s="4">
        <v>39282.476643480099</v>
      </c>
      <c r="E13628" t="str">
        <f t="shared" si="426"/>
        <v>Dec</v>
      </c>
      <c r="F13628" t="str">
        <f t="shared" si="427"/>
        <v>2022</v>
      </c>
    </row>
    <row r="13629" spans="1:6" x14ac:dyDescent="0.25">
      <c r="A13629" s="5" t="s">
        <v>389</v>
      </c>
      <c r="B13629" s="3" t="s">
        <v>232</v>
      </c>
      <c r="C13629" s="3" t="s">
        <v>148</v>
      </c>
      <c r="D13629" s="4">
        <v>39070.698894614201</v>
      </c>
      <c r="E13629" t="str">
        <f t="shared" si="426"/>
        <v>Jan</v>
      </c>
      <c r="F13629" t="str">
        <f t="shared" si="427"/>
        <v>2023</v>
      </c>
    </row>
    <row r="13630" spans="1:6" x14ac:dyDescent="0.25">
      <c r="A13630" s="5" t="s">
        <v>389</v>
      </c>
      <c r="B13630" s="3" t="s">
        <v>232</v>
      </c>
      <c r="C13630" s="3" t="s">
        <v>149</v>
      </c>
      <c r="D13630" s="4">
        <v>39003.318006495356</v>
      </c>
      <c r="E13630" t="str">
        <f t="shared" si="426"/>
        <v>Feb</v>
      </c>
      <c r="F13630" t="str">
        <f t="shared" si="427"/>
        <v>2023</v>
      </c>
    </row>
    <row r="13631" spans="1:6" x14ac:dyDescent="0.25">
      <c r="A13631" s="5" t="s">
        <v>389</v>
      </c>
      <c r="B13631" s="3" t="s">
        <v>232</v>
      </c>
      <c r="C13631" s="3" t="s">
        <v>150</v>
      </c>
      <c r="D13631" s="4">
        <v>38677.974029218742</v>
      </c>
      <c r="E13631" t="str">
        <f t="shared" si="426"/>
        <v>Mar</v>
      </c>
      <c r="F13631" t="str">
        <f t="shared" si="427"/>
        <v>2023</v>
      </c>
    </row>
    <row r="13632" spans="1:6" x14ac:dyDescent="0.25">
      <c r="A13632" s="5" t="s">
        <v>389</v>
      </c>
      <c r="B13632" s="3" t="s">
        <v>232</v>
      </c>
      <c r="C13632" s="3" t="s">
        <v>151</v>
      </c>
      <c r="D13632" s="4">
        <v>38483.05336634563</v>
      </c>
      <c r="E13632" t="str">
        <f t="shared" si="426"/>
        <v>Apr</v>
      </c>
      <c r="F13632" t="str">
        <f t="shared" si="427"/>
        <v>2023</v>
      </c>
    </row>
    <row r="13633" spans="1:6" x14ac:dyDescent="0.25">
      <c r="A13633" s="5" t="s">
        <v>389</v>
      </c>
      <c r="B13633" s="3" t="s">
        <v>232</v>
      </c>
      <c r="C13633" s="3" t="s">
        <v>152</v>
      </c>
      <c r="D13633" s="4">
        <v>38277.491442038889</v>
      </c>
      <c r="E13633" t="str">
        <f t="shared" si="426"/>
        <v>May</v>
      </c>
      <c r="F13633" t="str">
        <f t="shared" si="427"/>
        <v>2023</v>
      </c>
    </row>
    <row r="13634" spans="1:6" x14ac:dyDescent="0.25">
      <c r="A13634" s="5" t="s">
        <v>389</v>
      </c>
      <c r="B13634" s="3" t="s">
        <v>232</v>
      </c>
      <c r="C13634" s="3" t="s">
        <v>153</v>
      </c>
      <c r="D13634" s="4">
        <v>38093.590089551442</v>
      </c>
      <c r="E13634" t="str">
        <f t="shared" si="426"/>
        <v>Jun</v>
      </c>
      <c r="F13634" t="str">
        <f t="shared" si="427"/>
        <v>2023</v>
      </c>
    </row>
    <row r="13635" spans="1:6" x14ac:dyDescent="0.25">
      <c r="A13635" s="5" t="s">
        <v>389</v>
      </c>
      <c r="B13635" s="3" t="s">
        <v>232</v>
      </c>
      <c r="C13635" s="3" t="s">
        <v>154</v>
      </c>
      <c r="D13635" s="4">
        <v>37915.935883655664</v>
      </c>
      <c r="E13635" t="str">
        <f t="shared" si="426"/>
        <v>Jul</v>
      </c>
      <c r="F13635" t="str">
        <f t="shared" si="427"/>
        <v>2023</v>
      </c>
    </row>
    <row r="13636" spans="1:6" x14ac:dyDescent="0.25">
      <c r="A13636" s="5" t="s">
        <v>389</v>
      </c>
      <c r="B13636" s="3" t="s">
        <v>232</v>
      </c>
      <c r="C13636" s="3" t="s">
        <v>155</v>
      </c>
      <c r="D13636" s="4">
        <v>37747.838409526797</v>
      </c>
      <c r="E13636" t="str">
        <f t="shared" si="426"/>
        <v>Aug</v>
      </c>
      <c r="F13636" t="str">
        <f t="shared" si="427"/>
        <v>2023</v>
      </c>
    </row>
    <row r="13637" spans="1:6" x14ac:dyDescent="0.25">
      <c r="A13637" s="5" t="s">
        <v>389</v>
      </c>
      <c r="B13637" s="3" t="s">
        <v>232</v>
      </c>
      <c r="C13637" s="3" t="s">
        <v>156</v>
      </c>
      <c r="D13637" s="4">
        <v>37576.499450521609</v>
      </c>
      <c r="E13637" t="str">
        <f t="shared" si="426"/>
        <v>Sep</v>
      </c>
      <c r="F13637" t="str">
        <f t="shared" si="427"/>
        <v>2023</v>
      </c>
    </row>
    <row r="13638" spans="1:6" x14ac:dyDescent="0.25">
      <c r="A13638" s="5" t="s">
        <v>389</v>
      </c>
      <c r="B13638" s="3" t="s">
        <v>232</v>
      </c>
      <c r="C13638" s="3" t="s">
        <v>157</v>
      </c>
      <c r="D13638" s="4">
        <v>37424.247119001062</v>
      </c>
      <c r="E13638" t="str">
        <f t="shared" si="426"/>
        <v>Oct</v>
      </c>
      <c r="F13638" t="str">
        <f t="shared" si="427"/>
        <v>2023</v>
      </c>
    </row>
    <row r="13639" spans="1:6" x14ac:dyDescent="0.25">
      <c r="A13639" s="5" t="s">
        <v>389</v>
      </c>
      <c r="B13639" s="3" t="s">
        <v>232</v>
      </c>
      <c r="C13639" s="3" t="s">
        <v>158</v>
      </c>
      <c r="D13639" s="4">
        <v>37276.573814947929</v>
      </c>
      <c r="E13639" t="str">
        <f t="shared" si="426"/>
        <v>Nov</v>
      </c>
      <c r="F13639" t="str">
        <f t="shared" si="427"/>
        <v>2023</v>
      </c>
    </row>
    <row r="13640" spans="1:6" x14ac:dyDescent="0.25">
      <c r="A13640" s="5" t="s">
        <v>389</v>
      </c>
      <c r="B13640" s="3" t="s">
        <v>232</v>
      </c>
      <c r="C13640" s="3" t="s">
        <v>159</v>
      </c>
      <c r="D13640" s="4">
        <v>37140.526781930166</v>
      </c>
      <c r="E13640" t="str">
        <f t="shared" si="426"/>
        <v>Dec</v>
      </c>
      <c r="F13640" t="str">
        <f t="shared" si="427"/>
        <v>2023</v>
      </c>
    </row>
    <row r="13641" spans="1:6" x14ac:dyDescent="0.25">
      <c r="A13641" s="5" t="s">
        <v>389</v>
      </c>
      <c r="B13641" s="3" t="s">
        <v>232</v>
      </c>
      <c r="C13641" s="3" t="s">
        <v>160</v>
      </c>
      <c r="D13641" s="4">
        <v>37014.709466766028</v>
      </c>
      <c r="E13641" t="str">
        <f t="shared" si="426"/>
        <v>Jan</v>
      </c>
      <c r="F13641" t="str">
        <f t="shared" si="427"/>
        <v>2024</v>
      </c>
    </row>
    <row r="13642" spans="1:6" x14ac:dyDescent="0.25">
      <c r="A13642" s="5" t="s">
        <v>389</v>
      </c>
      <c r="B13642" s="3" t="s">
        <v>232</v>
      </c>
      <c r="C13642" s="3" t="s">
        <v>161</v>
      </c>
      <c r="D13642" s="4">
        <v>36916.192252354776</v>
      </c>
      <c r="E13642" t="str">
        <f t="shared" si="426"/>
        <v>Feb</v>
      </c>
      <c r="F13642" t="str">
        <f t="shared" si="427"/>
        <v>2024</v>
      </c>
    </row>
    <row r="13643" spans="1:6" x14ac:dyDescent="0.25">
      <c r="A13643" s="5" t="s">
        <v>389</v>
      </c>
      <c r="B13643" s="3" t="s">
        <v>232</v>
      </c>
      <c r="C13643" s="3" t="s">
        <v>162</v>
      </c>
      <c r="D13643" s="4">
        <v>36766.300597347596</v>
      </c>
      <c r="E13643" t="str">
        <f t="shared" si="426"/>
        <v>Mar</v>
      </c>
      <c r="F13643" t="str">
        <f t="shared" si="427"/>
        <v>2024</v>
      </c>
    </row>
    <row r="13644" spans="1:6" x14ac:dyDescent="0.25">
      <c r="A13644" s="5" t="s">
        <v>389</v>
      </c>
      <c r="B13644" s="3" t="s">
        <v>232</v>
      </c>
      <c r="C13644" s="3" t="s">
        <v>163</v>
      </c>
      <c r="D13644" s="4">
        <v>36654.325161800611</v>
      </c>
      <c r="E13644" t="str">
        <f t="shared" si="426"/>
        <v>Apr</v>
      </c>
      <c r="F13644" t="str">
        <f t="shared" si="427"/>
        <v>2024</v>
      </c>
    </row>
    <row r="13645" spans="1:6" x14ac:dyDescent="0.25">
      <c r="A13645" s="5" t="s">
        <v>389</v>
      </c>
      <c r="B13645" s="3" t="s">
        <v>232</v>
      </c>
      <c r="C13645" s="3" t="s">
        <v>164</v>
      </c>
      <c r="D13645" s="4">
        <v>36548.851031524857</v>
      </c>
      <c r="E13645" t="str">
        <f t="shared" si="426"/>
        <v>May</v>
      </c>
      <c r="F13645" t="str">
        <f t="shared" si="427"/>
        <v>2024</v>
      </c>
    </row>
    <row r="13646" spans="1:6" x14ac:dyDescent="0.25">
      <c r="A13646" s="5" t="s">
        <v>389</v>
      </c>
      <c r="B13646" s="3" t="s">
        <v>232</v>
      </c>
      <c r="C13646" s="3" t="s">
        <v>165</v>
      </c>
      <c r="D13646" s="4">
        <v>36454.408201287872</v>
      </c>
      <c r="E13646" t="str">
        <f t="shared" si="426"/>
        <v>Jun</v>
      </c>
      <c r="F13646" t="str">
        <f t="shared" si="427"/>
        <v>2024</v>
      </c>
    </row>
    <row r="13647" spans="1:6" x14ac:dyDescent="0.25">
      <c r="A13647" s="5" t="s">
        <v>389</v>
      </c>
      <c r="B13647" s="3" t="s">
        <v>232</v>
      </c>
      <c r="C13647" s="3" t="s">
        <v>166</v>
      </c>
      <c r="D13647" s="4">
        <v>36363.015490018355</v>
      </c>
      <c r="E13647" t="str">
        <f t="shared" si="426"/>
        <v>Jul</v>
      </c>
      <c r="F13647" t="str">
        <f t="shared" si="427"/>
        <v>2024</v>
      </c>
    </row>
    <row r="13648" spans="1:6" x14ac:dyDescent="0.25">
      <c r="A13648" s="5" t="s">
        <v>389</v>
      </c>
      <c r="B13648" s="3" t="s">
        <v>232</v>
      </c>
      <c r="C13648" s="3" t="s">
        <v>167</v>
      </c>
      <c r="D13648" s="4">
        <v>36275.361713971033</v>
      </c>
      <c r="E13648" t="str">
        <f t="shared" si="426"/>
        <v>Aug</v>
      </c>
      <c r="F13648" t="str">
        <f t="shared" si="427"/>
        <v>2024</v>
      </c>
    </row>
    <row r="13649" spans="1:6" x14ac:dyDescent="0.25">
      <c r="A13649" s="5" t="s">
        <v>389</v>
      </c>
      <c r="B13649" s="3" t="s">
        <v>232</v>
      </c>
      <c r="C13649" s="3" t="s">
        <v>168</v>
      </c>
      <c r="D13649" s="4">
        <v>36180.284624786567</v>
      </c>
      <c r="E13649" t="str">
        <f t="shared" si="426"/>
        <v>Sep</v>
      </c>
      <c r="F13649" t="str">
        <f t="shared" si="427"/>
        <v>2024</v>
      </c>
    </row>
    <row r="13650" spans="1:6" x14ac:dyDescent="0.25">
      <c r="A13650" s="5" t="s">
        <v>389</v>
      </c>
      <c r="B13650" s="3" t="s">
        <v>232</v>
      </c>
      <c r="C13650" s="3" t="s">
        <v>169</v>
      </c>
      <c r="D13650" s="4">
        <v>36109.653876353987</v>
      </c>
      <c r="E13650" t="str">
        <f t="shared" si="426"/>
        <v>Oct</v>
      </c>
      <c r="F13650" t="str">
        <f t="shared" si="427"/>
        <v>2024</v>
      </c>
    </row>
    <row r="13651" spans="1:6" x14ac:dyDescent="0.25">
      <c r="A13651" s="5" t="s">
        <v>389</v>
      </c>
      <c r="B13651" s="3" t="s">
        <v>232</v>
      </c>
      <c r="C13651" s="3" t="s">
        <v>170</v>
      </c>
      <c r="D13651" s="4">
        <v>36044.232002363824</v>
      </c>
      <c r="E13651" t="str">
        <f t="shared" si="426"/>
        <v>Nov</v>
      </c>
      <c r="F13651" t="str">
        <f t="shared" si="427"/>
        <v>2024</v>
      </c>
    </row>
    <row r="13652" spans="1:6" x14ac:dyDescent="0.25">
      <c r="A13652" s="5" t="s">
        <v>389</v>
      </c>
      <c r="B13652" s="3" t="s">
        <v>232</v>
      </c>
      <c r="C13652" s="3" t="s">
        <v>171</v>
      </c>
      <c r="D13652" s="4">
        <v>35985.345171075875</v>
      </c>
      <c r="E13652" t="str">
        <f t="shared" si="426"/>
        <v>Dec</v>
      </c>
      <c r="F13652" t="str">
        <f t="shared" si="427"/>
        <v>2024</v>
      </c>
    </row>
    <row r="13653" spans="1:6" x14ac:dyDescent="0.25">
      <c r="A13653" s="5" t="s">
        <v>389</v>
      </c>
      <c r="B13653" s="3" t="s">
        <v>232</v>
      </c>
      <c r="C13653" s="3" t="s">
        <v>172</v>
      </c>
      <c r="D13653" s="4">
        <v>35932.369322105733</v>
      </c>
      <c r="E13653" t="str">
        <f t="shared" si="426"/>
        <v>Jan</v>
      </c>
      <c r="F13653" t="str">
        <f t="shared" si="427"/>
        <v>2025</v>
      </c>
    </row>
    <row r="13654" spans="1:6" x14ac:dyDescent="0.25">
      <c r="A13654" s="5" t="s">
        <v>389</v>
      </c>
      <c r="B13654" s="3" t="s">
        <v>232</v>
      </c>
      <c r="C13654" s="3" t="s">
        <v>173</v>
      </c>
      <c r="D13654" s="4">
        <v>35885.200889523017</v>
      </c>
      <c r="E13654" t="str">
        <f t="shared" si="426"/>
        <v>Feb</v>
      </c>
      <c r="F13654" t="str">
        <f t="shared" si="427"/>
        <v>2025</v>
      </c>
    </row>
    <row r="13655" spans="1:6" x14ac:dyDescent="0.25">
      <c r="A13655" s="5" t="s">
        <v>389</v>
      </c>
      <c r="B13655" s="3" t="s">
        <v>232</v>
      </c>
      <c r="C13655" s="3" t="s">
        <v>174</v>
      </c>
      <c r="D13655" s="4">
        <v>35843.823898465751</v>
      </c>
      <c r="E13655" t="str">
        <f t="shared" si="426"/>
        <v>Mar</v>
      </c>
      <c r="F13655" t="str">
        <f t="shared" si="427"/>
        <v>2025</v>
      </c>
    </row>
    <row r="13656" spans="1:6" x14ac:dyDescent="0.25">
      <c r="A13656" s="5" t="s">
        <v>389</v>
      </c>
      <c r="B13656" s="3" t="s">
        <v>232</v>
      </c>
      <c r="C13656" s="3" t="s">
        <v>175</v>
      </c>
      <c r="D13656" s="4">
        <v>35893.135309204619</v>
      </c>
      <c r="E13656" t="str">
        <f t="shared" si="426"/>
        <v>Apr</v>
      </c>
      <c r="F13656" t="str">
        <f t="shared" si="427"/>
        <v>2025</v>
      </c>
    </row>
    <row r="13657" spans="1:6" x14ac:dyDescent="0.25">
      <c r="A13657" s="5" t="s">
        <v>389</v>
      </c>
      <c r="B13657" s="3" t="s">
        <v>232</v>
      </c>
      <c r="C13657" s="3" t="s">
        <v>176</v>
      </c>
      <c r="D13657" s="4">
        <v>35863.870135316109</v>
      </c>
      <c r="E13657" t="str">
        <f t="shared" si="426"/>
        <v>May</v>
      </c>
      <c r="F13657" t="str">
        <f t="shared" si="427"/>
        <v>2025</v>
      </c>
    </row>
    <row r="13658" spans="1:6" x14ac:dyDescent="0.25">
      <c r="A13658" s="5" t="s">
        <v>389</v>
      </c>
      <c r="B13658" s="3" t="s">
        <v>232</v>
      </c>
      <c r="C13658" s="3" t="s">
        <v>177</v>
      </c>
      <c r="D13658" s="4">
        <v>35840.355978367203</v>
      </c>
      <c r="E13658" t="str">
        <f t="shared" si="426"/>
        <v>Jun</v>
      </c>
      <c r="F13658" t="str">
        <f t="shared" si="427"/>
        <v>2025</v>
      </c>
    </row>
    <row r="13659" spans="1:6" x14ac:dyDescent="0.25">
      <c r="A13659" s="5" t="s">
        <v>389</v>
      </c>
      <c r="B13659" s="3" t="s">
        <v>232</v>
      </c>
      <c r="C13659" s="3" t="s">
        <v>178</v>
      </c>
      <c r="D13659" s="4">
        <v>35822.588916569177</v>
      </c>
      <c r="E13659" t="str">
        <f t="shared" si="426"/>
        <v>Jul</v>
      </c>
      <c r="F13659" t="str">
        <f t="shared" si="427"/>
        <v>2025</v>
      </c>
    </row>
    <row r="13660" spans="1:6" x14ac:dyDescent="0.25">
      <c r="A13660" s="5" t="s">
        <v>389</v>
      </c>
      <c r="B13660" s="3" t="s">
        <v>232</v>
      </c>
      <c r="C13660" s="3" t="s">
        <v>179</v>
      </c>
      <c r="D13660" s="4">
        <v>35810.547860534272</v>
      </c>
      <c r="E13660" t="str">
        <f t="shared" si="426"/>
        <v>Aug</v>
      </c>
      <c r="F13660" t="str">
        <f t="shared" si="427"/>
        <v>2025</v>
      </c>
    </row>
    <row r="13661" spans="1:6" x14ac:dyDescent="0.25">
      <c r="A13661" s="5" t="s">
        <v>389</v>
      </c>
      <c r="B13661" s="3" t="s">
        <v>232</v>
      </c>
      <c r="C13661" s="3" t="s">
        <v>180</v>
      </c>
      <c r="D13661" s="4">
        <v>35804.233957189252</v>
      </c>
      <c r="E13661" t="str">
        <f t="shared" si="426"/>
        <v>Sep</v>
      </c>
      <c r="F13661" t="str">
        <f t="shared" si="427"/>
        <v>2025</v>
      </c>
    </row>
    <row r="13662" spans="1:6" x14ac:dyDescent="0.25">
      <c r="A13662" s="5" t="s">
        <v>389</v>
      </c>
      <c r="B13662" s="3" t="s">
        <v>232</v>
      </c>
      <c r="C13662" s="3" t="s">
        <v>181</v>
      </c>
      <c r="D13662" s="4">
        <v>35803.629901504093</v>
      </c>
      <c r="E13662" t="str">
        <f t="shared" si="426"/>
        <v>Oct</v>
      </c>
      <c r="F13662" t="str">
        <f t="shared" si="427"/>
        <v>2025</v>
      </c>
    </row>
    <row r="13663" spans="1:6" x14ac:dyDescent="0.25">
      <c r="A13663" s="5" t="s">
        <v>389</v>
      </c>
      <c r="B13663" s="3" t="s">
        <v>232</v>
      </c>
      <c r="C13663" s="3" t="s">
        <v>182</v>
      </c>
      <c r="D13663" s="4">
        <v>35808.726880069436</v>
      </c>
      <c r="E13663" t="str">
        <f t="shared" si="426"/>
        <v>Nov</v>
      </c>
      <c r="F13663" t="str">
        <f t="shared" si="427"/>
        <v>2025</v>
      </c>
    </row>
    <row r="13664" spans="1:6" x14ac:dyDescent="0.25">
      <c r="A13664" s="5" t="s">
        <v>389</v>
      </c>
      <c r="B13664" s="3" t="s">
        <v>232</v>
      </c>
      <c r="C13664" s="3" t="s">
        <v>183</v>
      </c>
      <c r="D13664" s="4">
        <v>35819.528262717198</v>
      </c>
      <c r="E13664" t="str">
        <f t="shared" si="426"/>
        <v>Dec</v>
      </c>
      <c r="F13664" t="str">
        <f t="shared" si="427"/>
        <v>2025</v>
      </c>
    </row>
    <row r="13665" spans="1:6" x14ac:dyDescent="0.25">
      <c r="A13665" s="5" t="s">
        <v>389</v>
      </c>
      <c r="B13665" s="3" t="s">
        <v>232</v>
      </c>
      <c r="C13665" s="3" t="s">
        <v>184</v>
      </c>
      <c r="D13665" s="4">
        <v>35836.02583603801</v>
      </c>
      <c r="E13665" t="str">
        <f t="shared" si="426"/>
        <v>Jan</v>
      </c>
      <c r="F13665" t="str">
        <f t="shared" si="427"/>
        <v>2026</v>
      </c>
    </row>
    <row r="13666" spans="1:6" x14ac:dyDescent="0.25">
      <c r="A13666" s="5" t="s">
        <v>389</v>
      </c>
      <c r="B13666" s="3" t="s">
        <v>232</v>
      </c>
      <c r="C13666" s="3" t="s">
        <v>185</v>
      </c>
      <c r="D13666" s="4">
        <v>35858.211586622507</v>
      </c>
      <c r="E13666" t="str">
        <f t="shared" si="426"/>
        <v>Feb</v>
      </c>
      <c r="F13666" t="str">
        <f t="shared" si="427"/>
        <v>2026</v>
      </c>
    </row>
    <row r="13667" spans="1:6" x14ac:dyDescent="0.25">
      <c r="A13667" s="5" t="s">
        <v>389</v>
      </c>
      <c r="B13667" s="3" t="s">
        <v>232</v>
      </c>
      <c r="C13667" s="3" t="s">
        <v>186</v>
      </c>
      <c r="D13667" s="4">
        <v>35886.084954134545</v>
      </c>
      <c r="E13667" t="str">
        <f t="shared" si="426"/>
        <v>Mar</v>
      </c>
      <c r="F13667" t="str">
        <f t="shared" si="427"/>
        <v>2026</v>
      </c>
    </row>
    <row r="13668" spans="1:6" x14ac:dyDescent="0.25">
      <c r="A13668" s="5" t="s">
        <v>389</v>
      </c>
      <c r="B13668" s="3" t="s">
        <v>232</v>
      </c>
      <c r="C13668" s="3" t="s">
        <v>187</v>
      </c>
      <c r="D13668" s="4">
        <v>35919.647939690571</v>
      </c>
      <c r="E13668" t="str">
        <f t="shared" si="426"/>
        <v>Apr</v>
      </c>
      <c r="F13668" t="str">
        <f t="shared" si="427"/>
        <v>2026</v>
      </c>
    </row>
    <row r="13669" spans="1:6" x14ac:dyDescent="0.25">
      <c r="A13669" s="5" t="s">
        <v>389</v>
      </c>
      <c r="B13669" s="3" t="s">
        <v>232</v>
      </c>
      <c r="C13669" s="3" t="s">
        <v>189</v>
      </c>
      <c r="D13669" s="4">
        <v>35958.896875691527</v>
      </c>
      <c r="E13669" t="str">
        <f t="shared" si="426"/>
        <v>May</v>
      </c>
      <c r="F13669" t="str">
        <f t="shared" si="427"/>
        <v>2026</v>
      </c>
    </row>
    <row r="13670" spans="1:6" x14ac:dyDescent="0.25">
      <c r="A13670" s="5" t="s">
        <v>389</v>
      </c>
      <c r="B13670" s="3" t="s">
        <v>232</v>
      </c>
      <c r="C13670" s="3" t="s">
        <v>191</v>
      </c>
      <c r="D13670" s="4">
        <v>36003.834363253882</v>
      </c>
      <c r="E13670" t="str">
        <f t="shared" si="426"/>
        <v>Jun</v>
      </c>
      <c r="F13670" t="str">
        <f t="shared" si="427"/>
        <v>2026</v>
      </c>
    </row>
    <row r="13671" spans="1:6" x14ac:dyDescent="0.25">
      <c r="A13671" s="5" t="s">
        <v>389</v>
      </c>
      <c r="B13671" s="3" t="s">
        <v>232</v>
      </c>
      <c r="C13671" s="3" t="s">
        <v>192</v>
      </c>
      <c r="D13671" s="4">
        <v>36054.460919136312</v>
      </c>
      <c r="E13671" t="str">
        <f t="shared" si="426"/>
        <v>Jul</v>
      </c>
      <c r="F13671" t="str">
        <f t="shared" si="427"/>
        <v>2026</v>
      </c>
    </row>
    <row r="13672" spans="1:6" x14ac:dyDescent="0.25">
      <c r="A13672" s="5" t="s">
        <v>389</v>
      </c>
      <c r="B13672" s="3" t="s">
        <v>232</v>
      </c>
      <c r="C13672" s="3" t="s">
        <v>193</v>
      </c>
      <c r="D13672" s="4">
        <v>4109.7852398714713</v>
      </c>
      <c r="E13672" t="str">
        <f t="shared" si="426"/>
        <v>Aug</v>
      </c>
      <c r="F13672" t="str">
        <f t="shared" si="427"/>
        <v>2026</v>
      </c>
    </row>
    <row r="13673" spans="1:6" x14ac:dyDescent="0.25">
      <c r="A13673" s="5" t="s">
        <v>389</v>
      </c>
      <c r="B13673" s="3" t="s">
        <v>232</v>
      </c>
      <c r="C13673" s="3" t="s">
        <v>194</v>
      </c>
      <c r="D13673" s="4">
        <v>4148.0681925863391</v>
      </c>
      <c r="E13673" t="str">
        <f t="shared" si="426"/>
        <v>Sep</v>
      </c>
      <c r="F13673" t="str">
        <f t="shared" si="427"/>
        <v>2026</v>
      </c>
    </row>
    <row r="13674" spans="1:6" x14ac:dyDescent="0.25">
      <c r="A13674" s="5" t="s">
        <v>389</v>
      </c>
      <c r="B13674" s="3" t="s">
        <v>232</v>
      </c>
      <c r="C13674" s="3" t="s">
        <v>195</v>
      </c>
      <c r="D13674" s="4">
        <v>4187.1781397792956</v>
      </c>
      <c r="E13674" t="str">
        <f t="shared" si="426"/>
        <v>Oct</v>
      </c>
      <c r="F13674" t="str">
        <f t="shared" si="427"/>
        <v>2026</v>
      </c>
    </row>
    <row r="13675" spans="1:6" x14ac:dyDescent="0.25">
      <c r="A13675" s="5" t="s">
        <v>389</v>
      </c>
      <c r="B13675" s="3" t="s">
        <v>232</v>
      </c>
      <c r="C13675" s="3" t="s">
        <v>196</v>
      </c>
      <c r="D13675" s="4">
        <v>4227.1168043555035</v>
      </c>
      <c r="E13675" t="str">
        <f t="shared" si="426"/>
        <v>Nov</v>
      </c>
      <c r="F13675" t="str">
        <f t="shared" si="427"/>
        <v>2026</v>
      </c>
    </row>
    <row r="13676" spans="1:6" x14ac:dyDescent="0.25">
      <c r="A13676" s="5" t="s">
        <v>389</v>
      </c>
      <c r="B13676" s="3" t="s">
        <v>232</v>
      </c>
      <c r="C13676" s="3" t="s">
        <v>197</v>
      </c>
      <c r="D13676" s="4">
        <v>360.62300250682699</v>
      </c>
      <c r="E13676" t="str">
        <f t="shared" si="426"/>
        <v>Dec</v>
      </c>
      <c r="F13676" t="str">
        <f t="shared" si="427"/>
        <v>2026</v>
      </c>
    </row>
    <row r="13677" spans="1:6" x14ac:dyDescent="0.25">
      <c r="A13677" s="5" t="s">
        <v>389</v>
      </c>
      <c r="B13677" s="3" t="s">
        <v>232</v>
      </c>
      <c r="C13677" s="3" t="s">
        <v>198</v>
      </c>
      <c r="D13677" s="4">
        <v>359.32479346674359</v>
      </c>
      <c r="E13677" t="str">
        <f t="shared" si="426"/>
        <v>Jan</v>
      </c>
      <c r="F13677" t="str">
        <f t="shared" si="427"/>
        <v>2027</v>
      </c>
    </row>
    <row r="13678" spans="1:6" x14ac:dyDescent="0.25">
      <c r="A13678" s="5" t="s">
        <v>389</v>
      </c>
      <c r="B13678" s="3" t="s">
        <v>232</v>
      </c>
      <c r="C13678" s="3" t="s">
        <v>199</v>
      </c>
      <c r="D13678" s="4">
        <v>358.16872410258179</v>
      </c>
      <c r="E13678" t="str">
        <f t="shared" si="426"/>
        <v>Feb</v>
      </c>
      <c r="F13678" t="str">
        <f t="shared" si="427"/>
        <v>2027</v>
      </c>
    </row>
    <row r="13679" spans="1:6" x14ac:dyDescent="0.25">
      <c r="A13679" s="5" t="s">
        <v>389</v>
      </c>
      <c r="B13679" s="3" t="s">
        <v>232</v>
      </c>
      <c r="C13679" s="3" t="s">
        <v>200</v>
      </c>
      <c r="D13679" s="4">
        <v>357.15824022466683</v>
      </c>
      <c r="E13679" t="str">
        <f t="shared" si="426"/>
        <v>Mar</v>
      </c>
      <c r="F13679" t="str">
        <f t="shared" si="427"/>
        <v>2027</v>
      </c>
    </row>
    <row r="13680" spans="1:6" x14ac:dyDescent="0.25">
      <c r="A13680" s="5" t="s">
        <v>389</v>
      </c>
      <c r="B13680" s="3" t="s">
        <v>232</v>
      </c>
      <c r="C13680" s="3" t="s">
        <v>201</v>
      </c>
      <c r="D13680" s="4">
        <v>356.28903457009204</v>
      </c>
      <c r="E13680" t="str">
        <f t="shared" si="426"/>
        <v>Apr</v>
      </c>
      <c r="F13680" t="str">
        <f t="shared" si="427"/>
        <v>2027</v>
      </c>
    </row>
    <row r="13681" spans="1:6" x14ac:dyDescent="0.25">
      <c r="A13681" s="5" t="s">
        <v>389</v>
      </c>
      <c r="B13681" s="3" t="s">
        <v>232</v>
      </c>
      <c r="C13681" s="3" t="s">
        <v>202</v>
      </c>
      <c r="D13681" s="4">
        <v>355.56283004402019</v>
      </c>
      <c r="E13681" t="str">
        <f t="shared" si="426"/>
        <v>May</v>
      </c>
      <c r="F13681" t="str">
        <f t="shared" si="427"/>
        <v>2027</v>
      </c>
    </row>
    <row r="13682" spans="1:6" x14ac:dyDescent="0.25">
      <c r="A13682" s="5" t="s">
        <v>389</v>
      </c>
      <c r="B13682" s="3" t="s">
        <v>232</v>
      </c>
      <c r="C13682" s="3" t="s">
        <v>203</v>
      </c>
      <c r="D13682" s="4">
        <v>354.97876519386989</v>
      </c>
      <c r="E13682" t="str">
        <f t="shared" si="426"/>
        <v>Jun</v>
      </c>
      <c r="F13682" t="str">
        <f t="shared" si="427"/>
        <v>2027</v>
      </c>
    </row>
    <row r="13683" spans="1:6" x14ac:dyDescent="0.25">
      <c r="A13683" s="5" t="s">
        <v>389</v>
      </c>
      <c r="B13683" s="3" t="s">
        <v>232</v>
      </c>
      <c r="C13683" s="3" t="s">
        <v>204</v>
      </c>
      <c r="D13683" s="4">
        <v>354.53684001964115</v>
      </c>
      <c r="E13683" t="str">
        <f t="shared" si="426"/>
        <v>Jul</v>
      </c>
      <c r="F13683" t="str">
        <f t="shared" si="427"/>
        <v>2027</v>
      </c>
    </row>
    <row r="13684" spans="1:6" x14ac:dyDescent="0.25">
      <c r="A13684" s="5" t="s">
        <v>389</v>
      </c>
      <c r="B13684" s="3" t="s">
        <v>232</v>
      </c>
      <c r="C13684" s="3" t="s">
        <v>205</v>
      </c>
      <c r="D13684" s="4">
        <v>354.23619306875253</v>
      </c>
      <c r="E13684" t="str">
        <f t="shared" si="426"/>
        <v>Aug</v>
      </c>
      <c r="F13684" t="str">
        <f t="shared" si="427"/>
        <v>2027</v>
      </c>
    </row>
    <row r="13685" spans="1:6" x14ac:dyDescent="0.25">
      <c r="A13685" s="5" t="s">
        <v>389</v>
      </c>
      <c r="B13685" s="3" t="s">
        <v>233</v>
      </c>
      <c r="C13685" s="3" t="s">
        <v>12</v>
      </c>
      <c r="D13685" s="4">
        <v>26859097.709067639</v>
      </c>
      <c r="E13685" t="str">
        <f t="shared" si="426"/>
        <v>Sep</v>
      </c>
      <c r="F13685" t="str">
        <f t="shared" si="427"/>
        <v>2011</v>
      </c>
    </row>
    <row r="13686" spans="1:6" x14ac:dyDescent="0.25">
      <c r="A13686" s="5" t="s">
        <v>389</v>
      </c>
      <c r="B13686" s="3" t="s">
        <v>233</v>
      </c>
      <c r="C13686" s="3" t="s">
        <v>13</v>
      </c>
      <c r="D13686" s="4">
        <v>13128717.703315299</v>
      </c>
      <c r="E13686" t="str">
        <f t="shared" si="426"/>
        <v>Oct</v>
      </c>
      <c r="F13686" t="str">
        <f t="shared" si="427"/>
        <v>2011</v>
      </c>
    </row>
    <row r="13687" spans="1:6" x14ac:dyDescent="0.25">
      <c r="A13687" s="5" t="s">
        <v>389</v>
      </c>
      <c r="B13687" s="3" t="s">
        <v>233</v>
      </c>
      <c r="C13687" s="3" t="s">
        <v>14</v>
      </c>
      <c r="D13687" s="4">
        <v>10146635.076643163</v>
      </c>
      <c r="E13687" t="str">
        <f t="shared" si="426"/>
        <v>Nov</v>
      </c>
      <c r="F13687" t="str">
        <f t="shared" si="427"/>
        <v>2011</v>
      </c>
    </row>
    <row r="13688" spans="1:6" x14ac:dyDescent="0.25">
      <c r="A13688" s="5" t="s">
        <v>389</v>
      </c>
      <c r="B13688" s="3" t="s">
        <v>233</v>
      </c>
      <c r="C13688" s="3" t="s">
        <v>15</v>
      </c>
      <c r="D13688" s="4">
        <v>7570136.240230999</v>
      </c>
      <c r="E13688" t="str">
        <f t="shared" si="426"/>
        <v>Dec</v>
      </c>
      <c r="F13688" t="str">
        <f t="shared" si="427"/>
        <v>2011</v>
      </c>
    </row>
    <row r="13689" spans="1:6" x14ac:dyDescent="0.25">
      <c r="A13689" s="5" t="s">
        <v>389</v>
      </c>
      <c r="B13689" s="3" t="s">
        <v>233</v>
      </c>
      <c r="C13689" s="3" t="s">
        <v>16</v>
      </c>
      <c r="D13689" s="4">
        <v>7672908.7967410553</v>
      </c>
      <c r="E13689" t="str">
        <f t="shared" si="426"/>
        <v>Jan</v>
      </c>
      <c r="F13689" t="str">
        <f t="shared" si="427"/>
        <v>2012</v>
      </c>
    </row>
    <row r="13690" spans="1:6" x14ac:dyDescent="0.25">
      <c r="A13690" s="5" t="s">
        <v>389</v>
      </c>
      <c r="B13690" s="3" t="s">
        <v>233</v>
      </c>
      <c r="C13690" s="3" t="s">
        <v>17</v>
      </c>
      <c r="D13690" s="4">
        <v>8058381.8870213246</v>
      </c>
      <c r="E13690" t="str">
        <f t="shared" si="426"/>
        <v>Feb</v>
      </c>
      <c r="F13690" t="str">
        <f t="shared" si="427"/>
        <v>2012</v>
      </c>
    </row>
    <row r="13691" spans="1:6" x14ac:dyDescent="0.25">
      <c r="A13691" s="5" t="s">
        <v>389</v>
      </c>
      <c r="B13691" s="3" t="s">
        <v>233</v>
      </c>
      <c r="C13691" s="3" t="s">
        <v>18</v>
      </c>
      <c r="D13691" s="4">
        <v>9854727.2658232972</v>
      </c>
      <c r="E13691" t="str">
        <f t="shared" ref="E13691:E13754" si="428">MID(C13691,1,3)</f>
        <v>Mar</v>
      </c>
      <c r="F13691" t="str">
        <f t="shared" ref="F13691:F13754" si="429">MID(C13691,5,4)</f>
        <v>2012</v>
      </c>
    </row>
    <row r="13692" spans="1:6" x14ac:dyDescent="0.25">
      <c r="A13692" s="5" t="s">
        <v>389</v>
      </c>
      <c r="B13692" s="3" t="s">
        <v>233</v>
      </c>
      <c r="C13692" s="3" t="s">
        <v>19</v>
      </c>
      <c r="D13692" s="4">
        <v>7848962.4280702397</v>
      </c>
      <c r="E13692" t="str">
        <f t="shared" si="428"/>
        <v>Apr</v>
      </c>
      <c r="F13692" t="str">
        <f t="shared" si="429"/>
        <v>2012</v>
      </c>
    </row>
    <row r="13693" spans="1:6" x14ac:dyDescent="0.25">
      <c r="A13693" s="5" t="s">
        <v>389</v>
      </c>
      <c r="B13693" s="3" t="s">
        <v>233</v>
      </c>
      <c r="C13693" s="3" t="s">
        <v>20</v>
      </c>
      <c r="D13693" s="4">
        <v>8170455.1512533464</v>
      </c>
      <c r="E13693" t="str">
        <f t="shared" si="428"/>
        <v>May</v>
      </c>
      <c r="F13693" t="str">
        <f t="shared" si="429"/>
        <v>2012</v>
      </c>
    </row>
    <row r="13694" spans="1:6" x14ac:dyDescent="0.25">
      <c r="A13694" s="5" t="s">
        <v>389</v>
      </c>
      <c r="B13694" s="3" t="s">
        <v>233</v>
      </c>
      <c r="C13694" s="3" t="s">
        <v>21</v>
      </c>
      <c r="D13694" s="4">
        <v>8112334.594388606</v>
      </c>
      <c r="E13694" t="str">
        <f t="shared" si="428"/>
        <v>Jun</v>
      </c>
      <c r="F13694" t="str">
        <f t="shared" si="429"/>
        <v>2012</v>
      </c>
    </row>
    <row r="13695" spans="1:6" x14ac:dyDescent="0.25">
      <c r="A13695" s="5" t="s">
        <v>389</v>
      </c>
      <c r="B13695" s="3" t="s">
        <v>233</v>
      </c>
      <c r="C13695" s="3" t="s">
        <v>22</v>
      </c>
      <c r="D13695" s="4">
        <v>7031003.3765821373</v>
      </c>
      <c r="E13695" t="str">
        <f t="shared" si="428"/>
        <v>Jul</v>
      </c>
      <c r="F13695" t="str">
        <f t="shared" si="429"/>
        <v>2012</v>
      </c>
    </row>
    <row r="13696" spans="1:6" x14ac:dyDescent="0.25">
      <c r="A13696" s="5" t="s">
        <v>389</v>
      </c>
      <c r="B13696" s="3" t="s">
        <v>233</v>
      </c>
      <c r="C13696" s="3" t="s">
        <v>23</v>
      </c>
      <c r="D13696" s="4">
        <v>6858956.8304794841</v>
      </c>
      <c r="E13696" t="str">
        <f t="shared" si="428"/>
        <v>Aug</v>
      </c>
      <c r="F13696" t="str">
        <f t="shared" si="429"/>
        <v>2012</v>
      </c>
    </row>
    <row r="13697" spans="1:6" x14ac:dyDescent="0.25">
      <c r="A13697" s="5" t="s">
        <v>389</v>
      </c>
      <c r="B13697" s="3" t="s">
        <v>233</v>
      </c>
      <c r="C13697" s="3" t="s">
        <v>24</v>
      </c>
      <c r="D13697" s="4">
        <v>7318423.5789123457</v>
      </c>
      <c r="E13697" t="str">
        <f t="shared" si="428"/>
        <v>Sep</v>
      </c>
      <c r="F13697" t="str">
        <f t="shared" si="429"/>
        <v>2012</v>
      </c>
    </row>
    <row r="13698" spans="1:6" x14ac:dyDescent="0.25">
      <c r="A13698" s="5" t="s">
        <v>389</v>
      </c>
      <c r="B13698" s="3" t="s">
        <v>233</v>
      </c>
      <c r="C13698" s="3" t="s">
        <v>25</v>
      </c>
      <c r="D13698" s="4">
        <v>6821463.0930488221</v>
      </c>
      <c r="E13698" t="str">
        <f t="shared" si="428"/>
        <v>Oct</v>
      </c>
      <c r="F13698" t="str">
        <f t="shared" si="429"/>
        <v>2012</v>
      </c>
    </row>
    <row r="13699" spans="1:6" x14ac:dyDescent="0.25">
      <c r="A13699" s="5" t="s">
        <v>389</v>
      </c>
      <c r="B13699" s="3" t="s">
        <v>233</v>
      </c>
      <c r="C13699" s="3" t="s">
        <v>26</v>
      </c>
      <c r="D13699" s="4">
        <v>6813399.1165898023</v>
      </c>
      <c r="E13699" t="str">
        <f t="shared" si="428"/>
        <v>Nov</v>
      </c>
      <c r="F13699" t="str">
        <f t="shared" si="429"/>
        <v>2012</v>
      </c>
    </row>
    <row r="13700" spans="1:6" x14ac:dyDescent="0.25">
      <c r="A13700" s="5" t="s">
        <v>389</v>
      </c>
      <c r="B13700" s="3" t="s">
        <v>233</v>
      </c>
      <c r="C13700" s="3" t="s">
        <v>27</v>
      </c>
      <c r="D13700" s="4">
        <v>6883058.1821883619</v>
      </c>
      <c r="E13700" t="str">
        <f t="shared" si="428"/>
        <v>Dec</v>
      </c>
      <c r="F13700" t="str">
        <f t="shared" si="429"/>
        <v>2012</v>
      </c>
    </row>
    <row r="13701" spans="1:6" x14ac:dyDescent="0.25">
      <c r="A13701" s="5" t="s">
        <v>389</v>
      </c>
      <c r="B13701" s="3" t="s">
        <v>233</v>
      </c>
      <c r="C13701" s="3" t="s">
        <v>28</v>
      </c>
      <c r="D13701" s="4">
        <v>6644416.2466385076</v>
      </c>
      <c r="E13701" t="str">
        <f t="shared" si="428"/>
        <v>Jan</v>
      </c>
      <c r="F13701" t="str">
        <f t="shared" si="429"/>
        <v>2013</v>
      </c>
    </row>
    <row r="13702" spans="1:6" x14ac:dyDescent="0.25">
      <c r="A13702" s="5" t="s">
        <v>389</v>
      </c>
      <c r="B13702" s="3" t="s">
        <v>233</v>
      </c>
      <c r="C13702" s="3" t="s">
        <v>29</v>
      </c>
      <c r="D13702" s="4">
        <v>6548085.9025993664</v>
      </c>
      <c r="E13702" t="str">
        <f t="shared" si="428"/>
        <v>Feb</v>
      </c>
      <c r="F13702" t="str">
        <f t="shared" si="429"/>
        <v>2013</v>
      </c>
    </row>
    <row r="13703" spans="1:6" x14ac:dyDescent="0.25">
      <c r="A13703" s="5" t="s">
        <v>389</v>
      </c>
      <c r="B13703" s="3" t="s">
        <v>233</v>
      </c>
      <c r="C13703" s="3" t="s">
        <v>30</v>
      </c>
      <c r="D13703" s="4">
        <v>6461777.3727824586</v>
      </c>
      <c r="E13703" t="str">
        <f t="shared" si="428"/>
        <v>Mar</v>
      </c>
      <c r="F13703" t="str">
        <f t="shared" si="429"/>
        <v>2013</v>
      </c>
    </row>
    <row r="13704" spans="1:6" x14ac:dyDescent="0.25">
      <c r="A13704" s="5" t="s">
        <v>389</v>
      </c>
      <c r="B13704" s="3" t="s">
        <v>233</v>
      </c>
      <c r="C13704" s="3" t="s">
        <v>31</v>
      </c>
      <c r="D13704" s="4">
        <v>6364442.0540072881</v>
      </c>
      <c r="E13704" t="str">
        <f t="shared" si="428"/>
        <v>Apr</v>
      </c>
      <c r="F13704" t="str">
        <f t="shared" si="429"/>
        <v>2013</v>
      </c>
    </row>
    <row r="13705" spans="1:6" x14ac:dyDescent="0.25">
      <c r="A13705" s="5" t="s">
        <v>389</v>
      </c>
      <c r="B13705" s="3" t="s">
        <v>233</v>
      </c>
      <c r="C13705" s="3" t="s">
        <v>32</v>
      </c>
      <c r="D13705" s="4">
        <v>6270625.1432310725</v>
      </c>
      <c r="E13705" t="str">
        <f t="shared" si="428"/>
        <v>May</v>
      </c>
      <c r="F13705" t="str">
        <f t="shared" si="429"/>
        <v>2013</v>
      </c>
    </row>
    <row r="13706" spans="1:6" x14ac:dyDescent="0.25">
      <c r="A13706" s="5" t="s">
        <v>389</v>
      </c>
      <c r="B13706" s="3" t="s">
        <v>233</v>
      </c>
      <c r="C13706" s="3" t="s">
        <v>33</v>
      </c>
      <c r="D13706" s="4">
        <v>6172931.6452903012</v>
      </c>
      <c r="E13706" t="str">
        <f t="shared" si="428"/>
        <v>Jun</v>
      </c>
      <c r="F13706" t="str">
        <f t="shared" si="429"/>
        <v>2013</v>
      </c>
    </row>
    <row r="13707" spans="1:6" x14ac:dyDescent="0.25">
      <c r="A13707" s="5" t="s">
        <v>389</v>
      </c>
      <c r="B13707" s="3" t="s">
        <v>233</v>
      </c>
      <c r="C13707" s="3" t="s">
        <v>34</v>
      </c>
      <c r="D13707" s="4">
        <v>6072740.2609040467</v>
      </c>
      <c r="E13707" t="str">
        <f t="shared" si="428"/>
        <v>Jul</v>
      </c>
      <c r="F13707" t="str">
        <f t="shared" si="429"/>
        <v>2013</v>
      </c>
    </row>
    <row r="13708" spans="1:6" x14ac:dyDescent="0.25">
      <c r="A13708" s="5" t="s">
        <v>389</v>
      </c>
      <c r="B13708" s="3" t="s">
        <v>233</v>
      </c>
      <c r="C13708" s="3" t="s">
        <v>35</v>
      </c>
      <c r="D13708" s="4">
        <v>5919102.6047375062</v>
      </c>
      <c r="E13708" t="str">
        <f t="shared" si="428"/>
        <v>Aug</v>
      </c>
      <c r="F13708" t="str">
        <f t="shared" si="429"/>
        <v>2013</v>
      </c>
    </row>
    <row r="13709" spans="1:6" x14ac:dyDescent="0.25">
      <c r="A13709" s="5" t="s">
        <v>389</v>
      </c>
      <c r="B13709" s="3" t="s">
        <v>233</v>
      </c>
      <c r="C13709" s="3" t="s">
        <v>36</v>
      </c>
      <c r="D13709" s="4">
        <v>5382781.4073082646</v>
      </c>
      <c r="E13709" t="str">
        <f t="shared" si="428"/>
        <v>Sep</v>
      </c>
      <c r="F13709" t="str">
        <f t="shared" si="429"/>
        <v>2013</v>
      </c>
    </row>
    <row r="13710" spans="1:6" x14ac:dyDescent="0.25">
      <c r="A13710" s="5" t="s">
        <v>389</v>
      </c>
      <c r="B13710" s="3" t="s">
        <v>233</v>
      </c>
      <c r="C13710" s="3" t="s">
        <v>37</v>
      </c>
      <c r="D13710" s="4">
        <v>5279802.9594476242</v>
      </c>
      <c r="E13710" t="str">
        <f t="shared" si="428"/>
        <v>Oct</v>
      </c>
      <c r="F13710" t="str">
        <f t="shared" si="429"/>
        <v>2013</v>
      </c>
    </row>
    <row r="13711" spans="1:6" x14ac:dyDescent="0.25">
      <c r="A13711" s="5" t="s">
        <v>389</v>
      </c>
      <c r="B13711" s="3" t="s">
        <v>233</v>
      </c>
      <c r="C13711" s="3" t="s">
        <v>38</v>
      </c>
      <c r="D13711" s="4">
        <v>5205075.8808369739</v>
      </c>
      <c r="E13711" t="str">
        <f t="shared" si="428"/>
        <v>Nov</v>
      </c>
      <c r="F13711" t="str">
        <f t="shared" si="429"/>
        <v>2013</v>
      </c>
    </row>
    <row r="13712" spans="1:6" x14ac:dyDescent="0.25">
      <c r="A13712" s="5" t="s">
        <v>389</v>
      </c>
      <c r="B13712" s="3" t="s">
        <v>233</v>
      </c>
      <c r="C13712" s="3" t="s">
        <v>39</v>
      </c>
      <c r="D13712" s="4">
        <v>5136934.3198792534</v>
      </c>
      <c r="E13712" t="str">
        <f t="shared" si="428"/>
        <v>Dec</v>
      </c>
      <c r="F13712" t="str">
        <f t="shared" si="429"/>
        <v>2013</v>
      </c>
    </row>
    <row r="13713" spans="1:6" x14ac:dyDescent="0.25">
      <c r="A13713" s="5" t="s">
        <v>389</v>
      </c>
      <c r="B13713" s="3" t="s">
        <v>233</v>
      </c>
      <c r="C13713" s="3" t="s">
        <v>40</v>
      </c>
      <c r="D13713" s="4">
        <v>4939692.2907344401</v>
      </c>
      <c r="E13713" t="str">
        <f t="shared" si="428"/>
        <v>Jan</v>
      </c>
      <c r="F13713" t="str">
        <f t="shared" si="429"/>
        <v>2014</v>
      </c>
    </row>
    <row r="13714" spans="1:6" x14ac:dyDescent="0.25">
      <c r="A13714" s="5" t="s">
        <v>389</v>
      </c>
      <c r="B13714" s="3" t="s">
        <v>233</v>
      </c>
      <c r="C13714" s="3" t="s">
        <v>41</v>
      </c>
      <c r="D13714" s="4">
        <v>4901293.5812765295</v>
      </c>
      <c r="E13714" t="str">
        <f t="shared" si="428"/>
        <v>Feb</v>
      </c>
      <c r="F13714" t="str">
        <f t="shared" si="429"/>
        <v>2014</v>
      </c>
    </row>
    <row r="13715" spans="1:6" x14ac:dyDescent="0.25">
      <c r="A13715" s="5" t="s">
        <v>389</v>
      </c>
      <c r="B13715" s="3" t="s">
        <v>233</v>
      </c>
      <c r="C13715" s="3" t="s">
        <v>42</v>
      </c>
      <c r="D13715" s="4">
        <v>4847814.5026170462</v>
      </c>
      <c r="E13715" t="str">
        <f t="shared" si="428"/>
        <v>Mar</v>
      </c>
      <c r="F13715" t="str">
        <f t="shared" si="429"/>
        <v>2014</v>
      </c>
    </row>
    <row r="13716" spans="1:6" x14ac:dyDescent="0.25">
      <c r="A13716" s="5" t="s">
        <v>389</v>
      </c>
      <c r="B13716" s="3" t="s">
        <v>233</v>
      </c>
      <c r="C13716" s="3" t="s">
        <v>43</v>
      </c>
      <c r="D13716" s="4">
        <v>4798859.0584304472</v>
      </c>
      <c r="E13716" t="str">
        <f t="shared" si="428"/>
        <v>Apr</v>
      </c>
      <c r="F13716" t="str">
        <f t="shared" si="429"/>
        <v>2014</v>
      </c>
    </row>
    <row r="13717" spans="1:6" x14ac:dyDescent="0.25">
      <c r="A13717" s="5" t="s">
        <v>389</v>
      </c>
      <c r="B13717" s="3" t="s">
        <v>233</v>
      </c>
      <c r="C13717" s="3" t="s">
        <v>44</v>
      </c>
      <c r="D13717" s="4">
        <v>4751050.9366201861</v>
      </c>
      <c r="E13717" t="str">
        <f t="shared" si="428"/>
        <v>May</v>
      </c>
      <c r="F13717" t="str">
        <f t="shared" si="429"/>
        <v>2014</v>
      </c>
    </row>
    <row r="13718" spans="1:6" x14ac:dyDescent="0.25">
      <c r="A13718" s="5" t="s">
        <v>389</v>
      </c>
      <c r="B13718" s="3" t="s">
        <v>233</v>
      </c>
      <c r="C13718" s="3" t="s">
        <v>45</v>
      </c>
      <c r="D13718" s="4">
        <v>4698705.6054157671</v>
      </c>
      <c r="E13718" t="str">
        <f t="shared" si="428"/>
        <v>Jun</v>
      </c>
      <c r="F13718" t="str">
        <f t="shared" si="429"/>
        <v>2014</v>
      </c>
    </row>
    <row r="13719" spans="1:6" x14ac:dyDescent="0.25">
      <c r="A13719" s="5" t="s">
        <v>389</v>
      </c>
      <c r="B13719" s="3" t="s">
        <v>233</v>
      </c>
      <c r="C13719" s="3" t="s">
        <v>46</v>
      </c>
      <c r="D13719" s="4">
        <v>4611581.9475184307</v>
      </c>
      <c r="E13719" t="str">
        <f t="shared" si="428"/>
        <v>Jul</v>
      </c>
      <c r="F13719" t="str">
        <f t="shared" si="429"/>
        <v>2014</v>
      </c>
    </row>
    <row r="13720" spans="1:6" x14ac:dyDescent="0.25">
      <c r="A13720" s="5" t="s">
        <v>389</v>
      </c>
      <c r="B13720" s="3" t="s">
        <v>233</v>
      </c>
      <c r="C13720" s="3" t="s">
        <v>47</v>
      </c>
      <c r="D13720" s="4">
        <v>4022712.2441542251</v>
      </c>
      <c r="E13720" t="str">
        <f t="shared" si="428"/>
        <v>Aug</v>
      </c>
      <c r="F13720" t="str">
        <f t="shared" si="429"/>
        <v>2014</v>
      </c>
    </row>
    <row r="13721" spans="1:6" x14ac:dyDescent="0.25">
      <c r="A13721" s="5" t="s">
        <v>389</v>
      </c>
      <c r="B13721" s="3" t="s">
        <v>233</v>
      </c>
      <c r="C13721" s="3" t="s">
        <v>48</v>
      </c>
      <c r="D13721" s="4">
        <v>3961672.5600020387</v>
      </c>
      <c r="E13721" t="str">
        <f t="shared" si="428"/>
        <v>Sep</v>
      </c>
      <c r="F13721" t="str">
        <f t="shared" si="429"/>
        <v>2014</v>
      </c>
    </row>
    <row r="13722" spans="1:6" x14ac:dyDescent="0.25">
      <c r="A13722" s="5" t="s">
        <v>389</v>
      </c>
      <c r="B13722" s="3" t="s">
        <v>233</v>
      </c>
      <c r="C13722" s="3" t="s">
        <v>49</v>
      </c>
      <c r="D13722" s="4">
        <v>3922153.8792006606</v>
      </c>
      <c r="E13722" t="str">
        <f t="shared" si="428"/>
        <v>Oct</v>
      </c>
      <c r="F13722" t="str">
        <f t="shared" si="429"/>
        <v>2014</v>
      </c>
    </row>
    <row r="13723" spans="1:6" x14ac:dyDescent="0.25">
      <c r="A13723" s="5" t="s">
        <v>389</v>
      </c>
      <c r="B13723" s="3" t="s">
        <v>233</v>
      </c>
      <c r="C13723" s="3" t="s">
        <v>50</v>
      </c>
      <c r="D13723" s="4">
        <v>3742500.4033632302</v>
      </c>
      <c r="E13723" t="str">
        <f t="shared" si="428"/>
        <v>Nov</v>
      </c>
      <c r="F13723" t="str">
        <f t="shared" si="429"/>
        <v>2014</v>
      </c>
    </row>
    <row r="13724" spans="1:6" x14ac:dyDescent="0.25">
      <c r="A13724" s="5" t="s">
        <v>389</v>
      </c>
      <c r="B13724" s="3" t="s">
        <v>233</v>
      </c>
      <c r="C13724" s="3" t="s">
        <v>51</v>
      </c>
      <c r="D13724" s="4">
        <v>3766410.5482649491</v>
      </c>
      <c r="E13724" t="str">
        <f t="shared" si="428"/>
        <v>Dec</v>
      </c>
      <c r="F13724" t="str">
        <f t="shared" si="429"/>
        <v>2014</v>
      </c>
    </row>
    <row r="13725" spans="1:6" x14ac:dyDescent="0.25">
      <c r="A13725" s="5" t="s">
        <v>389</v>
      </c>
      <c r="B13725" s="3" t="s">
        <v>233</v>
      </c>
      <c r="C13725" s="3" t="s">
        <v>52</v>
      </c>
      <c r="D13725" s="4">
        <v>3599333.8266044599</v>
      </c>
      <c r="E13725" t="str">
        <f t="shared" si="428"/>
        <v>Jan</v>
      </c>
      <c r="F13725" t="str">
        <f t="shared" si="429"/>
        <v>2015</v>
      </c>
    </row>
    <row r="13726" spans="1:6" x14ac:dyDescent="0.25">
      <c r="A13726" s="5" t="s">
        <v>389</v>
      </c>
      <c r="B13726" s="3" t="s">
        <v>233</v>
      </c>
      <c r="C13726" s="3" t="s">
        <v>53</v>
      </c>
      <c r="D13726" s="4">
        <v>3560257.3484193757</v>
      </c>
      <c r="E13726" t="str">
        <f t="shared" si="428"/>
        <v>Feb</v>
      </c>
      <c r="F13726" t="str">
        <f t="shared" si="429"/>
        <v>2015</v>
      </c>
    </row>
    <row r="13727" spans="1:6" x14ac:dyDescent="0.25">
      <c r="A13727" s="5" t="s">
        <v>389</v>
      </c>
      <c r="B13727" s="3" t="s">
        <v>233</v>
      </c>
      <c r="C13727" s="3" t="s">
        <v>54</v>
      </c>
      <c r="D13727" s="4">
        <v>3519175.2265919438</v>
      </c>
      <c r="E13727" t="str">
        <f t="shared" si="428"/>
        <v>Mar</v>
      </c>
      <c r="F13727" t="str">
        <f t="shared" si="429"/>
        <v>2015</v>
      </c>
    </row>
    <row r="13728" spans="1:6" x14ac:dyDescent="0.25">
      <c r="A13728" s="5" t="s">
        <v>389</v>
      </c>
      <c r="B13728" s="3" t="s">
        <v>233</v>
      </c>
      <c r="C13728" s="3" t="s">
        <v>55</v>
      </c>
      <c r="D13728" s="4">
        <v>3479964.118347194</v>
      </c>
      <c r="E13728" t="str">
        <f t="shared" si="428"/>
        <v>Apr</v>
      </c>
      <c r="F13728" t="str">
        <f t="shared" si="429"/>
        <v>2015</v>
      </c>
    </row>
    <row r="13729" spans="1:6" x14ac:dyDescent="0.25">
      <c r="A13729" s="5" t="s">
        <v>389</v>
      </c>
      <c r="B13729" s="3" t="s">
        <v>233</v>
      </c>
      <c r="C13729" s="3" t="s">
        <v>56</v>
      </c>
      <c r="D13729" s="4">
        <v>3441951.6785239577</v>
      </c>
      <c r="E13729" t="str">
        <f t="shared" si="428"/>
        <v>May</v>
      </c>
      <c r="F13729" t="str">
        <f t="shared" si="429"/>
        <v>2015</v>
      </c>
    </row>
    <row r="13730" spans="1:6" x14ac:dyDescent="0.25">
      <c r="A13730" s="5" t="s">
        <v>389</v>
      </c>
      <c r="B13730" s="3" t="s">
        <v>233</v>
      </c>
      <c r="C13730" s="3" t="s">
        <v>57</v>
      </c>
      <c r="D13730" s="4">
        <v>3402885.6486680699</v>
      </c>
      <c r="E13730" t="str">
        <f t="shared" si="428"/>
        <v>Jun</v>
      </c>
      <c r="F13730" t="str">
        <f t="shared" si="429"/>
        <v>2015</v>
      </c>
    </row>
    <row r="13731" spans="1:6" x14ac:dyDescent="0.25">
      <c r="A13731" s="5" t="s">
        <v>389</v>
      </c>
      <c r="B13731" s="3" t="s">
        <v>233</v>
      </c>
      <c r="C13731" s="3" t="s">
        <v>58</v>
      </c>
      <c r="D13731" s="4">
        <v>3365969.25047408</v>
      </c>
      <c r="E13731" t="str">
        <f t="shared" si="428"/>
        <v>Jul</v>
      </c>
      <c r="F13731" t="str">
        <f t="shared" si="429"/>
        <v>2015</v>
      </c>
    </row>
    <row r="13732" spans="1:6" x14ac:dyDescent="0.25">
      <c r="A13732" s="5" t="s">
        <v>389</v>
      </c>
      <c r="B13732" s="3" t="s">
        <v>233</v>
      </c>
      <c r="C13732" s="3" t="s">
        <v>59</v>
      </c>
      <c r="D13732" s="4">
        <v>3322885.4801297849</v>
      </c>
      <c r="E13732" t="str">
        <f t="shared" si="428"/>
        <v>Aug</v>
      </c>
      <c r="F13732" t="str">
        <f t="shared" si="429"/>
        <v>2015</v>
      </c>
    </row>
    <row r="13733" spans="1:6" x14ac:dyDescent="0.25">
      <c r="A13733" s="5" t="s">
        <v>389</v>
      </c>
      <c r="B13733" s="3" t="s">
        <v>233</v>
      </c>
      <c r="C13733" s="3" t="s">
        <v>60</v>
      </c>
      <c r="D13733" s="4">
        <v>3250135.6485837442</v>
      </c>
      <c r="E13733" t="str">
        <f t="shared" si="428"/>
        <v>Sep</v>
      </c>
      <c r="F13733" t="str">
        <f t="shared" si="429"/>
        <v>2015</v>
      </c>
    </row>
    <row r="13734" spans="1:6" x14ac:dyDescent="0.25">
      <c r="A13734" s="5" t="s">
        <v>389</v>
      </c>
      <c r="B13734" s="3" t="s">
        <v>233</v>
      </c>
      <c r="C13734" s="3" t="s">
        <v>61</v>
      </c>
      <c r="D13734" s="4">
        <v>3209893.3675932977</v>
      </c>
      <c r="E13734" t="str">
        <f t="shared" si="428"/>
        <v>Oct</v>
      </c>
      <c r="F13734" t="str">
        <f t="shared" si="429"/>
        <v>2015</v>
      </c>
    </row>
    <row r="13735" spans="1:6" x14ac:dyDescent="0.25">
      <c r="A13735" s="5" t="s">
        <v>389</v>
      </c>
      <c r="B13735" s="3" t="s">
        <v>233</v>
      </c>
      <c r="C13735" s="3" t="s">
        <v>62</v>
      </c>
      <c r="D13735" s="4">
        <v>3173014.031619743</v>
      </c>
      <c r="E13735" t="str">
        <f t="shared" si="428"/>
        <v>Nov</v>
      </c>
      <c r="F13735" t="str">
        <f t="shared" si="429"/>
        <v>2015</v>
      </c>
    </row>
    <row r="13736" spans="1:6" x14ac:dyDescent="0.25">
      <c r="A13736" s="5" t="s">
        <v>389</v>
      </c>
      <c r="B13736" s="3" t="s">
        <v>233</v>
      </c>
      <c r="C13736" s="3" t="s">
        <v>63</v>
      </c>
      <c r="D13736" s="4">
        <v>3166578.2639740929</v>
      </c>
      <c r="E13736" t="str">
        <f t="shared" si="428"/>
        <v>Dec</v>
      </c>
      <c r="F13736" t="str">
        <f t="shared" si="429"/>
        <v>2015</v>
      </c>
    </row>
    <row r="13737" spans="1:6" x14ac:dyDescent="0.25">
      <c r="A13737" s="5" t="s">
        <v>389</v>
      </c>
      <c r="B13737" s="3" t="s">
        <v>233</v>
      </c>
      <c r="C13737" s="3" t="s">
        <v>64</v>
      </c>
      <c r="D13737" s="4">
        <v>3036474.7020459305</v>
      </c>
      <c r="E13737" t="str">
        <f t="shared" si="428"/>
        <v>Jan</v>
      </c>
      <c r="F13737" t="str">
        <f t="shared" si="429"/>
        <v>2016</v>
      </c>
    </row>
    <row r="13738" spans="1:6" x14ac:dyDescent="0.25">
      <c r="A13738" s="5" t="s">
        <v>389</v>
      </c>
      <c r="B13738" s="3" t="s">
        <v>233</v>
      </c>
      <c r="C13738" s="3" t="s">
        <v>65</v>
      </c>
      <c r="D13738" s="4">
        <v>3003168.60435702</v>
      </c>
      <c r="E13738" t="str">
        <f t="shared" si="428"/>
        <v>Feb</v>
      </c>
      <c r="F13738" t="str">
        <f t="shared" si="429"/>
        <v>2016</v>
      </c>
    </row>
    <row r="13739" spans="1:6" x14ac:dyDescent="0.25">
      <c r="A13739" s="5" t="s">
        <v>389</v>
      </c>
      <c r="B13739" s="3" t="s">
        <v>233</v>
      </c>
      <c r="C13739" s="3" t="s">
        <v>66</v>
      </c>
      <c r="D13739" s="4">
        <v>2971033.1582815228</v>
      </c>
      <c r="E13739" t="str">
        <f t="shared" si="428"/>
        <v>Mar</v>
      </c>
      <c r="F13739" t="str">
        <f t="shared" si="429"/>
        <v>2016</v>
      </c>
    </row>
    <row r="13740" spans="1:6" x14ac:dyDescent="0.25">
      <c r="A13740" s="5" t="s">
        <v>389</v>
      </c>
      <c r="B13740" s="3" t="s">
        <v>233</v>
      </c>
      <c r="C13740" s="3" t="s">
        <v>67</v>
      </c>
      <c r="D13740" s="4">
        <v>2940227.8698600978</v>
      </c>
      <c r="E13740" t="str">
        <f t="shared" si="428"/>
        <v>Apr</v>
      </c>
      <c r="F13740" t="str">
        <f t="shared" si="429"/>
        <v>2016</v>
      </c>
    </row>
    <row r="13741" spans="1:6" x14ac:dyDescent="0.25">
      <c r="A13741" s="5" t="s">
        <v>389</v>
      </c>
      <c r="B13741" s="3" t="s">
        <v>233</v>
      </c>
      <c r="C13741" s="3" t="s">
        <v>68</v>
      </c>
      <c r="D13741" s="4">
        <v>2908176.3629132849</v>
      </c>
      <c r="E13741" t="str">
        <f t="shared" si="428"/>
        <v>May</v>
      </c>
      <c r="F13741" t="str">
        <f t="shared" si="429"/>
        <v>2016</v>
      </c>
    </row>
    <row r="13742" spans="1:6" x14ac:dyDescent="0.25">
      <c r="A13742" s="5" t="s">
        <v>389</v>
      </c>
      <c r="B13742" s="3" t="s">
        <v>233</v>
      </c>
      <c r="C13742" s="3" t="s">
        <v>69</v>
      </c>
      <c r="D13742" s="4">
        <v>2869190.3959002569</v>
      </c>
      <c r="E13742" t="str">
        <f t="shared" si="428"/>
        <v>Jun</v>
      </c>
      <c r="F13742" t="str">
        <f t="shared" si="429"/>
        <v>2016</v>
      </c>
    </row>
    <row r="13743" spans="1:6" x14ac:dyDescent="0.25">
      <c r="A13743" s="5" t="s">
        <v>389</v>
      </c>
      <c r="B13743" s="3" t="s">
        <v>233</v>
      </c>
      <c r="C13743" s="3" t="s">
        <v>70</v>
      </c>
      <c r="D13743" s="4">
        <v>2838256.5865977067</v>
      </c>
      <c r="E13743" t="str">
        <f t="shared" si="428"/>
        <v>Jul</v>
      </c>
      <c r="F13743" t="str">
        <f t="shared" si="429"/>
        <v>2016</v>
      </c>
    </row>
    <row r="13744" spans="1:6" x14ac:dyDescent="0.25">
      <c r="A13744" s="5" t="s">
        <v>389</v>
      </c>
      <c r="B13744" s="3" t="s">
        <v>233</v>
      </c>
      <c r="C13744" s="3" t="s">
        <v>71</v>
      </c>
      <c r="D13744" s="4">
        <v>2808669.1938364985</v>
      </c>
      <c r="E13744" t="str">
        <f t="shared" si="428"/>
        <v>Aug</v>
      </c>
      <c r="F13744" t="str">
        <f t="shared" si="429"/>
        <v>2016</v>
      </c>
    </row>
    <row r="13745" spans="1:6" x14ac:dyDescent="0.25">
      <c r="A13745" s="5" t="s">
        <v>389</v>
      </c>
      <c r="B13745" s="3" t="s">
        <v>233</v>
      </c>
      <c r="C13745" s="3" t="s">
        <v>72</v>
      </c>
      <c r="D13745" s="4">
        <v>2773862.2561760782</v>
      </c>
      <c r="E13745" t="str">
        <f t="shared" si="428"/>
        <v>Sep</v>
      </c>
      <c r="F13745" t="str">
        <f t="shared" si="429"/>
        <v>2016</v>
      </c>
    </row>
    <row r="13746" spans="1:6" x14ac:dyDescent="0.25">
      <c r="A13746" s="5" t="s">
        <v>389</v>
      </c>
      <c r="B13746" s="3" t="s">
        <v>233</v>
      </c>
      <c r="C13746" s="3" t="s">
        <v>73</v>
      </c>
      <c r="D13746" s="4">
        <v>2760972.7268697089</v>
      </c>
      <c r="E13746" t="str">
        <f t="shared" si="428"/>
        <v>Oct</v>
      </c>
      <c r="F13746" t="str">
        <f t="shared" si="429"/>
        <v>2016</v>
      </c>
    </row>
    <row r="13747" spans="1:6" x14ac:dyDescent="0.25">
      <c r="A13747" s="5" t="s">
        <v>389</v>
      </c>
      <c r="B13747" s="3" t="s">
        <v>233</v>
      </c>
      <c r="C13747" s="3" t="s">
        <v>74</v>
      </c>
      <c r="D13747" s="4">
        <v>2723925.781565425</v>
      </c>
      <c r="E13747" t="str">
        <f t="shared" si="428"/>
        <v>Nov</v>
      </c>
      <c r="F13747" t="str">
        <f t="shared" si="429"/>
        <v>2016</v>
      </c>
    </row>
    <row r="13748" spans="1:6" x14ac:dyDescent="0.25">
      <c r="A13748" s="5" t="s">
        <v>389</v>
      </c>
      <c r="B13748" s="3" t="s">
        <v>233</v>
      </c>
      <c r="C13748" s="3" t="s">
        <v>75</v>
      </c>
      <c r="D13748" s="4">
        <v>2724425.1678352333</v>
      </c>
      <c r="E13748" t="str">
        <f t="shared" si="428"/>
        <v>Dec</v>
      </c>
      <c r="F13748" t="str">
        <f t="shared" si="429"/>
        <v>2016</v>
      </c>
    </row>
    <row r="13749" spans="1:6" x14ac:dyDescent="0.25">
      <c r="A13749" s="5" t="s">
        <v>389</v>
      </c>
      <c r="B13749" s="3" t="s">
        <v>233</v>
      </c>
      <c r="C13749" s="3" t="s">
        <v>76</v>
      </c>
      <c r="D13749" s="4">
        <v>2628908.2604397205</v>
      </c>
      <c r="E13749" t="str">
        <f t="shared" si="428"/>
        <v>Jan</v>
      </c>
      <c r="F13749" t="str">
        <f t="shared" si="429"/>
        <v>2017</v>
      </c>
    </row>
    <row r="13750" spans="1:6" x14ac:dyDescent="0.25">
      <c r="A13750" s="5" t="s">
        <v>389</v>
      </c>
      <c r="B13750" s="3" t="s">
        <v>233</v>
      </c>
      <c r="C13750" s="3" t="s">
        <v>77</v>
      </c>
      <c r="D13750" s="4">
        <v>2607126.0039404603</v>
      </c>
      <c r="E13750" t="str">
        <f t="shared" si="428"/>
        <v>Feb</v>
      </c>
      <c r="F13750" t="str">
        <f t="shared" si="429"/>
        <v>2017</v>
      </c>
    </row>
    <row r="13751" spans="1:6" x14ac:dyDescent="0.25">
      <c r="A13751" s="5" t="s">
        <v>389</v>
      </c>
      <c r="B13751" s="3" t="s">
        <v>233</v>
      </c>
      <c r="C13751" s="3" t="s">
        <v>78</v>
      </c>
      <c r="D13751" s="4">
        <v>2582553.5979365571</v>
      </c>
      <c r="E13751" t="str">
        <f t="shared" si="428"/>
        <v>Mar</v>
      </c>
      <c r="F13751" t="str">
        <f t="shared" si="429"/>
        <v>2017</v>
      </c>
    </row>
    <row r="13752" spans="1:6" x14ac:dyDescent="0.25">
      <c r="A13752" s="5" t="s">
        <v>389</v>
      </c>
      <c r="B13752" s="3" t="s">
        <v>233</v>
      </c>
      <c r="C13752" s="3" t="s">
        <v>79</v>
      </c>
      <c r="D13752" s="4">
        <v>2560685.4128884147</v>
      </c>
      <c r="E13752" t="str">
        <f t="shared" si="428"/>
        <v>Apr</v>
      </c>
      <c r="F13752" t="str">
        <f t="shared" si="429"/>
        <v>2017</v>
      </c>
    </row>
    <row r="13753" spans="1:6" x14ac:dyDescent="0.25">
      <c r="A13753" s="5" t="s">
        <v>389</v>
      </c>
      <c r="B13753" s="3" t="s">
        <v>233</v>
      </c>
      <c r="C13753" s="3" t="s">
        <v>80</v>
      </c>
      <c r="D13753" s="4">
        <v>2537060.0967448805</v>
      </c>
      <c r="E13753" t="str">
        <f t="shared" si="428"/>
        <v>May</v>
      </c>
      <c r="F13753" t="str">
        <f t="shared" si="429"/>
        <v>2017</v>
      </c>
    </row>
    <row r="13754" spans="1:6" x14ac:dyDescent="0.25">
      <c r="A13754" s="5" t="s">
        <v>389</v>
      </c>
      <c r="B13754" s="3" t="s">
        <v>233</v>
      </c>
      <c r="C13754" s="3" t="s">
        <v>81</v>
      </c>
      <c r="D13754" s="4">
        <v>2512285.4362627594</v>
      </c>
      <c r="E13754" t="str">
        <f t="shared" si="428"/>
        <v>Jun</v>
      </c>
      <c r="F13754" t="str">
        <f t="shared" si="429"/>
        <v>2017</v>
      </c>
    </row>
    <row r="13755" spans="1:6" x14ac:dyDescent="0.25">
      <c r="A13755" s="5" t="s">
        <v>389</v>
      </c>
      <c r="B13755" s="3" t="s">
        <v>233</v>
      </c>
      <c r="C13755" s="3" t="s">
        <v>82</v>
      </c>
      <c r="D13755" s="4">
        <v>2490329.7777889357</v>
      </c>
      <c r="E13755" t="str">
        <f t="shared" ref="E13755:E13770" si="430">MID(C13755,1,3)</f>
        <v>Jul</v>
      </c>
      <c r="F13755" t="str">
        <f t="shared" ref="F13755:F13770" si="431">MID(C13755,5,4)</f>
        <v>2017</v>
      </c>
    </row>
    <row r="13756" spans="1:6" x14ac:dyDescent="0.25">
      <c r="A13756" s="5" t="s">
        <v>389</v>
      </c>
      <c r="B13756" s="3" t="s">
        <v>233</v>
      </c>
      <c r="C13756" s="3" t="s">
        <v>83</v>
      </c>
      <c r="D13756" s="4">
        <v>2471518.8452139273</v>
      </c>
      <c r="E13756" t="str">
        <f t="shared" si="430"/>
        <v>Aug</v>
      </c>
      <c r="F13756" t="str">
        <f t="shared" si="431"/>
        <v>2017</v>
      </c>
    </row>
    <row r="13757" spans="1:6" x14ac:dyDescent="0.25">
      <c r="A13757" s="5" t="s">
        <v>389</v>
      </c>
      <c r="B13757" s="3" t="s">
        <v>233</v>
      </c>
      <c r="C13757" s="3" t="s">
        <v>84</v>
      </c>
      <c r="D13757" s="4">
        <v>2403370.967215227</v>
      </c>
      <c r="E13757" t="str">
        <f t="shared" si="430"/>
        <v>Sep</v>
      </c>
      <c r="F13757" t="str">
        <f t="shared" si="431"/>
        <v>2017</v>
      </c>
    </row>
    <row r="13758" spans="1:6" x14ac:dyDescent="0.25">
      <c r="A13758" s="5" t="s">
        <v>389</v>
      </c>
      <c r="B13758" s="3" t="s">
        <v>233</v>
      </c>
      <c r="C13758" s="3" t="s">
        <v>85</v>
      </c>
      <c r="D13758" s="4">
        <v>2385955.4315008922</v>
      </c>
      <c r="E13758" t="str">
        <f t="shared" si="430"/>
        <v>Oct</v>
      </c>
      <c r="F13758" t="str">
        <f t="shared" si="431"/>
        <v>2017</v>
      </c>
    </row>
    <row r="13759" spans="1:6" x14ac:dyDescent="0.25">
      <c r="A13759" s="5" t="s">
        <v>389</v>
      </c>
      <c r="B13759" s="3" t="s">
        <v>233</v>
      </c>
      <c r="C13759" s="3" t="s">
        <v>86</v>
      </c>
      <c r="D13759" s="4">
        <v>2370433.3255794547</v>
      </c>
      <c r="E13759" t="str">
        <f t="shared" si="430"/>
        <v>Nov</v>
      </c>
      <c r="F13759" t="str">
        <f t="shared" si="431"/>
        <v>2017</v>
      </c>
    </row>
    <row r="13760" spans="1:6" x14ac:dyDescent="0.25">
      <c r="A13760" s="5" t="s">
        <v>389</v>
      </c>
      <c r="B13760" s="3" t="s">
        <v>233</v>
      </c>
      <c r="C13760" s="3" t="s">
        <v>87</v>
      </c>
      <c r="D13760" s="4">
        <v>2368438.4369504801</v>
      </c>
      <c r="E13760" t="str">
        <f t="shared" si="430"/>
        <v>Dec</v>
      </c>
      <c r="F13760" t="str">
        <f t="shared" si="431"/>
        <v>2017</v>
      </c>
    </row>
    <row r="13761" spans="1:6" x14ac:dyDescent="0.25">
      <c r="A13761" s="5" t="s">
        <v>389</v>
      </c>
      <c r="B13761" s="3" t="s">
        <v>233</v>
      </c>
      <c r="C13761" s="3" t="s">
        <v>88</v>
      </c>
      <c r="D13761" s="4">
        <v>2292273.314463072</v>
      </c>
      <c r="E13761" t="str">
        <f t="shared" si="430"/>
        <v>Jan</v>
      </c>
      <c r="F13761" t="str">
        <f t="shared" si="431"/>
        <v>2018</v>
      </c>
    </row>
    <row r="13762" spans="1:6" x14ac:dyDescent="0.25">
      <c r="A13762" s="5" t="s">
        <v>389</v>
      </c>
      <c r="B13762" s="3" t="s">
        <v>233</v>
      </c>
      <c r="C13762" s="3" t="s">
        <v>89</v>
      </c>
      <c r="D13762" s="4">
        <v>2275743.0757176545</v>
      </c>
      <c r="E13762" t="str">
        <f t="shared" si="430"/>
        <v>Feb</v>
      </c>
      <c r="F13762" t="str">
        <f t="shared" si="431"/>
        <v>2018</v>
      </c>
    </row>
    <row r="13763" spans="1:6" x14ac:dyDescent="0.25">
      <c r="A13763" s="5" t="s">
        <v>389</v>
      </c>
      <c r="B13763" s="3" t="s">
        <v>233</v>
      </c>
      <c r="C13763" s="3" t="s">
        <v>90</v>
      </c>
      <c r="D13763" s="4">
        <v>2259884.7354141008</v>
      </c>
      <c r="E13763" t="str">
        <f t="shared" si="430"/>
        <v>Mar</v>
      </c>
      <c r="F13763" t="str">
        <f t="shared" si="431"/>
        <v>2018</v>
      </c>
    </row>
    <row r="13764" spans="1:6" x14ac:dyDescent="0.25">
      <c r="A13764" s="5" t="s">
        <v>389</v>
      </c>
      <c r="B13764" s="3" t="s">
        <v>233</v>
      </c>
      <c r="C13764" s="3" t="s">
        <v>91</v>
      </c>
      <c r="D13764" s="4">
        <v>2242085.5292235943</v>
      </c>
      <c r="E13764" t="str">
        <f t="shared" si="430"/>
        <v>Apr</v>
      </c>
      <c r="F13764" t="str">
        <f t="shared" si="431"/>
        <v>2018</v>
      </c>
    </row>
    <row r="13765" spans="1:6" x14ac:dyDescent="0.25">
      <c r="A13765" s="5" t="s">
        <v>389</v>
      </c>
      <c r="B13765" s="3" t="s">
        <v>233</v>
      </c>
      <c r="C13765" s="3" t="s">
        <v>92</v>
      </c>
      <c r="D13765" s="4">
        <v>2226443.092297086</v>
      </c>
      <c r="E13765" t="str">
        <f t="shared" si="430"/>
        <v>May</v>
      </c>
      <c r="F13765" t="str">
        <f t="shared" si="431"/>
        <v>2018</v>
      </c>
    </row>
    <row r="13766" spans="1:6" x14ac:dyDescent="0.25">
      <c r="A13766" s="5" t="s">
        <v>389</v>
      </c>
      <c r="B13766" s="3" t="s">
        <v>233</v>
      </c>
      <c r="C13766" s="3" t="s">
        <v>93</v>
      </c>
      <c r="D13766" s="4">
        <v>2211733.3611099035</v>
      </c>
      <c r="E13766" t="str">
        <f t="shared" si="430"/>
        <v>Jun</v>
      </c>
      <c r="F13766" t="str">
        <f t="shared" si="431"/>
        <v>2018</v>
      </c>
    </row>
    <row r="13767" spans="1:6" x14ac:dyDescent="0.25">
      <c r="A13767" s="5" t="s">
        <v>389</v>
      </c>
      <c r="B13767" s="3" t="s">
        <v>233</v>
      </c>
      <c r="C13767" s="3" t="s">
        <v>94</v>
      </c>
      <c r="D13767" s="4">
        <v>2197023.2068072446</v>
      </c>
      <c r="E13767" t="str">
        <f t="shared" si="430"/>
        <v>Jul</v>
      </c>
      <c r="F13767" t="str">
        <f t="shared" si="431"/>
        <v>2018</v>
      </c>
    </row>
    <row r="13768" spans="1:6" x14ac:dyDescent="0.25">
      <c r="A13768" s="5" t="s">
        <v>389</v>
      </c>
      <c r="B13768" s="3" t="s">
        <v>233</v>
      </c>
      <c r="C13768" s="3" t="s">
        <v>95</v>
      </c>
      <c r="D13768" s="4">
        <v>2183787.0576738883</v>
      </c>
      <c r="E13768" t="str">
        <f t="shared" si="430"/>
        <v>Aug</v>
      </c>
      <c r="F13768" t="str">
        <f t="shared" si="431"/>
        <v>2018</v>
      </c>
    </row>
    <row r="13769" spans="1:6" x14ac:dyDescent="0.25">
      <c r="A13769" s="5" t="s">
        <v>389</v>
      </c>
      <c r="B13769" s="3" t="s">
        <v>233</v>
      </c>
      <c r="C13769" s="3" t="s">
        <v>96</v>
      </c>
      <c r="D13769" s="4">
        <v>2169927.4368012603</v>
      </c>
      <c r="E13769" t="str">
        <f t="shared" si="430"/>
        <v>Sep</v>
      </c>
      <c r="F13769" t="str">
        <f t="shared" si="431"/>
        <v>2018</v>
      </c>
    </row>
    <row r="13770" spans="1:6" x14ac:dyDescent="0.25">
      <c r="A13770" s="5" t="s">
        <v>389</v>
      </c>
      <c r="B13770" s="3" t="s">
        <v>233</v>
      </c>
      <c r="C13770" s="3" t="s">
        <v>97</v>
      </c>
      <c r="D13770" s="4">
        <v>2157014.0735736014</v>
      </c>
      <c r="E13770" t="str">
        <f t="shared" si="430"/>
        <v>Oct</v>
      </c>
      <c r="F13770" t="str">
        <f t="shared" si="431"/>
        <v>2018</v>
      </c>
    </row>
    <row r="13771" spans="1:6" x14ac:dyDescent="0.25">
      <c r="A13771" s="5" t="s">
        <v>389</v>
      </c>
      <c r="B13771" s="3" t="s">
        <v>233</v>
      </c>
      <c r="C13771" s="3" t="s">
        <v>98</v>
      </c>
      <c r="D13771" s="4">
        <v>2144189.1948678279</v>
      </c>
      <c r="E13771" t="str">
        <f t="shared" ref="E13771:E13834" si="432">MID(C13771,1,3)</f>
        <v>Nov</v>
      </c>
      <c r="F13771" t="str">
        <f t="shared" ref="F13771:F13834" si="433">MID(C13771,5,4)</f>
        <v>2018</v>
      </c>
    </row>
    <row r="13772" spans="1:6" x14ac:dyDescent="0.25">
      <c r="A13772" s="5" t="s">
        <v>389</v>
      </c>
      <c r="B13772" s="3" t="s">
        <v>233</v>
      </c>
      <c r="C13772" s="3" t="s">
        <v>99</v>
      </c>
      <c r="D13772" s="4">
        <v>2139995.8113930519</v>
      </c>
      <c r="E13772" t="str">
        <f t="shared" si="432"/>
        <v>Dec</v>
      </c>
      <c r="F13772" t="str">
        <f t="shared" si="433"/>
        <v>2018</v>
      </c>
    </row>
    <row r="13773" spans="1:6" x14ac:dyDescent="0.25">
      <c r="A13773" s="5" t="s">
        <v>389</v>
      </c>
      <c r="B13773" s="3" t="s">
        <v>233</v>
      </c>
      <c r="C13773" s="3" t="s">
        <v>100</v>
      </c>
      <c r="D13773" s="4">
        <v>2050360.6505990499</v>
      </c>
      <c r="E13773" t="str">
        <f t="shared" si="432"/>
        <v>Jan</v>
      </c>
      <c r="F13773" t="str">
        <f t="shared" si="433"/>
        <v>2019</v>
      </c>
    </row>
    <row r="13774" spans="1:6" x14ac:dyDescent="0.25">
      <c r="A13774" s="5" t="s">
        <v>389</v>
      </c>
      <c r="B13774" s="3" t="s">
        <v>233</v>
      </c>
      <c r="C13774" s="3" t="s">
        <v>101</v>
      </c>
      <c r="D13774" s="4">
        <v>2037513.3124002637</v>
      </c>
      <c r="E13774" t="str">
        <f t="shared" si="432"/>
        <v>Feb</v>
      </c>
      <c r="F13774" t="str">
        <f t="shared" si="433"/>
        <v>2019</v>
      </c>
    </row>
    <row r="13775" spans="1:6" x14ac:dyDescent="0.25">
      <c r="A13775" s="5" t="s">
        <v>389</v>
      </c>
      <c r="B13775" s="3" t="s">
        <v>233</v>
      </c>
      <c r="C13775" s="3" t="s">
        <v>102</v>
      </c>
      <c r="D13775" s="4">
        <v>2022896.6637937985</v>
      </c>
      <c r="E13775" t="str">
        <f t="shared" si="432"/>
        <v>Mar</v>
      </c>
      <c r="F13775" t="str">
        <f t="shared" si="433"/>
        <v>2019</v>
      </c>
    </row>
    <row r="13776" spans="1:6" x14ac:dyDescent="0.25">
      <c r="A13776" s="5" t="s">
        <v>389</v>
      </c>
      <c r="B13776" s="3" t="s">
        <v>233</v>
      </c>
      <c r="C13776" s="3" t="s">
        <v>103</v>
      </c>
      <c r="D13776" s="4">
        <v>2010722.0681336436</v>
      </c>
      <c r="E13776" t="str">
        <f t="shared" si="432"/>
        <v>Apr</v>
      </c>
      <c r="F13776" t="str">
        <f t="shared" si="433"/>
        <v>2019</v>
      </c>
    </row>
    <row r="13777" spans="1:6" x14ac:dyDescent="0.25">
      <c r="A13777" s="5" t="s">
        <v>389</v>
      </c>
      <c r="B13777" s="3" t="s">
        <v>233</v>
      </c>
      <c r="C13777" s="3" t="s">
        <v>104</v>
      </c>
      <c r="D13777" s="4">
        <v>2000425.2554929263</v>
      </c>
      <c r="E13777" t="str">
        <f t="shared" si="432"/>
        <v>May</v>
      </c>
      <c r="F13777" t="str">
        <f t="shared" si="433"/>
        <v>2019</v>
      </c>
    </row>
    <row r="13778" spans="1:6" x14ac:dyDescent="0.25">
      <c r="A13778" s="5" t="s">
        <v>389</v>
      </c>
      <c r="B13778" s="3" t="s">
        <v>233</v>
      </c>
      <c r="C13778" s="3" t="s">
        <v>105</v>
      </c>
      <c r="D13778" s="4">
        <v>1989683.8107804288</v>
      </c>
      <c r="E13778" t="str">
        <f t="shared" si="432"/>
        <v>Jun</v>
      </c>
      <c r="F13778" t="str">
        <f t="shared" si="433"/>
        <v>2019</v>
      </c>
    </row>
    <row r="13779" spans="1:6" x14ac:dyDescent="0.25">
      <c r="A13779" s="5" t="s">
        <v>389</v>
      </c>
      <c r="B13779" s="3" t="s">
        <v>233</v>
      </c>
      <c r="C13779" s="3" t="s">
        <v>106</v>
      </c>
      <c r="D13779" s="4">
        <v>1981510.7140303291</v>
      </c>
      <c r="E13779" t="str">
        <f t="shared" si="432"/>
        <v>Jul</v>
      </c>
      <c r="F13779" t="str">
        <f t="shared" si="433"/>
        <v>2019</v>
      </c>
    </row>
    <row r="13780" spans="1:6" x14ac:dyDescent="0.25">
      <c r="A13780" s="5" t="s">
        <v>389</v>
      </c>
      <c r="B13780" s="3" t="s">
        <v>233</v>
      </c>
      <c r="C13780" s="3" t="s">
        <v>107</v>
      </c>
      <c r="D13780" s="4">
        <v>1973528.6413311553</v>
      </c>
      <c r="E13780" t="str">
        <f t="shared" si="432"/>
        <v>Aug</v>
      </c>
      <c r="F13780" t="str">
        <f t="shared" si="433"/>
        <v>2019</v>
      </c>
    </row>
    <row r="13781" spans="1:6" x14ac:dyDescent="0.25">
      <c r="A13781" s="5" t="s">
        <v>389</v>
      </c>
      <c r="B13781" s="3" t="s">
        <v>233</v>
      </c>
      <c r="C13781" s="3" t="s">
        <v>108</v>
      </c>
      <c r="D13781" s="4">
        <v>1960614.1041631959</v>
      </c>
      <c r="E13781" t="str">
        <f t="shared" si="432"/>
        <v>Sep</v>
      </c>
      <c r="F13781" t="str">
        <f t="shared" si="433"/>
        <v>2019</v>
      </c>
    </row>
    <row r="13782" spans="1:6" x14ac:dyDescent="0.25">
      <c r="A13782" s="5" t="s">
        <v>389</v>
      </c>
      <c r="B13782" s="3" t="s">
        <v>233</v>
      </c>
      <c r="C13782" s="3" t="s">
        <v>109</v>
      </c>
      <c r="D13782" s="4">
        <v>1948898.8465220411</v>
      </c>
      <c r="E13782" t="str">
        <f t="shared" si="432"/>
        <v>Oct</v>
      </c>
      <c r="F13782" t="str">
        <f t="shared" si="433"/>
        <v>2019</v>
      </c>
    </row>
    <row r="13783" spans="1:6" x14ac:dyDescent="0.25">
      <c r="A13783" s="5" t="s">
        <v>389</v>
      </c>
      <c r="B13783" s="3" t="s">
        <v>233</v>
      </c>
      <c r="C13783" s="3" t="s">
        <v>110</v>
      </c>
      <c r="D13783" s="4">
        <v>1943087.4355666426</v>
      </c>
      <c r="E13783" t="str">
        <f t="shared" si="432"/>
        <v>Nov</v>
      </c>
      <c r="F13783" t="str">
        <f t="shared" si="433"/>
        <v>2019</v>
      </c>
    </row>
    <row r="13784" spans="1:6" x14ac:dyDescent="0.25">
      <c r="A13784" s="5" t="s">
        <v>389</v>
      </c>
      <c r="B13784" s="3" t="s">
        <v>233</v>
      </c>
      <c r="C13784" s="3" t="s">
        <v>111</v>
      </c>
      <c r="D13784" s="4">
        <v>1940333.7994143977</v>
      </c>
      <c r="E13784" t="str">
        <f t="shared" si="432"/>
        <v>Dec</v>
      </c>
      <c r="F13784" t="str">
        <f t="shared" si="433"/>
        <v>2019</v>
      </c>
    </row>
    <row r="13785" spans="1:6" x14ac:dyDescent="0.25">
      <c r="A13785" s="5" t="s">
        <v>389</v>
      </c>
      <c r="B13785" s="3" t="s">
        <v>233</v>
      </c>
      <c r="C13785" s="3" t="s">
        <v>112</v>
      </c>
      <c r="D13785" s="4">
        <v>1893753.9565469869</v>
      </c>
      <c r="E13785" t="str">
        <f t="shared" si="432"/>
        <v>Jan</v>
      </c>
      <c r="F13785" t="str">
        <f t="shared" si="433"/>
        <v>2020</v>
      </c>
    </row>
    <row r="13786" spans="1:6" x14ac:dyDescent="0.25">
      <c r="A13786" s="5" t="s">
        <v>389</v>
      </c>
      <c r="B13786" s="3" t="s">
        <v>233</v>
      </c>
      <c r="C13786" s="3" t="s">
        <v>113</v>
      </c>
      <c r="D13786" s="4">
        <v>1884168.7037835161</v>
      </c>
      <c r="E13786" t="str">
        <f t="shared" si="432"/>
        <v>Feb</v>
      </c>
      <c r="F13786" t="str">
        <f t="shared" si="433"/>
        <v>2020</v>
      </c>
    </row>
    <row r="13787" spans="1:6" x14ac:dyDescent="0.25">
      <c r="A13787" s="5" t="s">
        <v>389</v>
      </c>
      <c r="B13787" s="3" t="s">
        <v>233</v>
      </c>
      <c r="C13787" s="3" t="s">
        <v>114</v>
      </c>
      <c r="D13787" s="4">
        <v>1875310.7502615773</v>
      </c>
      <c r="E13787" t="str">
        <f t="shared" si="432"/>
        <v>Mar</v>
      </c>
      <c r="F13787" t="str">
        <f t="shared" si="433"/>
        <v>2020</v>
      </c>
    </row>
    <row r="13788" spans="1:6" x14ac:dyDescent="0.25">
      <c r="A13788" s="5" t="s">
        <v>389</v>
      </c>
      <c r="B13788" s="3" t="s">
        <v>233</v>
      </c>
      <c r="C13788" s="3" t="s">
        <v>115</v>
      </c>
      <c r="D13788" s="4">
        <v>1869502.2711804353</v>
      </c>
      <c r="E13788" t="str">
        <f t="shared" si="432"/>
        <v>Apr</v>
      </c>
      <c r="F13788" t="str">
        <f t="shared" si="433"/>
        <v>2020</v>
      </c>
    </row>
    <row r="13789" spans="1:6" x14ac:dyDescent="0.25">
      <c r="A13789" s="5" t="s">
        <v>389</v>
      </c>
      <c r="B13789" s="3" t="s">
        <v>233</v>
      </c>
      <c r="C13789" s="3" t="s">
        <v>116</v>
      </c>
      <c r="D13789" s="4">
        <v>1862420.068079551</v>
      </c>
      <c r="E13789" t="str">
        <f t="shared" si="432"/>
        <v>May</v>
      </c>
      <c r="F13789" t="str">
        <f t="shared" si="433"/>
        <v>2020</v>
      </c>
    </row>
    <row r="13790" spans="1:6" x14ac:dyDescent="0.25">
      <c r="A13790" s="5" t="s">
        <v>389</v>
      </c>
      <c r="B13790" s="3" t="s">
        <v>233</v>
      </c>
      <c r="C13790" s="3" t="s">
        <v>117</v>
      </c>
      <c r="D13790" s="4">
        <v>1851690.7613124975</v>
      </c>
      <c r="E13790" t="str">
        <f t="shared" si="432"/>
        <v>Jun</v>
      </c>
      <c r="F13790" t="str">
        <f t="shared" si="433"/>
        <v>2020</v>
      </c>
    </row>
    <row r="13791" spans="1:6" x14ac:dyDescent="0.25">
      <c r="A13791" s="5" t="s">
        <v>389</v>
      </c>
      <c r="B13791" s="3" t="s">
        <v>233</v>
      </c>
      <c r="C13791" s="3" t="s">
        <v>118</v>
      </c>
      <c r="D13791" s="4">
        <v>1844888.014716109</v>
      </c>
      <c r="E13791" t="str">
        <f t="shared" si="432"/>
        <v>Jul</v>
      </c>
      <c r="F13791" t="str">
        <f t="shared" si="433"/>
        <v>2020</v>
      </c>
    </row>
    <row r="13792" spans="1:6" x14ac:dyDescent="0.25">
      <c r="A13792" s="5" t="s">
        <v>389</v>
      </c>
      <c r="B13792" s="3" t="s">
        <v>233</v>
      </c>
      <c r="C13792" s="3" t="s">
        <v>119</v>
      </c>
      <c r="D13792" s="4">
        <v>1843386.3437558697</v>
      </c>
      <c r="E13792" t="str">
        <f t="shared" si="432"/>
        <v>Aug</v>
      </c>
      <c r="F13792" t="str">
        <f t="shared" si="433"/>
        <v>2020</v>
      </c>
    </row>
    <row r="13793" spans="1:6" x14ac:dyDescent="0.25">
      <c r="A13793" s="5" t="s">
        <v>389</v>
      </c>
      <c r="B13793" s="3" t="s">
        <v>233</v>
      </c>
      <c r="C13793" s="3" t="s">
        <v>120</v>
      </c>
      <c r="D13793" s="4">
        <v>1836352.7488628605</v>
      </c>
      <c r="E13793" t="str">
        <f t="shared" si="432"/>
        <v>Sep</v>
      </c>
      <c r="F13793" t="str">
        <f t="shared" si="433"/>
        <v>2020</v>
      </c>
    </row>
    <row r="13794" spans="1:6" x14ac:dyDescent="0.25">
      <c r="A13794" s="5" t="s">
        <v>389</v>
      </c>
      <c r="B13794" s="3" t="s">
        <v>233</v>
      </c>
      <c r="C13794" s="3" t="s">
        <v>121</v>
      </c>
      <c r="D13794" s="4">
        <v>1826896.7801535006</v>
      </c>
      <c r="E13794" t="str">
        <f t="shared" si="432"/>
        <v>Oct</v>
      </c>
      <c r="F13794" t="str">
        <f t="shared" si="433"/>
        <v>2020</v>
      </c>
    </row>
    <row r="13795" spans="1:6" x14ac:dyDescent="0.25">
      <c r="A13795" s="5" t="s">
        <v>389</v>
      </c>
      <c r="B13795" s="3" t="s">
        <v>233</v>
      </c>
      <c r="C13795" s="3" t="s">
        <v>122</v>
      </c>
      <c r="D13795" s="4">
        <v>1820284.5162032901</v>
      </c>
      <c r="E13795" t="str">
        <f t="shared" si="432"/>
        <v>Nov</v>
      </c>
      <c r="F13795" t="str">
        <f t="shared" si="433"/>
        <v>2020</v>
      </c>
    </row>
    <row r="13796" spans="1:6" x14ac:dyDescent="0.25">
      <c r="A13796" s="5" t="s">
        <v>389</v>
      </c>
      <c r="B13796" s="3" t="s">
        <v>233</v>
      </c>
      <c r="C13796" s="3" t="s">
        <v>123</v>
      </c>
      <c r="D13796" s="4">
        <v>1818352.9053405293</v>
      </c>
      <c r="E13796" t="str">
        <f t="shared" si="432"/>
        <v>Dec</v>
      </c>
      <c r="F13796" t="str">
        <f t="shared" si="433"/>
        <v>2020</v>
      </c>
    </row>
    <row r="13797" spans="1:6" x14ac:dyDescent="0.25">
      <c r="A13797" s="5" t="s">
        <v>389</v>
      </c>
      <c r="B13797" s="3" t="s">
        <v>233</v>
      </c>
      <c r="C13797" s="3" t="s">
        <v>124</v>
      </c>
      <c r="D13797" s="4">
        <v>1807265.571504276</v>
      </c>
      <c r="E13797" t="str">
        <f t="shared" si="432"/>
        <v>Jan</v>
      </c>
      <c r="F13797" t="str">
        <f t="shared" si="433"/>
        <v>2021</v>
      </c>
    </row>
    <row r="13798" spans="1:6" x14ac:dyDescent="0.25">
      <c r="A13798" s="5" t="s">
        <v>389</v>
      </c>
      <c r="B13798" s="3" t="s">
        <v>233</v>
      </c>
      <c r="C13798" s="3" t="s">
        <v>125</v>
      </c>
      <c r="D13798" s="4">
        <v>1802872.7130283767</v>
      </c>
      <c r="E13798" t="str">
        <f t="shared" si="432"/>
        <v>Feb</v>
      </c>
      <c r="F13798" t="str">
        <f t="shared" si="433"/>
        <v>2021</v>
      </c>
    </row>
    <row r="13799" spans="1:6" x14ac:dyDescent="0.25">
      <c r="A13799" s="5" t="s">
        <v>389</v>
      </c>
      <c r="B13799" s="3" t="s">
        <v>233</v>
      </c>
      <c r="C13799" s="3" t="s">
        <v>126</v>
      </c>
      <c r="D13799" s="4">
        <v>1797986.7683299298</v>
      </c>
      <c r="E13799" t="str">
        <f t="shared" si="432"/>
        <v>Mar</v>
      </c>
      <c r="F13799" t="str">
        <f t="shared" si="433"/>
        <v>2021</v>
      </c>
    </row>
    <row r="13800" spans="1:6" x14ac:dyDescent="0.25">
      <c r="A13800" s="5" t="s">
        <v>389</v>
      </c>
      <c r="B13800" s="3" t="s">
        <v>233</v>
      </c>
      <c r="C13800" s="3" t="s">
        <v>127</v>
      </c>
      <c r="D13800" s="4">
        <v>1794334.3008114104</v>
      </c>
      <c r="E13800" t="str">
        <f t="shared" si="432"/>
        <v>Apr</v>
      </c>
      <c r="F13800" t="str">
        <f t="shared" si="433"/>
        <v>2021</v>
      </c>
    </row>
    <row r="13801" spans="1:6" x14ac:dyDescent="0.25">
      <c r="A13801" s="5" t="s">
        <v>389</v>
      </c>
      <c r="B13801" s="3" t="s">
        <v>233</v>
      </c>
      <c r="C13801" s="3" t="s">
        <v>128</v>
      </c>
      <c r="D13801" s="4">
        <v>1790874.4531176472</v>
      </c>
      <c r="E13801" t="str">
        <f t="shared" si="432"/>
        <v>May</v>
      </c>
      <c r="F13801" t="str">
        <f t="shared" si="433"/>
        <v>2021</v>
      </c>
    </row>
    <row r="13802" spans="1:6" x14ac:dyDescent="0.25">
      <c r="A13802" s="5" t="s">
        <v>389</v>
      </c>
      <c r="B13802" s="3" t="s">
        <v>233</v>
      </c>
      <c r="C13802" s="3" t="s">
        <v>129</v>
      </c>
      <c r="D13802" s="4">
        <v>1789488.2443794988</v>
      </c>
      <c r="E13802" t="str">
        <f t="shared" si="432"/>
        <v>Jun</v>
      </c>
      <c r="F13802" t="str">
        <f t="shared" si="433"/>
        <v>2021</v>
      </c>
    </row>
    <row r="13803" spans="1:6" x14ac:dyDescent="0.25">
      <c r="A13803" s="5" t="s">
        <v>389</v>
      </c>
      <c r="B13803" s="3" t="s">
        <v>233</v>
      </c>
      <c r="C13803" s="3" t="s">
        <v>130</v>
      </c>
      <c r="D13803" s="4">
        <v>1785822.7963685712</v>
      </c>
      <c r="E13803" t="str">
        <f t="shared" si="432"/>
        <v>Jul</v>
      </c>
      <c r="F13803" t="str">
        <f t="shared" si="433"/>
        <v>2021</v>
      </c>
    </row>
    <row r="13804" spans="1:6" x14ac:dyDescent="0.25">
      <c r="A13804" s="5" t="s">
        <v>389</v>
      </c>
      <c r="B13804" s="3" t="s">
        <v>233</v>
      </c>
      <c r="C13804" s="3" t="s">
        <v>131</v>
      </c>
      <c r="D13804" s="4">
        <v>1780722.3716423558</v>
      </c>
      <c r="E13804" t="str">
        <f t="shared" si="432"/>
        <v>Aug</v>
      </c>
      <c r="F13804" t="str">
        <f t="shared" si="433"/>
        <v>2021</v>
      </c>
    </row>
    <row r="13805" spans="1:6" x14ac:dyDescent="0.25">
      <c r="A13805" s="5" t="s">
        <v>389</v>
      </c>
      <c r="B13805" s="3" t="s">
        <v>233</v>
      </c>
      <c r="C13805" s="3" t="s">
        <v>132</v>
      </c>
      <c r="D13805" s="4">
        <v>1763378.6065768339</v>
      </c>
      <c r="E13805" t="str">
        <f t="shared" si="432"/>
        <v>Sep</v>
      </c>
      <c r="F13805" t="str">
        <f t="shared" si="433"/>
        <v>2021</v>
      </c>
    </row>
    <row r="13806" spans="1:6" x14ac:dyDescent="0.25">
      <c r="A13806" s="5" t="s">
        <v>389</v>
      </c>
      <c r="B13806" s="3" t="s">
        <v>233</v>
      </c>
      <c r="C13806" s="3" t="s">
        <v>133</v>
      </c>
      <c r="D13806" s="4">
        <v>1760409.9475874917</v>
      </c>
      <c r="E13806" t="str">
        <f t="shared" si="432"/>
        <v>Oct</v>
      </c>
      <c r="F13806" t="str">
        <f t="shared" si="433"/>
        <v>2021</v>
      </c>
    </row>
    <row r="13807" spans="1:6" x14ac:dyDescent="0.25">
      <c r="A13807" s="5" t="s">
        <v>389</v>
      </c>
      <c r="B13807" s="3" t="s">
        <v>233</v>
      </c>
      <c r="C13807" s="3" t="s">
        <v>134</v>
      </c>
      <c r="D13807" s="4">
        <v>1757110.071228459</v>
      </c>
      <c r="E13807" t="str">
        <f t="shared" si="432"/>
        <v>Nov</v>
      </c>
      <c r="F13807" t="str">
        <f t="shared" si="433"/>
        <v>2021</v>
      </c>
    </row>
    <row r="13808" spans="1:6" x14ac:dyDescent="0.25">
      <c r="A13808" s="5" t="s">
        <v>389</v>
      </c>
      <c r="B13808" s="3" t="s">
        <v>233</v>
      </c>
      <c r="C13808" s="3" t="s">
        <v>135</v>
      </c>
      <c r="D13808" s="4">
        <v>86292.658243257843</v>
      </c>
      <c r="E13808" t="str">
        <f t="shared" si="432"/>
        <v>Dec</v>
      </c>
      <c r="F13808" t="str">
        <f t="shared" si="433"/>
        <v>2021</v>
      </c>
    </row>
    <row r="13809" spans="1:6" x14ac:dyDescent="0.25">
      <c r="A13809" s="5" t="s">
        <v>389</v>
      </c>
      <c r="B13809" s="3" t="s">
        <v>233</v>
      </c>
      <c r="C13809" s="3" t="s">
        <v>136</v>
      </c>
      <c r="D13809" s="4">
        <v>83080.209981128151</v>
      </c>
      <c r="E13809" t="str">
        <f t="shared" si="432"/>
        <v>Jan</v>
      </c>
      <c r="F13809" t="str">
        <f t="shared" si="433"/>
        <v>2022</v>
      </c>
    </row>
    <row r="13810" spans="1:6" x14ac:dyDescent="0.25">
      <c r="A13810" s="5" t="s">
        <v>389</v>
      </c>
      <c r="B13810" s="3" t="s">
        <v>233</v>
      </c>
      <c r="C13810" s="3" t="s">
        <v>137</v>
      </c>
      <c r="D13810" s="4">
        <v>82993.301521885209</v>
      </c>
      <c r="E13810" t="str">
        <f t="shared" si="432"/>
        <v>Feb</v>
      </c>
      <c r="F13810" t="str">
        <f t="shared" si="433"/>
        <v>2022</v>
      </c>
    </row>
    <row r="13811" spans="1:6" x14ac:dyDescent="0.25">
      <c r="A13811" s="5" t="s">
        <v>389</v>
      </c>
      <c r="B13811" s="3" t="s">
        <v>233</v>
      </c>
      <c r="C13811" s="3" t="s">
        <v>138</v>
      </c>
      <c r="D13811" s="4">
        <v>82858.315374289945</v>
      </c>
      <c r="E13811" t="str">
        <f t="shared" si="432"/>
        <v>Mar</v>
      </c>
      <c r="F13811" t="str">
        <f t="shared" si="433"/>
        <v>2022</v>
      </c>
    </row>
    <row r="13812" spans="1:6" x14ac:dyDescent="0.25">
      <c r="A13812" s="5" t="s">
        <v>389</v>
      </c>
      <c r="B13812" s="3" t="s">
        <v>233</v>
      </c>
      <c r="C13812" s="3" t="s">
        <v>139</v>
      </c>
      <c r="D13812" s="4">
        <v>83686.156182764069</v>
      </c>
      <c r="E13812" t="str">
        <f t="shared" si="432"/>
        <v>Apr</v>
      </c>
      <c r="F13812" t="str">
        <f t="shared" si="433"/>
        <v>2022</v>
      </c>
    </row>
    <row r="13813" spans="1:6" x14ac:dyDescent="0.25">
      <c r="A13813" s="5" t="s">
        <v>389</v>
      </c>
      <c r="B13813" s="3" t="s">
        <v>233</v>
      </c>
      <c r="C13813" s="3" t="s">
        <v>140</v>
      </c>
      <c r="D13813" s="4">
        <v>82733.711146163521</v>
      </c>
      <c r="E13813" t="str">
        <f t="shared" si="432"/>
        <v>May</v>
      </c>
      <c r="F13813" t="str">
        <f t="shared" si="433"/>
        <v>2022</v>
      </c>
    </row>
    <row r="13814" spans="1:6" x14ac:dyDescent="0.25">
      <c r="A13814" s="5" t="s">
        <v>389</v>
      </c>
      <c r="B13814" s="3" t="s">
        <v>233</v>
      </c>
      <c r="C13814" s="3" t="s">
        <v>141</v>
      </c>
      <c r="D13814" s="4">
        <v>82695.306769624309</v>
      </c>
      <c r="E13814" t="str">
        <f t="shared" si="432"/>
        <v>Jun</v>
      </c>
      <c r="F13814" t="str">
        <f t="shared" si="433"/>
        <v>2022</v>
      </c>
    </row>
    <row r="13815" spans="1:6" x14ac:dyDescent="0.25">
      <c r="A13815" s="5" t="s">
        <v>389</v>
      </c>
      <c r="B13815" s="3" t="s">
        <v>233</v>
      </c>
      <c r="C13815" s="3" t="s">
        <v>142</v>
      </c>
      <c r="D13815" s="4">
        <v>83537.623876231664</v>
      </c>
      <c r="E13815" t="str">
        <f t="shared" si="432"/>
        <v>Jul</v>
      </c>
      <c r="F13815" t="str">
        <f t="shared" si="433"/>
        <v>2022</v>
      </c>
    </row>
    <row r="13816" spans="1:6" x14ac:dyDescent="0.25">
      <c r="A13816" s="5" t="s">
        <v>389</v>
      </c>
      <c r="B13816" s="3" t="s">
        <v>233</v>
      </c>
      <c r="C13816" s="3" t="s">
        <v>143</v>
      </c>
      <c r="D13816" s="4">
        <v>82696.363269887937</v>
      </c>
      <c r="E13816" t="str">
        <f t="shared" si="432"/>
        <v>Aug</v>
      </c>
      <c r="F13816" t="str">
        <f t="shared" si="433"/>
        <v>2022</v>
      </c>
    </row>
    <row r="13817" spans="1:6" x14ac:dyDescent="0.25">
      <c r="A13817" s="5" t="s">
        <v>389</v>
      </c>
      <c r="B13817" s="3" t="s">
        <v>233</v>
      </c>
      <c r="C13817" s="3" t="s">
        <v>144</v>
      </c>
      <c r="D13817" s="4">
        <v>79695.511053578899</v>
      </c>
      <c r="E13817" t="str">
        <f t="shared" si="432"/>
        <v>Sep</v>
      </c>
      <c r="F13817" t="str">
        <f t="shared" si="433"/>
        <v>2022</v>
      </c>
    </row>
    <row r="13818" spans="1:6" x14ac:dyDescent="0.25">
      <c r="A13818" s="5" t="s">
        <v>389</v>
      </c>
      <c r="B13818" s="3" t="s">
        <v>233</v>
      </c>
      <c r="C13818" s="3" t="s">
        <v>145</v>
      </c>
      <c r="D13818" s="4">
        <v>79771.825126261378</v>
      </c>
      <c r="E13818" t="str">
        <f t="shared" si="432"/>
        <v>Oct</v>
      </c>
      <c r="F13818" t="str">
        <f t="shared" si="433"/>
        <v>2022</v>
      </c>
    </row>
    <row r="13819" spans="1:6" x14ac:dyDescent="0.25">
      <c r="A13819" s="5" t="s">
        <v>389</v>
      </c>
      <c r="B13819" s="3" t="s">
        <v>233</v>
      </c>
      <c r="C13819" s="3" t="s">
        <v>146</v>
      </c>
      <c r="D13819" s="4">
        <v>79899.368183664279</v>
      </c>
      <c r="E13819" t="str">
        <f t="shared" si="432"/>
        <v>Nov</v>
      </c>
      <c r="F13819" t="str">
        <f t="shared" si="433"/>
        <v>2022</v>
      </c>
    </row>
    <row r="13820" spans="1:6" x14ac:dyDescent="0.25">
      <c r="A13820" s="5" t="s">
        <v>389</v>
      </c>
      <c r="B13820" s="3" t="s">
        <v>233</v>
      </c>
      <c r="C13820" s="3" t="s">
        <v>147</v>
      </c>
      <c r="D13820" s="4">
        <v>80960.189164040377</v>
      </c>
      <c r="E13820" t="str">
        <f t="shared" si="432"/>
        <v>Dec</v>
      </c>
      <c r="F13820" t="str">
        <f t="shared" si="433"/>
        <v>2022</v>
      </c>
    </row>
    <row r="13821" spans="1:6" x14ac:dyDescent="0.25">
      <c r="A13821" s="5" t="s">
        <v>389</v>
      </c>
      <c r="B13821" s="3" t="s">
        <v>233</v>
      </c>
      <c r="C13821" s="3" t="s">
        <v>148</v>
      </c>
      <c r="D13821" s="4">
        <v>80096.584291918713</v>
      </c>
      <c r="E13821" t="str">
        <f t="shared" si="432"/>
        <v>Jan</v>
      </c>
      <c r="F13821" t="str">
        <f t="shared" si="433"/>
        <v>2023</v>
      </c>
    </row>
    <row r="13822" spans="1:6" x14ac:dyDescent="0.25">
      <c r="A13822" s="5" t="s">
        <v>389</v>
      </c>
      <c r="B13822" s="3" t="s">
        <v>233</v>
      </c>
      <c r="C13822" s="3" t="s">
        <v>149</v>
      </c>
      <c r="D13822" s="4">
        <v>80235.42331464382</v>
      </c>
      <c r="E13822" t="str">
        <f t="shared" si="432"/>
        <v>Feb</v>
      </c>
      <c r="F13822" t="str">
        <f t="shared" si="433"/>
        <v>2023</v>
      </c>
    </row>
    <row r="13823" spans="1:6" x14ac:dyDescent="0.25">
      <c r="A13823" s="5" t="s">
        <v>389</v>
      </c>
      <c r="B13823" s="3" t="s">
        <v>233</v>
      </c>
      <c r="C13823" s="3" t="s">
        <v>150</v>
      </c>
      <c r="D13823" s="4">
        <v>80392.021793181601</v>
      </c>
      <c r="E13823" t="str">
        <f t="shared" si="432"/>
        <v>Mar</v>
      </c>
      <c r="F13823" t="str">
        <f t="shared" si="433"/>
        <v>2023</v>
      </c>
    </row>
    <row r="13824" spans="1:6" x14ac:dyDescent="0.25">
      <c r="A13824" s="5" t="s">
        <v>389</v>
      </c>
      <c r="B13824" s="3" t="s">
        <v>233</v>
      </c>
      <c r="C13824" s="3" t="s">
        <v>151</v>
      </c>
      <c r="D13824" s="4">
        <v>80564.715812309296</v>
      </c>
      <c r="E13824" t="str">
        <f t="shared" si="432"/>
        <v>Apr</v>
      </c>
      <c r="F13824" t="str">
        <f t="shared" si="433"/>
        <v>2023</v>
      </c>
    </row>
    <row r="13825" spans="1:6" x14ac:dyDescent="0.25">
      <c r="A13825" s="5" t="s">
        <v>389</v>
      </c>
      <c r="B13825" s="3" t="s">
        <v>233</v>
      </c>
      <c r="C13825" s="3" t="s">
        <v>152</v>
      </c>
      <c r="D13825" s="4">
        <v>80752.079817716643</v>
      </c>
      <c r="E13825" t="str">
        <f t="shared" si="432"/>
        <v>May</v>
      </c>
      <c r="F13825" t="str">
        <f t="shared" si="433"/>
        <v>2023</v>
      </c>
    </row>
    <row r="13826" spans="1:6" x14ac:dyDescent="0.25">
      <c r="A13826" s="5" t="s">
        <v>389</v>
      </c>
      <c r="B13826" s="3" t="s">
        <v>233</v>
      </c>
      <c r="C13826" s="3" t="s">
        <v>153</v>
      </c>
      <c r="D13826" s="4">
        <v>80957.022715767162</v>
      </c>
      <c r="E13826" t="str">
        <f t="shared" si="432"/>
        <v>Jun</v>
      </c>
      <c r="F13826" t="str">
        <f t="shared" si="433"/>
        <v>2023</v>
      </c>
    </row>
    <row r="13827" spans="1:6" x14ac:dyDescent="0.25">
      <c r="A13827" s="5" t="s">
        <v>389</v>
      </c>
      <c r="B13827" s="3" t="s">
        <v>233</v>
      </c>
      <c r="C13827" s="3" t="s">
        <v>154</v>
      </c>
      <c r="D13827" s="4">
        <v>81177.966344875647</v>
      </c>
      <c r="E13827" t="str">
        <f t="shared" si="432"/>
        <v>Jul</v>
      </c>
      <c r="F13827" t="str">
        <f t="shared" si="433"/>
        <v>2023</v>
      </c>
    </row>
    <row r="13828" spans="1:6" x14ac:dyDescent="0.25">
      <c r="A13828" s="5" t="s">
        <v>389</v>
      </c>
      <c r="B13828" s="3" t="s">
        <v>233</v>
      </c>
      <c r="C13828" s="3" t="s">
        <v>155</v>
      </c>
      <c r="D13828" s="4">
        <v>81414.35209605025</v>
      </c>
      <c r="E13828" t="str">
        <f t="shared" si="432"/>
        <v>Aug</v>
      </c>
      <c r="F13828" t="str">
        <f t="shared" si="433"/>
        <v>2023</v>
      </c>
    </row>
    <row r="13829" spans="1:6" x14ac:dyDescent="0.25">
      <c r="A13829" s="5" t="s">
        <v>389</v>
      </c>
      <c r="B13829" s="3" t="s">
        <v>233</v>
      </c>
      <c r="C13829" s="3" t="s">
        <v>156</v>
      </c>
      <c r="D13829" s="4">
        <v>81667.732919123388</v>
      </c>
      <c r="E13829" t="str">
        <f t="shared" si="432"/>
        <v>Sep</v>
      </c>
      <c r="F13829" t="str">
        <f t="shared" si="433"/>
        <v>2023</v>
      </c>
    </row>
    <row r="13830" spans="1:6" x14ac:dyDescent="0.25">
      <c r="A13830" s="5" t="s">
        <v>389</v>
      </c>
      <c r="B13830" s="3" t="s">
        <v>233</v>
      </c>
      <c r="C13830" s="3" t="s">
        <v>157</v>
      </c>
      <c r="D13830" s="4">
        <v>81937.68578444302</v>
      </c>
      <c r="E13830" t="str">
        <f t="shared" si="432"/>
        <v>Oct</v>
      </c>
      <c r="F13830" t="str">
        <f t="shared" si="433"/>
        <v>2023</v>
      </c>
    </row>
    <row r="13831" spans="1:6" x14ac:dyDescent="0.25">
      <c r="A13831" s="5" t="s">
        <v>389</v>
      </c>
      <c r="B13831" s="3" t="s">
        <v>233</v>
      </c>
      <c r="C13831" s="3" t="s">
        <v>158</v>
      </c>
      <c r="D13831" s="4">
        <v>82240.910955316445</v>
      </c>
      <c r="E13831" t="str">
        <f t="shared" si="432"/>
        <v>Nov</v>
      </c>
      <c r="F13831" t="str">
        <f t="shared" si="433"/>
        <v>2023</v>
      </c>
    </row>
    <row r="13832" spans="1:6" x14ac:dyDescent="0.25">
      <c r="A13832" s="5" t="s">
        <v>389</v>
      </c>
      <c r="B13832" s="3" t="s">
        <v>233</v>
      </c>
      <c r="C13832" s="3" t="s">
        <v>159</v>
      </c>
      <c r="D13832" s="4">
        <v>83063.431077008689</v>
      </c>
      <c r="E13832" t="str">
        <f t="shared" si="432"/>
        <v>Dec</v>
      </c>
      <c r="F13832" t="str">
        <f t="shared" si="433"/>
        <v>2023</v>
      </c>
    </row>
    <row r="13833" spans="1:6" x14ac:dyDescent="0.25">
      <c r="A13833" s="5" t="s">
        <v>389</v>
      </c>
      <c r="B13833" s="3" t="s">
        <v>233</v>
      </c>
      <c r="C13833" s="3" t="s">
        <v>160</v>
      </c>
      <c r="D13833" s="4">
        <v>82848.500035573685</v>
      </c>
      <c r="E13833" t="str">
        <f t="shared" si="432"/>
        <v>Jan</v>
      </c>
      <c r="F13833" t="str">
        <f t="shared" si="433"/>
        <v>2024</v>
      </c>
    </row>
    <row r="13834" spans="1:6" x14ac:dyDescent="0.25">
      <c r="A13834" s="5" t="s">
        <v>389</v>
      </c>
      <c r="B13834" s="3" t="s">
        <v>233</v>
      </c>
      <c r="C13834" s="3" t="s">
        <v>161</v>
      </c>
      <c r="D13834" s="4">
        <v>83183.170366300852</v>
      </c>
      <c r="E13834" t="str">
        <f t="shared" si="432"/>
        <v>Feb</v>
      </c>
      <c r="F13834" t="str">
        <f t="shared" si="433"/>
        <v>2024</v>
      </c>
    </row>
    <row r="13835" spans="1:6" x14ac:dyDescent="0.25">
      <c r="A13835" s="5" t="s">
        <v>389</v>
      </c>
      <c r="B13835" s="3" t="s">
        <v>233</v>
      </c>
      <c r="C13835" s="3" t="s">
        <v>162</v>
      </c>
      <c r="D13835" s="4">
        <v>83533.472231326727</v>
      </c>
      <c r="E13835" t="str">
        <f t="shared" ref="E13835:E13898" si="434">MID(C13835,1,3)</f>
        <v>Mar</v>
      </c>
      <c r="F13835" t="str">
        <f t="shared" ref="F13835:F13898" si="435">MID(C13835,5,4)</f>
        <v>2024</v>
      </c>
    </row>
    <row r="13836" spans="1:6" x14ac:dyDescent="0.25">
      <c r="A13836" s="5" t="s">
        <v>389</v>
      </c>
      <c r="B13836" s="3" t="s">
        <v>233</v>
      </c>
      <c r="C13836" s="3" t="s">
        <v>163</v>
      </c>
      <c r="D13836" s="4">
        <v>83900.886643605001</v>
      </c>
      <c r="E13836" t="str">
        <f t="shared" si="434"/>
        <v>Apr</v>
      </c>
      <c r="F13836" t="str">
        <f t="shared" si="435"/>
        <v>2024</v>
      </c>
    </row>
    <row r="13837" spans="1:6" x14ac:dyDescent="0.25">
      <c r="A13837" s="5" t="s">
        <v>389</v>
      </c>
      <c r="B13837" s="3" t="s">
        <v>233</v>
      </c>
      <c r="C13837" s="3" t="s">
        <v>164</v>
      </c>
      <c r="D13837" s="4">
        <v>84284.691658933705</v>
      </c>
      <c r="E13837" t="str">
        <f t="shared" si="434"/>
        <v>May</v>
      </c>
      <c r="F13837" t="str">
        <f t="shared" si="435"/>
        <v>2024</v>
      </c>
    </row>
    <row r="13838" spans="1:6" x14ac:dyDescent="0.25">
      <c r="A13838" s="5" t="s">
        <v>389</v>
      </c>
      <c r="B13838" s="3" t="s">
        <v>233</v>
      </c>
      <c r="C13838" s="3" t="s">
        <v>165</v>
      </c>
      <c r="D13838" s="4">
        <v>84686.400033843878</v>
      </c>
      <c r="E13838" t="str">
        <f t="shared" si="434"/>
        <v>Jun</v>
      </c>
      <c r="F13838" t="str">
        <f t="shared" si="435"/>
        <v>2024</v>
      </c>
    </row>
    <row r="13839" spans="1:6" x14ac:dyDescent="0.25">
      <c r="A13839" s="5" t="s">
        <v>389</v>
      </c>
      <c r="B13839" s="3" t="s">
        <v>233</v>
      </c>
      <c r="C13839" s="3" t="s">
        <v>166</v>
      </c>
      <c r="D13839" s="4">
        <v>85105.341019667831</v>
      </c>
      <c r="E13839" t="str">
        <f t="shared" si="434"/>
        <v>Jul</v>
      </c>
      <c r="F13839" t="str">
        <f t="shared" si="435"/>
        <v>2024</v>
      </c>
    </row>
    <row r="13840" spans="1:6" x14ac:dyDescent="0.25">
      <c r="A13840" s="5" t="s">
        <v>389</v>
      </c>
      <c r="B13840" s="3" t="s">
        <v>233</v>
      </c>
      <c r="C13840" s="3" t="s">
        <v>167</v>
      </c>
      <c r="D13840" s="4">
        <v>85540.587309058174</v>
      </c>
      <c r="E13840" t="str">
        <f t="shared" si="434"/>
        <v>Aug</v>
      </c>
      <c r="F13840" t="str">
        <f t="shared" si="435"/>
        <v>2024</v>
      </c>
    </row>
    <row r="13841" spans="1:6" x14ac:dyDescent="0.25">
      <c r="A13841" s="5" t="s">
        <v>389</v>
      </c>
      <c r="B13841" s="3" t="s">
        <v>233</v>
      </c>
      <c r="C13841" s="3" t="s">
        <v>168</v>
      </c>
      <c r="D13841" s="4">
        <v>85991.407060045836</v>
      </c>
      <c r="E13841" t="str">
        <f t="shared" si="434"/>
        <v>Sep</v>
      </c>
      <c r="F13841" t="str">
        <f t="shared" si="435"/>
        <v>2024</v>
      </c>
    </row>
    <row r="13842" spans="1:6" x14ac:dyDescent="0.25">
      <c r="A13842" s="5" t="s">
        <v>389</v>
      </c>
      <c r="B13842" s="3" t="s">
        <v>233</v>
      </c>
      <c r="C13842" s="3" t="s">
        <v>169</v>
      </c>
      <c r="D13842" s="4">
        <v>86461.162607517894</v>
      </c>
      <c r="E13842" t="str">
        <f t="shared" si="434"/>
        <v>Oct</v>
      </c>
      <c r="F13842" t="str">
        <f t="shared" si="435"/>
        <v>2024</v>
      </c>
    </row>
    <row r="13843" spans="1:6" x14ac:dyDescent="0.25">
      <c r="A13843" s="5" t="s">
        <v>389</v>
      </c>
      <c r="B13843" s="3" t="s">
        <v>233</v>
      </c>
      <c r="C13843" s="3" t="s">
        <v>170</v>
      </c>
      <c r="D13843" s="4">
        <v>86954.995801584213</v>
      </c>
      <c r="E13843" t="str">
        <f t="shared" si="434"/>
        <v>Nov</v>
      </c>
      <c r="F13843" t="str">
        <f t="shared" si="435"/>
        <v>2024</v>
      </c>
    </row>
    <row r="13844" spans="1:6" x14ac:dyDescent="0.25">
      <c r="A13844" s="5" t="s">
        <v>389</v>
      </c>
      <c r="B13844" s="3" t="s">
        <v>233</v>
      </c>
      <c r="C13844" s="3" t="s">
        <v>171</v>
      </c>
      <c r="D13844" s="4">
        <v>87719.743374386424</v>
      </c>
      <c r="E13844" t="str">
        <f t="shared" si="434"/>
        <v>Dec</v>
      </c>
      <c r="F13844" t="str">
        <f t="shared" si="435"/>
        <v>2024</v>
      </c>
    </row>
    <row r="13845" spans="1:6" x14ac:dyDescent="0.25">
      <c r="A13845" s="5" t="s">
        <v>389</v>
      </c>
      <c r="B13845" s="3" t="s">
        <v>233</v>
      </c>
      <c r="C13845" s="3" t="s">
        <v>172</v>
      </c>
      <c r="D13845" s="4">
        <v>87974.027817311755</v>
      </c>
      <c r="E13845" t="str">
        <f t="shared" si="434"/>
        <v>Jan</v>
      </c>
      <c r="F13845" t="str">
        <f t="shared" si="435"/>
        <v>2025</v>
      </c>
    </row>
    <row r="13846" spans="1:6" x14ac:dyDescent="0.25">
      <c r="A13846" s="5" t="s">
        <v>389</v>
      </c>
      <c r="B13846" s="3" t="s">
        <v>233</v>
      </c>
      <c r="C13846" s="3" t="s">
        <v>173</v>
      </c>
      <c r="D13846" s="4">
        <v>88513.289764067944</v>
      </c>
      <c r="E13846" t="str">
        <f t="shared" si="434"/>
        <v>Feb</v>
      </c>
      <c r="F13846" t="str">
        <f t="shared" si="435"/>
        <v>2025</v>
      </c>
    </row>
    <row r="13847" spans="1:6" x14ac:dyDescent="0.25">
      <c r="A13847" s="5" t="s">
        <v>389</v>
      </c>
      <c r="B13847" s="3" t="s">
        <v>233</v>
      </c>
      <c r="C13847" s="3" t="s">
        <v>174</v>
      </c>
      <c r="D13847" s="4">
        <v>89070.53302671967</v>
      </c>
      <c r="E13847" t="str">
        <f t="shared" si="434"/>
        <v>Mar</v>
      </c>
      <c r="F13847" t="str">
        <f t="shared" si="435"/>
        <v>2025</v>
      </c>
    </row>
    <row r="13848" spans="1:6" x14ac:dyDescent="0.25">
      <c r="A13848" s="5" t="s">
        <v>389</v>
      </c>
      <c r="B13848" s="3" t="s">
        <v>233</v>
      </c>
      <c r="C13848" s="3" t="s">
        <v>175</v>
      </c>
      <c r="D13848" s="4">
        <v>89645.360224774515</v>
      </c>
      <c r="E13848" t="str">
        <f t="shared" si="434"/>
        <v>Apr</v>
      </c>
      <c r="F13848" t="str">
        <f t="shared" si="435"/>
        <v>2025</v>
      </c>
    </row>
    <row r="13849" spans="1:6" x14ac:dyDescent="0.25">
      <c r="A13849" s="5" t="s">
        <v>389</v>
      </c>
      <c r="B13849" s="3" t="s">
        <v>233</v>
      </c>
      <c r="C13849" s="3" t="s">
        <v>176</v>
      </c>
      <c r="D13849" s="4">
        <v>90297.304210918897</v>
      </c>
      <c r="E13849" t="str">
        <f t="shared" si="434"/>
        <v>May</v>
      </c>
      <c r="F13849" t="str">
        <f t="shared" si="435"/>
        <v>2025</v>
      </c>
    </row>
    <row r="13850" spans="1:6" x14ac:dyDescent="0.25">
      <c r="A13850" s="5" t="s">
        <v>389</v>
      </c>
      <c r="B13850" s="3" t="s">
        <v>233</v>
      </c>
      <c r="C13850" s="3" t="s">
        <v>177</v>
      </c>
      <c r="D13850" s="4">
        <v>90907.245886994642</v>
      </c>
      <c r="E13850" t="str">
        <f t="shared" si="434"/>
        <v>Jun</v>
      </c>
      <c r="F13850" t="str">
        <f t="shared" si="435"/>
        <v>2025</v>
      </c>
    </row>
    <row r="13851" spans="1:6" x14ac:dyDescent="0.25">
      <c r="A13851" s="5" t="s">
        <v>389</v>
      </c>
      <c r="B13851" s="3" t="s">
        <v>233</v>
      </c>
      <c r="C13851" s="3" t="s">
        <v>178</v>
      </c>
      <c r="D13851" s="4">
        <v>91536.660566733277</v>
      </c>
      <c r="E13851" t="str">
        <f t="shared" si="434"/>
        <v>Jul</v>
      </c>
      <c r="F13851" t="str">
        <f t="shared" si="435"/>
        <v>2025</v>
      </c>
    </row>
    <row r="13852" spans="1:6" x14ac:dyDescent="0.25">
      <c r="A13852" s="5" t="s">
        <v>389</v>
      </c>
      <c r="B13852" s="3" t="s">
        <v>233</v>
      </c>
      <c r="C13852" s="3" t="s">
        <v>179</v>
      </c>
      <c r="D13852" s="4">
        <v>92185.051319354257</v>
      </c>
      <c r="E13852" t="str">
        <f t="shared" si="434"/>
        <v>Aug</v>
      </c>
      <c r="F13852" t="str">
        <f t="shared" si="435"/>
        <v>2025</v>
      </c>
    </row>
    <row r="13853" spans="1:6" x14ac:dyDescent="0.25">
      <c r="A13853" s="5" t="s">
        <v>389</v>
      </c>
      <c r="B13853" s="3" t="s">
        <v>233</v>
      </c>
      <c r="C13853" s="3" t="s">
        <v>180</v>
      </c>
      <c r="D13853" s="4">
        <v>92851.374530235247</v>
      </c>
      <c r="E13853" t="str">
        <f t="shared" si="434"/>
        <v>Sep</v>
      </c>
      <c r="F13853" t="str">
        <f t="shared" si="435"/>
        <v>2025</v>
      </c>
    </row>
    <row r="13854" spans="1:6" x14ac:dyDescent="0.25">
      <c r="A13854" s="5" t="s">
        <v>389</v>
      </c>
      <c r="B13854" s="3" t="s">
        <v>233</v>
      </c>
      <c r="C13854" s="3" t="s">
        <v>181</v>
      </c>
      <c r="D13854" s="4">
        <v>93536.55865809205</v>
      </c>
      <c r="E13854" t="str">
        <f t="shared" si="434"/>
        <v>Oct</v>
      </c>
      <c r="F13854" t="str">
        <f t="shared" si="435"/>
        <v>2025</v>
      </c>
    </row>
    <row r="13855" spans="1:6" x14ac:dyDescent="0.25">
      <c r="A13855" s="5" t="s">
        <v>389</v>
      </c>
      <c r="B13855" s="3" t="s">
        <v>233</v>
      </c>
      <c r="C13855" s="3" t="s">
        <v>182</v>
      </c>
      <c r="D13855" s="4">
        <v>94244.103674690501</v>
      </c>
      <c r="E13855" t="str">
        <f t="shared" si="434"/>
        <v>Nov</v>
      </c>
      <c r="F13855" t="str">
        <f t="shared" si="435"/>
        <v>2025</v>
      </c>
    </row>
    <row r="13856" spans="1:6" x14ac:dyDescent="0.25">
      <c r="A13856" s="5" t="s">
        <v>389</v>
      </c>
      <c r="B13856" s="3" t="s">
        <v>233</v>
      </c>
      <c r="C13856" s="3" t="s">
        <v>183</v>
      </c>
      <c r="D13856" s="4">
        <v>95017.222508533538</v>
      </c>
      <c r="E13856" t="str">
        <f t="shared" si="434"/>
        <v>Dec</v>
      </c>
      <c r="F13856" t="str">
        <f t="shared" si="435"/>
        <v>2025</v>
      </c>
    </row>
    <row r="13857" spans="1:6" x14ac:dyDescent="0.25">
      <c r="A13857" s="5" t="s">
        <v>389</v>
      </c>
      <c r="B13857" s="3" t="s">
        <v>233</v>
      </c>
      <c r="C13857" s="3" t="s">
        <v>184</v>
      </c>
      <c r="D13857" s="4">
        <v>95383.100155585227</v>
      </c>
      <c r="E13857" t="str">
        <f t="shared" si="434"/>
        <v>Jan</v>
      </c>
      <c r="F13857" t="str">
        <f t="shared" si="435"/>
        <v>2026</v>
      </c>
    </row>
    <row r="13858" spans="1:6" x14ac:dyDescent="0.25">
      <c r="A13858" s="5" t="s">
        <v>389</v>
      </c>
      <c r="B13858" s="3" t="s">
        <v>233</v>
      </c>
      <c r="C13858" s="3" t="s">
        <v>185</v>
      </c>
      <c r="D13858" s="4">
        <v>96157.651781877648</v>
      </c>
      <c r="E13858" t="str">
        <f t="shared" si="434"/>
        <v>Feb</v>
      </c>
      <c r="F13858" t="str">
        <f t="shared" si="435"/>
        <v>2026</v>
      </c>
    </row>
    <row r="13859" spans="1:6" x14ac:dyDescent="0.25">
      <c r="A13859" s="5" t="s">
        <v>389</v>
      </c>
      <c r="B13859" s="3" t="s">
        <v>233</v>
      </c>
      <c r="C13859" s="3" t="s">
        <v>186</v>
      </c>
      <c r="D13859" s="4">
        <v>96951.769154725509</v>
      </c>
      <c r="E13859" t="str">
        <f t="shared" si="434"/>
        <v>Mar</v>
      </c>
      <c r="F13859" t="str">
        <f t="shared" si="435"/>
        <v>2026</v>
      </c>
    </row>
    <row r="13860" spans="1:6" x14ac:dyDescent="0.25">
      <c r="A13860" s="5" t="s">
        <v>389</v>
      </c>
      <c r="B13860" s="3" t="s">
        <v>233</v>
      </c>
      <c r="C13860" s="3" t="s">
        <v>187</v>
      </c>
      <c r="D13860" s="4">
        <v>97764.536626553425</v>
      </c>
      <c r="E13860" t="str">
        <f t="shared" si="434"/>
        <v>Apr</v>
      </c>
      <c r="F13860" t="str">
        <f t="shared" si="435"/>
        <v>2026</v>
      </c>
    </row>
    <row r="13861" spans="1:6" x14ac:dyDescent="0.25">
      <c r="A13861" s="5" t="s">
        <v>389</v>
      </c>
      <c r="B13861" s="3" t="s">
        <v>233</v>
      </c>
      <c r="C13861" s="3" t="s">
        <v>189</v>
      </c>
      <c r="D13861" s="4">
        <v>98596.730135392776</v>
      </c>
      <c r="E13861" t="str">
        <f t="shared" si="434"/>
        <v>May</v>
      </c>
      <c r="F13861" t="str">
        <f t="shared" si="435"/>
        <v>2026</v>
      </c>
    </row>
    <row r="13862" spans="1:6" x14ac:dyDescent="0.25">
      <c r="A13862" s="5" t="s">
        <v>389</v>
      </c>
      <c r="B13862" s="3" t="s">
        <v>233</v>
      </c>
      <c r="C13862" s="3" t="s">
        <v>191</v>
      </c>
      <c r="D13862" s="4">
        <v>99196.808976213579</v>
      </c>
      <c r="E13862" t="str">
        <f t="shared" si="434"/>
        <v>Jun</v>
      </c>
      <c r="F13862" t="str">
        <f t="shared" si="435"/>
        <v>2026</v>
      </c>
    </row>
    <row r="13863" spans="1:6" x14ac:dyDescent="0.25">
      <c r="A13863" s="5" t="s">
        <v>389</v>
      </c>
      <c r="B13863" s="3" t="s">
        <v>233</v>
      </c>
      <c r="C13863" s="3" t="s">
        <v>192</v>
      </c>
      <c r="D13863" s="4">
        <v>100064.99105013223</v>
      </c>
      <c r="E13863" t="str">
        <f t="shared" si="434"/>
        <v>Jul</v>
      </c>
      <c r="F13863" t="str">
        <f t="shared" si="435"/>
        <v>2026</v>
      </c>
    </row>
    <row r="13864" spans="1:6" x14ac:dyDescent="0.25">
      <c r="A13864" s="5" t="s">
        <v>389</v>
      </c>
      <c r="B13864" s="3" t="s">
        <v>233</v>
      </c>
      <c r="C13864" s="3" t="s">
        <v>193</v>
      </c>
      <c r="D13864" s="4">
        <v>100953.20095938165</v>
      </c>
      <c r="E13864" t="str">
        <f t="shared" si="434"/>
        <v>Aug</v>
      </c>
      <c r="F13864" t="str">
        <f t="shared" si="435"/>
        <v>2026</v>
      </c>
    </row>
    <row r="13865" spans="1:6" x14ac:dyDescent="0.25">
      <c r="A13865" s="5" t="s">
        <v>389</v>
      </c>
      <c r="B13865" s="3" t="s">
        <v>233</v>
      </c>
      <c r="C13865" s="3" t="s">
        <v>194</v>
      </c>
      <c r="D13865" s="4">
        <v>2981.0265068959284</v>
      </c>
      <c r="E13865" t="str">
        <f t="shared" si="434"/>
        <v>Sep</v>
      </c>
      <c r="F13865" t="str">
        <f t="shared" si="435"/>
        <v>2026</v>
      </c>
    </row>
    <row r="13866" spans="1:6" x14ac:dyDescent="0.25">
      <c r="A13866" s="5" t="s">
        <v>389</v>
      </c>
      <c r="B13866" s="3" t="s">
        <v>233</v>
      </c>
      <c r="C13866" s="3" t="s">
        <v>195</v>
      </c>
      <c r="D13866" s="4">
        <v>2999.1247641773557</v>
      </c>
      <c r="E13866" t="str">
        <f t="shared" si="434"/>
        <v>Oct</v>
      </c>
      <c r="F13866" t="str">
        <f t="shared" si="435"/>
        <v>2026</v>
      </c>
    </row>
    <row r="13867" spans="1:6" x14ac:dyDescent="0.25">
      <c r="A13867" s="5" t="s">
        <v>389</v>
      </c>
      <c r="B13867" s="3" t="s">
        <v>233</v>
      </c>
      <c r="C13867" s="3" t="s">
        <v>196</v>
      </c>
      <c r="D13867" s="4">
        <v>3017.6485790339666</v>
      </c>
      <c r="E13867" t="str">
        <f t="shared" si="434"/>
        <v>Nov</v>
      </c>
      <c r="F13867" t="str">
        <f t="shared" si="435"/>
        <v>2026</v>
      </c>
    </row>
    <row r="13868" spans="1:6" x14ac:dyDescent="0.25">
      <c r="A13868" s="5" t="s">
        <v>389</v>
      </c>
      <c r="B13868" s="3" t="s">
        <v>233</v>
      </c>
      <c r="C13868" s="3" t="s">
        <v>197</v>
      </c>
      <c r="D13868" s="4">
        <v>3036.6074274441562</v>
      </c>
      <c r="E13868" t="str">
        <f t="shared" si="434"/>
        <v>Dec</v>
      </c>
      <c r="F13868" t="str">
        <f t="shared" si="435"/>
        <v>2026</v>
      </c>
    </row>
    <row r="13869" spans="1:6" x14ac:dyDescent="0.25">
      <c r="A13869" s="5" t="s">
        <v>389</v>
      </c>
      <c r="B13869" s="3" t="s">
        <v>233</v>
      </c>
      <c r="C13869" s="3" t="s">
        <v>198</v>
      </c>
      <c r="D13869" s="4">
        <v>359.7313990851373</v>
      </c>
      <c r="E13869" t="str">
        <f t="shared" si="434"/>
        <v>Jan</v>
      </c>
      <c r="F13869" t="str">
        <f t="shared" si="435"/>
        <v>2027</v>
      </c>
    </row>
    <row r="13870" spans="1:6" x14ac:dyDescent="0.25">
      <c r="A13870" s="5" t="s">
        <v>389</v>
      </c>
      <c r="B13870" s="3" t="s">
        <v>233</v>
      </c>
      <c r="C13870" s="3" t="s">
        <v>199</v>
      </c>
      <c r="D13870" s="4">
        <v>358.57532972097545</v>
      </c>
      <c r="E13870" t="str">
        <f t="shared" si="434"/>
        <v>Feb</v>
      </c>
      <c r="F13870" t="str">
        <f t="shared" si="435"/>
        <v>2027</v>
      </c>
    </row>
    <row r="13871" spans="1:6" x14ac:dyDescent="0.25">
      <c r="A13871" s="5" t="s">
        <v>389</v>
      </c>
      <c r="B13871" s="3" t="s">
        <v>233</v>
      </c>
      <c r="C13871" s="3" t="s">
        <v>200</v>
      </c>
      <c r="D13871" s="4">
        <v>357.56226148531653</v>
      </c>
      <c r="E13871" t="str">
        <f t="shared" si="434"/>
        <v>Mar</v>
      </c>
      <c r="F13871" t="str">
        <f t="shared" si="435"/>
        <v>2027</v>
      </c>
    </row>
    <row r="13872" spans="1:6" x14ac:dyDescent="0.25">
      <c r="A13872" s="5" t="s">
        <v>389</v>
      </c>
      <c r="B13872" s="3" t="s">
        <v>233</v>
      </c>
      <c r="C13872" s="3" t="s">
        <v>201</v>
      </c>
      <c r="D13872" s="4">
        <v>356.69219437816048</v>
      </c>
      <c r="E13872" t="str">
        <f t="shared" si="434"/>
        <v>Apr</v>
      </c>
      <c r="F13872" t="str">
        <f t="shared" si="435"/>
        <v>2027</v>
      </c>
    </row>
    <row r="13873" spans="1:6" x14ac:dyDescent="0.25">
      <c r="A13873" s="5" t="s">
        <v>389</v>
      </c>
      <c r="B13873" s="3" t="s">
        <v>233</v>
      </c>
      <c r="C13873" s="3" t="s">
        <v>202</v>
      </c>
      <c r="D13873" s="4">
        <v>355.96512839950725</v>
      </c>
      <c r="E13873" t="str">
        <f t="shared" si="434"/>
        <v>May</v>
      </c>
      <c r="F13873" t="str">
        <f t="shared" si="435"/>
        <v>2027</v>
      </c>
    </row>
    <row r="13874" spans="1:6" x14ac:dyDescent="0.25">
      <c r="A13874" s="5" t="s">
        <v>389</v>
      </c>
      <c r="B13874" s="3" t="s">
        <v>233</v>
      </c>
      <c r="C13874" s="3" t="s">
        <v>203</v>
      </c>
      <c r="D13874" s="4">
        <v>355.38106354935695</v>
      </c>
      <c r="E13874" t="str">
        <f t="shared" si="434"/>
        <v>Jun</v>
      </c>
      <c r="F13874" t="str">
        <f t="shared" si="435"/>
        <v>2027</v>
      </c>
    </row>
    <row r="13875" spans="1:6" x14ac:dyDescent="0.25">
      <c r="A13875" s="5" t="s">
        <v>389</v>
      </c>
      <c r="B13875" s="3" t="s">
        <v>233</v>
      </c>
      <c r="C13875" s="3" t="s">
        <v>204</v>
      </c>
      <c r="D13875" s="4">
        <v>354.93827692254678</v>
      </c>
      <c r="E13875" t="str">
        <f t="shared" si="434"/>
        <v>Jul</v>
      </c>
      <c r="F13875" t="str">
        <f t="shared" si="435"/>
        <v>2027</v>
      </c>
    </row>
    <row r="13876" spans="1:6" x14ac:dyDescent="0.25">
      <c r="A13876" s="5" t="s">
        <v>389</v>
      </c>
      <c r="B13876" s="3" t="s">
        <v>233</v>
      </c>
      <c r="C13876" s="3" t="s">
        <v>205</v>
      </c>
      <c r="D13876" s="4">
        <v>354.63762997165821</v>
      </c>
      <c r="E13876" t="str">
        <f t="shared" si="434"/>
        <v>Aug</v>
      </c>
      <c r="F13876" t="str">
        <f t="shared" si="435"/>
        <v>2027</v>
      </c>
    </row>
    <row r="13877" spans="1:6" x14ac:dyDescent="0.25">
      <c r="A13877" s="5" t="s">
        <v>389</v>
      </c>
      <c r="B13877" s="3" t="s">
        <v>234</v>
      </c>
      <c r="C13877" s="3" t="s">
        <v>13</v>
      </c>
      <c r="D13877" s="4">
        <v>2305958.2486339826</v>
      </c>
      <c r="E13877" t="str">
        <f t="shared" si="434"/>
        <v>Oct</v>
      </c>
      <c r="F13877" t="str">
        <f t="shared" si="435"/>
        <v>2011</v>
      </c>
    </row>
    <row r="13878" spans="1:6" x14ac:dyDescent="0.25">
      <c r="A13878" s="5" t="s">
        <v>389</v>
      </c>
      <c r="B13878" s="3" t="s">
        <v>234</v>
      </c>
      <c r="C13878" s="3" t="s">
        <v>14</v>
      </c>
      <c r="D13878" s="4">
        <v>6124934.7313717036</v>
      </c>
      <c r="E13878" t="str">
        <f t="shared" si="434"/>
        <v>Nov</v>
      </c>
      <c r="F13878" t="str">
        <f t="shared" si="435"/>
        <v>2011</v>
      </c>
    </row>
    <row r="13879" spans="1:6" x14ac:dyDescent="0.25">
      <c r="A13879" s="5" t="s">
        <v>389</v>
      </c>
      <c r="B13879" s="3" t="s">
        <v>234</v>
      </c>
      <c r="C13879" s="3" t="s">
        <v>15</v>
      </c>
      <c r="D13879" s="4">
        <v>4478099.3587729121</v>
      </c>
      <c r="E13879" t="str">
        <f t="shared" si="434"/>
        <v>Dec</v>
      </c>
      <c r="F13879" t="str">
        <f t="shared" si="435"/>
        <v>2011</v>
      </c>
    </row>
    <row r="13880" spans="1:6" x14ac:dyDescent="0.25">
      <c r="A13880" s="5" t="s">
        <v>389</v>
      </c>
      <c r="B13880" s="3" t="s">
        <v>234</v>
      </c>
      <c r="C13880" s="3" t="s">
        <v>16</v>
      </c>
      <c r="D13880" s="4">
        <v>3639542.1163555915</v>
      </c>
      <c r="E13880" t="str">
        <f t="shared" si="434"/>
        <v>Jan</v>
      </c>
      <c r="F13880" t="str">
        <f t="shared" si="435"/>
        <v>2012</v>
      </c>
    </row>
    <row r="13881" spans="1:6" x14ac:dyDescent="0.25">
      <c r="A13881" s="5" t="s">
        <v>389</v>
      </c>
      <c r="B13881" s="3" t="s">
        <v>234</v>
      </c>
      <c r="C13881" s="3" t="s">
        <v>17</v>
      </c>
      <c r="D13881" s="4">
        <v>3086091.3111468162</v>
      </c>
      <c r="E13881" t="str">
        <f t="shared" si="434"/>
        <v>Feb</v>
      </c>
      <c r="F13881" t="str">
        <f t="shared" si="435"/>
        <v>2012</v>
      </c>
    </row>
    <row r="13882" spans="1:6" x14ac:dyDescent="0.25">
      <c r="A13882" s="5" t="s">
        <v>389</v>
      </c>
      <c r="B13882" s="3" t="s">
        <v>234</v>
      </c>
      <c r="C13882" s="3" t="s">
        <v>18</v>
      </c>
      <c r="D13882" s="4">
        <v>2863948.9412216758</v>
      </c>
      <c r="E13882" t="str">
        <f t="shared" si="434"/>
        <v>Mar</v>
      </c>
      <c r="F13882" t="str">
        <f t="shared" si="435"/>
        <v>2012</v>
      </c>
    </row>
    <row r="13883" spans="1:6" x14ac:dyDescent="0.25">
      <c r="A13883" s="5" t="s">
        <v>389</v>
      </c>
      <c r="B13883" s="3" t="s">
        <v>234</v>
      </c>
      <c r="C13883" s="3" t="s">
        <v>19</v>
      </c>
      <c r="D13883" s="4">
        <v>2325015.1375754722</v>
      </c>
      <c r="E13883" t="str">
        <f t="shared" si="434"/>
        <v>Apr</v>
      </c>
      <c r="F13883" t="str">
        <f t="shared" si="435"/>
        <v>2012</v>
      </c>
    </row>
    <row r="13884" spans="1:6" x14ac:dyDescent="0.25">
      <c r="A13884" s="5" t="s">
        <v>389</v>
      </c>
      <c r="B13884" s="3" t="s">
        <v>234</v>
      </c>
      <c r="C13884" s="3" t="s">
        <v>20</v>
      </c>
      <c r="D13884" s="4">
        <v>2086930.1419548835</v>
      </c>
      <c r="E13884" t="str">
        <f t="shared" si="434"/>
        <v>May</v>
      </c>
      <c r="F13884" t="str">
        <f t="shared" si="435"/>
        <v>2012</v>
      </c>
    </row>
    <row r="13885" spans="1:6" x14ac:dyDescent="0.25">
      <c r="A13885" s="5" t="s">
        <v>389</v>
      </c>
      <c r="B13885" s="3" t="s">
        <v>234</v>
      </c>
      <c r="C13885" s="3" t="s">
        <v>21</v>
      </c>
      <c r="D13885" s="4">
        <v>1780239.446413619</v>
      </c>
      <c r="E13885" t="str">
        <f t="shared" si="434"/>
        <v>Jun</v>
      </c>
      <c r="F13885" t="str">
        <f t="shared" si="435"/>
        <v>2012</v>
      </c>
    </row>
    <row r="13886" spans="1:6" x14ac:dyDescent="0.25">
      <c r="A13886" s="5" t="s">
        <v>389</v>
      </c>
      <c r="B13886" s="3" t="s">
        <v>234</v>
      </c>
      <c r="C13886" s="3" t="s">
        <v>22</v>
      </c>
      <c r="D13886" s="4">
        <v>1187412.4451798596</v>
      </c>
      <c r="E13886" t="str">
        <f t="shared" si="434"/>
        <v>Jul</v>
      </c>
      <c r="F13886" t="str">
        <f t="shared" si="435"/>
        <v>2012</v>
      </c>
    </row>
    <row r="13887" spans="1:6" x14ac:dyDescent="0.25">
      <c r="A13887" s="5" t="s">
        <v>389</v>
      </c>
      <c r="B13887" s="3" t="s">
        <v>234</v>
      </c>
      <c r="C13887" s="3" t="s">
        <v>23</v>
      </c>
      <c r="D13887" s="4">
        <v>1005408.3945437056</v>
      </c>
      <c r="E13887" t="str">
        <f t="shared" si="434"/>
        <v>Aug</v>
      </c>
      <c r="F13887" t="str">
        <f t="shared" si="435"/>
        <v>2012</v>
      </c>
    </row>
    <row r="13888" spans="1:6" x14ac:dyDescent="0.25">
      <c r="A13888" s="5" t="s">
        <v>389</v>
      </c>
      <c r="B13888" s="3" t="s">
        <v>234</v>
      </c>
      <c r="C13888" s="3" t="s">
        <v>24</v>
      </c>
      <c r="D13888" s="4">
        <v>1326592.4316122343</v>
      </c>
      <c r="E13888" t="str">
        <f t="shared" si="434"/>
        <v>Sep</v>
      </c>
      <c r="F13888" t="str">
        <f t="shared" si="435"/>
        <v>2012</v>
      </c>
    </row>
    <row r="13889" spans="1:6" x14ac:dyDescent="0.25">
      <c r="A13889" s="5" t="s">
        <v>389</v>
      </c>
      <c r="B13889" s="3" t="s">
        <v>234</v>
      </c>
      <c r="C13889" s="3" t="s">
        <v>25</v>
      </c>
      <c r="D13889" s="4">
        <v>1318767.4386778655</v>
      </c>
      <c r="E13889" t="str">
        <f t="shared" si="434"/>
        <v>Oct</v>
      </c>
      <c r="F13889" t="str">
        <f t="shared" si="435"/>
        <v>2012</v>
      </c>
    </row>
    <row r="13890" spans="1:6" x14ac:dyDescent="0.25">
      <c r="A13890" s="5" t="s">
        <v>389</v>
      </c>
      <c r="B13890" s="3" t="s">
        <v>234</v>
      </c>
      <c r="C13890" s="3" t="s">
        <v>26</v>
      </c>
      <c r="D13890" s="4">
        <v>1304108.4821843032</v>
      </c>
      <c r="E13890" t="str">
        <f t="shared" si="434"/>
        <v>Nov</v>
      </c>
      <c r="F13890" t="str">
        <f t="shared" si="435"/>
        <v>2012</v>
      </c>
    </row>
    <row r="13891" spans="1:6" x14ac:dyDescent="0.25">
      <c r="A13891" s="5" t="s">
        <v>389</v>
      </c>
      <c r="B13891" s="3" t="s">
        <v>234</v>
      </c>
      <c r="C13891" s="3" t="s">
        <v>27</v>
      </c>
      <c r="D13891" s="4">
        <v>1289337.6559905468</v>
      </c>
      <c r="E13891" t="str">
        <f t="shared" si="434"/>
        <v>Dec</v>
      </c>
      <c r="F13891" t="str">
        <f t="shared" si="435"/>
        <v>2012</v>
      </c>
    </row>
    <row r="13892" spans="1:6" x14ac:dyDescent="0.25">
      <c r="A13892" s="5" t="s">
        <v>389</v>
      </c>
      <c r="B13892" s="3" t="s">
        <v>234</v>
      </c>
      <c r="C13892" s="3" t="s">
        <v>28</v>
      </c>
      <c r="D13892" s="4">
        <v>1272273.6792098121</v>
      </c>
      <c r="E13892" t="str">
        <f t="shared" si="434"/>
        <v>Jan</v>
      </c>
      <c r="F13892" t="str">
        <f t="shared" si="435"/>
        <v>2013</v>
      </c>
    </row>
    <row r="13893" spans="1:6" x14ac:dyDescent="0.25">
      <c r="A13893" s="5" t="s">
        <v>389</v>
      </c>
      <c r="B13893" s="3" t="s">
        <v>234</v>
      </c>
      <c r="C13893" s="3" t="s">
        <v>29</v>
      </c>
      <c r="D13893" s="4">
        <v>1230045.1173817776</v>
      </c>
      <c r="E13893" t="str">
        <f t="shared" si="434"/>
        <v>Feb</v>
      </c>
      <c r="F13893" t="str">
        <f t="shared" si="435"/>
        <v>2013</v>
      </c>
    </row>
    <row r="13894" spans="1:6" x14ac:dyDescent="0.25">
      <c r="A13894" s="5" t="s">
        <v>389</v>
      </c>
      <c r="B13894" s="3" t="s">
        <v>234</v>
      </c>
      <c r="C13894" s="3" t="s">
        <v>30</v>
      </c>
      <c r="D13894" s="4">
        <v>1211403.6215937277</v>
      </c>
      <c r="E13894" t="str">
        <f t="shared" si="434"/>
        <v>Mar</v>
      </c>
      <c r="F13894" t="str">
        <f t="shared" si="435"/>
        <v>2013</v>
      </c>
    </row>
    <row r="13895" spans="1:6" x14ac:dyDescent="0.25">
      <c r="A13895" s="5" t="s">
        <v>389</v>
      </c>
      <c r="B13895" s="3" t="s">
        <v>234</v>
      </c>
      <c r="C13895" s="3" t="s">
        <v>31</v>
      </c>
      <c r="D13895" s="4">
        <v>1245327.7846642868</v>
      </c>
      <c r="E13895" t="str">
        <f t="shared" si="434"/>
        <v>Apr</v>
      </c>
      <c r="F13895" t="str">
        <f t="shared" si="435"/>
        <v>2013</v>
      </c>
    </row>
    <row r="13896" spans="1:6" x14ac:dyDescent="0.25">
      <c r="A13896" s="5" t="s">
        <v>389</v>
      </c>
      <c r="B13896" s="3" t="s">
        <v>234</v>
      </c>
      <c r="C13896" s="3" t="s">
        <v>32</v>
      </c>
      <c r="D13896" s="4">
        <v>1401393.5553877717</v>
      </c>
      <c r="E13896" t="str">
        <f t="shared" si="434"/>
        <v>May</v>
      </c>
      <c r="F13896" t="str">
        <f t="shared" si="435"/>
        <v>2013</v>
      </c>
    </row>
    <row r="13897" spans="1:6" x14ac:dyDescent="0.25">
      <c r="A13897" s="5" t="s">
        <v>389</v>
      </c>
      <c r="B13897" s="3" t="s">
        <v>234</v>
      </c>
      <c r="C13897" s="3" t="s">
        <v>33</v>
      </c>
      <c r="D13897" s="4">
        <v>1271620.9499619771</v>
      </c>
      <c r="E13897" t="str">
        <f t="shared" si="434"/>
        <v>Jun</v>
      </c>
      <c r="F13897" t="str">
        <f t="shared" si="435"/>
        <v>2013</v>
      </c>
    </row>
    <row r="13898" spans="1:6" x14ac:dyDescent="0.25">
      <c r="A13898" s="5" t="s">
        <v>389</v>
      </c>
      <c r="B13898" s="3" t="s">
        <v>234</v>
      </c>
      <c r="C13898" s="3" t="s">
        <v>34</v>
      </c>
      <c r="D13898" s="4">
        <v>1195297.2078880903</v>
      </c>
      <c r="E13898" t="str">
        <f t="shared" si="434"/>
        <v>Jul</v>
      </c>
      <c r="F13898" t="str">
        <f t="shared" si="435"/>
        <v>2013</v>
      </c>
    </row>
    <row r="13899" spans="1:6" x14ac:dyDescent="0.25">
      <c r="A13899" s="5" t="s">
        <v>389</v>
      </c>
      <c r="B13899" s="3" t="s">
        <v>234</v>
      </c>
      <c r="C13899" s="3" t="s">
        <v>35</v>
      </c>
      <c r="D13899" s="4">
        <v>1111985.8554215434</v>
      </c>
      <c r="E13899" t="str">
        <f t="shared" ref="E13899:E13962" si="436">MID(C13899,1,3)</f>
        <v>Aug</v>
      </c>
      <c r="F13899" t="str">
        <f t="shared" ref="F13899:F13962" si="437">MID(C13899,5,4)</f>
        <v>2013</v>
      </c>
    </row>
    <row r="13900" spans="1:6" x14ac:dyDescent="0.25">
      <c r="A13900" s="5" t="s">
        <v>389</v>
      </c>
      <c r="B13900" s="3" t="s">
        <v>234</v>
      </c>
      <c r="C13900" s="3" t="s">
        <v>36</v>
      </c>
      <c r="D13900" s="4">
        <v>1028106.5048419544</v>
      </c>
      <c r="E13900" t="str">
        <f t="shared" si="436"/>
        <v>Sep</v>
      </c>
      <c r="F13900" t="str">
        <f t="shared" si="437"/>
        <v>2013</v>
      </c>
    </row>
    <row r="13901" spans="1:6" x14ac:dyDescent="0.25">
      <c r="A13901" s="5" t="s">
        <v>389</v>
      </c>
      <c r="B13901" s="3" t="s">
        <v>234</v>
      </c>
      <c r="C13901" s="3" t="s">
        <v>37</v>
      </c>
      <c r="D13901" s="4">
        <v>973703.41532511055</v>
      </c>
      <c r="E13901" t="str">
        <f t="shared" si="436"/>
        <v>Oct</v>
      </c>
      <c r="F13901" t="str">
        <f t="shared" si="437"/>
        <v>2013</v>
      </c>
    </row>
    <row r="13902" spans="1:6" x14ac:dyDescent="0.25">
      <c r="A13902" s="5" t="s">
        <v>389</v>
      </c>
      <c r="B13902" s="3" t="s">
        <v>234</v>
      </c>
      <c r="C13902" s="3" t="s">
        <v>38</v>
      </c>
      <c r="D13902" s="4">
        <v>983390.50508267875</v>
      </c>
      <c r="E13902" t="str">
        <f t="shared" si="436"/>
        <v>Nov</v>
      </c>
      <c r="F13902" t="str">
        <f t="shared" si="437"/>
        <v>2013</v>
      </c>
    </row>
    <row r="13903" spans="1:6" x14ac:dyDescent="0.25">
      <c r="A13903" s="5" t="s">
        <v>389</v>
      </c>
      <c r="B13903" s="3" t="s">
        <v>234</v>
      </c>
      <c r="C13903" s="3" t="s">
        <v>39</v>
      </c>
      <c r="D13903" s="4">
        <v>976561.65520974924</v>
      </c>
      <c r="E13903" t="str">
        <f t="shared" si="436"/>
        <v>Dec</v>
      </c>
      <c r="F13903" t="str">
        <f t="shared" si="437"/>
        <v>2013</v>
      </c>
    </row>
    <row r="13904" spans="1:6" x14ac:dyDescent="0.25">
      <c r="A13904" s="5" t="s">
        <v>389</v>
      </c>
      <c r="B13904" s="3" t="s">
        <v>234</v>
      </c>
      <c r="C13904" s="3" t="s">
        <v>40</v>
      </c>
      <c r="D13904" s="4">
        <v>949740.14838774572</v>
      </c>
      <c r="E13904" t="str">
        <f t="shared" si="436"/>
        <v>Jan</v>
      </c>
      <c r="F13904" t="str">
        <f t="shared" si="437"/>
        <v>2014</v>
      </c>
    </row>
    <row r="13905" spans="1:6" x14ac:dyDescent="0.25">
      <c r="A13905" s="5" t="s">
        <v>389</v>
      </c>
      <c r="B13905" s="3" t="s">
        <v>234</v>
      </c>
      <c r="C13905" s="3" t="s">
        <v>41</v>
      </c>
      <c r="D13905" s="4">
        <v>886168.39881556551</v>
      </c>
      <c r="E13905" t="str">
        <f t="shared" si="436"/>
        <v>Feb</v>
      </c>
      <c r="F13905" t="str">
        <f t="shared" si="437"/>
        <v>2014</v>
      </c>
    </row>
    <row r="13906" spans="1:6" x14ac:dyDescent="0.25">
      <c r="A13906" s="5" t="s">
        <v>389</v>
      </c>
      <c r="B13906" s="3" t="s">
        <v>234</v>
      </c>
      <c r="C13906" s="3" t="s">
        <v>42</v>
      </c>
      <c r="D13906" s="4">
        <v>889049.14614214236</v>
      </c>
      <c r="E13906" t="str">
        <f t="shared" si="436"/>
        <v>Mar</v>
      </c>
      <c r="F13906" t="str">
        <f t="shared" si="437"/>
        <v>2014</v>
      </c>
    </row>
    <row r="13907" spans="1:6" x14ac:dyDescent="0.25">
      <c r="A13907" s="5" t="s">
        <v>389</v>
      </c>
      <c r="B13907" s="3" t="s">
        <v>234</v>
      </c>
      <c r="C13907" s="3" t="s">
        <v>43</v>
      </c>
      <c r="D13907" s="4">
        <v>829600.45942673762</v>
      </c>
      <c r="E13907" t="str">
        <f t="shared" si="436"/>
        <v>Apr</v>
      </c>
      <c r="F13907" t="str">
        <f t="shared" si="437"/>
        <v>2014</v>
      </c>
    </row>
    <row r="13908" spans="1:6" x14ac:dyDescent="0.25">
      <c r="A13908" s="5" t="s">
        <v>389</v>
      </c>
      <c r="B13908" s="3" t="s">
        <v>234</v>
      </c>
      <c r="C13908" s="3" t="s">
        <v>44</v>
      </c>
      <c r="D13908" s="4">
        <v>801037.68171454035</v>
      </c>
      <c r="E13908" t="str">
        <f t="shared" si="436"/>
        <v>May</v>
      </c>
      <c r="F13908" t="str">
        <f t="shared" si="437"/>
        <v>2014</v>
      </c>
    </row>
    <row r="13909" spans="1:6" x14ac:dyDescent="0.25">
      <c r="A13909" s="5" t="s">
        <v>389</v>
      </c>
      <c r="B13909" s="3" t="s">
        <v>234</v>
      </c>
      <c r="C13909" s="3" t="s">
        <v>45</v>
      </c>
      <c r="D13909" s="4">
        <v>796730.52069915226</v>
      </c>
      <c r="E13909" t="str">
        <f t="shared" si="436"/>
        <v>Jun</v>
      </c>
      <c r="F13909" t="str">
        <f t="shared" si="437"/>
        <v>2014</v>
      </c>
    </row>
    <row r="13910" spans="1:6" x14ac:dyDescent="0.25">
      <c r="A13910" s="5" t="s">
        <v>389</v>
      </c>
      <c r="B13910" s="3" t="s">
        <v>234</v>
      </c>
      <c r="C13910" s="3" t="s">
        <v>46</v>
      </c>
      <c r="D13910" s="4">
        <v>776189.54579447373</v>
      </c>
      <c r="E13910" t="str">
        <f t="shared" si="436"/>
        <v>Jul</v>
      </c>
      <c r="F13910" t="str">
        <f t="shared" si="437"/>
        <v>2014</v>
      </c>
    </row>
    <row r="13911" spans="1:6" x14ac:dyDescent="0.25">
      <c r="A13911" s="5" t="s">
        <v>389</v>
      </c>
      <c r="B13911" s="3" t="s">
        <v>234</v>
      </c>
      <c r="C13911" s="3" t="s">
        <v>47</v>
      </c>
      <c r="D13911" s="4">
        <v>771506.26597501186</v>
      </c>
      <c r="E13911" t="str">
        <f t="shared" si="436"/>
        <v>Aug</v>
      </c>
      <c r="F13911" t="str">
        <f t="shared" si="437"/>
        <v>2014</v>
      </c>
    </row>
    <row r="13912" spans="1:6" x14ac:dyDescent="0.25">
      <c r="A13912" s="5" t="s">
        <v>389</v>
      </c>
      <c r="B13912" s="3" t="s">
        <v>234</v>
      </c>
      <c r="C13912" s="3" t="s">
        <v>48</v>
      </c>
      <c r="D13912" s="4">
        <v>750115.55652250198</v>
      </c>
      <c r="E13912" t="str">
        <f t="shared" si="436"/>
        <v>Sep</v>
      </c>
      <c r="F13912" t="str">
        <f t="shared" si="437"/>
        <v>2014</v>
      </c>
    </row>
    <row r="13913" spans="1:6" x14ac:dyDescent="0.25">
      <c r="A13913" s="5" t="s">
        <v>389</v>
      </c>
      <c r="B13913" s="3" t="s">
        <v>234</v>
      </c>
      <c r="C13913" s="3" t="s">
        <v>49</v>
      </c>
      <c r="D13913" s="4">
        <v>747916.70695073169</v>
      </c>
      <c r="E13913" t="str">
        <f t="shared" si="436"/>
        <v>Oct</v>
      </c>
      <c r="F13913" t="str">
        <f t="shared" si="437"/>
        <v>2014</v>
      </c>
    </row>
    <row r="13914" spans="1:6" x14ac:dyDescent="0.25">
      <c r="A13914" s="5" t="s">
        <v>389</v>
      </c>
      <c r="B13914" s="3" t="s">
        <v>234</v>
      </c>
      <c r="C13914" s="3" t="s">
        <v>50</v>
      </c>
      <c r="D13914" s="4">
        <v>770129.46637996426</v>
      </c>
      <c r="E13914" t="str">
        <f t="shared" si="436"/>
        <v>Nov</v>
      </c>
      <c r="F13914" t="str">
        <f t="shared" si="437"/>
        <v>2014</v>
      </c>
    </row>
    <row r="13915" spans="1:6" x14ac:dyDescent="0.25">
      <c r="A13915" s="5" t="s">
        <v>389</v>
      </c>
      <c r="B13915" s="3" t="s">
        <v>234</v>
      </c>
      <c r="C13915" s="3" t="s">
        <v>51</v>
      </c>
      <c r="D13915" s="4">
        <v>763468.46600950602</v>
      </c>
      <c r="E13915" t="str">
        <f t="shared" si="436"/>
        <v>Dec</v>
      </c>
      <c r="F13915" t="str">
        <f t="shared" si="437"/>
        <v>2014</v>
      </c>
    </row>
    <row r="13916" spans="1:6" x14ac:dyDescent="0.25">
      <c r="A13916" s="5" t="s">
        <v>389</v>
      </c>
      <c r="B13916" s="3" t="s">
        <v>234</v>
      </c>
      <c r="C13916" s="3" t="s">
        <v>52</v>
      </c>
      <c r="D13916" s="4">
        <v>745983.87761375122</v>
      </c>
      <c r="E13916" t="str">
        <f t="shared" si="436"/>
        <v>Jan</v>
      </c>
      <c r="F13916" t="str">
        <f t="shared" si="437"/>
        <v>2015</v>
      </c>
    </row>
    <row r="13917" spans="1:6" x14ac:dyDescent="0.25">
      <c r="A13917" s="5" t="s">
        <v>389</v>
      </c>
      <c r="B13917" s="3" t="s">
        <v>234</v>
      </c>
      <c r="C13917" s="3" t="s">
        <v>53</v>
      </c>
      <c r="D13917" s="4">
        <v>740280.97434852482</v>
      </c>
      <c r="E13917" t="str">
        <f t="shared" si="436"/>
        <v>Feb</v>
      </c>
      <c r="F13917" t="str">
        <f t="shared" si="437"/>
        <v>2015</v>
      </c>
    </row>
    <row r="13918" spans="1:6" x14ac:dyDescent="0.25">
      <c r="A13918" s="5" t="s">
        <v>389</v>
      </c>
      <c r="B13918" s="3" t="s">
        <v>234</v>
      </c>
      <c r="C13918" s="3" t="s">
        <v>54</v>
      </c>
      <c r="D13918" s="4">
        <v>733690.41636335361</v>
      </c>
      <c r="E13918" t="str">
        <f t="shared" si="436"/>
        <v>Mar</v>
      </c>
      <c r="F13918" t="str">
        <f t="shared" si="437"/>
        <v>2015</v>
      </c>
    </row>
    <row r="13919" spans="1:6" x14ac:dyDescent="0.25">
      <c r="A13919" s="5" t="s">
        <v>389</v>
      </c>
      <c r="B13919" s="3" t="s">
        <v>234</v>
      </c>
      <c r="C13919" s="3" t="s">
        <v>55</v>
      </c>
      <c r="D13919" s="4">
        <v>689791.40115113405</v>
      </c>
      <c r="E13919" t="str">
        <f t="shared" si="436"/>
        <v>Apr</v>
      </c>
      <c r="F13919" t="str">
        <f t="shared" si="437"/>
        <v>2015</v>
      </c>
    </row>
    <row r="13920" spans="1:6" x14ac:dyDescent="0.25">
      <c r="A13920" s="5" t="s">
        <v>389</v>
      </c>
      <c r="B13920" s="3" t="s">
        <v>234</v>
      </c>
      <c r="C13920" s="3" t="s">
        <v>56</v>
      </c>
      <c r="D13920" s="4">
        <v>678500.01945947285</v>
      </c>
      <c r="E13920" t="str">
        <f t="shared" si="436"/>
        <v>May</v>
      </c>
      <c r="F13920" t="str">
        <f t="shared" si="437"/>
        <v>2015</v>
      </c>
    </row>
    <row r="13921" spans="1:6" x14ac:dyDescent="0.25">
      <c r="A13921" s="5" t="s">
        <v>389</v>
      </c>
      <c r="B13921" s="3" t="s">
        <v>234</v>
      </c>
      <c r="C13921" s="3" t="s">
        <v>57</v>
      </c>
      <c r="D13921" s="4">
        <v>681056.24661811884</v>
      </c>
      <c r="E13921" t="str">
        <f t="shared" si="436"/>
        <v>Jun</v>
      </c>
      <c r="F13921" t="str">
        <f t="shared" si="437"/>
        <v>2015</v>
      </c>
    </row>
    <row r="13922" spans="1:6" x14ac:dyDescent="0.25">
      <c r="A13922" s="5" t="s">
        <v>389</v>
      </c>
      <c r="B13922" s="3" t="s">
        <v>234</v>
      </c>
      <c r="C13922" s="3" t="s">
        <v>58</v>
      </c>
      <c r="D13922" s="4">
        <v>658222.57689901802</v>
      </c>
      <c r="E13922" t="str">
        <f t="shared" si="436"/>
        <v>Jul</v>
      </c>
      <c r="F13922" t="str">
        <f t="shared" si="437"/>
        <v>2015</v>
      </c>
    </row>
    <row r="13923" spans="1:6" x14ac:dyDescent="0.25">
      <c r="A13923" s="5" t="s">
        <v>389</v>
      </c>
      <c r="B13923" s="3" t="s">
        <v>234</v>
      </c>
      <c r="C13923" s="3" t="s">
        <v>59</v>
      </c>
      <c r="D13923" s="4">
        <v>664995.80624522106</v>
      </c>
      <c r="E13923" t="str">
        <f t="shared" si="436"/>
        <v>Aug</v>
      </c>
      <c r="F13923" t="str">
        <f t="shared" si="437"/>
        <v>2015</v>
      </c>
    </row>
    <row r="13924" spans="1:6" x14ac:dyDescent="0.25">
      <c r="A13924" s="5" t="s">
        <v>389</v>
      </c>
      <c r="B13924" s="3" t="s">
        <v>234</v>
      </c>
      <c r="C13924" s="3" t="s">
        <v>60</v>
      </c>
      <c r="D13924" s="4">
        <v>648998.25376914092</v>
      </c>
      <c r="E13924" t="str">
        <f t="shared" si="436"/>
        <v>Sep</v>
      </c>
      <c r="F13924" t="str">
        <f t="shared" si="437"/>
        <v>2015</v>
      </c>
    </row>
    <row r="13925" spans="1:6" x14ac:dyDescent="0.25">
      <c r="A13925" s="5" t="s">
        <v>389</v>
      </c>
      <c r="B13925" s="3" t="s">
        <v>234</v>
      </c>
      <c r="C13925" s="3" t="s">
        <v>61</v>
      </c>
      <c r="D13925" s="4">
        <v>640499.71692206699</v>
      </c>
      <c r="E13925" t="str">
        <f t="shared" si="436"/>
        <v>Oct</v>
      </c>
      <c r="F13925" t="str">
        <f t="shared" si="437"/>
        <v>2015</v>
      </c>
    </row>
    <row r="13926" spans="1:6" x14ac:dyDescent="0.25">
      <c r="A13926" s="5" t="s">
        <v>389</v>
      </c>
      <c r="B13926" s="3" t="s">
        <v>234</v>
      </c>
      <c r="C13926" s="3" t="s">
        <v>62</v>
      </c>
      <c r="D13926" s="4">
        <v>642019.92073820287</v>
      </c>
      <c r="E13926" t="str">
        <f t="shared" si="436"/>
        <v>Nov</v>
      </c>
      <c r="F13926" t="str">
        <f t="shared" si="437"/>
        <v>2015</v>
      </c>
    </row>
    <row r="13927" spans="1:6" x14ac:dyDescent="0.25">
      <c r="A13927" s="5" t="s">
        <v>389</v>
      </c>
      <c r="B13927" s="3" t="s">
        <v>234</v>
      </c>
      <c r="C13927" s="3" t="s">
        <v>63</v>
      </c>
      <c r="D13927" s="4">
        <v>618231.21778241091</v>
      </c>
      <c r="E13927" t="str">
        <f t="shared" si="436"/>
        <v>Dec</v>
      </c>
      <c r="F13927" t="str">
        <f t="shared" si="437"/>
        <v>2015</v>
      </c>
    </row>
    <row r="13928" spans="1:6" x14ac:dyDescent="0.25">
      <c r="A13928" s="5" t="s">
        <v>389</v>
      </c>
      <c r="B13928" s="3" t="s">
        <v>234</v>
      </c>
      <c r="C13928" s="3" t="s">
        <v>64</v>
      </c>
      <c r="D13928" s="4">
        <v>608652.45908266492</v>
      </c>
      <c r="E13928" t="str">
        <f t="shared" si="436"/>
        <v>Jan</v>
      </c>
      <c r="F13928" t="str">
        <f t="shared" si="437"/>
        <v>2016</v>
      </c>
    </row>
    <row r="13929" spans="1:6" x14ac:dyDescent="0.25">
      <c r="A13929" s="5" t="s">
        <v>389</v>
      </c>
      <c r="B13929" s="3" t="s">
        <v>234</v>
      </c>
      <c r="C13929" s="3" t="s">
        <v>65</v>
      </c>
      <c r="D13929" s="4">
        <v>596029.45082954434</v>
      </c>
      <c r="E13929" t="str">
        <f t="shared" si="436"/>
        <v>Feb</v>
      </c>
      <c r="F13929" t="str">
        <f t="shared" si="437"/>
        <v>2016</v>
      </c>
    </row>
    <row r="13930" spans="1:6" x14ac:dyDescent="0.25">
      <c r="A13930" s="5" t="s">
        <v>389</v>
      </c>
      <c r="B13930" s="3" t="s">
        <v>234</v>
      </c>
      <c r="C13930" s="3" t="s">
        <v>66</v>
      </c>
      <c r="D13930" s="4">
        <v>594361.7895615336</v>
      </c>
      <c r="E13930" t="str">
        <f t="shared" si="436"/>
        <v>Mar</v>
      </c>
      <c r="F13930" t="str">
        <f t="shared" si="437"/>
        <v>2016</v>
      </c>
    </row>
    <row r="13931" spans="1:6" x14ac:dyDescent="0.25">
      <c r="A13931" s="5" t="s">
        <v>389</v>
      </c>
      <c r="B13931" s="3" t="s">
        <v>234</v>
      </c>
      <c r="C13931" s="3" t="s">
        <v>67</v>
      </c>
      <c r="D13931" s="4">
        <v>548168.65231245826</v>
      </c>
      <c r="E13931" t="str">
        <f t="shared" si="436"/>
        <v>Apr</v>
      </c>
      <c r="F13931" t="str">
        <f t="shared" si="437"/>
        <v>2016</v>
      </c>
    </row>
    <row r="13932" spans="1:6" x14ac:dyDescent="0.25">
      <c r="A13932" s="5" t="s">
        <v>389</v>
      </c>
      <c r="B13932" s="3" t="s">
        <v>234</v>
      </c>
      <c r="C13932" s="3" t="s">
        <v>68</v>
      </c>
      <c r="D13932" s="4">
        <v>543856.37193643767</v>
      </c>
      <c r="E13932" t="str">
        <f t="shared" si="436"/>
        <v>May</v>
      </c>
      <c r="F13932" t="str">
        <f t="shared" si="437"/>
        <v>2016</v>
      </c>
    </row>
    <row r="13933" spans="1:6" x14ac:dyDescent="0.25">
      <c r="A13933" s="5" t="s">
        <v>389</v>
      </c>
      <c r="B13933" s="3" t="s">
        <v>234</v>
      </c>
      <c r="C13933" s="3" t="s">
        <v>69</v>
      </c>
      <c r="D13933" s="4">
        <v>549898.44573374477</v>
      </c>
      <c r="E13933" t="str">
        <f t="shared" si="436"/>
        <v>Jun</v>
      </c>
      <c r="F13933" t="str">
        <f t="shared" si="437"/>
        <v>2016</v>
      </c>
    </row>
    <row r="13934" spans="1:6" x14ac:dyDescent="0.25">
      <c r="A13934" s="5" t="s">
        <v>389</v>
      </c>
      <c r="B13934" s="3" t="s">
        <v>234</v>
      </c>
      <c r="C13934" s="3" t="s">
        <v>70</v>
      </c>
      <c r="D13934" s="4">
        <v>541646.25826666085</v>
      </c>
      <c r="E13934" t="str">
        <f t="shared" si="436"/>
        <v>Jul</v>
      </c>
      <c r="F13934" t="str">
        <f t="shared" si="437"/>
        <v>2016</v>
      </c>
    </row>
    <row r="13935" spans="1:6" x14ac:dyDescent="0.25">
      <c r="A13935" s="5" t="s">
        <v>389</v>
      </c>
      <c r="B13935" s="3" t="s">
        <v>234</v>
      </c>
      <c r="C13935" s="3" t="s">
        <v>71</v>
      </c>
      <c r="D13935" s="4">
        <v>533267.08643882745</v>
      </c>
      <c r="E13935" t="str">
        <f t="shared" si="436"/>
        <v>Aug</v>
      </c>
      <c r="F13935" t="str">
        <f t="shared" si="437"/>
        <v>2016</v>
      </c>
    </row>
    <row r="13936" spans="1:6" x14ac:dyDescent="0.25">
      <c r="A13936" s="5" t="s">
        <v>389</v>
      </c>
      <c r="B13936" s="3" t="s">
        <v>234</v>
      </c>
      <c r="C13936" s="3" t="s">
        <v>72</v>
      </c>
      <c r="D13936" s="4">
        <v>524059.8863452925</v>
      </c>
      <c r="E13936" t="str">
        <f t="shared" si="436"/>
        <v>Sep</v>
      </c>
      <c r="F13936" t="str">
        <f t="shared" si="437"/>
        <v>2016</v>
      </c>
    </row>
    <row r="13937" spans="1:6" x14ac:dyDescent="0.25">
      <c r="A13937" s="5" t="s">
        <v>389</v>
      </c>
      <c r="B13937" s="3" t="s">
        <v>234</v>
      </c>
      <c r="C13937" s="3" t="s">
        <v>73</v>
      </c>
      <c r="D13937" s="4">
        <v>521155.72049025435</v>
      </c>
      <c r="E13937" t="str">
        <f t="shared" si="436"/>
        <v>Oct</v>
      </c>
      <c r="F13937" t="str">
        <f t="shared" si="437"/>
        <v>2016</v>
      </c>
    </row>
    <row r="13938" spans="1:6" x14ac:dyDescent="0.25">
      <c r="A13938" s="5" t="s">
        <v>389</v>
      </c>
      <c r="B13938" s="3" t="s">
        <v>234</v>
      </c>
      <c r="C13938" s="3" t="s">
        <v>74</v>
      </c>
      <c r="D13938" s="4">
        <v>511087.59817026259</v>
      </c>
      <c r="E13938" t="str">
        <f t="shared" si="436"/>
        <v>Nov</v>
      </c>
      <c r="F13938" t="str">
        <f t="shared" si="437"/>
        <v>2016</v>
      </c>
    </row>
    <row r="13939" spans="1:6" x14ac:dyDescent="0.25">
      <c r="A13939" s="5" t="s">
        <v>389</v>
      </c>
      <c r="B13939" s="3" t="s">
        <v>234</v>
      </c>
      <c r="C13939" s="3" t="s">
        <v>75</v>
      </c>
      <c r="D13939" s="4">
        <v>511726.27150374727</v>
      </c>
      <c r="E13939" t="str">
        <f t="shared" si="436"/>
        <v>Dec</v>
      </c>
      <c r="F13939" t="str">
        <f t="shared" si="437"/>
        <v>2016</v>
      </c>
    </row>
    <row r="13940" spans="1:6" x14ac:dyDescent="0.25">
      <c r="A13940" s="5" t="s">
        <v>389</v>
      </c>
      <c r="B13940" s="3" t="s">
        <v>234</v>
      </c>
      <c r="C13940" s="3" t="s">
        <v>76</v>
      </c>
      <c r="D13940" s="4">
        <v>496218.20256992755</v>
      </c>
      <c r="E13940" t="str">
        <f t="shared" si="436"/>
        <v>Jan</v>
      </c>
      <c r="F13940" t="str">
        <f t="shared" si="437"/>
        <v>2017</v>
      </c>
    </row>
    <row r="13941" spans="1:6" x14ac:dyDescent="0.25">
      <c r="A13941" s="5" t="s">
        <v>389</v>
      </c>
      <c r="B13941" s="3" t="s">
        <v>234</v>
      </c>
      <c r="C13941" s="3" t="s">
        <v>77</v>
      </c>
      <c r="D13941" s="4">
        <v>495613.62070037035</v>
      </c>
      <c r="E13941" t="str">
        <f t="shared" si="436"/>
        <v>Feb</v>
      </c>
      <c r="F13941" t="str">
        <f t="shared" si="437"/>
        <v>2017</v>
      </c>
    </row>
    <row r="13942" spans="1:6" x14ac:dyDescent="0.25">
      <c r="A13942" s="5" t="s">
        <v>389</v>
      </c>
      <c r="B13942" s="3" t="s">
        <v>234</v>
      </c>
      <c r="C13942" s="3" t="s">
        <v>78</v>
      </c>
      <c r="D13942" s="4">
        <v>506791.32131209224</v>
      </c>
      <c r="E13942" t="str">
        <f t="shared" si="436"/>
        <v>Mar</v>
      </c>
      <c r="F13942" t="str">
        <f t="shared" si="437"/>
        <v>2017</v>
      </c>
    </row>
    <row r="13943" spans="1:6" x14ac:dyDescent="0.25">
      <c r="A13943" s="5" t="s">
        <v>389</v>
      </c>
      <c r="B13943" s="3" t="s">
        <v>234</v>
      </c>
      <c r="C13943" s="3" t="s">
        <v>79</v>
      </c>
      <c r="D13943" s="4">
        <v>465255.75953344582</v>
      </c>
      <c r="E13943" t="str">
        <f t="shared" si="436"/>
        <v>Apr</v>
      </c>
      <c r="F13943" t="str">
        <f t="shared" si="437"/>
        <v>2017</v>
      </c>
    </row>
    <row r="13944" spans="1:6" x14ac:dyDescent="0.25">
      <c r="A13944" s="5" t="s">
        <v>389</v>
      </c>
      <c r="B13944" s="3" t="s">
        <v>234</v>
      </c>
      <c r="C13944" s="3" t="s">
        <v>80</v>
      </c>
      <c r="D13944" s="4">
        <v>458039.09265102906</v>
      </c>
      <c r="E13944" t="str">
        <f t="shared" si="436"/>
        <v>May</v>
      </c>
      <c r="F13944" t="str">
        <f t="shared" si="437"/>
        <v>2017</v>
      </c>
    </row>
    <row r="13945" spans="1:6" x14ac:dyDescent="0.25">
      <c r="A13945" s="5" t="s">
        <v>389</v>
      </c>
      <c r="B13945" s="3" t="s">
        <v>234</v>
      </c>
      <c r="C13945" s="3" t="s">
        <v>81</v>
      </c>
      <c r="D13945" s="4">
        <v>464434.98519104434</v>
      </c>
      <c r="E13945" t="str">
        <f t="shared" si="436"/>
        <v>Jun</v>
      </c>
      <c r="F13945" t="str">
        <f t="shared" si="437"/>
        <v>2017</v>
      </c>
    </row>
    <row r="13946" spans="1:6" x14ac:dyDescent="0.25">
      <c r="A13946" s="5" t="s">
        <v>389</v>
      </c>
      <c r="B13946" s="3" t="s">
        <v>234</v>
      </c>
      <c r="C13946" s="3" t="s">
        <v>82</v>
      </c>
      <c r="D13946" s="4">
        <v>446737.52031892689</v>
      </c>
      <c r="E13946" t="str">
        <f t="shared" si="436"/>
        <v>Jul</v>
      </c>
      <c r="F13946" t="str">
        <f t="shared" si="437"/>
        <v>2017</v>
      </c>
    </row>
    <row r="13947" spans="1:6" x14ac:dyDescent="0.25">
      <c r="A13947" s="5" t="s">
        <v>389</v>
      </c>
      <c r="B13947" s="3" t="s">
        <v>234</v>
      </c>
      <c r="C13947" s="3" t="s">
        <v>83</v>
      </c>
      <c r="D13947" s="4">
        <v>447775.48110389715</v>
      </c>
      <c r="E13947" t="str">
        <f t="shared" si="436"/>
        <v>Aug</v>
      </c>
      <c r="F13947" t="str">
        <f t="shared" si="437"/>
        <v>2017</v>
      </c>
    </row>
    <row r="13948" spans="1:6" x14ac:dyDescent="0.25">
      <c r="A13948" s="5" t="s">
        <v>389</v>
      </c>
      <c r="B13948" s="3" t="s">
        <v>234</v>
      </c>
      <c r="C13948" s="3" t="s">
        <v>84</v>
      </c>
      <c r="D13948" s="4">
        <v>443678.35332902736</v>
      </c>
      <c r="E13948" t="str">
        <f t="shared" si="436"/>
        <v>Sep</v>
      </c>
      <c r="F13948" t="str">
        <f t="shared" si="437"/>
        <v>2017</v>
      </c>
    </row>
    <row r="13949" spans="1:6" x14ac:dyDescent="0.25">
      <c r="A13949" s="5" t="s">
        <v>389</v>
      </c>
      <c r="B13949" s="3" t="s">
        <v>234</v>
      </c>
      <c r="C13949" s="3" t="s">
        <v>85</v>
      </c>
      <c r="D13949" s="4">
        <v>444168.94132311532</v>
      </c>
      <c r="E13949" t="str">
        <f t="shared" si="436"/>
        <v>Oct</v>
      </c>
      <c r="F13949" t="str">
        <f t="shared" si="437"/>
        <v>2017</v>
      </c>
    </row>
    <row r="13950" spans="1:6" x14ac:dyDescent="0.25">
      <c r="A13950" s="5" t="s">
        <v>389</v>
      </c>
      <c r="B13950" s="3" t="s">
        <v>234</v>
      </c>
      <c r="C13950" s="3" t="s">
        <v>86</v>
      </c>
      <c r="D13950" s="4">
        <v>438585.35615332652</v>
      </c>
      <c r="E13950" t="str">
        <f t="shared" si="436"/>
        <v>Nov</v>
      </c>
      <c r="F13950" t="str">
        <f t="shared" si="437"/>
        <v>2017</v>
      </c>
    </row>
    <row r="13951" spans="1:6" x14ac:dyDescent="0.25">
      <c r="A13951" s="5" t="s">
        <v>389</v>
      </c>
      <c r="B13951" s="3" t="s">
        <v>234</v>
      </c>
      <c r="C13951" s="3" t="s">
        <v>87</v>
      </c>
      <c r="D13951" s="4">
        <v>439539.09055698587</v>
      </c>
      <c r="E13951" t="str">
        <f t="shared" si="436"/>
        <v>Dec</v>
      </c>
      <c r="F13951" t="str">
        <f t="shared" si="437"/>
        <v>2017</v>
      </c>
    </row>
    <row r="13952" spans="1:6" x14ac:dyDescent="0.25">
      <c r="A13952" s="5" t="s">
        <v>389</v>
      </c>
      <c r="B13952" s="3" t="s">
        <v>234</v>
      </c>
      <c r="C13952" s="3" t="s">
        <v>88</v>
      </c>
      <c r="D13952" s="4">
        <v>435954.56148822134</v>
      </c>
      <c r="E13952" t="str">
        <f t="shared" si="436"/>
        <v>Jan</v>
      </c>
      <c r="F13952" t="str">
        <f t="shared" si="437"/>
        <v>2018</v>
      </c>
    </row>
    <row r="13953" spans="1:6" x14ac:dyDescent="0.25">
      <c r="A13953" s="5" t="s">
        <v>389</v>
      </c>
      <c r="B13953" s="3" t="s">
        <v>234</v>
      </c>
      <c r="C13953" s="3" t="s">
        <v>89</v>
      </c>
      <c r="D13953" s="4">
        <v>430838.79433227342</v>
      </c>
      <c r="E13953" t="str">
        <f t="shared" si="436"/>
        <v>Feb</v>
      </c>
      <c r="F13953" t="str">
        <f t="shared" si="437"/>
        <v>2018</v>
      </c>
    </row>
    <row r="13954" spans="1:6" x14ac:dyDescent="0.25">
      <c r="A13954" s="5" t="s">
        <v>389</v>
      </c>
      <c r="B13954" s="3" t="s">
        <v>234</v>
      </c>
      <c r="C13954" s="3" t="s">
        <v>90</v>
      </c>
      <c r="D13954" s="4">
        <v>431528.72861650801</v>
      </c>
      <c r="E13954" t="str">
        <f t="shared" si="436"/>
        <v>Mar</v>
      </c>
      <c r="F13954" t="str">
        <f t="shared" si="437"/>
        <v>2018</v>
      </c>
    </row>
    <row r="13955" spans="1:6" x14ac:dyDescent="0.25">
      <c r="A13955" s="5" t="s">
        <v>389</v>
      </c>
      <c r="B13955" s="3" t="s">
        <v>234</v>
      </c>
      <c r="C13955" s="3" t="s">
        <v>91</v>
      </c>
      <c r="D13955" s="4">
        <v>398561.50083899539</v>
      </c>
      <c r="E13955" t="str">
        <f t="shared" si="436"/>
        <v>Apr</v>
      </c>
      <c r="F13955" t="str">
        <f t="shared" si="437"/>
        <v>2018</v>
      </c>
    </row>
    <row r="13956" spans="1:6" x14ac:dyDescent="0.25">
      <c r="A13956" s="5" t="s">
        <v>389</v>
      </c>
      <c r="B13956" s="3" t="s">
        <v>234</v>
      </c>
      <c r="C13956" s="3" t="s">
        <v>92</v>
      </c>
      <c r="D13956" s="4">
        <v>394742.14548906469</v>
      </c>
      <c r="E13956" t="str">
        <f t="shared" si="436"/>
        <v>May</v>
      </c>
      <c r="F13956" t="str">
        <f t="shared" si="437"/>
        <v>2018</v>
      </c>
    </row>
    <row r="13957" spans="1:6" x14ac:dyDescent="0.25">
      <c r="A13957" s="5" t="s">
        <v>389</v>
      </c>
      <c r="B13957" s="3" t="s">
        <v>234</v>
      </c>
      <c r="C13957" s="3" t="s">
        <v>93</v>
      </c>
      <c r="D13957" s="4">
        <v>398305.27972169232</v>
      </c>
      <c r="E13957" t="str">
        <f t="shared" si="436"/>
        <v>Jun</v>
      </c>
      <c r="F13957" t="str">
        <f t="shared" si="437"/>
        <v>2018</v>
      </c>
    </row>
    <row r="13958" spans="1:6" x14ac:dyDescent="0.25">
      <c r="A13958" s="5" t="s">
        <v>389</v>
      </c>
      <c r="B13958" s="3" t="s">
        <v>234</v>
      </c>
      <c r="C13958" s="3" t="s">
        <v>94</v>
      </c>
      <c r="D13958" s="4">
        <v>392632.19832869066</v>
      </c>
      <c r="E13958" t="str">
        <f t="shared" si="436"/>
        <v>Jul</v>
      </c>
      <c r="F13958" t="str">
        <f t="shared" si="437"/>
        <v>2018</v>
      </c>
    </row>
    <row r="13959" spans="1:6" x14ac:dyDescent="0.25">
      <c r="A13959" s="5" t="s">
        <v>389</v>
      </c>
      <c r="B13959" s="3" t="s">
        <v>234</v>
      </c>
      <c r="C13959" s="3" t="s">
        <v>95</v>
      </c>
      <c r="D13959" s="4">
        <v>394215.35705580929</v>
      </c>
      <c r="E13959" t="str">
        <f t="shared" si="436"/>
        <v>Aug</v>
      </c>
      <c r="F13959" t="str">
        <f t="shared" si="437"/>
        <v>2018</v>
      </c>
    </row>
    <row r="13960" spans="1:6" x14ac:dyDescent="0.25">
      <c r="A13960" s="5" t="s">
        <v>389</v>
      </c>
      <c r="B13960" s="3" t="s">
        <v>234</v>
      </c>
      <c r="C13960" s="3" t="s">
        <v>96</v>
      </c>
      <c r="D13960" s="4">
        <v>392069.60419023538</v>
      </c>
      <c r="E13960" t="str">
        <f t="shared" si="436"/>
        <v>Sep</v>
      </c>
      <c r="F13960" t="str">
        <f t="shared" si="437"/>
        <v>2018</v>
      </c>
    </row>
    <row r="13961" spans="1:6" x14ac:dyDescent="0.25">
      <c r="A13961" s="5" t="s">
        <v>389</v>
      </c>
      <c r="B13961" s="3" t="s">
        <v>234</v>
      </c>
      <c r="C13961" s="3" t="s">
        <v>97</v>
      </c>
      <c r="D13961" s="4">
        <v>391384.28505078435</v>
      </c>
      <c r="E13961" t="str">
        <f t="shared" si="436"/>
        <v>Oct</v>
      </c>
      <c r="F13961" t="str">
        <f t="shared" si="437"/>
        <v>2018</v>
      </c>
    </row>
    <row r="13962" spans="1:6" x14ac:dyDescent="0.25">
      <c r="A13962" s="5" t="s">
        <v>389</v>
      </c>
      <c r="B13962" s="3" t="s">
        <v>234</v>
      </c>
      <c r="C13962" s="3" t="s">
        <v>98</v>
      </c>
      <c r="D13962" s="4">
        <v>391540.03744825168</v>
      </c>
      <c r="E13962" t="str">
        <f t="shared" si="436"/>
        <v>Nov</v>
      </c>
      <c r="F13962" t="str">
        <f t="shared" si="437"/>
        <v>2018</v>
      </c>
    </row>
    <row r="13963" spans="1:6" x14ac:dyDescent="0.25">
      <c r="A13963" s="5" t="s">
        <v>389</v>
      </c>
      <c r="B13963" s="3" t="s">
        <v>234</v>
      </c>
      <c r="C13963" s="3" t="s">
        <v>99</v>
      </c>
      <c r="D13963" s="4">
        <v>390127.93871471437</v>
      </c>
      <c r="E13963" t="str">
        <f t="shared" ref="E13963:E14026" si="438">MID(C13963,1,3)</f>
        <v>Dec</v>
      </c>
      <c r="F13963" t="str">
        <f t="shared" ref="F13963:F14026" si="439">MID(C13963,5,4)</f>
        <v>2018</v>
      </c>
    </row>
    <row r="13964" spans="1:6" x14ac:dyDescent="0.25">
      <c r="A13964" s="5" t="s">
        <v>389</v>
      </c>
      <c r="B13964" s="3" t="s">
        <v>234</v>
      </c>
      <c r="C13964" s="3" t="s">
        <v>100</v>
      </c>
      <c r="D13964" s="4">
        <v>386166.13315714174</v>
      </c>
      <c r="E13964" t="str">
        <f t="shared" si="438"/>
        <v>Jan</v>
      </c>
      <c r="F13964" t="str">
        <f t="shared" si="439"/>
        <v>2019</v>
      </c>
    </row>
    <row r="13965" spans="1:6" x14ac:dyDescent="0.25">
      <c r="A13965" s="5" t="s">
        <v>389</v>
      </c>
      <c r="B13965" s="3" t="s">
        <v>234</v>
      </c>
      <c r="C13965" s="3" t="s">
        <v>101</v>
      </c>
      <c r="D13965" s="4">
        <v>388473.74527686305</v>
      </c>
      <c r="E13965" t="str">
        <f t="shared" si="438"/>
        <v>Feb</v>
      </c>
      <c r="F13965" t="str">
        <f t="shared" si="439"/>
        <v>2019</v>
      </c>
    </row>
    <row r="13966" spans="1:6" x14ac:dyDescent="0.25">
      <c r="A13966" s="5" t="s">
        <v>389</v>
      </c>
      <c r="B13966" s="3" t="s">
        <v>234</v>
      </c>
      <c r="C13966" s="3" t="s">
        <v>102</v>
      </c>
      <c r="D13966" s="4">
        <v>389469.98887358868</v>
      </c>
      <c r="E13966" t="str">
        <f t="shared" si="438"/>
        <v>Mar</v>
      </c>
      <c r="F13966" t="str">
        <f t="shared" si="439"/>
        <v>2019</v>
      </c>
    </row>
    <row r="13967" spans="1:6" x14ac:dyDescent="0.25">
      <c r="A13967" s="5" t="s">
        <v>389</v>
      </c>
      <c r="B13967" s="3" t="s">
        <v>234</v>
      </c>
      <c r="C13967" s="3" t="s">
        <v>103</v>
      </c>
      <c r="D13967" s="4">
        <v>356676.52936616982</v>
      </c>
      <c r="E13967" t="str">
        <f t="shared" si="438"/>
        <v>Apr</v>
      </c>
      <c r="F13967" t="str">
        <f t="shared" si="439"/>
        <v>2019</v>
      </c>
    </row>
    <row r="13968" spans="1:6" x14ac:dyDescent="0.25">
      <c r="A13968" s="5" t="s">
        <v>389</v>
      </c>
      <c r="B13968" s="3" t="s">
        <v>234</v>
      </c>
      <c r="C13968" s="3" t="s">
        <v>104</v>
      </c>
      <c r="D13968" s="4">
        <v>355558.71385468327</v>
      </c>
      <c r="E13968" t="str">
        <f t="shared" si="438"/>
        <v>May</v>
      </c>
      <c r="F13968" t="str">
        <f t="shared" si="439"/>
        <v>2019</v>
      </c>
    </row>
    <row r="13969" spans="1:6" x14ac:dyDescent="0.25">
      <c r="A13969" s="5" t="s">
        <v>389</v>
      </c>
      <c r="B13969" s="3" t="s">
        <v>234</v>
      </c>
      <c r="C13969" s="3" t="s">
        <v>105</v>
      </c>
      <c r="D13969" s="4">
        <v>360861.77217303135</v>
      </c>
      <c r="E13969" t="str">
        <f t="shared" si="438"/>
        <v>Jun</v>
      </c>
      <c r="F13969" t="str">
        <f t="shared" si="439"/>
        <v>2019</v>
      </c>
    </row>
    <row r="13970" spans="1:6" x14ac:dyDescent="0.25">
      <c r="A13970" s="5" t="s">
        <v>389</v>
      </c>
      <c r="B13970" s="3" t="s">
        <v>234</v>
      </c>
      <c r="C13970" s="3" t="s">
        <v>106</v>
      </c>
      <c r="D13970" s="4">
        <v>356580.28498260805</v>
      </c>
      <c r="E13970" t="str">
        <f t="shared" si="438"/>
        <v>Jul</v>
      </c>
      <c r="F13970" t="str">
        <f t="shared" si="439"/>
        <v>2019</v>
      </c>
    </row>
    <row r="13971" spans="1:6" x14ac:dyDescent="0.25">
      <c r="A13971" s="5" t="s">
        <v>389</v>
      </c>
      <c r="B13971" s="3" t="s">
        <v>234</v>
      </c>
      <c r="C13971" s="3" t="s">
        <v>107</v>
      </c>
      <c r="D13971" s="4">
        <v>361579.81645465916</v>
      </c>
      <c r="E13971" t="str">
        <f t="shared" si="438"/>
        <v>Aug</v>
      </c>
      <c r="F13971" t="str">
        <f t="shared" si="439"/>
        <v>2019</v>
      </c>
    </row>
    <row r="13972" spans="1:6" x14ac:dyDescent="0.25">
      <c r="A13972" s="5" t="s">
        <v>389</v>
      </c>
      <c r="B13972" s="3" t="s">
        <v>234</v>
      </c>
      <c r="C13972" s="3" t="s">
        <v>108</v>
      </c>
      <c r="D13972" s="4">
        <v>362150.29559904803</v>
      </c>
      <c r="E13972" t="str">
        <f t="shared" si="438"/>
        <v>Sep</v>
      </c>
      <c r="F13972" t="str">
        <f t="shared" si="439"/>
        <v>2019</v>
      </c>
    </row>
    <row r="13973" spans="1:6" x14ac:dyDescent="0.25">
      <c r="A13973" s="5" t="s">
        <v>389</v>
      </c>
      <c r="B13973" s="3" t="s">
        <v>234</v>
      </c>
      <c r="C13973" s="3" t="s">
        <v>109</v>
      </c>
      <c r="D13973" s="4">
        <v>359004.64735235384</v>
      </c>
      <c r="E13973" t="str">
        <f t="shared" si="438"/>
        <v>Oct</v>
      </c>
      <c r="F13973" t="str">
        <f t="shared" si="439"/>
        <v>2019</v>
      </c>
    </row>
    <row r="13974" spans="1:6" x14ac:dyDescent="0.25">
      <c r="A13974" s="5" t="s">
        <v>389</v>
      </c>
      <c r="B13974" s="3" t="s">
        <v>234</v>
      </c>
      <c r="C13974" s="3" t="s">
        <v>110</v>
      </c>
      <c r="D13974" s="4">
        <v>356979.73019337107</v>
      </c>
      <c r="E13974" t="str">
        <f t="shared" si="438"/>
        <v>Nov</v>
      </c>
      <c r="F13974" t="str">
        <f t="shared" si="439"/>
        <v>2019</v>
      </c>
    </row>
    <row r="13975" spans="1:6" x14ac:dyDescent="0.25">
      <c r="A13975" s="5" t="s">
        <v>389</v>
      </c>
      <c r="B13975" s="3" t="s">
        <v>234</v>
      </c>
      <c r="C13975" s="3" t="s">
        <v>111</v>
      </c>
      <c r="D13975" s="4">
        <v>360969.06833350868</v>
      </c>
      <c r="E13975" t="str">
        <f t="shared" si="438"/>
        <v>Dec</v>
      </c>
      <c r="F13975" t="str">
        <f t="shared" si="439"/>
        <v>2019</v>
      </c>
    </row>
    <row r="13976" spans="1:6" x14ac:dyDescent="0.25">
      <c r="A13976" s="5" t="s">
        <v>389</v>
      </c>
      <c r="B13976" s="3" t="s">
        <v>234</v>
      </c>
      <c r="C13976" s="3" t="s">
        <v>112</v>
      </c>
      <c r="D13976" s="4">
        <v>359181.97969157842</v>
      </c>
      <c r="E13976" t="str">
        <f t="shared" si="438"/>
        <v>Jan</v>
      </c>
      <c r="F13976" t="str">
        <f t="shared" si="439"/>
        <v>2020</v>
      </c>
    </row>
    <row r="13977" spans="1:6" x14ac:dyDescent="0.25">
      <c r="A13977" s="5" t="s">
        <v>389</v>
      </c>
      <c r="B13977" s="3" t="s">
        <v>234</v>
      </c>
      <c r="C13977" s="3" t="s">
        <v>113</v>
      </c>
      <c r="D13977" s="4">
        <v>358454.82825439214</v>
      </c>
      <c r="E13977" t="str">
        <f t="shared" si="438"/>
        <v>Feb</v>
      </c>
      <c r="F13977" t="str">
        <f t="shared" si="439"/>
        <v>2020</v>
      </c>
    </row>
    <row r="13978" spans="1:6" x14ac:dyDescent="0.25">
      <c r="A13978" s="5" t="s">
        <v>389</v>
      </c>
      <c r="B13978" s="3" t="s">
        <v>234</v>
      </c>
      <c r="C13978" s="3" t="s">
        <v>114</v>
      </c>
      <c r="D13978" s="4">
        <v>359750.07522431191</v>
      </c>
      <c r="E13978" t="str">
        <f t="shared" si="438"/>
        <v>Mar</v>
      </c>
      <c r="F13978" t="str">
        <f t="shared" si="439"/>
        <v>2020</v>
      </c>
    </row>
    <row r="13979" spans="1:6" x14ac:dyDescent="0.25">
      <c r="A13979" s="5" t="s">
        <v>389</v>
      </c>
      <c r="B13979" s="3" t="s">
        <v>234</v>
      </c>
      <c r="C13979" s="3" t="s">
        <v>115</v>
      </c>
      <c r="D13979" s="4">
        <v>333039.36401783203</v>
      </c>
      <c r="E13979" t="str">
        <f t="shared" si="438"/>
        <v>Apr</v>
      </c>
      <c r="F13979" t="str">
        <f t="shared" si="439"/>
        <v>2020</v>
      </c>
    </row>
    <row r="13980" spans="1:6" x14ac:dyDescent="0.25">
      <c r="A13980" s="5" t="s">
        <v>389</v>
      </c>
      <c r="B13980" s="3" t="s">
        <v>234</v>
      </c>
      <c r="C13980" s="3" t="s">
        <v>116</v>
      </c>
      <c r="D13980" s="4">
        <v>336061.24885979254</v>
      </c>
      <c r="E13980" t="str">
        <f t="shared" si="438"/>
        <v>May</v>
      </c>
      <c r="F13980" t="str">
        <f t="shared" si="439"/>
        <v>2020</v>
      </c>
    </row>
    <row r="13981" spans="1:6" x14ac:dyDescent="0.25">
      <c r="A13981" s="5" t="s">
        <v>389</v>
      </c>
      <c r="B13981" s="3" t="s">
        <v>234</v>
      </c>
      <c r="C13981" s="3" t="s">
        <v>117</v>
      </c>
      <c r="D13981" s="4">
        <v>341482.82658504607</v>
      </c>
      <c r="E13981" t="str">
        <f t="shared" si="438"/>
        <v>Jun</v>
      </c>
      <c r="F13981" t="str">
        <f t="shared" si="439"/>
        <v>2020</v>
      </c>
    </row>
    <row r="13982" spans="1:6" x14ac:dyDescent="0.25">
      <c r="A13982" s="5" t="s">
        <v>389</v>
      </c>
      <c r="B13982" s="3" t="s">
        <v>234</v>
      </c>
      <c r="C13982" s="3" t="s">
        <v>118</v>
      </c>
      <c r="D13982" s="4">
        <v>334685.96774326637</v>
      </c>
      <c r="E13982" t="str">
        <f t="shared" si="438"/>
        <v>Jul</v>
      </c>
      <c r="F13982" t="str">
        <f t="shared" si="439"/>
        <v>2020</v>
      </c>
    </row>
    <row r="13983" spans="1:6" x14ac:dyDescent="0.25">
      <c r="A13983" s="5" t="s">
        <v>389</v>
      </c>
      <c r="B13983" s="3" t="s">
        <v>234</v>
      </c>
      <c r="C13983" s="3" t="s">
        <v>119</v>
      </c>
      <c r="D13983" s="4">
        <v>337951.19347554847</v>
      </c>
      <c r="E13983" t="str">
        <f t="shared" si="438"/>
        <v>Aug</v>
      </c>
      <c r="F13983" t="str">
        <f t="shared" si="439"/>
        <v>2020</v>
      </c>
    </row>
    <row r="13984" spans="1:6" x14ac:dyDescent="0.25">
      <c r="A13984" s="5" t="s">
        <v>389</v>
      </c>
      <c r="B13984" s="3" t="s">
        <v>234</v>
      </c>
      <c r="C13984" s="3" t="s">
        <v>120</v>
      </c>
      <c r="D13984" s="4">
        <v>343187.24710735329</v>
      </c>
      <c r="E13984" t="str">
        <f t="shared" si="438"/>
        <v>Sep</v>
      </c>
      <c r="F13984" t="str">
        <f t="shared" si="439"/>
        <v>2020</v>
      </c>
    </row>
    <row r="13985" spans="1:6" x14ac:dyDescent="0.25">
      <c r="A13985" s="5" t="s">
        <v>389</v>
      </c>
      <c r="B13985" s="3" t="s">
        <v>234</v>
      </c>
      <c r="C13985" s="3" t="s">
        <v>121</v>
      </c>
      <c r="D13985" s="4">
        <v>326513.72656965541</v>
      </c>
      <c r="E13985" t="str">
        <f t="shared" si="438"/>
        <v>Oct</v>
      </c>
      <c r="F13985" t="str">
        <f t="shared" si="439"/>
        <v>2020</v>
      </c>
    </row>
    <row r="13986" spans="1:6" x14ac:dyDescent="0.25">
      <c r="A13986" s="5" t="s">
        <v>389</v>
      </c>
      <c r="B13986" s="3" t="s">
        <v>234</v>
      </c>
      <c r="C13986" s="3" t="s">
        <v>122</v>
      </c>
      <c r="D13986" s="4">
        <v>325053.2909897737</v>
      </c>
      <c r="E13986" t="str">
        <f t="shared" si="438"/>
        <v>Nov</v>
      </c>
      <c r="F13986" t="str">
        <f t="shared" si="439"/>
        <v>2020</v>
      </c>
    </row>
    <row r="13987" spans="1:6" x14ac:dyDescent="0.25">
      <c r="A13987" s="5" t="s">
        <v>389</v>
      </c>
      <c r="B13987" s="3" t="s">
        <v>234</v>
      </c>
      <c r="C13987" s="3" t="s">
        <v>123</v>
      </c>
      <c r="D13987" s="4">
        <v>324838.50896111486</v>
      </c>
      <c r="E13987" t="str">
        <f t="shared" si="438"/>
        <v>Dec</v>
      </c>
      <c r="F13987" t="str">
        <f t="shared" si="439"/>
        <v>2020</v>
      </c>
    </row>
    <row r="13988" spans="1:6" x14ac:dyDescent="0.25">
      <c r="A13988" s="5" t="s">
        <v>389</v>
      </c>
      <c r="B13988" s="3" t="s">
        <v>234</v>
      </c>
      <c r="C13988" s="3" t="s">
        <v>124</v>
      </c>
      <c r="D13988" s="4">
        <v>325232.93342480896</v>
      </c>
      <c r="E13988" t="str">
        <f t="shared" si="438"/>
        <v>Jan</v>
      </c>
      <c r="F13988" t="str">
        <f t="shared" si="439"/>
        <v>2021</v>
      </c>
    </row>
    <row r="13989" spans="1:6" x14ac:dyDescent="0.25">
      <c r="A13989" s="5" t="s">
        <v>389</v>
      </c>
      <c r="B13989" s="3" t="s">
        <v>234</v>
      </c>
      <c r="C13989" s="3" t="s">
        <v>125</v>
      </c>
      <c r="D13989" s="4">
        <v>324911.54246390599</v>
      </c>
      <c r="E13989" t="str">
        <f t="shared" si="438"/>
        <v>Feb</v>
      </c>
      <c r="F13989" t="str">
        <f t="shared" si="439"/>
        <v>2021</v>
      </c>
    </row>
    <row r="13990" spans="1:6" x14ac:dyDescent="0.25">
      <c r="A13990" s="5" t="s">
        <v>389</v>
      </c>
      <c r="B13990" s="3" t="s">
        <v>234</v>
      </c>
      <c r="C13990" s="3" t="s">
        <v>126</v>
      </c>
      <c r="D13990" s="4">
        <v>326919.94428649673</v>
      </c>
      <c r="E13990" t="str">
        <f t="shared" si="438"/>
        <v>Mar</v>
      </c>
      <c r="F13990" t="str">
        <f t="shared" si="439"/>
        <v>2021</v>
      </c>
    </row>
    <row r="13991" spans="1:6" x14ac:dyDescent="0.25">
      <c r="A13991" s="5" t="s">
        <v>389</v>
      </c>
      <c r="B13991" s="3" t="s">
        <v>234</v>
      </c>
      <c r="C13991" s="3" t="s">
        <v>127</v>
      </c>
      <c r="D13991" s="4">
        <v>305984.49268017878</v>
      </c>
      <c r="E13991" t="str">
        <f t="shared" si="438"/>
        <v>Apr</v>
      </c>
      <c r="F13991" t="str">
        <f t="shared" si="439"/>
        <v>2021</v>
      </c>
    </row>
    <row r="13992" spans="1:6" x14ac:dyDescent="0.25">
      <c r="A13992" s="5" t="s">
        <v>389</v>
      </c>
      <c r="B13992" s="3" t="s">
        <v>234</v>
      </c>
      <c r="C13992" s="3" t="s">
        <v>128</v>
      </c>
      <c r="D13992" s="4">
        <v>308053.29910739633</v>
      </c>
      <c r="E13992" t="str">
        <f t="shared" si="438"/>
        <v>May</v>
      </c>
      <c r="F13992" t="str">
        <f t="shared" si="439"/>
        <v>2021</v>
      </c>
    </row>
    <row r="13993" spans="1:6" x14ac:dyDescent="0.25">
      <c r="A13993" s="5" t="s">
        <v>389</v>
      </c>
      <c r="B13993" s="3" t="s">
        <v>234</v>
      </c>
      <c r="C13993" s="3" t="s">
        <v>129</v>
      </c>
      <c r="D13993" s="4">
        <v>311266.76708603062</v>
      </c>
      <c r="E13993" t="str">
        <f t="shared" si="438"/>
        <v>Jun</v>
      </c>
      <c r="F13993" t="str">
        <f t="shared" si="439"/>
        <v>2021</v>
      </c>
    </row>
    <row r="13994" spans="1:6" x14ac:dyDescent="0.25">
      <c r="A13994" s="5" t="s">
        <v>389</v>
      </c>
      <c r="B13994" s="3" t="s">
        <v>234</v>
      </c>
      <c r="C13994" s="3" t="s">
        <v>130</v>
      </c>
      <c r="D13994" s="4">
        <v>315699.73108405102</v>
      </c>
      <c r="E13994" t="str">
        <f t="shared" si="438"/>
        <v>Jul</v>
      </c>
      <c r="F13994" t="str">
        <f t="shared" si="439"/>
        <v>2021</v>
      </c>
    </row>
    <row r="13995" spans="1:6" x14ac:dyDescent="0.25">
      <c r="A13995" s="5" t="s">
        <v>389</v>
      </c>
      <c r="B13995" s="3" t="s">
        <v>234</v>
      </c>
      <c r="C13995" s="3" t="s">
        <v>131</v>
      </c>
      <c r="D13995" s="4">
        <v>316991.41577611538</v>
      </c>
      <c r="E13995" t="str">
        <f t="shared" si="438"/>
        <v>Aug</v>
      </c>
      <c r="F13995" t="str">
        <f t="shared" si="439"/>
        <v>2021</v>
      </c>
    </row>
    <row r="13996" spans="1:6" x14ac:dyDescent="0.25">
      <c r="A13996" s="5" t="s">
        <v>389</v>
      </c>
      <c r="B13996" s="3" t="s">
        <v>234</v>
      </c>
      <c r="C13996" s="3" t="s">
        <v>132</v>
      </c>
      <c r="D13996" s="4">
        <v>313335.53928521043</v>
      </c>
      <c r="E13996" t="str">
        <f t="shared" si="438"/>
        <v>Sep</v>
      </c>
      <c r="F13996" t="str">
        <f t="shared" si="439"/>
        <v>2021</v>
      </c>
    </row>
    <row r="13997" spans="1:6" x14ac:dyDescent="0.25">
      <c r="A13997" s="5" t="s">
        <v>389</v>
      </c>
      <c r="B13997" s="3" t="s">
        <v>234</v>
      </c>
      <c r="C13997" s="3" t="s">
        <v>133</v>
      </c>
      <c r="D13997" s="4">
        <v>111802.37261733761</v>
      </c>
      <c r="E13997" t="str">
        <f t="shared" si="438"/>
        <v>Oct</v>
      </c>
      <c r="F13997" t="str">
        <f t="shared" si="439"/>
        <v>2021</v>
      </c>
    </row>
    <row r="13998" spans="1:6" x14ac:dyDescent="0.25">
      <c r="A13998" s="5" t="s">
        <v>389</v>
      </c>
      <c r="B13998" s="3" t="s">
        <v>234</v>
      </c>
      <c r="C13998" s="3" t="s">
        <v>134</v>
      </c>
      <c r="D13998" s="4">
        <v>60210.462480559596</v>
      </c>
      <c r="E13998" t="str">
        <f t="shared" si="438"/>
        <v>Nov</v>
      </c>
      <c r="F13998" t="str">
        <f t="shared" si="439"/>
        <v>2021</v>
      </c>
    </row>
    <row r="13999" spans="1:6" x14ac:dyDescent="0.25">
      <c r="A13999" s="5" t="s">
        <v>389</v>
      </c>
      <c r="B13999" s="3" t="s">
        <v>234</v>
      </c>
      <c r="C13999" s="3" t="s">
        <v>135</v>
      </c>
      <c r="D13999" s="4">
        <v>53105.767588403985</v>
      </c>
      <c r="E13999" t="str">
        <f t="shared" si="438"/>
        <v>Dec</v>
      </c>
      <c r="F13999" t="str">
        <f t="shared" si="439"/>
        <v>2021</v>
      </c>
    </row>
    <row r="14000" spans="1:6" x14ac:dyDescent="0.25">
      <c r="A14000" s="5" t="s">
        <v>389</v>
      </c>
      <c r="B14000" s="3" t="s">
        <v>234</v>
      </c>
      <c r="C14000" s="3" t="s">
        <v>136</v>
      </c>
      <c r="D14000" s="4">
        <v>53073.685721074566</v>
      </c>
      <c r="E14000" t="str">
        <f t="shared" si="438"/>
        <v>Jan</v>
      </c>
      <c r="F14000" t="str">
        <f t="shared" si="439"/>
        <v>2022</v>
      </c>
    </row>
    <row r="14001" spans="1:6" x14ac:dyDescent="0.25">
      <c r="A14001" s="5" t="s">
        <v>389</v>
      </c>
      <c r="B14001" s="3" t="s">
        <v>234</v>
      </c>
      <c r="C14001" s="3" t="s">
        <v>137</v>
      </c>
      <c r="D14001" s="4">
        <v>52482.037655942739</v>
      </c>
      <c r="E14001" t="str">
        <f t="shared" si="438"/>
        <v>Feb</v>
      </c>
      <c r="F14001" t="str">
        <f t="shared" si="439"/>
        <v>2022</v>
      </c>
    </row>
    <row r="14002" spans="1:6" x14ac:dyDescent="0.25">
      <c r="A14002" s="5" t="s">
        <v>389</v>
      </c>
      <c r="B14002" s="3" t="s">
        <v>234</v>
      </c>
      <c r="C14002" s="3" t="s">
        <v>138</v>
      </c>
      <c r="D14002" s="4">
        <v>52248.05702899304</v>
      </c>
      <c r="E14002" t="str">
        <f t="shared" si="438"/>
        <v>Mar</v>
      </c>
      <c r="F14002" t="str">
        <f t="shared" si="439"/>
        <v>2022</v>
      </c>
    </row>
    <row r="14003" spans="1:6" x14ac:dyDescent="0.25">
      <c r="A14003" s="5" t="s">
        <v>389</v>
      </c>
      <c r="B14003" s="3" t="s">
        <v>234</v>
      </c>
      <c r="C14003" s="3" t="s">
        <v>139</v>
      </c>
      <c r="D14003" s="4">
        <v>51963.78068820585</v>
      </c>
      <c r="E14003" t="str">
        <f t="shared" si="438"/>
        <v>Apr</v>
      </c>
      <c r="F14003" t="str">
        <f t="shared" si="439"/>
        <v>2022</v>
      </c>
    </row>
    <row r="14004" spans="1:6" x14ac:dyDescent="0.25">
      <c r="A14004" s="5" t="s">
        <v>389</v>
      </c>
      <c r="B14004" s="3" t="s">
        <v>234</v>
      </c>
      <c r="C14004" s="3" t="s">
        <v>140</v>
      </c>
      <c r="D14004" s="4">
        <v>51722.101842522155</v>
      </c>
      <c r="E14004" t="str">
        <f t="shared" si="438"/>
        <v>May</v>
      </c>
      <c r="F14004" t="str">
        <f t="shared" si="439"/>
        <v>2022</v>
      </c>
    </row>
    <row r="14005" spans="1:6" x14ac:dyDescent="0.25">
      <c r="A14005" s="5" t="s">
        <v>389</v>
      </c>
      <c r="B14005" s="3" t="s">
        <v>234</v>
      </c>
      <c r="C14005" s="3" t="s">
        <v>141</v>
      </c>
      <c r="D14005" s="4">
        <v>51489.787128448603</v>
      </c>
      <c r="E14005" t="str">
        <f t="shared" si="438"/>
        <v>Jun</v>
      </c>
      <c r="F14005" t="str">
        <f t="shared" si="439"/>
        <v>2022</v>
      </c>
    </row>
    <row r="14006" spans="1:6" x14ac:dyDescent="0.25">
      <c r="A14006" s="5" t="s">
        <v>389</v>
      </c>
      <c r="B14006" s="3" t="s">
        <v>234</v>
      </c>
      <c r="C14006" s="3" t="s">
        <v>142</v>
      </c>
      <c r="D14006" s="4">
        <v>51266.785667209668</v>
      </c>
      <c r="E14006" t="str">
        <f t="shared" si="438"/>
        <v>Jul</v>
      </c>
      <c r="F14006" t="str">
        <f t="shared" si="439"/>
        <v>2022</v>
      </c>
    </row>
    <row r="14007" spans="1:6" x14ac:dyDescent="0.25">
      <c r="A14007" s="5" t="s">
        <v>389</v>
      </c>
      <c r="B14007" s="3" t="s">
        <v>234</v>
      </c>
      <c r="C14007" s="3" t="s">
        <v>143</v>
      </c>
      <c r="D14007" s="4">
        <v>51053.035026956568</v>
      </c>
      <c r="E14007" t="str">
        <f t="shared" si="438"/>
        <v>Aug</v>
      </c>
      <c r="F14007" t="str">
        <f t="shared" si="439"/>
        <v>2022</v>
      </c>
    </row>
    <row r="14008" spans="1:6" x14ac:dyDescent="0.25">
      <c r="A14008" s="5" t="s">
        <v>389</v>
      </c>
      <c r="B14008" s="3" t="s">
        <v>234</v>
      </c>
      <c r="C14008" s="3" t="s">
        <v>144</v>
      </c>
      <c r="D14008" s="4">
        <v>50848.499973607672</v>
      </c>
      <c r="E14008" t="str">
        <f t="shared" si="438"/>
        <v>Sep</v>
      </c>
      <c r="F14008" t="str">
        <f t="shared" si="439"/>
        <v>2022</v>
      </c>
    </row>
    <row r="14009" spans="1:6" x14ac:dyDescent="0.25">
      <c r="A14009" s="5" t="s">
        <v>389</v>
      </c>
      <c r="B14009" s="3" t="s">
        <v>234</v>
      </c>
      <c r="C14009" s="3" t="s">
        <v>145</v>
      </c>
      <c r="D14009" s="4">
        <v>50653.125582577122</v>
      </c>
      <c r="E14009" t="str">
        <f t="shared" si="438"/>
        <v>Oct</v>
      </c>
      <c r="F14009" t="str">
        <f t="shared" si="439"/>
        <v>2022</v>
      </c>
    </row>
    <row r="14010" spans="1:6" x14ac:dyDescent="0.25">
      <c r="A14010" s="5" t="s">
        <v>389</v>
      </c>
      <c r="B14010" s="3" t="s">
        <v>234</v>
      </c>
      <c r="C14010" s="3" t="s">
        <v>146</v>
      </c>
      <c r="D14010" s="4">
        <v>50466.867182352275</v>
      </c>
      <c r="E14010" t="str">
        <f t="shared" si="438"/>
        <v>Nov</v>
      </c>
      <c r="F14010" t="str">
        <f t="shared" si="439"/>
        <v>2022</v>
      </c>
    </row>
    <row r="14011" spans="1:6" x14ac:dyDescent="0.25">
      <c r="A14011" s="5" t="s">
        <v>389</v>
      </c>
      <c r="B14011" s="3" t="s">
        <v>234</v>
      </c>
      <c r="C14011" s="3" t="s">
        <v>147</v>
      </c>
      <c r="D14011" s="4">
        <v>50289.685070136031</v>
      </c>
      <c r="E14011" t="str">
        <f t="shared" si="438"/>
        <v>Dec</v>
      </c>
      <c r="F14011" t="str">
        <f t="shared" si="439"/>
        <v>2022</v>
      </c>
    </row>
    <row r="14012" spans="1:6" x14ac:dyDescent="0.25">
      <c r="A14012" s="5" t="s">
        <v>389</v>
      </c>
      <c r="B14012" s="3" t="s">
        <v>234</v>
      </c>
      <c r="C14012" s="3" t="s">
        <v>148</v>
      </c>
      <c r="D14012" s="4">
        <v>50121.542627488954</v>
      </c>
      <c r="E14012" t="str">
        <f t="shared" si="438"/>
        <v>Jan</v>
      </c>
      <c r="F14012" t="str">
        <f t="shared" si="439"/>
        <v>2023</v>
      </c>
    </row>
    <row r="14013" spans="1:6" x14ac:dyDescent="0.25">
      <c r="A14013" s="5" t="s">
        <v>389</v>
      </c>
      <c r="B14013" s="3" t="s">
        <v>234</v>
      </c>
      <c r="C14013" s="3" t="s">
        <v>149</v>
      </c>
      <c r="D14013" s="4">
        <v>49962.40202870877</v>
      </c>
      <c r="E14013" t="str">
        <f t="shared" si="438"/>
        <v>Feb</v>
      </c>
      <c r="F14013" t="str">
        <f t="shared" si="439"/>
        <v>2023</v>
      </c>
    </row>
    <row r="14014" spans="1:6" x14ac:dyDescent="0.25">
      <c r="A14014" s="5" t="s">
        <v>389</v>
      </c>
      <c r="B14014" s="3" t="s">
        <v>234</v>
      </c>
      <c r="C14014" s="3" t="s">
        <v>150</v>
      </c>
      <c r="D14014" s="4">
        <v>49812.228616808665</v>
      </c>
      <c r="E14014" t="str">
        <f t="shared" si="438"/>
        <v>Mar</v>
      </c>
      <c r="F14014" t="str">
        <f t="shared" si="439"/>
        <v>2023</v>
      </c>
    </row>
    <row r="14015" spans="1:6" x14ac:dyDescent="0.25">
      <c r="A14015" s="5" t="s">
        <v>389</v>
      </c>
      <c r="B14015" s="3" t="s">
        <v>234</v>
      </c>
      <c r="C14015" s="3" t="s">
        <v>151</v>
      </c>
      <c r="D14015" s="4">
        <v>49670.986888991501</v>
      </c>
      <c r="E14015" t="str">
        <f t="shared" si="438"/>
        <v>Apr</v>
      </c>
      <c r="F14015" t="str">
        <f t="shared" si="439"/>
        <v>2023</v>
      </c>
    </row>
    <row r="14016" spans="1:6" x14ac:dyDescent="0.25">
      <c r="A14016" s="5" t="s">
        <v>389</v>
      </c>
      <c r="B14016" s="3" t="s">
        <v>234</v>
      </c>
      <c r="C14016" s="3" t="s">
        <v>152</v>
      </c>
      <c r="D14016" s="4">
        <v>49538.650356985949</v>
      </c>
      <c r="E14016" t="str">
        <f t="shared" si="438"/>
        <v>May</v>
      </c>
      <c r="F14016" t="str">
        <f t="shared" si="439"/>
        <v>2023</v>
      </c>
    </row>
    <row r="14017" spans="1:6" x14ac:dyDescent="0.25">
      <c r="A14017" s="5" t="s">
        <v>389</v>
      </c>
      <c r="B14017" s="3" t="s">
        <v>234</v>
      </c>
      <c r="C14017" s="3" t="s">
        <v>153</v>
      </c>
      <c r="D14017" s="4">
        <v>49415.195355425858</v>
      </c>
      <c r="E14017" t="str">
        <f t="shared" si="438"/>
        <v>Jun</v>
      </c>
      <c r="F14017" t="str">
        <f t="shared" si="439"/>
        <v>2023</v>
      </c>
    </row>
    <row r="14018" spans="1:6" x14ac:dyDescent="0.25">
      <c r="A14018" s="5" t="s">
        <v>389</v>
      </c>
      <c r="B14018" s="3" t="s">
        <v>234</v>
      </c>
      <c r="C14018" s="3" t="s">
        <v>154</v>
      </c>
      <c r="D14018" s="4">
        <v>49300.595973134739</v>
      </c>
      <c r="E14018" t="str">
        <f t="shared" si="438"/>
        <v>Jul</v>
      </c>
      <c r="F14018" t="str">
        <f t="shared" si="439"/>
        <v>2023</v>
      </c>
    </row>
    <row r="14019" spans="1:6" x14ac:dyDescent="0.25">
      <c r="A14019" s="5" t="s">
        <v>389</v>
      </c>
      <c r="B14019" s="3" t="s">
        <v>234</v>
      </c>
      <c r="C14019" s="3" t="s">
        <v>155</v>
      </c>
      <c r="D14019" s="4">
        <v>49194.825637483533</v>
      </c>
      <c r="E14019" t="str">
        <f t="shared" si="438"/>
        <v>Aug</v>
      </c>
      <c r="F14019" t="str">
        <f t="shared" si="439"/>
        <v>2023</v>
      </c>
    </row>
    <row r="14020" spans="1:6" x14ac:dyDescent="0.25">
      <c r="A14020" s="5" t="s">
        <v>389</v>
      </c>
      <c r="B14020" s="3" t="s">
        <v>234</v>
      </c>
      <c r="C14020" s="3" t="s">
        <v>156</v>
      </c>
      <c r="D14020" s="4">
        <v>49097.866828916376</v>
      </c>
      <c r="E14020" t="str">
        <f t="shared" si="438"/>
        <v>Sep</v>
      </c>
      <c r="F14020" t="str">
        <f t="shared" si="439"/>
        <v>2023</v>
      </c>
    </row>
    <row r="14021" spans="1:6" x14ac:dyDescent="0.25">
      <c r="A14021" s="5" t="s">
        <v>389</v>
      </c>
      <c r="B14021" s="3" t="s">
        <v>234</v>
      </c>
      <c r="C14021" s="3" t="s">
        <v>157</v>
      </c>
      <c r="D14021" s="4">
        <v>49009.70749659295</v>
      </c>
      <c r="E14021" t="str">
        <f t="shared" si="438"/>
        <v>Oct</v>
      </c>
      <c r="F14021" t="str">
        <f t="shared" si="439"/>
        <v>2023</v>
      </c>
    </row>
    <row r="14022" spans="1:6" x14ac:dyDescent="0.25">
      <c r="A14022" s="5" t="s">
        <v>389</v>
      </c>
      <c r="B14022" s="3" t="s">
        <v>234</v>
      </c>
      <c r="C14022" s="3" t="s">
        <v>158</v>
      </c>
      <c r="D14022" s="4">
        <v>48877.602547000854</v>
      </c>
      <c r="E14022" t="str">
        <f t="shared" si="438"/>
        <v>Nov</v>
      </c>
      <c r="F14022" t="str">
        <f t="shared" si="439"/>
        <v>2023</v>
      </c>
    </row>
    <row r="14023" spans="1:6" x14ac:dyDescent="0.25">
      <c r="A14023" s="5" t="s">
        <v>389</v>
      </c>
      <c r="B14023" s="3" t="s">
        <v>234</v>
      </c>
      <c r="C14023" s="3" t="s">
        <v>159</v>
      </c>
      <c r="D14023" s="4">
        <v>48805.93599891715</v>
      </c>
      <c r="E14023" t="str">
        <f t="shared" si="438"/>
        <v>Dec</v>
      </c>
      <c r="F14023" t="str">
        <f t="shared" si="439"/>
        <v>2023</v>
      </c>
    </row>
    <row r="14024" spans="1:6" x14ac:dyDescent="0.25">
      <c r="A14024" s="5" t="s">
        <v>389</v>
      </c>
      <c r="B14024" s="3" t="s">
        <v>234</v>
      </c>
      <c r="C14024" s="3" t="s">
        <v>160</v>
      </c>
      <c r="D14024" s="4">
        <v>48743.003432095138</v>
      </c>
      <c r="E14024" t="str">
        <f t="shared" si="438"/>
        <v>Jan</v>
      </c>
      <c r="F14024" t="str">
        <f t="shared" si="439"/>
        <v>2024</v>
      </c>
    </row>
    <row r="14025" spans="1:6" x14ac:dyDescent="0.25">
      <c r="A14025" s="5" t="s">
        <v>389</v>
      </c>
      <c r="B14025" s="3" t="s">
        <v>234</v>
      </c>
      <c r="C14025" s="3" t="s">
        <v>161</v>
      </c>
      <c r="D14025" s="4">
        <v>48688.797295694458</v>
      </c>
      <c r="E14025" t="str">
        <f t="shared" si="438"/>
        <v>Feb</v>
      </c>
      <c r="F14025" t="str">
        <f t="shared" si="439"/>
        <v>2024</v>
      </c>
    </row>
    <row r="14026" spans="1:6" x14ac:dyDescent="0.25">
      <c r="A14026" s="5" t="s">
        <v>389</v>
      </c>
      <c r="B14026" s="3" t="s">
        <v>234</v>
      </c>
      <c r="C14026" s="3" t="s">
        <v>162</v>
      </c>
      <c r="D14026" s="4">
        <v>48643.310938874769</v>
      </c>
      <c r="E14026" t="str">
        <f t="shared" si="438"/>
        <v>Mar</v>
      </c>
      <c r="F14026" t="str">
        <f t="shared" si="439"/>
        <v>2024</v>
      </c>
    </row>
    <row r="14027" spans="1:6" x14ac:dyDescent="0.25">
      <c r="A14027" s="5" t="s">
        <v>389</v>
      </c>
      <c r="B14027" s="3" t="s">
        <v>234</v>
      </c>
      <c r="C14027" s="3" t="s">
        <v>163</v>
      </c>
      <c r="D14027" s="4">
        <v>48606.540795153465</v>
      </c>
      <c r="E14027" t="str">
        <f t="shared" ref="E14027:E14090" si="440">MID(C14027,1,3)</f>
        <v>Apr</v>
      </c>
      <c r="F14027" t="str">
        <f t="shared" ref="F14027:F14090" si="441">MID(C14027,5,4)</f>
        <v>2024</v>
      </c>
    </row>
    <row r="14028" spans="1:6" x14ac:dyDescent="0.25">
      <c r="A14028" s="5" t="s">
        <v>389</v>
      </c>
      <c r="B14028" s="3" t="s">
        <v>234</v>
      </c>
      <c r="C14028" s="3" t="s">
        <v>164</v>
      </c>
      <c r="D14028" s="4">
        <v>48578.483175142792</v>
      </c>
      <c r="E14028" t="str">
        <f t="shared" si="440"/>
        <v>May</v>
      </c>
      <c r="F14028" t="str">
        <f t="shared" si="441"/>
        <v>2024</v>
      </c>
    </row>
    <row r="14029" spans="1:6" x14ac:dyDescent="0.25">
      <c r="A14029" s="5" t="s">
        <v>389</v>
      </c>
      <c r="B14029" s="3" t="s">
        <v>234</v>
      </c>
      <c r="C14029" s="3" t="s">
        <v>165</v>
      </c>
      <c r="D14029" s="4">
        <v>48559.14208107561</v>
      </c>
      <c r="E14029" t="str">
        <f t="shared" si="440"/>
        <v>Jun</v>
      </c>
      <c r="F14029" t="str">
        <f t="shared" si="441"/>
        <v>2024</v>
      </c>
    </row>
    <row r="14030" spans="1:6" x14ac:dyDescent="0.25">
      <c r="A14030" s="5" t="s">
        <v>389</v>
      </c>
      <c r="B14030" s="3" t="s">
        <v>234</v>
      </c>
      <c r="C14030" s="3" t="s">
        <v>166</v>
      </c>
      <c r="D14030" s="4">
        <v>48548.51973082708</v>
      </c>
      <c r="E14030" t="str">
        <f t="shared" si="440"/>
        <v>Jul</v>
      </c>
      <c r="F14030" t="str">
        <f t="shared" si="441"/>
        <v>2024</v>
      </c>
    </row>
    <row r="14031" spans="1:6" x14ac:dyDescent="0.25">
      <c r="A14031" s="5" t="s">
        <v>389</v>
      </c>
      <c r="B14031" s="3" t="s">
        <v>234</v>
      </c>
      <c r="C14031" s="3" t="s">
        <v>167</v>
      </c>
      <c r="D14031" s="4">
        <v>48546.617819367173</v>
      </c>
      <c r="E14031" t="str">
        <f t="shared" si="440"/>
        <v>Aug</v>
      </c>
      <c r="F14031" t="str">
        <f t="shared" si="441"/>
        <v>2024</v>
      </c>
    </row>
    <row r="14032" spans="1:6" x14ac:dyDescent="0.25">
      <c r="A14032" s="5" t="s">
        <v>389</v>
      </c>
      <c r="B14032" s="3" t="s">
        <v>234</v>
      </c>
      <c r="C14032" s="3" t="s">
        <v>168</v>
      </c>
      <c r="D14032" s="4">
        <v>48553.447356191689</v>
      </c>
      <c r="E14032" t="str">
        <f t="shared" si="440"/>
        <v>Sep</v>
      </c>
      <c r="F14032" t="str">
        <f t="shared" si="441"/>
        <v>2024</v>
      </c>
    </row>
    <row r="14033" spans="1:6" x14ac:dyDescent="0.25">
      <c r="A14033" s="5" t="s">
        <v>389</v>
      </c>
      <c r="B14033" s="3" t="s">
        <v>234</v>
      </c>
      <c r="C14033" s="3" t="s">
        <v>169</v>
      </c>
      <c r="D14033" s="4">
        <v>48569.017504986092</v>
      </c>
      <c r="E14033" t="str">
        <f t="shared" si="440"/>
        <v>Oct</v>
      </c>
      <c r="F14033" t="str">
        <f t="shared" si="441"/>
        <v>2024</v>
      </c>
    </row>
    <row r="14034" spans="1:6" x14ac:dyDescent="0.25">
      <c r="A14034" s="5" t="s">
        <v>389</v>
      </c>
      <c r="B14034" s="3" t="s">
        <v>234</v>
      </c>
      <c r="C14034" s="3" t="s">
        <v>170</v>
      </c>
      <c r="D14034" s="4">
        <v>48593.336906530669</v>
      </c>
      <c r="E14034" t="str">
        <f t="shared" si="440"/>
        <v>Nov</v>
      </c>
      <c r="F14034" t="str">
        <f t="shared" si="441"/>
        <v>2024</v>
      </c>
    </row>
    <row r="14035" spans="1:6" x14ac:dyDescent="0.25">
      <c r="A14035" s="5" t="s">
        <v>389</v>
      </c>
      <c r="B14035" s="3" t="s">
        <v>234</v>
      </c>
      <c r="C14035" s="3" t="s">
        <v>171</v>
      </c>
      <c r="D14035" s="4">
        <v>48626.423539036725</v>
      </c>
      <c r="E14035" t="str">
        <f t="shared" si="440"/>
        <v>Dec</v>
      </c>
      <c r="F14035" t="str">
        <f t="shared" si="441"/>
        <v>2024</v>
      </c>
    </row>
    <row r="14036" spans="1:6" x14ac:dyDescent="0.25">
      <c r="A14036" s="5" t="s">
        <v>389</v>
      </c>
      <c r="B14036" s="3" t="s">
        <v>234</v>
      </c>
      <c r="C14036" s="3" t="s">
        <v>172</v>
      </c>
      <c r="D14036" s="4">
        <v>48668.294112000032</v>
      </c>
      <c r="E14036" t="str">
        <f t="shared" si="440"/>
        <v>Jan</v>
      </c>
      <c r="F14036" t="str">
        <f t="shared" si="441"/>
        <v>2025</v>
      </c>
    </row>
    <row r="14037" spans="1:6" x14ac:dyDescent="0.25">
      <c r="A14037" s="5" t="s">
        <v>389</v>
      </c>
      <c r="B14037" s="3" t="s">
        <v>234</v>
      </c>
      <c r="C14037" s="3" t="s">
        <v>173</v>
      </c>
      <c r="D14037" s="4">
        <v>48718.971065084472</v>
      </c>
      <c r="E14037" t="str">
        <f t="shared" si="440"/>
        <v>Feb</v>
      </c>
      <c r="F14037" t="str">
        <f t="shared" si="441"/>
        <v>2025</v>
      </c>
    </row>
    <row r="14038" spans="1:6" x14ac:dyDescent="0.25">
      <c r="A14038" s="5" t="s">
        <v>389</v>
      </c>
      <c r="B14038" s="3" t="s">
        <v>234</v>
      </c>
      <c r="C14038" s="3" t="s">
        <v>174</v>
      </c>
      <c r="D14038" s="4">
        <v>48778.465377617737</v>
      </c>
      <c r="E14038" t="str">
        <f t="shared" si="440"/>
        <v>Mar</v>
      </c>
      <c r="F14038" t="str">
        <f t="shared" si="441"/>
        <v>2025</v>
      </c>
    </row>
    <row r="14039" spans="1:6" x14ac:dyDescent="0.25">
      <c r="A14039" s="5" t="s">
        <v>389</v>
      </c>
      <c r="B14039" s="3" t="s">
        <v>234</v>
      </c>
      <c r="C14039" s="3" t="s">
        <v>175</v>
      </c>
      <c r="D14039" s="4">
        <v>48846.808019431788</v>
      </c>
      <c r="E14039" t="str">
        <f t="shared" si="440"/>
        <v>Apr</v>
      </c>
      <c r="F14039" t="str">
        <f t="shared" si="441"/>
        <v>2025</v>
      </c>
    </row>
    <row r="14040" spans="1:6" x14ac:dyDescent="0.25">
      <c r="A14040" s="5" t="s">
        <v>389</v>
      </c>
      <c r="B14040" s="3" t="s">
        <v>234</v>
      </c>
      <c r="C14040" s="3" t="s">
        <v>176</v>
      </c>
      <c r="D14040" s="4">
        <v>48924.023107285313</v>
      </c>
      <c r="E14040" t="str">
        <f t="shared" si="440"/>
        <v>May</v>
      </c>
      <c r="F14040" t="str">
        <f t="shared" si="441"/>
        <v>2025</v>
      </c>
    </row>
    <row r="14041" spans="1:6" x14ac:dyDescent="0.25">
      <c r="A14041" s="5" t="s">
        <v>389</v>
      </c>
      <c r="B14041" s="3" t="s">
        <v>234</v>
      </c>
      <c r="C14041" s="3" t="s">
        <v>177</v>
      </c>
      <c r="D14041" s="4">
        <v>49096.801433430388</v>
      </c>
      <c r="E14041" t="str">
        <f t="shared" si="440"/>
        <v>Jun</v>
      </c>
      <c r="F14041" t="str">
        <f t="shared" si="441"/>
        <v>2025</v>
      </c>
    </row>
    <row r="14042" spans="1:6" x14ac:dyDescent="0.25">
      <c r="A14042" s="5" t="s">
        <v>389</v>
      </c>
      <c r="B14042" s="3" t="s">
        <v>234</v>
      </c>
      <c r="C14042" s="3" t="s">
        <v>178</v>
      </c>
      <c r="D14042" s="4">
        <v>49193.077293903501</v>
      </c>
      <c r="E14042" t="str">
        <f t="shared" si="440"/>
        <v>Jul</v>
      </c>
      <c r="F14042" t="str">
        <f t="shared" si="441"/>
        <v>2025</v>
      </c>
    </row>
    <row r="14043" spans="1:6" x14ac:dyDescent="0.25">
      <c r="A14043" s="5" t="s">
        <v>389</v>
      </c>
      <c r="B14043" s="3" t="s">
        <v>234</v>
      </c>
      <c r="C14043" s="3" t="s">
        <v>179</v>
      </c>
      <c r="D14043" s="4">
        <v>49298.352992036729</v>
      </c>
      <c r="E14043" t="str">
        <f t="shared" si="440"/>
        <v>Aug</v>
      </c>
      <c r="F14043" t="str">
        <f t="shared" si="441"/>
        <v>2025</v>
      </c>
    </row>
    <row r="14044" spans="1:6" x14ac:dyDescent="0.25">
      <c r="A14044" s="5" t="s">
        <v>389</v>
      </c>
      <c r="B14044" s="3" t="s">
        <v>234</v>
      </c>
      <c r="C14044" s="3" t="s">
        <v>180</v>
      </c>
      <c r="D14044" s="4">
        <v>49412.656544588783</v>
      </c>
      <c r="E14044" t="str">
        <f t="shared" si="440"/>
        <v>Sep</v>
      </c>
      <c r="F14044" t="str">
        <f t="shared" si="441"/>
        <v>2025</v>
      </c>
    </row>
    <row r="14045" spans="1:6" x14ac:dyDescent="0.25">
      <c r="A14045" s="5" t="s">
        <v>389</v>
      </c>
      <c r="B14045" s="3" t="s">
        <v>234</v>
      </c>
      <c r="C14045" s="3" t="s">
        <v>181</v>
      </c>
      <c r="D14045" s="4">
        <v>49536.033174464828</v>
      </c>
      <c r="E14045" t="str">
        <f t="shared" si="440"/>
        <v>Oct</v>
      </c>
      <c r="F14045" t="str">
        <f t="shared" si="441"/>
        <v>2025</v>
      </c>
    </row>
    <row r="14046" spans="1:6" x14ac:dyDescent="0.25">
      <c r="A14046" s="5" t="s">
        <v>389</v>
      </c>
      <c r="B14046" s="3" t="s">
        <v>234</v>
      </c>
      <c r="C14046" s="3" t="s">
        <v>182</v>
      </c>
      <c r="D14046" s="4">
        <v>49668.519467139027</v>
      </c>
      <c r="E14046" t="str">
        <f t="shared" si="440"/>
        <v>Nov</v>
      </c>
      <c r="F14046" t="str">
        <f t="shared" si="441"/>
        <v>2025</v>
      </c>
    </row>
    <row r="14047" spans="1:6" x14ac:dyDescent="0.25">
      <c r="A14047" s="5" t="s">
        <v>389</v>
      </c>
      <c r="B14047" s="3" t="s">
        <v>234</v>
      </c>
      <c r="C14047" s="3" t="s">
        <v>183</v>
      </c>
      <c r="D14047" s="4">
        <v>49810.163506969155</v>
      </c>
      <c r="E14047" t="str">
        <f t="shared" si="440"/>
        <v>Dec</v>
      </c>
      <c r="F14047" t="str">
        <f t="shared" si="441"/>
        <v>2025</v>
      </c>
    </row>
    <row r="14048" spans="1:6" x14ac:dyDescent="0.25">
      <c r="A14048" s="5" t="s">
        <v>389</v>
      </c>
      <c r="B14048" s="3" t="s">
        <v>234</v>
      </c>
      <c r="C14048" s="3" t="s">
        <v>184</v>
      </c>
      <c r="D14048" s="4">
        <v>49961.005963787116</v>
      </c>
      <c r="E14048" t="str">
        <f t="shared" si="440"/>
        <v>Jan</v>
      </c>
      <c r="F14048" t="str">
        <f t="shared" si="441"/>
        <v>2026</v>
      </c>
    </row>
    <row r="14049" spans="1:6" x14ac:dyDescent="0.25">
      <c r="A14049" s="5" t="s">
        <v>389</v>
      </c>
      <c r="B14049" s="3" t="s">
        <v>234</v>
      </c>
      <c r="C14049" s="3" t="s">
        <v>185</v>
      </c>
      <c r="D14049" s="4">
        <v>50121.09649904551</v>
      </c>
      <c r="E14049" t="str">
        <f t="shared" si="440"/>
        <v>Feb</v>
      </c>
      <c r="F14049" t="str">
        <f t="shared" si="441"/>
        <v>2026</v>
      </c>
    </row>
    <row r="14050" spans="1:6" x14ac:dyDescent="0.25">
      <c r="A14050" s="5" t="s">
        <v>389</v>
      </c>
      <c r="B14050" s="3" t="s">
        <v>234</v>
      </c>
      <c r="C14050" s="3" t="s">
        <v>186</v>
      </c>
      <c r="D14050" s="4">
        <v>50290.486797102079</v>
      </c>
      <c r="E14050" t="str">
        <f t="shared" si="440"/>
        <v>Mar</v>
      </c>
      <c r="F14050" t="str">
        <f t="shared" si="441"/>
        <v>2026</v>
      </c>
    </row>
    <row r="14051" spans="1:6" x14ac:dyDescent="0.25">
      <c r="A14051" s="5" t="s">
        <v>389</v>
      </c>
      <c r="B14051" s="3" t="s">
        <v>234</v>
      </c>
      <c r="C14051" s="3" t="s">
        <v>187</v>
      </c>
      <c r="D14051" s="4">
        <v>50469.227196504231</v>
      </c>
      <c r="E14051" t="str">
        <f t="shared" si="440"/>
        <v>Apr</v>
      </c>
      <c r="F14051" t="str">
        <f t="shared" si="441"/>
        <v>2026</v>
      </c>
    </row>
    <row r="14052" spans="1:6" x14ac:dyDescent="0.25">
      <c r="A14052" s="5" t="s">
        <v>389</v>
      </c>
      <c r="B14052" s="3" t="s">
        <v>234</v>
      </c>
      <c r="C14052" s="3" t="s">
        <v>189</v>
      </c>
      <c r="D14052" s="4">
        <v>50657.375027420028</v>
      </c>
      <c r="E14052" t="str">
        <f t="shared" si="440"/>
        <v>May</v>
      </c>
      <c r="F14052" t="str">
        <f t="shared" si="441"/>
        <v>2026</v>
      </c>
    </row>
    <row r="14053" spans="1:6" x14ac:dyDescent="0.25">
      <c r="A14053" s="5" t="s">
        <v>389</v>
      </c>
      <c r="B14053" s="3" t="s">
        <v>234</v>
      </c>
      <c r="C14053" s="3" t="s">
        <v>191</v>
      </c>
      <c r="D14053" s="4">
        <v>50854.994527280483</v>
      </c>
      <c r="E14053" t="str">
        <f t="shared" si="440"/>
        <v>Jun</v>
      </c>
      <c r="F14053" t="str">
        <f t="shared" si="441"/>
        <v>2026</v>
      </c>
    </row>
    <row r="14054" spans="1:6" x14ac:dyDescent="0.25">
      <c r="A14054" s="5" t="s">
        <v>389</v>
      </c>
      <c r="B14054" s="3" t="s">
        <v>234</v>
      </c>
      <c r="C14054" s="3" t="s">
        <v>192</v>
      </c>
      <c r="D14054" s="4">
        <v>51062.13290446491</v>
      </c>
      <c r="E14054" t="str">
        <f t="shared" si="440"/>
        <v>Jul</v>
      </c>
      <c r="F14054" t="str">
        <f t="shared" si="441"/>
        <v>2026</v>
      </c>
    </row>
    <row r="14055" spans="1:6" x14ac:dyDescent="0.25">
      <c r="A14055" s="5" t="s">
        <v>389</v>
      </c>
      <c r="B14055" s="3" t="s">
        <v>234</v>
      </c>
      <c r="C14055" s="3" t="s">
        <v>193</v>
      </c>
      <c r="D14055" s="4">
        <v>51278.862726572363</v>
      </c>
      <c r="E14055" t="str">
        <f t="shared" si="440"/>
        <v>Aug</v>
      </c>
      <c r="F14055" t="str">
        <f t="shared" si="441"/>
        <v>2026</v>
      </c>
    </row>
    <row r="14056" spans="1:6" x14ac:dyDescent="0.25">
      <c r="A14056" s="5" t="s">
        <v>389</v>
      </c>
      <c r="B14056" s="3" t="s">
        <v>234</v>
      </c>
      <c r="C14056" s="3" t="s">
        <v>194</v>
      </c>
      <c r="D14056" s="4">
        <v>51505.250169581246</v>
      </c>
      <c r="E14056" t="str">
        <f t="shared" si="440"/>
        <v>Sep</v>
      </c>
      <c r="F14056" t="str">
        <f t="shared" si="441"/>
        <v>2026</v>
      </c>
    </row>
    <row r="14057" spans="1:6" x14ac:dyDescent="0.25">
      <c r="A14057" s="5" t="s">
        <v>389</v>
      </c>
      <c r="B14057" s="3" t="s">
        <v>234</v>
      </c>
      <c r="C14057" s="3" t="s">
        <v>195</v>
      </c>
      <c r="D14057" s="4">
        <v>10232.321754614371</v>
      </c>
      <c r="E14057" t="str">
        <f t="shared" si="440"/>
        <v>Oct</v>
      </c>
      <c r="F14057" t="str">
        <f t="shared" si="441"/>
        <v>2026</v>
      </c>
    </row>
    <row r="14058" spans="1:6" x14ac:dyDescent="0.25">
      <c r="A14058" s="5" t="s">
        <v>389</v>
      </c>
      <c r="B14058" s="3" t="s">
        <v>234</v>
      </c>
      <c r="C14058" s="3" t="s">
        <v>196</v>
      </c>
      <c r="D14058" s="4">
        <v>3778.8849357787103</v>
      </c>
      <c r="E14058" t="str">
        <f t="shared" si="440"/>
        <v>Nov</v>
      </c>
      <c r="F14058" t="str">
        <f t="shared" si="441"/>
        <v>2026</v>
      </c>
    </row>
    <row r="14059" spans="1:6" x14ac:dyDescent="0.25">
      <c r="A14059" s="5" t="s">
        <v>389</v>
      </c>
      <c r="B14059" s="3" t="s">
        <v>234</v>
      </c>
      <c r="C14059" s="3" t="s">
        <v>197</v>
      </c>
      <c r="D14059" s="4">
        <v>3846.757923210117</v>
      </c>
      <c r="E14059" t="str">
        <f t="shared" si="440"/>
        <v>Dec</v>
      </c>
      <c r="F14059" t="str">
        <f t="shared" si="441"/>
        <v>2026</v>
      </c>
    </row>
    <row r="14060" spans="1:6" x14ac:dyDescent="0.25">
      <c r="A14060" s="5" t="s">
        <v>389</v>
      </c>
      <c r="B14060" s="3" t="s">
        <v>234</v>
      </c>
      <c r="C14060" s="3" t="s">
        <v>198</v>
      </c>
      <c r="D14060" s="4">
        <v>3916.2202906541011</v>
      </c>
      <c r="E14060" t="str">
        <f t="shared" si="440"/>
        <v>Jan</v>
      </c>
      <c r="F14060" t="str">
        <f t="shared" si="441"/>
        <v>2027</v>
      </c>
    </row>
    <row r="14061" spans="1:6" x14ac:dyDescent="0.25">
      <c r="A14061" s="5" t="s">
        <v>389</v>
      </c>
      <c r="B14061" s="3" t="s">
        <v>235</v>
      </c>
      <c r="C14061" s="3" t="s">
        <v>14</v>
      </c>
      <c r="D14061" s="4">
        <v>5425713.5640616715</v>
      </c>
      <c r="E14061" t="str">
        <f t="shared" si="440"/>
        <v>Nov</v>
      </c>
      <c r="F14061" t="str">
        <f t="shared" si="441"/>
        <v>2011</v>
      </c>
    </row>
    <row r="14062" spans="1:6" x14ac:dyDescent="0.25">
      <c r="A14062" s="5" t="s">
        <v>389</v>
      </c>
      <c r="B14062" s="3" t="s">
        <v>235</v>
      </c>
      <c r="C14062" s="3" t="s">
        <v>15</v>
      </c>
      <c r="D14062" s="4">
        <v>7818723.4441840556</v>
      </c>
      <c r="E14062" t="str">
        <f t="shared" si="440"/>
        <v>Dec</v>
      </c>
      <c r="F14062" t="str">
        <f t="shared" si="441"/>
        <v>2011</v>
      </c>
    </row>
    <row r="14063" spans="1:6" x14ac:dyDescent="0.25">
      <c r="A14063" s="5" t="s">
        <v>389</v>
      </c>
      <c r="B14063" s="3" t="s">
        <v>235</v>
      </c>
      <c r="C14063" s="3" t="s">
        <v>16</v>
      </c>
      <c r="D14063" s="4">
        <v>6069857.4846438486</v>
      </c>
      <c r="E14063" t="str">
        <f t="shared" si="440"/>
        <v>Jan</v>
      </c>
      <c r="F14063" t="str">
        <f t="shared" si="441"/>
        <v>2012</v>
      </c>
    </row>
    <row r="14064" spans="1:6" x14ac:dyDescent="0.25">
      <c r="A14064" s="5" t="s">
        <v>389</v>
      </c>
      <c r="B14064" s="3" t="s">
        <v>235</v>
      </c>
      <c r="C14064" s="3" t="s">
        <v>17</v>
      </c>
      <c r="D14064" s="4">
        <v>4718278.0198188694</v>
      </c>
      <c r="E14064" t="str">
        <f t="shared" si="440"/>
        <v>Feb</v>
      </c>
      <c r="F14064" t="str">
        <f t="shared" si="441"/>
        <v>2012</v>
      </c>
    </row>
    <row r="14065" spans="1:6" x14ac:dyDescent="0.25">
      <c r="A14065" s="5" t="s">
        <v>389</v>
      </c>
      <c r="B14065" s="3" t="s">
        <v>235</v>
      </c>
      <c r="C14065" s="3" t="s">
        <v>18</v>
      </c>
      <c r="D14065" s="4">
        <v>4028919.2587884194</v>
      </c>
      <c r="E14065" t="str">
        <f t="shared" si="440"/>
        <v>Mar</v>
      </c>
      <c r="F14065" t="str">
        <f t="shared" si="441"/>
        <v>2012</v>
      </c>
    </row>
    <row r="14066" spans="1:6" x14ac:dyDescent="0.25">
      <c r="A14066" s="5" t="s">
        <v>389</v>
      </c>
      <c r="B14066" s="3" t="s">
        <v>235</v>
      </c>
      <c r="C14066" s="3" t="s">
        <v>19</v>
      </c>
      <c r="D14066" s="4">
        <v>3736633.7018251475</v>
      </c>
      <c r="E14066" t="str">
        <f t="shared" si="440"/>
        <v>Apr</v>
      </c>
      <c r="F14066" t="str">
        <f t="shared" si="441"/>
        <v>2012</v>
      </c>
    </row>
    <row r="14067" spans="1:6" x14ac:dyDescent="0.25">
      <c r="A14067" s="5" t="s">
        <v>389</v>
      </c>
      <c r="B14067" s="3" t="s">
        <v>235</v>
      </c>
      <c r="C14067" s="3" t="s">
        <v>20</v>
      </c>
      <c r="D14067" s="4">
        <v>3288039.3109646495</v>
      </c>
      <c r="E14067" t="str">
        <f t="shared" si="440"/>
        <v>May</v>
      </c>
      <c r="F14067" t="str">
        <f t="shared" si="441"/>
        <v>2012</v>
      </c>
    </row>
    <row r="14068" spans="1:6" x14ac:dyDescent="0.25">
      <c r="A14068" s="5" t="s">
        <v>389</v>
      </c>
      <c r="B14068" s="3" t="s">
        <v>235</v>
      </c>
      <c r="C14068" s="3" t="s">
        <v>21</v>
      </c>
      <c r="D14068" s="4">
        <v>2889426.4264400513</v>
      </c>
      <c r="E14068" t="str">
        <f t="shared" si="440"/>
        <v>Jun</v>
      </c>
      <c r="F14068" t="str">
        <f t="shared" si="441"/>
        <v>2012</v>
      </c>
    </row>
    <row r="14069" spans="1:6" x14ac:dyDescent="0.25">
      <c r="A14069" s="5" t="s">
        <v>389</v>
      </c>
      <c r="B14069" s="3" t="s">
        <v>235</v>
      </c>
      <c r="C14069" s="3" t="s">
        <v>22</v>
      </c>
      <c r="D14069" s="4">
        <v>2253407.2420021002</v>
      </c>
      <c r="E14069" t="str">
        <f t="shared" si="440"/>
        <v>Jul</v>
      </c>
      <c r="F14069" t="str">
        <f t="shared" si="441"/>
        <v>2012</v>
      </c>
    </row>
    <row r="14070" spans="1:6" x14ac:dyDescent="0.25">
      <c r="A14070" s="5" t="s">
        <v>389</v>
      </c>
      <c r="B14070" s="3" t="s">
        <v>235</v>
      </c>
      <c r="C14070" s="3" t="s">
        <v>23</v>
      </c>
      <c r="D14070" s="4">
        <v>2039688.669734356</v>
      </c>
      <c r="E14070" t="str">
        <f t="shared" si="440"/>
        <v>Aug</v>
      </c>
      <c r="F14070" t="str">
        <f t="shared" si="441"/>
        <v>2012</v>
      </c>
    </row>
    <row r="14071" spans="1:6" x14ac:dyDescent="0.25">
      <c r="A14071" s="5" t="s">
        <v>389</v>
      </c>
      <c r="B14071" s="3" t="s">
        <v>235</v>
      </c>
      <c r="C14071" s="3" t="s">
        <v>24</v>
      </c>
      <c r="D14071" s="4">
        <v>2194459.1466546394</v>
      </c>
      <c r="E14071" t="str">
        <f t="shared" si="440"/>
        <v>Sep</v>
      </c>
      <c r="F14071" t="str">
        <f t="shared" si="441"/>
        <v>2012</v>
      </c>
    </row>
    <row r="14072" spans="1:6" x14ac:dyDescent="0.25">
      <c r="A14072" s="5" t="s">
        <v>389</v>
      </c>
      <c r="B14072" s="3" t="s">
        <v>235</v>
      </c>
      <c r="C14072" s="3" t="s">
        <v>25</v>
      </c>
      <c r="D14072" s="4">
        <v>2095110.7049188332</v>
      </c>
      <c r="E14072" t="str">
        <f t="shared" si="440"/>
        <v>Oct</v>
      </c>
      <c r="F14072" t="str">
        <f t="shared" si="441"/>
        <v>2012</v>
      </c>
    </row>
    <row r="14073" spans="1:6" x14ac:dyDescent="0.25">
      <c r="A14073" s="5" t="s">
        <v>389</v>
      </c>
      <c r="B14073" s="3" t="s">
        <v>235</v>
      </c>
      <c r="C14073" s="3" t="s">
        <v>26</v>
      </c>
      <c r="D14073" s="4">
        <v>2053183.3026213683</v>
      </c>
      <c r="E14073" t="str">
        <f t="shared" si="440"/>
        <v>Nov</v>
      </c>
      <c r="F14073" t="str">
        <f t="shared" si="441"/>
        <v>2012</v>
      </c>
    </row>
    <row r="14074" spans="1:6" x14ac:dyDescent="0.25">
      <c r="A14074" s="5" t="s">
        <v>389</v>
      </c>
      <c r="B14074" s="3" t="s">
        <v>235</v>
      </c>
      <c r="C14074" s="3" t="s">
        <v>27</v>
      </c>
      <c r="D14074" s="4">
        <v>2504621.654708372</v>
      </c>
      <c r="E14074" t="str">
        <f t="shared" si="440"/>
        <v>Dec</v>
      </c>
      <c r="F14074" t="str">
        <f t="shared" si="441"/>
        <v>2012</v>
      </c>
    </row>
    <row r="14075" spans="1:6" x14ac:dyDescent="0.25">
      <c r="A14075" s="5" t="s">
        <v>389</v>
      </c>
      <c r="B14075" s="3" t="s">
        <v>235</v>
      </c>
      <c r="C14075" s="3" t="s">
        <v>28</v>
      </c>
      <c r="D14075" s="4">
        <v>2282673.5691514504</v>
      </c>
      <c r="E14075" t="str">
        <f t="shared" si="440"/>
        <v>Jan</v>
      </c>
      <c r="F14075" t="str">
        <f t="shared" si="441"/>
        <v>2013</v>
      </c>
    </row>
    <row r="14076" spans="1:6" x14ac:dyDescent="0.25">
      <c r="A14076" s="5" t="s">
        <v>389</v>
      </c>
      <c r="B14076" s="3" t="s">
        <v>235</v>
      </c>
      <c r="C14076" s="3" t="s">
        <v>29</v>
      </c>
      <c r="D14076" s="4">
        <v>2260115.743166748</v>
      </c>
      <c r="E14076" t="str">
        <f t="shared" si="440"/>
        <v>Feb</v>
      </c>
      <c r="F14076" t="str">
        <f t="shared" si="441"/>
        <v>2013</v>
      </c>
    </row>
    <row r="14077" spans="1:6" x14ac:dyDescent="0.25">
      <c r="A14077" s="5" t="s">
        <v>389</v>
      </c>
      <c r="B14077" s="3" t="s">
        <v>235</v>
      </c>
      <c r="C14077" s="3" t="s">
        <v>30</v>
      </c>
      <c r="D14077" s="4">
        <v>2224577.8999784398</v>
      </c>
      <c r="E14077" t="str">
        <f t="shared" si="440"/>
        <v>Mar</v>
      </c>
      <c r="F14077" t="str">
        <f t="shared" si="441"/>
        <v>2013</v>
      </c>
    </row>
    <row r="14078" spans="1:6" x14ac:dyDescent="0.25">
      <c r="A14078" s="5" t="s">
        <v>389</v>
      </c>
      <c r="B14078" s="3" t="s">
        <v>235</v>
      </c>
      <c r="C14078" s="3" t="s">
        <v>31</v>
      </c>
      <c r="D14078" s="4">
        <v>2212575.8961004629</v>
      </c>
      <c r="E14078" t="str">
        <f t="shared" si="440"/>
        <v>Apr</v>
      </c>
      <c r="F14078" t="str">
        <f t="shared" si="441"/>
        <v>2013</v>
      </c>
    </row>
    <row r="14079" spans="1:6" x14ac:dyDescent="0.25">
      <c r="A14079" s="5" t="s">
        <v>389</v>
      </c>
      <c r="B14079" s="3" t="s">
        <v>235</v>
      </c>
      <c r="C14079" s="3" t="s">
        <v>32</v>
      </c>
      <c r="D14079" s="4">
        <v>2122855.0532109751</v>
      </c>
      <c r="E14079" t="str">
        <f t="shared" si="440"/>
        <v>May</v>
      </c>
      <c r="F14079" t="str">
        <f t="shared" si="441"/>
        <v>2013</v>
      </c>
    </row>
    <row r="14080" spans="1:6" x14ac:dyDescent="0.25">
      <c r="A14080" s="5" t="s">
        <v>389</v>
      </c>
      <c r="B14080" s="3" t="s">
        <v>235</v>
      </c>
      <c r="C14080" s="3" t="s">
        <v>33</v>
      </c>
      <c r="D14080" s="4">
        <v>2177925.2243278008</v>
      </c>
      <c r="E14080" t="str">
        <f t="shared" si="440"/>
        <v>Jun</v>
      </c>
      <c r="F14080" t="str">
        <f t="shared" si="441"/>
        <v>2013</v>
      </c>
    </row>
    <row r="14081" spans="1:6" x14ac:dyDescent="0.25">
      <c r="A14081" s="5" t="s">
        <v>389</v>
      </c>
      <c r="B14081" s="3" t="s">
        <v>235</v>
      </c>
      <c r="C14081" s="3" t="s">
        <v>34</v>
      </c>
      <c r="D14081" s="4">
        <v>2006151.8274054728</v>
      </c>
      <c r="E14081" t="str">
        <f t="shared" si="440"/>
        <v>Jul</v>
      </c>
      <c r="F14081" t="str">
        <f t="shared" si="441"/>
        <v>2013</v>
      </c>
    </row>
    <row r="14082" spans="1:6" x14ac:dyDescent="0.25">
      <c r="A14082" s="5" t="s">
        <v>389</v>
      </c>
      <c r="B14082" s="3" t="s">
        <v>235</v>
      </c>
      <c r="C14082" s="3" t="s">
        <v>35</v>
      </c>
      <c r="D14082" s="4">
        <v>2034905.9236500359</v>
      </c>
      <c r="E14082" t="str">
        <f t="shared" si="440"/>
        <v>Aug</v>
      </c>
      <c r="F14082" t="str">
        <f t="shared" si="441"/>
        <v>2013</v>
      </c>
    </row>
    <row r="14083" spans="1:6" x14ac:dyDescent="0.25">
      <c r="A14083" s="5" t="s">
        <v>389</v>
      </c>
      <c r="B14083" s="3" t="s">
        <v>235</v>
      </c>
      <c r="C14083" s="3" t="s">
        <v>36</v>
      </c>
      <c r="D14083" s="4">
        <v>1861903.1170601971</v>
      </c>
      <c r="E14083" t="str">
        <f t="shared" si="440"/>
        <v>Sep</v>
      </c>
      <c r="F14083" t="str">
        <f t="shared" si="441"/>
        <v>2013</v>
      </c>
    </row>
    <row r="14084" spans="1:6" x14ac:dyDescent="0.25">
      <c r="A14084" s="5" t="s">
        <v>389</v>
      </c>
      <c r="B14084" s="3" t="s">
        <v>235</v>
      </c>
      <c r="C14084" s="3" t="s">
        <v>37</v>
      </c>
      <c r="D14084" s="4">
        <v>1778247.941306347</v>
      </c>
      <c r="E14084" t="str">
        <f t="shared" si="440"/>
        <v>Oct</v>
      </c>
      <c r="F14084" t="str">
        <f t="shared" si="441"/>
        <v>2013</v>
      </c>
    </row>
    <row r="14085" spans="1:6" x14ac:dyDescent="0.25">
      <c r="A14085" s="5" t="s">
        <v>389</v>
      </c>
      <c r="B14085" s="3" t="s">
        <v>235</v>
      </c>
      <c r="C14085" s="3" t="s">
        <v>38</v>
      </c>
      <c r="D14085" s="4">
        <v>1706962.7414616283</v>
      </c>
      <c r="E14085" t="str">
        <f t="shared" si="440"/>
        <v>Nov</v>
      </c>
      <c r="F14085" t="str">
        <f t="shared" si="441"/>
        <v>2013</v>
      </c>
    </row>
    <row r="14086" spans="1:6" x14ac:dyDescent="0.25">
      <c r="A14086" s="5" t="s">
        <v>389</v>
      </c>
      <c r="B14086" s="3" t="s">
        <v>235</v>
      </c>
      <c r="C14086" s="3" t="s">
        <v>39</v>
      </c>
      <c r="D14086" s="4">
        <v>2199816.4906814187</v>
      </c>
      <c r="E14086" t="str">
        <f t="shared" si="440"/>
        <v>Dec</v>
      </c>
      <c r="F14086" t="str">
        <f t="shared" si="441"/>
        <v>2013</v>
      </c>
    </row>
    <row r="14087" spans="1:6" x14ac:dyDescent="0.25">
      <c r="A14087" s="5" t="s">
        <v>389</v>
      </c>
      <c r="B14087" s="3" t="s">
        <v>235</v>
      </c>
      <c r="C14087" s="3" t="s">
        <v>40</v>
      </c>
      <c r="D14087" s="4">
        <v>1595671.7050045314</v>
      </c>
      <c r="E14087" t="str">
        <f t="shared" si="440"/>
        <v>Jan</v>
      </c>
      <c r="F14087" t="str">
        <f t="shared" si="441"/>
        <v>2014</v>
      </c>
    </row>
    <row r="14088" spans="1:6" x14ac:dyDescent="0.25">
      <c r="A14088" s="5" t="s">
        <v>389</v>
      </c>
      <c r="B14088" s="3" t="s">
        <v>235</v>
      </c>
      <c r="C14088" s="3" t="s">
        <v>41</v>
      </c>
      <c r="D14088" s="4">
        <v>1546845.8378526224</v>
      </c>
      <c r="E14088" t="str">
        <f t="shared" si="440"/>
        <v>Feb</v>
      </c>
      <c r="F14088" t="str">
        <f t="shared" si="441"/>
        <v>2014</v>
      </c>
    </row>
    <row r="14089" spans="1:6" x14ac:dyDescent="0.25">
      <c r="A14089" s="5" t="s">
        <v>389</v>
      </c>
      <c r="B14089" s="3" t="s">
        <v>235</v>
      </c>
      <c r="C14089" s="3" t="s">
        <v>42</v>
      </c>
      <c r="D14089" s="4">
        <v>1486241.4075247522</v>
      </c>
      <c r="E14089" t="str">
        <f t="shared" si="440"/>
        <v>Mar</v>
      </c>
      <c r="F14089" t="str">
        <f t="shared" si="441"/>
        <v>2014</v>
      </c>
    </row>
    <row r="14090" spans="1:6" x14ac:dyDescent="0.25">
      <c r="A14090" s="5" t="s">
        <v>389</v>
      </c>
      <c r="B14090" s="3" t="s">
        <v>235</v>
      </c>
      <c r="C14090" s="3" t="s">
        <v>43</v>
      </c>
      <c r="D14090" s="4">
        <v>1460683.8846861201</v>
      </c>
      <c r="E14090" t="str">
        <f t="shared" si="440"/>
        <v>Apr</v>
      </c>
      <c r="F14090" t="str">
        <f t="shared" si="441"/>
        <v>2014</v>
      </c>
    </row>
    <row r="14091" spans="1:6" x14ac:dyDescent="0.25">
      <c r="A14091" s="5" t="s">
        <v>389</v>
      </c>
      <c r="B14091" s="3" t="s">
        <v>235</v>
      </c>
      <c r="C14091" s="3" t="s">
        <v>44</v>
      </c>
      <c r="D14091" s="4">
        <v>1415036.7469802001</v>
      </c>
      <c r="E14091" t="str">
        <f t="shared" ref="E14091:E14154" si="442">MID(C14091,1,3)</f>
        <v>May</v>
      </c>
      <c r="F14091" t="str">
        <f t="shared" ref="F14091:F14154" si="443">MID(C14091,5,4)</f>
        <v>2014</v>
      </c>
    </row>
    <row r="14092" spans="1:6" x14ac:dyDescent="0.25">
      <c r="A14092" s="5" t="s">
        <v>389</v>
      </c>
      <c r="B14092" s="3" t="s">
        <v>235</v>
      </c>
      <c r="C14092" s="3" t="s">
        <v>45</v>
      </c>
      <c r="D14092" s="4">
        <v>1375422.6776400146</v>
      </c>
      <c r="E14092" t="str">
        <f t="shared" si="442"/>
        <v>Jun</v>
      </c>
      <c r="F14092" t="str">
        <f t="shared" si="443"/>
        <v>2014</v>
      </c>
    </row>
    <row r="14093" spans="1:6" x14ac:dyDescent="0.25">
      <c r="A14093" s="5" t="s">
        <v>389</v>
      </c>
      <c r="B14093" s="3" t="s">
        <v>235</v>
      </c>
      <c r="C14093" s="3" t="s">
        <v>46</v>
      </c>
      <c r="D14093" s="4">
        <v>1335914.780864005</v>
      </c>
      <c r="E14093" t="str">
        <f t="shared" si="442"/>
        <v>Jul</v>
      </c>
      <c r="F14093" t="str">
        <f t="shared" si="443"/>
        <v>2014</v>
      </c>
    </row>
    <row r="14094" spans="1:6" x14ac:dyDescent="0.25">
      <c r="A14094" s="5" t="s">
        <v>389</v>
      </c>
      <c r="B14094" s="3" t="s">
        <v>235</v>
      </c>
      <c r="C14094" s="3" t="s">
        <v>47</v>
      </c>
      <c r="D14094" s="4">
        <v>1298029.9547997231</v>
      </c>
      <c r="E14094" t="str">
        <f t="shared" si="442"/>
        <v>Aug</v>
      </c>
      <c r="F14094" t="str">
        <f t="shared" si="443"/>
        <v>2014</v>
      </c>
    </row>
    <row r="14095" spans="1:6" x14ac:dyDescent="0.25">
      <c r="A14095" s="5" t="s">
        <v>389</v>
      </c>
      <c r="B14095" s="3" t="s">
        <v>235</v>
      </c>
      <c r="C14095" s="3" t="s">
        <v>48</v>
      </c>
      <c r="D14095" s="4">
        <v>1240332.7883288192</v>
      </c>
      <c r="E14095" t="str">
        <f t="shared" si="442"/>
        <v>Sep</v>
      </c>
      <c r="F14095" t="str">
        <f t="shared" si="443"/>
        <v>2014</v>
      </c>
    </row>
    <row r="14096" spans="1:6" x14ac:dyDescent="0.25">
      <c r="A14096" s="5" t="s">
        <v>389</v>
      </c>
      <c r="B14096" s="3" t="s">
        <v>235</v>
      </c>
      <c r="C14096" s="3" t="s">
        <v>49</v>
      </c>
      <c r="D14096" s="4">
        <v>1202523.5310500152</v>
      </c>
      <c r="E14096" t="str">
        <f t="shared" si="442"/>
        <v>Oct</v>
      </c>
      <c r="F14096" t="str">
        <f t="shared" si="443"/>
        <v>2014</v>
      </c>
    </row>
    <row r="14097" spans="1:6" x14ac:dyDescent="0.25">
      <c r="A14097" s="5" t="s">
        <v>389</v>
      </c>
      <c r="B14097" s="3" t="s">
        <v>235</v>
      </c>
      <c r="C14097" s="3" t="s">
        <v>50</v>
      </c>
      <c r="D14097" s="4">
        <v>1196293.9657749368</v>
      </c>
      <c r="E14097" t="str">
        <f t="shared" si="442"/>
        <v>Nov</v>
      </c>
      <c r="F14097" t="str">
        <f t="shared" si="443"/>
        <v>2014</v>
      </c>
    </row>
    <row r="14098" spans="1:6" x14ac:dyDescent="0.25">
      <c r="A14098" s="5" t="s">
        <v>389</v>
      </c>
      <c r="B14098" s="3" t="s">
        <v>235</v>
      </c>
      <c r="C14098" s="3" t="s">
        <v>51</v>
      </c>
      <c r="D14098" s="4">
        <v>1718240.5753123101</v>
      </c>
      <c r="E14098" t="str">
        <f t="shared" si="442"/>
        <v>Dec</v>
      </c>
      <c r="F14098" t="str">
        <f t="shared" si="443"/>
        <v>2014</v>
      </c>
    </row>
    <row r="14099" spans="1:6" x14ac:dyDescent="0.25">
      <c r="A14099" s="5" t="s">
        <v>389</v>
      </c>
      <c r="B14099" s="3" t="s">
        <v>235</v>
      </c>
      <c r="C14099" s="3" t="s">
        <v>52</v>
      </c>
      <c r="D14099" s="4">
        <v>1159515.2038923241</v>
      </c>
      <c r="E14099" t="str">
        <f t="shared" si="442"/>
        <v>Jan</v>
      </c>
      <c r="F14099" t="str">
        <f t="shared" si="443"/>
        <v>2015</v>
      </c>
    </row>
    <row r="14100" spans="1:6" x14ac:dyDescent="0.25">
      <c r="A14100" s="5" t="s">
        <v>389</v>
      </c>
      <c r="B14100" s="3" t="s">
        <v>235</v>
      </c>
      <c r="C14100" s="3" t="s">
        <v>53</v>
      </c>
      <c r="D14100" s="4">
        <v>1127964.1434794432</v>
      </c>
      <c r="E14100" t="str">
        <f t="shared" si="442"/>
        <v>Feb</v>
      </c>
      <c r="F14100" t="str">
        <f t="shared" si="443"/>
        <v>2015</v>
      </c>
    </row>
    <row r="14101" spans="1:6" x14ac:dyDescent="0.25">
      <c r="A14101" s="5" t="s">
        <v>389</v>
      </c>
      <c r="B14101" s="3" t="s">
        <v>235</v>
      </c>
      <c r="C14101" s="3" t="s">
        <v>54</v>
      </c>
      <c r="D14101" s="4">
        <v>1103187.0377353721</v>
      </c>
      <c r="E14101" t="str">
        <f t="shared" si="442"/>
        <v>Mar</v>
      </c>
      <c r="F14101" t="str">
        <f t="shared" si="443"/>
        <v>2015</v>
      </c>
    </row>
    <row r="14102" spans="1:6" x14ac:dyDescent="0.25">
      <c r="A14102" s="5" t="s">
        <v>389</v>
      </c>
      <c r="B14102" s="3" t="s">
        <v>235</v>
      </c>
      <c r="C14102" s="3" t="s">
        <v>55</v>
      </c>
      <c r="D14102" s="4">
        <v>1075789.2046429708</v>
      </c>
      <c r="E14102" t="str">
        <f t="shared" si="442"/>
        <v>Apr</v>
      </c>
      <c r="F14102" t="str">
        <f t="shared" si="443"/>
        <v>2015</v>
      </c>
    </row>
    <row r="14103" spans="1:6" x14ac:dyDescent="0.25">
      <c r="A14103" s="5" t="s">
        <v>389</v>
      </c>
      <c r="B14103" s="3" t="s">
        <v>235</v>
      </c>
      <c r="C14103" s="3" t="s">
        <v>56</v>
      </c>
      <c r="D14103" s="4">
        <v>1049926.0751202872</v>
      </c>
      <c r="E14103" t="str">
        <f t="shared" si="442"/>
        <v>May</v>
      </c>
      <c r="F14103" t="str">
        <f t="shared" si="443"/>
        <v>2015</v>
      </c>
    </row>
    <row r="14104" spans="1:6" x14ac:dyDescent="0.25">
      <c r="A14104" s="5" t="s">
        <v>389</v>
      </c>
      <c r="B14104" s="3" t="s">
        <v>235</v>
      </c>
      <c r="C14104" s="3" t="s">
        <v>57</v>
      </c>
      <c r="D14104" s="4">
        <v>1023555.8066182849</v>
      </c>
      <c r="E14104" t="str">
        <f t="shared" si="442"/>
        <v>Jun</v>
      </c>
      <c r="F14104" t="str">
        <f t="shared" si="443"/>
        <v>2015</v>
      </c>
    </row>
    <row r="14105" spans="1:6" x14ac:dyDescent="0.25">
      <c r="A14105" s="5" t="s">
        <v>389</v>
      </c>
      <c r="B14105" s="3" t="s">
        <v>235</v>
      </c>
      <c r="C14105" s="3" t="s">
        <v>58</v>
      </c>
      <c r="D14105" s="4">
        <v>1000074.8716264835</v>
      </c>
      <c r="E14105" t="str">
        <f t="shared" si="442"/>
        <v>Jul</v>
      </c>
      <c r="F14105" t="str">
        <f t="shared" si="443"/>
        <v>2015</v>
      </c>
    </row>
    <row r="14106" spans="1:6" x14ac:dyDescent="0.25">
      <c r="A14106" s="5" t="s">
        <v>389</v>
      </c>
      <c r="B14106" s="3" t="s">
        <v>235</v>
      </c>
      <c r="C14106" s="3" t="s">
        <v>59</v>
      </c>
      <c r="D14106" s="4">
        <v>972249.76637277368</v>
      </c>
      <c r="E14106" t="str">
        <f t="shared" si="442"/>
        <v>Aug</v>
      </c>
      <c r="F14106" t="str">
        <f t="shared" si="443"/>
        <v>2015</v>
      </c>
    </row>
    <row r="14107" spans="1:6" x14ac:dyDescent="0.25">
      <c r="A14107" s="5" t="s">
        <v>389</v>
      </c>
      <c r="B14107" s="3" t="s">
        <v>235</v>
      </c>
      <c r="C14107" s="3" t="s">
        <v>60</v>
      </c>
      <c r="D14107" s="4">
        <v>956037.40739183174</v>
      </c>
      <c r="E14107" t="str">
        <f t="shared" si="442"/>
        <v>Sep</v>
      </c>
      <c r="F14107" t="str">
        <f t="shared" si="443"/>
        <v>2015</v>
      </c>
    </row>
    <row r="14108" spans="1:6" x14ac:dyDescent="0.25">
      <c r="A14108" s="5" t="s">
        <v>389</v>
      </c>
      <c r="B14108" s="3" t="s">
        <v>235</v>
      </c>
      <c r="C14108" s="3" t="s">
        <v>61</v>
      </c>
      <c r="D14108" s="4">
        <v>932413.55995529308</v>
      </c>
      <c r="E14108" t="str">
        <f t="shared" si="442"/>
        <v>Oct</v>
      </c>
      <c r="F14108" t="str">
        <f t="shared" si="443"/>
        <v>2015</v>
      </c>
    </row>
    <row r="14109" spans="1:6" x14ac:dyDescent="0.25">
      <c r="A14109" s="5" t="s">
        <v>389</v>
      </c>
      <c r="B14109" s="3" t="s">
        <v>235</v>
      </c>
      <c r="C14109" s="3" t="s">
        <v>62</v>
      </c>
      <c r="D14109" s="4">
        <v>957316.2499057845</v>
      </c>
      <c r="E14109" t="str">
        <f t="shared" si="442"/>
        <v>Nov</v>
      </c>
      <c r="F14109" t="str">
        <f t="shared" si="443"/>
        <v>2015</v>
      </c>
    </row>
    <row r="14110" spans="1:6" x14ac:dyDescent="0.25">
      <c r="A14110" s="5" t="s">
        <v>389</v>
      </c>
      <c r="B14110" s="3" t="s">
        <v>235</v>
      </c>
      <c r="C14110" s="3" t="s">
        <v>63</v>
      </c>
      <c r="D14110" s="4">
        <v>1421376.8753931783</v>
      </c>
      <c r="E14110" t="str">
        <f t="shared" si="442"/>
        <v>Dec</v>
      </c>
      <c r="F14110" t="str">
        <f t="shared" si="443"/>
        <v>2015</v>
      </c>
    </row>
    <row r="14111" spans="1:6" x14ac:dyDescent="0.25">
      <c r="A14111" s="5" t="s">
        <v>389</v>
      </c>
      <c r="B14111" s="3" t="s">
        <v>235</v>
      </c>
      <c r="C14111" s="3" t="s">
        <v>64</v>
      </c>
      <c r="D14111" s="4">
        <v>914803.63204883575</v>
      </c>
      <c r="E14111" t="str">
        <f t="shared" si="442"/>
        <v>Jan</v>
      </c>
      <c r="F14111" t="str">
        <f t="shared" si="443"/>
        <v>2016</v>
      </c>
    </row>
    <row r="14112" spans="1:6" x14ac:dyDescent="0.25">
      <c r="A14112" s="5" t="s">
        <v>389</v>
      </c>
      <c r="B14112" s="3" t="s">
        <v>235</v>
      </c>
      <c r="C14112" s="3" t="s">
        <v>65</v>
      </c>
      <c r="D14112" s="4">
        <v>894214.15300198132</v>
      </c>
      <c r="E14112" t="str">
        <f t="shared" si="442"/>
        <v>Feb</v>
      </c>
      <c r="F14112" t="str">
        <f t="shared" si="443"/>
        <v>2016</v>
      </c>
    </row>
    <row r="14113" spans="1:6" x14ac:dyDescent="0.25">
      <c r="A14113" s="5" t="s">
        <v>389</v>
      </c>
      <c r="B14113" s="3" t="s">
        <v>235</v>
      </c>
      <c r="C14113" s="3" t="s">
        <v>66</v>
      </c>
      <c r="D14113" s="4">
        <v>871874.43105461064</v>
      </c>
      <c r="E14113" t="str">
        <f t="shared" si="442"/>
        <v>Mar</v>
      </c>
      <c r="F14113" t="str">
        <f t="shared" si="443"/>
        <v>2016</v>
      </c>
    </row>
    <row r="14114" spans="1:6" x14ac:dyDescent="0.25">
      <c r="A14114" s="5" t="s">
        <v>389</v>
      </c>
      <c r="B14114" s="3" t="s">
        <v>235</v>
      </c>
      <c r="C14114" s="3" t="s">
        <v>67</v>
      </c>
      <c r="D14114" s="4">
        <v>853062.13116195658</v>
      </c>
      <c r="E14114" t="str">
        <f t="shared" si="442"/>
        <v>Apr</v>
      </c>
      <c r="F14114" t="str">
        <f t="shared" si="443"/>
        <v>2016</v>
      </c>
    </row>
    <row r="14115" spans="1:6" x14ac:dyDescent="0.25">
      <c r="A14115" s="5" t="s">
        <v>389</v>
      </c>
      <c r="B14115" s="3" t="s">
        <v>235</v>
      </c>
      <c r="C14115" s="3" t="s">
        <v>68</v>
      </c>
      <c r="D14115" s="4">
        <v>832930.94491909421</v>
      </c>
      <c r="E14115" t="str">
        <f t="shared" si="442"/>
        <v>May</v>
      </c>
      <c r="F14115" t="str">
        <f t="shared" si="443"/>
        <v>2016</v>
      </c>
    </row>
    <row r="14116" spans="1:6" x14ac:dyDescent="0.25">
      <c r="A14116" s="5" t="s">
        <v>389</v>
      </c>
      <c r="B14116" s="3" t="s">
        <v>235</v>
      </c>
      <c r="C14116" s="3" t="s">
        <v>69</v>
      </c>
      <c r="D14116" s="4">
        <v>816403.31812532933</v>
      </c>
      <c r="E14116" t="str">
        <f t="shared" si="442"/>
        <v>Jun</v>
      </c>
      <c r="F14116" t="str">
        <f t="shared" si="443"/>
        <v>2016</v>
      </c>
    </row>
    <row r="14117" spans="1:6" x14ac:dyDescent="0.25">
      <c r="A14117" s="5" t="s">
        <v>389</v>
      </c>
      <c r="B14117" s="3" t="s">
        <v>235</v>
      </c>
      <c r="C14117" s="3" t="s">
        <v>70</v>
      </c>
      <c r="D14117" s="4">
        <v>801236.91382987506</v>
      </c>
      <c r="E14117" t="str">
        <f t="shared" si="442"/>
        <v>Jul</v>
      </c>
      <c r="F14117" t="str">
        <f t="shared" si="443"/>
        <v>2016</v>
      </c>
    </row>
    <row r="14118" spans="1:6" x14ac:dyDescent="0.25">
      <c r="A14118" s="5" t="s">
        <v>389</v>
      </c>
      <c r="B14118" s="3" t="s">
        <v>235</v>
      </c>
      <c r="C14118" s="3" t="s">
        <v>71</v>
      </c>
      <c r="D14118" s="4">
        <v>786873.97674067365</v>
      </c>
      <c r="E14118" t="str">
        <f t="shared" si="442"/>
        <v>Aug</v>
      </c>
      <c r="F14118" t="str">
        <f t="shared" si="443"/>
        <v>2016</v>
      </c>
    </row>
    <row r="14119" spans="1:6" x14ac:dyDescent="0.25">
      <c r="A14119" s="5" t="s">
        <v>389</v>
      </c>
      <c r="B14119" s="3" t="s">
        <v>235</v>
      </c>
      <c r="C14119" s="3" t="s">
        <v>72</v>
      </c>
      <c r="D14119" s="4">
        <v>765084.3633396948</v>
      </c>
      <c r="E14119" t="str">
        <f t="shared" si="442"/>
        <v>Sep</v>
      </c>
      <c r="F14119" t="str">
        <f t="shared" si="443"/>
        <v>2016</v>
      </c>
    </row>
    <row r="14120" spans="1:6" x14ac:dyDescent="0.25">
      <c r="A14120" s="5" t="s">
        <v>389</v>
      </c>
      <c r="B14120" s="3" t="s">
        <v>235</v>
      </c>
      <c r="C14120" s="3" t="s">
        <v>73</v>
      </c>
      <c r="D14120" s="4">
        <v>748093.37030680897</v>
      </c>
      <c r="E14120" t="str">
        <f t="shared" si="442"/>
        <v>Oct</v>
      </c>
      <c r="F14120" t="str">
        <f t="shared" si="443"/>
        <v>2016</v>
      </c>
    </row>
    <row r="14121" spans="1:6" x14ac:dyDescent="0.25">
      <c r="A14121" s="5" t="s">
        <v>389</v>
      </c>
      <c r="B14121" s="3" t="s">
        <v>235</v>
      </c>
      <c r="C14121" s="3" t="s">
        <v>74</v>
      </c>
      <c r="D14121" s="4">
        <v>730290.81542107649</v>
      </c>
      <c r="E14121" t="str">
        <f t="shared" si="442"/>
        <v>Nov</v>
      </c>
      <c r="F14121" t="str">
        <f t="shared" si="443"/>
        <v>2016</v>
      </c>
    </row>
    <row r="14122" spans="1:6" x14ac:dyDescent="0.25">
      <c r="A14122" s="5" t="s">
        <v>389</v>
      </c>
      <c r="B14122" s="3" t="s">
        <v>235</v>
      </c>
      <c r="C14122" s="3" t="s">
        <v>75</v>
      </c>
      <c r="D14122" s="4">
        <v>1127528.4653613577</v>
      </c>
      <c r="E14122" t="str">
        <f t="shared" si="442"/>
        <v>Dec</v>
      </c>
      <c r="F14122" t="str">
        <f t="shared" si="443"/>
        <v>2016</v>
      </c>
    </row>
    <row r="14123" spans="1:6" x14ac:dyDescent="0.25">
      <c r="A14123" s="5" t="s">
        <v>389</v>
      </c>
      <c r="B14123" s="3" t="s">
        <v>235</v>
      </c>
      <c r="C14123" s="3" t="s">
        <v>76</v>
      </c>
      <c r="D14123" s="4">
        <v>706649.54048603843</v>
      </c>
      <c r="E14123" t="str">
        <f t="shared" si="442"/>
        <v>Jan</v>
      </c>
      <c r="F14123" t="str">
        <f t="shared" si="443"/>
        <v>2017</v>
      </c>
    </row>
    <row r="14124" spans="1:6" x14ac:dyDescent="0.25">
      <c r="A14124" s="5" t="s">
        <v>389</v>
      </c>
      <c r="B14124" s="3" t="s">
        <v>235</v>
      </c>
      <c r="C14124" s="3" t="s">
        <v>77</v>
      </c>
      <c r="D14124" s="4">
        <v>687751.67478293623</v>
      </c>
      <c r="E14124" t="str">
        <f t="shared" si="442"/>
        <v>Feb</v>
      </c>
      <c r="F14124" t="str">
        <f t="shared" si="443"/>
        <v>2017</v>
      </c>
    </row>
    <row r="14125" spans="1:6" x14ac:dyDescent="0.25">
      <c r="A14125" s="5" t="s">
        <v>389</v>
      </c>
      <c r="B14125" s="3" t="s">
        <v>235</v>
      </c>
      <c r="C14125" s="3" t="s">
        <v>78</v>
      </c>
      <c r="D14125" s="4">
        <v>678141.43112126668</v>
      </c>
      <c r="E14125" t="str">
        <f t="shared" si="442"/>
        <v>Mar</v>
      </c>
      <c r="F14125" t="str">
        <f t="shared" si="443"/>
        <v>2017</v>
      </c>
    </row>
    <row r="14126" spans="1:6" x14ac:dyDescent="0.25">
      <c r="A14126" s="5" t="s">
        <v>389</v>
      </c>
      <c r="B14126" s="3" t="s">
        <v>235</v>
      </c>
      <c r="C14126" s="3" t="s">
        <v>79</v>
      </c>
      <c r="D14126" s="4">
        <v>674315.23795646988</v>
      </c>
      <c r="E14126" t="str">
        <f t="shared" si="442"/>
        <v>Apr</v>
      </c>
      <c r="F14126" t="str">
        <f t="shared" si="443"/>
        <v>2017</v>
      </c>
    </row>
    <row r="14127" spans="1:6" x14ac:dyDescent="0.25">
      <c r="A14127" s="5" t="s">
        <v>389</v>
      </c>
      <c r="B14127" s="3" t="s">
        <v>235</v>
      </c>
      <c r="C14127" s="3" t="s">
        <v>80</v>
      </c>
      <c r="D14127" s="4">
        <v>658840.21138435765</v>
      </c>
      <c r="E14127" t="str">
        <f t="shared" si="442"/>
        <v>May</v>
      </c>
      <c r="F14127" t="str">
        <f t="shared" si="443"/>
        <v>2017</v>
      </c>
    </row>
    <row r="14128" spans="1:6" x14ac:dyDescent="0.25">
      <c r="A14128" s="5" t="s">
        <v>389</v>
      </c>
      <c r="B14128" s="3" t="s">
        <v>235</v>
      </c>
      <c r="C14128" s="3" t="s">
        <v>81</v>
      </c>
      <c r="D14128" s="4">
        <v>643908.01922644465</v>
      </c>
      <c r="E14128" t="str">
        <f t="shared" si="442"/>
        <v>Jun</v>
      </c>
      <c r="F14128" t="str">
        <f t="shared" si="443"/>
        <v>2017</v>
      </c>
    </row>
    <row r="14129" spans="1:6" x14ac:dyDescent="0.25">
      <c r="A14129" s="5" t="s">
        <v>389</v>
      </c>
      <c r="B14129" s="3" t="s">
        <v>235</v>
      </c>
      <c r="C14129" s="3" t="s">
        <v>82</v>
      </c>
      <c r="D14129" s="4">
        <v>633251.75682399212</v>
      </c>
      <c r="E14129" t="str">
        <f t="shared" si="442"/>
        <v>Jul</v>
      </c>
      <c r="F14129" t="str">
        <f t="shared" si="443"/>
        <v>2017</v>
      </c>
    </row>
    <row r="14130" spans="1:6" x14ac:dyDescent="0.25">
      <c r="A14130" s="5" t="s">
        <v>389</v>
      </c>
      <c r="B14130" s="3" t="s">
        <v>235</v>
      </c>
      <c r="C14130" s="3" t="s">
        <v>83</v>
      </c>
      <c r="D14130" s="4">
        <v>615162.67232371913</v>
      </c>
      <c r="E14130" t="str">
        <f t="shared" si="442"/>
        <v>Aug</v>
      </c>
      <c r="F14130" t="str">
        <f t="shared" si="443"/>
        <v>2017</v>
      </c>
    </row>
    <row r="14131" spans="1:6" x14ac:dyDescent="0.25">
      <c r="A14131" s="5" t="s">
        <v>389</v>
      </c>
      <c r="B14131" s="3" t="s">
        <v>235</v>
      </c>
      <c r="C14131" s="3" t="s">
        <v>84</v>
      </c>
      <c r="D14131" s="4">
        <v>604061.80002267938</v>
      </c>
      <c r="E14131" t="str">
        <f t="shared" si="442"/>
        <v>Sep</v>
      </c>
      <c r="F14131" t="str">
        <f t="shared" si="443"/>
        <v>2017</v>
      </c>
    </row>
    <row r="14132" spans="1:6" x14ac:dyDescent="0.25">
      <c r="A14132" s="5" t="s">
        <v>389</v>
      </c>
      <c r="B14132" s="3" t="s">
        <v>235</v>
      </c>
      <c r="C14132" s="3" t="s">
        <v>85</v>
      </c>
      <c r="D14132" s="4">
        <v>595613.06292073859</v>
      </c>
      <c r="E14132" t="str">
        <f t="shared" si="442"/>
        <v>Oct</v>
      </c>
      <c r="F14132" t="str">
        <f t="shared" si="443"/>
        <v>2017</v>
      </c>
    </row>
    <row r="14133" spans="1:6" x14ac:dyDescent="0.25">
      <c r="A14133" s="5" t="s">
        <v>389</v>
      </c>
      <c r="B14133" s="3" t="s">
        <v>235</v>
      </c>
      <c r="C14133" s="3" t="s">
        <v>86</v>
      </c>
      <c r="D14133" s="4">
        <v>587038.27581781824</v>
      </c>
      <c r="E14133" t="str">
        <f t="shared" si="442"/>
        <v>Nov</v>
      </c>
      <c r="F14133" t="str">
        <f t="shared" si="443"/>
        <v>2017</v>
      </c>
    </row>
    <row r="14134" spans="1:6" x14ac:dyDescent="0.25">
      <c r="A14134" s="5" t="s">
        <v>389</v>
      </c>
      <c r="B14134" s="3" t="s">
        <v>235</v>
      </c>
      <c r="C14134" s="3" t="s">
        <v>87</v>
      </c>
      <c r="D14134" s="4">
        <v>936254.4516329203</v>
      </c>
      <c r="E14134" t="str">
        <f t="shared" si="442"/>
        <v>Dec</v>
      </c>
      <c r="F14134" t="str">
        <f t="shared" si="443"/>
        <v>2017</v>
      </c>
    </row>
    <row r="14135" spans="1:6" x14ac:dyDescent="0.25">
      <c r="A14135" s="5" t="s">
        <v>389</v>
      </c>
      <c r="B14135" s="3" t="s">
        <v>235</v>
      </c>
      <c r="C14135" s="3" t="s">
        <v>88</v>
      </c>
      <c r="D14135" s="4">
        <v>574251.22867956804</v>
      </c>
      <c r="E14135" t="str">
        <f t="shared" si="442"/>
        <v>Jan</v>
      </c>
      <c r="F14135" t="str">
        <f t="shared" si="443"/>
        <v>2018</v>
      </c>
    </row>
    <row r="14136" spans="1:6" x14ac:dyDescent="0.25">
      <c r="A14136" s="5" t="s">
        <v>389</v>
      </c>
      <c r="B14136" s="3" t="s">
        <v>235</v>
      </c>
      <c r="C14136" s="3" t="s">
        <v>89</v>
      </c>
      <c r="D14136" s="4">
        <v>566797.41381494538</v>
      </c>
      <c r="E14136" t="str">
        <f t="shared" si="442"/>
        <v>Feb</v>
      </c>
      <c r="F14136" t="str">
        <f t="shared" si="443"/>
        <v>2018</v>
      </c>
    </row>
    <row r="14137" spans="1:6" x14ac:dyDescent="0.25">
      <c r="A14137" s="5" t="s">
        <v>389</v>
      </c>
      <c r="B14137" s="3" t="s">
        <v>235</v>
      </c>
      <c r="C14137" s="3" t="s">
        <v>90</v>
      </c>
      <c r="D14137" s="4">
        <v>555033.20963745588</v>
      </c>
      <c r="E14137" t="str">
        <f t="shared" si="442"/>
        <v>Mar</v>
      </c>
      <c r="F14137" t="str">
        <f t="shared" si="443"/>
        <v>2018</v>
      </c>
    </row>
    <row r="14138" spans="1:6" x14ac:dyDescent="0.25">
      <c r="A14138" s="5" t="s">
        <v>389</v>
      </c>
      <c r="B14138" s="3" t="s">
        <v>235</v>
      </c>
      <c r="C14138" s="3" t="s">
        <v>91</v>
      </c>
      <c r="D14138" s="4">
        <v>546515.95755205757</v>
      </c>
      <c r="E14138" t="str">
        <f t="shared" si="442"/>
        <v>Apr</v>
      </c>
      <c r="F14138" t="str">
        <f t="shared" si="443"/>
        <v>2018</v>
      </c>
    </row>
    <row r="14139" spans="1:6" x14ac:dyDescent="0.25">
      <c r="A14139" s="5" t="s">
        <v>389</v>
      </c>
      <c r="B14139" s="3" t="s">
        <v>235</v>
      </c>
      <c r="C14139" s="3" t="s">
        <v>92</v>
      </c>
      <c r="D14139" s="4">
        <v>538914.67825446534</v>
      </c>
      <c r="E14139" t="str">
        <f t="shared" si="442"/>
        <v>May</v>
      </c>
      <c r="F14139" t="str">
        <f t="shared" si="443"/>
        <v>2018</v>
      </c>
    </row>
    <row r="14140" spans="1:6" x14ac:dyDescent="0.25">
      <c r="A14140" s="5" t="s">
        <v>389</v>
      </c>
      <c r="B14140" s="3" t="s">
        <v>235</v>
      </c>
      <c r="C14140" s="3" t="s">
        <v>93</v>
      </c>
      <c r="D14140" s="4">
        <v>528600.92121849116</v>
      </c>
      <c r="E14140" t="str">
        <f t="shared" si="442"/>
        <v>Jun</v>
      </c>
      <c r="F14140" t="str">
        <f t="shared" si="443"/>
        <v>2018</v>
      </c>
    </row>
    <row r="14141" spans="1:6" x14ac:dyDescent="0.25">
      <c r="A14141" s="5" t="s">
        <v>389</v>
      </c>
      <c r="B14141" s="3" t="s">
        <v>235</v>
      </c>
      <c r="C14141" s="3" t="s">
        <v>94</v>
      </c>
      <c r="D14141" s="4">
        <v>520770.61110115598</v>
      </c>
      <c r="E14141" t="str">
        <f t="shared" si="442"/>
        <v>Jul</v>
      </c>
      <c r="F14141" t="str">
        <f t="shared" si="443"/>
        <v>2018</v>
      </c>
    </row>
    <row r="14142" spans="1:6" x14ac:dyDescent="0.25">
      <c r="A14142" s="5" t="s">
        <v>389</v>
      </c>
      <c r="B14142" s="3" t="s">
        <v>235</v>
      </c>
      <c r="C14142" s="3" t="s">
        <v>95</v>
      </c>
      <c r="D14142" s="4">
        <v>513973.09726585366</v>
      </c>
      <c r="E14142" t="str">
        <f t="shared" si="442"/>
        <v>Aug</v>
      </c>
      <c r="F14142" t="str">
        <f t="shared" si="443"/>
        <v>2018</v>
      </c>
    </row>
    <row r="14143" spans="1:6" x14ac:dyDescent="0.25">
      <c r="A14143" s="5" t="s">
        <v>389</v>
      </c>
      <c r="B14143" s="3" t="s">
        <v>235</v>
      </c>
      <c r="C14143" s="3" t="s">
        <v>96</v>
      </c>
      <c r="D14143" s="4">
        <v>506911.16347917606</v>
      </c>
      <c r="E14143" t="str">
        <f t="shared" si="442"/>
        <v>Sep</v>
      </c>
      <c r="F14143" t="str">
        <f t="shared" si="443"/>
        <v>2018</v>
      </c>
    </row>
    <row r="14144" spans="1:6" x14ac:dyDescent="0.25">
      <c r="A14144" s="5" t="s">
        <v>389</v>
      </c>
      <c r="B14144" s="3" t="s">
        <v>235</v>
      </c>
      <c r="C14144" s="3" t="s">
        <v>97</v>
      </c>
      <c r="D14144" s="4">
        <v>501400.32554125239</v>
      </c>
      <c r="E14144" t="str">
        <f t="shared" si="442"/>
        <v>Oct</v>
      </c>
      <c r="F14144" t="str">
        <f t="shared" si="443"/>
        <v>2018</v>
      </c>
    </row>
    <row r="14145" spans="1:6" x14ac:dyDescent="0.25">
      <c r="A14145" s="5" t="s">
        <v>389</v>
      </c>
      <c r="B14145" s="3" t="s">
        <v>235</v>
      </c>
      <c r="C14145" s="3" t="s">
        <v>98</v>
      </c>
      <c r="D14145" s="4">
        <v>494751.79616316332</v>
      </c>
      <c r="E14145" t="str">
        <f t="shared" si="442"/>
        <v>Nov</v>
      </c>
      <c r="F14145" t="str">
        <f t="shared" si="443"/>
        <v>2018</v>
      </c>
    </row>
    <row r="14146" spans="1:6" x14ac:dyDescent="0.25">
      <c r="A14146" s="5" t="s">
        <v>389</v>
      </c>
      <c r="B14146" s="3" t="s">
        <v>235</v>
      </c>
      <c r="C14146" s="3" t="s">
        <v>99</v>
      </c>
      <c r="D14146" s="4">
        <v>808075.02021319489</v>
      </c>
      <c r="E14146" t="str">
        <f t="shared" si="442"/>
        <v>Dec</v>
      </c>
      <c r="F14146" t="str">
        <f t="shared" si="443"/>
        <v>2018</v>
      </c>
    </row>
    <row r="14147" spans="1:6" x14ac:dyDescent="0.25">
      <c r="A14147" s="5" t="s">
        <v>389</v>
      </c>
      <c r="B14147" s="3" t="s">
        <v>235</v>
      </c>
      <c r="C14147" s="3" t="s">
        <v>100</v>
      </c>
      <c r="D14147" s="4">
        <v>485795.27321124531</v>
      </c>
      <c r="E14147" t="str">
        <f t="shared" si="442"/>
        <v>Jan</v>
      </c>
      <c r="F14147" t="str">
        <f t="shared" si="443"/>
        <v>2019</v>
      </c>
    </row>
    <row r="14148" spans="1:6" x14ac:dyDescent="0.25">
      <c r="A14148" s="5" t="s">
        <v>389</v>
      </c>
      <c r="B14148" s="3" t="s">
        <v>235</v>
      </c>
      <c r="C14148" s="3" t="s">
        <v>101</v>
      </c>
      <c r="D14148" s="4">
        <v>478571.57656564016</v>
      </c>
      <c r="E14148" t="str">
        <f t="shared" si="442"/>
        <v>Feb</v>
      </c>
      <c r="F14148" t="str">
        <f t="shared" si="443"/>
        <v>2019</v>
      </c>
    </row>
    <row r="14149" spans="1:6" x14ac:dyDescent="0.25">
      <c r="A14149" s="5" t="s">
        <v>389</v>
      </c>
      <c r="B14149" s="3" t="s">
        <v>235</v>
      </c>
      <c r="C14149" s="3" t="s">
        <v>102</v>
      </c>
      <c r="D14149" s="4">
        <v>475422.91816148447</v>
      </c>
      <c r="E14149" t="str">
        <f t="shared" si="442"/>
        <v>Mar</v>
      </c>
      <c r="F14149" t="str">
        <f t="shared" si="443"/>
        <v>2019</v>
      </c>
    </row>
    <row r="14150" spans="1:6" x14ac:dyDescent="0.25">
      <c r="A14150" s="5" t="s">
        <v>389</v>
      </c>
      <c r="B14150" s="3" t="s">
        <v>235</v>
      </c>
      <c r="C14150" s="3" t="s">
        <v>103</v>
      </c>
      <c r="D14150" s="4">
        <v>468580.13602955121</v>
      </c>
      <c r="E14150" t="str">
        <f t="shared" si="442"/>
        <v>Apr</v>
      </c>
      <c r="F14150" t="str">
        <f t="shared" si="443"/>
        <v>2019</v>
      </c>
    </row>
    <row r="14151" spans="1:6" x14ac:dyDescent="0.25">
      <c r="A14151" s="5" t="s">
        <v>389</v>
      </c>
      <c r="B14151" s="3" t="s">
        <v>235</v>
      </c>
      <c r="C14151" s="3" t="s">
        <v>104</v>
      </c>
      <c r="D14151" s="4">
        <v>459069.93773685128</v>
      </c>
      <c r="E14151" t="str">
        <f t="shared" si="442"/>
        <v>May</v>
      </c>
      <c r="F14151" t="str">
        <f t="shared" si="443"/>
        <v>2019</v>
      </c>
    </row>
    <row r="14152" spans="1:6" x14ac:dyDescent="0.25">
      <c r="A14152" s="5" t="s">
        <v>389</v>
      </c>
      <c r="B14152" s="3" t="s">
        <v>235</v>
      </c>
      <c r="C14152" s="3" t="s">
        <v>105</v>
      </c>
      <c r="D14152" s="4">
        <v>452537.95545575139</v>
      </c>
      <c r="E14152" t="str">
        <f t="shared" si="442"/>
        <v>Jun</v>
      </c>
      <c r="F14152" t="str">
        <f t="shared" si="443"/>
        <v>2019</v>
      </c>
    </row>
    <row r="14153" spans="1:6" x14ac:dyDescent="0.25">
      <c r="A14153" s="5" t="s">
        <v>389</v>
      </c>
      <c r="B14153" s="3" t="s">
        <v>235</v>
      </c>
      <c r="C14153" s="3" t="s">
        <v>106</v>
      </c>
      <c r="D14153" s="4">
        <v>448157.18414397549</v>
      </c>
      <c r="E14153" t="str">
        <f t="shared" si="442"/>
        <v>Jul</v>
      </c>
      <c r="F14153" t="str">
        <f t="shared" si="443"/>
        <v>2019</v>
      </c>
    </row>
    <row r="14154" spans="1:6" x14ac:dyDescent="0.25">
      <c r="A14154" s="5" t="s">
        <v>389</v>
      </c>
      <c r="B14154" s="3" t="s">
        <v>235</v>
      </c>
      <c r="C14154" s="3" t="s">
        <v>107</v>
      </c>
      <c r="D14154" s="4">
        <v>442961.31284513324</v>
      </c>
      <c r="E14154" t="str">
        <f t="shared" si="442"/>
        <v>Aug</v>
      </c>
      <c r="F14154" t="str">
        <f t="shared" si="443"/>
        <v>2019</v>
      </c>
    </row>
    <row r="14155" spans="1:6" x14ac:dyDescent="0.25">
      <c r="A14155" s="5" t="s">
        <v>389</v>
      </c>
      <c r="B14155" s="3" t="s">
        <v>235</v>
      </c>
      <c r="C14155" s="3" t="s">
        <v>108</v>
      </c>
      <c r="D14155" s="4">
        <v>440784.01054728677</v>
      </c>
      <c r="E14155" t="str">
        <f t="shared" ref="E14155:E14218" si="444">MID(C14155,1,3)</f>
        <v>Sep</v>
      </c>
      <c r="F14155" t="str">
        <f t="shared" ref="F14155:F14218" si="445">MID(C14155,5,4)</f>
        <v>2019</v>
      </c>
    </row>
    <row r="14156" spans="1:6" x14ac:dyDescent="0.25">
      <c r="A14156" s="5" t="s">
        <v>389</v>
      </c>
      <c r="B14156" s="3" t="s">
        <v>235</v>
      </c>
      <c r="C14156" s="3" t="s">
        <v>109</v>
      </c>
      <c r="D14156" s="4">
        <v>438640.3337317644</v>
      </c>
      <c r="E14156" t="str">
        <f t="shared" si="444"/>
        <v>Oct</v>
      </c>
      <c r="F14156" t="str">
        <f t="shared" si="445"/>
        <v>2019</v>
      </c>
    </row>
    <row r="14157" spans="1:6" x14ac:dyDescent="0.25">
      <c r="A14157" s="5" t="s">
        <v>389</v>
      </c>
      <c r="B14157" s="3" t="s">
        <v>235</v>
      </c>
      <c r="C14157" s="3" t="s">
        <v>110</v>
      </c>
      <c r="D14157" s="4">
        <v>432088.69772337546</v>
      </c>
      <c r="E14157" t="str">
        <f t="shared" si="444"/>
        <v>Nov</v>
      </c>
      <c r="F14157" t="str">
        <f t="shared" si="445"/>
        <v>2019</v>
      </c>
    </row>
    <row r="14158" spans="1:6" x14ac:dyDescent="0.25">
      <c r="A14158" s="5" t="s">
        <v>389</v>
      </c>
      <c r="B14158" s="3" t="s">
        <v>235</v>
      </c>
      <c r="C14158" s="3" t="s">
        <v>111</v>
      </c>
      <c r="D14158" s="4">
        <v>707397.89693259913</v>
      </c>
      <c r="E14158" t="str">
        <f t="shared" si="444"/>
        <v>Dec</v>
      </c>
      <c r="F14158" t="str">
        <f t="shared" si="445"/>
        <v>2019</v>
      </c>
    </row>
    <row r="14159" spans="1:6" x14ac:dyDescent="0.25">
      <c r="A14159" s="5" t="s">
        <v>389</v>
      </c>
      <c r="B14159" s="3" t="s">
        <v>235</v>
      </c>
      <c r="C14159" s="3" t="s">
        <v>112</v>
      </c>
      <c r="D14159" s="4">
        <v>428529.29268221179</v>
      </c>
      <c r="E14159" t="str">
        <f t="shared" si="444"/>
        <v>Jan</v>
      </c>
      <c r="F14159" t="str">
        <f t="shared" si="445"/>
        <v>2020</v>
      </c>
    </row>
    <row r="14160" spans="1:6" x14ac:dyDescent="0.25">
      <c r="A14160" s="5" t="s">
        <v>389</v>
      </c>
      <c r="B14160" s="3" t="s">
        <v>235</v>
      </c>
      <c r="C14160" s="3" t="s">
        <v>113</v>
      </c>
      <c r="D14160" s="4">
        <v>424168.4112200219</v>
      </c>
      <c r="E14160" t="str">
        <f t="shared" si="444"/>
        <v>Feb</v>
      </c>
      <c r="F14160" t="str">
        <f t="shared" si="445"/>
        <v>2020</v>
      </c>
    </row>
    <row r="14161" spans="1:6" x14ac:dyDescent="0.25">
      <c r="A14161" s="5" t="s">
        <v>389</v>
      </c>
      <c r="B14161" s="3" t="s">
        <v>235</v>
      </c>
      <c r="C14161" s="3" t="s">
        <v>114</v>
      </c>
      <c r="D14161" s="4">
        <v>418236.93489162409</v>
      </c>
      <c r="E14161" t="str">
        <f t="shared" si="444"/>
        <v>Mar</v>
      </c>
      <c r="F14161" t="str">
        <f t="shared" si="445"/>
        <v>2020</v>
      </c>
    </row>
    <row r="14162" spans="1:6" x14ac:dyDescent="0.25">
      <c r="A14162" s="5" t="s">
        <v>389</v>
      </c>
      <c r="B14162" s="3" t="s">
        <v>235</v>
      </c>
      <c r="C14162" s="3" t="s">
        <v>115</v>
      </c>
      <c r="D14162" s="4">
        <v>412370.45413758437</v>
      </c>
      <c r="E14162" t="str">
        <f t="shared" si="444"/>
        <v>Apr</v>
      </c>
      <c r="F14162" t="str">
        <f t="shared" si="445"/>
        <v>2020</v>
      </c>
    </row>
    <row r="14163" spans="1:6" x14ac:dyDescent="0.25">
      <c r="A14163" s="5" t="s">
        <v>389</v>
      </c>
      <c r="B14163" s="3" t="s">
        <v>235</v>
      </c>
      <c r="C14163" s="3" t="s">
        <v>116</v>
      </c>
      <c r="D14163" s="4">
        <v>407126.61748471443</v>
      </c>
      <c r="E14163" t="str">
        <f t="shared" si="444"/>
        <v>May</v>
      </c>
      <c r="F14163" t="str">
        <f t="shared" si="445"/>
        <v>2020</v>
      </c>
    </row>
    <row r="14164" spans="1:6" x14ac:dyDescent="0.25">
      <c r="A14164" s="5" t="s">
        <v>389</v>
      </c>
      <c r="B14164" s="3" t="s">
        <v>235</v>
      </c>
      <c r="C14164" s="3" t="s">
        <v>117</v>
      </c>
      <c r="D14164" s="4">
        <v>405752.67397604301</v>
      </c>
      <c r="E14164" t="str">
        <f t="shared" si="444"/>
        <v>Jun</v>
      </c>
      <c r="F14164" t="str">
        <f t="shared" si="445"/>
        <v>2020</v>
      </c>
    </row>
    <row r="14165" spans="1:6" x14ac:dyDescent="0.25">
      <c r="A14165" s="5" t="s">
        <v>389</v>
      </c>
      <c r="B14165" s="3" t="s">
        <v>235</v>
      </c>
      <c r="C14165" s="3" t="s">
        <v>118</v>
      </c>
      <c r="D14165" s="4">
        <v>402748.04510347598</v>
      </c>
      <c r="E14165" t="str">
        <f t="shared" si="444"/>
        <v>Jul</v>
      </c>
      <c r="F14165" t="str">
        <f t="shared" si="445"/>
        <v>2020</v>
      </c>
    </row>
    <row r="14166" spans="1:6" x14ac:dyDescent="0.25">
      <c r="A14166" s="5" t="s">
        <v>389</v>
      </c>
      <c r="B14166" s="3" t="s">
        <v>235</v>
      </c>
      <c r="C14166" s="3" t="s">
        <v>119</v>
      </c>
      <c r="D14166" s="4">
        <v>394487.72492341773</v>
      </c>
      <c r="E14166" t="str">
        <f t="shared" si="444"/>
        <v>Aug</v>
      </c>
      <c r="F14166" t="str">
        <f t="shared" si="445"/>
        <v>2020</v>
      </c>
    </row>
    <row r="14167" spans="1:6" x14ac:dyDescent="0.25">
      <c r="A14167" s="5" t="s">
        <v>389</v>
      </c>
      <c r="B14167" s="3" t="s">
        <v>235</v>
      </c>
      <c r="C14167" s="3" t="s">
        <v>120</v>
      </c>
      <c r="D14167" s="4">
        <v>391177.7412111928</v>
      </c>
      <c r="E14167" t="str">
        <f t="shared" si="444"/>
        <v>Sep</v>
      </c>
      <c r="F14167" t="str">
        <f t="shared" si="445"/>
        <v>2020</v>
      </c>
    </row>
    <row r="14168" spans="1:6" x14ac:dyDescent="0.25">
      <c r="A14168" s="5" t="s">
        <v>389</v>
      </c>
      <c r="B14168" s="3" t="s">
        <v>235</v>
      </c>
      <c r="C14168" s="3" t="s">
        <v>121</v>
      </c>
      <c r="D14168" s="4">
        <v>394350.40578061639</v>
      </c>
      <c r="E14168" t="str">
        <f t="shared" si="444"/>
        <v>Oct</v>
      </c>
      <c r="F14168" t="str">
        <f t="shared" si="445"/>
        <v>2020</v>
      </c>
    </row>
    <row r="14169" spans="1:6" x14ac:dyDescent="0.25">
      <c r="A14169" s="5" t="s">
        <v>389</v>
      </c>
      <c r="B14169" s="3" t="s">
        <v>235</v>
      </c>
      <c r="C14169" s="3" t="s">
        <v>122</v>
      </c>
      <c r="D14169" s="4">
        <v>389472.07823439268</v>
      </c>
      <c r="E14169" t="str">
        <f t="shared" si="444"/>
        <v>Nov</v>
      </c>
      <c r="F14169" t="str">
        <f t="shared" si="445"/>
        <v>2020</v>
      </c>
    </row>
    <row r="14170" spans="1:6" x14ac:dyDescent="0.25">
      <c r="A14170" s="5" t="s">
        <v>389</v>
      </c>
      <c r="B14170" s="3" t="s">
        <v>235</v>
      </c>
      <c r="C14170" s="3" t="s">
        <v>123</v>
      </c>
      <c r="D14170" s="4">
        <v>631325.94076977426</v>
      </c>
      <c r="E14170" t="str">
        <f t="shared" si="444"/>
        <v>Dec</v>
      </c>
      <c r="F14170" t="str">
        <f t="shared" si="445"/>
        <v>2020</v>
      </c>
    </row>
    <row r="14171" spans="1:6" x14ac:dyDescent="0.25">
      <c r="A14171" s="5" t="s">
        <v>389</v>
      </c>
      <c r="B14171" s="3" t="s">
        <v>235</v>
      </c>
      <c r="C14171" s="3" t="s">
        <v>124</v>
      </c>
      <c r="D14171" s="4">
        <v>381166.68794903817</v>
      </c>
      <c r="E14171" t="str">
        <f t="shared" si="444"/>
        <v>Jan</v>
      </c>
      <c r="F14171" t="str">
        <f t="shared" si="445"/>
        <v>2021</v>
      </c>
    </row>
    <row r="14172" spans="1:6" x14ac:dyDescent="0.25">
      <c r="A14172" s="5" t="s">
        <v>389</v>
      </c>
      <c r="B14172" s="3" t="s">
        <v>235</v>
      </c>
      <c r="C14172" s="3" t="s">
        <v>125</v>
      </c>
      <c r="D14172" s="4">
        <v>377326.83809360029</v>
      </c>
      <c r="E14172" t="str">
        <f t="shared" si="444"/>
        <v>Feb</v>
      </c>
      <c r="F14172" t="str">
        <f t="shared" si="445"/>
        <v>2021</v>
      </c>
    </row>
    <row r="14173" spans="1:6" x14ac:dyDescent="0.25">
      <c r="A14173" s="5" t="s">
        <v>389</v>
      </c>
      <c r="B14173" s="3" t="s">
        <v>235</v>
      </c>
      <c r="C14173" s="3" t="s">
        <v>126</v>
      </c>
      <c r="D14173" s="4">
        <v>372714.20123969135</v>
      </c>
      <c r="E14173" t="str">
        <f t="shared" si="444"/>
        <v>Mar</v>
      </c>
      <c r="F14173" t="str">
        <f t="shared" si="445"/>
        <v>2021</v>
      </c>
    </row>
    <row r="14174" spans="1:6" x14ac:dyDescent="0.25">
      <c r="A14174" s="5" t="s">
        <v>389</v>
      </c>
      <c r="B14174" s="3" t="s">
        <v>235</v>
      </c>
      <c r="C14174" s="3" t="s">
        <v>127</v>
      </c>
      <c r="D14174" s="4">
        <v>370655.57253858447</v>
      </c>
      <c r="E14174" t="str">
        <f t="shared" si="444"/>
        <v>Apr</v>
      </c>
      <c r="F14174" t="str">
        <f t="shared" si="445"/>
        <v>2021</v>
      </c>
    </row>
    <row r="14175" spans="1:6" x14ac:dyDescent="0.25">
      <c r="A14175" s="5" t="s">
        <v>389</v>
      </c>
      <c r="B14175" s="3" t="s">
        <v>235</v>
      </c>
      <c r="C14175" s="3" t="s">
        <v>128</v>
      </c>
      <c r="D14175" s="4">
        <v>367836.64064733766</v>
      </c>
      <c r="E14175" t="str">
        <f t="shared" si="444"/>
        <v>May</v>
      </c>
      <c r="F14175" t="str">
        <f t="shared" si="445"/>
        <v>2021</v>
      </c>
    </row>
    <row r="14176" spans="1:6" x14ac:dyDescent="0.25">
      <c r="A14176" s="5" t="s">
        <v>389</v>
      </c>
      <c r="B14176" s="3" t="s">
        <v>235</v>
      </c>
      <c r="C14176" s="3" t="s">
        <v>129</v>
      </c>
      <c r="D14176" s="4">
        <v>366400.15123568388</v>
      </c>
      <c r="E14176" t="str">
        <f t="shared" si="444"/>
        <v>Jun</v>
      </c>
      <c r="F14176" t="str">
        <f t="shared" si="445"/>
        <v>2021</v>
      </c>
    </row>
    <row r="14177" spans="1:6" x14ac:dyDescent="0.25">
      <c r="A14177" s="5" t="s">
        <v>389</v>
      </c>
      <c r="B14177" s="3" t="s">
        <v>235</v>
      </c>
      <c r="C14177" s="3" t="s">
        <v>130</v>
      </c>
      <c r="D14177" s="4">
        <v>364896.32215225149</v>
      </c>
      <c r="E14177" t="str">
        <f t="shared" si="444"/>
        <v>Jul</v>
      </c>
      <c r="F14177" t="str">
        <f t="shared" si="445"/>
        <v>2021</v>
      </c>
    </row>
    <row r="14178" spans="1:6" x14ac:dyDescent="0.25">
      <c r="A14178" s="5" t="s">
        <v>389</v>
      </c>
      <c r="B14178" s="3" t="s">
        <v>235</v>
      </c>
      <c r="C14178" s="3" t="s">
        <v>131</v>
      </c>
      <c r="D14178" s="4">
        <v>366200.68941275461</v>
      </c>
      <c r="E14178" t="str">
        <f t="shared" si="444"/>
        <v>Aug</v>
      </c>
      <c r="F14178" t="str">
        <f t="shared" si="445"/>
        <v>2021</v>
      </c>
    </row>
    <row r="14179" spans="1:6" x14ac:dyDescent="0.25">
      <c r="A14179" s="5" t="s">
        <v>389</v>
      </c>
      <c r="B14179" s="3" t="s">
        <v>235</v>
      </c>
      <c r="C14179" s="3" t="s">
        <v>132</v>
      </c>
      <c r="D14179" s="4">
        <v>363887.87677360605</v>
      </c>
      <c r="E14179" t="str">
        <f t="shared" si="444"/>
        <v>Sep</v>
      </c>
      <c r="F14179" t="str">
        <f t="shared" si="445"/>
        <v>2021</v>
      </c>
    </row>
    <row r="14180" spans="1:6" x14ac:dyDescent="0.25">
      <c r="A14180" s="5" t="s">
        <v>389</v>
      </c>
      <c r="B14180" s="3" t="s">
        <v>235</v>
      </c>
      <c r="C14180" s="3" t="s">
        <v>133</v>
      </c>
      <c r="D14180" s="4">
        <v>358411.10151627113</v>
      </c>
      <c r="E14180" t="str">
        <f t="shared" si="444"/>
        <v>Oct</v>
      </c>
      <c r="F14180" t="str">
        <f t="shared" si="445"/>
        <v>2021</v>
      </c>
    </row>
    <row r="14181" spans="1:6" x14ac:dyDescent="0.25">
      <c r="A14181" s="5" t="s">
        <v>389</v>
      </c>
      <c r="B14181" s="3" t="s">
        <v>235</v>
      </c>
      <c r="C14181" s="3" t="s">
        <v>134</v>
      </c>
      <c r="D14181" s="4">
        <v>318285.25685270538</v>
      </c>
      <c r="E14181" t="str">
        <f t="shared" si="444"/>
        <v>Nov</v>
      </c>
      <c r="F14181" t="str">
        <f t="shared" si="445"/>
        <v>2021</v>
      </c>
    </row>
    <row r="14182" spans="1:6" x14ac:dyDescent="0.25">
      <c r="A14182" s="5" t="s">
        <v>389</v>
      </c>
      <c r="B14182" s="3" t="s">
        <v>235</v>
      </c>
      <c r="C14182" s="3" t="s">
        <v>135</v>
      </c>
      <c r="D14182" s="4">
        <v>375643.30853516457</v>
      </c>
      <c r="E14182" t="str">
        <f t="shared" si="444"/>
        <v>Dec</v>
      </c>
      <c r="F14182" t="str">
        <f t="shared" si="445"/>
        <v>2021</v>
      </c>
    </row>
    <row r="14183" spans="1:6" x14ac:dyDescent="0.25">
      <c r="A14183" s="5" t="s">
        <v>389</v>
      </c>
      <c r="B14183" s="3" t="s">
        <v>235</v>
      </c>
      <c r="C14183" s="3" t="s">
        <v>136</v>
      </c>
      <c r="D14183" s="4">
        <v>158043.23021894589</v>
      </c>
      <c r="E14183" t="str">
        <f t="shared" si="444"/>
        <v>Jan</v>
      </c>
      <c r="F14183" t="str">
        <f t="shared" si="445"/>
        <v>2022</v>
      </c>
    </row>
    <row r="14184" spans="1:6" x14ac:dyDescent="0.25">
      <c r="A14184" s="5" t="s">
        <v>389</v>
      </c>
      <c r="B14184" s="3" t="s">
        <v>235</v>
      </c>
      <c r="C14184" s="3" t="s">
        <v>137</v>
      </c>
      <c r="D14184" s="4">
        <v>157503.05317578453</v>
      </c>
      <c r="E14184" t="str">
        <f t="shared" si="444"/>
        <v>Feb</v>
      </c>
      <c r="F14184" t="str">
        <f t="shared" si="445"/>
        <v>2022</v>
      </c>
    </row>
    <row r="14185" spans="1:6" x14ac:dyDescent="0.25">
      <c r="A14185" s="5" t="s">
        <v>389</v>
      </c>
      <c r="B14185" s="3" t="s">
        <v>235</v>
      </c>
      <c r="C14185" s="3" t="s">
        <v>138</v>
      </c>
      <c r="D14185" s="4">
        <v>156260.87517514196</v>
      </c>
      <c r="E14185" t="str">
        <f t="shared" si="444"/>
        <v>Mar</v>
      </c>
      <c r="F14185" t="str">
        <f t="shared" si="445"/>
        <v>2022</v>
      </c>
    </row>
    <row r="14186" spans="1:6" x14ac:dyDescent="0.25">
      <c r="A14186" s="5" t="s">
        <v>389</v>
      </c>
      <c r="B14186" s="3" t="s">
        <v>235</v>
      </c>
      <c r="C14186" s="3" t="s">
        <v>139</v>
      </c>
      <c r="D14186" s="4">
        <v>155212.56022786885</v>
      </c>
      <c r="E14186" t="str">
        <f t="shared" si="444"/>
        <v>Apr</v>
      </c>
      <c r="F14186" t="str">
        <f t="shared" si="445"/>
        <v>2022</v>
      </c>
    </row>
    <row r="14187" spans="1:6" x14ac:dyDescent="0.25">
      <c r="A14187" s="5" t="s">
        <v>389</v>
      </c>
      <c r="B14187" s="3" t="s">
        <v>235</v>
      </c>
      <c r="C14187" s="3" t="s">
        <v>140</v>
      </c>
      <c r="D14187" s="4">
        <v>154117.88483473117</v>
      </c>
      <c r="E14187" t="str">
        <f t="shared" si="444"/>
        <v>May</v>
      </c>
      <c r="F14187" t="str">
        <f t="shared" si="445"/>
        <v>2022</v>
      </c>
    </row>
    <row r="14188" spans="1:6" x14ac:dyDescent="0.25">
      <c r="A14188" s="5" t="s">
        <v>389</v>
      </c>
      <c r="B14188" s="3" t="s">
        <v>235</v>
      </c>
      <c r="C14188" s="3" t="s">
        <v>141</v>
      </c>
      <c r="D14188" s="4">
        <v>152996.87350567608</v>
      </c>
      <c r="E14188" t="str">
        <f t="shared" si="444"/>
        <v>Jun</v>
      </c>
      <c r="F14188" t="str">
        <f t="shared" si="445"/>
        <v>2022</v>
      </c>
    </row>
    <row r="14189" spans="1:6" x14ac:dyDescent="0.25">
      <c r="A14189" s="5" t="s">
        <v>389</v>
      </c>
      <c r="B14189" s="3" t="s">
        <v>235</v>
      </c>
      <c r="C14189" s="3" t="s">
        <v>142</v>
      </c>
      <c r="D14189" s="4">
        <v>152090.10160197873</v>
      </c>
      <c r="E14189" t="str">
        <f t="shared" si="444"/>
        <v>Jul</v>
      </c>
      <c r="F14189" t="str">
        <f t="shared" si="445"/>
        <v>2022</v>
      </c>
    </row>
    <row r="14190" spans="1:6" x14ac:dyDescent="0.25">
      <c r="A14190" s="5" t="s">
        <v>389</v>
      </c>
      <c r="B14190" s="3" t="s">
        <v>235</v>
      </c>
      <c r="C14190" s="3" t="s">
        <v>143</v>
      </c>
      <c r="D14190" s="4">
        <v>151316.68331675522</v>
      </c>
      <c r="E14190" t="str">
        <f t="shared" si="444"/>
        <v>Aug</v>
      </c>
      <c r="F14190" t="str">
        <f t="shared" si="445"/>
        <v>2022</v>
      </c>
    </row>
    <row r="14191" spans="1:6" x14ac:dyDescent="0.25">
      <c r="A14191" s="5" t="s">
        <v>389</v>
      </c>
      <c r="B14191" s="3" t="s">
        <v>235</v>
      </c>
      <c r="C14191" s="3" t="s">
        <v>144</v>
      </c>
      <c r="D14191" s="4">
        <v>150370.66212719431</v>
      </c>
      <c r="E14191" t="str">
        <f t="shared" si="444"/>
        <v>Sep</v>
      </c>
      <c r="F14191" t="str">
        <f t="shared" si="445"/>
        <v>2022</v>
      </c>
    </row>
    <row r="14192" spans="1:6" x14ac:dyDescent="0.25">
      <c r="A14192" s="5" t="s">
        <v>389</v>
      </c>
      <c r="B14192" s="3" t="s">
        <v>235</v>
      </c>
      <c r="C14192" s="3" t="s">
        <v>145</v>
      </c>
      <c r="D14192" s="4">
        <v>149496.61852616922</v>
      </c>
      <c r="E14192" t="str">
        <f t="shared" si="444"/>
        <v>Oct</v>
      </c>
      <c r="F14192" t="str">
        <f t="shared" si="445"/>
        <v>2022</v>
      </c>
    </row>
    <row r="14193" spans="1:6" x14ac:dyDescent="0.25">
      <c r="A14193" s="5" t="s">
        <v>389</v>
      </c>
      <c r="B14193" s="3" t="s">
        <v>235</v>
      </c>
      <c r="C14193" s="3" t="s">
        <v>146</v>
      </c>
      <c r="D14193" s="4">
        <v>148422.41202759149</v>
      </c>
      <c r="E14193" t="str">
        <f t="shared" si="444"/>
        <v>Nov</v>
      </c>
      <c r="F14193" t="str">
        <f t="shared" si="445"/>
        <v>2022</v>
      </c>
    </row>
    <row r="14194" spans="1:6" x14ac:dyDescent="0.25">
      <c r="A14194" s="5" t="s">
        <v>389</v>
      </c>
      <c r="B14194" s="3" t="s">
        <v>235</v>
      </c>
      <c r="C14194" s="3" t="s">
        <v>147</v>
      </c>
      <c r="D14194" s="4">
        <v>336785.44864723692</v>
      </c>
      <c r="E14194" t="str">
        <f t="shared" si="444"/>
        <v>Dec</v>
      </c>
      <c r="F14194" t="str">
        <f t="shared" si="445"/>
        <v>2022</v>
      </c>
    </row>
    <row r="14195" spans="1:6" x14ac:dyDescent="0.25">
      <c r="A14195" s="5" t="s">
        <v>389</v>
      </c>
      <c r="B14195" s="3" t="s">
        <v>235</v>
      </c>
      <c r="C14195" s="3" t="s">
        <v>148</v>
      </c>
      <c r="D14195" s="4">
        <v>149248.34977212685</v>
      </c>
      <c r="E14195" t="str">
        <f t="shared" si="444"/>
        <v>Jan</v>
      </c>
      <c r="F14195" t="str">
        <f t="shared" si="445"/>
        <v>2023</v>
      </c>
    </row>
    <row r="14196" spans="1:6" x14ac:dyDescent="0.25">
      <c r="A14196" s="5" t="s">
        <v>389</v>
      </c>
      <c r="B14196" s="3" t="s">
        <v>235</v>
      </c>
      <c r="C14196" s="3" t="s">
        <v>149</v>
      </c>
      <c r="D14196" s="4">
        <v>148424.79202232626</v>
      </c>
      <c r="E14196" t="str">
        <f t="shared" si="444"/>
        <v>Feb</v>
      </c>
      <c r="F14196" t="str">
        <f t="shared" si="445"/>
        <v>2023</v>
      </c>
    </row>
    <row r="14197" spans="1:6" x14ac:dyDescent="0.25">
      <c r="A14197" s="5" t="s">
        <v>389</v>
      </c>
      <c r="B14197" s="3" t="s">
        <v>235</v>
      </c>
      <c r="C14197" s="3" t="s">
        <v>150</v>
      </c>
      <c r="D14197" s="4">
        <v>147444.59499346415</v>
      </c>
      <c r="E14197" t="str">
        <f t="shared" si="444"/>
        <v>Mar</v>
      </c>
      <c r="F14197" t="str">
        <f t="shared" si="445"/>
        <v>2023</v>
      </c>
    </row>
    <row r="14198" spans="1:6" x14ac:dyDescent="0.25">
      <c r="A14198" s="5" t="s">
        <v>389</v>
      </c>
      <c r="B14198" s="3" t="s">
        <v>235</v>
      </c>
      <c r="C14198" s="3" t="s">
        <v>151</v>
      </c>
      <c r="D14198" s="4">
        <v>146389.51598020381</v>
      </c>
      <c r="E14198" t="str">
        <f t="shared" si="444"/>
        <v>Apr</v>
      </c>
      <c r="F14198" t="str">
        <f t="shared" si="445"/>
        <v>2023</v>
      </c>
    </row>
    <row r="14199" spans="1:6" x14ac:dyDescent="0.25">
      <c r="A14199" s="5" t="s">
        <v>389</v>
      </c>
      <c r="B14199" s="3" t="s">
        <v>235</v>
      </c>
      <c r="C14199" s="3" t="s">
        <v>152</v>
      </c>
      <c r="D14199" s="4">
        <v>145583.45143022493</v>
      </c>
      <c r="E14199" t="str">
        <f t="shared" si="444"/>
        <v>May</v>
      </c>
      <c r="F14199" t="str">
        <f t="shared" si="445"/>
        <v>2023</v>
      </c>
    </row>
    <row r="14200" spans="1:6" x14ac:dyDescent="0.25">
      <c r="A14200" s="5" t="s">
        <v>389</v>
      </c>
      <c r="B14200" s="3" t="s">
        <v>235</v>
      </c>
      <c r="C14200" s="3" t="s">
        <v>153</v>
      </c>
      <c r="D14200" s="4">
        <v>144859.4977433233</v>
      </c>
      <c r="E14200" t="str">
        <f t="shared" si="444"/>
        <v>Jun</v>
      </c>
      <c r="F14200" t="str">
        <f t="shared" si="445"/>
        <v>2023</v>
      </c>
    </row>
    <row r="14201" spans="1:6" x14ac:dyDescent="0.25">
      <c r="A14201" s="5" t="s">
        <v>389</v>
      </c>
      <c r="B14201" s="3" t="s">
        <v>235</v>
      </c>
      <c r="C14201" s="3" t="s">
        <v>154</v>
      </c>
      <c r="D14201" s="4">
        <v>143939.45731450085</v>
      </c>
      <c r="E14201" t="str">
        <f t="shared" si="444"/>
        <v>Jul</v>
      </c>
      <c r="F14201" t="str">
        <f t="shared" si="445"/>
        <v>2023</v>
      </c>
    </row>
    <row r="14202" spans="1:6" x14ac:dyDescent="0.25">
      <c r="A14202" s="5" t="s">
        <v>389</v>
      </c>
      <c r="B14202" s="3" t="s">
        <v>235</v>
      </c>
      <c r="C14202" s="3" t="s">
        <v>155</v>
      </c>
      <c r="D14202" s="4">
        <v>143236.52686601912</v>
      </c>
      <c r="E14202" t="str">
        <f t="shared" si="444"/>
        <v>Aug</v>
      </c>
      <c r="F14202" t="str">
        <f t="shared" si="445"/>
        <v>2023</v>
      </c>
    </row>
    <row r="14203" spans="1:6" x14ac:dyDescent="0.25">
      <c r="A14203" s="5" t="s">
        <v>389</v>
      </c>
      <c r="B14203" s="3" t="s">
        <v>235</v>
      </c>
      <c r="C14203" s="3" t="s">
        <v>156</v>
      </c>
      <c r="D14203" s="4">
        <v>142544.58789181357</v>
      </c>
      <c r="E14203" t="str">
        <f t="shared" si="444"/>
        <v>Sep</v>
      </c>
      <c r="F14203" t="str">
        <f t="shared" si="445"/>
        <v>2023</v>
      </c>
    </row>
    <row r="14204" spans="1:6" x14ac:dyDescent="0.25">
      <c r="A14204" s="5" t="s">
        <v>389</v>
      </c>
      <c r="B14204" s="3" t="s">
        <v>235</v>
      </c>
      <c r="C14204" s="3" t="s">
        <v>157</v>
      </c>
      <c r="D14204" s="4">
        <v>141407.85272997944</v>
      </c>
      <c r="E14204" t="str">
        <f t="shared" si="444"/>
        <v>Oct</v>
      </c>
      <c r="F14204" t="str">
        <f t="shared" si="445"/>
        <v>2023</v>
      </c>
    </row>
    <row r="14205" spans="1:6" x14ac:dyDescent="0.25">
      <c r="A14205" s="5" t="s">
        <v>389</v>
      </c>
      <c r="B14205" s="3" t="s">
        <v>235</v>
      </c>
      <c r="C14205" s="3" t="s">
        <v>158</v>
      </c>
      <c r="D14205" s="4">
        <v>140233.91849954685</v>
      </c>
      <c r="E14205" t="str">
        <f t="shared" si="444"/>
        <v>Nov</v>
      </c>
      <c r="F14205" t="str">
        <f t="shared" si="445"/>
        <v>2023</v>
      </c>
    </row>
    <row r="14206" spans="1:6" x14ac:dyDescent="0.25">
      <c r="A14206" s="5" t="s">
        <v>389</v>
      </c>
      <c r="B14206" s="3" t="s">
        <v>235</v>
      </c>
      <c r="C14206" s="3" t="s">
        <v>159</v>
      </c>
      <c r="D14206" s="4">
        <v>297065.10380438482</v>
      </c>
      <c r="E14206" t="str">
        <f t="shared" si="444"/>
        <v>Dec</v>
      </c>
      <c r="F14206" t="str">
        <f t="shared" si="445"/>
        <v>2023</v>
      </c>
    </row>
    <row r="14207" spans="1:6" x14ac:dyDescent="0.25">
      <c r="A14207" s="5" t="s">
        <v>389</v>
      </c>
      <c r="B14207" s="3" t="s">
        <v>235</v>
      </c>
      <c r="C14207" s="3" t="s">
        <v>160</v>
      </c>
      <c r="D14207" s="4">
        <v>138139.17467146958</v>
      </c>
      <c r="E14207" t="str">
        <f t="shared" si="444"/>
        <v>Jan</v>
      </c>
      <c r="F14207" t="str">
        <f t="shared" si="445"/>
        <v>2024</v>
      </c>
    </row>
    <row r="14208" spans="1:6" x14ac:dyDescent="0.25">
      <c r="A14208" s="5" t="s">
        <v>389</v>
      </c>
      <c r="B14208" s="3" t="s">
        <v>235</v>
      </c>
      <c r="C14208" s="3" t="s">
        <v>161</v>
      </c>
      <c r="D14208" s="4">
        <v>136263.68582429725</v>
      </c>
      <c r="E14208" t="str">
        <f t="shared" si="444"/>
        <v>Feb</v>
      </c>
      <c r="F14208" t="str">
        <f t="shared" si="445"/>
        <v>2024</v>
      </c>
    </row>
    <row r="14209" spans="1:6" x14ac:dyDescent="0.25">
      <c r="A14209" s="5" t="s">
        <v>389</v>
      </c>
      <c r="B14209" s="3" t="s">
        <v>235</v>
      </c>
      <c r="C14209" s="3" t="s">
        <v>162</v>
      </c>
      <c r="D14209" s="4">
        <v>134820.54876592263</v>
      </c>
      <c r="E14209" t="str">
        <f t="shared" si="444"/>
        <v>Mar</v>
      </c>
      <c r="F14209" t="str">
        <f t="shared" si="445"/>
        <v>2024</v>
      </c>
    </row>
    <row r="14210" spans="1:6" x14ac:dyDescent="0.25">
      <c r="A14210" s="5" t="s">
        <v>389</v>
      </c>
      <c r="B14210" s="3" t="s">
        <v>235</v>
      </c>
      <c r="C14210" s="3" t="s">
        <v>163</v>
      </c>
      <c r="D14210" s="4">
        <v>133470.00625971676</v>
      </c>
      <c r="E14210" t="str">
        <f t="shared" si="444"/>
        <v>Apr</v>
      </c>
      <c r="F14210" t="str">
        <f t="shared" si="445"/>
        <v>2024</v>
      </c>
    </row>
    <row r="14211" spans="1:6" x14ac:dyDescent="0.25">
      <c r="A14211" s="5" t="s">
        <v>389</v>
      </c>
      <c r="B14211" s="3" t="s">
        <v>235</v>
      </c>
      <c r="C14211" s="3" t="s">
        <v>164</v>
      </c>
      <c r="D14211" s="4">
        <v>132390.75845205845</v>
      </c>
      <c r="E14211" t="str">
        <f t="shared" si="444"/>
        <v>May</v>
      </c>
      <c r="F14211" t="str">
        <f t="shared" si="445"/>
        <v>2024</v>
      </c>
    </row>
    <row r="14212" spans="1:6" x14ac:dyDescent="0.25">
      <c r="A14212" s="5" t="s">
        <v>389</v>
      </c>
      <c r="B14212" s="3" t="s">
        <v>235</v>
      </c>
      <c r="C14212" s="3" t="s">
        <v>165</v>
      </c>
      <c r="D14212" s="4">
        <v>131111.6491211814</v>
      </c>
      <c r="E14212" t="str">
        <f t="shared" si="444"/>
        <v>Jun</v>
      </c>
      <c r="F14212" t="str">
        <f t="shared" si="445"/>
        <v>2024</v>
      </c>
    </row>
    <row r="14213" spans="1:6" x14ac:dyDescent="0.25">
      <c r="A14213" s="5" t="s">
        <v>389</v>
      </c>
      <c r="B14213" s="3" t="s">
        <v>235</v>
      </c>
      <c r="C14213" s="3" t="s">
        <v>166</v>
      </c>
      <c r="D14213" s="4">
        <v>130147.79643698304</v>
      </c>
      <c r="E14213" t="str">
        <f t="shared" si="444"/>
        <v>Jul</v>
      </c>
      <c r="F14213" t="str">
        <f t="shared" si="445"/>
        <v>2024</v>
      </c>
    </row>
    <row r="14214" spans="1:6" x14ac:dyDescent="0.25">
      <c r="A14214" s="5" t="s">
        <v>389</v>
      </c>
      <c r="B14214" s="3" t="s">
        <v>235</v>
      </c>
      <c r="C14214" s="3" t="s">
        <v>167</v>
      </c>
      <c r="D14214" s="4">
        <v>129120.49626872668</v>
      </c>
      <c r="E14214" t="str">
        <f t="shared" si="444"/>
        <v>Aug</v>
      </c>
      <c r="F14214" t="str">
        <f t="shared" si="445"/>
        <v>2024</v>
      </c>
    </row>
    <row r="14215" spans="1:6" x14ac:dyDescent="0.25">
      <c r="A14215" s="5" t="s">
        <v>389</v>
      </c>
      <c r="B14215" s="3" t="s">
        <v>235</v>
      </c>
      <c r="C14215" s="3" t="s">
        <v>168</v>
      </c>
      <c r="D14215" s="4">
        <v>128076.78486590112</v>
      </c>
      <c r="E14215" t="str">
        <f t="shared" si="444"/>
        <v>Sep</v>
      </c>
      <c r="F14215" t="str">
        <f t="shared" si="445"/>
        <v>2024</v>
      </c>
    </row>
    <row r="14216" spans="1:6" x14ac:dyDescent="0.25">
      <c r="A14216" s="5" t="s">
        <v>389</v>
      </c>
      <c r="B14216" s="3" t="s">
        <v>235</v>
      </c>
      <c r="C14216" s="3" t="s">
        <v>169</v>
      </c>
      <c r="D14216" s="4">
        <v>126698.62653435815</v>
      </c>
      <c r="E14216" t="str">
        <f t="shared" si="444"/>
        <v>Oct</v>
      </c>
      <c r="F14216" t="str">
        <f t="shared" si="445"/>
        <v>2024</v>
      </c>
    </row>
    <row r="14217" spans="1:6" x14ac:dyDescent="0.25">
      <c r="A14217" s="5" t="s">
        <v>389</v>
      </c>
      <c r="B14217" s="3" t="s">
        <v>235</v>
      </c>
      <c r="C14217" s="3" t="s">
        <v>170</v>
      </c>
      <c r="D14217" s="4">
        <v>125598.39254880816</v>
      </c>
      <c r="E14217" t="str">
        <f t="shared" si="444"/>
        <v>Nov</v>
      </c>
      <c r="F14217" t="str">
        <f t="shared" si="445"/>
        <v>2024</v>
      </c>
    </row>
    <row r="14218" spans="1:6" x14ac:dyDescent="0.25">
      <c r="A14218" s="5" t="s">
        <v>389</v>
      </c>
      <c r="B14218" s="3" t="s">
        <v>235</v>
      </c>
      <c r="C14218" s="3" t="s">
        <v>171</v>
      </c>
      <c r="D14218" s="4">
        <v>247446.05785662326</v>
      </c>
      <c r="E14218" t="str">
        <f t="shared" si="444"/>
        <v>Dec</v>
      </c>
      <c r="F14218" t="str">
        <f t="shared" si="445"/>
        <v>2024</v>
      </c>
    </row>
    <row r="14219" spans="1:6" x14ac:dyDescent="0.25">
      <c r="A14219" s="5" t="s">
        <v>389</v>
      </c>
      <c r="B14219" s="3" t="s">
        <v>235</v>
      </c>
      <c r="C14219" s="3" t="s">
        <v>172</v>
      </c>
      <c r="D14219" s="4">
        <v>124595.34349496568</v>
      </c>
      <c r="E14219" t="str">
        <f t="shared" ref="E14219:E14282" si="446">MID(C14219,1,3)</f>
        <v>Jan</v>
      </c>
      <c r="F14219" t="str">
        <f t="shared" ref="F14219:F14282" si="447">MID(C14219,5,4)</f>
        <v>2025</v>
      </c>
    </row>
    <row r="14220" spans="1:6" x14ac:dyDescent="0.25">
      <c r="A14220" s="5" t="s">
        <v>389</v>
      </c>
      <c r="B14220" s="3" t="s">
        <v>235</v>
      </c>
      <c r="C14220" s="3" t="s">
        <v>173</v>
      </c>
      <c r="D14220" s="4">
        <v>123706.47204508152</v>
      </c>
      <c r="E14220" t="str">
        <f t="shared" si="446"/>
        <v>Feb</v>
      </c>
      <c r="F14220" t="str">
        <f t="shared" si="447"/>
        <v>2025</v>
      </c>
    </row>
    <row r="14221" spans="1:6" x14ac:dyDescent="0.25">
      <c r="A14221" s="5" t="s">
        <v>389</v>
      </c>
      <c r="B14221" s="3" t="s">
        <v>235</v>
      </c>
      <c r="C14221" s="3" t="s">
        <v>174</v>
      </c>
      <c r="D14221" s="4">
        <v>122702.7653825375</v>
      </c>
      <c r="E14221" t="str">
        <f t="shared" si="446"/>
        <v>Mar</v>
      </c>
      <c r="F14221" t="str">
        <f t="shared" si="447"/>
        <v>2025</v>
      </c>
    </row>
    <row r="14222" spans="1:6" x14ac:dyDescent="0.25">
      <c r="A14222" s="5" t="s">
        <v>389</v>
      </c>
      <c r="B14222" s="3" t="s">
        <v>235</v>
      </c>
      <c r="C14222" s="3" t="s">
        <v>175</v>
      </c>
      <c r="D14222" s="4">
        <v>121818.64509941077</v>
      </c>
      <c r="E14222" t="str">
        <f t="shared" si="446"/>
        <v>Apr</v>
      </c>
      <c r="F14222" t="str">
        <f t="shared" si="447"/>
        <v>2025</v>
      </c>
    </row>
    <row r="14223" spans="1:6" x14ac:dyDescent="0.25">
      <c r="A14223" s="5" t="s">
        <v>389</v>
      </c>
      <c r="B14223" s="3" t="s">
        <v>235</v>
      </c>
      <c r="C14223" s="3" t="s">
        <v>176</v>
      </c>
      <c r="D14223" s="4">
        <v>121243.97806027153</v>
      </c>
      <c r="E14223" t="str">
        <f t="shared" si="446"/>
        <v>May</v>
      </c>
      <c r="F14223" t="str">
        <f t="shared" si="447"/>
        <v>2025</v>
      </c>
    </row>
    <row r="14224" spans="1:6" x14ac:dyDescent="0.25">
      <c r="A14224" s="5" t="s">
        <v>389</v>
      </c>
      <c r="B14224" s="3" t="s">
        <v>235</v>
      </c>
      <c r="C14224" s="3" t="s">
        <v>177</v>
      </c>
      <c r="D14224" s="4">
        <v>120427.81648348077</v>
      </c>
      <c r="E14224" t="str">
        <f t="shared" si="446"/>
        <v>Jun</v>
      </c>
      <c r="F14224" t="str">
        <f t="shared" si="447"/>
        <v>2025</v>
      </c>
    </row>
    <row r="14225" spans="1:6" x14ac:dyDescent="0.25">
      <c r="A14225" s="5" t="s">
        <v>389</v>
      </c>
      <c r="B14225" s="3" t="s">
        <v>235</v>
      </c>
      <c r="C14225" s="3" t="s">
        <v>178</v>
      </c>
      <c r="D14225" s="4">
        <v>119950.69844070017</v>
      </c>
      <c r="E14225" t="str">
        <f t="shared" si="446"/>
        <v>Jul</v>
      </c>
      <c r="F14225" t="str">
        <f t="shared" si="447"/>
        <v>2025</v>
      </c>
    </row>
    <row r="14226" spans="1:6" x14ac:dyDescent="0.25">
      <c r="A14226" s="5" t="s">
        <v>389</v>
      </c>
      <c r="B14226" s="3" t="s">
        <v>235</v>
      </c>
      <c r="C14226" s="3" t="s">
        <v>179</v>
      </c>
      <c r="D14226" s="4">
        <v>119508.67896458137</v>
      </c>
      <c r="E14226" t="str">
        <f t="shared" si="446"/>
        <v>Aug</v>
      </c>
      <c r="F14226" t="str">
        <f t="shared" si="447"/>
        <v>2025</v>
      </c>
    </row>
    <row r="14227" spans="1:6" x14ac:dyDescent="0.25">
      <c r="A14227" s="5" t="s">
        <v>389</v>
      </c>
      <c r="B14227" s="3" t="s">
        <v>235</v>
      </c>
      <c r="C14227" s="3" t="s">
        <v>180</v>
      </c>
      <c r="D14227" s="4">
        <v>118587.43326852856</v>
      </c>
      <c r="E14227" t="str">
        <f t="shared" si="446"/>
        <v>Sep</v>
      </c>
      <c r="F14227" t="str">
        <f t="shared" si="447"/>
        <v>2025</v>
      </c>
    </row>
    <row r="14228" spans="1:6" x14ac:dyDescent="0.25">
      <c r="A14228" s="5" t="s">
        <v>389</v>
      </c>
      <c r="B14228" s="3" t="s">
        <v>235</v>
      </c>
      <c r="C14228" s="3" t="s">
        <v>181</v>
      </c>
      <c r="D14228" s="4">
        <v>116334.04987465951</v>
      </c>
      <c r="E14228" t="str">
        <f t="shared" si="446"/>
        <v>Oct</v>
      </c>
      <c r="F14228" t="str">
        <f t="shared" si="447"/>
        <v>2025</v>
      </c>
    </row>
    <row r="14229" spans="1:6" x14ac:dyDescent="0.25">
      <c r="A14229" s="5" t="s">
        <v>389</v>
      </c>
      <c r="B14229" s="3" t="s">
        <v>235</v>
      </c>
      <c r="C14229" s="3" t="s">
        <v>182</v>
      </c>
      <c r="D14229" s="4">
        <v>116318.78513371981</v>
      </c>
      <c r="E14229" t="str">
        <f t="shared" si="446"/>
        <v>Nov</v>
      </c>
      <c r="F14229" t="str">
        <f t="shared" si="447"/>
        <v>2025</v>
      </c>
    </row>
    <row r="14230" spans="1:6" x14ac:dyDescent="0.25">
      <c r="A14230" s="5" t="s">
        <v>389</v>
      </c>
      <c r="B14230" s="3" t="s">
        <v>235</v>
      </c>
      <c r="C14230" s="3" t="s">
        <v>183</v>
      </c>
      <c r="D14230" s="4">
        <v>214525.43416231833</v>
      </c>
      <c r="E14230" t="str">
        <f t="shared" si="446"/>
        <v>Dec</v>
      </c>
      <c r="F14230" t="str">
        <f t="shared" si="447"/>
        <v>2025</v>
      </c>
    </row>
    <row r="14231" spans="1:6" x14ac:dyDescent="0.25">
      <c r="A14231" s="5" t="s">
        <v>389</v>
      </c>
      <c r="B14231" s="3" t="s">
        <v>235</v>
      </c>
      <c r="C14231" s="3" t="s">
        <v>184</v>
      </c>
      <c r="D14231" s="4">
        <v>117976.67616222786</v>
      </c>
      <c r="E14231" t="str">
        <f t="shared" si="446"/>
        <v>Jan</v>
      </c>
      <c r="F14231" t="str">
        <f t="shared" si="447"/>
        <v>2026</v>
      </c>
    </row>
    <row r="14232" spans="1:6" x14ac:dyDescent="0.25">
      <c r="A14232" s="5" t="s">
        <v>389</v>
      </c>
      <c r="B14232" s="3" t="s">
        <v>235</v>
      </c>
      <c r="C14232" s="3" t="s">
        <v>185</v>
      </c>
      <c r="D14232" s="4">
        <v>118124.7595565285</v>
      </c>
      <c r="E14232" t="str">
        <f t="shared" si="446"/>
        <v>Feb</v>
      </c>
      <c r="F14232" t="str">
        <f t="shared" si="447"/>
        <v>2026</v>
      </c>
    </row>
    <row r="14233" spans="1:6" x14ac:dyDescent="0.25">
      <c r="A14233" s="5" t="s">
        <v>389</v>
      </c>
      <c r="B14233" s="3" t="s">
        <v>235</v>
      </c>
      <c r="C14233" s="3" t="s">
        <v>186</v>
      </c>
      <c r="D14233" s="4">
        <v>118268.26777248262</v>
      </c>
      <c r="E14233" t="str">
        <f t="shared" si="446"/>
        <v>Mar</v>
      </c>
      <c r="F14233" t="str">
        <f t="shared" si="447"/>
        <v>2026</v>
      </c>
    </row>
    <row r="14234" spans="1:6" x14ac:dyDescent="0.25">
      <c r="A14234" s="5" t="s">
        <v>389</v>
      </c>
      <c r="B14234" s="3" t="s">
        <v>235</v>
      </c>
      <c r="C14234" s="3" t="s">
        <v>187</v>
      </c>
      <c r="D14234" s="4">
        <v>118425.0528315972</v>
      </c>
      <c r="E14234" t="str">
        <f t="shared" si="446"/>
        <v>Apr</v>
      </c>
      <c r="F14234" t="str">
        <f t="shared" si="447"/>
        <v>2026</v>
      </c>
    </row>
    <row r="14235" spans="1:6" x14ac:dyDescent="0.25">
      <c r="A14235" s="5" t="s">
        <v>389</v>
      </c>
      <c r="B14235" s="3" t="s">
        <v>235</v>
      </c>
      <c r="C14235" s="3" t="s">
        <v>189</v>
      </c>
      <c r="D14235" s="4">
        <v>119037.16938129443</v>
      </c>
      <c r="E14235" t="str">
        <f t="shared" si="446"/>
        <v>May</v>
      </c>
      <c r="F14235" t="str">
        <f t="shared" si="447"/>
        <v>2026</v>
      </c>
    </row>
    <row r="14236" spans="1:6" x14ac:dyDescent="0.25">
      <c r="A14236" s="5" t="s">
        <v>389</v>
      </c>
      <c r="B14236" s="3" t="s">
        <v>235</v>
      </c>
      <c r="C14236" s="3" t="s">
        <v>191</v>
      </c>
      <c r="D14236" s="4">
        <v>118244.89561522615</v>
      </c>
      <c r="E14236" t="str">
        <f t="shared" si="446"/>
        <v>Jun</v>
      </c>
      <c r="F14236" t="str">
        <f t="shared" si="447"/>
        <v>2026</v>
      </c>
    </row>
    <row r="14237" spans="1:6" x14ac:dyDescent="0.25">
      <c r="A14237" s="5" t="s">
        <v>389</v>
      </c>
      <c r="B14237" s="3" t="s">
        <v>235</v>
      </c>
      <c r="C14237" s="3" t="s">
        <v>192</v>
      </c>
      <c r="D14237" s="4">
        <v>118375.12936119329</v>
      </c>
      <c r="E14237" t="str">
        <f t="shared" si="446"/>
        <v>Jul</v>
      </c>
      <c r="F14237" t="str">
        <f t="shared" si="447"/>
        <v>2026</v>
      </c>
    </row>
    <row r="14238" spans="1:6" x14ac:dyDescent="0.25">
      <c r="A14238" s="5" t="s">
        <v>389</v>
      </c>
      <c r="B14238" s="3" t="s">
        <v>235</v>
      </c>
      <c r="C14238" s="3" t="s">
        <v>193</v>
      </c>
      <c r="D14238" s="4">
        <v>118171.38308293292</v>
      </c>
      <c r="E14238" t="str">
        <f t="shared" si="446"/>
        <v>Aug</v>
      </c>
      <c r="F14238" t="str">
        <f t="shared" si="447"/>
        <v>2026</v>
      </c>
    </row>
    <row r="14239" spans="1:6" x14ac:dyDescent="0.25">
      <c r="A14239" s="5" t="s">
        <v>389</v>
      </c>
      <c r="B14239" s="3" t="s">
        <v>235</v>
      </c>
      <c r="C14239" s="3" t="s">
        <v>194</v>
      </c>
      <c r="D14239" s="4">
        <v>118042.24251072419</v>
      </c>
      <c r="E14239" t="str">
        <f t="shared" si="446"/>
        <v>Sep</v>
      </c>
      <c r="F14239" t="str">
        <f t="shared" si="447"/>
        <v>2026</v>
      </c>
    </row>
    <row r="14240" spans="1:6" x14ac:dyDescent="0.25">
      <c r="A14240" s="5" t="s">
        <v>389</v>
      </c>
      <c r="B14240" s="3" t="s">
        <v>235</v>
      </c>
      <c r="C14240" s="3" t="s">
        <v>195</v>
      </c>
      <c r="D14240" s="4">
        <v>117466.67320493182</v>
      </c>
      <c r="E14240" t="str">
        <f t="shared" si="446"/>
        <v>Oct</v>
      </c>
      <c r="F14240" t="str">
        <f t="shared" si="447"/>
        <v>2026</v>
      </c>
    </row>
    <row r="14241" spans="1:6" x14ac:dyDescent="0.25">
      <c r="A14241" s="5" t="s">
        <v>389</v>
      </c>
      <c r="B14241" s="3" t="s">
        <v>235</v>
      </c>
      <c r="C14241" s="3" t="s">
        <v>196</v>
      </c>
      <c r="D14241" s="4">
        <v>92462.166725532588</v>
      </c>
      <c r="E14241" t="str">
        <f t="shared" si="446"/>
        <v>Nov</v>
      </c>
      <c r="F14241" t="str">
        <f t="shared" si="447"/>
        <v>2026</v>
      </c>
    </row>
    <row r="14242" spans="1:6" x14ac:dyDescent="0.25">
      <c r="A14242" s="5" t="s">
        <v>389</v>
      </c>
      <c r="B14242" s="3" t="s">
        <v>236</v>
      </c>
      <c r="C14242" s="3" t="s">
        <v>15</v>
      </c>
      <c r="D14242" s="4">
        <v>5159150.0199494669</v>
      </c>
      <c r="E14242" t="str">
        <f t="shared" si="446"/>
        <v>Dec</v>
      </c>
      <c r="F14242" t="str">
        <f t="shared" si="447"/>
        <v>2011</v>
      </c>
    </row>
    <row r="14243" spans="1:6" x14ac:dyDescent="0.25">
      <c r="A14243" s="5" t="s">
        <v>389</v>
      </c>
      <c r="B14243" s="3" t="s">
        <v>236</v>
      </c>
      <c r="C14243" s="3" t="s">
        <v>16</v>
      </c>
      <c r="D14243" s="4">
        <v>8033488.3541920222</v>
      </c>
      <c r="E14243" t="str">
        <f t="shared" si="446"/>
        <v>Jan</v>
      </c>
      <c r="F14243" t="str">
        <f t="shared" si="447"/>
        <v>2012</v>
      </c>
    </row>
    <row r="14244" spans="1:6" x14ac:dyDescent="0.25">
      <c r="A14244" s="5" t="s">
        <v>389</v>
      </c>
      <c r="B14244" s="3" t="s">
        <v>236</v>
      </c>
      <c r="C14244" s="3" t="s">
        <v>17</v>
      </c>
      <c r="D14244" s="4">
        <v>7480254.5703102518</v>
      </c>
      <c r="E14244" t="str">
        <f t="shared" si="446"/>
        <v>Feb</v>
      </c>
      <c r="F14244" t="str">
        <f t="shared" si="447"/>
        <v>2012</v>
      </c>
    </row>
    <row r="14245" spans="1:6" x14ac:dyDescent="0.25">
      <c r="A14245" s="5" t="s">
        <v>389</v>
      </c>
      <c r="B14245" s="3" t="s">
        <v>236</v>
      </c>
      <c r="C14245" s="3" t="s">
        <v>18</v>
      </c>
      <c r="D14245" s="4">
        <v>6035780.865177284</v>
      </c>
      <c r="E14245" t="str">
        <f t="shared" si="446"/>
        <v>Mar</v>
      </c>
      <c r="F14245" t="str">
        <f t="shared" si="447"/>
        <v>2012</v>
      </c>
    </row>
    <row r="14246" spans="1:6" x14ac:dyDescent="0.25">
      <c r="A14246" s="5" t="s">
        <v>389</v>
      </c>
      <c r="B14246" s="3" t="s">
        <v>236</v>
      </c>
      <c r="C14246" s="3" t="s">
        <v>19</v>
      </c>
      <c r="D14246" s="4">
        <v>4573907.1396756526</v>
      </c>
      <c r="E14246" t="str">
        <f t="shared" si="446"/>
        <v>Apr</v>
      </c>
      <c r="F14246" t="str">
        <f t="shared" si="447"/>
        <v>2012</v>
      </c>
    </row>
    <row r="14247" spans="1:6" x14ac:dyDescent="0.25">
      <c r="A14247" s="5" t="s">
        <v>389</v>
      </c>
      <c r="B14247" s="3" t="s">
        <v>236</v>
      </c>
      <c r="C14247" s="3" t="s">
        <v>20</v>
      </c>
      <c r="D14247" s="4">
        <v>4537928.2156480001</v>
      </c>
      <c r="E14247" t="str">
        <f t="shared" si="446"/>
        <v>May</v>
      </c>
      <c r="F14247" t="str">
        <f t="shared" si="447"/>
        <v>2012</v>
      </c>
    </row>
    <row r="14248" spans="1:6" x14ac:dyDescent="0.25">
      <c r="A14248" s="5" t="s">
        <v>389</v>
      </c>
      <c r="B14248" s="3" t="s">
        <v>236</v>
      </c>
      <c r="C14248" s="3" t="s">
        <v>21</v>
      </c>
      <c r="D14248" s="4">
        <v>3916088.356243304</v>
      </c>
      <c r="E14248" t="str">
        <f t="shared" si="446"/>
        <v>Jun</v>
      </c>
      <c r="F14248" t="str">
        <f t="shared" si="447"/>
        <v>2012</v>
      </c>
    </row>
    <row r="14249" spans="1:6" x14ac:dyDescent="0.25">
      <c r="A14249" s="5" t="s">
        <v>389</v>
      </c>
      <c r="B14249" s="3" t="s">
        <v>236</v>
      </c>
      <c r="C14249" s="3" t="s">
        <v>22</v>
      </c>
      <c r="D14249" s="4">
        <v>2857903.0380408913</v>
      </c>
      <c r="E14249" t="str">
        <f t="shared" si="446"/>
        <v>Jul</v>
      </c>
      <c r="F14249" t="str">
        <f t="shared" si="447"/>
        <v>2012</v>
      </c>
    </row>
    <row r="14250" spans="1:6" x14ac:dyDescent="0.25">
      <c r="A14250" s="5" t="s">
        <v>389</v>
      </c>
      <c r="B14250" s="3" t="s">
        <v>236</v>
      </c>
      <c r="C14250" s="3" t="s">
        <v>23</v>
      </c>
      <c r="D14250" s="4">
        <v>2556636.5181771554</v>
      </c>
      <c r="E14250" t="str">
        <f t="shared" si="446"/>
        <v>Aug</v>
      </c>
      <c r="F14250" t="str">
        <f t="shared" si="447"/>
        <v>2012</v>
      </c>
    </row>
    <row r="14251" spans="1:6" x14ac:dyDescent="0.25">
      <c r="A14251" s="5" t="s">
        <v>389</v>
      </c>
      <c r="B14251" s="3" t="s">
        <v>236</v>
      </c>
      <c r="C14251" s="3" t="s">
        <v>24</v>
      </c>
      <c r="D14251" s="4">
        <v>2846289.5298513817</v>
      </c>
      <c r="E14251" t="str">
        <f t="shared" si="446"/>
        <v>Sep</v>
      </c>
      <c r="F14251" t="str">
        <f t="shared" si="447"/>
        <v>2012</v>
      </c>
    </row>
    <row r="14252" spans="1:6" x14ac:dyDescent="0.25">
      <c r="A14252" s="5" t="s">
        <v>389</v>
      </c>
      <c r="B14252" s="3" t="s">
        <v>236</v>
      </c>
      <c r="C14252" s="3" t="s">
        <v>25</v>
      </c>
      <c r="D14252" s="4">
        <v>2822238.7208954063</v>
      </c>
      <c r="E14252" t="str">
        <f t="shared" si="446"/>
        <v>Oct</v>
      </c>
      <c r="F14252" t="str">
        <f t="shared" si="447"/>
        <v>2012</v>
      </c>
    </row>
    <row r="14253" spans="1:6" x14ac:dyDescent="0.25">
      <c r="A14253" s="5" t="s">
        <v>389</v>
      </c>
      <c r="B14253" s="3" t="s">
        <v>236</v>
      </c>
      <c r="C14253" s="3" t="s">
        <v>26</v>
      </c>
      <c r="D14253" s="4">
        <v>2749139.2173825279</v>
      </c>
      <c r="E14253" t="str">
        <f t="shared" si="446"/>
        <v>Nov</v>
      </c>
      <c r="F14253" t="str">
        <f t="shared" si="447"/>
        <v>2012</v>
      </c>
    </row>
    <row r="14254" spans="1:6" x14ac:dyDescent="0.25">
      <c r="A14254" s="5" t="s">
        <v>389</v>
      </c>
      <c r="B14254" s="3" t="s">
        <v>236</v>
      </c>
      <c r="C14254" s="3" t="s">
        <v>27</v>
      </c>
      <c r="D14254" s="4">
        <v>3702854.1309782458</v>
      </c>
      <c r="E14254" t="str">
        <f t="shared" si="446"/>
        <v>Dec</v>
      </c>
      <c r="F14254" t="str">
        <f t="shared" si="447"/>
        <v>2012</v>
      </c>
    </row>
    <row r="14255" spans="1:6" x14ac:dyDescent="0.25">
      <c r="A14255" s="5" t="s">
        <v>389</v>
      </c>
      <c r="B14255" s="3" t="s">
        <v>236</v>
      </c>
      <c r="C14255" s="3" t="s">
        <v>28</v>
      </c>
      <c r="D14255" s="4">
        <v>2688435.6617985424</v>
      </c>
      <c r="E14255" t="str">
        <f t="shared" si="446"/>
        <v>Jan</v>
      </c>
      <c r="F14255" t="str">
        <f t="shared" si="447"/>
        <v>2013</v>
      </c>
    </row>
    <row r="14256" spans="1:6" x14ac:dyDescent="0.25">
      <c r="A14256" s="5" t="s">
        <v>389</v>
      </c>
      <c r="B14256" s="3" t="s">
        <v>236</v>
      </c>
      <c r="C14256" s="3" t="s">
        <v>29</v>
      </c>
      <c r="D14256" s="4">
        <v>2669399.5966213597</v>
      </c>
      <c r="E14256" t="str">
        <f t="shared" si="446"/>
        <v>Feb</v>
      </c>
      <c r="F14256" t="str">
        <f t="shared" si="447"/>
        <v>2013</v>
      </c>
    </row>
    <row r="14257" spans="1:6" x14ac:dyDescent="0.25">
      <c r="A14257" s="5" t="s">
        <v>389</v>
      </c>
      <c r="B14257" s="3" t="s">
        <v>236</v>
      </c>
      <c r="C14257" s="3" t="s">
        <v>30</v>
      </c>
      <c r="D14257" s="4">
        <v>2629530.9989731046</v>
      </c>
      <c r="E14257" t="str">
        <f t="shared" si="446"/>
        <v>Mar</v>
      </c>
      <c r="F14257" t="str">
        <f t="shared" si="447"/>
        <v>2013</v>
      </c>
    </row>
    <row r="14258" spans="1:6" x14ac:dyDescent="0.25">
      <c r="A14258" s="5" t="s">
        <v>389</v>
      </c>
      <c r="B14258" s="3" t="s">
        <v>236</v>
      </c>
      <c r="C14258" s="3" t="s">
        <v>31</v>
      </c>
      <c r="D14258" s="4">
        <v>2561722.5027194223</v>
      </c>
      <c r="E14258" t="str">
        <f t="shared" si="446"/>
        <v>Apr</v>
      </c>
      <c r="F14258" t="str">
        <f t="shared" si="447"/>
        <v>2013</v>
      </c>
    </row>
    <row r="14259" spans="1:6" x14ac:dyDescent="0.25">
      <c r="A14259" s="5" t="s">
        <v>389</v>
      </c>
      <c r="B14259" s="3" t="s">
        <v>236</v>
      </c>
      <c r="C14259" s="3" t="s">
        <v>32</v>
      </c>
      <c r="D14259" s="4">
        <v>2956715.3306569825</v>
      </c>
      <c r="E14259" t="str">
        <f t="shared" si="446"/>
        <v>May</v>
      </c>
      <c r="F14259" t="str">
        <f t="shared" si="447"/>
        <v>2013</v>
      </c>
    </row>
    <row r="14260" spans="1:6" x14ac:dyDescent="0.25">
      <c r="A14260" s="5" t="s">
        <v>389</v>
      </c>
      <c r="B14260" s="3" t="s">
        <v>236</v>
      </c>
      <c r="C14260" s="3" t="s">
        <v>33</v>
      </c>
      <c r="D14260" s="4">
        <v>2755397.3162902677</v>
      </c>
      <c r="E14260" t="str">
        <f t="shared" si="446"/>
        <v>Jun</v>
      </c>
      <c r="F14260" t="str">
        <f t="shared" si="447"/>
        <v>2013</v>
      </c>
    </row>
    <row r="14261" spans="1:6" x14ac:dyDescent="0.25">
      <c r="A14261" s="5" t="s">
        <v>389</v>
      </c>
      <c r="B14261" s="3" t="s">
        <v>236</v>
      </c>
      <c r="C14261" s="3" t="s">
        <v>34</v>
      </c>
      <c r="D14261" s="4">
        <v>2559916.0350920539</v>
      </c>
      <c r="E14261" t="str">
        <f t="shared" si="446"/>
        <v>Jul</v>
      </c>
      <c r="F14261" t="str">
        <f t="shared" si="447"/>
        <v>2013</v>
      </c>
    </row>
    <row r="14262" spans="1:6" x14ac:dyDescent="0.25">
      <c r="A14262" s="5" t="s">
        <v>389</v>
      </c>
      <c r="B14262" s="3" t="s">
        <v>236</v>
      </c>
      <c r="C14262" s="3" t="s">
        <v>35</v>
      </c>
      <c r="D14262" s="4">
        <v>2418145.1505856002</v>
      </c>
      <c r="E14262" t="str">
        <f t="shared" si="446"/>
        <v>Aug</v>
      </c>
      <c r="F14262" t="str">
        <f t="shared" si="447"/>
        <v>2013</v>
      </c>
    </row>
    <row r="14263" spans="1:6" x14ac:dyDescent="0.25">
      <c r="A14263" s="5" t="s">
        <v>389</v>
      </c>
      <c r="B14263" s="3" t="s">
        <v>236</v>
      </c>
      <c r="C14263" s="3" t="s">
        <v>36</v>
      </c>
      <c r="D14263" s="4">
        <v>2386888.851108544</v>
      </c>
      <c r="E14263" t="str">
        <f t="shared" si="446"/>
        <v>Sep</v>
      </c>
      <c r="F14263" t="str">
        <f t="shared" si="447"/>
        <v>2013</v>
      </c>
    </row>
    <row r="14264" spans="1:6" x14ac:dyDescent="0.25">
      <c r="A14264" s="5" t="s">
        <v>389</v>
      </c>
      <c r="B14264" s="3" t="s">
        <v>236</v>
      </c>
      <c r="C14264" s="3" t="s">
        <v>37</v>
      </c>
      <c r="D14264" s="4">
        <v>2259566.1739318026</v>
      </c>
      <c r="E14264" t="str">
        <f t="shared" si="446"/>
        <v>Oct</v>
      </c>
      <c r="F14264" t="str">
        <f t="shared" si="447"/>
        <v>2013</v>
      </c>
    </row>
    <row r="14265" spans="1:6" x14ac:dyDescent="0.25">
      <c r="A14265" s="5" t="s">
        <v>389</v>
      </c>
      <c r="B14265" s="3" t="s">
        <v>236</v>
      </c>
      <c r="C14265" s="3" t="s">
        <v>38</v>
      </c>
      <c r="D14265" s="4">
        <v>2146309.055035606</v>
      </c>
      <c r="E14265" t="str">
        <f t="shared" si="446"/>
        <v>Nov</v>
      </c>
      <c r="F14265" t="str">
        <f t="shared" si="447"/>
        <v>2013</v>
      </c>
    </row>
    <row r="14266" spans="1:6" x14ac:dyDescent="0.25">
      <c r="A14266" s="5" t="s">
        <v>389</v>
      </c>
      <c r="B14266" s="3" t="s">
        <v>236</v>
      </c>
      <c r="C14266" s="3" t="s">
        <v>39</v>
      </c>
      <c r="D14266" s="4">
        <v>2871805.1038062316</v>
      </c>
      <c r="E14266" t="str">
        <f t="shared" si="446"/>
        <v>Dec</v>
      </c>
      <c r="F14266" t="str">
        <f t="shared" si="447"/>
        <v>2013</v>
      </c>
    </row>
    <row r="14267" spans="1:6" x14ac:dyDescent="0.25">
      <c r="A14267" s="5" t="s">
        <v>389</v>
      </c>
      <c r="B14267" s="3" t="s">
        <v>236</v>
      </c>
      <c r="C14267" s="3" t="s">
        <v>40</v>
      </c>
      <c r="D14267" s="4">
        <v>2033533.5809080973</v>
      </c>
      <c r="E14267" t="str">
        <f t="shared" si="446"/>
        <v>Jan</v>
      </c>
      <c r="F14267" t="str">
        <f t="shared" si="447"/>
        <v>2014</v>
      </c>
    </row>
    <row r="14268" spans="1:6" x14ac:dyDescent="0.25">
      <c r="A14268" s="5" t="s">
        <v>389</v>
      </c>
      <c r="B14268" s="3" t="s">
        <v>236</v>
      </c>
      <c r="C14268" s="3" t="s">
        <v>41</v>
      </c>
      <c r="D14268" s="4">
        <v>1992454.7891624253</v>
      </c>
      <c r="E14268" t="str">
        <f t="shared" si="446"/>
        <v>Feb</v>
      </c>
      <c r="F14268" t="str">
        <f t="shared" si="447"/>
        <v>2014</v>
      </c>
    </row>
    <row r="14269" spans="1:6" x14ac:dyDescent="0.25">
      <c r="A14269" s="5" t="s">
        <v>389</v>
      </c>
      <c r="B14269" s="3" t="s">
        <v>236</v>
      </c>
      <c r="C14269" s="3" t="s">
        <v>42</v>
      </c>
      <c r="D14269" s="4">
        <v>1933454.2893348313</v>
      </c>
      <c r="E14269" t="str">
        <f t="shared" si="446"/>
        <v>Mar</v>
      </c>
      <c r="F14269" t="str">
        <f t="shared" si="447"/>
        <v>2014</v>
      </c>
    </row>
    <row r="14270" spans="1:6" x14ac:dyDescent="0.25">
      <c r="A14270" s="5" t="s">
        <v>389</v>
      </c>
      <c r="B14270" s="3" t="s">
        <v>236</v>
      </c>
      <c r="C14270" s="3" t="s">
        <v>43</v>
      </c>
      <c r="D14270" s="4">
        <v>1839390.7648061938</v>
      </c>
      <c r="E14270" t="str">
        <f t="shared" si="446"/>
        <v>Apr</v>
      </c>
      <c r="F14270" t="str">
        <f t="shared" si="447"/>
        <v>2014</v>
      </c>
    </row>
    <row r="14271" spans="1:6" x14ac:dyDescent="0.25">
      <c r="A14271" s="5" t="s">
        <v>389</v>
      </c>
      <c r="B14271" s="3" t="s">
        <v>236</v>
      </c>
      <c r="C14271" s="3" t="s">
        <v>44</v>
      </c>
      <c r="D14271" s="4">
        <v>1814242.1456752266</v>
      </c>
      <c r="E14271" t="str">
        <f t="shared" si="446"/>
        <v>May</v>
      </c>
      <c r="F14271" t="str">
        <f t="shared" si="447"/>
        <v>2014</v>
      </c>
    </row>
    <row r="14272" spans="1:6" x14ac:dyDescent="0.25">
      <c r="A14272" s="5" t="s">
        <v>389</v>
      </c>
      <c r="B14272" s="3" t="s">
        <v>236</v>
      </c>
      <c r="C14272" s="3" t="s">
        <v>45</v>
      </c>
      <c r="D14272" s="4">
        <v>1744976.034036513</v>
      </c>
      <c r="E14272" t="str">
        <f t="shared" si="446"/>
        <v>Jun</v>
      </c>
      <c r="F14272" t="str">
        <f t="shared" si="447"/>
        <v>2014</v>
      </c>
    </row>
    <row r="14273" spans="1:6" x14ac:dyDescent="0.25">
      <c r="A14273" s="5" t="s">
        <v>389</v>
      </c>
      <c r="B14273" s="3" t="s">
        <v>236</v>
      </c>
      <c r="C14273" s="3" t="s">
        <v>46</v>
      </c>
      <c r="D14273" s="4">
        <v>1690697.8651948455</v>
      </c>
      <c r="E14273" t="str">
        <f t="shared" si="446"/>
        <v>Jul</v>
      </c>
      <c r="F14273" t="str">
        <f t="shared" si="447"/>
        <v>2014</v>
      </c>
    </row>
    <row r="14274" spans="1:6" x14ac:dyDescent="0.25">
      <c r="A14274" s="5" t="s">
        <v>389</v>
      </c>
      <c r="B14274" s="3" t="s">
        <v>236</v>
      </c>
      <c r="C14274" s="3" t="s">
        <v>47</v>
      </c>
      <c r="D14274" s="4">
        <v>1646303.1505631553</v>
      </c>
      <c r="E14274" t="str">
        <f t="shared" si="446"/>
        <v>Aug</v>
      </c>
      <c r="F14274" t="str">
        <f t="shared" si="447"/>
        <v>2014</v>
      </c>
    </row>
    <row r="14275" spans="1:6" x14ac:dyDescent="0.25">
      <c r="A14275" s="5" t="s">
        <v>389</v>
      </c>
      <c r="B14275" s="3" t="s">
        <v>236</v>
      </c>
      <c r="C14275" s="3" t="s">
        <v>48</v>
      </c>
      <c r="D14275" s="4">
        <v>1597783.9142003111</v>
      </c>
      <c r="E14275" t="str">
        <f t="shared" si="446"/>
        <v>Sep</v>
      </c>
      <c r="F14275" t="str">
        <f t="shared" si="447"/>
        <v>2014</v>
      </c>
    </row>
    <row r="14276" spans="1:6" x14ac:dyDescent="0.25">
      <c r="A14276" s="5" t="s">
        <v>389</v>
      </c>
      <c r="B14276" s="3" t="s">
        <v>236</v>
      </c>
      <c r="C14276" s="3" t="s">
        <v>49</v>
      </c>
      <c r="D14276" s="4">
        <v>1563590.5151946759</v>
      </c>
      <c r="E14276" t="str">
        <f t="shared" si="446"/>
        <v>Oct</v>
      </c>
      <c r="F14276" t="str">
        <f t="shared" si="447"/>
        <v>2014</v>
      </c>
    </row>
    <row r="14277" spans="1:6" x14ac:dyDescent="0.25">
      <c r="A14277" s="5" t="s">
        <v>389</v>
      </c>
      <c r="B14277" s="3" t="s">
        <v>236</v>
      </c>
      <c r="C14277" s="3" t="s">
        <v>50</v>
      </c>
      <c r="D14277" s="4">
        <v>1520358.8477640413</v>
      </c>
      <c r="E14277" t="str">
        <f t="shared" si="446"/>
        <v>Nov</v>
      </c>
      <c r="F14277" t="str">
        <f t="shared" si="447"/>
        <v>2014</v>
      </c>
    </row>
    <row r="14278" spans="1:6" x14ac:dyDescent="0.25">
      <c r="A14278" s="5" t="s">
        <v>389</v>
      </c>
      <c r="B14278" s="3" t="s">
        <v>236</v>
      </c>
      <c r="C14278" s="3" t="s">
        <v>51</v>
      </c>
      <c r="D14278" s="4">
        <v>2152520.8884806088</v>
      </c>
      <c r="E14278" t="str">
        <f t="shared" si="446"/>
        <v>Dec</v>
      </c>
      <c r="F14278" t="str">
        <f t="shared" si="447"/>
        <v>2014</v>
      </c>
    </row>
    <row r="14279" spans="1:6" x14ac:dyDescent="0.25">
      <c r="A14279" s="5" t="s">
        <v>389</v>
      </c>
      <c r="B14279" s="3" t="s">
        <v>236</v>
      </c>
      <c r="C14279" s="3" t="s">
        <v>52</v>
      </c>
      <c r="D14279" s="4">
        <v>1499293.318150986</v>
      </c>
      <c r="E14279" t="str">
        <f t="shared" si="446"/>
        <v>Jan</v>
      </c>
      <c r="F14279" t="str">
        <f t="shared" si="447"/>
        <v>2015</v>
      </c>
    </row>
    <row r="14280" spans="1:6" x14ac:dyDescent="0.25">
      <c r="A14280" s="5" t="s">
        <v>389</v>
      </c>
      <c r="B14280" s="3" t="s">
        <v>236</v>
      </c>
      <c r="C14280" s="3" t="s">
        <v>53</v>
      </c>
      <c r="D14280" s="4">
        <v>1462113.7632306796</v>
      </c>
      <c r="E14280" t="str">
        <f t="shared" si="446"/>
        <v>Feb</v>
      </c>
      <c r="F14280" t="str">
        <f t="shared" si="447"/>
        <v>2015</v>
      </c>
    </row>
    <row r="14281" spans="1:6" x14ac:dyDescent="0.25">
      <c r="A14281" s="5" t="s">
        <v>389</v>
      </c>
      <c r="B14281" s="3" t="s">
        <v>236</v>
      </c>
      <c r="C14281" s="3" t="s">
        <v>54</v>
      </c>
      <c r="D14281" s="4">
        <v>1430686.010572498</v>
      </c>
      <c r="E14281" t="str">
        <f t="shared" si="446"/>
        <v>Mar</v>
      </c>
      <c r="F14281" t="str">
        <f t="shared" si="447"/>
        <v>2015</v>
      </c>
    </row>
    <row r="14282" spans="1:6" x14ac:dyDescent="0.25">
      <c r="A14282" s="5" t="s">
        <v>389</v>
      </c>
      <c r="B14282" s="3" t="s">
        <v>236</v>
      </c>
      <c r="C14282" s="3" t="s">
        <v>55</v>
      </c>
      <c r="D14282" s="4">
        <v>1404379.1794424602</v>
      </c>
      <c r="E14282" t="str">
        <f t="shared" si="446"/>
        <v>Apr</v>
      </c>
      <c r="F14282" t="str">
        <f t="shared" si="447"/>
        <v>2015</v>
      </c>
    </row>
    <row r="14283" spans="1:6" x14ac:dyDescent="0.25">
      <c r="A14283" s="5" t="s">
        <v>389</v>
      </c>
      <c r="B14283" s="3" t="s">
        <v>236</v>
      </c>
      <c r="C14283" s="3" t="s">
        <v>56</v>
      </c>
      <c r="D14283" s="4">
        <v>1365024.5840024767</v>
      </c>
      <c r="E14283" t="str">
        <f t="shared" ref="E14283:E14346" si="448">MID(C14283,1,3)</f>
        <v>May</v>
      </c>
      <c r="F14283" t="str">
        <f t="shared" ref="F14283:F14346" si="449">MID(C14283,5,4)</f>
        <v>2015</v>
      </c>
    </row>
    <row r="14284" spans="1:6" x14ac:dyDescent="0.25">
      <c r="A14284" s="5" t="s">
        <v>389</v>
      </c>
      <c r="B14284" s="3" t="s">
        <v>236</v>
      </c>
      <c r="C14284" s="3" t="s">
        <v>57</v>
      </c>
      <c r="D14284" s="4">
        <v>1340166.7648113323</v>
      </c>
      <c r="E14284" t="str">
        <f t="shared" si="448"/>
        <v>Jun</v>
      </c>
      <c r="F14284" t="str">
        <f t="shared" si="449"/>
        <v>2015</v>
      </c>
    </row>
    <row r="14285" spans="1:6" x14ac:dyDescent="0.25">
      <c r="A14285" s="5" t="s">
        <v>389</v>
      </c>
      <c r="B14285" s="3" t="s">
        <v>236</v>
      </c>
      <c r="C14285" s="3" t="s">
        <v>58</v>
      </c>
      <c r="D14285" s="4">
        <v>1315624.5589247351</v>
      </c>
      <c r="E14285" t="str">
        <f t="shared" si="448"/>
        <v>Jul</v>
      </c>
      <c r="F14285" t="str">
        <f t="shared" si="449"/>
        <v>2015</v>
      </c>
    </row>
    <row r="14286" spans="1:6" x14ac:dyDescent="0.25">
      <c r="A14286" s="5" t="s">
        <v>389</v>
      </c>
      <c r="B14286" s="3" t="s">
        <v>236</v>
      </c>
      <c r="C14286" s="3" t="s">
        <v>59</v>
      </c>
      <c r="D14286" s="4">
        <v>1285214.7295143697</v>
      </c>
      <c r="E14286" t="str">
        <f t="shared" si="448"/>
        <v>Aug</v>
      </c>
      <c r="F14286" t="str">
        <f t="shared" si="449"/>
        <v>2015</v>
      </c>
    </row>
    <row r="14287" spans="1:6" x14ac:dyDescent="0.25">
      <c r="A14287" s="5" t="s">
        <v>389</v>
      </c>
      <c r="B14287" s="3" t="s">
        <v>236</v>
      </c>
      <c r="C14287" s="3" t="s">
        <v>60</v>
      </c>
      <c r="D14287" s="4">
        <v>1249886.2895861745</v>
      </c>
      <c r="E14287" t="str">
        <f t="shared" si="448"/>
        <v>Sep</v>
      </c>
      <c r="F14287" t="str">
        <f t="shared" si="449"/>
        <v>2015</v>
      </c>
    </row>
    <row r="14288" spans="1:6" x14ac:dyDescent="0.25">
      <c r="A14288" s="5" t="s">
        <v>389</v>
      </c>
      <c r="B14288" s="3" t="s">
        <v>236</v>
      </c>
      <c r="C14288" s="3" t="s">
        <v>61</v>
      </c>
      <c r="D14288" s="4">
        <v>1232086.5168560366</v>
      </c>
      <c r="E14288" t="str">
        <f t="shared" si="448"/>
        <v>Oct</v>
      </c>
      <c r="F14288" t="str">
        <f t="shared" si="449"/>
        <v>2015</v>
      </c>
    </row>
    <row r="14289" spans="1:6" x14ac:dyDescent="0.25">
      <c r="A14289" s="5" t="s">
        <v>389</v>
      </c>
      <c r="B14289" s="3" t="s">
        <v>236</v>
      </c>
      <c r="C14289" s="3" t="s">
        <v>62</v>
      </c>
      <c r="D14289" s="4">
        <v>1201403.4582508455</v>
      </c>
      <c r="E14289" t="str">
        <f t="shared" si="448"/>
        <v>Nov</v>
      </c>
      <c r="F14289" t="str">
        <f t="shared" si="449"/>
        <v>2015</v>
      </c>
    </row>
    <row r="14290" spans="1:6" x14ac:dyDescent="0.25">
      <c r="A14290" s="5" t="s">
        <v>389</v>
      </c>
      <c r="B14290" s="3" t="s">
        <v>236</v>
      </c>
      <c r="C14290" s="3" t="s">
        <v>63</v>
      </c>
      <c r="D14290" s="4">
        <v>1746076.8817545644</v>
      </c>
      <c r="E14290" t="str">
        <f t="shared" si="448"/>
        <v>Dec</v>
      </c>
      <c r="F14290" t="str">
        <f t="shared" si="449"/>
        <v>2015</v>
      </c>
    </row>
    <row r="14291" spans="1:6" x14ac:dyDescent="0.25">
      <c r="A14291" s="5" t="s">
        <v>389</v>
      </c>
      <c r="B14291" s="3" t="s">
        <v>236</v>
      </c>
      <c r="C14291" s="3" t="s">
        <v>64</v>
      </c>
      <c r="D14291" s="4">
        <v>1184514.3058887029</v>
      </c>
      <c r="E14291" t="str">
        <f t="shared" si="448"/>
        <v>Jan</v>
      </c>
      <c r="F14291" t="str">
        <f t="shared" si="449"/>
        <v>2016</v>
      </c>
    </row>
    <row r="14292" spans="1:6" x14ac:dyDescent="0.25">
      <c r="A14292" s="5" t="s">
        <v>389</v>
      </c>
      <c r="B14292" s="3" t="s">
        <v>236</v>
      </c>
      <c r="C14292" s="3" t="s">
        <v>65</v>
      </c>
      <c r="D14292" s="4">
        <v>1147942.8199395398</v>
      </c>
      <c r="E14292" t="str">
        <f t="shared" si="448"/>
        <v>Feb</v>
      </c>
      <c r="F14292" t="str">
        <f t="shared" si="449"/>
        <v>2016</v>
      </c>
    </row>
    <row r="14293" spans="1:6" x14ac:dyDescent="0.25">
      <c r="A14293" s="5" t="s">
        <v>389</v>
      </c>
      <c r="B14293" s="3" t="s">
        <v>236</v>
      </c>
      <c r="C14293" s="3" t="s">
        <v>66</v>
      </c>
      <c r="D14293" s="4">
        <v>1123191.7237576724</v>
      </c>
      <c r="E14293" t="str">
        <f t="shared" si="448"/>
        <v>Mar</v>
      </c>
      <c r="F14293" t="str">
        <f t="shared" si="449"/>
        <v>2016</v>
      </c>
    </row>
    <row r="14294" spans="1:6" x14ac:dyDescent="0.25">
      <c r="A14294" s="5" t="s">
        <v>389</v>
      </c>
      <c r="B14294" s="3" t="s">
        <v>236</v>
      </c>
      <c r="C14294" s="3" t="s">
        <v>67</v>
      </c>
      <c r="D14294" s="4">
        <v>1094870.1184143079</v>
      </c>
      <c r="E14294" t="str">
        <f t="shared" si="448"/>
        <v>Apr</v>
      </c>
      <c r="F14294" t="str">
        <f t="shared" si="449"/>
        <v>2016</v>
      </c>
    </row>
    <row r="14295" spans="1:6" x14ac:dyDescent="0.25">
      <c r="A14295" s="5" t="s">
        <v>389</v>
      </c>
      <c r="B14295" s="3" t="s">
        <v>236</v>
      </c>
      <c r="C14295" s="3" t="s">
        <v>68</v>
      </c>
      <c r="D14295" s="4">
        <v>1074020.7310882118</v>
      </c>
      <c r="E14295" t="str">
        <f t="shared" si="448"/>
        <v>May</v>
      </c>
      <c r="F14295" t="str">
        <f t="shared" si="449"/>
        <v>2016</v>
      </c>
    </row>
    <row r="14296" spans="1:6" x14ac:dyDescent="0.25">
      <c r="A14296" s="5" t="s">
        <v>389</v>
      </c>
      <c r="B14296" s="3" t="s">
        <v>236</v>
      </c>
      <c r="C14296" s="3" t="s">
        <v>69</v>
      </c>
      <c r="D14296" s="4">
        <v>1052943.0639476632</v>
      </c>
      <c r="E14296" t="str">
        <f t="shared" si="448"/>
        <v>Jun</v>
      </c>
      <c r="F14296" t="str">
        <f t="shared" si="449"/>
        <v>2016</v>
      </c>
    </row>
    <row r="14297" spans="1:6" x14ac:dyDescent="0.25">
      <c r="A14297" s="5" t="s">
        <v>389</v>
      </c>
      <c r="B14297" s="3" t="s">
        <v>236</v>
      </c>
      <c r="C14297" s="3" t="s">
        <v>70</v>
      </c>
      <c r="D14297" s="4">
        <v>1029534.0454227051</v>
      </c>
      <c r="E14297" t="str">
        <f t="shared" si="448"/>
        <v>Jul</v>
      </c>
      <c r="F14297" t="str">
        <f t="shared" si="449"/>
        <v>2016</v>
      </c>
    </row>
    <row r="14298" spans="1:6" x14ac:dyDescent="0.25">
      <c r="A14298" s="5" t="s">
        <v>389</v>
      </c>
      <c r="B14298" s="3" t="s">
        <v>236</v>
      </c>
      <c r="C14298" s="3" t="s">
        <v>71</v>
      </c>
      <c r="D14298" s="4">
        <v>1013669.3029376988</v>
      </c>
      <c r="E14298" t="str">
        <f t="shared" si="448"/>
        <v>Aug</v>
      </c>
      <c r="F14298" t="str">
        <f t="shared" si="449"/>
        <v>2016</v>
      </c>
    </row>
    <row r="14299" spans="1:6" x14ac:dyDescent="0.25">
      <c r="A14299" s="5" t="s">
        <v>389</v>
      </c>
      <c r="B14299" s="3" t="s">
        <v>236</v>
      </c>
      <c r="C14299" s="3" t="s">
        <v>72</v>
      </c>
      <c r="D14299" s="4">
        <v>996285.65893657564</v>
      </c>
      <c r="E14299" t="str">
        <f t="shared" si="448"/>
        <v>Sep</v>
      </c>
      <c r="F14299" t="str">
        <f t="shared" si="449"/>
        <v>2016</v>
      </c>
    </row>
    <row r="14300" spans="1:6" x14ac:dyDescent="0.25">
      <c r="A14300" s="5" t="s">
        <v>389</v>
      </c>
      <c r="B14300" s="3" t="s">
        <v>236</v>
      </c>
      <c r="C14300" s="3" t="s">
        <v>73</v>
      </c>
      <c r="D14300" s="4">
        <v>968888.87331630616</v>
      </c>
      <c r="E14300" t="str">
        <f t="shared" si="448"/>
        <v>Oct</v>
      </c>
      <c r="F14300" t="str">
        <f t="shared" si="449"/>
        <v>2016</v>
      </c>
    </row>
    <row r="14301" spans="1:6" x14ac:dyDescent="0.25">
      <c r="A14301" s="5" t="s">
        <v>389</v>
      </c>
      <c r="B14301" s="3" t="s">
        <v>236</v>
      </c>
      <c r="C14301" s="3" t="s">
        <v>74</v>
      </c>
      <c r="D14301" s="4">
        <v>948199.35154953902</v>
      </c>
      <c r="E14301" t="str">
        <f t="shared" si="448"/>
        <v>Nov</v>
      </c>
      <c r="F14301" t="str">
        <f t="shared" si="449"/>
        <v>2016</v>
      </c>
    </row>
    <row r="14302" spans="1:6" x14ac:dyDescent="0.25">
      <c r="A14302" s="5" t="s">
        <v>389</v>
      </c>
      <c r="B14302" s="3" t="s">
        <v>236</v>
      </c>
      <c r="C14302" s="3" t="s">
        <v>75</v>
      </c>
      <c r="D14302" s="4">
        <v>1354546.4763913753</v>
      </c>
      <c r="E14302" t="str">
        <f t="shared" si="448"/>
        <v>Dec</v>
      </c>
      <c r="F14302" t="str">
        <f t="shared" si="449"/>
        <v>2016</v>
      </c>
    </row>
    <row r="14303" spans="1:6" x14ac:dyDescent="0.25">
      <c r="A14303" s="5" t="s">
        <v>389</v>
      </c>
      <c r="B14303" s="3" t="s">
        <v>236</v>
      </c>
      <c r="C14303" s="3" t="s">
        <v>76</v>
      </c>
      <c r="D14303" s="4">
        <v>907759.77853036008</v>
      </c>
      <c r="E14303" t="str">
        <f t="shared" si="448"/>
        <v>Jan</v>
      </c>
      <c r="F14303" t="str">
        <f t="shared" si="449"/>
        <v>2017</v>
      </c>
    </row>
    <row r="14304" spans="1:6" x14ac:dyDescent="0.25">
      <c r="A14304" s="5" t="s">
        <v>389</v>
      </c>
      <c r="B14304" s="3" t="s">
        <v>236</v>
      </c>
      <c r="C14304" s="3" t="s">
        <v>77</v>
      </c>
      <c r="D14304" s="4">
        <v>895386.36021426297</v>
      </c>
      <c r="E14304" t="str">
        <f t="shared" si="448"/>
        <v>Feb</v>
      </c>
      <c r="F14304" t="str">
        <f t="shared" si="449"/>
        <v>2017</v>
      </c>
    </row>
    <row r="14305" spans="1:6" x14ac:dyDescent="0.25">
      <c r="A14305" s="5" t="s">
        <v>389</v>
      </c>
      <c r="B14305" s="3" t="s">
        <v>236</v>
      </c>
      <c r="C14305" s="3" t="s">
        <v>78</v>
      </c>
      <c r="D14305" s="4">
        <v>869009.84197406867</v>
      </c>
      <c r="E14305" t="str">
        <f t="shared" si="448"/>
        <v>Mar</v>
      </c>
      <c r="F14305" t="str">
        <f t="shared" si="449"/>
        <v>2017</v>
      </c>
    </row>
    <row r="14306" spans="1:6" x14ac:dyDescent="0.25">
      <c r="A14306" s="5" t="s">
        <v>389</v>
      </c>
      <c r="B14306" s="3" t="s">
        <v>236</v>
      </c>
      <c r="C14306" s="3" t="s">
        <v>79</v>
      </c>
      <c r="D14306" s="4">
        <v>854612.59379212023</v>
      </c>
      <c r="E14306" t="str">
        <f t="shared" si="448"/>
        <v>Apr</v>
      </c>
      <c r="F14306" t="str">
        <f t="shared" si="449"/>
        <v>2017</v>
      </c>
    </row>
    <row r="14307" spans="1:6" x14ac:dyDescent="0.25">
      <c r="A14307" s="5" t="s">
        <v>389</v>
      </c>
      <c r="B14307" s="3" t="s">
        <v>236</v>
      </c>
      <c r="C14307" s="3" t="s">
        <v>80</v>
      </c>
      <c r="D14307" s="4">
        <v>850894.93793154694</v>
      </c>
      <c r="E14307" t="str">
        <f t="shared" si="448"/>
        <v>May</v>
      </c>
      <c r="F14307" t="str">
        <f t="shared" si="449"/>
        <v>2017</v>
      </c>
    </row>
    <row r="14308" spans="1:6" x14ac:dyDescent="0.25">
      <c r="A14308" s="5" t="s">
        <v>389</v>
      </c>
      <c r="B14308" s="3" t="s">
        <v>236</v>
      </c>
      <c r="C14308" s="3" t="s">
        <v>81</v>
      </c>
      <c r="D14308" s="4">
        <v>828730.61487933714</v>
      </c>
      <c r="E14308" t="str">
        <f t="shared" si="448"/>
        <v>Jun</v>
      </c>
      <c r="F14308" t="str">
        <f t="shared" si="449"/>
        <v>2017</v>
      </c>
    </row>
    <row r="14309" spans="1:6" x14ac:dyDescent="0.25">
      <c r="A14309" s="5" t="s">
        <v>389</v>
      </c>
      <c r="B14309" s="3" t="s">
        <v>236</v>
      </c>
      <c r="C14309" s="3" t="s">
        <v>82</v>
      </c>
      <c r="D14309" s="4">
        <v>808162.76523777726</v>
      </c>
      <c r="E14309" t="str">
        <f t="shared" si="448"/>
        <v>Jul</v>
      </c>
      <c r="F14309" t="str">
        <f t="shared" si="449"/>
        <v>2017</v>
      </c>
    </row>
    <row r="14310" spans="1:6" x14ac:dyDescent="0.25">
      <c r="A14310" s="5" t="s">
        <v>389</v>
      </c>
      <c r="B14310" s="3" t="s">
        <v>236</v>
      </c>
      <c r="C14310" s="3" t="s">
        <v>83</v>
      </c>
      <c r="D14310" s="4">
        <v>795259.85202979075</v>
      </c>
      <c r="E14310" t="str">
        <f t="shared" si="448"/>
        <v>Aug</v>
      </c>
      <c r="F14310" t="str">
        <f t="shared" si="449"/>
        <v>2017</v>
      </c>
    </row>
    <row r="14311" spans="1:6" x14ac:dyDescent="0.25">
      <c r="A14311" s="5" t="s">
        <v>389</v>
      </c>
      <c r="B14311" s="3" t="s">
        <v>236</v>
      </c>
      <c r="C14311" s="3" t="s">
        <v>84</v>
      </c>
      <c r="D14311" s="4">
        <v>769478.41308561526</v>
      </c>
      <c r="E14311" t="str">
        <f t="shared" si="448"/>
        <v>Sep</v>
      </c>
      <c r="F14311" t="str">
        <f t="shared" si="449"/>
        <v>2017</v>
      </c>
    </row>
    <row r="14312" spans="1:6" x14ac:dyDescent="0.25">
      <c r="A14312" s="5" t="s">
        <v>389</v>
      </c>
      <c r="B14312" s="3" t="s">
        <v>236</v>
      </c>
      <c r="C14312" s="3" t="s">
        <v>85</v>
      </c>
      <c r="D14312" s="4">
        <v>754196.36499779485</v>
      </c>
      <c r="E14312" t="str">
        <f t="shared" si="448"/>
        <v>Oct</v>
      </c>
      <c r="F14312" t="str">
        <f t="shared" si="449"/>
        <v>2017</v>
      </c>
    </row>
    <row r="14313" spans="1:6" x14ac:dyDescent="0.25">
      <c r="A14313" s="5" t="s">
        <v>389</v>
      </c>
      <c r="B14313" s="3" t="s">
        <v>236</v>
      </c>
      <c r="C14313" s="3" t="s">
        <v>86</v>
      </c>
      <c r="D14313" s="4">
        <v>739831.57004532008</v>
      </c>
      <c r="E14313" t="str">
        <f t="shared" si="448"/>
        <v>Nov</v>
      </c>
      <c r="F14313" t="str">
        <f t="shared" si="449"/>
        <v>2017</v>
      </c>
    </row>
    <row r="14314" spans="1:6" x14ac:dyDescent="0.25">
      <c r="A14314" s="5" t="s">
        <v>389</v>
      </c>
      <c r="B14314" s="3" t="s">
        <v>236</v>
      </c>
      <c r="C14314" s="3" t="s">
        <v>87</v>
      </c>
      <c r="D14314" s="4">
        <v>1059901.6102350811</v>
      </c>
      <c r="E14314" t="str">
        <f t="shared" si="448"/>
        <v>Dec</v>
      </c>
      <c r="F14314" t="str">
        <f t="shared" si="449"/>
        <v>2017</v>
      </c>
    </row>
    <row r="14315" spans="1:6" x14ac:dyDescent="0.25">
      <c r="A14315" s="5" t="s">
        <v>389</v>
      </c>
      <c r="B14315" s="3" t="s">
        <v>236</v>
      </c>
      <c r="C14315" s="3" t="s">
        <v>88</v>
      </c>
      <c r="D14315" s="4">
        <v>709613.4274532093</v>
      </c>
      <c r="E14315" t="str">
        <f t="shared" si="448"/>
        <v>Jan</v>
      </c>
      <c r="F14315" t="str">
        <f t="shared" si="449"/>
        <v>2018</v>
      </c>
    </row>
    <row r="14316" spans="1:6" x14ac:dyDescent="0.25">
      <c r="A14316" s="5" t="s">
        <v>389</v>
      </c>
      <c r="B14316" s="3" t="s">
        <v>236</v>
      </c>
      <c r="C14316" s="3" t="s">
        <v>89</v>
      </c>
      <c r="D14316" s="4">
        <v>698401.81740548031</v>
      </c>
      <c r="E14316" t="str">
        <f t="shared" si="448"/>
        <v>Feb</v>
      </c>
      <c r="F14316" t="str">
        <f t="shared" si="449"/>
        <v>2018</v>
      </c>
    </row>
    <row r="14317" spans="1:6" x14ac:dyDescent="0.25">
      <c r="A14317" s="5" t="s">
        <v>389</v>
      </c>
      <c r="B14317" s="3" t="s">
        <v>236</v>
      </c>
      <c r="C14317" s="3" t="s">
        <v>90</v>
      </c>
      <c r="D14317" s="4">
        <v>684441.30580715614</v>
      </c>
      <c r="E14317" t="str">
        <f t="shared" si="448"/>
        <v>Mar</v>
      </c>
      <c r="F14317" t="str">
        <f t="shared" si="449"/>
        <v>2018</v>
      </c>
    </row>
    <row r="14318" spans="1:6" x14ac:dyDescent="0.25">
      <c r="A14318" s="5" t="s">
        <v>389</v>
      </c>
      <c r="B14318" s="3" t="s">
        <v>236</v>
      </c>
      <c r="C14318" s="3" t="s">
        <v>91</v>
      </c>
      <c r="D14318" s="4">
        <v>665975.52597267379</v>
      </c>
      <c r="E14318" t="str">
        <f t="shared" si="448"/>
        <v>Apr</v>
      </c>
      <c r="F14318" t="str">
        <f t="shared" si="449"/>
        <v>2018</v>
      </c>
    </row>
    <row r="14319" spans="1:6" x14ac:dyDescent="0.25">
      <c r="A14319" s="5" t="s">
        <v>389</v>
      </c>
      <c r="B14319" s="3" t="s">
        <v>236</v>
      </c>
      <c r="C14319" s="3" t="s">
        <v>92</v>
      </c>
      <c r="D14319" s="4">
        <v>652410.84196505183</v>
      </c>
      <c r="E14319" t="str">
        <f t="shared" si="448"/>
        <v>May</v>
      </c>
      <c r="F14319" t="str">
        <f t="shared" si="449"/>
        <v>2018</v>
      </c>
    </row>
    <row r="14320" spans="1:6" x14ac:dyDescent="0.25">
      <c r="A14320" s="5" t="s">
        <v>389</v>
      </c>
      <c r="B14320" s="3" t="s">
        <v>236</v>
      </c>
      <c r="C14320" s="3" t="s">
        <v>93</v>
      </c>
      <c r="D14320" s="4">
        <v>636700.57482460234</v>
      </c>
      <c r="E14320" t="str">
        <f t="shared" si="448"/>
        <v>Jun</v>
      </c>
      <c r="F14320" t="str">
        <f t="shared" si="449"/>
        <v>2018</v>
      </c>
    </row>
    <row r="14321" spans="1:6" x14ac:dyDescent="0.25">
      <c r="A14321" s="5" t="s">
        <v>389</v>
      </c>
      <c r="B14321" s="3" t="s">
        <v>236</v>
      </c>
      <c r="C14321" s="3" t="s">
        <v>94</v>
      </c>
      <c r="D14321" s="4">
        <v>620146.13016023114</v>
      </c>
      <c r="E14321" t="str">
        <f t="shared" si="448"/>
        <v>Jul</v>
      </c>
      <c r="F14321" t="str">
        <f t="shared" si="449"/>
        <v>2018</v>
      </c>
    </row>
    <row r="14322" spans="1:6" x14ac:dyDescent="0.25">
      <c r="A14322" s="5" t="s">
        <v>389</v>
      </c>
      <c r="B14322" s="3" t="s">
        <v>236</v>
      </c>
      <c r="C14322" s="3" t="s">
        <v>95</v>
      </c>
      <c r="D14322" s="4">
        <v>605700.40422092821</v>
      </c>
      <c r="E14322" t="str">
        <f t="shared" si="448"/>
        <v>Aug</v>
      </c>
      <c r="F14322" t="str">
        <f t="shared" si="449"/>
        <v>2018</v>
      </c>
    </row>
    <row r="14323" spans="1:6" x14ac:dyDescent="0.25">
      <c r="A14323" s="5" t="s">
        <v>389</v>
      </c>
      <c r="B14323" s="3" t="s">
        <v>236</v>
      </c>
      <c r="C14323" s="3" t="s">
        <v>96</v>
      </c>
      <c r="D14323" s="4">
        <v>591386.32563394902</v>
      </c>
      <c r="E14323" t="str">
        <f t="shared" si="448"/>
        <v>Sep</v>
      </c>
      <c r="F14323" t="str">
        <f t="shared" si="449"/>
        <v>2018</v>
      </c>
    </row>
    <row r="14324" spans="1:6" x14ac:dyDescent="0.25">
      <c r="A14324" s="5" t="s">
        <v>389</v>
      </c>
      <c r="B14324" s="3" t="s">
        <v>236</v>
      </c>
      <c r="C14324" s="3" t="s">
        <v>97</v>
      </c>
      <c r="D14324" s="4">
        <v>577317.64324337756</v>
      </c>
      <c r="E14324" t="str">
        <f t="shared" si="448"/>
        <v>Oct</v>
      </c>
      <c r="F14324" t="str">
        <f t="shared" si="449"/>
        <v>2018</v>
      </c>
    </row>
    <row r="14325" spans="1:6" x14ac:dyDescent="0.25">
      <c r="A14325" s="5" t="s">
        <v>389</v>
      </c>
      <c r="B14325" s="3" t="s">
        <v>236</v>
      </c>
      <c r="C14325" s="3" t="s">
        <v>98</v>
      </c>
      <c r="D14325" s="4">
        <v>565189.60693707259</v>
      </c>
      <c r="E14325" t="str">
        <f t="shared" si="448"/>
        <v>Nov</v>
      </c>
      <c r="F14325" t="str">
        <f t="shared" si="449"/>
        <v>2018</v>
      </c>
    </row>
    <row r="14326" spans="1:6" x14ac:dyDescent="0.25">
      <c r="A14326" s="5" t="s">
        <v>389</v>
      </c>
      <c r="B14326" s="3" t="s">
        <v>236</v>
      </c>
      <c r="C14326" s="3" t="s">
        <v>99</v>
      </c>
      <c r="D14326" s="4">
        <v>812990.5883675603</v>
      </c>
      <c r="E14326" t="str">
        <f t="shared" si="448"/>
        <v>Dec</v>
      </c>
      <c r="F14326" t="str">
        <f t="shared" si="449"/>
        <v>2018</v>
      </c>
    </row>
    <row r="14327" spans="1:6" x14ac:dyDescent="0.25">
      <c r="A14327" s="5" t="s">
        <v>389</v>
      </c>
      <c r="B14327" s="3" t="s">
        <v>236</v>
      </c>
      <c r="C14327" s="3" t="s">
        <v>100</v>
      </c>
      <c r="D14327" s="4">
        <v>541255.4261259184</v>
      </c>
      <c r="E14327" t="str">
        <f t="shared" si="448"/>
        <v>Jan</v>
      </c>
      <c r="F14327" t="str">
        <f t="shared" si="449"/>
        <v>2019</v>
      </c>
    </row>
    <row r="14328" spans="1:6" x14ac:dyDescent="0.25">
      <c r="A14328" s="5" t="s">
        <v>389</v>
      </c>
      <c r="B14328" s="3" t="s">
        <v>236</v>
      </c>
      <c r="C14328" s="3" t="s">
        <v>101</v>
      </c>
      <c r="D14328" s="4">
        <v>528943.14732165344</v>
      </c>
      <c r="E14328" t="str">
        <f t="shared" si="448"/>
        <v>Feb</v>
      </c>
      <c r="F14328" t="str">
        <f t="shared" si="449"/>
        <v>2019</v>
      </c>
    </row>
    <row r="14329" spans="1:6" x14ac:dyDescent="0.25">
      <c r="A14329" s="5" t="s">
        <v>389</v>
      </c>
      <c r="B14329" s="3" t="s">
        <v>236</v>
      </c>
      <c r="C14329" s="3" t="s">
        <v>102</v>
      </c>
      <c r="D14329" s="4">
        <v>514290.79481041071</v>
      </c>
      <c r="E14329" t="str">
        <f t="shared" si="448"/>
        <v>Mar</v>
      </c>
      <c r="F14329" t="str">
        <f t="shared" si="449"/>
        <v>2019</v>
      </c>
    </row>
    <row r="14330" spans="1:6" x14ac:dyDescent="0.25">
      <c r="A14330" s="5" t="s">
        <v>389</v>
      </c>
      <c r="B14330" s="3" t="s">
        <v>236</v>
      </c>
      <c r="C14330" s="3" t="s">
        <v>103</v>
      </c>
      <c r="D14330" s="4">
        <v>505295.6812712223</v>
      </c>
      <c r="E14330" t="str">
        <f t="shared" si="448"/>
        <v>Apr</v>
      </c>
      <c r="F14330" t="str">
        <f t="shared" si="449"/>
        <v>2019</v>
      </c>
    </row>
    <row r="14331" spans="1:6" x14ac:dyDescent="0.25">
      <c r="A14331" s="5" t="s">
        <v>389</v>
      </c>
      <c r="B14331" s="3" t="s">
        <v>236</v>
      </c>
      <c r="C14331" s="3" t="s">
        <v>104</v>
      </c>
      <c r="D14331" s="4">
        <v>494862.47315193189</v>
      </c>
      <c r="E14331" t="str">
        <f t="shared" si="448"/>
        <v>May</v>
      </c>
      <c r="F14331" t="str">
        <f t="shared" si="449"/>
        <v>2019</v>
      </c>
    </row>
    <row r="14332" spans="1:6" x14ac:dyDescent="0.25">
      <c r="A14332" s="5" t="s">
        <v>389</v>
      </c>
      <c r="B14332" s="3" t="s">
        <v>236</v>
      </c>
      <c r="C14332" s="3" t="s">
        <v>105</v>
      </c>
      <c r="D14332" s="4">
        <v>479733.26324595849</v>
      </c>
      <c r="E14332" t="str">
        <f t="shared" si="448"/>
        <v>Jun</v>
      </c>
      <c r="F14332" t="str">
        <f t="shared" si="449"/>
        <v>2019</v>
      </c>
    </row>
    <row r="14333" spans="1:6" x14ac:dyDescent="0.25">
      <c r="A14333" s="5" t="s">
        <v>389</v>
      </c>
      <c r="B14333" s="3" t="s">
        <v>236</v>
      </c>
      <c r="C14333" s="3" t="s">
        <v>106</v>
      </c>
      <c r="D14333" s="4">
        <v>468860.14678253827</v>
      </c>
      <c r="E14333" t="str">
        <f t="shared" si="448"/>
        <v>Jul</v>
      </c>
      <c r="F14333" t="str">
        <f t="shared" si="449"/>
        <v>2019</v>
      </c>
    </row>
    <row r="14334" spans="1:6" x14ac:dyDescent="0.25">
      <c r="A14334" s="5" t="s">
        <v>389</v>
      </c>
      <c r="B14334" s="3" t="s">
        <v>236</v>
      </c>
      <c r="C14334" s="3" t="s">
        <v>107</v>
      </c>
      <c r="D14334" s="4">
        <v>460281.02845134947</v>
      </c>
      <c r="E14334" t="str">
        <f t="shared" si="448"/>
        <v>Aug</v>
      </c>
      <c r="F14334" t="str">
        <f t="shared" si="449"/>
        <v>2019</v>
      </c>
    </row>
    <row r="14335" spans="1:6" x14ac:dyDescent="0.25">
      <c r="A14335" s="5" t="s">
        <v>389</v>
      </c>
      <c r="B14335" s="3" t="s">
        <v>236</v>
      </c>
      <c r="C14335" s="3" t="s">
        <v>108</v>
      </c>
      <c r="D14335" s="4">
        <v>450923.45990413846</v>
      </c>
      <c r="E14335" t="str">
        <f t="shared" si="448"/>
        <v>Sep</v>
      </c>
      <c r="F14335" t="str">
        <f t="shared" si="449"/>
        <v>2019</v>
      </c>
    </row>
    <row r="14336" spans="1:6" x14ac:dyDescent="0.25">
      <c r="A14336" s="5" t="s">
        <v>389</v>
      </c>
      <c r="B14336" s="3" t="s">
        <v>236</v>
      </c>
      <c r="C14336" s="3" t="s">
        <v>109</v>
      </c>
      <c r="D14336" s="4">
        <v>445169.96582608041</v>
      </c>
      <c r="E14336" t="str">
        <f t="shared" si="448"/>
        <v>Oct</v>
      </c>
      <c r="F14336" t="str">
        <f t="shared" si="449"/>
        <v>2019</v>
      </c>
    </row>
    <row r="14337" spans="1:6" x14ac:dyDescent="0.25">
      <c r="A14337" s="5" t="s">
        <v>389</v>
      </c>
      <c r="B14337" s="3" t="s">
        <v>236</v>
      </c>
      <c r="C14337" s="3" t="s">
        <v>110</v>
      </c>
      <c r="D14337" s="4">
        <v>440312.93724350847</v>
      </c>
      <c r="E14337" t="str">
        <f t="shared" si="448"/>
        <v>Nov</v>
      </c>
      <c r="F14337" t="str">
        <f t="shared" si="449"/>
        <v>2019</v>
      </c>
    </row>
    <row r="14338" spans="1:6" x14ac:dyDescent="0.25">
      <c r="A14338" s="5" t="s">
        <v>389</v>
      </c>
      <c r="B14338" s="3" t="s">
        <v>236</v>
      </c>
      <c r="C14338" s="3" t="s">
        <v>111</v>
      </c>
      <c r="D14338" s="4">
        <v>628583.40668971429</v>
      </c>
      <c r="E14338" t="str">
        <f t="shared" si="448"/>
        <v>Dec</v>
      </c>
      <c r="F14338" t="str">
        <f t="shared" si="449"/>
        <v>2019</v>
      </c>
    </row>
    <row r="14339" spans="1:6" x14ac:dyDescent="0.25">
      <c r="A14339" s="5" t="s">
        <v>389</v>
      </c>
      <c r="B14339" s="3" t="s">
        <v>236</v>
      </c>
      <c r="C14339" s="3" t="s">
        <v>112</v>
      </c>
      <c r="D14339" s="4">
        <v>421777.58112722007</v>
      </c>
      <c r="E14339" t="str">
        <f t="shared" si="448"/>
        <v>Jan</v>
      </c>
      <c r="F14339" t="str">
        <f t="shared" si="449"/>
        <v>2020</v>
      </c>
    </row>
    <row r="14340" spans="1:6" x14ac:dyDescent="0.25">
      <c r="A14340" s="5" t="s">
        <v>389</v>
      </c>
      <c r="B14340" s="3" t="s">
        <v>236</v>
      </c>
      <c r="C14340" s="3" t="s">
        <v>113</v>
      </c>
      <c r="D14340" s="4">
        <v>418328.12956442888</v>
      </c>
      <c r="E14340" t="str">
        <f t="shared" si="448"/>
        <v>Feb</v>
      </c>
      <c r="F14340" t="str">
        <f t="shared" si="449"/>
        <v>2020</v>
      </c>
    </row>
    <row r="14341" spans="1:6" x14ac:dyDescent="0.25">
      <c r="A14341" s="5" t="s">
        <v>389</v>
      </c>
      <c r="B14341" s="3" t="s">
        <v>236</v>
      </c>
      <c r="C14341" s="3" t="s">
        <v>114</v>
      </c>
      <c r="D14341" s="4">
        <v>411888.50365955301</v>
      </c>
      <c r="E14341" t="str">
        <f t="shared" si="448"/>
        <v>Mar</v>
      </c>
      <c r="F14341" t="str">
        <f t="shared" si="449"/>
        <v>2020</v>
      </c>
    </row>
    <row r="14342" spans="1:6" x14ac:dyDescent="0.25">
      <c r="A14342" s="5" t="s">
        <v>389</v>
      </c>
      <c r="B14342" s="3" t="s">
        <v>236</v>
      </c>
      <c r="C14342" s="3" t="s">
        <v>115</v>
      </c>
      <c r="D14342" s="4">
        <v>406183.15143232769</v>
      </c>
      <c r="E14342" t="str">
        <f t="shared" si="448"/>
        <v>Apr</v>
      </c>
      <c r="F14342" t="str">
        <f t="shared" si="449"/>
        <v>2020</v>
      </c>
    </row>
    <row r="14343" spans="1:6" x14ac:dyDescent="0.25">
      <c r="A14343" s="5" t="s">
        <v>389</v>
      </c>
      <c r="B14343" s="3" t="s">
        <v>236</v>
      </c>
      <c r="C14343" s="3" t="s">
        <v>116</v>
      </c>
      <c r="D14343" s="4">
        <v>402217.05479825893</v>
      </c>
      <c r="E14343" t="str">
        <f t="shared" si="448"/>
        <v>May</v>
      </c>
      <c r="F14343" t="str">
        <f t="shared" si="449"/>
        <v>2020</v>
      </c>
    </row>
    <row r="14344" spans="1:6" x14ac:dyDescent="0.25">
      <c r="A14344" s="5" t="s">
        <v>389</v>
      </c>
      <c r="B14344" s="3" t="s">
        <v>236</v>
      </c>
      <c r="C14344" s="3" t="s">
        <v>117</v>
      </c>
      <c r="D14344" s="4">
        <v>396821.06148270197</v>
      </c>
      <c r="E14344" t="str">
        <f t="shared" si="448"/>
        <v>Jun</v>
      </c>
      <c r="F14344" t="str">
        <f t="shared" si="449"/>
        <v>2020</v>
      </c>
    </row>
    <row r="14345" spans="1:6" x14ac:dyDescent="0.25">
      <c r="A14345" s="5" t="s">
        <v>389</v>
      </c>
      <c r="B14345" s="3" t="s">
        <v>236</v>
      </c>
      <c r="C14345" s="3" t="s">
        <v>118</v>
      </c>
      <c r="D14345" s="4">
        <v>396082.92812099529</v>
      </c>
      <c r="E14345" t="str">
        <f t="shared" si="448"/>
        <v>Jul</v>
      </c>
      <c r="F14345" t="str">
        <f t="shared" si="449"/>
        <v>2020</v>
      </c>
    </row>
    <row r="14346" spans="1:6" x14ac:dyDescent="0.25">
      <c r="A14346" s="5" t="s">
        <v>389</v>
      </c>
      <c r="B14346" s="3" t="s">
        <v>236</v>
      </c>
      <c r="C14346" s="3" t="s">
        <v>119</v>
      </c>
      <c r="D14346" s="4">
        <v>394338.30590300646</v>
      </c>
      <c r="E14346" t="str">
        <f t="shared" si="448"/>
        <v>Aug</v>
      </c>
      <c r="F14346" t="str">
        <f t="shared" si="449"/>
        <v>2020</v>
      </c>
    </row>
    <row r="14347" spans="1:6" x14ac:dyDescent="0.25">
      <c r="A14347" s="5" t="s">
        <v>389</v>
      </c>
      <c r="B14347" s="3" t="s">
        <v>236</v>
      </c>
      <c r="C14347" s="3" t="s">
        <v>120</v>
      </c>
      <c r="D14347" s="4">
        <v>387973.64109485538</v>
      </c>
      <c r="E14347" t="str">
        <f t="shared" ref="E14347:E14410" si="450">MID(C14347,1,3)</f>
        <v>Sep</v>
      </c>
      <c r="F14347" t="str">
        <f t="shared" ref="F14347:F14410" si="451">MID(C14347,5,4)</f>
        <v>2020</v>
      </c>
    </row>
    <row r="14348" spans="1:6" x14ac:dyDescent="0.25">
      <c r="A14348" s="5" t="s">
        <v>389</v>
      </c>
      <c r="B14348" s="3" t="s">
        <v>236</v>
      </c>
      <c r="C14348" s="3" t="s">
        <v>121</v>
      </c>
      <c r="D14348" s="4">
        <v>386436.17167409102</v>
      </c>
      <c r="E14348" t="str">
        <f t="shared" si="450"/>
        <v>Oct</v>
      </c>
      <c r="F14348" t="str">
        <f t="shared" si="451"/>
        <v>2020</v>
      </c>
    </row>
    <row r="14349" spans="1:6" x14ac:dyDescent="0.25">
      <c r="A14349" s="5" t="s">
        <v>389</v>
      </c>
      <c r="B14349" s="3" t="s">
        <v>236</v>
      </c>
      <c r="C14349" s="3" t="s">
        <v>122</v>
      </c>
      <c r="D14349" s="4">
        <v>390741.30178977625</v>
      </c>
      <c r="E14349" t="str">
        <f t="shared" si="450"/>
        <v>Nov</v>
      </c>
      <c r="F14349" t="str">
        <f t="shared" si="451"/>
        <v>2020</v>
      </c>
    </row>
    <row r="14350" spans="1:6" x14ac:dyDescent="0.25">
      <c r="A14350" s="5" t="s">
        <v>389</v>
      </c>
      <c r="B14350" s="3" t="s">
        <v>236</v>
      </c>
      <c r="C14350" s="3" t="s">
        <v>123</v>
      </c>
      <c r="D14350" s="4">
        <v>535088.52265513293</v>
      </c>
      <c r="E14350" t="str">
        <f t="shared" si="450"/>
        <v>Dec</v>
      </c>
      <c r="F14350" t="str">
        <f t="shared" si="451"/>
        <v>2020</v>
      </c>
    </row>
    <row r="14351" spans="1:6" x14ac:dyDescent="0.25">
      <c r="A14351" s="5" t="s">
        <v>389</v>
      </c>
      <c r="B14351" s="3" t="s">
        <v>236</v>
      </c>
      <c r="C14351" s="3" t="s">
        <v>124</v>
      </c>
      <c r="D14351" s="4">
        <v>374582.04915013479</v>
      </c>
      <c r="E14351" t="str">
        <f t="shared" si="450"/>
        <v>Jan</v>
      </c>
      <c r="F14351" t="str">
        <f t="shared" si="451"/>
        <v>2021</v>
      </c>
    </row>
    <row r="14352" spans="1:6" x14ac:dyDescent="0.25">
      <c r="A14352" s="5" t="s">
        <v>389</v>
      </c>
      <c r="B14352" s="3" t="s">
        <v>236</v>
      </c>
      <c r="C14352" s="3" t="s">
        <v>125</v>
      </c>
      <c r="D14352" s="4">
        <v>370518.14943059103</v>
      </c>
      <c r="E14352" t="str">
        <f t="shared" si="450"/>
        <v>Feb</v>
      </c>
      <c r="F14352" t="str">
        <f t="shared" si="451"/>
        <v>2021</v>
      </c>
    </row>
    <row r="14353" spans="1:6" x14ac:dyDescent="0.25">
      <c r="A14353" s="5" t="s">
        <v>389</v>
      </c>
      <c r="B14353" s="3" t="s">
        <v>236</v>
      </c>
      <c r="C14353" s="3" t="s">
        <v>126</v>
      </c>
      <c r="D14353" s="4">
        <v>366731.26913753693</v>
      </c>
      <c r="E14353" t="str">
        <f t="shared" si="450"/>
        <v>Mar</v>
      </c>
      <c r="F14353" t="str">
        <f t="shared" si="451"/>
        <v>2021</v>
      </c>
    </row>
    <row r="14354" spans="1:6" x14ac:dyDescent="0.25">
      <c r="A14354" s="5" t="s">
        <v>389</v>
      </c>
      <c r="B14354" s="3" t="s">
        <v>236</v>
      </c>
      <c r="C14354" s="3" t="s">
        <v>127</v>
      </c>
      <c r="D14354" s="4">
        <v>361504.81119701592</v>
      </c>
      <c r="E14354" t="str">
        <f t="shared" si="450"/>
        <v>Apr</v>
      </c>
      <c r="F14354" t="str">
        <f t="shared" si="451"/>
        <v>2021</v>
      </c>
    </row>
    <row r="14355" spans="1:6" x14ac:dyDescent="0.25">
      <c r="A14355" s="5" t="s">
        <v>389</v>
      </c>
      <c r="B14355" s="3" t="s">
        <v>236</v>
      </c>
      <c r="C14355" s="3" t="s">
        <v>128</v>
      </c>
      <c r="D14355" s="4">
        <v>357600.61762137519</v>
      </c>
      <c r="E14355" t="str">
        <f t="shared" si="450"/>
        <v>May</v>
      </c>
      <c r="F14355" t="str">
        <f t="shared" si="451"/>
        <v>2021</v>
      </c>
    </row>
    <row r="14356" spans="1:6" x14ac:dyDescent="0.25">
      <c r="A14356" s="5" t="s">
        <v>389</v>
      </c>
      <c r="B14356" s="3" t="s">
        <v>236</v>
      </c>
      <c r="C14356" s="3" t="s">
        <v>129</v>
      </c>
      <c r="D14356" s="4">
        <v>351655.65464016952</v>
      </c>
      <c r="E14356" t="str">
        <f t="shared" si="450"/>
        <v>Jun</v>
      </c>
      <c r="F14356" t="str">
        <f t="shared" si="451"/>
        <v>2021</v>
      </c>
    </row>
    <row r="14357" spans="1:6" x14ac:dyDescent="0.25">
      <c r="A14357" s="5" t="s">
        <v>389</v>
      </c>
      <c r="B14357" s="3" t="s">
        <v>236</v>
      </c>
      <c r="C14357" s="3" t="s">
        <v>130</v>
      </c>
      <c r="D14357" s="4">
        <v>345286.50266649126</v>
      </c>
      <c r="E14357" t="str">
        <f t="shared" si="450"/>
        <v>Jul</v>
      </c>
      <c r="F14357" t="str">
        <f t="shared" si="451"/>
        <v>2021</v>
      </c>
    </row>
    <row r="14358" spans="1:6" x14ac:dyDescent="0.25">
      <c r="A14358" s="5" t="s">
        <v>389</v>
      </c>
      <c r="B14358" s="3" t="s">
        <v>236</v>
      </c>
      <c r="C14358" s="3" t="s">
        <v>131</v>
      </c>
      <c r="D14358" s="4">
        <v>336872.58138292597</v>
      </c>
      <c r="E14358" t="str">
        <f t="shared" si="450"/>
        <v>Aug</v>
      </c>
      <c r="F14358" t="str">
        <f t="shared" si="451"/>
        <v>2021</v>
      </c>
    </row>
    <row r="14359" spans="1:6" x14ac:dyDescent="0.25">
      <c r="A14359" s="5" t="s">
        <v>389</v>
      </c>
      <c r="B14359" s="3" t="s">
        <v>236</v>
      </c>
      <c r="C14359" s="3" t="s">
        <v>132</v>
      </c>
      <c r="D14359" s="4">
        <v>328519.2107891707</v>
      </c>
      <c r="E14359" t="str">
        <f t="shared" si="450"/>
        <v>Sep</v>
      </c>
      <c r="F14359" t="str">
        <f t="shared" si="451"/>
        <v>2021</v>
      </c>
    </row>
    <row r="14360" spans="1:6" x14ac:dyDescent="0.25">
      <c r="A14360" s="5" t="s">
        <v>389</v>
      </c>
      <c r="B14360" s="3" t="s">
        <v>236</v>
      </c>
      <c r="C14360" s="3" t="s">
        <v>133</v>
      </c>
      <c r="D14360" s="4">
        <v>313148.77573302726</v>
      </c>
      <c r="E14360" t="str">
        <f t="shared" si="450"/>
        <v>Oct</v>
      </c>
      <c r="F14360" t="str">
        <f t="shared" si="451"/>
        <v>2021</v>
      </c>
    </row>
    <row r="14361" spans="1:6" x14ac:dyDescent="0.25">
      <c r="A14361" s="5" t="s">
        <v>389</v>
      </c>
      <c r="B14361" s="3" t="s">
        <v>236</v>
      </c>
      <c r="C14361" s="3" t="s">
        <v>134</v>
      </c>
      <c r="D14361" s="4">
        <v>290794.41837945697</v>
      </c>
      <c r="E14361" t="str">
        <f t="shared" si="450"/>
        <v>Nov</v>
      </c>
      <c r="F14361" t="str">
        <f t="shared" si="451"/>
        <v>2021</v>
      </c>
    </row>
    <row r="14362" spans="1:6" x14ac:dyDescent="0.25">
      <c r="A14362" s="5" t="s">
        <v>389</v>
      </c>
      <c r="B14362" s="3" t="s">
        <v>236</v>
      </c>
      <c r="C14362" s="3" t="s">
        <v>135</v>
      </c>
      <c r="D14362" s="4">
        <v>330988.34073063149</v>
      </c>
      <c r="E14362" t="str">
        <f t="shared" si="450"/>
        <v>Dec</v>
      </c>
      <c r="F14362" t="str">
        <f t="shared" si="451"/>
        <v>2021</v>
      </c>
    </row>
    <row r="14363" spans="1:6" x14ac:dyDescent="0.25">
      <c r="A14363" s="5" t="s">
        <v>389</v>
      </c>
      <c r="B14363" s="3" t="s">
        <v>236</v>
      </c>
      <c r="C14363" s="3" t="s">
        <v>136</v>
      </c>
      <c r="D14363" s="4">
        <v>133888.90473309095</v>
      </c>
      <c r="E14363" t="str">
        <f t="shared" si="450"/>
        <v>Jan</v>
      </c>
      <c r="F14363" t="str">
        <f t="shared" si="451"/>
        <v>2022</v>
      </c>
    </row>
    <row r="14364" spans="1:6" x14ac:dyDescent="0.25">
      <c r="A14364" s="5" t="s">
        <v>389</v>
      </c>
      <c r="B14364" s="3" t="s">
        <v>236</v>
      </c>
      <c r="C14364" s="3" t="s">
        <v>137</v>
      </c>
      <c r="D14364" s="4">
        <v>131417.4715998777</v>
      </c>
      <c r="E14364" t="str">
        <f t="shared" si="450"/>
        <v>Feb</v>
      </c>
      <c r="F14364" t="str">
        <f t="shared" si="451"/>
        <v>2022</v>
      </c>
    </row>
    <row r="14365" spans="1:6" x14ac:dyDescent="0.25">
      <c r="A14365" s="5" t="s">
        <v>389</v>
      </c>
      <c r="B14365" s="3" t="s">
        <v>236</v>
      </c>
      <c r="C14365" s="3" t="s">
        <v>138</v>
      </c>
      <c r="D14365" s="4">
        <v>121612.46368827132</v>
      </c>
      <c r="E14365" t="str">
        <f t="shared" si="450"/>
        <v>Mar</v>
      </c>
      <c r="F14365" t="str">
        <f t="shared" si="451"/>
        <v>2022</v>
      </c>
    </row>
    <row r="14366" spans="1:6" x14ac:dyDescent="0.25">
      <c r="A14366" s="5" t="s">
        <v>389</v>
      </c>
      <c r="B14366" s="3" t="s">
        <v>236</v>
      </c>
      <c r="C14366" s="3" t="s">
        <v>139</v>
      </c>
      <c r="D14366" s="4">
        <v>119740.91551413041</v>
      </c>
      <c r="E14366" t="str">
        <f t="shared" si="450"/>
        <v>Apr</v>
      </c>
      <c r="F14366" t="str">
        <f t="shared" si="451"/>
        <v>2022</v>
      </c>
    </row>
    <row r="14367" spans="1:6" x14ac:dyDescent="0.25">
      <c r="A14367" s="5" t="s">
        <v>389</v>
      </c>
      <c r="B14367" s="3" t="s">
        <v>236</v>
      </c>
      <c r="C14367" s="3" t="s">
        <v>140</v>
      </c>
      <c r="D14367" s="4">
        <v>118209.07906062643</v>
      </c>
      <c r="E14367" t="str">
        <f t="shared" si="450"/>
        <v>May</v>
      </c>
      <c r="F14367" t="str">
        <f t="shared" si="451"/>
        <v>2022</v>
      </c>
    </row>
    <row r="14368" spans="1:6" x14ac:dyDescent="0.25">
      <c r="A14368" s="5" t="s">
        <v>389</v>
      </c>
      <c r="B14368" s="3" t="s">
        <v>236</v>
      </c>
      <c r="C14368" s="3" t="s">
        <v>141</v>
      </c>
      <c r="D14368" s="4">
        <v>116676.00802399921</v>
      </c>
      <c r="E14368" t="str">
        <f t="shared" si="450"/>
        <v>Jun</v>
      </c>
      <c r="F14368" t="str">
        <f t="shared" si="451"/>
        <v>2022</v>
      </c>
    </row>
    <row r="14369" spans="1:6" x14ac:dyDescent="0.25">
      <c r="A14369" s="5" t="s">
        <v>389</v>
      </c>
      <c r="B14369" s="3" t="s">
        <v>236</v>
      </c>
      <c r="C14369" s="3" t="s">
        <v>142</v>
      </c>
      <c r="D14369" s="4">
        <v>115240.96748408035</v>
      </c>
      <c r="E14369" t="str">
        <f t="shared" si="450"/>
        <v>Jul</v>
      </c>
      <c r="F14369" t="str">
        <f t="shared" si="451"/>
        <v>2022</v>
      </c>
    </row>
    <row r="14370" spans="1:6" x14ac:dyDescent="0.25">
      <c r="A14370" s="5" t="s">
        <v>389</v>
      </c>
      <c r="B14370" s="3" t="s">
        <v>236</v>
      </c>
      <c r="C14370" s="3" t="s">
        <v>143</v>
      </c>
      <c r="D14370" s="4">
        <v>113832.87604145656</v>
      </c>
      <c r="E14370" t="str">
        <f t="shared" si="450"/>
        <v>Aug</v>
      </c>
      <c r="F14370" t="str">
        <f t="shared" si="451"/>
        <v>2022</v>
      </c>
    </row>
    <row r="14371" spans="1:6" x14ac:dyDescent="0.25">
      <c r="A14371" s="5" t="s">
        <v>389</v>
      </c>
      <c r="B14371" s="3" t="s">
        <v>236</v>
      </c>
      <c r="C14371" s="3" t="s">
        <v>144</v>
      </c>
      <c r="D14371" s="4">
        <v>112442.79377866955</v>
      </c>
      <c r="E14371" t="str">
        <f t="shared" si="450"/>
        <v>Sep</v>
      </c>
      <c r="F14371" t="str">
        <f t="shared" si="451"/>
        <v>2022</v>
      </c>
    </row>
    <row r="14372" spans="1:6" x14ac:dyDescent="0.25">
      <c r="A14372" s="5" t="s">
        <v>389</v>
      </c>
      <c r="B14372" s="3" t="s">
        <v>236</v>
      </c>
      <c r="C14372" s="3" t="s">
        <v>145</v>
      </c>
      <c r="D14372" s="4">
        <v>111074.98830778581</v>
      </c>
      <c r="E14372" t="str">
        <f t="shared" si="450"/>
        <v>Oct</v>
      </c>
      <c r="F14372" t="str">
        <f t="shared" si="451"/>
        <v>2022</v>
      </c>
    </row>
    <row r="14373" spans="1:6" x14ac:dyDescent="0.25">
      <c r="A14373" s="5" t="s">
        <v>389</v>
      </c>
      <c r="B14373" s="3" t="s">
        <v>236</v>
      </c>
      <c r="C14373" s="3" t="s">
        <v>146</v>
      </c>
      <c r="D14373" s="4">
        <v>109739.67262513546</v>
      </c>
      <c r="E14373" t="str">
        <f t="shared" si="450"/>
        <v>Nov</v>
      </c>
      <c r="F14373" t="str">
        <f t="shared" si="451"/>
        <v>2022</v>
      </c>
    </row>
    <row r="14374" spans="1:6" x14ac:dyDescent="0.25">
      <c r="A14374" s="5" t="s">
        <v>389</v>
      </c>
      <c r="B14374" s="3" t="s">
        <v>236</v>
      </c>
      <c r="C14374" s="3" t="s">
        <v>147</v>
      </c>
      <c r="D14374" s="4">
        <v>205068.90808741673</v>
      </c>
      <c r="E14374" t="str">
        <f t="shared" si="450"/>
        <v>Dec</v>
      </c>
      <c r="F14374" t="str">
        <f t="shared" si="451"/>
        <v>2022</v>
      </c>
    </row>
    <row r="14375" spans="1:6" x14ac:dyDescent="0.25">
      <c r="A14375" s="5" t="s">
        <v>389</v>
      </c>
      <c r="B14375" s="3" t="s">
        <v>236</v>
      </c>
      <c r="C14375" s="3" t="s">
        <v>148</v>
      </c>
      <c r="D14375" s="4">
        <v>108342.08201033657</v>
      </c>
      <c r="E14375" t="str">
        <f t="shared" si="450"/>
        <v>Jan</v>
      </c>
      <c r="F14375" t="str">
        <f t="shared" si="451"/>
        <v>2023</v>
      </c>
    </row>
    <row r="14376" spans="1:6" x14ac:dyDescent="0.25">
      <c r="A14376" s="5" t="s">
        <v>389</v>
      </c>
      <c r="B14376" s="3" t="s">
        <v>236</v>
      </c>
      <c r="C14376" s="3" t="s">
        <v>149</v>
      </c>
      <c r="D14376" s="4">
        <v>107110.55398841519</v>
      </c>
      <c r="E14376" t="str">
        <f t="shared" si="450"/>
        <v>Feb</v>
      </c>
      <c r="F14376" t="str">
        <f t="shared" si="451"/>
        <v>2023</v>
      </c>
    </row>
    <row r="14377" spans="1:6" x14ac:dyDescent="0.25">
      <c r="A14377" s="5" t="s">
        <v>389</v>
      </c>
      <c r="B14377" s="3" t="s">
        <v>236</v>
      </c>
      <c r="C14377" s="3" t="s">
        <v>150</v>
      </c>
      <c r="D14377" s="4">
        <v>105932.35298205767</v>
      </c>
      <c r="E14377" t="str">
        <f t="shared" si="450"/>
        <v>Mar</v>
      </c>
      <c r="F14377" t="str">
        <f t="shared" si="451"/>
        <v>2023</v>
      </c>
    </row>
    <row r="14378" spans="1:6" x14ac:dyDescent="0.25">
      <c r="A14378" s="5" t="s">
        <v>389</v>
      </c>
      <c r="B14378" s="3" t="s">
        <v>236</v>
      </c>
      <c r="C14378" s="3" t="s">
        <v>151</v>
      </c>
      <c r="D14378" s="4">
        <v>104768.99296590802</v>
      </c>
      <c r="E14378" t="str">
        <f t="shared" si="450"/>
        <v>Apr</v>
      </c>
      <c r="F14378" t="str">
        <f t="shared" si="451"/>
        <v>2023</v>
      </c>
    </row>
    <row r="14379" spans="1:6" x14ac:dyDescent="0.25">
      <c r="A14379" s="5" t="s">
        <v>389</v>
      </c>
      <c r="B14379" s="3" t="s">
        <v>236</v>
      </c>
      <c r="C14379" s="3" t="s">
        <v>152</v>
      </c>
      <c r="D14379" s="4">
        <v>103628.13973665568</v>
      </c>
      <c r="E14379" t="str">
        <f t="shared" si="450"/>
        <v>May</v>
      </c>
      <c r="F14379" t="str">
        <f t="shared" si="451"/>
        <v>2023</v>
      </c>
    </row>
    <row r="14380" spans="1:6" x14ac:dyDescent="0.25">
      <c r="A14380" s="5" t="s">
        <v>389</v>
      </c>
      <c r="B14380" s="3" t="s">
        <v>236</v>
      </c>
      <c r="C14380" s="3" t="s">
        <v>153</v>
      </c>
      <c r="D14380" s="4">
        <v>102507.46134942585</v>
      </c>
      <c r="E14380" t="str">
        <f t="shared" si="450"/>
        <v>Jun</v>
      </c>
      <c r="F14380" t="str">
        <f t="shared" si="451"/>
        <v>2023</v>
      </c>
    </row>
    <row r="14381" spans="1:6" x14ac:dyDescent="0.25">
      <c r="A14381" s="5" t="s">
        <v>389</v>
      </c>
      <c r="B14381" s="3" t="s">
        <v>236</v>
      </c>
      <c r="C14381" s="3" t="s">
        <v>154</v>
      </c>
      <c r="D14381" s="4">
        <v>101428.715880781</v>
      </c>
      <c r="E14381" t="str">
        <f t="shared" si="450"/>
        <v>Jul</v>
      </c>
      <c r="F14381" t="str">
        <f t="shared" si="451"/>
        <v>2023</v>
      </c>
    </row>
    <row r="14382" spans="1:6" x14ac:dyDescent="0.25">
      <c r="A14382" s="5" t="s">
        <v>389</v>
      </c>
      <c r="B14382" s="3" t="s">
        <v>236</v>
      </c>
      <c r="C14382" s="3" t="s">
        <v>155</v>
      </c>
      <c r="D14382" s="4">
        <v>100388.35435334888</v>
      </c>
      <c r="E14382" t="str">
        <f t="shared" si="450"/>
        <v>Aug</v>
      </c>
      <c r="F14382" t="str">
        <f t="shared" si="451"/>
        <v>2023</v>
      </c>
    </row>
    <row r="14383" spans="1:6" x14ac:dyDescent="0.25">
      <c r="A14383" s="5" t="s">
        <v>389</v>
      </c>
      <c r="B14383" s="3" t="s">
        <v>236</v>
      </c>
      <c r="C14383" s="3" t="s">
        <v>156</v>
      </c>
      <c r="D14383" s="4">
        <v>99389.937035005976</v>
      </c>
      <c r="E14383" t="str">
        <f t="shared" si="450"/>
        <v>Sep</v>
      </c>
      <c r="F14383" t="str">
        <f t="shared" si="451"/>
        <v>2023</v>
      </c>
    </row>
    <row r="14384" spans="1:6" x14ac:dyDescent="0.25">
      <c r="A14384" s="5" t="s">
        <v>389</v>
      </c>
      <c r="B14384" s="3" t="s">
        <v>236</v>
      </c>
      <c r="C14384" s="3" t="s">
        <v>157</v>
      </c>
      <c r="D14384" s="4">
        <v>98422.102173467254</v>
      </c>
      <c r="E14384" t="str">
        <f t="shared" si="450"/>
        <v>Oct</v>
      </c>
      <c r="F14384" t="str">
        <f t="shared" si="451"/>
        <v>2023</v>
      </c>
    </row>
    <row r="14385" spans="1:6" x14ac:dyDescent="0.25">
      <c r="A14385" s="5" t="s">
        <v>389</v>
      </c>
      <c r="B14385" s="3" t="s">
        <v>236</v>
      </c>
      <c r="C14385" s="3" t="s">
        <v>158</v>
      </c>
      <c r="D14385" s="4">
        <v>97471.493830816733</v>
      </c>
      <c r="E14385" t="str">
        <f t="shared" si="450"/>
        <v>Nov</v>
      </c>
      <c r="F14385" t="str">
        <f t="shared" si="451"/>
        <v>2023</v>
      </c>
    </row>
    <row r="14386" spans="1:6" x14ac:dyDescent="0.25">
      <c r="A14386" s="5" t="s">
        <v>389</v>
      </c>
      <c r="B14386" s="3" t="s">
        <v>236</v>
      </c>
      <c r="C14386" s="3" t="s">
        <v>159</v>
      </c>
      <c r="D14386" s="4">
        <v>172241.74026823221</v>
      </c>
      <c r="E14386" t="str">
        <f t="shared" si="450"/>
        <v>Dec</v>
      </c>
      <c r="F14386" t="str">
        <f t="shared" si="451"/>
        <v>2023</v>
      </c>
    </row>
    <row r="14387" spans="1:6" x14ac:dyDescent="0.25">
      <c r="A14387" s="5" t="s">
        <v>389</v>
      </c>
      <c r="B14387" s="3" t="s">
        <v>236</v>
      </c>
      <c r="C14387" s="3" t="s">
        <v>160</v>
      </c>
      <c r="D14387" s="4">
        <v>96552.536176080903</v>
      </c>
      <c r="E14387" t="str">
        <f t="shared" si="450"/>
        <v>Jan</v>
      </c>
      <c r="F14387" t="str">
        <f t="shared" si="451"/>
        <v>2024</v>
      </c>
    </row>
    <row r="14388" spans="1:6" x14ac:dyDescent="0.25">
      <c r="A14388" s="5" t="s">
        <v>389</v>
      </c>
      <c r="B14388" s="3" t="s">
        <v>236</v>
      </c>
      <c r="C14388" s="3" t="s">
        <v>161</v>
      </c>
      <c r="D14388" s="4">
        <v>95640.75811646496</v>
      </c>
      <c r="E14388" t="str">
        <f t="shared" si="450"/>
        <v>Feb</v>
      </c>
      <c r="F14388" t="str">
        <f t="shared" si="451"/>
        <v>2024</v>
      </c>
    </row>
    <row r="14389" spans="1:6" x14ac:dyDescent="0.25">
      <c r="A14389" s="5" t="s">
        <v>389</v>
      </c>
      <c r="B14389" s="3" t="s">
        <v>236</v>
      </c>
      <c r="C14389" s="3" t="s">
        <v>162</v>
      </c>
      <c r="D14389" s="4">
        <v>94727.161827879172</v>
      </c>
      <c r="E14389" t="str">
        <f t="shared" si="450"/>
        <v>Mar</v>
      </c>
      <c r="F14389" t="str">
        <f t="shared" si="451"/>
        <v>2024</v>
      </c>
    </row>
    <row r="14390" spans="1:6" x14ac:dyDescent="0.25">
      <c r="A14390" s="5" t="s">
        <v>389</v>
      </c>
      <c r="B14390" s="3" t="s">
        <v>236</v>
      </c>
      <c r="C14390" s="3" t="s">
        <v>163</v>
      </c>
      <c r="D14390" s="4">
        <v>93867.939139299444</v>
      </c>
      <c r="E14390" t="str">
        <f t="shared" si="450"/>
        <v>Apr</v>
      </c>
      <c r="F14390" t="str">
        <f t="shared" si="451"/>
        <v>2024</v>
      </c>
    </row>
    <row r="14391" spans="1:6" x14ac:dyDescent="0.25">
      <c r="A14391" s="5" t="s">
        <v>389</v>
      </c>
      <c r="B14391" s="3" t="s">
        <v>236</v>
      </c>
      <c r="C14391" s="3" t="s">
        <v>164</v>
      </c>
      <c r="D14391" s="4">
        <v>93035.528013933144</v>
      </c>
      <c r="E14391" t="str">
        <f t="shared" si="450"/>
        <v>May</v>
      </c>
      <c r="F14391" t="str">
        <f t="shared" si="451"/>
        <v>2024</v>
      </c>
    </row>
    <row r="14392" spans="1:6" x14ac:dyDescent="0.25">
      <c r="A14392" s="5" t="s">
        <v>389</v>
      </c>
      <c r="B14392" s="3" t="s">
        <v>236</v>
      </c>
      <c r="C14392" s="3" t="s">
        <v>165</v>
      </c>
      <c r="D14392" s="4">
        <v>92219.404162688777</v>
      </c>
      <c r="E14392" t="str">
        <f t="shared" si="450"/>
        <v>Jun</v>
      </c>
      <c r="F14392" t="str">
        <f t="shared" si="451"/>
        <v>2024</v>
      </c>
    </row>
    <row r="14393" spans="1:6" x14ac:dyDescent="0.25">
      <c r="A14393" s="5" t="s">
        <v>389</v>
      </c>
      <c r="B14393" s="3" t="s">
        <v>236</v>
      </c>
      <c r="C14393" s="3" t="s">
        <v>166</v>
      </c>
      <c r="D14393" s="4">
        <v>91429.616745569976</v>
      </c>
      <c r="E14393" t="str">
        <f t="shared" si="450"/>
        <v>Jul</v>
      </c>
      <c r="F14393" t="str">
        <f t="shared" si="451"/>
        <v>2024</v>
      </c>
    </row>
    <row r="14394" spans="1:6" x14ac:dyDescent="0.25">
      <c r="A14394" s="5" t="s">
        <v>389</v>
      </c>
      <c r="B14394" s="3" t="s">
        <v>236</v>
      </c>
      <c r="C14394" s="3" t="s">
        <v>167</v>
      </c>
      <c r="D14394" s="4">
        <v>90616.366465944186</v>
      </c>
      <c r="E14394" t="str">
        <f t="shared" si="450"/>
        <v>Aug</v>
      </c>
      <c r="F14394" t="str">
        <f t="shared" si="451"/>
        <v>2024</v>
      </c>
    </row>
    <row r="14395" spans="1:6" x14ac:dyDescent="0.25">
      <c r="A14395" s="5" t="s">
        <v>389</v>
      </c>
      <c r="B14395" s="3" t="s">
        <v>236</v>
      </c>
      <c r="C14395" s="3" t="s">
        <v>168</v>
      </c>
      <c r="D14395" s="4">
        <v>89808.330834433989</v>
      </c>
      <c r="E14395" t="str">
        <f t="shared" si="450"/>
        <v>Sep</v>
      </c>
      <c r="F14395" t="str">
        <f t="shared" si="451"/>
        <v>2024</v>
      </c>
    </row>
    <row r="14396" spans="1:6" x14ac:dyDescent="0.25">
      <c r="A14396" s="5" t="s">
        <v>389</v>
      </c>
      <c r="B14396" s="3" t="s">
        <v>236</v>
      </c>
      <c r="C14396" s="3" t="s">
        <v>169</v>
      </c>
      <c r="D14396" s="4">
        <v>88953.156224597915</v>
      </c>
      <c r="E14396" t="str">
        <f t="shared" si="450"/>
        <v>Oct</v>
      </c>
      <c r="F14396" t="str">
        <f t="shared" si="451"/>
        <v>2024</v>
      </c>
    </row>
    <row r="14397" spans="1:6" x14ac:dyDescent="0.25">
      <c r="A14397" s="5" t="s">
        <v>389</v>
      </c>
      <c r="B14397" s="3" t="s">
        <v>236</v>
      </c>
      <c r="C14397" s="3" t="s">
        <v>170</v>
      </c>
      <c r="D14397" s="4">
        <v>88228.111118456625</v>
      </c>
      <c r="E14397" t="str">
        <f t="shared" si="450"/>
        <v>Nov</v>
      </c>
      <c r="F14397" t="str">
        <f t="shared" si="451"/>
        <v>2024</v>
      </c>
    </row>
    <row r="14398" spans="1:6" x14ac:dyDescent="0.25">
      <c r="A14398" s="5" t="s">
        <v>389</v>
      </c>
      <c r="B14398" s="3" t="s">
        <v>236</v>
      </c>
      <c r="C14398" s="3" t="s">
        <v>171</v>
      </c>
      <c r="D14398" s="4">
        <v>146175.89126013109</v>
      </c>
      <c r="E14398" t="str">
        <f t="shared" si="450"/>
        <v>Dec</v>
      </c>
      <c r="F14398" t="str">
        <f t="shared" si="451"/>
        <v>2024</v>
      </c>
    </row>
    <row r="14399" spans="1:6" x14ac:dyDescent="0.25">
      <c r="A14399" s="5" t="s">
        <v>389</v>
      </c>
      <c r="B14399" s="3" t="s">
        <v>236</v>
      </c>
      <c r="C14399" s="3" t="s">
        <v>172</v>
      </c>
      <c r="D14399" s="4">
        <v>87431.876176969046</v>
      </c>
      <c r="E14399" t="str">
        <f t="shared" si="450"/>
        <v>Jan</v>
      </c>
      <c r="F14399" t="str">
        <f t="shared" si="451"/>
        <v>2025</v>
      </c>
    </row>
    <row r="14400" spans="1:6" x14ac:dyDescent="0.25">
      <c r="A14400" s="5" t="s">
        <v>389</v>
      </c>
      <c r="B14400" s="3" t="s">
        <v>236</v>
      </c>
      <c r="C14400" s="3" t="s">
        <v>173</v>
      </c>
      <c r="D14400" s="4">
        <v>86652.489959975195</v>
      </c>
      <c r="E14400" t="str">
        <f t="shared" si="450"/>
        <v>Feb</v>
      </c>
      <c r="F14400" t="str">
        <f t="shared" si="451"/>
        <v>2025</v>
      </c>
    </row>
    <row r="14401" spans="1:6" x14ac:dyDescent="0.25">
      <c r="A14401" s="5" t="s">
        <v>389</v>
      </c>
      <c r="B14401" s="3" t="s">
        <v>236</v>
      </c>
      <c r="C14401" s="3" t="s">
        <v>174</v>
      </c>
      <c r="D14401" s="4">
        <v>86011.181626066682</v>
      </c>
      <c r="E14401" t="str">
        <f t="shared" si="450"/>
        <v>Mar</v>
      </c>
      <c r="F14401" t="str">
        <f t="shared" si="451"/>
        <v>2025</v>
      </c>
    </row>
    <row r="14402" spans="1:6" x14ac:dyDescent="0.25">
      <c r="A14402" s="5" t="s">
        <v>389</v>
      </c>
      <c r="B14402" s="3" t="s">
        <v>236</v>
      </c>
      <c r="C14402" s="3" t="s">
        <v>175</v>
      </c>
      <c r="D14402" s="4">
        <v>85330.406506608197</v>
      </c>
      <c r="E14402" t="str">
        <f t="shared" si="450"/>
        <v>Apr</v>
      </c>
      <c r="F14402" t="str">
        <f t="shared" si="451"/>
        <v>2025</v>
      </c>
    </row>
    <row r="14403" spans="1:6" x14ac:dyDescent="0.25">
      <c r="A14403" s="5" t="s">
        <v>389</v>
      </c>
      <c r="B14403" s="3" t="s">
        <v>236</v>
      </c>
      <c r="C14403" s="3" t="s">
        <v>176</v>
      </c>
      <c r="D14403" s="4">
        <v>84668.731863721652</v>
      </c>
      <c r="E14403" t="str">
        <f t="shared" si="450"/>
        <v>May</v>
      </c>
      <c r="F14403" t="str">
        <f t="shared" si="451"/>
        <v>2025</v>
      </c>
    </row>
    <row r="14404" spans="1:6" x14ac:dyDescent="0.25">
      <c r="A14404" s="5" t="s">
        <v>389</v>
      </c>
      <c r="B14404" s="3" t="s">
        <v>236</v>
      </c>
      <c r="C14404" s="3" t="s">
        <v>177</v>
      </c>
      <c r="D14404" s="4">
        <v>84025.132792856835</v>
      </c>
      <c r="E14404" t="str">
        <f t="shared" si="450"/>
        <v>Jun</v>
      </c>
      <c r="F14404" t="str">
        <f t="shared" si="451"/>
        <v>2025</v>
      </c>
    </row>
    <row r="14405" spans="1:6" x14ac:dyDescent="0.25">
      <c r="A14405" s="5" t="s">
        <v>389</v>
      </c>
      <c r="B14405" s="3" t="s">
        <v>236</v>
      </c>
      <c r="C14405" s="3" t="s">
        <v>178</v>
      </c>
      <c r="D14405" s="4">
        <v>83471.766009153798</v>
      </c>
      <c r="E14405" t="str">
        <f t="shared" si="450"/>
        <v>Jul</v>
      </c>
      <c r="F14405" t="str">
        <f t="shared" si="451"/>
        <v>2025</v>
      </c>
    </row>
    <row r="14406" spans="1:6" x14ac:dyDescent="0.25">
      <c r="A14406" s="5" t="s">
        <v>389</v>
      </c>
      <c r="B14406" s="3" t="s">
        <v>236</v>
      </c>
      <c r="C14406" s="3" t="s">
        <v>179</v>
      </c>
      <c r="D14406" s="4">
        <v>82851.041747213632</v>
      </c>
      <c r="E14406" t="str">
        <f t="shared" si="450"/>
        <v>Aug</v>
      </c>
      <c r="F14406" t="str">
        <f t="shared" si="451"/>
        <v>2025</v>
      </c>
    </row>
    <row r="14407" spans="1:6" x14ac:dyDescent="0.25">
      <c r="A14407" s="5" t="s">
        <v>389</v>
      </c>
      <c r="B14407" s="3" t="s">
        <v>236</v>
      </c>
      <c r="C14407" s="3" t="s">
        <v>180</v>
      </c>
      <c r="D14407" s="4">
        <v>82308.943185492288</v>
      </c>
      <c r="E14407" t="str">
        <f t="shared" si="450"/>
        <v>Sep</v>
      </c>
      <c r="F14407" t="str">
        <f t="shared" si="451"/>
        <v>2025</v>
      </c>
    </row>
    <row r="14408" spans="1:6" x14ac:dyDescent="0.25">
      <c r="A14408" s="5" t="s">
        <v>389</v>
      </c>
      <c r="B14408" s="3" t="s">
        <v>236</v>
      </c>
      <c r="C14408" s="3" t="s">
        <v>181</v>
      </c>
      <c r="D14408" s="4">
        <v>81761.36462523196</v>
      </c>
      <c r="E14408" t="str">
        <f t="shared" si="450"/>
        <v>Oct</v>
      </c>
      <c r="F14408" t="str">
        <f t="shared" si="451"/>
        <v>2025</v>
      </c>
    </row>
    <row r="14409" spans="1:6" x14ac:dyDescent="0.25">
      <c r="A14409" s="5" t="s">
        <v>389</v>
      </c>
      <c r="B14409" s="3" t="s">
        <v>236</v>
      </c>
      <c r="C14409" s="3" t="s">
        <v>182</v>
      </c>
      <c r="D14409" s="4">
        <v>81236.359609407911</v>
      </c>
      <c r="E14409" t="str">
        <f t="shared" si="450"/>
        <v>Nov</v>
      </c>
      <c r="F14409" t="str">
        <f t="shared" si="451"/>
        <v>2025</v>
      </c>
    </row>
    <row r="14410" spans="1:6" x14ac:dyDescent="0.25">
      <c r="A14410" s="5" t="s">
        <v>389</v>
      </c>
      <c r="B14410" s="3" t="s">
        <v>236</v>
      </c>
      <c r="C14410" s="3" t="s">
        <v>183</v>
      </c>
      <c r="D14410" s="4">
        <v>125268.21985913698</v>
      </c>
      <c r="E14410" t="str">
        <f t="shared" si="450"/>
        <v>Dec</v>
      </c>
      <c r="F14410" t="str">
        <f t="shared" si="451"/>
        <v>2025</v>
      </c>
    </row>
    <row r="14411" spans="1:6" x14ac:dyDescent="0.25">
      <c r="A14411" s="5" t="s">
        <v>389</v>
      </c>
      <c r="B14411" s="3" t="s">
        <v>236</v>
      </c>
      <c r="C14411" s="3" t="s">
        <v>184</v>
      </c>
      <c r="D14411" s="4">
        <v>80802.302853943285</v>
      </c>
      <c r="E14411" t="str">
        <f t="shared" ref="E14411:E14474" si="452">MID(C14411,1,3)</f>
        <v>Jan</v>
      </c>
      <c r="F14411" t="str">
        <f t="shared" ref="F14411:F14474" si="453">MID(C14411,5,4)</f>
        <v>2026</v>
      </c>
    </row>
    <row r="14412" spans="1:6" x14ac:dyDescent="0.25">
      <c r="A14412" s="5" t="s">
        <v>389</v>
      </c>
      <c r="B14412" s="3" t="s">
        <v>236</v>
      </c>
      <c r="C14412" s="3" t="s">
        <v>185</v>
      </c>
      <c r="D14412" s="4">
        <v>80339.915934151417</v>
      </c>
      <c r="E14412" t="str">
        <f t="shared" si="452"/>
        <v>Feb</v>
      </c>
      <c r="F14412" t="str">
        <f t="shared" si="453"/>
        <v>2026</v>
      </c>
    </row>
    <row r="14413" spans="1:6" x14ac:dyDescent="0.25">
      <c r="A14413" s="5" t="s">
        <v>389</v>
      </c>
      <c r="B14413" s="3" t="s">
        <v>236</v>
      </c>
      <c r="C14413" s="3" t="s">
        <v>186</v>
      </c>
      <c r="D14413" s="4">
        <v>79888.467285814462</v>
      </c>
      <c r="E14413" t="str">
        <f t="shared" si="452"/>
        <v>Mar</v>
      </c>
      <c r="F14413" t="str">
        <f t="shared" si="453"/>
        <v>2026</v>
      </c>
    </row>
    <row r="14414" spans="1:6" x14ac:dyDescent="0.25">
      <c r="A14414" s="5" t="s">
        <v>389</v>
      </c>
      <c r="B14414" s="3" t="s">
        <v>236</v>
      </c>
      <c r="C14414" s="3" t="s">
        <v>187</v>
      </c>
      <c r="D14414" s="4">
        <v>79339.517974751681</v>
      </c>
      <c r="E14414" t="str">
        <f t="shared" si="452"/>
        <v>Apr</v>
      </c>
      <c r="F14414" t="str">
        <f t="shared" si="453"/>
        <v>2026</v>
      </c>
    </row>
    <row r="14415" spans="1:6" x14ac:dyDescent="0.25">
      <c r="A14415" s="5" t="s">
        <v>389</v>
      </c>
      <c r="B14415" s="3" t="s">
        <v>236</v>
      </c>
      <c r="C14415" s="3" t="s">
        <v>189</v>
      </c>
      <c r="D14415" s="4">
        <v>78845.054812290342</v>
      </c>
      <c r="E14415" t="str">
        <f t="shared" si="452"/>
        <v>May</v>
      </c>
      <c r="F14415" t="str">
        <f t="shared" si="453"/>
        <v>2026</v>
      </c>
    </row>
    <row r="14416" spans="1:6" x14ac:dyDescent="0.25">
      <c r="A14416" s="5" t="s">
        <v>389</v>
      </c>
      <c r="B14416" s="3" t="s">
        <v>236</v>
      </c>
      <c r="C14416" s="3" t="s">
        <v>191</v>
      </c>
      <c r="D14416" s="4">
        <v>78328.413719807373</v>
      </c>
      <c r="E14416" t="str">
        <f t="shared" si="452"/>
        <v>Jun</v>
      </c>
      <c r="F14416" t="str">
        <f t="shared" si="453"/>
        <v>2026</v>
      </c>
    </row>
    <row r="14417" spans="1:6" x14ac:dyDescent="0.25">
      <c r="A14417" s="5" t="s">
        <v>389</v>
      </c>
      <c r="B14417" s="3" t="s">
        <v>236</v>
      </c>
      <c r="C14417" s="3" t="s">
        <v>192</v>
      </c>
      <c r="D14417" s="4">
        <v>77922.411042884836</v>
      </c>
      <c r="E14417" t="str">
        <f t="shared" si="452"/>
        <v>Jul</v>
      </c>
      <c r="F14417" t="str">
        <f t="shared" si="453"/>
        <v>2026</v>
      </c>
    </row>
    <row r="14418" spans="1:6" x14ac:dyDescent="0.25">
      <c r="A14418" s="5" t="s">
        <v>389</v>
      </c>
      <c r="B14418" s="3" t="s">
        <v>236</v>
      </c>
      <c r="C14418" s="3" t="s">
        <v>193</v>
      </c>
      <c r="D14418" s="4">
        <v>77320.057626226073</v>
      </c>
      <c r="E14418" t="str">
        <f t="shared" si="452"/>
        <v>Aug</v>
      </c>
      <c r="F14418" t="str">
        <f t="shared" si="453"/>
        <v>2026</v>
      </c>
    </row>
    <row r="14419" spans="1:6" x14ac:dyDescent="0.25">
      <c r="A14419" s="5" t="s">
        <v>389</v>
      </c>
      <c r="B14419" s="3" t="s">
        <v>236</v>
      </c>
      <c r="C14419" s="3" t="s">
        <v>194</v>
      </c>
      <c r="D14419" s="4">
        <v>76922.77856044381</v>
      </c>
      <c r="E14419" t="str">
        <f t="shared" si="452"/>
        <v>Sep</v>
      </c>
      <c r="F14419" t="str">
        <f t="shared" si="453"/>
        <v>2026</v>
      </c>
    </row>
    <row r="14420" spans="1:6" x14ac:dyDescent="0.25">
      <c r="A14420" s="5" t="s">
        <v>389</v>
      </c>
      <c r="B14420" s="3" t="s">
        <v>236</v>
      </c>
      <c r="C14420" s="3" t="s">
        <v>195</v>
      </c>
      <c r="D14420" s="4">
        <v>63338.192680210719</v>
      </c>
      <c r="E14420" t="str">
        <f t="shared" si="452"/>
        <v>Oct</v>
      </c>
      <c r="F14420" t="str">
        <f t="shared" si="453"/>
        <v>2026</v>
      </c>
    </row>
    <row r="14421" spans="1:6" x14ac:dyDescent="0.25">
      <c r="A14421" s="5" t="s">
        <v>389</v>
      </c>
      <c r="B14421" s="3" t="s">
        <v>236</v>
      </c>
      <c r="C14421" s="3" t="s">
        <v>196</v>
      </c>
      <c r="D14421" s="4">
        <v>51169.026969537321</v>
      </c>
      <c r="E14421" t="str">
        <f t="shared" si="452"/>
        <v>Nov</v>
      </c>
      <c r="F14421" t="str">
        <f t="shared" si="453"/>
        <v>2026</v>
      </c>
    </row>
    <row r="14422" spans="1:6" x14ac:dyDescent="0.25">
      <c r="A14422" s="5" t="s">
        <v>389</v>
      </c>
      <c r="B14422" s="3" t="s">
        <v>237</v>
      </c>
      <c r="C14422" s="3" t="s">
        <v>16</v>
      </c>
      <c r="D14422" s="4">
        <v>2885463.68509332</v>
      </c>
      <c r="E14422" t="str">
        <f t="shared" si="452"/>
        <v>Jan</v>
      </c>
      <c r="F14422" t="str">
        <f t="shared" si="453"/>
        <v>2012</v>
      </c>
    </row>
    <row r="14423" spans="1:6" x14ac:dyDescent="0.25">
      <c r="A14423" s="5" t="s">
        <v>389</v>
      </c>
      <c r="B14423" s="3" t="s">
        <v>237</v>
      </c>
      <c r="C14423" s="3" t="s">
        <v>17</v>
      </c>
      <c r="D14423" s="4">
        <v>5768792.7694168137</v>
      </c>
      <c r="E14423" t="str">
        <f t="shared" si="452"/>
        <v>Feb</v>
      </c>
      <c r="F14423" t="str">
        <f t="shared" si="453"/>
        <v>2012</v>
      </c>
    </row>
    <row r="14424" spans="1:6" x14ac:dyDescent="0.25">
      <c r="A14424" s="5" t="s">
        <v>389</v>
      </c>
      <c r="B14424" s="3" t="s">
        <v>237</v>
      </c>
      <c r="C14424" s="3" t="s">
        <v>18</v>
      </c>
      <c r="D14424" s="4">
        <v>4074007.850117988</v>
      </c>
      <c r="E14424" t="str">
        <f t="shared" si="452"/>
        <v>Mar</v>
      </c>
      <c r="F14424" t="str">
        <f t="shared" si="453"/>
        <v>2012</v>
      </c>
    </row>
    <row r="14425" spans="1:6" x14ac:dyDescent="0.25">
      <c r="A14425" s="5" t="s">
        <v>389</v>
      </c>
      <c r="B14425" s="3" t="s">
        <v>237</v>
      </c>
      <c r="C14425" s="3" t="s">
        <v>19</v>
      </c>
      <c r="D14425" s="4">
        <v>2973772.9475106644</v>
      </c>
      <c r="E14425" t="str">
        <f t="shared" si="452"/>
        <v>Apr</v>
      </c>
      <c r="F14425" t="str">
        <f t="shared" si="453"/>
        <v>2012</v>
      </c>
    </row>
    <row r="14426" spans="1:6" x14ac:dyDescent="0.25">
      <c r="A14426" s="5" t="s">
        <v>389</v>
      </c>
      <c r="B14426" s="3" t="s">
        <v>237</v>
      </c>
      <c r="C14426" s="3" t="s">
        <v>20</v>
      </c>
      <c r="D14426" s="4">
        <v>2375077.7881380911</v>
      </c>
      <c r="E14426" t="str">
        <f t="shared" si="452"/>
        <v>May</v>
      </c>
      <c r="F14426" t="str">
        <f t="shared" si="453"/>
        <v>2012</v>
      </c>
    </row>
    <row r="14427" spans="1:6" x14ac:dyDescent="0.25">
      <c r="A14427" s="5" t="s">
        <v>389</v>
      </c>
      <c r="B14427" s="3" t="s">
        <v>237</v>
      </c>
      <c r="C14427" s="3" t="s">
        <v>21</v>
      </c>
      <c r="D14427" s="4">
        <v>2114500.0813256572</v>
      </c>
      <c r="E14427" t="str">
        <f t="shared" si="452"/>
        <v>Jun</v>
      </c>
      <c r="F14427" t="str">
        <f t="shared" si="453"/>
        <v>2012</v>
      </c>
    </row>
    <row r="14428" spans="1:6" x14ac:dyDescent="0.25">
      <c r="A14428" s="5" t="s">
        <v>389</v>
      </c>
      <c r="B14428" s="3" t="s">
        <v>237</v>
      </c>
      <c r="C14428" s="3" t="s">
        <v>22</v>
      </c>
      <c r="D14428" s="4">
        <v>1716713.7734845416</v>
      </c>
      <c r="E14428" t="str">
        <f t="shared" si="452"/>
        <v>Jul</v>
      </c>
      <c r="F14428" t="str">
        <f t="shared" si="453"/>
        <v>2012</v>
      </c>
    </row>
    <row r="14429" spans="1:6" x14ac:dyDescent="0.25">
      <c r="A14429" s="5" t="s">
        <v>389</v>
      </c>
      <c r="B14429" s="3" t="s">
        <v>237</v>
      </c>
      <c r="C14429" s="3" t="s">
        <v>23</v>
      </c>
      <c r="D14429" s="4">
        <v>1591273.9639264955</v>
      </c>
      <c r="E14429" t="str">
        <f t="shared" si="452"/>
        <v>Aug</v>
      </c>
      <c r="F14429" t="str">
        <f t="shared" si="453"/>
        <v>2012</v>
      </c>
    </row>
    <row r="14430" spans="1:6" x14ac:dyDescent="0.25">
      <c r="A14430" s="5" t="s">
        <v>389</v>
      </c>
      <c r="B14430" s="3" t="s">
        <v>237</v>
      </c>
      <c r="C14430" s="3" t="s">
        <v>24</v>
      </c>
      <c r="D14430" s="4">
        <v>1358181.8540336913</v>
      </c>
      <c r="E14430" t="str">
        <f t="shared" si="452"/>
        <v>Sep</v>
      </c>
      <c r="F14430" t="str">
        <f t="shared" si="453"/>
        <v>2012</v>
      </c>
    </row>
    <row r="14431" spans="1:6" x14ac:dyDescent="0.25">
      <c r="A14431" s="5" t="s">
        <v>389</v>
      </c>
      <c r="B14431" s="3" t="s">
        <v>237</v>
      </c>
      <c r="C14431" s="3" t="s">
        <v>25</v>
      </c>
      <c r="D14431" s="4">
        <v>1402880.7175469329</v>
      </c>
      <c r="E14431" t="str">
        <f t="shared" si="452"/>
        <v>Oct</v>
      </c>
      <c r="F14431" t="str">
        <f t="shared" si="453"/>
        <v>2012</v>
      </c>
    </row>
    <row r="14432" spans="1:6" x14ac:dyDescent="0.25">
      <c r="A14432" s="5" t="s">
        <v>389</v>
      </c>
      <c r="B14432" s="3" t="s">
        <v>237</v>
      </c>
      <c r="C14432" s="3" t="s">
        <v>26</v>
      </c>
      <c r="D14432" s="4">
        <v>1318613.3902109808</v>
      </c>
      <c r="E14432" t="str">
        <f t="shared" si="452"/>
        <v>Nov</v>
      </c>
      <c r="F14432" t="str">
        <f t="shared" si="453"/>
        <v>2012</v>
      </c>
    </row>
    <row r="14433" spans="1:6" x14ac:dyDescent="0.25">
      <c r="A14433" s="5" t="s">
        <v>389</v>
      </c>
      <c r="B14433" s="3" t="s">
        <v>237</v>
      </c>
      <c r="C14433" s="3" t="s">
        <v>27</v>
      </c>
      <c r="D14433" s="4">
        <v>1250502.4841445331</v>
      </c>
      <c r="E14433" t="str">
        <f t="shared" si="452"/>
        <v>Dec</v>
      </c>
      <c r="F14433" t="str">
        <f t="shared" si="453"/>
        <v>2012</v>
      </c>
    </row>
    <row r="14434" spans="1:6" x14ac:dyDescent="0.25">
      <c r="A14434" s="5" t="s">
        <v>389</v>
      </c>
      <c r="B14434" s="3" t="s">
        <v>237</v>
      </c>
      <c r="C14434" s="3" t="s">
        <v>28</v>
      </c>
      <c r="D14434" s="4">
        <v>1120710.4170502399</v>
      </c>
      <c r="E14434" t="str">
        <f t="shared" si="452"/>
        <v>Jan</v>
      </c>
      <c r="F14434" t="str">
        <f t="shared" si="453"/>
        <v>2013</v>
      </c>
    </row>
    <row r="14435" spans="1:6" x14ac:dyDescent="0.25">
      <c r="A14435" s="5" t="s">
        <v>389</v>
      </c>
      <c r="B14435" s="3" t="s">
        <v>237</v>
      </c>
      <c r="C14435" s="3" t="s">
        <v>29</v>
      </c>
      <c r="D14435" s="4">
        <v>1038788.7828366179</v>
      </c>
      <c r="E14435" t="str">
        <f t="shared" si="452"/>
        <v>Feb</v>
      </c>
      <c r="F14435" t="str">
        <f t="shared" si="453"/>
        <v>2013</v>
      </c>
    </row>
    <row r="14436" spans="1:6" x14ac:dyDescent="0.25">
      <c r="A14436" s="5" t="s">
        <v>389</v>
      </c>
      <c r="B14436" s="3" t="s">
        <v>237</v>
      </c>
      <c r="C14436" s="3" t="s">
        <v>30</v>
      </c>
      <c r="D14436" s="4">
        <v>983194.06894448819</v>
      </c>
      <c r="E14436" t="str">
        <f t="shared" si="452"/>
        <v>Mar</v>
      </c>
      <c r="F14436" t="str">
        <f t="shared" si="453"/>
        <v>2013</v>
      </c>
    </row>
    <row r="14437" spans="1:6" x14ac:dyDescent="0.25">
      <c r="A14437" s="5" t="s">
        <v>389</v>
      </c>
      <c r="B14437" s="3" t="s">
        <v>237</v>
      </c>
      <c r="C14437" s="3" t="s">
        <v>31</v>
      </c>
      <c r="D14437" s="4">
        <v>915660.58141655172</v>
      </c>
      <c r="E14437" t="str">
        <f t="shared" si="452"/>
        <v>Apr</v>
      </c>
      <c r="F14437" t="str">
        <f t="shared" si="453"/>
        <v>2013</v>
      </c>
    </row>
    <row r="14438" spans="1:6" x14ac:dyDescent="0.25">
      <c r="A14438" s="5" t="s">
        <v>389</v>
      </c>
      <c r="B14438" s="3" t="s">
        <v>237</v>
      </c>
      <c r="C14438" s="3" t="s">
        <v>32</v>
      </c>
      <c r="D14438" s="4">
        <v>853919.53610688052</v>
      </c>
      <c r="E14438" t="str">
        <f t="shared" si="452"/>
        <v>May</v>
      </c>
      <c r="F14438" t="str">
        <f t="shared" si="453"/>
        <v>2013</v>
      </c>
    </row>
    <row r="14439" spans="1:6" x14ac:dyDescent="0.25">
      <c r="A14439" s="5" t="s">
        <v>389</v>
      </c>
      <c r="B14439" s="3" t="s">
        <v>237</v>
      </c>
      <c r="C14439" s="3" t="s">
        <v>33</v>
      </c>
      <c r="D14439" s="4">
        <v>822083.97273621103</v>
      </c>
      <c r="E14439" t="str">
        <f t="shared" si="452"/>
        <v>Jun</v>
      </c>
      <c r="F14439" t="str">
        <f t="shared" si="453"/>
        <v>2013</v>
      </c>
    </row>
    <row r="14440" spans="1:6" x14ac:dyDescent="0.25">
      <c r="A14440" s="5" t="s">
        <v>389</v>
      </c>
      <c r="B14440" s="3" t="s">
        <v>237</v>
      </c>
      <c r="C14440" s="3" t="s">
        <v>34</v>
      </c>
      <c r="D14440" s="4">
        <v>777788.00658357725</v>
      </c>
      <c r="E14440" t="str">
        <f t="shared" si="452"/>
        <v>Jul</v>
      </c>
      <c r="F14440" t="str">
        <f t="shared" si="453"/>
        <v>2013</v>
      </c>
    </row>
    <row r="14441" spans="1:6" x14ac:dyDescent="0.25">
      <c r="A14441" s="5" t="s">
        <v>389</v>
      </c>
      <c r="B14441" s="3" t="s">
        <v>237</v>
      </c>
      <c r="C14441" s="3" t="s">
        <v>35</v>
      </c>
      <c r="D14441" s="4">
        <v>729650.33576227527</v>
      </c>
      <c r="E14441" t="str">
        <f t="shared" si="452"/>
        <v>Aug</v>
      </c>
      <c r="F14441" t="str">
        <f t="shared" si="453"/>
        <v>2013</v>
      </c>
    </row>
    <row r="14442" spans="1:6" x14ac:dyDescent="0.25">
      <c r="A14442" s="5" t="s">
        <v>389</v>
      </c>
      <c r="B14442" s="3" t="s">
        <v>237</v>
      </c>
      <c r="C14442" s="3" t="s">
        <v>36</v>
      </c>
      <c r="D14442" s="4">
        <v>696959.38739378285</v>
      </c>
      <c r="E14442" t="str">
        <f t="shared" si="452"/>
        <v>Sep</v>
      </c>
      <c r="F14442" t="str">
        <f t="shared" si="453"/>
        <v>2013</v>
      </c>
    </row>
    <row r="14443" spans="1:6" x14ac:dyDescent="0.25">
      <c r="A14443" s="5" t="s">
        <v>389</v>
      </c>
      <c r="B14443" s="3" t="s">
        <v>237</v>
      </c>
      <c r="C14443" s="3" t="s">
        <v>37</v>
      </c>
      <c r="D14443" s="4">
        <v>670857.68560150231</v>
      </c>
      <c r="E14443" t="str">
        <f t="shared" si="452"/>
        <v>Oct</v>
      </c>
      <c r="F14443" t="str">
        <f t="shared" si="453"/>
        <v>2013</v>
      </c>
    </row>
    <row r="14444" spans="1:6" x14ac:dyDescent="0.25">
      <c r="A14444" s="5" t="s">
        <v>389</v>
      </c>
      <c r="B14444" s="3" t="s">
        <v>237</v>
      </c>
      <c r="C14444" s="3" t="s">
        <v>38</v>
      </c>
      <c r="D14444" s="4">
        <v>624797.69427852321</v>
      </c>
      <c r="E14444" t="str">
        <f t="shared" si="452"/>
        <v>Nov</v>
      </c>
      <c r="F14444" t="str">
        <f t="shared" si="453"/>
        <v>2013</v>
      </c>
    </row>
    <row r="14445" spans="1:6" x14ac:dyDescent="0.25">
      <c r="A14445" s="5" t="s">
        <v>389</v>
      </c>
      <c r="B14445" s="3" t="s">
        <v>237</v>
      </c>
      <c r="C14445" s="3" t="s">
        <v>39</v>
      </c>
      <c r="D14445" s="4">
        <v>587908.45411227399</v>
      </c>
      <c r="E14445" t="str">
        <f t="shared" si="452"/>
        <v>Dec</v>
      </c>
      <c r="F14445" t="str">
        <f t="shared" si="453"/>
        <v>2013</v>
      </c>
    </row>
    <row r="14446" spans="1:6" x14ac:dyDescent="0.25">
      <c r="A14446" s="5" t="s">
        <v>389</v>
      </c>
      <c r="B14446" s="3" t="s">
        <v>237</v>
      </c>
      <c r="C14446" s="3" t="s">
        <v>40</v>
      </c>
      <c r="D14446" s="4">
        <v>538226.87698273826</v>
      </c>
      <c r="E14446" t="str">
        <f t="shared" si="452"/>
        <v>Jan</v>
      </c>
      <c r="F14446" t="str">
        <f t="shared" si="453"/>
        <v>2014</v>
      </c>
    </row>
    <row r="14447" spans="1:6" x14ac:dyDescent="0.25">
      <c r="A14447" s="5" t="s">
        <v>389</v>
      </c>
      <c r="B14447" s="3" t="s">
        <v>237</v>
      </c>
      <c r="C14447" s="3" t="s">
        <v>41</v>
      </c>
      <c r="D14447" s="4">
        <v>529706.45367636089</v>
      </c>
      <c r="E14447" t="str">
        <f t="shared" si="452"/>
        <v>Feb</v>
      </c>
      <c r="F14447" t="str">
        <f t="shared" si="453"/>
        <v>2014</v>
      </c>
    </row>
    <row r="14448" spans="1:6" x14ac:dyDescent="0.25">
      <c r="A14448" s="5" t="s">
        <v>389</v>
      </c>
      <c r="B14448" s="3" t="s">
        <v>237</v>
      </c>
      <c r="C14448" s="3" t="s">
        <v>42</v>
      </c>
      <c r="D14448" s="4">
        <v>500930.53942796448</v>
      </c>
      <c r="E14448" t="str">
        <f t="shared" si="452"/>
        <v>Mar</v>
      </c>
      <c r="F14448" t="str">
        <f t="shared" si="453"/>
        <v>2014</v>
      </c>
    </row>
    <row r="14449" spans="1:6" x14ac:dyDescent="0.25">
      <c r="A14449" s="5" t="s">
        <v>389</v>
      </c>
      <c r="B14449" s="3" t="s">
        <v>237</v>
      </c>
      <c r="C14449" s="3" t="s">
        <v>43</v>
      </c>
      <c r="D14449" s="4">
        <v>477679.61857761082</v>
      </c>
      <c r="E14449" t="str">
        <f t="shared" si="452"/>
        <v>Apr</v>
      </c>
      <c r="F14449" t="str">
        <f t="shared" si="453"/>
        <v>2014</v>
      </c>
    </row>
    <row r="14450" spans="1:6" x14ac:dyDescent="0.25">
      <c r="A14450" s="5" t="s">
        <v>389</v>
      </c>
      <c r="B14450" s="3" t="s">
        <v>237</v>
      </c>
      <c r="C14450" s="3" t="s">
        <v>44</v>
      </c>
      <c r="D14450" s="4">
        <v>473733.96452033799</v>
      </c>
      <c r="E14450" t="str">
        <f t="shared" si="452"/>
        <v>May</v>
      </c>
      <c r="F14450" t="str">
        <f t="shared" si="453"/>
        <v>2014</v>
      </c>
    </row>
    <row r="14451" spans="1:6" x14ac:dyDescent="0.25">
      <c r="A14451" s="5" t="s">
        <v>389</v>
      </c>
      <c r="B14451" s="3" t="s">
        <v>237</v>
      </c>
      <c r="C14451" s="3" t="s">
        <v>45</v>
      </c>
      <c r="D14451" s="4">
        <v>470757.36144464649</v>
      </c>
      <c r="E14451" t="str">
        <f t="shared" si="452"/>
        <v>Jun</v>
      </c>
      <c r="F14451" t="str">
        <f t="shared" si="453"/>
        <v>2014</v>
      </c>
    </row>
    <row r="14452" spans="1:6" x14ac:dyDescent="0.25">
      <c r="A14452" s="5" t="s">
        <v>389</v>
      </c>
      <c r="B14452" s="3" t="s">
        <v>237</v>
      </c>
      <c r="C14452" s="3" t="s">
        <v>46</v>
      </c>
      <c r="D14452" s="4">
        <v>442178.95241651405</v>
      </c>
      <c r="E14452" t="str">
        <f t="shared" si="452"/>
        <v>Jul</v>
      </c>
      <c r="F14452" t="str">
        <f t="shared" si="453"/>
        <v>2014</v>
      </c>
    </row>
    <row r="14453" spans="1:6" x14ac:dyDescent="0.25">
      <c r="A14453" s="5" t="s">
        <v>389</v>
      </c>
      <c r="B14453" s="3" t="s">
        <v>237</v>
      </c>
      <c r="C14453" s="3" t="s">
        <v>47</v>
      </c>
      <c r="D14453" s="4">
        <v>435652.59980193304</v>
      </c>
      <c r="E14453" t="str">
        <f t="shared" si="452"/>
        <v>Aug</v>
      </c>
      <c r="F14453" t="str">
        <f t="shared" si="453"/>
        <v>2014</v>
      </c>
    </row>
    <row r="14454" spans="1:6" x14ac:dyDescent="0.25">
      <c r="A14454" s="5" t="s">
        <v>389</v>
      </c>
      <c r="B14454" s="3" t="s">
        <v>237</v>
      </c>
      <c r="C14454" s="3" t="s">
        <v>48</v>
      </c>
      <c r="D14454" s="4">
        <v>411480.39203022921</v>
      </c>
      <c r="E14454" t="str">
        <f t="shared" si="452"/>
        <v>Sep</v>
      </c>
      <c r="F14454" t="str">
        <f t="shared" si="453"/>
        <v>2014</v>
      </c>
    </row>
    <row r="14455" spans="1:6" x14ac:dyDescent="0.25">
      <c r="A14455" s="5" t="s">
        <v>389</v>
      </c>
      <c r="B14455" s="3" t="s">
        <v>237</v>
      </c>
      <c r="C14455" s="3" t="s">
        <v>49</v>
      </c>
      <c r="D14455" s="4">
        <v>402670.15527365333</v>
      </c>
      <c r="E14455" t="str">
        <f t="shared" si="452"/>
        <v>Oct</v>
      </c>
      <c r="F14455" t="str">
        <f t="shared" si="453"/>
        <v>2014</v>
      </c>
    </row>
    <row r="14456" spans="1:6" x14ac:dyDescent="0.25">
      <c r="A14456" s="5" t="s">
        <v>389</v>
      </c>
      <c r="B14456" s="3" t="s">
        <v>237</v>
      </c>
      <c r="C14456" s="3" t="s">
        <v>50</v>
      </c>
      <c r="D14456" s="4">
        <v>393417.57590110006</v>
      </c>
      <c r="E14456" t="str">
        <f t="shared" si="452"/>
        <v>Nov</v>
      </c>
      <c r="F14456" t="str">
        <f t="shared" si="453"/>
        <v>2014</v>
      </c>
    </row>
    <row r="14457" spans="1:6" x14ac:dyDescent="0.25">
      <c r="A14457" s="5" t="s">
        <v>389</v>
      </c>
      <c r="B14457" s="3" t="s">
        <v>237</v>
      </c>
      <c r="C14457" s="3" t="s">
        <v>51</v>
      </c>
      <c r="D14457" s="4">
        <v>381743.86138158478</v>
      </c>
      <c r="E14457" t="str">
        <f t="shared" si="452"/>
        <v>Dec</v>
      </c>
      <c r="F14457" t="str">
        <f t="shared" si="453"/>
        <v>2014</v>
      </c>
    </row>
    <row r="14458" spans="1:6" x14ac:dyDescent="0.25">
      <c r="A14458" s="5" t="s">
        <v>389</v>
      </c>
      <c r="B14458" s="3" t="s">
        <v>237</v>
      </c>
      <c r="C14458" s="3" t="s">
        <v>52</v>
      </c>
      <c r="D14458" s="4">
        <v>366291.40026592521</v>
      </c>
      <c r="E14458" t="str">
        <f t="shared" si="452"/>
        <v>Jan</v>
      </c>
      <c r="F14458" t="str">
        <f t="shared" si="453"/>
        <v>2015</v>
      </c>
    </row>
    <row r="14459" spans="1:6" x14ac:dyDescent="0.25">
      <c r="A14459" s="5" t="s">
        <v>389</v>
      </c>
      <c r="B14459" s="3" t="s">
        <v>237</v>
      </c>
      <c r="C14459" s="3" t="s">
        <v>53</v>
      </c>
      <c r="D14459" s="4">
        <v>391093.51348937227</v>
      </c>
      <c r="E14459" t="str">
        <f t="shared" si="452"/>
        <v>Feb</v>
      </c>
      <c r="F14459" t="str">
        <f t="shared" si="453"/>
        <v>2015</v>
      </c>
    </row>
    <row r="14460" spans="1:6" x14ac:dyDescent="0.25">
      <c r="A14460" s="5" t="s">
        <v>389</v>
      </c>
      <c r="B14460" s="3" t="s">
        <v>237</v>
      </c>
      <c r="C14460" s="3" t="s">
        <v>54</v>
      </c>
      <c r="D14460" s="4">
        <v>380245.75942935154</v>
      </c>
      <c r="E14460" t="str">
        <f t="shared" si="452"/>
        <v>Mar</v>
      </c>
      <c r="F14460" t="str">
        <f t="shared" si="453"/>
        <v>2015</v>
      </c>
    </row>
    <row r="14461" spans="1:6" x14ac:dyDescent="0.25">
      <c r="A14461" s="5" t="s">
        <v>389</v>
      </c>
      <c r="B14461" s="3" t="s">
        <v>237</v>
      </c>
      <c r="C14461" s="3" t="s">
        <v>55</v>
      </c>
      <c r="D14461" s="4">
        <v>369248.6540990998</v>
      </c>
      <c r="E14461" t="str">
        <f t="shared" si="452"/>
        <v>Apr</v>
      </c>
      <c r="F14461" t="str">
        <f t="shared" si="453"/>
        <v>2015</v>
      </c>
    </row>
    <row r="14462" spans="1:6" x14ac:dyDescent="0.25">
      <c r="A14462" s="5" t="s">
        <v>389</v>
      </c>
      <c r="B14462" s="3" t="s">
        <v>237</v>
      </c>
      <c r="C14462" s="3" t="s">
        <v>56</v>
      </c>
      <c r="D14462" s="4">
        <v>370294.34939469595</v>
      </c>
      <c r="E14462" t="str">
        <f t="shared" si="452"/>
        <v>May</v>
      </c>
      <c r="F14462" t="str">
        <f t="shared" si="453"/>
        <v>2015</v>
      </c>
    </row>
    <row r="14463" spans="1:6" x14ac:dyDescent="0.25">
      <c r="A14463" s="5" t="s">
        <v>389</v>
      </c>
      <c r="B14463" s="3" t="s">
        <v>237</v>
      </c>
      <c r="C14463" s="3" t="s">
        <v>57</v>
      </c>
      <c r="D14463" s="4">
        <v>366691.01713780488</v>
      </c>
      <c r="E14463" t="str">
        <f t="shared" si="452"/>
        <v>Jun</v>
      </c>
      <c r="F14463" t="str">
        <f t="shared" si="453"/>
        <v>2015</v>
      </c>
    </row>
    <row r="14464" spans="1:6" x14ac:dyDescent="0.25">
      <c r="A14464" s="5" t="s">
        <v>389</v>
      </c>
      <c r="B14464" s="3" t="s">
        <v>237</v>
      </c>
      <c r="C14464" s="3" t="s">
        <v>58</v>
      </c>
      <c r="D14464" s="4">
        <v>352556.18618556636</v>
      </c>
      <c r="E14464" t="str">
        <f t="shared" si="452"/>
        <v>Jul</v>
      </c>
      <c r="F14464" t="str">
        <f t="shared" si="453"/>
        <v>2015</v>
      </c>
    </row>
    <row r="14465" spans="1:6" x14ac:dyDescent="0.25">
      <c r="A14465" s="5" t="s">
        <v>389</v>
      </c>
      <c r="B14465" s="3" t="s">
        <v>237</v>
      </c>
      <c r="C14465" s="3" t="s">
        <v>59</v>
      </c>
      <c r="D14465" s="4">
        <v>349618.346901629</v>
      </c>
      <c r="E14465" t="str">
        <f t="shared" si="452"/>
        <v>Aug</v>
      </c>
      <c r="F14465" t="str">
        <f t="shared" si="453"/>
        <v>2015</v>
      </c>
    </row>
    <row r="14466" spans="1:6" x14ac:dyDescent="0.25">
      <c r="A14466" s="5" t="s">
        <v>389</v>
      </c>
      <c r="B14466" s="3" t="s">
        <v>237</v>
      </c>
      <c r="C14466" s="3" t="s">
        <v>60</v>
      </c>
      <c r="D14466" s="4">
        <v>339821.59368763037</v>
      </c>
      <c r="E14466" t="str">
        <f t="shared" si="452"/>
        <v>Sep</v>
      </c>
      <c r="F14466" t="str">
        <f t="shared" si="453"/>
        <v>2015</v>
      </c>
    </row>
    <row r="14467" spans="1:6" x14ac:dyDescent="0.25">
      <c r="A14467" s="5" t="s">
        <v>389</v>
      </c>
      <c r="B14467" s="3" t="s">
        <v>237</v>
      </c>
      <c r="C14467" s="3" t="s">
        <v>61</v>
      </c>
      <c r="D14467" s="4">
        <v>332810.50443626801</v>
      </c>
      <c r="E14467" t="str">
        <f t="shared" si="452"/>
        <v>Oct</v>
      </c>
      <c r="F14467" t="str">
        <f t="shared" si="453"/>
        <v>2015</v>
      </c>
    </row>
    <row r="14468" spans="1:6" x14ac:dyDescent="0.25">
      <c r="A14468" s="5" t="s">
        <v>389</v>
      </c>
      <c r="B14468" s="3" t="s">
        <v>237</v>
      </c>
      <c r="C14468" s="3" t="s">
        <v>62</v>
      </c>
      <c r="D14468" s="4">
        <v>330757.33386673499</v>
      </c>
      <c r="E14468" t="str">
        <f t="shared" si="452"/>
        <v>Nov</v>
      </c>
      <c r="F14468" t="str">
        <f t="shared" si="453"/>
        <v>2015</v>
      </c>
    </row>
    <row r="14469" spans="1:6" x14ac:dyDescent="0.25">
      <c r="A14469" s="5" t="s">
        <v>389</v>
      </c>
      <c r="B14469" s="3" t="s">
        <v>237</v>
      </c>
      <c r="C14469" s="3" t="s">
        <v>63</v>
      </c>
      <c r="D14469" s="4">
        <v>324427.11477278749</v>
      </c>
      <c r="E14469" t="str">
        <f t="shared" si="452"/>
        <v>Dec</v>
      </c>
      <c r="F14469" t="str">
        <f t="shared" si="453"/>
        <v>2015</v>
      </c>
    </row>
    <row r="14470" spans="1:6" x14ac:dyDescent="0.25">
      <c r="A14470" s="5" t="s">
        <v>389</v>
      </c>
      <c r="B14470" s="3" t="s">
        <v>237</v>
      </c>
      <c r="C14470" s="3" t="s">
        <v>64</v>
      </c>
      <c r="D14470" s="4">
        <v>310742.12466273707</v>
      </c>
      <c r="E14470" t="str">
        <f t="shared" si="452"/>
        <v>Jan</v>
      </c>
      <c r="F14470" t="str">
        <f t="shared" si="453"/>
        <v>2016</v>
      </c>
    </row>
    <row r="14471" spans="1:6" x14ac:dyDescent="0.25">
      <c r="A14471" s="5" t="s">
        <v>389</v>
      </c>
      <c r="B14471" s="3" t="s">
        <v>237</v>
      </c>
      <c r="C14471" s="3" t="s">
        <v>65</v>
      </c>
      <c r="D14471" s="4">
        <v>304265.28957765648</v>
      </c>
      <c r="E14471" t="str">
        <f t="shared" si="452"/>
        <v>Feb</v>
      </c>
      <c r="F14471" t="str">
        <f t="shared" si="453"/>
        <v>2016</v>
      </c>
    </row>
    <row r="14472" spans="1:6" x14ac:dyDescent="0.25">
      <c r="A14472" s="5" t="s">
        <v>389</v>
      </c>
      <c r="B14472" s="3" t="s">
        <v>237</v>
      </c>
      <c r="C14472" s="3" t="s">
        <v>66</v>
      </c>
      <c r="D14472" s="4">
        <v>295486.68014228524</v>
      </c>
      <c r="E14472" t="str">
        <f t="shared" si="452"/>
        <v>Mar</v>
      </c>
      <c r="F14472" t="str">
        <f t="shared" si="453"/>
        <v>2016</v>
      </c>
    </row>
    <row r="14473" spans="1:6" x14ac:dyDescent="0.25">
      <c r="A14473" s="5" t="s">
        <v>389</v>
      </c>
      <c r="B14473" s="3" t="s">
        <v>237</v>
      </c>
      <c r="C14473" s="3" t="s">
        <v>67</v>
      </c>
      <c r="D14473" s="4">
        <v>285939.1195606204</v>
      </c>
      <c r="E14473" t="str">
        <f t="shared" si="452"/>
        <v>Apr</v>
      </c>
      <c r="F14473" t="str">
        <f t="shared" si="453"/>
        <v>2016</v>
      </c>
    </row>
    <row r="14474" spans="1:6" x14ac:dyDescent="0.25">
      <c r="A14474" s="5" t="s">
        <v>389</v>
      </c>
      <c r="B14474" s="3" t="s">
        <v>237</v>
      </c>
      <c r="C14474" s="3" t="s">
        <v>68</v>
      </c>
      <c r="D14474" s="4">
        <v>284005.41891469981</v>
      </c>
      <c r="E14474" t="str">
        <f t="shared" si="452"/>
        <v>May</v>
      </c>
      <c r="F14474" t="str">
        <f t="shared" si="453"/>
        <v>2016</v>
      </c>
    </row>
    <row r="14475" spans="1:6" x14ac:dyDescent="0.25">
      <c r="A14475" s="5" t="s">
        <v>389</v>
      </c>
      <c r="B14475" s="3" t="s">
        <v>237</v>
      </c>
      <c r="C14475" s="3" t="s">
        <v>69</v>
      </c>
      <c r="D14475" s="4">
        <v>279484.44722204714</v>
      </c>
      <c r="E14475" t="str">
        <f t="shared" ref="E14475:E14538" si="454">MID(C14475,1,3)</f>
        <v>Jun</v>
      </c>
      <c r="F14475" t="str">
        <f t="shared" ref="F14475:F14538" si="455">MID(C14475,5,4)</f>
        <v>2016</v>
      </c>
    </row>
    <row r="14476" spans="1:6" x14ac:dyDescent="0.25">
      <c r="A14476" s="5" t="s">
        <v>389</v>
      </c>
      <c r="B14476" s="3" t="s">
        <v>237</v>
      </c>
      <c r="C14476" s="3" t="s">
        <v>70</v>
      </c>
      <c r="D14476" s="4">
        <v>269275.13517844991</v>
      </c>
      <c r="E14476" t="str">
        <f t="shared" si="454"/>
        <v>Jul</v>
      </c>
      <c r="F14476" t="str">
        <f t="shared" si="455"/>
        <v>2016</v>
      </c>
    </row>
    <row r="14477" spans="1:6" x14ac:dyDescent="0.25">
      <c r="A14477" s="5" t="s">
        <v>389</v>
      </c>
      <c r="B14477" s="3" t="s">
        <v>237</v>
      </c>
      <c r="C14477" s="3" t="s">
        <v>71</v>
      </c>
      <c r="D14477" s="4">
        <v>267097.58500495768</v>
      </c>
      <c r="E14477" t="str">
        <f t="shared" si="454"/>
        <v>Aug</v>
      </c>
      <c r="F14477" t="str">
        <f t="shared" si="455"/>
        <v>2016</v>
      </c>
    </row>
    <row r="14478" spans="1:6" x14ac:dyDescent="0.25">
      <c r="A14478" s="5" t="s">
        <v>389</v>
      </c>
      <c r="B14478" s="3" t="s">
        <v>237</v>
      </c>
      <c r="C14478" s="3" t="s">
        <v>72</v>
      </c>
      <c r="D14478" s="4">
        <v>259455.92566370871</v>
      </c>
      <c r="E14478" t="str">
        <f t="shared" si="454"/>
        <v>Sep</v>
      </c>
      <c r="F14478" t="str">
        <f t="shared" si="455"/>
        <v>2016</v>
      </c>
    </row>
    <row r="14479" spans="1:6" x14ac:dyDescent="0.25">
      <c r="A14479" s="5" t="s">
        <v>389</v>
      </c>
      <c r="B14479" s="3" t="s">
        <v>237</v>
      </c>
      <c r="C14479" s="3" t="s">
        <v>73</v>
      </c>
      <c r="D14479" s="4">
        <v>254890.17165266574</v>
      </c>
      <c r="E14479" t="str">
        <f t="shared" si="454"/>
        <v>Oct</v>
      </c>
      <c r="F14479" t="str">
        <f t="shared" si="455"/>
        <v>2016</v>
      </c>
    </row>
    <row r="14480" spans="1:6" x14ac:dyDescent="0.25">
      <c r="A14480" s="5" t="s">
        <v>389</v>
      </c>
      <c r="B14480" s="3" t="s">
        <v>237</v>
      </c>
      <c r="C14480" s="3" t="s">
        <v>74</v>
      </c>
      <c r="D14480" s="4">
        <v>249946.94845822814</v>
      </c>
      <c r="E14480" t="str">
        <f t="shared" si="454"/>
        <v>Nov</v>
      </c>
      <c r="F14480" t="str">
        <f t="shared" si="455"/>
        <v>2016</v>
      </c>
    </row>
    <row r="14481" spans="1:6" x14ac:dyDescent="0.25">
      <c r="A14481" s="5" t="s">
        <v>389</v>
      </c>
      <c r="B14481" s="3" t="s">
        <v>237</v>
      </c>
      <c r="C14481" s="3" t="s">
        <v>75</v>
      </c>
      <c r="D14481" s="4">
        <v>243493.09006409123</v>
      </c>
      <c r="E14481" t="str">
        <f t="shared" si="454"/>
        <v>Dec</v>
      </c>
      <c r="F14481" t="str">
        <f t="shared" si="455"/>
        <v>2016</v>
      </c>
    </row>
    <row r="14482" spans="1:6" x14ac:dyDescent="0.25">
      <c r="A14482" s="5" t="s">
        <v>389</v>
      </c>
      <c r="B14482" s="3" t="s">
        <v>237</v>
      </c>
      <c r="C14482" s="3" t="s">
        <v>76</v>
      </c>
      <c r="D14482" s="4">
        <v>227080.88170641867</v>
      </c>
      <c r="E14482" t="str">
        <f t="shared" si="454"/>
        <v>Jan</v>
      </c>
      <c r="F14482" t="str">
        <f t="shared" si="455"/>
        <v>2017</v>
      </c>
    </row>
    <row r="14483" spans="1:6" x14ac:dyDescent="0.25">
      <c r="A14483" s="5" t="s">
        <v>389</v>
      </c>
      <c r="B14483" s="3" t="s">
        <v>237</v>
      </c>
      <c r="C14483" s="3" t="s">
        <v>77</v>
      </c>
      <c r="D14483" s="4">
        <v>227543.75850587853</v>
      </c>
      <c r="E14483" t="str">
        <f t="shared" si="454"/>
        <v>Feb</v>
      </c>
      <c r="F14483" t="str">
        <f t="shared" si="455"/>
        <v>2017</v>
      </c>
    </row>
    <row r="14484" spans="1:6" x14ac:dyDescent="0.25">
      <c r="A14484" s="5" t="s">
        <v>389</v>
      </c>
      <c r="B14484" s="3" t="s">
        <v>237</v>
      </c>
      <c r="C14484" s="3" t="s">
        <v>78</v>
      </c>
      <c r="D14484" s="4">
        <v>222370.51719744148</v>
      </c>
      <c r="E14484" t="str">
        <f t="shared" si="454"/>
        <v>Mar</v>
      </c>
      <c r="F14484" t="str">
        <f t="shared" si="455"/>
        <v>2017</v>
      </c>
    </row>
    <row r="14485" spans="1:6" x14ac:dyDescent="0.25">
      <c r="A14485" s="5" t="s">
        <v>389</v>
      </c>
      <c r="B14485" s="3" t="s">
        <v>237</v>
      </c>
      <c r="C14485" s="3" t="s">
        <v>79</v>
      </c>
      <c r="D14485" s="4">
        <v>216065.88479189979</v>
      </c>
      <c r="E14485" t="str">
        <f t="shared" si="454"/>
        <v>Apr</v>
      </c>
      <c r="F14485" t="str">
        <f t="shared" si="455"/>
        <v>2017</v>
      </c>
    </row>
    <row r="14486" spans="1:6" x14ac:dyDescent="0.25">
      <c r="A14486" s="5" t="s">
        <v>389</v>
      </c>
      <c r="B14486" s="3" t="s">
        <v>237</v>
      </c>
      <c r="C14486" s="3" t="s">
        <v>80</v>
      </c>
      <c r="D14486" s="4">
        <v>219555.05477891595</v>
      </c>
      <c r="E14486" t="str">
        <f t="shared" si="454"/>
        <v>May</v>
      </c>
      <c r="F14486" t="str">
        <f t="shared" si="455"/>
        <v>2017</v>
      </c>
    </row>
    <row r="14487" spans="1:6" x14ac:dyDescent="0.25">
      <c r="A14487" s="5" t="s">
        <v>389</v>
      </c>
      <c r="B14487" s="3" t="s">
        <v>237</v>
      </c>
      <c r="C14487" s="3" t="s">
        <v>81</v>
      </c>
      <c r="D14487" s="4">
        <v>222604.98323008366</v>
      </c>
      <c r="E14487" t="str">
        <f t="shared" si="454"/>
        <v>Jun</v>
      </c>
      <c r="F14487" t="str">
        <f t="shared" si="455"/>
        <v>2017</v>
      </c>
    </row>
    <row r="14488" spans="1:6" x14ac:dyDescent="0.25">
      <c r="A14488" s="5" t="s">
        <v>389</v>
      </c>
      <c r="B14488" s="3" t="s">
        <v>237</v>
      </c>
      <c r="C14488" s="3" t="s">
        <v>82</v>
      </c>
      <c r="D14488" s="4">
        <v>213962.53033797373</v>
      </c>
      <c r="E14488" t="str">
        <f t="shared" si="454"/>
        <v>Jul</v>
      </c>
      <c r="F14488" t="str">
        <f t="shared" si="455"/>
        <v>2017</v>
      </c>
    </row>
    <row r="14489" spans="1:6" x14ac:dyDescent="0.25">
      <c r="A14489" s="5" t="s">
        <v>389</v>
      </c>
      <c r="B14489" s="3" t="s">
        <v>237</v>
      </c>
      <c r="C14489" s="3" t="s">
        <v>83</v>
      </c>
      <c r="D14489" s="4">
        <v>211689.16104451381</v>
      </c>
      <c r="E14489" t="str">
        <f t="shared" si="454"/>
        <v>Aug</v>
      </c>
      <c r="F14489" t="str">
        <f t="shared" si="455"/>
        <v>2017</v>
      </c>
    </row>
    <row r="14490" spans="1:6" x14ac:dyDescent="0.25">
      <c r="A14490" s="5" t="s">
        <v>389</v>
      </c>
      <c r="B14490" s="3" t="s">
        <v>237</v>
      </c>
      <c r="C14490" s="3" t="s">
        <v>84</v>
      </c>
      <c r="D14490" s="4">
        <v>204370.91780514462</v>
      </c>
      <c r="E14490" t="str">
        <f t="shared" si="454"/>
        <v>Sep</v>
      </c>
      <c r="F14490" t="str">
        <f t="shared" si="455"/>
        <v>2017</v>
      </c>
    </row>
    <row r="14491" spans="1:6" x14ac:dyDescent="0.25">
      <c r="A14491" s="5" t="s">
        <v>389</v>
      </c>
      <c r="B14491" s="3" t="s">
        <v>237</v>
      </c>
      <c r="C14491" s="3" t="s">
        <v>85</v>
      </c>
      <c r="D14491" s="4">
        <v>197994.72651771063</v>
      </c>
      <c r="E14491" t="str">
        <f t="shared" si="454"/>
        <v>Oct</v>
      </c>
      <c r="F14491" t="str">
        <f t="shared" si="455"/>
        <v>2017</v>
      </c>
    </row>
    <row r="14492" spans="1:6" x14ac:dyDescent="0.25">
      <c r="A14492" s="5" t="s">
        <v>389</v>
      </c>
      <c r="B14492" s="3" t="s">
        <v>237</v>
      </c>
      <c r="C14492" s="3" t="s">
        <v>86</v>
      </c>
      <c r="D14492" s="4">
        <v>195098.54305492018</v>
      </c>
      <c r="E14492" t="str">
        <f t="shared" si="454"/>
        <v>Nov</v>
      </c>
      <c r="F14492" t="str">
        <f t="shared" si="455"/>
        <v>2017</v>
      </c>
    </row>
    <row r="14493" spans="1:6" x14ac:dyDescent="0.25">
      <c r="A14493" s="5" t="s">
        <v>389</v>
      </c>
      <c r="B14493" s="3" t="s">
        <v>237</v>
      </c>
      <c r="C14493" s="3" t="s">
        <v>87</v>
      </c>
      <c r="D14493" s="4">
        <v>196677.01494484808</v>
      </c>
      <c r="E14493" t="str">
        <f t="shared" si="454"/>
        <v>Dec</v>
      </c>
      <c r="F14493" t="str">
        <f t="shared" si="455"/>
        <v>2017</v>
      </c>
    </row>
    <row r="14494" spans="1:6" x14ac:dyDescent="0.25">
      <c r="A14494" s="5" t="s">
        <v>389</v>
      </c>
      <c r="B14494" s="3" t="s">
        <v>237</v>
      </c>
      <c r="C14494" s="3" t="s">
        <v>88</v>
      </c>
      <c r="D14494" s="4">
        <v>184553.48932541971</v>
      </c>
      <c r="E14494" t="str">
        <f t="shared" si="454"/>
        <v>Jan</v>
      </c>
      <c r="F14494" t="str">
        <f t="shared" si="455"/>
        <v>2018</v>
      </c>
    </row>
    <row r="14495" spans="1:6" x14ac:dyDescent="0.25">
      <c r="A14495" s="5" t="s">
        <v>389</v>
      </c>
      <c r="B14495" s="3" t="s">
        <v>237</v>
      </c>
      <c r="C14495" s="3" t="s">
        <v>89</v>
      </c>
      <c r="D14495" s="4">
        <v>185282.75366579517</v>
      </c>
      <c r="E14495" t="str">
        <f t="shared" si="454"/>
        <v>Feb</v>
      </c>
      <c r="F14495" t="str">
        <f t="shared" si="455"/>
        <v>2018</v>
      </c>
    </row>
    <row r="14496" spans="1:6" x14ac:dyDescent="0.25">
      <c r="A14496" s="5" t="s">
        <v>389</v>
      </c>
      <c r="B14496" s="3" t="s">
        <v>237</v>
      </c>
      <c r="C14496" s="3" t="s">
        <v>90</v>
      </c>
      <c r="D14496" s="4">
        <v>182736.73013480526</v>
      </c>
      <c r="E14496" t="str">
        <f t="shared" si="454"/>
        <v>Mar</v>
      </c>
      <c r="F14496" t="str">
        <f t="shared" si="455"/>
        <v>2018</v>
      </c>
    </row>
    <row r="14497" spans="1:6" x14ac:dyDescent="0.25">
      <c r="A14497" s="5" t="s">
        <v>389</v>
      </c>
      <c r="B14497" s="3" t="s">
        <v>237</v>
      </c>
      <c r="C14497" s="3" t="s">
        <v>91</v>
      </c>
      <c r="D14497" s="4">
        <v>178777.31982311534</v>
      </c>
      <c r="E14497" t="str">
        <f t="shared" si="454"/>
        <v>Apr</v>
      </c>
      <c r="F14497" t="str">
        <f t="shared" si="455"/>
        <v>2018</v>
      </c>
    </row>
    <row r="14498" spans="1:6" x14ac:dyDescent="0.25">
      <c r="A14498" s="5" t="s">
        <v>389</v>
      </c>
      <c r="B14498" s="3" t="s">
        <v>237</v>
      </c>
      <c r="C14498" s="3" t="s">
        <v>92</v>
      </c>
      <c r="D14498" s="4">
        <v>176958.66863487763</v>
      </c>
      <c r="E14498" t="str">
        <f t="shared" si="454"/>
        <v>May</v>
      </c>
      <c r="F14498" t="str">
        <f t="shared" si="455"/>
        <v>2018</v>
      </c>
    </row>
    <row r="14499" spans="1:6" x14ac:dyDescent="0.25">
      <c r="A14499" s="5" t="s">
        <v>389</v>
      </c>
      <c r="B14499" s="3" t="s">
        <v>237</v>
      </c>
      <c r="C14499" s="3" t="s">
        <v>93</v>
      </c>
      <c r="D14499" s="4">
        <v>175526.17937190802</v>
      </c>
      <c r="E14499" t="str">
        <f t="shared" si="454"/>
        <v>Jun</v>
      </c>
      <c r="F14499" t="str">
        <f t="shared" si="455"/>
        <v>2018</v>
      </c>
    </row>
    <row r="14500" spans="1:6" x14ac:dyDescent="0.25">
      <c r="A14500" s="5" t="s">
        <v>389</v>
      </c>
      <c r="B14500" s="3" t="s">
        <v>237</v>
      </c>
      <c r="C14500" s="3" t="s">
        <v>94</v>
      </c>
      <c r="D14500" s="4">
        <v>171253.52261379184</v>
      </c>
      <c r="E14500" t="str">
        <f t="shared" si="454"/>
        <v>Jul</v>
      </c>
      <c r="F14500" t="str">
        <f t="shared" si="455"/>
        <v>2018</v>
      </c>
    </row>
    <row r="14501" spans="1:6" x14ac:dyDescent="0.25">
      <c r="A14501" s="5" t="s">
        <v>389</v>
      </c>
      <c r="B14501" s="3" t="s">
        <v>237</v>
      </c>
      <c r="C14501" s="3" t="s">
        <v>95</v>
      </c>
      <c r="D14501" s="4">
        <v>168439.26022323509</v>
      </c>
      <c r="E14501" t="str">
        <f t="shared" si="454"/>
        <v>Aug</v>
      </c>
      <c r="F14501" t="str">
        <f t="shared" si="455"/>
        <v>2018</v>
      </c>
    </row>
    <row r="14502" spans="1:6" x14ac:dyDescent="0.25">
      <c r="A14502" s="5" t="s">
        <v>389</v>
      </c>
      <c r="B14502" s="3" t="s">
        <v>237</v>
      </c>
      <c r="C14502" s="3" t="s">
        <v>96</v>
      </c>
      <c r="D14502" s="4">
        <v>164150.21878155801</v>
      </c>
      <c r="E14502" t="str">
        <f t="shared" si="454"/>
        <v>Sep</v>
      </c>
      <c r="F14502" t="str">
        <f t="shared" si="455"/>
        <v>2018</v>
      </c>
    </row>
    <row r="14503" spans="1:6" x14ac:dyDescent="0.25">
      <c r="A14503" s="5" t="s">
        <v>389</v>
      </c>
      <c r="B14503" s="3" t="s">
        <v>237</v>
      </c>
      <c r="C14503" s="3" t="s">
        <v>97</v>
      </c>
      <c r="D14503" s="4">
        <v>162935.44429940125</v>
      </c>
      <c r="E14503" t="str">
        <f t="shared" si="454"/>
        <v>Oct</v>
      </c>
      <c r="F14503" t="str">
        <f t="shared" si="455"/>
        <v>2018</v>
      </c>
    </row>
    <row r="14504" spans="1:6" x14ac:dyDescent="0.25">
      <c r="A14504" s="5" t="s">
        <v>389</v>
      </c>
      <c r="B14504" s="3" t="s">
        <v>237</v>
      </c>
      <c r="C14504" s="3" t="s">
        <v>98</v>
      </c>
      <c r="D14504" s="4">
        <v>162028.551447684</v>
      </c>
      <c r="E14504" t="str">
        <f t="shared" si="454"/>
        <v>Nov</v>
      </c>
      <c r="F14504" t="str">
        <f t="shared" si="455"/>
        <v>2018</v>
      </c>
    </row>
    <row r="14505" spans="1:6" x14ac:dyDescent="0.25">
      <c r="A14505" s="5" t="s">
        <v>389</v>
      </c>
      <c r="B14505" s="3" t="s">
        <v>237</v>
      </c>
      <c r="C14505" s="3" t="s">
        <v>99</v>
      </c>
      <c r="D14505" s="4">
        <v>163466.99997144454</v>
      </c>
      <c r="E14505" t="str">
        <f t="shared" si="454"/>
        <v>Dec</v>
      </c>
      <c r="F14505" t="str">
        <f t="shared" si="455"/>
        <v>2018</v>
      </c>
    </row>
    <row r="14506" spans="1:6" x14ac:dyDescent="0.25">
      <c r="A14506" s="5" t="s">
        <v>389</v>
      </c>
      <c r="B14506" s="3" t="s">
        <v>237</v>
      </c>
      <c r="C14506" s="3" t="s">
        <v>100</v>
      </c>
      <c r="D14506" s="4">
        <v>153426.19418410619</v>
      </c>
      <c r="E14506" t="str">
        <f t="shared" si="454"/>
        <v>Jan</v>
      </c>
      <c r="F14506" t="str">
        <f t="shared" si="455"/>
        <v>2019</v>
      </c>
    </row>
    <row r="14507" spans="1:6" x14ac:dyDescent="0.25">
      <c r="A14507" s="5" t="s">
        <v>389</v>
      </c>
      <c r="B14507" s="3" t="s">
        <v>237</v>
      </c>
      <c r="C14507" s="3" t="s">
        <v>101</v>
      </c>
      <c r="D14507" s="4">
        <v>154296.98781474546</v>
      </c>
      <c r="E14507" t="str">
        <f t="shared" si="454"/>
        <v>Feb</v>
      </c>
      <c r="F14507" t="str">
        <f t="shared" si="455"/>
        <v>2019</v>
      </c>
    </row>
    <row r="14508" spans="1:6" x14ac:dyDescent="0.25">
      <c r="A14508" s="5" t="s">
        <v>389</v>
      </c>
      <c r="B14508" s="3" t="s">
        <v>237</v>
      </c>
      <c r="C14508" s="3" t="s">
        <v>102</v>
      </c>
      <c r="D14508" s="4">
        <v>150414.80620193569</v>
      </c>
      <c r="E14508" t="str">
        <f t="shared" si="454"/>
        <v>Mar</v>
      </c>
      <c r="F14508" t="str">
        <f t="shared" si="455"/>
        <v>2019</v>
      </c>
    </row>
    <row r="14509" spans="1:6" x14ac:dyDescent="0.25">
      <c r="A14509" s="5" t="s">
        <v>389</v>
      </c>
      <c r="B14509" s="3" t="s">
        <v>237</v>
      </c>
      <c r="C14509" s="3" t="s">
        <v>103</v>
      </c>
      <c r="D14509" s="4">
        <v>147456.26315129001</v>
      </c>
      <c r="E14509" t="str">
        <f t="shared" si="454"/>
        <v>Apr</v>
      </c>
      <c r="F14509" t="str">
        <f t="shared" si="455"/>
        <v>2019</v>
      </c>
    </row>
    <row r="14510" spans="1:6" x14ac:dyDescent="0.25">
      <c r="A14510" s="5" t="s">
        <v>389</v>
      </c>
      <c r="B14510" s="3" t="s">
        <v>237</v>
      </c>
      <c r="C14510" s="3" t="s">
        <v>104</v>
      </c>
      <c r="D14510" s="4">
        <v>151032.79625656985</v>
      </c>
      <c r="E14510" t="str">
        <f t="shared" si="454"/>
        <v>May</v>
      </c>
      <c r="F14510" t="str">
        <f t="shared" si="455"/>
        <v>2019</v>
      </c>
    </row>
    <row r="14511" spans="1:6" x14ac:dyDescent="0.25">
      <c r="A14511" s="5" t="s">
        <v>389</v>
      </c>
      <c r="B14511" s="3" t="s">
        <v>237</v>
      </c>
      <c r="C14511" s="3" t="s">
        <v>105</v>
      </c>
      <c r="D14511" s="4">
        <v>148634.90465840994</v>
      </c>
      <c r="E14511" t="str">
        <f t="shared" si="454"/>
        <v>Jun</v>
      </c>
      <c r="F14511" t="str">
        <f t="shared" si="455"/>
        <v>2019</v>
      </c>
    </row>
    <row r="14512" spans="1:6" x14ac:dyDescent="0.25">
      <c r="A14512" s="5" t="s">
        <v>389</v>
      </c>
      <c r="B14512" s="3" t="s">
        <v>237</v>
      </c>
      <c r="C14512" s="3" t="s">
        <v>106</v>
      </c>
      <c r="D14512" s="4">
        <v>142387.97095814114</v>
      </c>
      <c r="E14512" t="str">
        <f t="shared" si="454"/>
        <v>Jul</v>
      </c>
      <c r="F14512" t="str">
        <f t="shared" si="455"/>
        <v>2019</v>
      </c>
    </row>
    <row r="14513" spans="1:6" x14ac:dyDescent="0.25">
      <c r="A14513" s="5" t="s">
        <v>389</v>
      </c>
      <c r="B14513" s="3" t="s">
        <v>237</v>
      </c>
      <c r="C14513" s="3" t="s">
        <v>107</v>
      </c>
      <c r="D14513" s="4">
        <v>141127.40455619254</v>
      </c>
      <c r="E14513" t="str">
        <f t="shared" si="454"/>
        <v>Aug</v>
      </c>
      <c r="F14513" t="str">
        <f t="shared" si="455"/>
        <v>2019</v>
      </c>
    </row>
    <row r="14514" spans="1:6" x14ac:dyDescent="0.25">
      <c r="A14514" s="5" t="s">
        <v>389</v>
      </c>
      <c r="B14514" s="3" t="s">
        <v>237</v>
      </c>
      <c r="C14514" s="3" t="s">
        <v>108</v>
      </c>
      <c r="D14514" s="4">
        <v>139455.24052492526</v>
      </c>
      <c r="E14514" t="str">
        <f t="shared" si="454"/>
        <v>Sep</v>
      </c>
      <c r="F14514" t="str">
        <f t="shared" si="455"/>
        <v>2019</v>
      </c>
    </row>
    <row r="14515" spans="1:6" x14ac:dyDescent="0.25">
      <c r="A14515" s="5" t="s">
        <v>389</v>
      </c>
      <c r="B14515" s="3" t="s">
        <v>237</v>
      </c>
      <c r="C14515" s="3" t="s">
        <v>109</v>
      </c>
      <c r="D14515" s="4">
        <v>138585.81822962707</v>
      </c>
      <c r="E14515" t="str">
        <f t="shared" si="454"/>
        <v>Oct</v>
      </c>
      <c r="F14515" t="str">
        <f t="shared" si="455"/>
        <v>2019</v>
      </c>
    </row>
    <row r="14516" spans="1:6" x14ac:dyDescent="0.25">
      <c r="A14516" s="5" t="s">
        <v>389</v>
      </c>
      <c r="B14516" s="3" t="s">
        <v>237</v>
      </c>
      <c r="C14516" s="3" t="s">
        <v>110</v>
      </c>
      <c r="D14516" s="4">
        <v>140966.23453834496</v>
      </c>
      <c r="E14516" t="str">
        <f t="shared" si="454"/>
        <v>Nov</v>
      </c>
      <c r="F14516" t="str">
        <f t="shared" si="455"/>
        <v>2019</v>
      </c>
    </row>
    <row r="14517" spans="1:6" x14ac:dyDescent="0.25">
      <c r="A14517" s="5" t="s">
        <v>389</v>
      </c>
      <c r="B14517" s="3" t="s">
        <v>237</v>
      </c>
      <c r="C14517" s="3" t="s">
        <v>111</v>
      </c>
      <c r="D14517" s="4">
        <v>143880.50371424755</v>
      </c>
      <c r="E14517" t="str">
        <f t="shared" si="454"/>
        <v>Dec</v>
      </c>
      <c r="F14517" t="str">
        <f t="shared" si="455"/>
        <v>2019</v>
      </c>
    </row>
    <row r="14518" spans="1:6" x14ac:dyDescent="0.25">
      <c r="A14518" s="5" t="s">
        <v>389</v>
      </c>
      <c r="B14518" s="3" t="s">
        <v>237</v>
      </c>
      <c r="C14518" s="3" t="s">
        <v>112</v>
      </c>
      <c r="D14518" s="4">
        <v>133717.60815600216</v>
      </c>
      <c r="E14518" t="str">
        <f t="shared" si="454"/>
        <v>Jan</v>
      </c>
      <c r="F14518" t="str">
        <f t="shared" si="455"/>
        <v>2020</v>
      </c>
    </row>
    <row r="14519" spans="1:6" x14ac:dyDescent="0.25">
      <c r="A14519" s="5" t="s">
        <v>389</v>
      </c>
      <c r="B14519" s="3" t="s">
        <v>237</v>
      </c>
      <c r="C14519" s="3" t="s">
        <v>113</v>
      </c>
      <c r="D14519" s="4">
        <v>131671.86603176864</v>
      </c>
      <c r="E14519" t="str">
        <f t="shared" si="454"/>
        <v>Feb</v>
      </c>
      <c r="F14519" t="str">
        <f t="shared" si="455"/>
        <v>2020</v>
      </c>
    </row>
    <row r="14520" spans="1:6" x14ac:dyDescent="0.25">
      <c r="A14520" s="5" t="s">
        <v>389</v>
      </c>
      <c r="B14520" s="3" t="s">
        <v>237</v>
      </c>
      <c r="C14520" s="3" t="s">
        <v>114</v>
      </c>
      <c r="D14520" s="4">
        <v>132992.7845555947</v>
      </c>
      <c r="E14520" t="str">
        <f t="shared" si="454"/>
        <v>Mar</v>
      </c>
      <c r="F14520" t="str">
        <f t="shared" si="455"/>
        <v>2020</v>
      </c>
    </row>
    <row r="14521" spans="1:6" x14ac:dyDescent="0.25">
      <c r="A14521" s="5" t="s">
        <v>389</v>
      </c>
      <c r="B14521" s="3" t="s">
        <v>237</v>
      </c>
      <c r="C14521" s="3" t="s">
        <v>115</v>
      </c>
      <c r="D14521" s="4">
        <v>131936.00734304247</v>
      </c>
      <c r="E14521" t="str">
        <f t="shared" si="454"/>
        <v>Apr</v>
      </c>
      <c r="F14521" t="str">
        <f t="shared" si="455"/>
        <v>2020</v>
      </c>
    </row>
    <row r="14522" spans="1:6" x14ac:dyDescent="0.25">
      <c r="A14522" s="5" t="s">
        <v>389</v>
      </c>
      <c r="B14522" s="3" t="s">
        <v>237</v>
      </c>
      <c r="C14522" s="3" t="s">
        <v>116</v>
      </c>
      <c r="D14522" s="4">
        <v>131665.5194550718</v>
      </c>
      <c r="E14522" t="str">
        <f t="shared" si="454"/>
        <v>May</v>
      </c>
      <c r="F14522" t="str">
        <f t="shared" si="455"/>
        <v>2020</v>
      </c>
    </row>
    <row r="14523" spans="1:6" x14ac:dyDescent="0.25">
      <c r="A14523" s="5" t="s">
        <v>389</v>
      </c>
      <c r="B14523" s="3" t="s">
        <v>237</v>
      </c>
      <c r="C14523" s="3" t="s">
        <v>117</v>
      </c>
      <c r="D14523" s="4">
        <v>128809.33302582722</v>
      </c>
      <c r="E14523" t="str">
        <f t="shared" si="454"/>
        <v>Jun</v>
      </c>
      <c r="F14523" t="str">
        <f t="shared" si="455"/>
        <v>2020</v>
      </c>
    </row>
    <row r="14524" spans="1:6" x14ac:dyDescent="0.25">
      <c r="A14524" s="5" t="s">
        <v>389</v>
      </c>
      <c r="B14524" s="3" t="s">
        <v>237</v>
      </c>
      <c r="C14524" s="3" t="s">
        <v>118</v>
      </c>
      <c r="D14524" s="4">
        <v>126088.74474745053</v>
      </c>
      <c r="E14524" t="str">
        <f t="shared" si="454"/>
        <v>Jul</v>
      </c>
      <c r="F14524" t="str">
        <f t="shared" si="455"/>
        <v>2020</v>
      </c>
    </row>
    <row r="14525" spans="1:6" x14ac:dyDescent="0.25">
      <c r="A14525" s="5" t="s">
        <v>389</v>
      </c>
      <c r="B14525" s="3" t="s">
        <v>237</v>
      </c>
      <c r="C14525" s="3" t="s">
        <v>119</v>
      </c>
      <c r="D14525" s="4">
        <v>128232.07024128427</v>
      </c>
      <c r="E14525" t="str">
        <f t="shared" si="454"/>
        <v>Aug</v>
      </c>
      <c r="F14525" t="str">
        <f t="shared" si="455"/>
        <v>2020</v>
      </c>
    </row>
    <row r="14526" spans="1:6" x14ac:dyDescent="0.25">
      <c r="A14526" s="5" t="s">
        <v>389</v>
      </c>
      <c r="B14526" s="3" t="s">
        <v>237</v>
      </c>
      <c r="C14526" s="3" t="s">
        <v>120</v>
      </c>
      <c r="D14526" s="4">
        <v>126808.58294195017</v>
      </c>
      <c r="E14526" t="str">
        <f t="shared" si="454"/>
        <v>Sep</v>
      </c>
      <c r="F14526" t="str">
        <f t="shared" si="455"/>
        <v>2020</v>
      </c>
    </row>
    <row r="14527" spans="1:6" x14ac:dyDescent="0.25">
      <c r="A14527" s="5" t="s">
        <v>389</v>
      </c>
      <c r="B14527" s="3" t="s">
        <v>237</v>
      </c>
      <c r="C14527" s="3" t="s">
        <v>121</v>
      </c>
      <c r="D14527" s="4">
        <v>122005.70230821222</v>
      </c>
      <c r="E14527" t="str">
        <f t="shared" si="454"/>
        <v>Oct</v>
      </c>
      <c r="F14527" t="str">
        <f t="shared" si="455"/>
        <v>2020</v>
      </c>
    </row>
    <row r="14528" spans="1:6" x14ac:dyDescent="0.25">
      <c r="A14528" s="5" t="s">
        <v>389</v>
      </c>
      <c r="B14528" s="3" t="s">
        <v>237</v>
      </c>
      <c r="C14528" s="3" t="s">
        <v>122</v>
      </c>
      <c r="D14528" s="4">
        <v>121762.67677958703</v>
      </c>
      <c r="E14528" t="str">
        <f t="shared" si="454"/>
        <v>Nov</v>
      </c>
      <c r="F14528" t="str">
        <f t="shared" si="455"/>
        <v>2020</v>
      </c>
    </row>
    <row r="14529" spans="1:6" x14ac:dyDescent="0.25">
      <c r="A14529" s="5" t="s">
        <v>389</v>
      </c>
      <c r="B14529" s="3" t="s">
        <v>237</v>
      </c>
      <c r="C14529" s="3" t="s">
        <v>123</v>
      </c>
      <c r="D14529" s="4">
        <v>129851.02586441425</v>
      </c>
      <c r="E14529" t="str">
        <f t="shared" si="454"/>
        <v>Dec</v>
      </c>
      <c r="F14529" t="str">
        <f t="shared" si="455"/>
        <v>2020</v>
      </c>
    </row>
    <row r="14530" spans="1:6" x14ac:dyDescent="0.25">
      <c r="A14530" s="5" t="s">
        <v>389</v>
      </c>
      <c r="B14530" s="3" t="s">
        <v>237</v>
      </c>
      <c r="C14530" s="3" t="s">
        <v>124</v>
      </c>
      <c r="D14530" s="4">
        <v>115931.22973705194</v>
      </c>
      <c r="E14530" t="str">
        <f t="shared" si="454"/>
        <v>Jan</v>
      </c>
      <c r="F14530" t="str">
        <f t="shared" si="455"/>
        <v>2021</v>
      </c>
    </row>
    <row r="14531" spans="1:6" x14ac:dyDescent="0.25">
      <c r="A14531" s="5" t="s">
        <v>389</v>
      </c>
      <c r="B14531" s="3" t="s">
        <v>237</v>
      </c>
      <c r="C14531" s="3" t="s">
        <v>125</v>
      </c>
      <c r="D14531" s="4">
        <v>111179.73306929869</v>
      </c>
      <c r="E14531" t="str">
        <f t="shared" si="454"/>
        <v>Feb</v>
      </c>
      <c r="F14531" t="str">
        <f t="shared" si="455"/>
        <v>2021</v>
      </c>
    </row>
    <row r="14532" spans="1:6" x14ac:dyDescent="0.25">
      <c r="A14532" s="5" t="s">
        <v>389</v>
      </c>
      <c r="B14532" s="3" t="s">
        <v>237</v>
      </c>
      <c r="C14532" s="3" t="s">
        <v>126</v>
      </c>
      <c r="D14532" s="4">
        <v>108492.91627469656</v>
      </c>
      <c r="E14532" t="str">
        <f t="shared" si="454"/>
        <v>Mar</v>
      </c>
      <c r="F14532" t="str">
        <f t="shared" si="455"/>
        <v>2021</v>
      </c>
    </row>
    <row r="14533" spans="1:6" x14ac:dyDescent="0.25">
      <c r="A14533" s="5" t="s">
        <v>389</v>
      </c>
      <c r="B14533" s="3" t="s">
        <v>237</v>
      </c>
      <c r="C14533" s="3" t="s">
        <v>127</v>
      </c>
      <c r="D14533" s="4">
        <v>106660.97169854242</v>
      </c>
      <c r="E14533" t="str">
        <f t="shared" si="454"/>
        <v>Apr</v>
      </c>
      <c r="F14533" t="str">
        <f t="shared" si="455"/>
        <v>2021</v>
      </c>
    </row>
    <row r="14534" spans="1:6" x14ac:dyDescent="0.25">
      <c r="A14534" s="5" t="s">
        <v>389</v>
      </c>
      <c r="B14534" s="3" t="s">
        <v>237</v>
      </c>
      <c r="C14534" s="3" t="s">
        <v>128</v>
      </c>
      <c r="D14534" s="4">
        <v>104384.25048968066</v>
      </c>
      <c r="E14534" t="str">
        <f t="shared" si="454"/>
        <v>May</v>
      </c>
      <c r="F14534" t="str">
        <f t="shared" si="455"/>
        <v>2021</v>
      </c>
    </row>
    <row r="14535" spans="1:6" x14ac:dyDescent="0.25">
      <c r="A14535" s="5" t="s">
        <v>389</v>
      </c>
      <c r="B14535" s="3" t="s">
        <v>237</v>
      </c>
      <c r="C14535" s="3" t="s">
        <v>129</v>
      </c>
      <c r="D14535" s="4">
        <v>104953.62021417175</v>
      </c>
      <c r="E14535" t="str">
        <f t="shared" si="454"/>
        <v>Jun</v>
      </c>
      <c r="F14535" t="str">
        <f t="shared" si="455"/>
        <v>2021</v>
      </c>
    </row>
    <row r="14536" spans="1:6" x14ac:dyDescent="0.25">
      <c r="A14536" s="5" t="s">
        <v>389</v>
      </c>
      <c r="B14536" s="3" t="s">
        <v>237</v>
      </c>
      <c r="C14536" s="3" t="s">
        <v>130</v>
      </c>
      <c r="D14536" s="4">
        <v>104244.11551060274</v>
      </c>
      <c r="E14536" t="str">
        <f t="shared" si="454"/>
        <v>Jul</v>
      </c>
      <c r="F14536" t="str">
        <f t="shared" si="455"/>
        <v>2021</v>
      </c>
    </row>
    <row r="14537" spans="1:6" x14ac:dyDescent="0.25">
      <c r="A14537" s="5" t="s">
        <v>389</v>
      </c>
      <c r="B14537" s="3" t="s">
        <v>237</v>
      </c>
      <c r="C14537" s="3" t="s">
        <v>131</v>
      </c>
      <c r="D14537" s="4">
        <v>104629.25563174624</v>
      </c>
      <c r="E14537" t="str">
        <f t="shared" si="454"/>
        <v>Aug</v>
      </c>
      <c r="F14537" t="str">
        <f t="shared" si="455"/>
        <v>2021</v>
      </c>
    </row>
    <row r="14538" spans="1:6" x14ac:dyDescent="0.25">
      <c r="A14538" s="5" t="s">
        <v>389</v>
      </c>
      <c r="B14538" s="3" t="s">
        <v>237</v>
      </c>
      <c r="C14538" s="3" t="s">
        <v>132</v>
      </c>
      <c r="D14538" s="4">
        <v>104810.70812512167</v>
      </c>
      <c r="E14538" t="str">
        <f t="shared" si="454"/>
        <v>Sep</v>
      </c>
      <c r="F14538" t="str">
        <f t="shared" si="455"/>
        <v>2021</v>
      </c>
    </row>
    <row r="14539" spans="1:6" x14ac:dyDescent="0.25">
      <c r="A14539" s="5" t="s">
        <v>389</v>
      </c>
      <c r="B14539" s="3" t="s">
        <v>237</v>
      </c>
      <c r="C14539" s="3" t="s">
        <v>133</v>
      </c>
      <c r="D14539" s="4">
        <v>107520.12042672484</v>
      </c>
      <c r="E14539" t="str">
        <f t="shared" ref="E14539:E14602" si="456">MID(C14539,1,3)</f>
        <v>Oct</v>
      </c>
      <c r="F14539" t="str">
        <f t="shared" ref="F14539:F14602" si="457">MID(C14539,5,4)</f>
        <v>2021</v>
      </c>
    </row>
    <row r="14540" spans="1:6" x14ac:dyDescent="0.25">
      <c r="A14540" s="5" t="s">
        <v>389</v>
      </c>
      <c r="B14540" s="3" t="s">
        <v>237</v>
      </c>
      <c r="C14540" s="3" t="s">
        <v>134</v>
      </c>
      <c r="D14540" s="4">
        <v>106898.1494383329</v>
      </c>
      <c r="E14540" t="str">
        <f t="shared" si="456"/>
        <v>Nov</v>
      </c>
      <c r="F14540" t="str">
        <f t="shared" si="457"/>
        <v>2021</v>
      </c>
    </row>
    <row r="14541" spans="1:6" x14ac:dyDescent="0.25">
      <c r="A14541" s="5" t="s">
        <v>389</v>
      </c>
      <c r="B14541" s="3" t="s">
        <v>237</v>
      </c>
      <c r="C14541" s="3" t="s">
        <v>135</v>
      </c>
      <c r="D14541" s="4">
        <v>106195.23869974846</v>
      </c>
      <c r="E14541" t="str">
        <f t="shared" si="456"/>
        <v>Dec</v>
      </c>
      <c r="F14541" t="str">
        <f t="shared" si="457"/>
        <v>2021</v>
      </c>
    </row>
    <row r="14542" spans="1:6" x14ac:dyDescent="0.25">
      <c r="A14542" s="5" t="s">
        <v>389</v>
      </c>
      <c r="B14542" s="3" t="s">
        <v>237</v>
      </c>
      <c r="C14542" s="3" t="s">
        <v>136</v>
      </c>
      <c r="D14542" s="4">
        <v>76969.692256329523</v>
      </c>
      <c r="E14542" t="str">
        <f t="shared" si="456"/>
        <v>Jan</v>
      </c>
      <c r="F14542" t="str">
        <f t="shared" si="457"/>
        <v>2022</v>
      </c>
    </row>
    <row r="14543" spans="1:6" x14ac:dyDescent="0.25">
      <c r="A14543" s="5" t="s">
        <v>389</v>
      </c>
      <c r="B14543" s="3" t="s">
        <v>237</v>
      </c>
      <c r="C14543" s="3" t="s">
        <v>137</v>
      </c>
      <c r="D14543" s="4">
        <v>64901.703053868354</v>
      </c>
      <c r="E14543" t="str">
        <f t="shared" si="456"/>
        <v>Feb</v>
      </c>
      <c r="F14543" t="str">
        <f t="shared" si="457"/>
        <v>2022</v>
      </c>
    </row>
    <row r="14544" spans="1:6" x14ac:dyDescent="0.25">
      <c r="A14544" s="5" t="s">
        <v>389</v>
      </c>
      <c r="B14544" s="3" t="s">
        <v>237</v>
      </c>
      <c r="C14544" s="3" t="s">
        <v>138</v>
      </c>
      <c r="D14544" s="4">
        <v>62838.604065957115</v>
      </c>
      <c r="E14544" t="str">
        <f t="shared" si="456"/>
        <v>Mar</v>
      </c>
      <c r="F14544" t="str">
        <f t="shared" si="457"/>
        <v>2022</v>
      </c>
    </row>
    <row r="14545" spans="1:6" x14ac:dyDescent="0.25">
      <c r="A14545" s="5" t="s">
        <v>389</v>
      </c>
      <c r="B14545" s="3" t="s">
        <v>237</v>
      </c>
      <c r="C14545" s="3" t="s">
        <v>139</v>
      </c>
      <c r="D14545" s="4">
        <v>62648.458767194155</v>
      </c>
      <c r="E14545" t="str">
        <f t="shared" si="456"/>
        <v>Apr</v>
      </c>
      <c r="F14545" t="str">
        <f t="shared" si="457"/>
        <v>2022</v>
      </c>
    </row>
    <row r="14546" spans="1:6" x14ac:dyDescent="0.25">
      <c r="A14546" s="5" t="s">
        <v>389</v>
      </c>
      <c r="B14546" s="3" t="s">
        <v>237</v>
      </c>
      <c r="C14546" s="3" t="s">
        <v>140</v>
      </c>
      <c r="D14546" s="4">
        <v>61867.983272742786</v>
      </c>
      <c r="E14546" t="str">
        <f t="shared" si="456"/>
        <v>May</v>
      </c>
      <c r="F14546" t="str">
        <f t="shared" si="457"/>
        <v>2022</v>
      </c>
    </row>
    <row r="14547" spans="1:6" x14ac:dyDescent="0.25">
      <c r="A14547" s="5" t="s">
        <v>389</v>
      </c>
      <c r="B14547" s="3" t="s">
        <v>237</v>
      </c>
      <c r="C14547" s="3" t="s">
        <v>141</v>
      </c>
      <c r="D14547" s="4">
        <v>61471.586055462896</v>
      </c>
      <c r="E14547" t="str">
        <f t="shared" si="456"/>
        <v>Jun</v>
      </c>
      <c r="F14547" t="str">
        <f t="shared" si="457"/>
        <v>2022</v>
      </c>
    </row>
    <row r="14548" spans="1:6" x14ac:dyDescent="0.25">
      <c r="A14548" s="5" t="s">
        <v>389</v>
      </c>
      <c r="B14548" s="3" t="s">
        <v>237</v>
      </c>
      <c r="C14548" s="3" t="s">
        <v>142</v>
      </c>
      <c r="D14548" s="4">
        <v>60997.235298213345</v>
      </c>
      <c r="E14548" t="str">
        <f t="shared" si="456"/>
        <v>Jul</v>
      </c>
      <c r="F14548" t="str">
        <f t="shared" si="457"/>
        <v>2022</v>
      </c>
    </row>
    <row r="14549" spans="1:6" x14ac:dyDescent="0.25">
      <c r="A14549" s="5" t="s">
        <v>389</v>
      </c>
      <c r="B14549" s="3" t="s">
        <v>237</v>
      </c>
      <c r="C14549" s="3" t="s">
        <v>143</v>
      </c>
      <c r="D14549" s="4">
        <v>60588.367646291881</v>
      </c>
      <c r="E14549" t="str">
        <f t="shared" si="456"/>
        <v>Aug</v>
      </c>
      <c r="F14549" t="str">
        <f t="shared" si="457"/>
        <v>2022</v>
      </c>
    </row>
    <row r="14550" spans="1:6" x14ac:dyDescent="0.25">
      <c r="A14550" s="5" t="s">
        <v>389</v>
      </c>
      <c r="B14550" s="3" t="s">
        <v>237</v>
      </c>
      <c r="C14550" s="3" t="s">
        <v>144</v>
      </c>
      <c r="D14550" s="4">
        <v>60182.244591440598</v>
      </c>
      <c r="E14550" t="str">
        <f t="shared" si="456"/>
        <v>Sep</v>
      </c>
      <c r="F14550" t="str">
        <f t="shared" si="457"/>
        <v>2022</v>
      </c>
    </row>
    <row r="14551" spans="1:6" x14ac:dyDescent="0.25">
      <c r="A14551" s="5" t="s">
        <v>389</v>
      </c>
      <c r="B14551" s="3" t="s">
        <v>237</v>
      </c>
      <c r="C14551" s="3" t="s">
        <v>145</v>
      </c>
      <c r="D14551" s="4">
        <v>59788.516024359298</v>
      </c>
      <c r="E14551" t="str">
        <f t="shared" si="456"/>
        <v>Oct</v>
      </c>
      <c r="F14551" t="str">
        <f t="shared" si="457"/>
        <v>2022</v>
      </c>
    </row>
    <row r="14552" spans="1:6" x14ac:dyDescent="0.25">
      <c r="A14552" s="5" t="s">
        <v>389</v>
      </c>
      <c r="B14552" s="3" t="s">
        <v>237</v>
      </c>
      <c r="C14552" s="3" t="s">
        <v>146</v>
      </c>
      <c r="D14552" s="4">
        <v>59375.809625276743</v>
      </c>
      <c r="E14552" t="str">
        <f t="shared" si="456"/>
        <v>Nov</v>
      </c>
      <c r="F14552" t="str">
        <f t="shared" si="457"/>
        <v>2022</v>
      </c>
    </row>
    <row r="14553" spans="1:6" x14ac:dyDescent="0.25">
      <c r="A14553" s="5" t="s">
        <v>389</v>
      </c>
      <c r="B14553" s="3" t="s">
        <v>237</v>
      </c>
      <c r="C14553" s="3" t="s">
        <v>147</v>
      </c>
      <c r="D14553" s="4">
        <v>60778.932561720489</v>
      </c>
      <c r="E14553" t="str">
        <f t="shared" si="456"/>
        <v>Dec</v>
      </c>
      <c r="F14553" t="str">
        <f t="shared" si="457"/>
        <v>2022</v>
      </c>
    </row>
    <row r="14554" spans="1:6" x14ac:dyDescent="0.25">
      <c r="A14554" s="5" t="s">
        <v>389</v>
      </c>
      <c r="B14554" s="3" t="s">
        <v>237</v>
      </c>
      <c r="C14554" s="3" t="s">
        <v>148</v>
      </c>
      <c r="D14554" s="4">
        <v>58705.095190679946</v>
      </c>
      <c r="E14554" t="str">
        <f t="shared" si="456"/>
        <v>Jan</v>
      </c>
      <c r="F14554" t="str">
        <f t="shared" si="457"/>
        <v>2023</v>
      </c>
    </row>
    <row r="14555" spans="1:6" x14ac:dyDescent="0.25">
      <c r="A14555" s="5" t="s">
        <v>389</v>
      </c>
      <c r="B14555" s="3" t="s">
        <v>237</v>
      </c>
      <c r="C14555" s="3" t="s">
        <v>149</v>
      </c>
      <c r="D14555" s="4">
        <v>58359.0164639215</v>
      </c>
      <c r="E14555" t="str">
        <f t="shared" si="456"/>
        <v>Feb</v>
      </c>
      <c r="F14555" t="str">
        <f t="shared" si="457"/>
        <v>2023</v>
      </c>
    </row>
    <row r="14556" spans="1:6" x14ac:dyDescent="0.25">
      <c r="A14556" s="5" t="s">
        <v>389</v>
      </c>
      <c r="B14556" s="3" t="s">
        <v>237</v>
      </c>
      <c r="C14556" s="3" t="s">
        <v>150</v>
      </c>
      <c r="D14556" s="4">
        <v>58016.310457750922</v>
      </c>
      <c r="E14556" t="str">
        <f t="shared" si="456"/>
        <v>Mar</v>
      </c>
      <c r="F14556" t="str">
        <f t="shared" si="457"/>
        <v>2023</v>
      </c>
    </row>
    <row r="14557" spans="1:6" x14ac:dyDescent="0.25">
      <c r="A14557" s="5" t="s">
        <v>389</v>
      </c>
      <c r="B14557" s="3" t="s">
        <v>237</v>
      </c>
      <c r="C14557" s="3" t="s">
        <v>151</v>
      </c>
      <c r="D14557" s="4">
        <v>57692.8382901691</v>
      </c>
      <c r="E14557" t="str">
        <f t="shared" si="456"/>
        <v>Apr</v>
      </c>
      <c r="F14557" t="str">
        <f t="shared" si="457"/>
        <v>2023</v>
      </c>
    </row>
    <row r="14558" spans="1:6" x14ac:dyDescent="0.25">
      <c r="A14558" s="5" t="s">
        <v>389</v>
      </c>
      <c r="B14558" s="3" t="s">
        <v>237</v>
      </c>
      <c r="C14558" s="3" t="s">
        <v>152</v>
      </c>
      <c r="D14558" s="4">
        <v>57371.012798348602</v>
      </c>
      <c r="E14558" t="str">
        <f t="shared" si="456"/>
        <v>May</v>
      </c>
      <c r="F14558" t="str">
        <f t="shared" si="457"/>
        <v>2023</v>
      </c>
    </row>
    <row r="14559" spans="1:6" x14ac:dyDescent="0.25">
      <c r="A14559" s="5" t="s">
        <v>389</v>
      </c>
      <c r="B14559" s="3" t="s">
        <v>237</v>
      </c>
      <c r="C14559" s="3" t="s">
        <v>153</v>
      </c>
      <c r="D14559" s="4">
        <v>57062.775191045206</v>
      </c>
      <c r="E14559" t="str">
        <f t="shared" si="456"/>
        <v>Jun</v>
      </c>
      <c r="F14559" t="str">
        <f t="shared" si="457"/>
        <v>2023</v>
      </c>
    </row>
    <row r="14560" spans="1:6" x14ac:dyDescent="0.25">
      <c r="A14560" s="5" t="s">
        <v>389</v>
      </c>
      <c r="B14560" s="3" t="s">
        <v>237</v>
      </c>
      <c r="C14560" s="3" t="s">
        <v>154</v>
      </c>
      <c r="D14560" s="4">
        <v>56755.893371771926</v>
      </c>
      <c r="E14560" t="str">
        <f t="shared" si="456"/>
        <v>Jul</v>
      </c>
      <c r="F14560" t="str">
        <f t="shared" si="457"/>
        <v>2023</v>
      </c>
    </row>
    <row r="14561" spans="1:6" x14ac:dyDescent="0.25">
      <c r="A14561" s="5" t="s">
        <v>389</v>
      </c>
      <c r="B14561" s="3" t="s">
        <v>237</v>
      </c>
      <c r="C14561" s="3" t="s">
        <v>155</v>
      </c>
      <c r="D14561" s="4">
        <v>56466.825883715959</v>
      </c>
      <c r="E14561" t="str">
        <f t="shared" si="456"/>
        <v>Aug</v>
      </c>
      <c r="F14561" t="str">
        <f t="shared" si="457"/>
        <v>2023</v>
      </c>
    </row>
    <row r="14562" spans="1:6" x14ac:dyDescent="0.25">
      <c r="A14562" s="5" t="s">
        <v>389</v>
      </c>
      <c r="B14562" s="3" t="s">
        <v>237</v>
      </c>
      <c r="C14562" s="3" t="s">
        <v>156</v>
      </c>
      <c r="D14562" s="4">
        <v>56191.756922110049</v>
      </c>
      <c r="E14562" t="str">
        <f t="shared" si="456"/>
        <v>Sep</v>
      </c>
      <c r="F14562" t="str">
        <f t="shared" si="457"/>
        <v>2023</v>
      </c>
    </row>
    <row r="14563" spans="1:6" x14ac:dyDescent="0.25">
      <c r="A14563" s="5" t="s">
        <v>389</v>
      </c>
      <c r="B14563" s="3" t="s">
        <v>237</v>
      </c>
      <c r="C14563" s="3" t="s">
        <v>157</v>
      </c>
      <c r="D14563" s="4">
        <v>55922.589239952438</v>
      </c>
      <c r="E14563" t="str">
        <f t="shared" si="456"/>
        <v>Oct</v>
      </c>
      <c r="F14563" t="str">
        <f t="shared" si="457"/>
        <v>2023</v>
      </c>
    </row>
    <row r="14564" spans="1:6" x14ac:dyDescent="0.25">
      <c r="A14564" s="5" t="s">
        <v>389</v>
      </c>
      <c r="B14564" s="3" t="s">
        <v>237</v>
      </c>
      <c r="C14564" s="3" t="s">
        <v>158</v>
      </c>
      <c r="D14564" s="4">
        <v>55648.914174418307</v>
      </c>
      <c r="E14564" t="str">
        <f t="shared" si="456"/>
        <v>Nov</v>
      </c>
      <c r="F14564" t="str">
        <f t="shared" si="457"/>
        <v>2023</v>
      </c>
    </row>
    <row r="14565" spans="1:6" x14ac:dyDescent="0.25">
      <c r="A14565" s="5" t="s">
        <v>389</v>
      </c>
      <c r="B14565" s="3" t="s">
        <v>237</v>
      </c>
      <c r="C14565" s="3" t="s">
        <v>159</v>
      </c>
      <c r="D14565" s="4">
        <v>56774.551690611035</v>
      </c>
      <c r="E14565" t="str">
        <f t="shared" si="456"/>
        <v>Dec</v>
      </c>
      <c r="F14565" t="str">
        <f t="shared" si="457"/>
        <v>2023</v>
      </c>
    </row>
    <row r="14566" spans="1:6" x14ac:dyDescent="0.25">
      <c r="A14566" s="5" t="s">
        <v>389</v>
      </c>
      <c r="B14566" s="3" t="s">
        <v>237</v>
      </c>
      <c r="C14566" s="3" t="s">
        <v>160</v>
      </c>
      <c r="D14566" s="4">
        <v>55172.578318268817</v>
      </c>
      <c r="E14566" t="str">
        <f t="shared" si="456"/>
        <v>Jan</v>
      </c>
      <c r="F14566" t="str">
        <f t="shared" si="457"/>
        <v>2024</v>
      </c>
    </row>
    <row r="14567" spans="1:6" x14ac:dyDescent="0.25">
      <c r="A14567" s="5" t="s">
        <v>389</v>
      </c>
      <c r="B14567" s="3" t="s">
        <v>237</v>
      </c>
      <c r="C14567" s="3" t="s">
        <v>161</v>
      </c>
      <c r="D14567" s="4">
        <v>54931.571657615677</v>
      </c>
      <c r="E14567" t="str">
        <f t="shared" si="456"/>
        <v>Feb</v>
      </c>
      <c r="F14567" t="str">
        <f t="shared" si="457"/>
        <v>2024</v>
      </c>
    </row>
    <row r="14568" spans="1:6" x14ac:dyDescent="0.25">
      <c r="A14568" s="5" t="s">
        <v>389</v>
      </c>
      <c r="B14568" s="3" t="s">
        <v>237</v>
      </c>
      <c r="C14568" s="3" t="s">
        <v>162</v>
      </c>
      <c r="D14568" s="4">
        <v>54702.356495308537</v>
      </c>
      <c r="E14568" t="str">
        <f t="shared" si="456"/>
        <v>Mar</v>
      </c>
      <c r="F14568" t="str">
        <f t="shared" si="457"/>
        <v>2024</v>
      </c>
    </row>
    <row r="14569" spans="1:6" x14ac:dyDescent="0.25">
      <c r="A14569" s="5" t="s">
        <v>389</v>
      </c>
      <c r="B14569" s="3" t="s">
        <v>237</v>
      </c>
      <c r="C14569" s="3" t="s">
        <v>163</v>
      </c>
      <c r="D14569" s="4">
        <v>54207.111528054069</v>
      </c>
      <c r="E14569" t="str">
        <f t="shared" si="456"/>
        <v>Apr</v>
      </c>
      <c r="F14569" t="str">
        <f t="shared" si="457"/>
        <v>2024</v>
      </c>
    </row>
    <row r="14570" spans="1:6" x14ac:dyDescent="0.25">
      <c r="A14570" s="5" t="s">
        <v>389</v>
      </c>
      <c r="B14570" s="3" t="s">
        <v>237</v>
      </c>
      <c r="C14570" s="3" t="s">
        <v>164</v>
      </c>
      <c r="D14570" s="4">
        <v>53997.471385030542</v>
      </c>
      <c r="E14570" t="str">
        <f t="shared" si="456"/>
        <v>May</v>
      </c>
      <c r="F14570" t="str">
        <f t="shared" si="457"/>
        <v>2024</v>
      </c>
    </row>
    <row r="14571" spans="1:6" x14ac:dyDescent="0.25">
      <c r="A14571" s="5" t="s">
        <v>389</v>
      </c>
      <c r="B14571" s="3" t="s">
        <v>237</v>
      </c>
      <c r="C14571" s="3" t="s">
        <v>165</v>
      </c>
      <c r="D14571" s="4">
        <v>53797.968812849431</v>
      </c>
      <c r="E14571" t="str">
        <f t="shared" si="456"/>
        <v>Jun</v>
      </c>
      <c r="F14571" t="str">
        <f t="shared" si="457"/>
        <v>2024</v>
      </c>
    </row>
    <row r="14572" spans="1:6" x14ac:dyDescent="0.25">
      <c r="A14572" s="5" t="s">
        <v>389</v>
      </c>
      <c r="B14572" s="3" t="s">
        <v>237</v>
      </c>
      <c r="C14572" s="3" t="s">
        <v>166</v>
      </c>
      <c r="D14572" s="4">
        <v>53602.388869683753</v>
      </c>
      <c r="E14572" t="str">
        <f t="shared" si="456"/>
        <v>Jul</v>
      </c>
      <c r="F14572" t="str">
        <f t="shared" si="457"/>
        <v>2024</v>
      </c>
    </row>
    <row r="14573" spans="1:6" x14ac:dyDescent="0.25">
      <c r="A14573" s="5" t="s">
        <v>389</v>
      </c>
      <c r="B14573" s="3" t="s">
        <v>237</v>
      </c>
      <c r="C14573" s="3" t="s">
        <v>167</v>
      </c>
      <c r="D14573" s="4">
        <v>53418.5321086576</v>
      </c>
      <c r="E14573" t="str">
        <f t="shared" si="456"/>
        <v>Aug</v>
      </c>
      <c r="F14573" t="str">
        <f t="shared" si="457"/>
        <v>2024</v>
      </c>
    </row>
    <row r="14574" spans="1:6" x14ac:dyDescent="0.25">
      <c r="A14574" s="5" t="s">
        <v>389</v>
      </c>
      <c r="B14574" s="3" t="s">
        <v>237</v>
      </c>
      <c r="C14574" s="3" t="s">
        <v>168</v>
      </c>
      <c r="D14574" s="4">
        <v>53243.500457476977</v>
      </c>
      <c r="E14574" t="str">
        <f t="shared" si="456"/>
        <v>Sep</v>
      </c>
      <c r="F14574" t="str">
        <f t="shared" si="457"/>
        <v>2024</v>
      </c>
    </row>
    <row r="14575" spans="1:6" x14ac:dyDescent="0.25">
      <c r="A14575" s="5" t="s">
        <v>389</v>
      </c>
      <c r="B14575" s="3" t="s">
        <v>237</v>
      </c>
      <c r="C14575" s="3" t="s">
        <v>169</v>
      </c>
      <c r="D14575" s="4">
        <v>53074.314690210456</v>
      </c>
      <c r="E14575" t="str">
        <f t="shared" si="456"/>
        <v>Oct</v>
      </c>
      <c r="F14575" t="str">
        <f t="shared" si="457"/>
        <v>2024</v>
      </c>
    </row>
    <row r="14576" spans="1:6" x14ac:dyDescent="0.25">
      <c r="A14576" s="5" t="s">
        <v>389</v>
      </c>
      <c r="B14576" s="3" t="s">
        <v>237</v>
      </c>
      <c r="C14576" s="3" t="s">
        <v>170</v>
      </c>
      <c r="D14576" s="4">
        <v>52898.933476865692</v>
      </c>
      <c r="E14576" t="str">
        <f t="shared" si="456"/>
        <v>Nov</v>
      </c>
      <c r="F14576" t="str">
        <f t="shared" si="457"/>
        <v>2024</v>
      </c>
    </row>
    <row r="14577" spans="1:6" x14ac:dyDescent="0.25">
      <c r="A14577" s="5" t="s">
        <v>389</v>
      </c>
      <c r="B14577" s="3" t="s">
        <v>237</v>
      </c>
      <c r="C14577" s="3" t="s">
        <v>171</v>
      </c>
      <c r="D14577" s="4">
        <v>53755.20002207817</v>
      </c>
      <c r="E14577" t="str">
        <f t="shared" si="456"/>
        <v>Dec</v>
      </c>
      <c r="F14577" t="str">
        <f t="shared" si="457"/>
        <v>2024</v>
      </c>
    </row>
    <row r="14578" spans="1:6" x14ac:dyDescent="0.25">
      <c r="A14578" s="5" t="s">
        <v>389</v>
      </c>
      <c r="B14578" s="3" t="s">
        <v>237</v>
      </c>
      <c r="C14578" s="3" t="s">
        <v>172</v>
      </c>
      <c r="D14578" s="4">
        <v>52613.009435224798</v>
      </c>
      <c r="E14578" t="str">
        <f t="shared" si="456"/>
        <v>Jan</v>
      </c>
      <c r="F14578" t="str">
        <f t="shared" si="457"/>
        <v>2025</v>
      </c>
    </row>
    <row r="14579" spans="1:6" x14ac:dyDescent="0.25">
      <c r="A14579" s="5" t="s">
        <v>389</v>
      </c>
      <c r="B14579" s="3" t="s">
        <v>237</v>
      </c>
      <c r="C14579" s="3" t="s">
        <v>173</v>
      </c>
      <c r="D14579" s="4">
        <v>52470.799134060107</v>
      </c>
      <c r="E14579" t="str">
        <f t="shared" si="456"/>
        <v>Feb</v>
      </c>
      <c r="F14579" t="str">
        <f t="shared" si="457"/>
        <v>2025</v>
      </c>
    </row>
    <row r="14580" spans="1:6" x14ac:dyDescent="0.25">
      <c r="A14580" s="5" t="s">
        <v>389</v>
      </c>
      <c r="B14580" s="3" t="s">
        <v>237</v>
      </c>
      <c r="C14580" s="3" t="s">
        <v>174</v>
      </c>
      <c r="D14580" s="4">
        <v>52332.719466952956</v>
      </c>
      <c r="E14580" t="str">
        <f t="shared" si="456"/>
        <v>Mar</v>
      </c>
      <c r="F14580" t="str">
        <f t="shared" si="457"/>
        <v>2025</v>
      </c>
    </row>
    <row r="14581" spans="1:6" x14ac:dyDescent="0.25">
      <c r="A14581" s="5" t="s">
        <v>389</v>
      </c>
      <c r="B14581" s="3" t="s">
        <v>237</v>
      </c>
      <c r="C14581" s="3" t="s">
        <v>175</v>
      </c>
      <c r="D14581" s="4">
        <v>51927.737808235477</v>
      </c>
      <c r="E14581" t="str">
        <f t="shared" si="456"/>
        <v>Apr</v>
      </c>
      <c r="F14581" t="str">
        <f t="shared" si="457"/>
        <v>2025</v>
      </c>
    </row>
    <row r="14582" spans="1:6" x14ac:dyDescent="0.25">
      <c r="A14582" s="5" t="s">
        <v>389</v>
      </c>
      <c r="B14582" s="3" t="s">
        <v>237</v>
      </c>
      <c r="C14582" s="3" t="s">
        <v>176</v>
      </c>
      <c r="D14582" s="4">
        <v>51725.870447740839</v>
      </c>
      <c r="E14582" t="str">
        <f t="shared" si="456"/>
        <v>May</v>
      </c>
      <c r="F14582" t="str">
        <f t="shared" si="457"/>
        <v>2025</v>
      </c>
    </row>
    <row r="14583" spans="1:6" x14ac:dyDescent="0.25">
      <c r="A14583" s="5" t="s">
        <v>389</v>
      </c>
      <c r="B14583" s="3" t="s">
        <v>237</v>
      </c>
      <c r="C14583" s="3" t="s">
        <v>177</v>
      </c>
      <c r="D14583" s="4">
        <v>51526.495825084647</v>
      </c>
      <c r="E14583" t="str">
        <f t="shared" si="456"/>
        <v>Jun</v>
      </c>
      <c r="F14583" t="str">
        <f t="shared" si="457"/>
        <v>2025</v>
      </c>
    </row>
    <row r="14584" spans="1:6" x14ac:dyDescent="0.25">
      <c r="A14584" s="5" t="s">
        <v>389</v>
      </c>
      <c r="B14584" s="3" t="s">
        <v>237</v>
      </c>
      <c r="C14584" s="3" t="s">
        <v>178</v>
      </c>
      <c r="D14584" s="4">
        <v>51306.966337377569</v>
      </c>
      <c r="E14584" t="str">
        <f t="shared" si="456"/>
        <v>Jul</v>
      </c>
      <c r="F14584" t="str">
        <f t="shared" si="457"/>
        <v>2025</v>
      </c>
    </row>
    <row r="14585" spans="1:6" x14ac:dyDescent="0.25">
      <c r="A14585" s="5" t="s">
        <v>389</v>
      </c>
      <c r="B14585" s="3" t="s">
        <v>237</v>
      </c>
      <c r="C14585" s="3" t="s">
        <v>179</v>
      </c>
      <c r="D14585" s="4">
        <v>51095.694960584238</v>
      </c>
      <c r="E14585" t="str">
        <f t="shared" si="456"/>
        <v>Aug</v>
      </c>
      <c r="F14585" t="str">
        <f t="shared" si="457"/>
        <v>2025</v>
      </c>
    </row>
    <row r="14586" spans="1:6" x14ac:dyDescent="0.25">
      <c r="A14586" s="5" t="s">
        <v>389</v>
      </c>
      <c r="B14586" s="3" t="s">
        <v>237</v>
      </c>
      <c r="C14586" s="3" t="s">
        <v>180</v>
      </c>
      <c r="D14586" s="4">
        <v>50889.415590537799</v>
      </c>
      <c r="E14586" t="str">
        <f t="shared" si="456"/>
        <v>Sep</v>
      </c>
      <c r="F14586" t="str">
        <f t="shared" si="457"/>
        <v>2025</v>
      </c>
    </row>
    <row r="14587" spans="1:6" x14ac:dyDescent="0.25">
      <c r="A14587" s="5" t="s">
        <v>389</v>
      </c>
      <c r="B14587" s="3" t="s">
        <v>237</v>
      </c>
      <c r="C14587" s="3" t="s">
        <v>181</v>
      </c>
      <c r="D14587" s="4">
        <v>50704.468745275357</v>
      </c>
      <c r="E14587" t="str">
        <f t="shared" si="456"/>
        <v>Oct</v>
      </c>
      <c r="F14587" t="str">
        <f t="shared" si="457"/>
        <v>2025</v>
      </c>
    </row>
    <row r="14588" spans="1:6" x14ac:dyDescent="0.25">
      <c r="A14588" s="5" t="s">
        <v>389</v>
      </c>
      <c r="B14588" s="3" t="s">
        <v>237</v>
      </c>
      <c r="C14588" s="3" t="s">
        <v>182</v>
      </c>
      <c r="D14588" s="4">
        <v>50511.026168831791</v>
      </c>
      <c r="E14588" t="str">
        <f t="shared" si="456"/>
        <v>Nov</v>
      </c>
      <c r="F14588" t="str">
        <f t="shared" si="457"/>
        <v>2025</v>
      </c>
    </row>
    <row r="14589" spans="1:6" x14ac:dyDescent="0.25">
      <c r="A14589" s="5" t="s">
        <v>389</v>
      </c>
      <c r="B14589" s="3" t="s">
        <v>237</v>
      </c>
      <c r="C14589" s="3" t="s">
        <v>183</v>
      </c>
      <c r="D14589" s="4">
        <v>50695.722425523978</v>
      </c>
      <c r="E14589" t="str">
        <f t="shared" si="456"/>
        <v>Dec</v>
      </c>
      <c r="F14589" t="str">
        <f t="shared" si="457"/>
        <v>2025</v>
      </c>
    </row>
    <row r="14590" spans="1:6" x14ac:dyDescent="0.25">
      <c r="A14590" s="5" t="s">
        <v>389</v>
      </c>
      <c r="B14590" s="3" t="s">
        <v>237</v>
      </c>
      <c r="C14590" s="3" t="s">
        <v>184</v>
      </c>
      <c r="D14590" s="4">
        <v>50154.723591028829</v>
      </c>
      <c r="E14590" t="str">
        <f t="shared" si="456"/>
        <v>Jan</v>
      </c>
      <c r="F14590" t="str">
        <f t="shared" si="457"/>
        <v>2026</v>
      </c>
    </row>
    <row r="14591" spans="1:6" x14ac:dyDescent="0.25">
      <c r="A14591" s="5" t="s">
        <v>389</v>
      </c>
      <c r="B14591" s="3" t="s">
        <v>237</v>
      </c>
      <c r="C14591" s="3" t="s">
        <v>185</v>
      </c>
      <c r="D14591" s="4">
        <v>49957.851736728029</v>
      </c>
      <c r="E14591" t="str">
        <f t="shared" si="456"/>
        <v>Feb</v>
      </c>
      <c r="F14591" t="str">
        <f t="shared" si="457"/>
        <v>2026</v>
      </c>
    </row>
    <row r="14592" spans="1:6" x14ac:dyDescent="0.25">
      <c r="A14592" s="5" t="s">
        <v>389</v>
      </c>
      <c r="B14592" s="3" t="s">
        <v>237</v>
      </c>
      <c r="C14592" s="3" t="s">
        <v>186</v>
      </c>
      <c r="D14592" s="4">
        <v>49793.282242701345</v>
      </c>
      <c r="E14592" t="str">
        <f t="shared" si="456"/>
        <v>Mar</v>
      </c>
      <c r="F14592" t="str">
        <f t="shared" si="457"/>
        <v>2026</v>
      </c>
    </row>
    <row r="14593" spans="1:6" x14ac:dyDescent="0.25">
      <c r="A14593" s="5" t="s">
        <v>389</v>
      </c>
      <c r="B14593" s="3" t="s">
        <v>237</v>
      </c>
      <c r="C14593" s="3" t="s">
        <v>187</v>
      </c>
      <c r="D14593" s="4">
        <v>49722.917623845002</v>
      </c>
      <c r="E14593" t="str">
        <f t="shared" si="456"/>
        <v>Apr</v>
      </c>
      <c r="F14593" t="str">
        <f t="shared" si="457"/>
        <v>2026</v>
      </c>
    </row>
    <row r="14594" spans="1:6" x14ac:dyDescent="0.25">
      <c r="A14594" s="5" t="s">
        <v>389</v>
      </c>
      <c r="B14594" s="3" t="s">
        <v>237</v>
      </c>
      <c r="C14594" s="3" t="s">
        <v>189</v>
      </c>
      <c r="D14594" s="4">
        <v>49666.705292891289</v>
      </c>
      <c r="E14594" t="str">
        <f t="shared" si="456"/>
        <v>May</v>
      </c>
      <c r="F14594" t="str">
        <f t="shared" si="457"/>
        <v>2026</v>
      </c>
    </row>
    <row r="14595" spans="1:6" x14ac:dyDescent="0.25">
      <c r="A14595" s="5" t="s">
        <v>389</v>
      </c>
      <c r="B14595" s="3" t="s">
        <v>237</v>
      </c>
      <c r="C14595" s="3" t="s">
        <v>191</v>
      </c>
      <c r="D14595" s="4">
        <v>49636.643432341509</v>
      </c>
      <c r="E14595" t="str">
        <f t="shared" si="456"/>
        <v>Jun</v>
      </c>
      <c r="F14595" t="str">
        <f t="shared" si="457"/>
        <v>2026</v>
      </c>
    </row>
    <row r="14596" spans="1:6" x14ac:dyDescent="0.25">
      <c r="A14596" s="5" t="s">
        <v>389</v>
      </c>
      <c r="B14596" s="3" t="s">
        <v>237</v>
      </c>
      <c r="C14596" s="3" t="s">
        <v>192</v>
      </c>
      <c r="D14596" s="4">
        <v>49679.054125705748</v>
      </c>
      <c r="E14596" t="str">
        <f t="shared" si="456"/>
        <v>Jul</v>
      </c>
      <c r="F14596" t="str">
        <f t="shared" si="457"/>
        <v>2026</v>
      </c>
    </row>
    <row r="14597" spans="1:6" x14ac:dyDescent="0.25">
      <c r="A14597" s="5" t="s">
        <v>389</v>
      </c>
      <c r="B14597" s="3" t="s">
        <v>237</v>
      </c>
      <c r="C14597" s="3" t="s">
        <v>193</v>
      </c>
      <c r="D14597" s="4">
        <v>49669.423649277669</v>
      </c>
      <c r="E14597" t="str">
        <f t="shared" si="456"/>
        <v>Aug</v>
      </c>
      <c r="F14597" t="str">
        <f t="shared" si="457"/>
        <v>2026</v>
      </c>
    </row>
    <row r="14598" spans="1:6" x14ac:dyDescent="0.25">
      <c r="A14598" s="5" t="s">
        <v>389</v>
      </c>
      <c r="B14598" s="3" t="s">
        <v>237</v>
      </c>
      <c r="C14598" s="3" t="s">
        <v>194</v>
      </c>
      <c r="D14598" s="4">
        <v>49664.754991313115</v>
      </c>
      <c r="E14598" t="str">
        <f t="shared" si="456"/>
        <v>Sep</v>
      </c>
      <c r="F14598" t="str">
        <f t="shared" si="457"/>
        <v>2026</v>
      </c>
    </row>
    <row r="14599" spans="1:6" x14ac:dyDescent="0.25">
      <c r="A14599" s="5" t="s">
        <v>389</v>
      </c>
      <c r="B14599" s="3" t="s">
        <v>237</v>
      </c>
      <c r="C14599" s="3" t="s">
        <v>195</v>
      </c>
      <c r="D14599" s="4">
        <v>49662.183070022307</v>
      </c>
      <c r="E14599" t="str">
        <f t="shared" si="456"/>
        <v>Oct</v>
      </c>
      <c r="F14599" t="str">
        <f t="shared" si="457"/>
        <v>2026</v>
      </c>
    </row>
    <row r="14600" spans="1:6" x14ac:dyDescent="0.25">
      <c r="A14600" s="5" t="s">
        <v>389</v>
      </c>
      <c r="B14600" s="3" t="s">
        <v>237</v>
      </c>
      <c r="C14600" s="3" t="s">
        <v>196</v>
      </c>
      <c r="D14600" s="4">
        <v>49706.571383884802</v>
      </c>
      <c r="E14600" t="str">
        <f t="shared" si="456"/>
        <v>Nov</v>
      </c>
      <c r="F14600" t="str">
        <f t="shared" si="457"/>
        <v>2026</v>
      </c>
    </row>
    <row r="14601" spans="1:6" x14ac:dyDescent="0.25">
      <c r="A14601" s="5" t="s">
        <v>389</v>
      </c>
      <c r="B14601" s="3" t="s">
        <v>237</v>
      </c>
      <c r="C14601" s="3" t="s">
        <v>197</v>
      </c>
      <c r="D14601" s="4">
        <v>49727.932665972621</v>
      </c>
      <c r="E14601" t="str">
        <f t="shared" si="456"/>
        <v>Dec</v>
      </c>
      <c r="F14601" t="str">
        <f t="shared" si="457"/>
        <v>2026</v>
      </c>
    </row>
    <row r="14602" spans="1:6" x14ac:dyDescent="0.25">
      <c r="A14602" s="5" t="s">
        <v>389</v>
      </c>
      <c r="B14602" s="3" t="s">
        <v>237</v>
      </c>
      <c r="C14602" s="3" t="s">
        <v>198</v>
      </c>
      <c r="D14602" s="4">
        <v>415.24684923718371</v>
      </c>
      <c r="E14602" t="str">
        <f t="shared" si="456"/>
        <v>Jan</v>
      </c>
      <c r="F14602" t="str">
        <f t="shared" si="457"/>
        <v>2027</v>
      </c>
    </row>
    <row r="14603" spans="1:6" x14ac:dyDescent="0.25">
      <c r="A14603" s="5" t="s">
        <v>389</v>
      </c>
      <c r="B14603" s="3" t="s">
        <v>238</v>
      </c>
      <c r="C14603" s="3" t="s">
        <v>17</v>
      </c>
      <c r="D14603" s="4">
        <v>3024434.0157597042</v>
      </c>
      <c r="E14603" t="str">
        <f t="shared" ref="E14603:E14666" si="458">MID(C14603,1,3)</f>
        <v>Feb</v>
      </c>
      <c r="F14603" t="str">
        <f t="shared" ref="F14603:F14666" si="459">MID(C14603,5,4)</f>
        <v>2012</v>
      </c>
    </row>
    <row r="14604" spans="1:6" x14ac:dyDescent="0.25">
      <c r="A14604" s="5" t="s">
        <v>389</v>
      </c>
      <c r="B14604" s="3" t="s">
        <v>238</v>
      </c>
      <c r="C14604" s="3" t="s">
        <v>18</v>
      </c>
      <c r="D14604" s="4">
        <v>7831332.5864214124</v>
      </c>
      <c r="E14604" t="str">
        <f t="shared" si="458"/>
        <v>Mar</v>
      </c>
      <c r="F14604" t="str">
        <f t="shared" si="459"/>
        <v>2012</v>
      </c>
    </row>
    <row r="14605" spans="1:6" x14ac:dyDescent="0.25">
      <c r="A14605" s="5" t="s">
        <v>389</v>
      </c>
      <c r="B14605" s="3" t="s">
        <v>238</v>
      </c>
      <c r="C14605" s="3" t="s">
        <v>19</v>
      </c>
      <c r="D14605" s="4">
        <v>7283165.315688381</v>
      </c>
      <c r="E14605" t="str">
        <f t="shared" si="458"/>
        <v>Apr</v>
      </c>
      <c r="F14605" t="str">
        <f t="shared" si="459"/>
        <v>2012</v>
      </c>
    </row>
    <row r="14606" spans="1:6" x14ac:dyDescent="0.25">
      <c r="A14606" s="5" t="s">
        <v>389</v>
      </c>
      <c r="B14606" s="3" t="s">
        <v>238</v>
      </c>
      <c r="C14606" s="3" t="s">
        <v>20</v>
      </c>
      <c r="D14606" s="4">
        <v>5245525.3743856717</v>
      </c>
      <c r="E14606" t="str">
        <f t="shared" si="458"/>
        <v>May</v>
      </c>
      <c r="F14606" t="str">
        <f t="shared" si="459"/>
        <v>2012</v>
      </c>
    </row>
    <row r="14607" spans="1:6" x14ac:dyDescent="0.25">
      <c r="A14607" s="5" t="s">
        <v>389</v>
      </c>
      <c r="B14607" s="3" t="s">
        <v>238</v>
      </c>
      <c r="C14607" s="3" t="s">
        <v>21</v>
      </c>
      <c r="D14607" s="4">
        <v>4240995.180152392</v>
      </c>
      <c r="E14607" t="str">
        <f t="shared" si="458"/>
        <v>Jun</v>
      </c>
      <c r="F14607" t="str">
        <f t="shared" si="459"/>
        <v>2012</v>
      </c>
    </row>
    <row r="14608" spans="1:6" x14ac:dyDescent="0.25">
      <c r="A14608" s="5" t="s">
        <v>389</v>
      </c>
      <c r="B14608" s="3" t="s">
        <v>238</v>
      </c>
      <c r="C14608" s="3" t="s">
        <v>22</v>
      </c>
      <c r="D14608" s="4">
        <v>3617076.3015259905</v>
      </c>
      <c r="E14608" t="str">
        <f t="shared" si="458"/>
        <v>Jul</v>
      </c>
      <c r="F14608" t="str">
        <f t="shared" si="459"/>
        <v>2012</v>
      </c>
    </row>
    <row r="14609" spans="1:6" x14ac:dyDescent="0.25">
      <c r="A14609" s="5" t="s">
        <v>389</v>
      </c>
      <c r="B14609" s="3" t="s">
        <v>238</v>
      </c>
      <c r="C14609" s="3" t="s">
        <v>23</v>
      </c>
      <c r="D14609" s="4">
        <v>2757949.6717488691</v>
      </c>
      <c r="E14609" t="str">
        <f t="shared" si="458"/>
        <v>Aug</v>
      </c>
      <c r="F14609" t="str">
        <f t="shared" si="459"/>
        <v>2012</v>
      </c>
    </row>
    <row r="14610" spans="1:6" x14ac:dyDescent="0.25">
      <c r="A14610" s="5" t="s">
        <v>389</v>
      </c>
      <c r="B14610" s="3" t="s">
        <v>238</v>
      </c>
      <c r="C14610" s="3" t="s">
        <v>24</v>
      </c>
      <c r="D14610" s="4">
        <v>2003306.9127024999</v>
      </c>
      <c r="E14610" t="str">
        <f t="shared" si="458"/>
        <v>Sep</v>
      </c>
      <c r="F14610" t="str">
        <f t="shared" si="459"/>
        <v>2012</v>
      </c>
    </row>
    <row r="14611" spans="1:6" x14ac:dyDescent="0.25">
      <c r="A14611" s="5" t="s">
        <v>389</v>
      </c>
      <c r="B14611" s="3" t="s">
        <v>238</v>
      </c>
      <c r="C14611" s="3" t="s">
        <v>25</v>
      </c>
      <c r="D14611" s="4">
        <v>2114774.2207620675</v>
      </c>
      <c r="E14611" t="str">
        <f t="shared" si="458"/>
        <v>Oct</v>
      </c>
      <c r="F14611" t="str">
        <f t="shared" si="459"/>
        <v>2012</v>
      </c>
    </row>
    <row r="14612" spans="1:6" x14ac:dyDescent="0.25">
      <c r="A14612" s="5" t="s">
        <v>389</v>
      </c>
      <c r="B14612" s="3" t="s">
        <v>238</v>
      </c>
      <c r="C14612" s="3" t="s">
        <v>26</v>
      </c>
      <c r="D14612" s="4">
        <v>2014738.9501115484</v>
      </c>
      <c r="E14612" t="str">
        <f t="shared" si="458"/>
        <v>Nov</v>
      </c>
      <c r="F14612" t="str">
        <f t="shared" si="459"/>
        <v>2012</v>
      </c>
    </row>
    <row r="14613" spans="1:6" x14ac:dyDescent="0.25">
      <c r="A14613" s="5" t="s">
        <v>389</v>
      </c>
      <c r="B14613" s="3" t="s">
        <v>238</v>
      </c>
      <c r="C14613" s="3" t="s">
        <v>27</v>
      </c>
      <c r="D14613" s="4">
        <v>1937443.2259073076</v>
      </c>
      <c r="E14613" t="str">
        <f t="shared" si="458"/>
        <v>Dec</v>
      </c>
      <c r="F14613" t="str">
        <f t="shared" si="459"/>
        <v>2012</v>
      </c>
    </row>
    <row r="14614" spans="1:6" x14ac:dyDescent="0.25">
      <c r="A14614" s="5" t="s">
        <v>389</v>
      </c>
      <c r="B14614" s="3" t="s">
        <v>238</v>
      </c>
      <c r="C14614" s="3" t="s">
        <v>28</v>
      </c>
      <c r="D14614" s="4">
        <v>1838056.5274572505</v>
      </c>
      <c r="E14614" t="str">
        <f t="shared" si="458"/>
        <v>Jan</v>
      </c>
      <c r="F14614" t="str">
        <f t="shared" si="459"/>
        <v>2013</v>
      </c>
    </row>
    <row r="14615" spans="1:6" x14ac:dyDescent="0.25">
      <c r="A14615" s="5" t="s">
        <v>389</v>
      </c>
      <c r="B14615" s="3" t="s">
        <v>238</v>
      </c>
      <c r="C14615" s="3" t="s">
        <v>29</v>
      </c>
      <c r="D14615" s="4">
        <v>1765760.6898412574</v>
      </c>
      <c r="E14615" t="str">
        <f t="shared" si="458"/>
        <v>Feb</v>
      </c>
      <c r="F14615" t="str">
        <f t="shared" si="459"/>
        <v>2013</v>
      </c>
    </row>
    <row r="14616" spans="1:6" x14ac:dyDescent="0.25">
      <c r="A14616" s="5" t="s">
        <v>389</v>
      </c>
      <c r="B14616" s="3" t="s">
        <v>238</v>
      </c>
      <c r="C14616" s="3" t="s">
        <v>30</v>
      </c>
      <c r="D14616" s="4">
        <v>1749524.1241501519</v>
      </c>
      <c r="E14616" t="str">
        <f t="shared" si="458"/>
        <v>Mar</v>
      </c>
      <c r="F14616" t="str">
        <f t="shared" si="459"/>
        <v>2013</v>
      </c>
    </row>
    <row r="14617" spans="1:6" x14ac:dyDescent="0.25">
      <c r="A14617" s="5" t="s">
        <v>389</v>
      </c>
      <c r="B14617" s="3" t="s">
        <v>238</v>
      </c>
      <c r="C14617" s="3" t="s">
        <v>31</v>
      </c>
      <c r="D14617" s="4">
        <v>1738290.2576349499</v>
      </c>
      <c r="E14617" t="str">
        <f t="shared" si="458"/>
        <v>Apr</v>
      </c>
      <c r="F14617" t="str">
        <f t="shared" si="459"/>
        <v>2013</v>
      </c>
    </row>
    <row r="14618" spans="1:6" x14ac:dyDescent="0.25">
      <c r="A14618" s="5" t="s">
        <v>389</v>
      </c>
      <c r="B14618" s="3" t="s">
        <v>238</v>
      </c>
      <c r="C14618" s="3" t="s">
        <v>32</v>
      </c>
      <c r="D14618" s="4">
        <v>1718455.2154828357</v>
      </c>
      <c r="E14618" t="str">
        <f t="shared" si="458"/>
        <v>May</v>
      </c>
      <c r="F14618" t="str">
        <f t="shared" si="459"/>
        <v>2013</v>
      </c>
    </row>
    <row r="14619" spans="1:6" x14ac:dyDescent="0.25">
      <c r="A14619" s="5" t="s">
        <v>389</v>
      </c>
      <c r="B14619" s="3" t="s">
        <v>238</v>
      </c>
      <c r="C14619" s="3" t="s">
        <v>33</v>
      </c>
      <c r="D14619" s="4">
        <v>1650759.4035409288</v>
      </c>
      <c r="E14619" t="str">
        <f t="shared" si="458"/>
        <v>Jun</v>
      </c>
      <c r="F14619" t="str">
        <f t="shared" si="459"/>
        <v>2013</v>
      </c>
    </row>
    <row r="14620" spans="1:6" x14ac:dyDescent="0.25">
      <c r="A14620" s="5" t="s">
        <v>389</v>
      </c>
      <c r="B14620" s="3" t="s">
        <v>238</v>
      </c>
      <c r="C14620" s="3" t="s">
        <v>34</v>
      </c>
      <c r="D14620" s="4">
        <v>1663915.3025928275</v>
      </c>
      <c r="E14620" t="str">
        <f t="shared" si="458"/>
        <v>Jul</v>
      </c>
      <c r="F14620" t="str">
        <f t="shared" si="459"/>
        <v>2013</v>
      </c>
    </row>
    <row r="14621" spans="1:6" x14ac:dyDescent="0.25">
      <c r="A14621" s="5" t="s">
        <v>389</v>
      </c>
      <c r="B14621" s="3" t="s">
        <v>238</v>
      </c>
      <c r="C14621" s="3" t="s">
        <v>35</v>
      </c>
      <c r="D14621" s="4">
        <v>1893190.5967475367</v>
      </c>
      <c r="E14621" t="str">
        <f t="shared" si="458"/>
        <v>Aug</v>
      </c>
      <c r="F14621" t="str">
        <f t="shared" si="459"/>
        <v>2013</v>
      </c>
    </row>
    <row r="14622" spans="1:6" x14ac:dyDescent="0.25">
      <c r="A14622" s="5" t="s">
        <v>389</v>
      </c>
      <c r="B14622" s="3" t="s">
        <v>238</v>
      </c>
      <c r="C14622" s="3" t="s">
        <v>36</v>
      </c>
      <c r="D14622" s="4">
        <v>1683844.4315988072</v>
      </c>
      <c r="E14622" t="str">
        <f t="shared" si="458"/>
        <v>Sep</v>
      </c>
      <c r="F14622" t="str">
        <f t="shared" si="459"/>
        <v>2013</v>
      </c>
    </row>
    <row r="14623" spans="1:6" x14ac:dyDescent="0.25">
      <c r="A14623" s="5" t="s">
        <v>389</v>
      </c>
      <c r="B14623" s="3" t="s">
        <v>238</v>
      </c>
      <c r="C14623" s="3" t="s">
        <v>37</v>
      </c>
      <c r="D14623" s="4">
        <v>1525388.3308342868</v>
      </c>
      <c r="E14623" t="str">
        <f t="shared" si="458"/>
        <v>Oct</v>
      </c>
      <c r="F14623" t="str">
        <f t="shared" si="459"/>
        <v>2013</v>
      </c>
    </row>
    <row r="14624" spans="1:6" x14ac:dyDescent="0.25">
      <c r="A14624" s="5" t="s">
        <v>389</v>
      </c>
      <c r="B14624" s="3" t="s">
        <v>238</v>
      </c>
      <c r="C14624" s="3" t="s">
        <v>38</v>
      </c>
      <c r="D14624" s="4">
        <v>1545588.3051304168</v>
      </c>
      <c r="E14624" t="str">
        <f t="shared" si="458"/>
        <v>Nov</v>
      </c>
      <c r="F14624" t="str">
        <f t="shared" si="459"/>
        <v>2013</v>
      </c>
    </row>
    <row r="14625" spans="1:6" x14ac:dyDescent="0.25">
      <c r="A14625" s="5" t="s">
        <v>389</v>
      </c>
      <c r="B14625" s="3" t="s">
        <v>238</v>
      </c>
      <c r="C14625" s="3" t="s">
        <v>39</v>
      </c>
      <c r="D14625" s="4">
        <v>1421898.9404461065</v>
      </c>
      <c r="E14625" t="str">
        <f t="shared" si="458"/>
        <v>Dec</v>
      </c>
      <c r="F14625" t="str">
        <f t="shared" si="459"/>
        <v>2013</v>
      </c>
    </row>
    <row r="14626" spans="1:6" x14ac:dyDescent="0.25">
      <c r="A14626" s="5" t="s">
        <v>389</v>
      </c>
      <c r="B14626" s="3" t="s">
        <v>238</v>
      </c>
      <c r="C14626" s="3" t="s">
        <v>40</v>
      </c>
      <c r="D14626" s="4">
        <v>1293428.3115710206</v>
      </c>
      <c r="E14626" t="str">
        <f t="shared" si="458"/>
        <v>Jan</v>
      </c>
      <c r="F14626" t="str">
        <f t="shared" si="459"/>
        <v>2014</v>
      </c>
    </row>
    <row r="14627" spans="1:6" x14ac:dyDescent="0.25">
      <c r="A14627" s="5" t="s">
        <v>389</v>
      </c>
      <c r="B14627" s="3" t="s">
        <v>238</v>
      </c>
      <c r="C14627" s="3" t="s">
        <v>41</v>
      </c>
      <c r="D14627" s="4">
        <v>1189222.5860681278</v>
      </c>
      <c r="E14627" t="str">
        <f t="shared" si="458"/>
        <v>Feb</v>
      </c>
      <c r="F14627" t="str">
        <f t="shared" si="459"/>
        <v>2014</v>
      </c>
    </row>
    <row r="14628" spans="1:6" x14ac:dyDescent="0.25">
      <c r="A14628" s="5" t="s">
        <v>389</v>
      </c>
      <c r="B14628" s="3" t="s">
        <v>238</v>
      </c>
      <c r="C14628" s="3" t="s">
        <v>42</v>
      </c>
      <c r="D14628" s="4">
        <v>1163607.2196740848</v>
      </c>
      <c r="E14628" t="str">
        <f t="shared" si="458"/>
        <v>Mar</v>
      </c>
      <c r="F14628" t="str">
        <f t="shared" si="459"/>
        <v>2014</v>
      </c>
    </row>
    <row r="14629" spans="1:6" x14ac:dyDescent="0.25">
      <c r="A14629" s="5" t="s">
        <v>389</v>
      </c>
      <c r="B14629" s="3" t="s">
        <v>238</v>
      </c>
      <c r="C14629" s="3" t="s">
        <v>43</v>
      </c>
      <c r="D14629" s="4">
        <v>1141056.7115787636</v>
      </c>
      <c r="E14629" t="str">
        <f t="shared" si="458"/>
        <v>Apr</v>
      </c>
      <c r="F14629" t="str">
        <f t="shared" si="459"/>
        <v>2014</v>
      </c>
    </row>
    <row r="14630" spans="1:6" x14ac:dyDescent="0.25">
      <c r="A14630" s="5" t="s">
        <v>389</v>
      </c>
      <c r="B14630" s="3" t="s">
        <v>238</v>
      </c>
      <c r="C14630" s="3" t="s">
        <v>44</v>
      </c>
      <c r="D14630" s="4">
        <v>1098304.8285119156</v>
      </c>
      <c r="E14630" t="str">
        <f t="shared" si="458"/>
        <v>May</v>
      </c>
      <c r="F14630" t="str">
        <f t="shared" si="459"/>
        <v>2014</v>
      </c>
    </row>
    <row r="14631" spans="1:6" x14ac:dyDescent="0.25">
      <c r="A14631" s="5" t="s">
        <v>389</v>
      </c>
      <c r="B14631" s="3" t="s">
        <v>238</v>
      </c>
      <c r="C14631" s="3" t="s">
        <v>45</v>
      </c>
      <c r="D14631" s="4">
        <v>995473.21293221205</v>
      </c>
      <c r="E14631" t="str">
        <f t="shared" si="458"/>
        <v>Jun</v>
      </c>
      <c r="F14631" t="str">
        <f t="shared" si="459"/>
        <v>2014</v>
      </c>
    </row>
    <row r="14632" spans="1:6" x14ac:dyDescent="0.25">
      <c r="A14632" s="5" t="s">
        <v>389</v>
      </c>
      <c r="B14632" s="3" t="s">
        <v>238</v>
      </c>
      <c r="C14632" s="3" t="s">
        <v>46</v>
      </c>
      <c r="D14632" s="4">
        <v>972712.83687381539</v>
      </c>
      <c r="E14632" t="str">
        <f t="shared" si="458"/>
        <v>Jul</v>
      </c>
      <c r="F14632" t="str">
        <f t="shared" si="459"/>
        <v>2014</v>
      </c>
    </row>
    <row r="14633" spans="1:6" x14ac:dyDescent="0.25">
      <c r="A14633" s="5" t="s">
        <v>389</v>
      </c>
      <c r="B14633" s="3" t="s">
        <v>238</v>
      </c>
      <c r="C14633" s="3" t="s">
        <v>47</v>
      </c>
      <c r="D14633" s="4">
        <v>932083.54029667645</v>
      </c>
      <c r="E14633" t="str">
        <f t="shared" si="458"/>
        <v>Aug</v>
      </c>
      <c r="F14633" t="str">
        <f t="shared" si="459"/>
        <v>2014</v>
      </c>
    </row>
    <row r="14634" spans="1:6" x14ac:dyDescent="0.25">
      <c r="A14634" s="5" t="s">
        <v>389</v>
      </c>
      <c r="B14634" s="3" t="s">
        <v>238</v>
      </c>
      <c r="C14634" s="3" t="s">
        <v>48</v>
      </c>
      <c r="D14634" s="4">
        <v>880635.03208246687</v>
      </c>
      <c r="E14634" t="str">
        <f t="shared" si="458"/>
        <v>Sep</v>
      </c>
      <c r="F14634" t="str">
        <f t="shared" si="459"/>
        <v>2014</v>
      </c>
    </row>
    <row r="14635" spans="1:6" x14ac:dyDescent="0.25">
      <c r="A14635" s="5" t="s">
        <v>389</v>
      </c>
      <c r="B14635" s="3" t="s">
        <v>238</v>
      </c>
      <c r="C14635" s="3" t="s">
        <v>49</v>
      </c>
      <c r="D14635" s="4">
        <v>848037.43928624503</v>
      </c>
      <c r="E14635" t="str">
        <f t="shared" si="458"/>
        <v>Oct</v>
      </c>
      <c r="F14635" t="str">
        <f t="shared" si="459"/>
        <v>2014</v>
      </c>
    </row>
    <row r="14636" spans="1:6" x14ac:dyDescent="0.25">
      <c r="A14636" s="5" t="s">
        <v>389</v>
      </c>
      <c r="B14636" s="3" t="s">
        <v>238</v>
      </c>
      <c r="C14636" s="3" t="s">
        <v>50</v>
      </c>
      <c r="D14636" s="4">
        <v>823024.85403621709</v>
      </c>
      <c r="E14636" t="str">
        <f t="shared" si="458"/>
        <v>Nov</v>
      </c>
      <c r="F14636" t="str">
        <f t="shared" si="459"/>
        <v>2014</v>
      </c>
    </row>
    <row r="14637" spans="1:6" x14ac:dyDescent="0.25">
      <c r="A14637" s="5" t="s">
        <v>389</v>
      </c>
      <c r="B14637" s="3" t="s">
        <v>238</v>
      </c>
      <c r="C14637" s="3" t="s">
        <v>51</v>
      </c>
      <c r="D14637" s="4">
        <v>803829.62468555686</v>
      </c>
      <c r="E14637" t="str">
        <f t="shared" si="458"/>
        <v>Dec</v>
      </c>
      <c r="F14637" t="str">
        <f t="shared" si="459"/>
        <v>2014</v>
      </c>
    </row>
    <row r="14638" spans="1:6" x14ac:dyDescent="0.25">
      <c r="A14638" s="5" t="s">
        <v>389</v>
      </c>
      <c r="B14638" s="3" t="s">
        <v>238</v>
      </c>
      <c r="C14638" s="3" t="s">
        <v>52</v>
      </c>
      <c r="D14638" s="4">
        <v>756633.49479770148</v>
      </c>
      <c r="E14638" t="str">
        <f t="shared" si="458"/>
        <v>Jan</v>
      </c>
      <c r="F14638" t="str">
        <f t="shared" si="459"/>
        <v>2015</v>
      </c>
    </row>
    <row r="14639" spans="1:6" x14ac:dyDescent="0.25">
      <c r="A14639" s="5" t="s">
        <v>389</v>
      </c>
      <c r="B14639" s="3" t="s">
        <v>238</v>
      </c>
      <c r="C14639" s="3" t="s">
        <v>53</v>
      </c>
      <c r="D14639" s="4">
        <v>739551.00256262661</v>
      </c>
      <c r="E14639" t="str">
        <f t="shared" si="458"/>
        <v>Feb</v>
      </c>
      <c r="F14639" t="str">
        <f t="shared" si="459"/>
        <v>2015</v>
      </c>
    </row>
    <row r="14640" spans="1:6" x14ac:dyDescent="0.25">
      <c r="A14640" s="5" t="s">
        <v>389</v>
      </c>
      <c r="B14640" s="3" t="s">
        <v>238</v>
      </c>
      <c r="C14640" s="3" t="s">
        <v>54</v>
      </c>
      <c r="D14640" s="4">
        <v>734439.32798024942</v>
      </c>
      <c r="E14640" t="str">
        <f t="shared" si="458"/>
        <v>Mar</v>
      </c>
      <c r="F14640" t="str">
        <f t="shared" si="459"/>
        <v>2015</v>
      </c>
    </row>
    <row r="14641" spans="1:6" x14ac:dyDescent="0.25">
      <c r="A14641" s="5" t="s">
        <v>389</v>
      </c>
      <c r="B14641" s="3" t="s">
        <v>238</v>
      </c>
      <c r="C14641" s="3" t="s">
        <v>55</v>
      </c>
      <c r="D14641" s="4">
        <v>716923.42384574225</v>
      </c>
      <c r="E14641" t="str">
        <f t="shared" si="458"/>
        <v>Apr</v>
      </c>
      <c r="F14641" t="str">
        <f t="shared" si="459"/>
        <v>2015</v>
      </c>
    </row>
    <row r="14642" spans="1:6" x14ac:dyDescent="0.25">
      <c r="A14642" s="5" t="s">
        <v>389</v>
      </c>
      <c r="B14642" s="3" t="s">
        <v>238</v>
      </c>
      <c r="C14642" s="3" t="s">
        <v>56</v>
      </c>
      <c r="D14642" s="4">
        <v>696626.52114780364</v>
      </c>
      <c r="E14642" t="str">
        <f t="shared" si="458"/>
        <v>May</v>
      </c>
      <c r="F14642" t="str">
        <f t="shared" si="459"/>
        <v>2015</v>
      </c>
    </row>
    <row r="14643" spans="1:6" x14ac:dyDescent="0.25">
      <c r="A14643" s="5" t="s">
        <v>389</v>
      </c>
      <c r="B14643" s="3" t="s">
        <v>238</v>
      </c>
      <c r="C14643" s="3" t="s">
        <v>57</v>
      </c>
      <c r="D14643" s="4">
        <v>679798.14262226853</v>
      </c>
      <c r="E14643" t="str">
        <f t="shared" si="458"/>
        <v>Jun</v>
      </c>
      <c r="F14643" t="str">
        <f t="shared" si="459"/>
        <v>2015</v>
      </c>
    </row>
    <row r="14644" spans="1:6" x14ac:dyDescent="0.25">
      <c r="A14644" s="5" t="s">
        <v>389</v>
      </c>
      <c r="B14644" s="3" t="s">
        <v>238</v>
      </c>
      <c r="C14644" s="3" t="s">
        <v>58</v>
      </c>
      <c r="D14644" s="4">
        <v>657460.20108344359</v>
      </c>
      <c r="E14644" t="str">
        <f t="shared" si="458"/>
        <v>Jul</v>
      </c>
      <c r="F14644" t="str">
        <f t="shared" si="459"/>
        <v>2015</v>
      </c>
    </row>
    <row r="14645" spans="1:6" x14ac:dyDescent="0.25">
      <c r="A14645" s="5" t="s">
        <v>389</v>
      </c>
      <c r="B14645" s="3" t="s">
        <v>238</v>
      </c>
      <c r="C14645" s="3" t="s">
        <v>59</v>
      </c>
      <c r="D14645" s="4">
        <v>642658.93328718666</v>
      </c>
      <c r="E14645" t="str">
        <f t="shared" si="458"/>
        <v>Aug</v>
      </c>
      <c r="F14645" t="str">
        <f t="shared" si="459"/>
        <v>2015</v>
      </c>
    </row>
    <row r="14646" spans="1:6" x14ac:dyDescent="0.25">
      <c r="A14646" s="5" t="s">
        <v>389</v>
      </c>
      <c r="B14646" s="3" t="s">
        <v>238</v>
      </c>
      <c r="C14646" s="3" t="s">
        <v>60</v>
      </c>
      <c r="D14646" s="4">
        <v>620986.72354305198</v>
      </c>
      <c r="E14646" t="str">
        <f t="shared" si="458"/>
        <v>Sep</v>
      </c>
      <c r="F14646" t="str">
        <f t="shared" si="459"/>
        <v>2015</v>
      </c>
    </row>
    <row r="14647" spans="1:6" x14ac:dyDescent="0.25">
      <c r="A14647" s="5" t="s">
        <v>389</v>
      </c>
      <c r="B14647" s="3" t="s">
        <v>238</v>
      </c>
      <c r="C14647" s="3" t="s">
        <v>61</v>
      </c>
      <c r="D14647" s="4">
        <v>606129.9792530688</v>
      </c>
      <c r="E14647" t="str">
        <f t="shared" si="458"/>
        <v>Oct</v>
      </c>
      <c r="F14647" t="str">
        <f t="shared" si="459"/>
        <v>2015</v>
      </c>
    </row>
    <row r="14648" spans="1:6" x14ac:dyDescent="0.25">
      <c r="A14648" s="5" t="s">
        <v>389</v>
      </c>
      <c r="B14648" s="3" t="s">
        <v>238</v>
      </c>
      <c r="C14648" s="3" t="s">
        <v>62</v>
      </c>
      <c r="D14648" s="4">
        <v>584214.57335449464</v>
      </c>
      <c r="E14648" t="str">
        <f t="shared" si="458"/>
        <v>Nov</v>
      </c>
      <c r="F14648" t="str">
        <f t="shared" si="459"/>
        <v>2015</v>
      </c>
    </row>
    <row r="14649" spans="1:6" x14ac:dyDescent="0.25">
      <c r="A14649" s="5" t="s">
        <v>389</v>
      </c>
      <c r="B14649" s="3" t="s">
        <v>238</v>
      </c>
      <c r="C14649" s="3" t="s">
        <v>63</v>
      </c>
      <c r="D14649" s="4">
        <v>587370.34484170808</v>
      </c>
      <c r="E14649" t="str">
        <f t="shared" si="458"/>
        <v>Dec</v>
      </c>
      <c r="F14649" t="str">
        <f t="shared" si="459"/>
        <v>2015</v>
      </c>
    </row>
    <row r="14650" spans="1:6" x14ac:dyDescent="0.25">
      <c r="A14650" s="5" t="s">
        <v>389</v>
      </c>
      <c r="B14650" s="3" t="s">
        <v>238</v>
      </c>
      <c r="C14650" s="3" t="s">
        <v>64</v>
      </c>
      <c r="D14650" s="4">
        <v>559912.54907202697</v>
      </c>
      <c r="E14650" t="str">
        <f t="shared" si="458"/>
        <v>Jan</v>
      </c>
      <c r="F14650" t="str">
        <f t="shared" si="459"/>
        <v>2016</v>
      </c>
    </row>
    <row r="14651" spans="1:6" x14ac:dyDescent="0.25">
      <c r="A14651" s="5" t="s">
        <v>389</v>
      </c>
      <c r="B14651" s="3" t="s">
        <v>238</v>
      </c>
      <c r="C14651" s="3" t="s">
        <v>65</v>
      </c>
      <c r="D14651" s="4">
        <v>604009.8013023095</v>
      </c>
      <c r="E14651" t="str">
        <f t="shared" si="458"/>
        <v>Feb</v>
      </c>
      <c r="F14651" t="str">
        <f t="shared" si="459"/>
        <v>2016</v>
      </c>
    </row>
    <row r="14652" spans="1:6" x14ac:dyDescent="0.25">
      <c r="A14652" s="5" t="s">
        <v>389</v>
      </c>
      <c r="B14652" s="3" t="s">
        <v>238</v>
      </c>
      <c r="C14652" s="3" t="s">
        <v>66</v>
      </c>
      <c r="D14652" s="4">
        <v>599682.59639621491</v>
      </c>
      <c r="E14652" t="str">
        <f t="shared" si="458"/>
        <v>Mar</v>
      </c>
      <c r="F14652" t="str">
        <f t="shared" si="459"/>
        <v>2016</v>
      </c>
    </row>
    <row r="14653" spans="1:6" x14ac:dyDescent="0.25">
      <c r="A14653" s="5" t="s">
        <v>389</v>
      </c>
      <c r="B14653" s="3" t="s">
        <v>238</v>
      </c>
      <c r="C14653" s="3" t="s">
        <v>67</v>
      </c>
      <c r="D14653" s="4">
        <v>563394.46969967522</v>
      </c>
      <c r="E14653" t="str">
        <f t="shared" si="458"/>
        <v>Apr</v>
      </c>
      <c r="F14653" t="str">
        <f t="shared" si="459"/>
        <v>2016</v>
      </c>
    </row>
    <row r="14654" spans="1:6" x14ac:dyDescent="0.25">
      <c r="A14654" s="5" t="s">
        <v>389</v>
      </c>
      <c r="B14654" s="3" t="s">
        <v>238</v>
      </c>
      <c r="C14654" s="3" t="s">
        <v>68</v>
      </c>
      <c r="D14654" s="4">
        <v>555978.85450095881</v>
      </c>
      <c r="E14654" t="str">
        <f t="shared" si="458"/>
        <v>May</v>
      </c>
      <c r="F14654" t="str">
        <f t="shared" si="459"/>
        <v>2016</v>
      </c>
    </row>
    <row r="14655" spans="1:6" x14ac:dyDescent="0.25">
      <c r="A14655" s="5" t="s">
        <v>389</v>
      </c>
      <c r="B14655" s="3" t="s">
        <v>238</v>
      </c>
      <c r="C14655" s="3" t="s">
        <v>69</v>
      </c>
      <c r="D14655" s="4">
        <v>533358.63364581461</v>
      </c>
      <c r="E14655" t="str">
        <f t="shared" si="458"/>
        <v>Jun</v>
      </c>
      <c r="F14655" t="str">
        <f t="shared" si="459"/>
        <v>2016</v>
      </c>
    </row>
    <row r="14656" spans="1:6" x14ac:dyDescent="0.25">
      <c r="A14656" s="5" t="s">
        <v>389</v>
      </c>
      <c r="B14656" s="3" t="s">
        <v>238</v>
      </c>
      <c r="C14656" s="3" t="s">
        <v>70</v>
      </c>
      <c r="D14656" s="4">
        <v>520619.64731466107</v>
      </c>
      <c r="E14656" t="str">
        <f t="shared" si="458"/>
        <v>Jul</v>
      </c>
      <c r="F14656" t="str">
        <f t="shared" si="459"/>
        <v>2016</v>
      </c>
    </row>
    <row r="14657" spans="1:6" x14ac:dyDescent="0.25">
      <c r="A14657" s="5" t="s">
        <v>389</v>
      </c>
      <c r="B14657" s="3" t="s">
        <v>238</v>
      </c>
      <c r="C14657" s="3" t="s">
        <v>71</v>
      </c>
      <c r="D14657" s="4">
        <v>504044.64932300849</v>
      </c>
      <c r="E14657" t="str">
        <f t="shared" si="458"/>
        <v>Aug</v>
      </c>
      <c r="F14657" t="str">
        <f t="shared" si="459"/>
        <v>2016</v>
      </c>
    </row>
    <row r="14658" spans="1:6" x14ac:dyDescent="0.25">
      <c r="A14658" s="5" t="s">
        <v>389</v>
      </c>
      <c r="B14658" s="3" t="s">
        <v>238</v>
      </c>
      <c r="C14658" s="3" t="s">
        <v>72</v>
      </c>
      <c r="D14658" s="4">
        <v>492266.76532572386</v>
      </c>
      <c r="E14658" t="str">
        <f t="shared" si="458"/>
        <v>Sep</v>
      </c>
      <c r="F14658" t="str">
        <f t="shared" si="459"/>
        <v>2016</v>
      </c>
    </row>
    <row r="14659" spans="1:6" x14ac:dyDescent="0.25">
      <c r="A14659" s="5" t="s">
        <v>389</v>
      </c>
      <c r="B14659" s="3" t="s">
        <v>238</v>
      </c>
      <c r="C14659" s="3" t="s">
        <v>73</v>
      </c>
      <c r="D14659" s="4">
        <v>484390.99575946265</v>
      </c>
      <c r="E14659" t="str">
        <f t="shared" si="458"/>
        <v>Oct</v>
      </c>
      <c r="F14659" t="str">
        <f t="shared" si="459"/>
        <v>2016</v>
      </c>
    </row>
    <row r="14660" spans="1:6" x14ac:dyDescent="0.25">
      <c r="A14660" s="5" t="s">
        <v>389</v>
      </c>
      <c r="B14660" s="3" t="s">
        <v>238</v>
      </c>
      <c r="C14660" s="3" t="s">
        <v>74</v>
      </c>
      <c r="D14660" s="4">
        <v>479149.08432707377</v>
      </c>
      <c r="E14660" t="str">
        <f t="shared" si="458"/>
        <v>Nov</v>
      </c>
      <c r="F14660" t="str">
        <f t="shared" si="459"/>
        <v>2016</v>
      </c>
    </row>
    <row r="14661" spans="1:6" x14ac:dyDescent="0.25">
      <c r="A14661" s="5" t="s">
        <v>389</v>
      </c>
      <c r="B14661" s="3" t="s">
        <v>238</v>
      </c>
      <c r="C14661" s="3" t="s">
        <v>75</v>
      </c>
      <c r="D14661" s="4">
        <v>462016.38914671307</v>
      </c>
      <c r="E14661" t="str">
        <f t="shared" si="458"/>
        <v>Dec</v>
      </c>
      <c r="F14661" t="str">
        <f t="shared" si="459"/>
        <v>2016</v>
      </c>
    </row>
    <row r="14662" spans="1:6" x14ac:dyDescent="0.25">
      <c r="A14662" s="5" t="s">
        <v>389</v>
      </c>
      <c r="B14662" s="3" t="s">
        <v>238</v>
      </c>
      <c r="C14662" s="3" t="s">
        <v>76</v>
      </c>
      <c r="D14662" s="4">
        <v>443462.01934414514</v>
      </c>
      <c r="E14662" t="str">
        <f t="shared" si="458"/>
        <v>Jan</v>
      </c>
      <c r="F14662" t="str">
        <f t="shared" si="459"/>
        <v>2017</v>
      </c>
    </row>
    <row r="14663" spans="1:6" x14ac:dyDescent="0.25">
      <c r="A14663" s="5" t="s">
        <v>389</v>
      </c>
      <c r="B14663" s="3" t="s">
        <v>238</v>
      </c>
      <c r="C14663" s="3" t="s">
        <v>77</v>
      </c>
      <c r="D14663" s="4">
        <v>439478.18742863124</v>
      </c>
      <c r="E14663" t="str">
        <f t="shared" si="458"/>
        <v>Feb</v>
      </c>
      <c r="F14663" t="str">
        <f t="shared" si="459"/>
        <v>2017</v>
      </c>
    </row>
    <row r="14664" spans="1:6" x14ac:dyDescent="0.25">
      <c r="A14664" s="5" t="s">
        <v>389</v>
      </c>
      <c r="B14664" s="3" t="s">
        <v>238</v>
      </c>
      <c r="C14664" s="3" t="s">
        <v>78</v>
      </c>
      <c r="D14664" s="4">
        <v>419184.45628562151</v>
      </c>
      <c r="E14664" t="str">
        <f t="shared" si="458"/>
        <v>Mar</v>
      </c>
      <c r="F14664" t="str">
        <f t="shared" si="459"/>
        <v>2017</v>
      </c>
    </row>
    <row r="14665" spans="1:6" x14ac:dyDescent="0.25">
      <c r="A14665" s="5" t="s">
        <v>389</v>
      </c>
      <c r="B14665" s="3" t="s">
        <v>238</v>
      </c>
      <c r="C14665" s="3" t="s">
        <v>79</v>
      </c>
      <c r="D14665" s="4">
        <v>415068.62686667213</v>
      </c>
      <c r="E14665" t="str">
        <f t="shared" si="458"/>
        <v>Apr</v>
      </c>
      <c r="F14665" t="str">
        <f t="shared" si="459"/>
        <v>2017</v>
      </c>
    </row>
    <row r="14666" spans="1:6" x14ac:dyDescent="0.25">
      <c r="A14666" s="5" t="s">
        <v>389</v>
      </c>
      <c r="B14666" s="3" t="s">
        <v>238</v>
      </c>
      <c r="C14666" s="3" t="s">
        <v>80</v>
      </c>
      <c r="D14666" s="4">
        <v>399925.94948915427</v>
      </c>
      <c r="E14666" t="str">
        <f t="shared" si="458"/>
        <v>May</v>
      </c>
      <c r="F14666" t="str">
        <f t="shared" si="459"/>
        <v>2017</v>
      </c>
    </row>
    <row r="14667" spans="1:6" x14ac:dyDescent="0.25">
      <c r="A14667" s="5" t="s">
        <v>389</v>
      </c>
      <c r="B14667" s="3" t="s">
        <v>238</v>
      </c>
      <c r="C14667" s="3" t="s">
        <v>81</v>
      </c>
      <c r="D14667" s="4">
        <v>392245.83548991586</v>
      </c>
      <c r="E14667" t="str">
        <f t="shared" ref="E14667:E14730" si="460">MID(C14667,1,3)</f>
        <v>Jun</v>
      </c>
      <c r="F14667" t="str">
        <f t="shared" ref="F14667:F14730" si="461">MID(C14667,5,4)</f>
        <v>2017</v>
      </c>
    </row>
    <row r="14668" spans="1:6" x14ac:dyDescent="0.25">
      <c r="A14668" s="5" t="s">
        <v>389</v>
      </c>
      <c r="B14668" s="3" t="s">
        <v>238</v>
      </c>
      <c r="C14668" s="3" t="s">
        <v>82</v>
      </c>
      <c r="D14668" s="4">
        <v>395980.42582453758</v>
      </c>
      <c r="E14668" t="str">
        <f t="shared" si="460"/>
        <v>Jul</v>
      </c>
      <c r="F14668" t="str">
        <f t="shared" si="461"/>
        <v>2017</v>
      </c>
    </row>
    <row r="14669" spans="1:6" x14ac:dyDescent="0.25">
      <c r="A14669" s="5" t="s">
        <v>389</v>
      </c>
      <c r="B14669" s="3" t="s">
        <v>238</v>
      </c>
      <c r="C14669" s="3" t="s">
        <v>83</v>
      </c>
      <c r="D14669" s="4">
        <v>383329.12817138853</v>
      </c>
      <c r="E14669" t="str">
        <f t="shared" si="460"/>
        <v>Aug</v>
      </c>
      <c r="F14669" t="str">
        <f t="shared" si="461"/>
        <v>2017</v>
      </c>
    </row>
    <row r="14670" spans="1:6" x14ac:dyDescent="0.25">
      <c r="A14670" s="5" t="s">
        <v>389</v>
      </c>
      <c r="B14670" s="3" t="s">
        <v>238</v>
      </c>
      <c r="C14670" s="3" t="s">
        <v>84</v>
      </c>
      <c r="D14670" s="4">
        <v>368768.82574856351</v>
      </c>
      <c r="E14670" t="str">
        <f t="shared" si="460"/>
        <v>Sep</v>
      </c>
      <c r="F14670" t="str">
        <f t="shared" si="461"/>
        <v>2017</v>
      </c>
    </row>
    <row r="14671" spans="1:6" x14ac:dyDescent="0.25">
      <c r="A14671" s="5" t="s">
        <v>389</v>
      </c>
      <c r="B14671" s="3" t="s">
        <v>238</v>
      </c>
      <c r="C14671" s="3" t="s">
        <v>85</v>
      </c>
      <c r="D14671" s="4">
        <v>364767.5831457664</v>
      </c>
      <c r="E14671" t="str">
        <f t="shared" si="460"/>
        <v>Oct</v>
      </c>
      <c r="F14671" t="str">
        <f t="shared" si="461"/>
        <v>2017</v>
      </c>
    </row>
    <row r="14672" spans="1:6" x14ac:dyDescent="0.25">
      <c r="A14672" s="5" t="s">
        <v>389</v>
      </c>
      <c r="B14672" s="3" t="s">
        <v>238</v>
      </c>
      <c r="C14672" s="3" t="s">
        <v>86</v>
      </c>
      <c r="D14672" s="4">
        <v>347102.80781043216</v>
      </c>
      <c r="E14672" t="str">
        <f t="shared" si="460"/>
        <v>Nov</v>
      </c>
      <c r="F14672" t="str">
        <f t="shared" si="461"/>
        <v>2017</v>
      </c>
    </row>
    <row r="14673" spans="1:6" x14ac:dyDescent="0.25">
      <c r="A14673" s="5" t="s">
        <v>389</v>
      </c>
      <c r="B14673" s="3" t="s">
        <v>238</v>
      </c>
      <c r="C14673" s="3" t="s">
        <v>87</v>
      </c>
      <c r="D14673" s="4">
        <v>343552.52704887965</v>
      </c>
      <c r="E14673" t="str">
        <f t="shared" si="460"/>
        <v>Dec</v>
      </c>
      <c r="F14673" t="str">
        <f t="shared" si="461"/>
        <v>2017</v>
      </c>
    </row>
    <row r="14674" spans="1:6" x14ac:dyDescent="0.25">
      <c r="A14674" s="5" t="s">
        <v>389</v>
      </c>
      <c r="B14674" s="3" t="s">
        <v>238</v>
      </c>
      <c r="C14674" s="3" t="s">
        <v>88</v>
      </c>
      <c r="D14674" s="4">
        <v>331021.68734726874</v>
      </c>
      <c r="E14674" t="str">
        <f t="shared" si="460"/>
        <v>Jan</v>
      </c>
      <c r="F14674" t="str">
        <f t="shared" si="461"/>
        <v>2018</v>
      </c>
    </row>
    <row r="14675" spans="1:6" x14ac:dyDescent="0.25">
      <c r="A14675" s="5" t="s">
        <v>389</v>
      </c>
      <c r="B14675" s="3" t="s">
        <v>238</v>
      </c>
      <c r="C14675" s="3" t="s">
        <v>89</v>
      </c>
      <c r="D14675" s="4">
        <v>328553.58562395093</v>
      </c>
      <c r="E14675" t="str">
        <f t="shared" si="460"/>
        <v>Feb</v>
      </c>
      <c r="F14675" t="str">
        <f t="shared" si="461"/>
        <v>2018</v>
      </c>
    </row>
    <row r="14676" spans="1:6" x14ac:dyDescent="0.25">
      <c r="A14676" s="5" t="s">
        <v>389</v>
      </c>
      <c r="B14676" s="3" t="s">
        <v>238</v>
      </c>
      <c r="C14676" s="3" t="s">
        <v>90</v>
      </c>
      <c r="D14676" s="4">
        <v>315131.01736322115</v>
      </c>
      <c r="E14676" t="str">
        <f t="shared" si="460"/>
        <v>Mar</v>
      </c>
      <c r="F14676" t="str">
        <f t="shared" si="461"/>
        <v>2018</v>
      </c>
    </row>
    <row r="14677" spans="1:6" x14ac:dyDescent="0.25">
      <c r="A14677" s="5" t="s">
        <v>389</v>
      </c>
      <c r="B14677" s="3" t="s">
        <v>238</v>
      </c>
      <c r="C14677" s="3" t="s">
        <v>91</v>
      </c>
      <c r="D14677" s="4">
        <v>311399.3298853751</v>
      </c>
      <c r="E14677" t="str">
        <f t="shared" si="460"/>
        <v>Apr</v>
      </c>
      <c r="F14677" t="str">
        <f t="shared" si="461"/>
        <v>2018</v>
      </c>
    </row>
    <row r="14678" spans="1:6" x14ac:dyDescent="0.25">
      <c r="A14678" s="5" t="s">
        <v>389</v>
      </c>
      <c r="B14678" s="3" t="s">
        <v>238</v>
      </c>
      <c r="C14678" s="3" t="s">
        <v>92</v>
      </c>
      <c r="D14678" s="4">
        <v>311367.0400370537</v>
      </c>
      <c r="E14678" t="str">
        <f t="shared" si="460"/>
        <v>May</v>
      </c>
      <c r="F14678" t="str">
        <f t="shared" si="461"/>
        <v>2018</v>
      </c>
    </row>
    <row r="14679" spans="1:6" x14ac:dyDescent="0.25">
      <c r="A14679" s="5" t="s">
        <v>389</v>
      </c>
      <c r="B14679" s="3" t="s">
        <v>238</v>
      </c>
      <c r="C14679" s="3" t="s">
        <v>93</v>
      </c>
      <c r="D14679" s="4">
        <v>299733.2468070527</v>
      </c>
      <c r="E14679" t="str">
        <f t="shared" si="460"/>
        <v>Jun</v>
      </c>
      <c r="F14679" t="str">
        <f t="shared" si="461"/>
        <v>2018</v>
      </c>
    </row>
    <row r="14680" spans="1:6" x14ac:dyDescent="0.25">
      <c r="A14680" s="5" t="s">
        <v>389</v>
      </c>
      <c r="B14680" s="3" t="s">
        <v>238</v>
      </c>
      <c r="C14680" s="3" t="s">
        <v>94</v>
      </c>
      <c r="D14680" s="4">
        <v>292185.0406577948</v>
      </c>
      <c r="E14680" t="str">
        <f t="shared" si="460"/>
        <v>Jul</v>
      </c>
      <c r="F14680" t="str">
        <f t="shared" si="461"/>
        <v>2018</v>
      </c>
    </row>
    <row r="14681" spans="1:6" x14ac:dyDescent="0.25">
      <c r="A14681" s="5" t="s">
        <v>389</v>
      </c>
      <c r="B14681" s="3" t="s">
        <v>238</v>
      </c>
      <c r="C14681" s="3" t="s">
        <v>95</v>
      </c>
      <c r="D14681" s="4">
        <v>286955.37597785291</v>
      </c>
      <c r="E14681" t="str">
        <f t="shared" si="460"/>
        <v>Aug</v>
      </c>
      <c r="F14681" t="str">
        <f t="shared" si="461"/>
        <v>2018</v>
      </c>
    </row>
    <row r="14682" spans="1:6" x14ac:dyDescent="0.25">
      <c r="A14682" s="5" t="s">
        <v>389</v>
      </c>
      <c r="B14682" s="3" t="s">
        <v>238</v>
      </c>
      <c r="C14682" s="3" t="s">
        <v>96</v>
      </c>
      <c r="D14682" s="4">
        <v>277774.06779143197</v>
      </c>
      <c r="E14682" t="str">
        <f t="shared" si="460"/>
        <v>Sep</v>
      </c>
      <c r="F14682" t="str">
        <f t="shared" si="461"/>
        <v>2018</v>
      </c>
    </row>
    <row r="14683" spans="1:6" x14ac:dyDescent="0.25">
      <c r="A14683" s="5" t="s">
        <v>389</v>
      </c>
      <c r="B14683" s="3" t="s">
        <v>238</v>
      </c>
      <c r="C14683" s="3" t="s">
        <v>97</v>
      </c>
      <c r="D14683" s="4">
        <v>271625.710619841</v>
      </c>
      <c r="E14683" t="str">
        <f t="shared" si="460"/>
        <v>Oct</v>
      </c>
      <c r="F14683" t="str">
        <f t="shared" si="461"/>
        <v>2018</v>
      </c>
    </row>
    <row r="14684" spans="1:6" x14ac:dyDescent="0.25">
      <c r="A14684" s="5" t="s">
        <v>389</v>
      </c>
      <c r="B14684" s="3" t="s">
        <v>238</v>
      </c>
      <c r="C14684" s="3" t="s">
        <v>98</v>
      </c>
      <c r="D14684" s="4">
        <v>267376.05186019058</v>
      </c>
      <c r="E14684" t="str">
        <f t="shared" si="460"/>
        <v>Nov</v>
      </c>
      <c r="F14684" t="str">
        <f t="shared" si="461"/>
        <v>2018</v>
      </c>
    </row>
    <row r="14685" spans="1:6" x14ac:dyDescent="0.25">
      <c r="A14685" s="5" t="s">
        <v>389</v>
      </c>
      <c r="B14685" s="3" t="s">
        <v>238</v>
      </c>
      <c r="C14685" s="3" t="s">
        <v>99</v>
      </c>
      <c r="D14685" s="4">
        <v>265170.45758166141</v>
      </c>
      <c r="E14685" t="str">
        <f t="shared" si="460"/>
        <v>Dec</v>
      </c>
      <c r="F14685" t="str">
        <f t="shared" si="461"/>
        <v>2018</v>
      </c>
    </row>
    <row r="14686" spans="1:6" x14ac:dyDescent="0.25">
      <c r="A14686" s="5" t="s">
        <v>389</v>
      </c>
      <c r="B14686" s="3" t="s">
        <v>238</v>
      </c>
      <c r="C14686" s="3" t="s">
        <v>100</v>
      </c>
      <c r="D14686" s="4">
        <v>255914.09030981283</v>
      </c>
      <c r="E14686" t="str">
        <f t="shared" si="460"/>
        <v>Jan</v>
      </c>
      <c r="F14686" t="str">
        <f t="shared" si="461"/>
        <v>2019</v>
      </c>
    </row>
    <row r="14687" spans="1:6" x14ac:dyDescent="0.25">
      <c r="A14687" s="5" t="s">
        <v>389</v>
      </c>
      <c r="B14687" s="3" t="s">
        <v>238</v>
      </c>
      <c r="C14687" s="3" t="s">
        <v>101</v>
      </c>
      <c r="D14687" s="4">
        <v>252174.1140301422</v>
      </c>
      <c r="E14687" t="str">
        <f t="shared" si="460"/>
        <v>Feb</v>
      </c>
      <c r="F14687" t="str">
        <f t="shared" si="461"/>
        <v>2019</v>
      </c>
    </row>
    <row r="14688" spans="1:6" x14ac:dyDescent="0.25">
      <c r="A14688" s="5" t="s">
        <v>389</v>
      </c>
      <c r="B14688" s="3" t="s">
        <v>238</v>
      </c>
      <c r="C14688" s="3" t="s">
        <v>102</v>
      </c>
      <c r="D14688" s="4">
        <v>246907.9651905059</v>
      </c>
      <c r="E14688" t="str">
        <f t="shared" si="460"/>
        <v>Mar</v>
      </c>
      <c r="F14688" t="str">
        <f t="shared" si="461"/>
        <v>2019</v>
      </c>
    </row>
    <row r="14689" spans="1:6" x14ac:dyDescent="0.25">
      <c r="A14689" s="5" t="s">
        <v>389</v>
      </c>
      <c r="B14689" s="3" t="s">
        <v>238</v>
      </c>
      <c r="C14689" s="3" t="s">
        <v>103</v>
      </c>
      <c r="D14689" s="4">
        <v>241158.63452561444</v>
      </c>
      <c r="E14689" t="str">
        <f t="shared" si="460"/>
        <v>Apr</v>
      </c>
      <c r="F14689" t="str">
        <f t="shared" si="461"/>
        <v>2019</v>
      </c>
    </row>
    <row r="14690" spans="1:6" x14ac:dyDescent="0.25">
      <c r="A14690" s="5" t="s">
        <v>389</v>
      </c>
      <c r="B14690" s="3" t="s">
        <v>238</v>
      </c>
      <c r="C14690" s="3" t="s">
        <v>104</v>
      </c>
      <c r="D14690" s="4">
        <v>237800.75197645134</v>
      </c>
      <c r="E14690" t="str">
        <f t="shared" si="460"/>
        <v>May</v>
      </c>
      <c r="F14690" t="str">
        <f t="shared" si="461"/>
        <v>2019</v>
      </c>
    </row>
    <row r="14691" spans="1:6" x14ac:dyDescent="0.25">
      <c r="A14691" s="5" t="s">
        <v>389</v>
      </c>
      <c r="B14691" s="3" t="s">
        <v>238</v>
      </c>
      <c r="C14691" s="3" t="s">
        <v>105</v>
      </c>
      <c r="D14691" s="4">
        <v>235386.18438017022</v>
      </c>
      <c r="E14691" t="str">
        <f t="shared" si="460"/>
        <v>Jun</v>
      </c>
      <c r="F14691" t="str">
        <f t="shared" si="461"/>
        <v>2019</v>
      </c>
    </row>
    <row r="14692" spans="1:6" x14ac:dyDescent="0.25">
      <c r="A14692" s="5" t="s">
        <v>389</v>
      </c>
      <c r="B14692" s="3" t="s">
        <v>238</v>
      </c>
      <c r="C14692" s="3" t="s">
        <v>106</v>
      </c>
      <c r="D14692" s="4">
        <v>229913.73495330496</v>
      </c>
      <c r="E14692" t="str">
        <f t="shared" si="460"/>
        <v>Jul</v>
      </c>
      <c r="F14692" t="str">
        <f t="shared" si="461"/>
        <v>2019</v>
      </c>
    </row>
    <row r="14693" spans="1:6" x14ac:dyDescent="0.25">
      <c r="A14693" s="5" t="s">
        <v>389</v>
      </c>
      <c r="B14693" s="3" t="s">
        <v>238</v>
      </c>
      <c r="C14693" s="3" t="s">
        <v>107</v>
      </c>
      <c r="D14693" s="4">
        <v>222854.29958583941</v>
      </c>
      <c r="E14693" t="str">
        <f t="shared" si="460"/>
        <v>Aug</v>
      </c>
      <c r="F14693" t="str">
        <f t="shared" si="461"/>
        <v>2019</v>
      </c>
    </row>
    <row r="14694" spans="1:6" x14ac:dyDescent="0.25">
      <c r="A14694" s="5" t="s">
        <v>389</v>
      </c>
      <c r="B14694" s="3" t="s">
        <v>238</v>
      </c>
      <c r="C14694" s="3" t="s">
        <v>108</v>
      </c>
      <c r="D14694" s="4">
        <v>217522.7758759319</v>
      </c>
      <c r="E14694" t="str">
        <f t="shared" si="460"/>
        <v>Sep</v>
      </c>
      <c r="F14694" t="str">
        <f t="shared" si="461"/>
        <v>2019</v>
      </c>
    </row>
    <row r="14695" spans="1:6" x14ac:dyDescent="0.25">
      <c r="A14695" s="5" t="s">
        <v>389</v>
      </c>
      <c r="B14695" s="3" t="s">
        <v>238</v>
      </c>
      <c r="C14695" s="3" t="s">
        <v>109</v>
      </c>
      <c r="D14695" s="4">
        <v>214946.761673587</v>
      </c>
      <c r="E14695" t="str">
        <f t="shared" si="460"/>
        <v>Oct</v>
      </c>
      <c r="F14695" t="str">
        <f t="shared" si="461"/>
        <v>2019</v>
      </c>
    </row>
    <row r="14696" spans="1:6" x14ac:dyDescent="0.25">
      <c r="A14696" s="5" t="s">
        <v>389</v>
      </c>
      <c r="B14696" s="3" t="s">
        <v>238</v>
      </c>
      <c r="C14696" s="3" t="s">
        <v>110</v>
      </c>
      <c r="D14696" s="4">
        <v>212452.89121109981</v>
      </c>
      <c r="E14696" t="str">
        <f t="shared" si="460"/>
        <v>Nov</v>
      </c>
      <c r="F14696" t="str">
        <f t="shared" si="461"/>
        <v>2019</v>
      </c>
    </row>
    <row r="14697" spans="1:6" x14ac:dyDescent="0.25">
      <c r="A14697" s="5" t="s">
        <v>389</v>
      </c>
      <c r="B14697" s="3" t="s">
        <v>238</v>
      </c>
      <c r="C14697" s="3" t="s">
        <v>111</v>
      </c>
      <c r="D14697" s="4">
        <v>214473.07356324524</v>
      </c>
      <c r="E14697" t="str">
        <f t="shared" si="460"/>
        <v>Dec</v>
      </c>
      <c r="F14697" t="str">
        <f t="shared" si="461"/>
        <v>2019</v>
      </c>
    </row>
    <row r="14698" spans="1:6" x14ac:dyDescent="0.25">
      <c r="A14698" s="5" t="s">
        <v>389</v>
      </c>
      <c r="B14698" s="3" t="s">
        <v>238</v>
      </c>
      <c r="C14698" s="3" t="s">
        <v>112</v>
      </c>
      <c r="D14698" s="4">
        <v>209702.70944788036</v>
      </c>
      <c r="E14698" t="str">
        <f t="shared" si="460"/>
        <v>Jan</v>
      </c>
      <c r="F14698" t="str">
        <f t="shared" si="461"/>
        <v>2020</v>
      </c>
    </row>
    <row r="14699" spans="1:6" x14ac:dyDescent="0.25">
      <c r="A14699" s="5" t="s">
        <v>389</v>
      </c>
      <c r="B14699" s="3" t="s">
        <v>238</v>
      </c>
      <c r="C14699" s="3" t="s">
        <v>113</v>
      </c>
      <c r="D14699" s="4">
        <v>204166.84559684532</v>
      </c>
      <c r="E14699" t="str">
        <f t="shared" si="460"/>
        <v>Feb</v>
      </c>
      <c r="F14699" t="str">
        <f t="shared" si="461"/>
        <v>2020</v>
      </c>
    </row>
    <row r="14700" spans="1:6" x14ac:dyDescent="0.25">
      <c r="A14700" s="5" t="s">
        <v>389</v>
      </c>
      <c r="B14700" s="3" t="s">
        <v>238</v>
      </c>
      <c r="C14700" s="3" t="s">
        <v>114</v>
      </c>
      <c r="D14700" s="4">
        <v>197908.16784087245</v>
      </c>
      <c r="E14700" t="str">
        <f t="shared" si="460"/>
        <v>Mar</v>
      </c>
      <c r="F14700" t="str">
        <f t="shared" si="461"/>
        <v>2020</v>
      </c>
    </row>
    <row r="14701" spans="1:6" x14ac:dyDescent="0.25">
      <c r="A14701" s="5" t="s">
        <v>389</v>
      </c>
      <c r="B14701" s="3" t="s">
        <v>238</v>
      </c>
      <c r="C14701" s="3" t="s">
        <v>115</v>
      </c>
      <c r="D14701" s="4">
        <v>199190.39396431082</v>
      </c>
      <c r="E14701" t="str">
        <f t="shared" si="460"/>
        <v>Apr</v>
      </c>
      <c r="F14701" t="str">
        <f t="shared" si="461"/>
        <v>2020</v>
      </c>
    </row>
    <row r="14702" spans="1:6" x14ac:dyDescent="0.25">
      <c r="A14702" s="5" t="s">
        <v>389</v>
      </c>
      <c r="B14702" s="3" t="s">
        <v>238</v>
      </c>
      <c r="C14702" s="3" t="s">
        <v>116</v>
      </c>
      <c r="D14702" s="4">
        <v>198674.23398474022</v>
      </c>
      <c r="E14702" t="str">
        <f t="shared" si="460"/>
        <v>May</v>
      </c>
      <c r="F14702" t="str">
        <f t="shared" si="461"/>
        <v>2020</v>
      </c>
    </row>
    <row r="14703" spans="1:6" x14ac:dyDescent="0.25">
      <c r="A14703" s="5" t="s">
        <v>389</v>
      </c>
      <c r="B14703" s="3" t="s">
        <v>238</v>
      </c>
      <c r="C14703" s="3" t="s">
        <v>117</v>
      </c>
      <c r="D14703" s="4">
        <v>194286.66698051046</v>
      </c>
      <c r="E14703" t="str">
        <f t="shared" si="460"/>
        <v>Jun</v>
      </c>
      <c r="F14703" t="str">
        <f t="shared" si="461"/>
        <v>2020</v>
      </c>
    </row>
    <row r="14704" spans="1:6" x14ac:dyDescent="0.25">
      <c r="A14704" s="5" t="s">
        <v>389</v>
      </c>
      <c r="B14704" s="3" t="s">
        <v>238</v>
      </c>
      <c r="C14704" s="3" t="s">
        <v>118</v>
      </c>
      <c r="D14704" s="4">
        <v>190394.89005336523</v>
      </c>
      <c r="E14704" t="str">
        <f t="shared" si="460"/>
        <v>Jul</v>
      </c>
      <c r="F14704" t="str">
        <f t="shared" si="461"/>
        <v>2020</v>
      </c>
    </row>
    <row r="14705" spans="1:6" x14ac:dyDescent="0.25">
      <c r="A14705" s="5" t="s">
        <v>389</v>
      </c>
      <c r="B14705" s="3" t="s">
        <v>238</v>
      </c>
      <c r="C14705" s="3" t="s">
        <v>119</v>
      </c>
      <c r="D14705" s="4">
        <v>187861.91835198694</v>
      </c>
      <c r="E14705" t="str">
        <f t="shared" si="460"/>
        <v>Aug</v>
      </c>
      <c r="F14705" t="str">
        <f t="shared" si="461"/>
        <v>2020</v>
      </c>
    </row>
    <row r="14706" spans="1:6" x14ac:dyDescent="0.25">
      <c r="A14706" s="5" t="s">
        <v>389</v>
      </c>
      <c r="B14706" s="3" t="s">
        <v>238</v>
      </c>
      <c r="C14706" s="3" t="s">
        <v>120</v>
      </c>
      <c r="D14706" s="4">
        <v>188039.99371949295</v>
      </c>
      <c r="E14706" t="str">
        <f t="shared" si="460"/>
        <v>Sep</v>
      </c>
      <c r="F14706" t="str">
        <f t="shared" si="461"/>
        <v>2020</v>
      </c>
    </row>
    <row r="14707" spans="1:6" x14ac:dyDescent="0.25">
      <c r="A14707" s="5" t="s">
        <v>389</v>
      </c>
      <c r="B14707" s="3" t="s">
        <v>238</v>
      </c>
      <c r="C14707" s="3" t="s">
        <v>121</v>
      </c>
      <c r="D14707" s="4">
        <v>187185.1124180638</v>
      </c>
      <c r="E14707" t="str">
        <f t="shared" si="460"/>
        <v>Oct</v>
      </c>
      <c r="F14707" t="str">
        <f t="shared" si="461"/>
        <v>2020</v>
      </c>
    </row>
    <row r="14708" spans="1:6" x14ac:dyDescent="0.25">
      <c r="A14708" s="5" t="s">
        <v>389</v>
      </c>
      <c r="B14708" s="3" t="s">
        <v>238</v>
      </c>
      <c r="C14708" s="3" t="s">
        <v>122</v>
      </c>
      <c r="D14708" s="4">
        <v>181947.72362266225</v>
      </c>
      <c r="E14708" t="str">
        <f t="shared" si="460"/>
        <v>Nov</v>
      </c>
      <c r="F14708" t="str">
        <f t="shared" si="461"/>
        <v>2020</v>
      </c>
    </row>
    <row r="14709" spans="1:6" x14ac:dyDescent="0.25">
      <c r="A14709" s="5" t="s">
        <v>389</v>
      </c>
      <c r="B14709" s="3" t="s">
        <v>238</v>
      </c>
      <c r="C14709" s="3" t="s">
        <v>123</v>
      </c>
      <c r="D14709" s="4">
        <v>184504.15139216158</v>
      </c>
      <c r="E14709" t="str">
        <f t="shared" si="460"/>
        <v>Dec</v>
      </c>
      <c r="F14709" t="str">
        <f t="shared" si="461"/>
        <v>2020</v>
      </c>
    </row>
    <row r="14710" spans="1:6" x14ac:dyDescent="0.25">
      <c r="A14710" s="5" t="s">
        <v>389</v>
      </c>
      <c r="B14710" s="3" t="s">
        <v>238</v>
      </c>
      <c r="C14710" s="3" t="s">
        <v>124</v>
      </c>
      <c r="D14710" s="4">
        <v>185728.53844982645</v>
      </c>
      <c r="E14710" t="str">
        <f t="shared" si="460"/>
        <v>Jan</v>
      </c>
      <c r="F14710" t="str">
        <f t="shared" si="461"/>
        <v>2021</v>
      </c>
    </row>
    <row r="14711" spans="1:6" x14ac:dyDescent="0.25">
      <c r="A14711" s="5" t="s">
        <v>389</v>
      </c>
      <c r="B14711" s="3" t="s">
        <v>238</v>
      </c>
      <c r="C14711" s="3" t="s">
        <v>125</v>
      </c>
      <c r="D14711" s="4">
        <v>183388.88066428161</v>
      </c>
      <c r="E14711" t="str">
        <f t="shared" si="460"/>
        <v>Feb</v>
      </c>
      <c r="F14711" t="str">
        <f t="shared" si="461"/>
        <v>2021</v>
      </c>
    </row>
    <row r="14712" spans="1:6" x14ac:dyDescent="0.25">
      <c r="A14712" s="5" t="s">
        <v>389</v>
      </c>
      <c r="B14712" s="3" t="s">
        <v>238</v>
      </c>
      <c r="C14712" s="3" t="s">
        <v>126</v>
      </c>
      <c r="D14712" s="4">
        <v>178409.36907142474</v>
      </c>
      <c r="E14712" t="str">
        <f t="shared" si="460"/>
        <v>Mar</v>
      </c>
      <c r="F14712" t="str">
        <f t="shared" si="461"/>
        <v>2021</v>
      </c>
    </row>
    <row r="14713" spans="1:6" x14ac:dyDescent="0.25">
      <c r="A14713" s="5" t="s">
        <v>389</v>
      </c>
      <c r="B14713" s="3" t="s">
        <v>238</v>
      </c>
      <c r="C14713" s="3" t="s">
        <v>127</v>
      </c>
      <c r="D14713" s="4">
        <v>175165.30938128757</v>
      </c>
      <c r="E14713" t="str">
        <f t="shared" si="460"/>
        <v>Apr</v>
      </c>
      <c r="F14713" t="str">
        <f t="shared" si="461"/>
        <v>2021</v>
      </c>
    </row>
    <row r="14714" spans="1:6" x14ac:dyDescent="0.25">
      <c r="A14714" s="5" t="s">
        <v>389</v>
      </c>
      <c r="B14714" s="3" t="s">
        <v>238</v>
      </c>
      <c r="C14714" s="3" t="s">
        <v>128</v>
      </c>
      <c r="D14714" s="4">
        <v>172939.92233740771</v>
      </c>
      <c r="E14714" t="str">
        <f t="shared" si="460"/>
        <v>May</v>
      </c>
      <c r="F14714" t="str">
        <f t="shared" si="461"/>
        <v>2021</v>
      </c>
    </row>
    <row r="14715" spans="1:6" x14ac:dyDescent="0.25">
      <c r="A14715" s="5" t="s">
        <v>389</v>
      </c>
      <c r="B14715" s="3" t="s">
        <v>238</v>
      </c>
      <c r="C14715" s="3" t="s">
        <v>129</v>
      </c>
      <c r="D14715" s="4">
        <v>169675.18261568449</v>
      </c>
      <c r="E14715" t="str">
        <f t="shared" si="460"/>
        <v>Jun</v>
      </c>
      <c r="F14715" t="str">
        <f t="shared" si="461"/>
        <v>2021</v>
      </c>
    </row>
    <row r="14716" spans="1:6" x14ac:dyDescent="0.25">
      <c r="A14716" s="5" t="s">
        <v>389</v>
      </c>
      <c r="B14716" s="3" t="s">
        <v>238</v>
      </c>
      <c r="C14716" s="3" t="s">
        <v>130</v>
      </c>
      <c r="D14716" s="4">
        <v>168421.85249611398</v>
      </c>
      <c r="E14716" t="str">
        <f t="shared" si="460"/>
        <v>Jul</v>
      </c>
      <c r="F14716" t="str">
        <f t="shared" si="461"/>
        <v>2021</v>
      </c>
    </row>
    <row r="14717" spans="1:6" x14ac:dyDescent="0.25">
      <c r="A14717" s="5" t="s">
        <v>389</v>
      </c>
      <c r="B14717" s="3" t="s">
        <v>238</v>
      </c>
      <c r="C14717" s="3" t="s">
        <v>131</v>
      </c>
      <c r="D14717" s="4">
        <v>166456.96604021866</v>
      </c>
      <c r="E14717" t="str">
        <f t="shared" si="460"/>
        <v>Aug</v>
      </c>
      <c r="F14717" t="str">
        <f t="shared" si="461"/>
        <v>2021</v>
      </c>
    </row>
    <row r="14718" spans="1:6" x14ac:dyDescent="0.25">
      <c r="A14718" s="5" t="s">
        <v>389</v>
      </c>
      <c r="B14718" s="3" t="s">
        <v>238</v>
      </c>
      <c r="C14718" s="3" t="s">
        <v>132</v>
      </c>
      <c r="D14718" s="4">
        <v>165134.51563217264</v>
      </c>
      <c r="E14718" t="str">
        <f t="shared" si="460"/>
        <v>Sep</v>
      </c>
      <c r="F14718" t="str">
        <f t="shared" si="461"/>
        <v>2021</v>
      </c>
    </row>
    <row r="14719" spans="1:6" x14ac:dyDescent="0.25">
      <c r="A14719" s="5" t="s">
        <v>389</v>
      </c>
      <c r="B14719" s="3" t="s">
        <v>238</v>
      </c>
      <c r="C14719" s="3" t="s">
        <v>133</v>
      </c>
      <c r="D14719" s="4">
        <v>163479.21749100214</v>
      </c>
      <c r="E14719" t="str">
        <f t="shared" si="460"/>
        <v>Oct</v>
      </c>
      <c r="F14719" t="str">
        <f t="shared" si="461"/>
        <v>2021</v>
      </c>
    </row>
    <row r="14720" spans="1:6" x14ac:dyDescent="0.25">
      <c r="A14720" s="5" t="s">
        <v>389</v>
      </c>
      <c r="B14720" s="3" t="s">
        <v>238</v>
      </c>
      <c r="C14720" s="3" t="s">
        <v>134</v>
      </c>
      <c r="D14720" s="4">
        <v>164154.60018591437</v>
      </c>
      <c r="E14720" t="str">
        <f t="shared" si="460"/>
        <v>Nov</v>
      </c>
      <c r="F14720" t="str">
        <f t="shared" si="461"/>
        <v>2021</v>
      </c>
    </row>
    <row r="14721" spans="1:6" x14ac:dyDescent="0.25">
      <c r="A14721" s="5" t="s">
        <v>389</v>
      </c>
      <c r="B14721" s="3" t="s">
        <v>238</v>
      </c>
      <c r="C14721" s="3" t="s">
        <v>135</v>
      </c>
      <c r="D14721" s="4">
        <v>164018.37048608236</v>
      </c>
      <c r="E14721" t="str">
        <f t="shared" si="460"/>
        <v>Dec</v>
      </c>
      <c r="F14721" t="str">
        <f t="shared" si="461"/>
        <v>2021</v>
      </c>
    </row>
    <row r="14722" spans="1:6" x14ac:dyDescent="0.25">
      <c r="A14722" s="5" t="s">
        <v>389</v>
      </c>
      <c r="B14722" s="3" t="s">
        <v>238</v>
      </c>
      <c r="C14722" s="3" t="s">
        <v>136</v>
      </c>
      <c r="D14722" s="4">
        <v>151074.30358500642</v>
      </c>
      <c r="E14722" t="str">
        <f t="shared" si="460"/>
        <v>Jan</v>
      </c>
      <c r="F14722" t="str">
        <f t="shared" si="461"/>
        <v>2022</v>
      </c>
    </row>
    <row r="14723" spans="1:6" x14ac:dyDescent="0.25">
      <c r="A14723" s="5" t="s">
        <v>389</v>
      </c>
      <c r="B14723" s="3" t="s">
        <v>238</v>
      </c>
      <c r="C14723" s="3" t="s">
        <v>137</v>
      </c>
      <c r="D14723" s="4">
        <v>130192.04747708105</v>
      </c>
      <c r="E14723" t="str">
        <f t="shared" si="460"/>
        <v>Feb</v>
      </c>
      <c r="F14723" t="str">
        <f t="shared" si="461"/>
        <v>2022</v>
      </c>
    </row>
    <row r="14724" spans="1:6" x14ac:dyDescent="0.25">
      <c r="A14724" s="5" t="s">
        <v>389</v>
      </c>
      <c r="B14724" s="3" t="s">
        <v>238</v>
      </c>
      <c r="C14724" s="3" t="s">
        <v>138</v>
      </c>
      <c r="D14724" s="4">
        <v>63309.539361314746</v>
      </c>
      <c r="E14724" t="str">
        <f t="shared" si="460"/>
        <v>Mar</v>
      </c>
      <c r="F14724" t="str">
        <f t="shared" si="461"/>
        <v>2022</v>
      </c>
    </row>
    <row r="14725" spans="1:6" x14ac:dyDescent="0.25">
      <c r="A14725" s="5" t="s">
        <v>389</v>
      </c>
      <c r="B14725" s="3" t="s">
        <v>238</v>
      </c>
      <c r="C14725" s="3" t="s">
        <v>139</v>
      </c>
      <c r="D14725" s="4">
        <v>62047.289136016472</v>
      </c>
      <c r="E14725" t="str">
        <f t="shared" si="460"/>
        <v>Apr</v>
      </c>
      <c r="F14725" t="str">
        <f t="shared" si="461"/>
        <v>2022</v>
      </c>
    </row>
    <row r="14726" spans="1:6" x14ac:dyDescent="0.25">
      <c r="A14726" s="5" t="s">
        <v>389</v>
      </c>
      <c r="B14726" s="3" t="s">
        <v>238</v>
      </c>
      <c r="C14726" s="3" t="s">
        <v>140</v>
      </c>
      <c r="D14726" s="4">
        <v>61907.37236349767</v>
      </c>
      <c r="E14726" t="str">
        <f t="shared" si="460"/>
        <v>May</v>
      </c>
      <c r="F14726" t="str">
        <f t="shared" si="461"/>
        <v>2022</v>
      </c>
    </row>
    <row r="14727" spans="1:6" x14ac:dyDescent="0.25">
      <c r="A14727" s="5" t="s">
        <v>389</v>
      </c>
      <c r="B14727" s="3" t="s">
        <v>238</v>
      </c>
      <c r="C14727" s="3" t="s">
        <v>141</v>
      </c>
      <c r="D14727" s="4">
        <v>61171.733488157617</v>
      </c>
      <c r="E14727" t="str">
        <f t="shared" si="460"/>
        <v>Jun</v>
      </c>
      <c r="F14727" t="str">
        <f t="shared" si="461"/>
        <v>2022</v>
      </c>
    </row>
    <row r="14728" spans="1:6" x14ac:dyDescent="0.25">
      <c r="A14728" s="5" t="s">
        <v>389</v>
      </c>
      <c r="B14728" s="3" t="s">
        <v>238</v>
      </c>
      <c r="C14728" s="3" t="s">
        <v>142</v>
      </c>
      <c r="D14728" s="4">
        <v>60816.55359807895</v>
      </c>
      <c r="E14728" t="str">
        <f t="shared" si="460"/>
        <v>Jul</v>
      </c>
      <c r="F14728" t="str">
        <f t="shared" si="461"/>
        <v>2022</v>
      </c>
    </row>
    <row r="14729" spans="1:6" x14ac:dyDescent="0.25">
      <c r="A14729" s="5" t="s">
        <v>389</v>
      </c>
      <c r="B14729" s="3" t="s">
        <v>238</v>
      </c>
      <c r="C14729" s="3" t="s">
        <v>143</v>
      </c>
      <c r="D14729" s="4">
        <v>60408.028300116297</v>
      </c>
      <c r="E14729" t="str">
        <f t="shared" si="460"/>
        <v>Aug</v>
      </c>
      <c r="F14729" t="str">
        <f t="shared" si="461"/>
        <v>2022</v>
      </c>
    </row>
    <row r="14730" spans="1:6" x14ac:dyDescent="0.25">
      <c r="A14730" s="5" t="s">
        <v>389</v>
      </c>
      <c r="B14730" s="3" t="s">
        <v>238</v>
      </c>
      <c r="C14730" s="3" t="s">
        <v>144</v>
      </c>
      <c r="D14730" s="4">
        <v>60041.165005612354</v>
      </c>
      <c r="E14730" t="str">
        <f t="shared" si="460"/>
        <v>Sep</v>
      </c>
      <c r="F14730" t="str">
        <f t="shared" si="461"/>
        <v>2022</v>
      </c>
    </row>
    <row r="14731" spans="1:6" x14ac:dyDescent="0.25">
      <c r="A14731" s="5" t="s">
        <v>389</v>
      </c>
      <c r="B14731" s="3" t="s">
        <v>238</v>
      </c>
      <c r="C14731" s="3" t="s">
        <v>145</v>
      </c>
      <c r="D14731" s="4">
        <v>59685.813841819217</v>
      </c>
      <c r="E14731" t="str">
        <f t="shared" ref="E14731:E14794" si="462">MID(C14731,1,3)</f>
        <v>Oct</v>
      </c>
      <c r="F14731" t="str">
        <f t="shared" ref="F14731:F14794" si="463">MID(C14731,5,4)</f>
        <v>2022</v>
      </c>
    </row>
    <row r="14732" spans="1:6" x14ac:dyDescent="0.25">
      <c r="A14732" s="5" t="s">
        <v>389</v>
      </c>
      <c r="B14732" s="3" t="s">
        <v>238</v>
      </c>
      <c r="C14732" s="3" t="s">
        <v>146</v>
      </c>
      <c r="D14732" s="4">
        <v>59341.889231077759</v>
      </c>
      <c r="E14732" t="str">
        <f t="shared" si="462"/>
        <v>Nov</v>
      </c>
      <c r="F14732" t="str">
        <f t="shared" si="463"/>
        <v>2022</v>
      </c>
    </row>
    <row r="14733" spans="1:6" x14ac:dyDescent="0.25">
      <c r="A14733" s="5" t="s">
        <v>389</v>
      </c>
      <c r="B14733" s="3" t="s">
        <v>238</v>
      </c>
      <c r="C14733" s="3" t="s">
        <v>147</v>
      </c>
      <c r="D14733" s="4">
        <v>61666.319811919922</v>
      </c>
      <c r="E14733" t="str">
        <f t="shared" si="462"/>
        <v>Dec</v>
      </c>
      <c r="F14733" t="str">
        <f t="shared" si="463"/>
        <v>2022</v>
      </c>
    </row>
    <row r="14734" spans="1:6" x14ac:dyDescent="0.25">
      <c r="A14734" s="5" t="s">
        <v>389</v>
      </c>
      <c r="B14734" s="3" t="s">
        <v>238</v>
      </c>
      <c r="C14734" s="3" t="s">
        <v>148</v>
      </c>
      <c r="D14734" s="4">
        <v>58771.693635610733</v>
      </c>
      <c r="E14734" t="str">
        <f t="shared" si="462"/>
        <v>Jan</v>
      </c>
      <c r="F14734" t="str">
        <f t="shared" si="463"/>
        <v>2023</v>
      </c>
    </row>
    <row r="14735" spans="1:6" x14ac:dyDescent="0.25">
      <c r="A14735" s="5" t="s">
        <v>389</v>
      </c>
      <c r="B14735" s="3" t="s">
        <v>238</v>
      </c>
      <c r="C14735" s="3" t="s">
        <v>149</v>
      </c>
      <c r="D14735" s="4">
        <v>58448.075952770858</v>
      </c>
      <c r="E14735" t="str">
        <f t="shared" si="462"/>
        <v>Feb</v>
      </c>
      <c r="F14735" t="str">
        <f t="shared" si="463"/>
        <v>2023</v>
      </c>
    </row>
    <row r="14736" spans="1:6" x14ac:dyDescent="0.25">
      <c r="A14736" s="5" t="s">
        <v>389</v>
      </c>
      <c r="B14736" s="3" t="s">
        <v>238</v>
      </c>
      <c r="C14736" s="3" t="s">
        <v>150</v>
      </c>
      <c r="D14736" s="4">
        <v>58134.406887676058</v>
      </c>
      <c r="E14736" t="str">
        <f t="shared" si="462"/>
        <v>Mar</v>
      </c>
      <c r="F14736" t="str">
        <f t="shared" si="463"/>
        <v>2023</v>
      </c>
    </row>
    <row r="14737" spans="1:6" x14ac:dyDescent="0.25">
      <c r="A14737" s="5" t="s">
        <v>389</v>
      </c>
      <c r="B14737" s="3" t="s">
        <v>238</v>
      </c>
      <c r="C14737" s="3" t="s">
        <v>151</v>
      </c>
      <c r="D14737" s="4">
        <v>57835.514542380879</v>
      </c>
      <c r="E14737" t="str">
        <f t="shared" si="462"/>
        <v>Apr</v>
      </c>
      <c r="F14737" t="str">
        <f t="shared" si="463"/>
        <v>2023</v>
      </c>
    </row>
    <row r="14738" spans="1:6" x14ac:dyDescent="0.25">
      <c r="A14738" s="5" t="s">
        <v>389</v>
      </c>
      <c r="B14738" s="3" t="s">
        <v>238</v>
      </c>
      <c r="C14738" s="3" t="s">
        <v>152</v>
      </c>
      <c r="D14738" s="4">
        <v>57533.713717179082</v>
      </c>
      <c r="E14738" t="str">
        <f t="shared" si="462"/>
        <v>May</v>
      </c>
      <c r="F14738" t="str">
        <f t="shared" si="463"/>
        <v>2023</v>
      </c>
    </row>
    <row r="14739" spans="1:6" x14ac:dyDescent="0.25">
      <c r="A14739" s="5" t="s">
        <v>389</v>
      </c>
      <c r="B14739" s="3" t="s">
        <v>238</v>
      </c>
      <c r="C14739" s="3" t="s">
        <v>153</v>
      </c>
      <c r="D14739" s="4">
        <v>57256.741222620883</v>
      </c>
      <c r="E14739" t="str">
        <f t="shared" si="462"/>
        <v>Jun</v>
      </c>
      <c r="F14739" t="str">
        <f t="shared" si="463"/>
        <v>2023</v>
      </c>
    </row>
    <row r="14740" spans="1:6" x14ac:dyDescent="0.25">
      <c r="A14740" s="5" t="s">
        <v>389</v>
      </c>
      <c r="B14740" s="3" t="s">
        <v>238</v>
      </c>
      <c r="C14740" s="3" t="s">
        <v>154</v>
      </c>
      <c r="D14740" s="4">
        <v>57003.576736280935</v>
      </c>
      <c r="E14740" t="str">
        <f t="shared" si="462"/>
        <v>Jul</v>
      </c>
      <c r="F14740" t="str">
        <f t="shared" si="463"/>
        <v>2023</v>
      </c>
    </row>
    <row r="14741" spans="1:6" x14ac:dyDescent="0.25">
      <c r="A14741" s="5" t="s">
        <v>389</v>
      </c>
      <c r="B14741" s="3" t="s">
        <v>238</v>
      </c>
      <c r="C14741" s="3" t="s">
        <v>155</v>
      </c>
      <c r="D14741" s="4">
        <v>56755.618350001292</v>
      </c>
      <c r="E14741" t="str">
        <f t="shared" si="462"/>
        <v>Aug</v>
      </c>
      <c r="F14741" t="str">
        <f t="shared" si="463"/>
        <v>2023</v>
      </c>
    </row>
    <row r="14742" spans="1:6" x14ac:dyDescent="0.25">
      <c r="A14742" s="5" t="s">
        <v>389</v>
      </c>
      <c r="B14742" s="3" t="s">
        <v>238</v>
      </c>
      <c r="C14742" s="3" t="s">
        <v>156</v>
      </c>
      <c r="D14742" s="4">
        <v>56506.867145436452</v>
      </c>
      <c r="E14742" t="str">
        <f t="shared" si="462"/>
        <v>Sep</v>
      </c>
      <c r="F14742" t="str">
        <f t="shared" si="463"/>
        <v>2023</v>
      </c>
    </row>
    <row r="14743" spans="1:6" x14ac:dyDescent="0.25">
      <c r="A14743" s="5" t="s">
        <v>389</v>
      </c>
      <c r="B14743" s="3" t="s">
        <v>238</v>
      </c>
      <c r="C14743" s="3" t="s">
        <v>157</v>
      </c>
      <c r="D14743" s="4">
        <v>56252.801695417933</v>
      </c>
      <c r="E14743" t="str">
        <f t="shared" si="462"/>
        <v>Oct</v>
      </c>
      <c r="F14743" t="str">
        <f t="shared" si="463"/>
        <v>2023</v>
      </c>
    </row>
    <row r="14744" spans="1:6" x14ac:dyDescent="0.25">
      <c r="A14744" s="5" t="s">
        <v>389</v>
      </c>
      <c r="B14744" s="3" t="s">
        <v>238</v>
      </c>
      <c r="C14744" s="3" t="s">
        <v>158</v>
      </c>
      <c r="D14744" s="4">
        <v>56032.193210800033</v>
      </c>
      <c r="E14744" t="str">
        <f t="shared" si="462"/>
        <v>Nov</v>
      </c>
      <c r="F14744" t="str">
        <f t="shared" si="463"/>
        <v>2023</v>
      </c>
    </row>
    <row r="14745" spans="1:6" x14ac:dyDescent="0.25">
      <c r="A14745" s="5" t="s">
        <v>389</v>
      </c>
      <c r="B14745" s="3" t="s">
        <v>238</v>
      </c>
      <c r="C14745" s="3" t="s">
        <v>159</v>
      </c>
      <c r="D14745" s="4">
        <v>58067.687410114318</v>
      </c>
      <c r="E14745" t="str">
        <f t="shared" si="462"/>
        <v>Dec</v>
      </c>
      <c r="F14745" t="str">
        <f t="shared" si="463"/>
        <v>2023</v>
      </c>
    </row>
    <row r="14746" spans="1:6" x14ac:dyDescent="0.25">
      <c r="A14746" s="5" t="s">
        <v>389</v>
      </c>
      <c r="B14746" s="3" t="s">
        <v>238</v>
      </c>
      <c r="C14746" s="3" t="s">
        <v>160</v>
      </c>
      <c r="D14746" s="4">
        <v>55683.505470116208</v>
      </c>
      <c r="E14746" t="str">
        <f t="shared" si="462"/>
        <v>Jan</v>
      </c>
      <c r="F14746" t="str">
        <f t="shared" si="463"/>
        <v>2024</v>
      </c>
    </row>
    <row r="14747" spans="1:6" x14ac:dyDescent="0.25">
      <c r="A14747" s="5" t="s">
        <v>389</v>
      </c>
      <c r="B14747" s="3" t="s">
        <v>238</v>
      </c>
      <c r="C14747" s="3" t="s">
        <v>161</v>
      </c>
      <c r="D14747" s="4">
        <v>55480.145763470973</v>
      </c>
      <c r="E14747" t="str">
        <f t="shared" si="462"/>
        <v>Feb</v>
      </c>
      <c r="F14747" t="str">
        <f t="shared" si="463"/>
        <v>2024</v>
      </c>
    </row>
    <row r="14748" spans="1:6" x14ac:dyDescent="0.25">
      <c r="A14748" s="5" t="s">
        <v>389</v>
      </c>
      <c r="B14748" s="3" t="s">
        <v>238</v>
      </c>
      <c r="C14748" s="3" t="s">
        <v>162</v>
      </c>
      <c r="D14748" s="4">
        <v>55293.691584621352</v>
      </c>
      <c r="E14748" t="str">
        <f t="shared" si="462"/>
        <v>Mar</v>
      </c>
      <c r="F14748" t="str">
        <f t="shared" si="463"/>
        <v>2024</v>
      </c>
    </row>
    <row r="14749" spans="1:6" x14ac:dyDescent="0.25">
      <c r="A14749" s="5" t="s">
        <v>389</v>
      </c>
      <c r="B14749" s="3" t="s">
        <v>238</v>
      </c>
      <c r="C14749" s="3" t="s">
        <v>163</v>
      </c>
      <c r="D14749" s="4">
        <v>55115.226590971113</v>
      </c>
      <c r="E14749" t="str">
        <f t="shared" si="462"/>
        <v>Apr</v>
      </c>
      <c r="F14749" t="str">
        <f t="shared" si="463"/>
        <v>2024</v>
      </c>
    </row>
    <row r="14750" spans="1:6" x14ac:dyDescent="0.25">
      <c r="A14750" s="5" t="s">
        <v>389</v>
      </c>
      <c r="B14750" s="3" t="s">
        <v>238</v>
      </c>
      <c r="C14750" s="3" t="s">
        <v>164</v>
      </c>
      <c r="D14750" s="4">
        <v>54925.294583233539</v>
      </c>
      <c r="E14750" t="str">
        <f t="shared" si="462"/>
        <v>May</v>
      </c>
      <c r="F14750" t="str">
        <f t="shared" si="463"/>
        <v>2024</v>
      </c>
    </row>
    <row r="14751" spans="1:6" x14ac:dyDescent="0.25">
      <c r="A14751" s="5" t="s">
        <v>389</v>
      </c>
      <c r="B14751" s="3" t="s">
        <v>238</v>
      </c>
      <c r="C14751" s="3" t="s">
        <v>165</v>
      </c>
      <c r="D14751" s="4">
        <v>54728.538420990153</v>
      </c>
      <c r="E14751" t="str">
        <f t="shared" si="462"/>
        <v>Jun</v>
      </c>
      <c r="F14751" t="str">
        <f t="shared" si="463"/>
        <v>2024</v>
      </c>
    </row>
    <row r="14752" spans="1:6" x14ac:dyDescent="0.25">
      <c r="A14752" s="5" t="s">
        <v>389</v>
      </c>
      <c r="B14752" s="3" t="s">
        <v>238</v>
      </c>
      <c r="C14752" s="3" t="s">
        <v>166</v>
      </c>
      <c r="D14752" s="4">
        <v>54529.199142561789</v>
      </c>
      <c r="E14752" t="str">
        <f t="shared" si="462"/>
        <v>Jul</v>
      </c>
      <c r="F14752" t="str">
        <f t="shared" si="463"/>
        <v>2024</v>
      </c>
    </row>
    <row r="14753" spans="1:6" x14ac:dyDescent="0.25">
      <c r="A14753" s="5" t="s">
        <v>389</v>
      </c>
      <c r="B14753" s="3" t="s">
        <v>238</v>
      </c>
      <c r="C14753" s="3" t="s">
        <v>167</v>
      </c>
      <c r="D14753" s="4">
        <v>54321.850765401468</v>
      </c>
      <c r="E14753" t="str">
        <f t="shared" si="462"/>
        <v>Aug</v>
      </c>
      <c r="F14753" t="str">
        <f t="shared" si="463"/>
        <v>2024</v>
      </c>
    </row>
    <row r="14754" spans="1:6" x14ac:dyDescent="0.25">
      <c r="A14754" s="5" t="s">
        <v>389</v>
      </c>
      <c r="B14754" s="3" t="s">
        <v>238</v>
      </c>
      <c r="C14754" s="3" t="s">
        <v>168</v>
      </c>
      <c r="D14754" s="4">
        <v>54073.045877396355</v>
      </c>
      <c r="E14754" t="str">
        <f t="shared" si="462"/>
        <v>Sep</v>
      </c>
      <c r="F14754" t="str">
        <f t="shared" si="463"/>
        <v>2024</v>
      </c>
    </row>
    <row r="14755" spans="1:6" x14ac:dyDescent="0.25">
      <c r="A14755" s="5" t="s">
        <v>389</v>
      </c>
      <c r="B14755" s="3" t="s">
        <v>238</v>
      </c>
      <c r="C14755" s="3" t="s">
        <v>169</v>
      </c>
      <c r="D14755" s="4">
        <v>53789.241250001287</v>
      </c>
      <c r="E14755" t="str">
        <f t="shared" si="462"/>
        <v>Oct</v>
      </c>
      <c r="F14755" t="str">
        <f t="shared" si="463"/>
        <v>2024</v>
      </c>
    </row>
    <row r="14756" spans="1:6" x14ac:dyDescent="0.25">
      <c r="A14756" s="5" t="s">
        <v>389</v>
      </c>
      <c r="B14756" s="3" t="s">
        <v>238</v>
      </c>
      <c r="C14756" s="3" t="s">
        <v>170</v>
      </c>
      <c r="D14756" s="4">
        <v>53545.950339401985</v>
      </c>
      <c r="E14756" t="str">
        <f t="shared" si="462"/>
        <v>Nov</v>
      </c>
      <c r="F14756" t="str">
        <f t="shared" si="463"/>
        <v>2024</v>
      </c>
    </row>
    <row r="14757" spans="1:6" x14ac:dyDescent="0.25">
      <c r="A14757" s="5" t="s">
        <v>389</v>
      </c>
      <c r="B14757" s="3" t="s">
        <v>238</v>
      </c>
      <c r="C14757" s="3" t="s">
        <v>171</v>
      </c>
      <c r="D14757" s="4">
        <v>55016.455416693221</v>
      </c>
      <c r="E14757" t="str">
        <f t="shared" si="462"/>
        <v>Dec</v>
      </c>
      <c r="F14757" t="str">
        <f t="shared" si="463"/>
        <v>2024</v>
      </c>
    </row>
    <row r="14758" spans="1:6" x14ac:dyDescent="0.25">
      <c r="A14758" s="5" t="s">
        <v>389</v>
      </c>
      <c r="B14758" s="3" t="s">
        <v>238</v>
      </c>
      <c r="C14758" s="3" t="s">
        <v>172</v>
      </c>
      <c r="D14758" s="4">
        <v>52978.09341027023</v>
      </c>
      <c r="E14758" t="str">
        <f t="shared" si="462"/>
        <v>Jan</v>
      </c>
      <c r="F14758" t="str">
        <f t="shared" si="463"/>
        <v>2025</v>
      </c>
    </row>
    <row r="14759" spans="1:6" x14ac:dyDescent="0.25">
      <c r="A14759" s="5" t="s">
        <v>389</v>
      </c>
      <c r="B14759" s="3" t="s">
        <v>238</v>
      </c>
      <c r="C14759" s="3" t="s">
        <v>173</v>
      </c>
      <c r="D14759" s="4">
        <v>52670.847080243446</v>
      </c>
      <c r="E14759" t="str">
        <f t="shared" si="462"/>
        <v>Feb</v>
      </c>
      <c r="F14759" t="str">
        <f t="shared" si="463"/>
        <v>2025</v>
      </c>
    </row>
    <row r="14760" spans="1:6" x14ac:dyDescent="0.25">
      <c r="A14760" s="5" t="s">
        <v>389</v>
      </c>
      <c r="B14760" s="3" t="s">
        <v>238</v>
      </c>
      <c r="C14760" s="3" t="s">
        <v>174</v>
      </c>
      <c r="D14760" s="4">
        <v>52450.628906404905</v>
      </c>
      <c r="E14760" t="str">
        <f t="shared" si="462"/>
        <v>Mar</v>
      </c>
      <c r="F14760" t="str">
        <f t="shared" si="463"/>
        <v>2025</v>
      </c>
    </row>
    <row r="14761" spans="1:6" x14ac:dyDescent="0.25">
      <c r="A14761" s="5" t="s">
        <v>389</v>
      </c>
      <c r="B14761" s="3" t="s">
        <v>238</v>
      </c>
      <c r="C14761" s="3" t="s">
        <v>175</v>
      </c>
      <c r="D14761" s="4">
        <v>52255.821769968905</v>
      </c>
      <c r="E14761" t="str">
        <f t="shared" si="462"/>
        <v>Apr</v>
      </c>
      <c r="F14761" t="str">
        <f t="shared" si="463"/>
        <v>2025</v>
      </c>
    </row>
    <row r="14762" spans="1:6" x14ac:dyDescent="0.25">
      <c r="A14762" s="5" t="s">
        <v>389</v>
      </c>
      <c r="B14762" s="3" t="s">
        <v>238</v>
      </c>
      <c r="C14762" s="3" t="s">
        <v>176</v>
      </c>
      <c r="D14762" s="4">
        <v>52095.226209053864</v>
      </c>
      <c r="E14762" t="str">
        <f t="shared" si="462"/>
        <v>May</v>
      </c>
      <c r="F14762" t="str">
        <f t="shared" si="463"/>
        <v>2025</v>
      </c>
    </row>
    <row r="14763" spans="1:6" x14ac:dyDescent="0.25">
      <c r="A14763" s="5" t="s">
        <v>389</v>
      </c>
      <c r="B14763" s="3" t="s">
        <v>238</v>
      </c>
      <c r="C14763" s="3" t="s">
        <v>177</v>
      </c>
      <c r="D14763" s="4">
        <v>51937.559311715748</v>
      </c>
      <c r="E14763" t="str">
        <f t="shared" si="462"/>
        <v>Jun</v>
      </c>
      <c r="F14763" t="str">
        <f t="shared" si="463"/>
        <v>2025</v>
      </c>
    </row>
    <row r="14764" spans="1:6" x14ac:dyDescent="0.25">
      <c r="A14764" s="5" t="s">
        <v>389</v>
      </c>
      <c r="B14764" s="3" t="s">
        <v>238</v>
      </c>
      <c r="C14764" s="3" t="s">
        <v>178</v>
      </c>
      <c r="D14764" s="4">
        <v>51735.241867529272</v>
      </c>
      <c r="E14764" t="str">
        <f t="shared" si="462"/>
        <v>Jul</v>
      </c>
      <c r="F14764" t="str">
        <f t="shared" si="463"/>
        <v>2025</v>
      </c>
    </row>
    <row r="14765" spans="1:6" x14ac:dyDescent="0.25">
      <c r="A14765" s="5" t="s">
        <v>389</v>
      </c>
      <c r="B14765" s="3" t="s">
        <v>238</v>
      </c>
      <c r="C14765" s="3" t="s">
        <v>179</v>
      </c>
      <c r="D14765" s="4">
        <v>51618.209207885731</v>
      </c>
      <c r="E14765" t="str">
        <f t="shared" si="462"/>
        <v>Aug</v>
      </c>
      <c r="F14765" t="str">
        <f t="shared" si="463"/>
        <v>2025</v>
      </c>
    </row>
    <row r="14766" spans="1:6" x14ac:dyDescent="0.25">
      <c r="A14766" s="5" t="s">
        <v>389</v>
      </c>
      <c r="B14766" s="3" t="s">
        <v>238</v>
      </c>
      <c r="C14766" s="3" t="s">
        <v>180</v>
      </c>
      <c r="D14766" s="4">
        <v>51483.526179482782</v>
      </c>
      <c r="E14766" t="str">
        <f t="shared" si="462"/>
        <v>Sep</v>
      </c>
      <c r="F14766" t="str">
        <f t="shared" si="463"/>
        <v>2025</v>
      </c>
    </row>
    <row r="14767" spans="1:6" x14ac:dyDescent="0.25">
      <c r="A14767" s="5" t="s">
        <v>389</v>
      </c>
      <c r="B14767" s="3" t="s">
        <v>238</v>
      </c>
      <c r="C14767" s="3" t="s">
        <v>181</v>
      </c>
      <c r="D14767" s="4">
        <v>51348.059616600192</v>
      </c>
      <c r="E14767" t="str">
        <f t="shared" si="462"/>
        <v>Oct</v>
      </c>
      <c r="F14767" t="str">
        <f t="shared" si="463"/>
        <v>2025</v>
      </c>
    </row>
    <row r="14768" spans="1:6" x14ac:dyDescent="0.25">
      <c r="A14768" s="5" t="s">
        <v>389</v>
      </c>
      <c r="B14768" s="3" t="s">
        <v>238</v>
      </c>
      <c r="C14768" s="3" t="s">
        <v>182</v>
      </c>
      <c r="D14768" s="4">
        <v>51264.22671719201</v>
      </c>
      <c r="E14768" t="str">
        <f t="shared" si="462"/>
        <v>Nov</v>
      </c>
      <c r="F14768" t="str">
        <f t="shared" si="463"/>
        <v>2025</v>
      </c>
    </row>
    <row r="14769" spans="1:6" x14ac:dyDescent="0.25">
      <c r="A14769" s="5" t="s">
        <v>389</v>
      </c>
      <c r="B14769" s="3" t="s">
        <v>238</v>
      </c>
      <c r="C14769" s="3" t="s">
        <v>183</v>
      </c>
      <c r="D14769" s="4">
        <v>52207.681924046585</v>
      </c>
      <c r="E14769" t="str">
        <f t="shared" si="462"/>
        <v>Dec</v>
      </c>
      <c r="F14769" t="str">
        <f t="shared" si="463"/>
        <v>2025</v>
      </c>
    </row>
    <row r="14770" spans="1:6" x14ac:dyDescent="0.25">
      <c r="A14770" s="5" t="s">
        <v>389</v>
      </c>
      <c r="B14770" s="3" t="s">
        <v>238</v>
      </c>
      <c r="C14770" s="3" t="s">
        <v>184</v>
      </c>
      <c r="D14770" s="4">
        <v>51015.793997069341</v>
      </c>
      <c r="E14770" t="str">
        <f t="shared" si="462"/>
        <v>Jan</v>
      </c>
      <c r="F14770" t="str">
        <f t="shared" si="463"/>
        <v>2026</v>
      </c>
    </row>
    <row r="14771" spans="1:6" x14ac:dyDescent="0.25">
      <c r="A14771" s="5" t="s">
        <v>389</v>
      </c>
      <c r="B14771" s="3" t="s">
        <v>238</v>
      </c>
      <c r="C14771" s="3" t="s">
        <v>185</v>
      </c>
      <c r="D14771" s="4">
        <v>50921.946277976967</v>
      </c>
      <c r="E14771" t="str">
        <f t="shared" si="462"/>
        <v>Feb</v>
      </c>
      <c r="F14771" t="str">
        <f t="shared" si="463"/>
        <v>2026</v>
      </c>
    </row>
    <row r="14772" spans="1:6" x14ac:dyDescent="0.25">
      <c r="A14772" s="5" t="s">
        <v>389</v>
      </c>
      <c r="B14772" s="3" t="s">
        <v>238</v>
      </c>
      <c r="C14772" s="3" t="s">
        <v>186</v>
      </c>
      <c r="D14772" s="4">
        <v>50812.104612598741</v>
      </c>
      <c r="E14772" t="str">
        <f t="shared" si="462"/>
        <v>Mar</v>
      </c>
      <c r="F14772" t="str">
        <f t="shared" si="463"/>
        <v>2026</v>
      </c>
    </row>
    <row r="14773" spans="1:6" x14ac:dyDescent="0.25">
      <c r="A14773" s="5" t="s">
        <v>389</v>
      </c>
      <c r="B14773" s="3" t="s">
        <v>238</v>
      </c>
      <c r="C14773" s="3" t="s">
        <v>187</v>
      </c>
      <c r="D14773" s="4">
        <v>50470.903918168035</v>
      </c>
      <c r="E14773" t="str">
        <f t="shared" si="462"/>
        <v>Apr</v>
      </c>
      <c r="F14773" t="str">
        <f t="shared" si="463"/>
        <v>2026</v>
      </c>
    </row>
    <row r="14774" spans="1:6" x14ac:dyDescent="0.25">
      <c r="A14774" s="5" t="s">
        <v>389</v>
      </c>
      <c r="B14774" s="3" t="s">
        <v>238</v>
      </c>
      <c r="C14774" s="3" t="s">
        <v>189</v>
      </c>
      <c r="D14774" s="4">
        <v>50395.748146436599</v>
      </c>
      <c r="E14774" t="str">
        <f t="shared" si="462"/>
        <v>May</v>
      </c>
      <c r="F14774" t="str">
        <f t="shared" si="463"/>
        <v>2026</v>
      </c>
    </row>
    <row r="14775" spans="1:6" x14ac:dyDescent="0.25">
      <c r="A14775" s="5" t="s">
        <v>389</v>
      </c>
      <c r="B14775" s="3" t="s">
        <v>238</v>
      </c>
      <c r="C14775" s="3" t="s">
        <v>191</v>
      </c>
      <c r="D14775" s="4">
        <v>50333.26274239122</v>
      </c>
      <c r="E14775" t="str">
        <f t="shared" si="462"/>
        <v>Jun</v>
      </c>
      <c r="F14775" t="str">
        <f t="shared" si="463"/>
        <v>2026</v>
      </c>
    </row>
    <row r="14776" spans="1:6" x14ac:dyDescent="0.25">
      <c r="A14776" s="5" t="s">
        <v>389</v>
      </c>
      <c r="B14776" s="3" t="s">
        <v>238</v>
      </c>
      <c r="C14776" s="3" t="s">
        <v>192</v>
      </c>
      <c r="D14776" s="4">
        <v>50283.147344555189</v>
      </c>
      <c r="E14776" t="str">
        <f t="shared" si="462"/>
        <v>Jul</v>
      </c>
      <c r="F14776" t="str">
        <f t="shared" si="463"/>
        <v>2026</v>
      </c>
    </row>
    <row r="14777" spans="1:6" x14ac:dyDescent="0.25">
      <c r="A14777" s="5" t="s">
        <v>389</v>
      </c>
      <c r="B14777" s="3" t="s">
        <v>238</v>
      </c>
      <c r="C14777" s="3" t="s">
        <v>193</v>
      </c>
      <c r="D14777" s="4">
        <v>50218.865991634433</v>
      </c>
      <c r="E14777" t="str">
        <f t="shared" si="462"/>
        <v>Aug</v>
      </c>
      <c r="F14777" t="str">
        <f t="shared" si="463"/>
        <v>2026</v>
      </c>
    </row>
    <row r="14778" spans="1:6" x14ac:dyDescent="0.25">
      <c r="A14778" s="5" t="s">
        <v>389</v>
      </c>
      <c r="B14778" s="3" t="s">
        <v>238</v>
      </c>
      <c r="C14778" s="3" t="s">
        <v>194</v>
      </c>
      <c r="D14778" s="4">
        <v>50209.845816991292</v>
      </c>
      <c r="E14778" t="str">
        <f t="shared" si="462"/>
        <v>Sep</v>
      </c>
      <c r="F14778" t="str">
        <f t="shared" si="463"/>
        <v>2026</v>
      </c>
    </row>
    <row r="14779" spans="1:6" x14ac:dyDescent="0.25">
      <c r="A14779" s="5" t="s">
        <v>389</v>
      </c>
      <c r="B14779" s="3" t="s">
        <v>238</v>
      </c>
      <c r="C14779" s="3" t="s">
        <v>195</v>
      </c>
      <c r="D14779" s="4">
        <v>50201.1987476168</v>
      </c>
      <c r="E14779" t="str">
        <f t="shared" si="462"/>
        <v>Oct</v>
      </c>
      <c r="F14779" t="str">
        <f t="shared" si="463"/>
        <v>2026</v>
      </c>
    </row>
    <row r="14780" spans="1:6" x14ac:dyDescent="0.25">
      <c r="A14780" s="5" t="s">
        <v>389</v>
      </c>
      <c r="B14780" s="3" t="s">
        <v>238</v>
      </c>
      <c r="C14780" s="3" t="s">
        <v>196</v>
      </c>
      <c r="D14780" s="4">
        <v>50251.694764084321</v>
      </c>
      <c r="E14780" t="str">
        <f t="shared" si="462"/>
        <v>Nov</v>
      </c>
      <c r="F14780" t="str">
        <f t="shared" si="463"/>
        <v>2026</v>
      </c>
    </row>
    <row r="14781" spans="1:6" x14ac:dyDescent="0.25">
      <c r="A14781" s="5" t="s">
        <v>389</v>
      </c>
      <c r="B14781" s="3" t="s">
        <v>238</v>
      </c>
      <c r="C14781" s="3" t="s">
        <v>197</v>
      </c>
      <c r="D14781" s="4">
        <v>50854.083421133153</v>
      </c>
      <c r="E14781" t="str">
        <f t="shared" si="462"/>
        <v>Dec</v>
      </c>
      <c r="F14781" t="str">
        <f t="shared" si="463"/>
        <v>2026</v>
      </c>
    </row>
    <row r="14782" spans="1:6" x14ac:dyDescent="0.25">
      <c r="A14782" s="5" t="s">
        <v>389</v>
      </c>
      <c r="B14782" s="3" t="s">
        <v>238</v>
      </c>
      <c r="C14782" s="3" t="s">
        <v>198</v>
      </c>
      <c r="D14782" s="4">
        <v>50409.950431176825</v>
      </c>
      <c r="E14782" t="str">
        <f t="shared" si="462"/>
        <v>Jan</v>
      </c>
      <c r="F14782" t="str">
        <f t="shared" si="463"/>
        <v>2027</v>
      </c>
    </row>
    <row r="14783" spans="1:6" x14ac:dyDescent="0.25">
      <c r="A14783" s="5" t="s">
        <v>389</v>
      </c>
      <c r="B14783" s="3" t="s">
        <v>239</v>
      </c>
      <c r="C14783" s="3" t="s">
        <v>18</v>
      </c>
      <c r="D14783" s="4">
        <v>4860363.8665136416</v>
      </c>
      <c r="E14783" t="str">
        <f t="shared" si="462"/>
        <v>Mar</v>
      </c>
      <c r="F14783" t="str">
        <f t="shared" si="463"/>
        <v>2012</v>
      </c>
    </row>
    <row r="14784" spans="1:6" x14ac:dyDescent="0.25">
      <c r="A14784" s="5" t="s">
        <v>389</v>
      </c>
      <c r="B14784" s="3" t="s">
        <v>239</v>
      </c>
      <c r="C14784" s="3" t="s">
        <v>19</v>
      </c>
      <c r="D14784" s="4">
        <v>6652546.1613201834</v>
      </c>
      <c r="E14784" t="str">
        <f t="shared" si="462"/>
        <v>Apr</v>
      </c>
      <c r="F14784" t="str">
        <f t="shared" si="463"/>
        <v>2012</v>
      </c>
    </row>
    <row r="14785" spans="1:6" x14ac:dyDescent="0.25">
      <c r="A14785" s="5" t="s">
        <v>389</v>
      </c>
      <c r="B14785" s="3" t="s">
        <v>239</v>
      </c>
      <c r="C14785" s="3" t="s">
        <v>20</v>
      </c>
      <c r="D14785" s="4">
        <v>6198793.7396276537</v>
      </c>
      <c r="E14785" t="str">
        <f t="shared" si="462"/>
        <v>May</v>
      </c>
      <c r="F14785" t="str">
        <f t="shared" si="463"/>
        <v>2012</v>
      </c>
    </row>
    <row r="14786" spans="1:6" x14ac:dyDescent="0.25">
      <c r="A14786" s="5" t="s">
        <v>389</v>
      </c>
      <c r="B14786" s="3" t="s">
        <v>239</v>
      </c>
      <c r="C14786" s="3" t="s">
        <v>21</v>
      </c>
      <c r="D14786" s="4">
        <v>4853253.1823030561</v>
      </c>
      <c r="E14786" t="str">
        <f t="shared" si="462"/>
        <v>Jun</v>
      </c>
      <c r="F14786" t="str">
        <f t="shared" si="463"/>
        <v>2012</v>
      </c>
    </row>
    <row r="14787" spans="1:6" x14ac:dyDescent="0.25">
      <c r="A14787" s="5" t="s">
        <v>389</v>
      </c>
      <c r="B14787" s="3" t="s">
        <v>239</v>
      </c>
      <c r="C14787" s="3" t="s">
        <v>22</v>
      </c>
      <c r="D14787" s="4">
        <v>3613280.1088389382</v>
      </c>
      <c r="E14787" t="str">
        <f t="shared" si="462"/>
        <v>Jul</v>
      </c>
      <c r="F14787" t="str">
        <f t="shared" si="463"/>
        <v>2012</v>
      </c>
    </row>
    <row r="14788" spans="1:6" x14ac:dyDescent="0.25">
      <c r="A14788" s="5" t="s">
        <v>389</v>
      </c>
      <c r="B14788" s="3" t="s">
        <v>239</v>
      </c>
      <c r="C14788" s="3" t="s">
        <v>23</v>
      </c>
      <c r="D14788" s="4">
        <v>3127765.3013957711</v>
      </c>
      <c r="E14788" t="str">
        <f t="shared" si="462"/>
        <v>Aug</v>
      </c>
      <c r="F14788" t="str">
        <f t="shared" si="463"/>
        <v>2012</v>
      </c>
    </row>
    <row r="14789" spans="1:6" x14ac:dyDescent="0.25">
      <c r="A14789" s="5" t="s">
        <v>389</v>
      </c>
      <c r="B14789" s="3" t="s">
        <v>239</v>
      </c>
      <c r="C14789" s="3" t="s">
        <v>24</v>
      </c>
      <c r="D14789" s="4">
        <v>2552009.1583501142</v>
      </c>
      <c r="E14789" t="str">
        <f t="shared" si="462"/>
        <v>Sep</v>
      </c>
      <c r="F14789" t="str">
        <f t="shared" si="463"/>
        <v>2012</v>
      </c>
    </row>
    <row r="14790" spans="1:6" x14ac:dyDescent="0.25">
      <c r="A14790" s="5" t="s">
        <v>389</v>
      </c>
      <c r="B14790" s="3" t="s">
        <v>239</v>
      </c>
      <c r="C14790" s="3" t="s">
        <v>25</v>
      </c>
      <c r="D14790" s="4">
        <v>2312886.1973170885</v>
      </c>
      <c r="E14790" t="str">
        <f t="shared" si="462"/>
        <v>Oct</v>
      </c>
      <c r="F14790" t="str">
        <f t="shared" si="463"/>
        <v>2012</v>
      </c>
    </row>
    <row r="14791" spans="1:6" x14ac:dyDescent="0.25">
      <c r="A14791" s="5" t="s">
        <v>389</v>
      </c>
      <c r="B14791" s="3" t="s">
        <v>239</v>
      </c>
      <c r="C14791" s="3" t="s">
        <v>26</v>
      </c>
      <c r="D14791" s="4">
        <v>2069621.4013080862</v>
      </c>
      <c r="E14791" t="str">
        <f t="shared" si="462"/>
        <v>Nov</v>
      </c>
      <c r="F14791" t="str">
        <f t="shared" si="463"/>
        <v>2012</v>
      </c>
    </row>
    <row r="14792" spans="1:6" x14ac:dyDescent="0.25">
      <c r="A14792" s="5" t="s">
        <v>389</v>
      </c>
      <c r="B14792" s="3" t="s">
        <v>239</v>
      </c>
      <c r="C14792" s="3" t="s">
        <v>27</v>
      </c>
      <c r="D14792" s="4">
        <v>2125701.0875113485</v>
      </c>
      <c r="E14792" t="str">
        <f t="shared" si="462"/>
        <v>Dec</v>
      </c>
      <c r="F14792" t="str">
        <f t="shared" si="463"/>
        <v>2012</v>
      </c>
    </row>
    <row r="14793" spans="1:6" x14ac:dyDescent="0.25">
      <c r="A14793" s="5" t="s">
        <v>389</v>
      </c>
      <c r="B14793" s="3" t="s">
        <v>239</v>
      </c>
      <c r="C14793" s="3" t="s">
        <v>28</v>
      </c>
      <c r="D14793" s="4">
        <v>2059050.9856985386</v>
      </c>
      <c r="E14793" t="str">
        <f t="shared" si="462"/>
        <v>Jan</v>
      </c>
      <c r="F14793" t="str">
        <f t="shared" si="463"/>
        <v>2013</v>
      </c>
    </row>
    <row r="14794" spans="1:6" x14ac:dyDescent="0.25">
      <c r="A14794" s="5" t="s">
        <v>389</v>
      </c>
      <c r="B14794" s="3" t="s">
        <v>239</v>
      </c>
      <c r="C14794" s="3" t="s">
        <v>29</v>
      </c>
      <c r="D14794" s="4">
        <v>2038795.7812618986</v>
      </c>
      <c r="E14794" t="str">
        <f t="shared" si="462"/>
        <v>Feb</v>
      </c>
      <c r="F14794" t="str">
        <f t="shared" si="463"/>
        <v>2013</v>
      </c>
    </row>
    <row r="14795" spans="1:6" x14ac:dyDescent="0.25">
      <c r="A14795" s="5" t="s">
        <v>389</v>
      </c>
      <c r="B14795" s="3" t="s">
        <v>239</v>
      </c>
      <c r="C14795" s="3" t="s">
        <v>30</v>
      </c>
      <c r="D14795" s="4">
        <v>2023237.9001831955</v>
      </c>
      <c r="E14795" t="str">
        <f t="shared" ref="E14795:E14858" si="464">MID(C14795,1,3)</f>
        <v>Mar</v>
      </c>
      <c r="F14795" t="str">
        <f t="shared" ref="F14795:F14858" si="465">MID(C14795,5,4)</f>
        <v>2013</v>
      </c>
    </row>
    <row r="14796" spans="1:6" x14ac:dyDescent="0.25">
      <c r="A14796" s="5" t="s">
        <v>389</v>
      </c>
      <c r="B14796" s="3" t="s">
        <v>239</v>
      </c>
      <c r="C14796" s="3" t="s">
        <v>31</v>
      </c>
      <c r="D14796" s="4">
        <v>2031396.9107832978</v>
      </c>
      <c r="E14796" t="str">
        <f t="shared" si="464"/>
        <v>Apr</v>
      </c>
      <c r="F14796" t="str">
        <f t="shared" si="465"/>
        <v>2013</v>
      </c>
    </row>
    <row r="14797" spans="1:6" x14ac:dyDescent="0.25">
      <c r="A14797" s="5" t="s">
        <v>389</v>
      </c>
      <c r="B14797" s="3" t="s">
        <v>239</v>
      </c>
      <c r="C14797" s="3" t="s">
        <v>32</v>
      </c>
      <c r="D14797" s="4">
        <v>2051967.8779052016</v>
      </c>
      <c r="E14797" t="str">
        <f t="shared" si="464"/>
        <v>May</v>
      </c>
      <c r="F14797" t="str">
        <f t="shared" si="465"/>
        <v>2013</v>
      </c>
    </row>
    <row r="14798" spans="1:6" x14ac:dyDescent="0.25">
      <c r="A14798" s="5" t="s">
        <v>389</v>
      </c>
      <c r="B14798" s="3" t="s">
        <v>239</v>
      </c>
      <c r="C14798" s="3" t="s">
        <v>33</v>
      </c>
      <c r="D14798" s="4">
        <v>2126937.3739842782</v>
      </c>
      <c r="E14798" t="str">
        <f t="shared" si="464"/>
        <v>Jun</v>
      </c>
      <c r="F14798" t="str">
        <f t="shared" si="465"/>
        <v>2013</v>
      </c>
    </row>
    <row r="14799" spans="1:6" x14ac:dyDescent="0.25">
      <c r="A14799" s="5" t="s">
        <v>389</v>
      </c>
      <c r="B14799" s="3" t="s">
        <v>239</v>
      </c>
      <c r="C14799" s="3" t="s">
        <v>34</v>
      </c>
      <c r="D14799" s="4">
        <v>2148621.3573004436</v>
      </c>
      <c r="E14799" t="str">
        <f t="shared" si="464"/>
        <v>Jul</v>
      </c>
      <c r="F14799" t="str">
        <f t="shared" si="465"/>
        <v>2013</v>
      </c>
    </row>
    <row r="14800" spans="1:6" x14ac:dyDescent="0.25">
      <c r="A14800" s="5" t="s">
        <v>389</v>
      </c>
      <c r="B14800" s="3" t="s">
        <v>239</v>
      </c>
      <c r="C14800" s="3" t="s">
        <v>35</v>
      </c>
      <c r="D14800" s="4">
        <v>2107601.2730235383</v>
      </c>
      <c r="E14800" t="str">
        <f t="shared" si="464"/>
        <v>Aug</v>
      </c>
      <c r="F14800" t="str">
        <f t="shared" si="465"/>
        <v>2013</v>
      </c>
    </row>
    <row r="14801" spans="1:6" x14ac:dyDescent="0.25">
      <c r="A14801" s="5" t="s">
        <v>389</v>
      </c>
      <c r="B14801" s="3" t="s">
        <v>239</v>
      </c>
      <c r="C14801" s="3" t="s">
        <v>36</v>
      </c>
      <c r="D14801" s="4">
        <v>2011492.4734694865</v>
      </c>
      <c r="E14801" t="str">
        <f t="shared" si="464"/>
        <v>Sep</v>
      </c>
      <c r="F14801" t="str">
        <f t="shared" si="465"/>
        <v>2013</v>
      </c>
    </row>
    <row r="14802" spans="1:6" x14ac:dyDescent="0.25">
      <c r="A14802" s="5" t="s">
        <v>389</v>
      </c>
      <c r="B14802" s="3" t="s">
        <v>239</v>
      </c>
      <c r="C14802" s="3" t="s">
        <v>37</v>
      </c>
      <c r="D14802" s="4">
        <v>1905645.9577513512</v>
      </c>
      <c r="E14802" t="str">
        <f t="shared" si="464"/>
        <v>Oct</v>
      </c>
      <c r="F14802" t="str">
        <f t="shared" si="465"/>
        <v>2013</v>
      </c>
    </row>
    <row r="14803" spans="1:6" x14ac:dyDescent="0.25">
      <c r="A14803" s="5" t="s">
        <v>389</v>
      </c>
      <c r="B14803" s="3" t="s">
        <v>239</v>
      </c>
      <c r="C14803" s="3" t="s">
        <v>38</v>
      </c>
      <c r="D14803" s="4">
        <v>1870441.4238217638</v>
      </c>
      <c r="E14803" t="str">
        <f t="shared" si="464"/>
        <v>Nov</v>
      </c>
      <c r="F14803" t="str">
        <f t="shared" si="465"/>
        <v>2013</v>
      </c>
    </row>
    <row r="14804" spans="1:6" x14ac:dyDescent="0.25">
      <c r="A14804" s="5" t="s">
        <v>389</v>
      </c>
      <c r="B14804" s="3" t="s">
        <v>239</v>
      </c>
      <c r="C14804" s="3" t="s">
        <v>39</v>
      </c>
      <c r="D14804" s="4">
        <v>2102302.7960131215</v>
      </c>
      <c r="E14804" t="str">
        <f t="shared" si="464"/>
        <v>Dec</v>
      </c>
      <c r="F14804" t="str">
        <f t="shared" si="465"/>
        <v>2013</v>
      </c>
    </row>
    <row r="14805" spans="1:6" x14ac:dyDescent="0.25">
      <c r="A14805" s="5" t="s">
        <v>389</v>
      </c>
      <c r="B14805" s="3" t="s">
        <v>239</v>
      </c>
      <c r="C14805" s="3" t="s">
        <v>40</v>
      </c>
      <c r="D14805" s="4">
        <v>1921767.3149237442</v>
      </c>
      <c r="E14805" t="str">
        <f t="shared" si="464"/>
        <v>Jan</v>
      </c>
      <c r="F14805" t="str">
        <f t="shared" si="465"/>
        <v>2014</v>
      </c>
    </row>
    <row r="14806" spans="1:6" x14ac:dyDescent="0.25">
      <c r="A14806" s="5" t="s">
        <v>389</v>
      </c>
      <c r="B14806" s="3" t="s">
        <v>239</v>
      </c>
      <c r="C14806" s="3" t="s">
        <v>41</v>
      </c>
      <c r="D14806" s="4">
        <v>1741063.0180877941</v>
      </c>
      <c r="E14806" t="str">
        <f t="shared" si="464"/>
        <v>Feb</v>
      </c>
      <c r="F14806" t="str">
        <f t="shared" si="465"/>
        <v>2014</v>
      </c>
    </row>
    <row r="14807" spans="1:6" x14ac:dyDescent="0.25">
      <c r="A14807" s="5" t="s">
        <v>389</v>
      </c>
      <c r="B14807" s="3" t="s">
        <v>239</v>
      </c>
      <c r="C14807" s="3" t="s">
        <v>42</v>
      </c>
      <c r="D14807" s="4">
        <v>1576351.1377980714</v>
      </c>
      <c r="E14807" t="str">
        <f t="shared" si="464"/>
        <v>Mar</v>
      </c>
      <c r="F14807" t="str">
        <f t="shared" si="465"/>
        <v>2014</v>
      </c>
    </row>
    <row r="14808" spans="1:6" x14ac:dyDescent="0.25">
      <c r="A14808" s="5" t="s">
        <v>389</v>
      </c>
      <c r="B14808" s="3" t="s">
        <v>239</v>
      </c>
      <c r="C14808" s="3" t="s">
        <v>43</v>
      </c>
      <c r="D14808" s="4">
        <v>1391642.9079240698</v>
      </c>
      <c r="E14808" t="str">
        <f t="shared" si="464"/>
        <v>Apr</v>
      </c>
      <c r="F14808" t="str">
        <f t="shared" si="465"/>
        <v>2014</v>
      </c>
    </row>
    <row r="14809" spans="1:6" x14ac:dyDescent="0.25">
      <c r="A14809" s="5" t="s">
        <v>389</v>
      </c>
      <c r="B14809" s="3" t="s">
        <v>239</v>
      </c>
      <c r="C14809" s="3" t="s">
        <v>44</v>
      </c>
      <c r="D14809" s="4">
        <v>1233468.9641797438</v>
      </c>
      <c r="E14809" t="str">
        <f t="shared" si="464"/>
        <v>May</v>
      </c>
      <c r="F14809" t="str">
        <f t="shared" si="465"/>
        <v>2014</v>
      </c>
    </row>
    <row r="14810" spans="1:6" x14ac:dyDescent="0.25">
      <c r="A14810" s="5" t="s">
        <v>389</v>
      </c>
      <c r="B14810" s="3" t="s">
        <v>239</v>
      </c>
      <c r="C14810" s="3" t="s">
        <v>45</v>
      </c>
      <c r="D14810" s="4">
        <v>1088849.8812617057</v>
      </c>
      <c r="E14810" t="str">
        <f t="shared" si="464"/>
        <v>Jun</v>
      </c>
      <c r="F14810" t="str">
        <f t="shared" si="465"/>
        <v>2014</v>
      </c>
    </row>
    <row r="14811" spans="1:6" x14ac:dyDescent="0.25">
      <c r="A14811" s="5" t="s">
        <v>389</v>
      </c>
      <c r="B14811" s="3" t="s">
        <v>239</v>
      </c>
      <c r="C14811" s="3" t="s">
        <v>46</v>
      </c>
      <c r="D14811" s="4">
        <v>988192.32968663285</v>
      </c>
      <c r="E14811" t="str">
        <f t="shared" si="464"/>
        <v>Jul</v>
      </c>
      <c r="F14811" t="str">
        <f t="shared" si="465"/>
        <v>2014</v>
      </c>
    </row>
    <row r="14812" spans="1:6" x14ac:dyDescent="0.25">
      <c r="A14812" s="5" t="s">
        <v>389</v>
      </c>
      <c r="B14812" s="3" t="s">
        <v>239</v>
      </c>
      <c r="C14812" s="3" t="s">
        <v>47</v>
      </c>
      <c r="D14812" s="4">
        <v>934956.17302023375</v>
      </c>
      <c r="E14812" t="str">
        <f t="shared" si="464"/>
        <v>Aug</v>
      </c>
      <c r="F14812" t="str">
        <f t="shared" si="465"/>
        <v>2014</v>
      </c>
    </row>
    <row r="14813" spans="1:6" x14ac:dyDescent="0.25">
      <c r="A14813" s="5" t="s">
        <v>389</v>
      </c>
      <c r="B14813" s="3" t="s">
        <v>239</v>
      </c>
      <c r="C14813" s="3" t="s">
        <v>48</v>
      </c>
      <c r="D14813" s="4">
        <v>907073.59888243035</v>
      </c>
      <c r="E14813" t="str">
        <f t="shared" si="464"/>
        <v>Sep</v>
      </c>
      <c r="F14813" t="str">
        <f t="shared" si="465"/>
        <v>2014</v>
      </c>
    </row>
    <row r="14814" spans="1:6" x14ac:dyDescent="0.25">
      <c r="A14814" s="5" t="s">
        <v>389</v>
      </c>
      <c r="B14814" s="3" t="s">
        <v>239</v>
      </c>
      <c r="C14814" s="3" t="s">
        <v>49</v>
      </c>
      <c r="D14814" s="4">
        <v>873627.32229477598</v>
      </c>
      <c r="E14814" t="str">
        <f t="shared" si="464"/>
        <v>Oct</v>
      </c>
      <c r="F14814" t="str">
        <f t="shared" si="465"/>
        <v>2014</v>
      </c>
    </row>
    <row r="14815" spans="1:6" x14ac:dyDescent="0.25">
      <c r="A14815" s="5" t="s">
        <v>389</v>
      </c>
      <c r="B14815" s="3" t="s">
        <v>239</v>
      </c>
      <c r="C14815" s="3" t="s">
        <v>50</v>
      </c>
      <c r="D14815" s="4">
        <v>842561.13124213601</v>
      </c>
      <c r="E14815" t="str">
        <f t="shared" si="464"/>
        <v>Nov</v>
      </c>
      <c r="F14815" t="str">
        <f t="shared" si="465"/>
        <v>2014</v>
      </c>
    </row>
    <row r="14816" spans="1:6" x14ac:dyDescent="0.25">
      <c r="A14816" s="5" t="s">
        <v>389</v>
      </c>
      <c r="B14816" s="3" t="s">
        <v>239</v>
      </c>
      <c r="C14816" s="3" t="s">
        <v>51</v>
      </c>
      <c r="D14816" s="4">
        <v>752246.83969646879</v>
      </c>
      <c r="E14816" t="str">
        <f t="shared" si="464"/>
        <v>Dec</v>
      </c>
      <c r="F14816" t="str">
        <f t="shared" si="465"/>
        <v>2014</v>
      </c>
    </row>
    <row r="14817" spans="1:6" x14ac:dyDescent="0.25">
      <c r="A14817" s="5" t="s">
        <v>389</v>
      </c>
      <c r="B14817" s="3" t="s">
        <v>239</v>
      </c>
      <c r="C14817" s="3" t="s">
        <v>52</v>
      </c>
      <c r="D14817" s="4">
        <v>719419.82840591297</v>
      </c>
      <c r="E14817" t="str">
        <f t="shared" si="464"/>
        <v>Jan</v>
      </c>
      <c r="F14817" t="str">
        <f t="shared" si="465"/>
        <v>2015</v>
      </c>
    </row>
    <row r="14818" spans="1:6" x14ac:dyDescent="0.25">
      <c r="A14818" s="5" t="s">
        <v>389</v>
      </c>
      <c r="B14818" s="3" t="s">
        <v>239</v>
      </c>
      <c r="C14818" s="3" t="s">
        <v>53</v>
      </c>
      <c r="D14818" s="4">
        <v>704506.029400795</v>
      </c>
      <c r="E14818" t="str">
        <f t="shared" si="464"/>
        <v>Feb</v>
      </c>
      <c r="F14818" t="str">
        <f t="shared" si="465"/>
        <v>2015</v>
      </c>
    </row>
    <row r="14819" spans="1:6" x14ac:dyDescent="0.25">
      <c r="A14819" s="5" t="s">
        <v>389</v>
      </c>
      <c r="B14819" s="3" t="s">
        <v>239</v>
      </c>
      <c r="C14819" s="3" t="s">
        <v>54</v>
      </c>
      <c r="D14819" s="4">
        <v>685209.46482508024</v>
      </c>
      <c r="E14819" t="str">
        <f t="shared" si="464"/>
        <v>Mar</v>
      </c>
      <c r="F14819" t="str">
        <f t="shared" si="465"/>
        <v>2015</v>
      </c>
    </row>
    <row r="14820" spans="1:6" x14ac:dyDescent="0.25">
      <c r="A14820" s="5" t="s">
        <v>389</v>
      </c>
      <c r="B14820" s="3" t="s">
        <v>239</v>
      </c>
      <c r="C14820" s="3" t="s">
        <v>55</v>
      </c>
      <c r="D14820" s="4">
        <v>684891.93652444542</v>
      </c>
      <c r="E14820" t="str">
        <f t="shared" si="464"/>
        <v>Apr</v>
      </c>
      <c r="F14820" t="str">
        <f t="shared" si="465"/>
        <v>2015</v>
      </c>
    </row>
    <row r="14821" spans="1:6" x14ac:dyDescent="0.25">
      <c r="A14821" s="5" t="s">
        <v>389</v>
      </c>
      <c r="B14821" s="3" t="s">
        <v>239</v>
      </c>
      <c r="C14821" s="3" t="s">
        <v>56</v>
      </c>
      <c r="D14821" s="4">
        <v>667644.60365695064</v>
      </c>
      <c r="E14821" t="str">
        <f t="shared" si="464"/>
        <v>May</v>
      </c>
      <c r="F14821" t="str">
        <f t="shared" si="465"/>
        <v>2015</v>
      </c>
    </row>
    <row r="14822" spans="1:6" x14ac:dyDescent="0.25">
      <c r="A14822" s="5" t="s">
        <v>389</v>
      </c>
      <c r="B14822" s="3" t="s">
        <v>239</v>
      </c>
      <c r="C14822" s="3" t="s">
        <v>57</v>
      </c>
      <c r="D14822" s="4">
        <v>642533.56982160371</v>
      </c>
      <c r="E14822" t="str">
        <f t="shared" si="464"/>
        <v>Jun</v>
      </c>
      <c r="F14822" t="str">
        <f t="shared" si="465"/>
        <v>2015</v>
      </c>
    </row>
    <row r="14823" spans="1:6" x14ac:dyDescent="0.25">
      <c r="A14823" s="5" t="s">
        <v>389</v>
      </c>
      <c r="B14823" s="3" t="s">
        <v>239</v>
      </c>
      <c r="C14823" s="3" t="s">
        <v>58</v>
      </c>
      <c r="D14823" s="4">
        <v>630342.61169182474</v>
      </c>
      <c r="E14823" t="str">
        <f t="shared" si="464"/>
        <v>Jul</v>
      </c>
      <c r="F14823" t="str">
        <f t="shared" si="465"/>
        <v>2015</v>
      </c>
    </row>
    <row r="14824" spans="1:6" x14ac:dyDescent="0.25">
      <c r="A14824" s="5" t="s">
        <v>389</v>
      </c>
      <c r="B14824" s="3" t="s">
        <v>239</v>
      </c>
      <c r="C14824" s="3" t="s">
        <v>59</v>
      </c>
      <c r="D14824" s="4">
        <v>623614.68884318275</v>
      </c>
      <c r="E14824" t="str">
        <f t="shared" si="464"/>
        <v>Aug</v>
      </c>
      <c r="F14824" t="str">
        <f t="shared" si="465"/>
        <v>2015</v>
      </c>
    </row>
    <row r="14825" spans="1:6" x14ac:dyDescent="0.25">
      <c r="A14825" s="5" t="s">
        <v>389</v>
      </c>
      <c r="B14825" s="3" t="s">
        <v>239</v>
      </c>
      <c r="C14825" s="3" t="s">
        <v>60</v>
      </c>
      <c r="D14825" s="4">
        <v>598208.68531211372</v>
      </c>
      <c r="E14825" t="str">
        <f t="shared" si="464"/>
        <v>Sep</v>
      </c>
      <c r="F14825" t="str">
        <f t="shared" si="465"/>
        <v>2015</v>
      </c>
    </row>
    <row r="14826" spans="1:6" x14ac:dyDescent="0.25">
      <c r="A14826" s="5" t="s">
        <v>389</v>
      </c>
      <c r="B14826" s="3" t="s">
        <v>239</v>
      </c>
      <c r="C14826" s="3" t="s">
        <v>61</v>
      </c>
      <c r="D14826" s="4">
        <v>585590.16696718731</v>
      </c>
      <c r="E14826" t="str">
        <f t="shared" si="464"/>
        <v>Oct</v>
      </c>
      <c r="F14826" t="str">
        <f t="shared" si="465"/>
        <v>2015</v>
      </c>
    </row>
    <row r="14827" spans="1:6" x14ac:dyDescent="0.25">
      <c r="A14827" s="5" t="s">
        <v>389</v>
      </c>
      <c r="B14827" s="3" t="s">
        <v>239</v>
      </c>
      <c r="C14827" s="3" t="s">
        <v>62</v>
      </c>
      <c r="D14827" s="4">
        <v>574643.90254335001</v>
      </c>
      <c r="E14827" t="str">
        <f t="shared" si="464"/>
        <v>Nov</v>
      </c>
      <c r="F14827" t="str">
        <f t="shared" si="465"/>
        <v>2015</v>
      </c>
    </row>
    <row r="14828" spans="1:6" x14ac:dyDescent="0.25">
      <c r="A14828" s="5" t="s">
        <v>389</v>
      </c>
      <c r="B14828" s="3" t="s">
        <v>239</v>
      </c>
      <c r="C14828" s="3" t="s">
        <v>63</v>
      </c>
      <c r="D14828" s="4">
        <v>561072.03062443761</v>
      </c>
      <c r="E14828" t="str">
        <f t="shared" si="464"/>
        <v>Dec</v>
      </c>
      <c r="F14828" t="str">
        <f t="shared" si="465"/>
        <v>2015</v>
      </c>
    </row>
    <row r="14829" spans="1:6" x14ac:dyDescent="0.25">
      <c r="A14829" s="5" t="s">
        <v>389</v>
      </c>
      <c r="B14829" s="3" t="s">
        <v>239</v>
      </c>
      <c r="C14829" s="3" t="s">
        <v>64</v>
      </c>
      <c r="D14829" s="4">
        <v>544831.29414811311</v>
      </c>
      <c r="E14829" t="str">
        <f t="shared" si="464"/>
        <v>Jan</v>
      </c>
      <c r="F14829" t="str">
        <f t="shared" si="465"/>
        <v>2016</v>
      </c>
    </row>
    <row r="14830" spans="1:6" x14ac:dyDescent="0.25">
      <c r="A14830" s="5" t="s">
        <v>389</v>
      </c>
      <c r="B14830" s="3" t="s">
        <v>239</v>
      </c>
      <c r="C14830" s="3" t="s">
        <v>65</v>
      </c>
      <c r="D14830" s="4">
        <v>537962.55492363311</v>
      </c>
      <c r="E14830" t="str">
        <f t="shared" si="464"/>
        <v>Feb</v>
      </c>
      <c r="F14830" t="str">
        <f t="shared" si="465"/>
        <v>2016</v>
      </c>
    </row>
    <row r="14831" spans="1:6" x14ac:dyDescent="0.25">
      <c r="A14831" s="5" t="s">
        <v>389</v>
      </c>
      <c r="B14831" s="3" t="s">
        <v>239</v>
      </c>
      <c r="C14831" s="3" t="s">
        <v>66</v>
      </c>
      <c r="D14831" s="4">
        <v>545665.1822880439</v>
      </c>
      <c r="E14831" t="str">
        <f t="shared" si="464"/>
        <v>Mar</v>
      </c>
      <c r="F14831" t="str">
        <f t="shared" si="465"/>
        <v>2016</v>
      </c>
    </row>
    <row r="14832" spans="1:6" x14ac:dyDescent="0.25">
      <c r="A14832" s="5" t="s">
        <v>389</v>
      </c>
      <c r="B14832" s="3" t="s">
        <v>239</v>
      </c>
      <c r="C14832" s="3" t="s">
        <v>67</v>
      </c>
      <c r="D14832" s="4">
        <v>532640.66452087474</v>
      </c>
      <c r="E14832" t="str">
        <f t="shared" si="464"/>
        <v>Apr</v>
      </c>
      <c r="F14832" t="str">
        <f t="shared" si="465"/>
        <v>2016</v>
      </c>
    </row>
    <row r="14833" spans="1:6" x14ac:dyDescent="0.25">
      <c r="A14833" s="5" t="s">
        <v>389</v>
      </c>
      <c r="B14833" s="3" t="s">
        <v>239</v>
      </c>
      <c r="C14833" s="3" t="s">
        <v>68</v>
      </c>
      <c r="D14833" s="4">
        <v>527075.22473093052</v>
      </c>
      <c r="E14833" t="str">
        <f t="shared" si="464"/>
        <v>May</v>
      </c>
      <c r="F14833" t="str">
        <f t="shared" si="465"/>
        <v>2016</v>
      </c>
    </row>
    <row r="14834" spans="1:6" x14ac:dyDescent="0.25">
      <c r="A14834" s="5" t="s">
        <v>389</v>
      </c>
      <c r="B14834" s="3" t="s">
        <v>239</v>
      </c>
      <c r="C14834" s="3" t="s">
        <v>69</v>
      </c>
      <c r="D14834" s="4">
        <v>509452.14998551033</v>
      </c>
      <c r="E14834" t="str">
        <f t="shared" si="464"/>
        <v>Jun</v>
      </c>
      <c r="F14834" t="str">
        <f t="shared" si="465"/>
        <v>2016</v>
      </c>
    </row>
    <row r="14835" spans="1:6" x14ac:dyDescent="0.25">
      <c r="A14835" s="5" t="s">
        <v>389</v>
      </c>
      <c r="B14835" s="3" t="s">
        <v>239</v>
      </c>
      <c r="C14835" s="3" t="s">
        <v>70</v>
      </c>
      <c r="D14835" s="4">
        <v>499326.87781545694</v>
      </c>
      <c r="E14835" t="str">
        <f t="shared" si="464"/>
        <v>Jul</v>
      </c>
      <c r="F14835" t="str">
        <f t="shared" si="465"/>
        <v>2016</v>
      </c>
    </row>
    <row r="14836" spans="1:6" x14ac:dyDescent="0.25">
      <c r="A14836" s="5" t="s">
        <v>389</v>
      </c>
      <c r="B14836" s="3" t="s">
        <v>239</v>
      </c>
      <c r="C14836" s="3" t="s">
        <v>71</v>
      </c>
      <c r="D14836" s="4">
        <v>488562.80726527475</v>
      </c>
      <c r="E14836" t="str">
        <f t="shared" si="464"/>
        <v>Aug</v>
      </c>
      <c r="F14836" t="str">
        <f t="shared" si="465"/>
        <v>2016</v>
      </c>
    </row>
    <row r="14837" spans="1:6" x14ac:dyDescent="0.25">
      <c r="A14837" s="5" t="s">
        <v>389</v>
      </c>
      <c r="B14837" s="3" t="s">
        <v>239</v>
      </c>
      <c r="C14837" s="3" t="s">
        <v>72</v>
      </c>
      <c r="D14837" s="4">
        <v>476600.79689110292</v>
      </c>
      <c r="E14837" t="str">
        <f t="shared" si="464"/>
        <v>Sep</v>
      </c>
      <c r="F14837" t="str">
        <f t="shared" si="465"/>
        <v>2016</v>
      </c>
    </row>
    <row r="14838" spans="1:6" x14ac:dyDescent="0.25">
      <c r="A14838" s="5" t="s">
        <v>389</v>
      </c>
      <c r="B14838" s="3" t="s">
        <v>239</v>
      </c>
      <c r="C14838" s="3" t="s">
        <v>73</v>
      </c>
      <c r="D14838" s="4">
        <v>467746.15333425906</v>
      </c>
      <c r="E14838" t="str">
        <f t="shared" si="464"/>
        <v>Oct</v>
      </c>
      <c r="F14838" t="str">
        <f t="shared" si="465"/>
        <v>2016</v>
      </c>
    </row>
    <row r="14839" spans="1:6" x14ac:dyDescent="0.25">
      <c r="A14839" s="5" t="s">
        <v>389</v>
      </c>
      <c r="B14839" s="3" t="s">
        <v>239</v>
      </c>
      <c r="C14839" s="3" t="s">
        <v>74</v>
      </c>
      <c r="D14839" s="4">
        <v>460604.96687502298</v>
      </c>
      <c r="E14839" t="str">
        <f t="shared" si="464"/>
        <v>Nov</v>
      </c>
      <c r="F14839" t="str">
        <f t="shared" si="465"/>
        <v>2016</v>
      </c>
    </row>
    <row r="14840" spans="1:6" x14ac:dyDescent="0.25">
      <c r="A14840" s="5" t="s">
        <v>389</v>
      </c>
      <c r="B14840" s="3" t="s">
        <v>239</v>
      </c>
      <c r="C14840" s="3" t="s">
        <v>75</v>
      </c>
      <c r="D14840" s="4">
        <v>450531.46720680979</v>
      </c>
      <c r="E14840" t="str">
        <f t="shared" si="464"/>
        <v>Dec</v>
      </c>
      <c r="F14840" t="str">
        <f t="shared" si="465"/>
        <v>2016</v>
      </c>
    </row>
    <row r="14841" spans="1:6" x14ac:dyDescent="0.25">
      <c r="A14841" s="5" t="s">
        <v>389</v>
      </c>
      <c r="B14841" s="3" t="s">
        <v>239</v>
      </c>
      <c r="C14841" s="3" t="s">
        <v>76</v>
      </c>
      <c r="D14841" s="4">
        <v>435019.40096162143</v>
      </c>
      <c r="E14841" t="str">
        <f t="shared" si="464"/>
        <v>Jan</v>
      </c>
      <c r="F14841" t="str">
        <f t="shared" si="465"/>
        <v>2017</v>
      </c>
    </row>
    <row r="14842" spans="1:6" x14ac:dyDescent="0.25">
      <c r="A14842" s="5" t="s">
        <v>389</v>
      </c>
      <c r="B14842" s="3" t="s">
        <v>239</v>
      </c>
      <c r="C14842" s="3" t="s">
        <v>77</v>
      </c>
      <c r="D14842" s="4">
        <v>429334.37507742993</v>
      </c>
      <c r="E14842" t="str">
        <f t="shared" si="464"/>
        <v>Feb</v>
      </c>
      <c r="F14842" t="str">
        <f t="shared" si="465"/>
        <v>2017</v>
      </c>
    </row>
    <row r="14843" spans="1:6" x14ac:dyDescent="0.25">
      <c r="A14843" s="5" t="s">
        <v>389</v>
      </c>
      <c r="B14843" s="3" t="s">
        <v>239</v>
      </c>
      <c r="C14843" s="3" t="s">
        <v>78</v>
      </c>
      <c r="D14843" s="4">
        <v>409834.40431024437</v>
      </c>
      <c r="E14843" t="str">
        <f t="shared" si="464"/>
        <v>Mar</v>
      </c>
      <c r="F14843" t="str">
        <f t="shared" si="465"/>
        <v>2017</v>
      </c>
    </row>
    <row r="14844" spans="1:6" x14ac:dyDescent="0.25">
      <c r="A14844" s="5" t="s">
        <v>389</v>
      </c>
      <c r="B14844" s="3" t="s">
        <v>239</v>
      </c>
      <c r="C14844" s="3" t="s">
        <v>79</v>
      </c>
      <c r="D14844" s="4">
        <v>404741.89638986927</v>
      </c>
      <c r="E14844" t="str">
        <f t="shared" si="464"/>
        <v>Apr</v>
      </c>
      <c r="F14844" t="str">
        <f t="shared" si="465"/>
        <v>2017</v>
      </c>
    </row>
    <row r="14845" spans="1:6" x14ac:dyDescent="0.25">
      <c r="A14845" s="5" t="s">
        <v>389</v>
      </c>
      <c r="B14845" s="3" t="s">
        <v>239</v>
      </c>
      <c r="C14845" s="3" t="s">
        <v>80</v>
      </c>
      <c r="D14845" s="4">
        <v>407585.66314283141</v>
      </c>
      <c r="E14845" t="str">
        <f t="shared" si="464"/>
        <v>May</v>
      </c>
      <c r="F14845" t="str">
        <f t="shared" si="465"/>
        <v>2017</v>
      </c>
    </row>
    <row r="14846" spans="1:6" x14ac:dyDescent="0.25">
      <c r="A14846" s="5" t="s">
        <v>389</v>
      </c>
      <c r="B14846" s="3" t="s">
        <v>239</v>
      </c>
      <c r="C14846" s="3" t="s">
        <v>81</v>
      </c>
      <c r="D14846" s="4">
        <v>394397.77408639248</v>
      </c>
      <c r="E14846" t="str">
        <f t="shared" si="464"/>
        <v>Jun</v>
      </c>
      <c r="F14846" t="str">
        <f t="shared" si="465"/>
        <v>2017</v>
      </c>
    </row>
    <row r="14847" spans="1:6" x14ac:dyDescent="0.25">
      <c r="A14847" s="5" t="s">
        <v>389</v>
      </c>
      <c r="B14847" s="3" t="s">
        <v>239</v>
      </c>
      <c r="C14847" s="3" t="s">
        <v>82</v>
      </c>
      <c r="D14847" s="4">
        <v>390988.21467168583</v>
      </c>
      <c r="E14847" t="str">
        <f t="shared" si="464"/>
        <v>Jul</v>
      </c>
      <c r="F14847" t="str">
        <f t="shared" si="465"/>
        <v>2017</v>
      </c>
    </row>
    <row r="14848" spans="1:6" x14ac:dyDescent="0.25">
      <c r="A14848" s="5" t="s">
        <v>389</v>
      </c>
      <c r="B14848" s="3" t="s">
        <v>239</v>
      </c>
      <c r="C14848" s="3" t="s">
        <v>83</v>
      </c>
      <c r="D14848" s="4">
        <v>388924.72930570028</v>
      </c>
      <c r="E14848" t="str">
        <f t="shared" si="464"/>
        <v>Aug</v>
      </c>
      <c r="F14848" t="str">
        <f t="shared" si="465"/>
        <v>2017</v>
      </c>
    </row>
    <row r="14849" spans="1:6" x14ac:dyDescent="0.25">
      <c r="A14849" s="5" t="s">
        <v>389</v>
      </c>
      <c r="B14849" s="3" t="s">
        <v>239</v>
      </c>
      <c r="C14849" s="3" t="s">
        <v>84</v>
      </c>
      <c r="D14849" s="4">
        <v>379107.86846548505</v>
      </c>
      <c r="E14849" t="str">
        <f t="shared" si="464"/>
        <v>Sep</v>
      </c>
      <c r="F14849" t="str">
        <f t="shared" si="465"/>
        <v>2017</v>
      </c>
    </row>
    <row r="14850" spans="1:6" x14ac:dyDescent="0.25">
      <c r="A14850" s="5" t="s">
        <v>389</v>
      </c>
      <c r="B14850" s="3" t="s">
        <v>239</v>
      </c>
      <c r="C14850" s="3" t="s">
        <v>85</v>
      </c>
      <c r="D14850" s="4">
        <v>372019.60749184375</v>
      </c>
      <c r="E14850" t="str">
        <f t="shared" si="464"/>
        <v>Oct</v>
      </c>
      <c r="F14850" t="str">
        <f t="shared" si="465"/>
        <v>2017</v>
      </c>
    </row>
    <row r="14851" spans="1:6" x14ac:dyDescent="0.25">
      <c r="A14851" s="5" t="s">
        <v>389</v>
      </c>
      <c r="B14851" s="3" t="s">
        <v>239</v>
      </c>
      <c r="C14851" s="3" t="s">
        <v>86</v>
      </c>
      <c r="D14851" s="4">
        <v>366118.15636338649</v>
      </c>
      <c r="E14851" t="str">
        <f t="shared" si="464"/>
        <v>Nov</v>
      </c>
      <c r="F14851" t="str">
        <f t="shared" si="465"/>
        <v>2017</v>
      </c>
    </row>
    <row r="14852" spans="1:6" x14ac:dyDescent="0.25">
      <c r="A14852" s="5" t="s">
        <v>389</v>
      </c>
      <c r="B14852" s="3" t="s">
        <v>239</v>
      </c>
      <c r="C14852" s="3" t="s">
        <v>87</v>
      </c>
      <c r="D14852" s="4">
        <v>356390.43302132265</v>
      </c>
      <c r="E14852" t="str">
        <f t="shared" si="464"/>
        <v>Dec</v>
      </c>
      <c r="F14852" t="str">
        <f t="shared" si="465"/>
        <v>2017</v>
      </c>
    </row>
    <row r="14853" spans="1:6" x14ac:dyDescent="0.25">
      <c r="A14853" s="5" t="s">
        <v>389</v>
      </c>
      <c r="B14853" s="3" t="s">
        <v>239</v>
      </c>
      <c r="C14853" s="3" t="s">
        <v>88</v>
      </c>
      <c r="D14853" s="4">
        <v>345512.03623799793</v>
      </c>
      <c r="E14853" t="str">
        <f t="shared" si="464"/>
        <v>Jan</v>
      </c>
      <c r="F14853" t="str">
        <f t="shared" si="465"/>
        <v>2018</v>
      </c>
    </row>
    <row r="14854" spans="1:6" x14ac:dyDescent="0.25">
      <c r="A14854" s="5" t="s">
        <v>389</v>
      </c>
      <c r="B14854" s="3" t="s">
        <v>239</v>
      </c>
      <c r="C14854" s="3" t="s">
        <v>89</v>
      </c>
      <c r="D14854" s="4">
        <v>345729.68324250233</v>
      </c>
      <c r="E14854" t="str">
        <f t="shared" si="464"/>
        <v>Feb</v>
      </c>
      <c r="F14854" t="str">
        <f t="shared" si="465"/>
        <v>2018</v>
      </c>
    </row>
    <row r="14855" spans="1:6" x14ac:dyDescent="0.25">
      <c r="A14855" s="5" t="s">
        <v>389</v>
      </c>
      <c r="B14855" s="3" t="s">
        <v>239</v>
      </c>
      <c r="C14855" s="3" t="s">
        <v>90</v>
      </c>
      <c r="D14855" s="4">
        <v>335591.084109227</v>
      </c>
      <c r="E14855" t="str">
        <f t="shared" si="464"/>
        <v>Mar</v>
      </c>
      <c r="F14855" t="str">
        <f t="shared" si="465"/>
        <v>2018</v>
      </c>
    </row>
    <row r="14856" spans="1:6" x14ac:dyDescent="0.25">
      <c r="A14856" s="5" t="s">
        <v>389</v>
      </c>
      <c r="B14856" s="3" t="s">
        <v>239</v>
      </c>
      <c r="C14856" s="3" t="s">
        <v>91</v>
      </c>
      <c r="D14856" s="4">
        <v>332316.94448262022</v>
      </c>
      <c r="E14856" t="str">
        <f t="shared" si="464"/>
        <v>Apr</v>
      </c>
      <c r="F14856" t="str">
        <f t="shared" si="465"/>
        <v>2018</v>
      </c>
    </row>
    <row r="14857" spans="1:6" x14ac:dyDescent="0.25">
      <c r="A14857" s="5" t="s">
        <v>389</v>
      </c>
      <c r="B14857" s="3" t="s">
        <v>239</v>
      </c>
      <c r="C14857" s="3" t="s">
        <v>92</v>
      </c>
      <c r="D14857" s="4">
        <v>333330.58671056834</v>
      </c>
      <c r="E14857" t="str">
        <f t="shared" si="464"/>
        <v>May</v>
      </c>
      <c r="F14857" t="str">
        <f t="shared" si="465"/>
        <v>2018</v>
      </c>
    </row>
    <row r="14858" spans="1:6" x14ac:dyDescent="0.25">
      <c r="A14858" s="5" t="s">
        <v>389</v>
      </c>
      <c r="B14858" s="3" t="s">
        <v>239</v>
      </c>
      <c r="C14858" s="3" t="s">
        <v>93</v>
      </c>
      <c r="D14858" s="4">
        <v>324192.98387959221</v>
      </c>
      <c r="E14858" t="str">
        <f t="shared" si="464"/>
        <v>Jun</v>
      </c>
      <c r="F14858" t="str">
        <f t="shared" si="465"/>
        <v>2018</v>
      </c>
    </row>
    <row r="14859" spans="1:6" x14ac:dyDescent="0.25">
      <c r="A14859" s="5" t="s">
        <v>389</v>
      </c>
      <c r="B14859" s="3" t="s">
        <v>239</v>
      </c>
      <c r="C14859" s="3" t="s">
        <v>94</v>
      </c>
      <c r="D14859" s="4">
        <v>317798.2950810265</v>
      </c>
      <c r="E14859" t="str">
        <f t="shared" ref="E14859:E14922" si="466">MID(C14859,1,3)</f>
        <v>Jul</v>
      </c>
      <c r="F14859" t="str">
        <f t="shared" ref="F14859:F14922" si="467">MID(C14859,5,4)</f>
        <v>2018</v>
      </c>
    </row>
    <row r="14860" spans="1:6" x14ac:dyDescent="0.25">
      <c r="A14860" s="5" t="s">
        <v>389</v>
      </c>
      <c r="B14860" s="3" t="s">
        <v>239</v>
      </c>
      <c r="C14860" s="3" t="s">
        <v>95</v>
      </c>
      <c r="D14860" s="4">
        <v>313704.05434856866</v>
      </c>
      <c r="E14860" t="str">
        <f t="shared" si="466"/>
        <v>Aug</v>
      </c>
      <c r="F14860" t="str">
        <f t="shared" si="467"/>
        <v>2018</v>
      </c>
    </row>
    <row r="14861" spans="1:6" x14ac:dyDescent="0.25">
      <c r="A14861" s="5" t="s">
        <v>389</v>
      </c>
      <c r="B14861" s="3" t="s">
        <v>239</v>
      </c>
      <c r="C14861" s="3" t="s">
        <v>96</v>
      </c>
      <c r="D14861" s="4">
        <v>308361.71529477875</v>
      </c>
      <c r="E14861" t="str">
        <f t="shared" si="466"/>
        <v>Sep</v>
      </c>
      <c r="F14861" t="str">
        <f t="shared" si="467"/>
        <v>2018</v>
      </c>
    </row>
    <row r="14862" spans="1:6" x14ac:dyDescent="0.25">
      <c r="A14862" s="5" t="s">
        <v>389</v>
      </c>
      <c r="B14862" s="3" t="s">
        <v>239</v>
      </c>
      <c r="C14862" s="3" t="s">
        <v>97</v>
      </c>
      <c r="D14862" s="4">
        <v>302560.90175084723</v>
      </c>
      <c r="E14862" t="str">
        <f t="shared" si="466"/>
        <v>Oct</v>
      </c>
      <c r="F14862" t="str">
        <f t="shared" si="467"/>
        <v>2018</v>
      </c>
    </row>
    <row r="14863" spans="1:6" x14ac:dyDescent="0.25">
      <c r="A14863" s="5" t="s">
        <v>389</v>
      </c>
      <c r="B14863" s="3" t="s">
        <v>239</v>
      </c>
      <c r="C14863" s="3" t="s">
        <v>98</v>
      </c>
      <c r="D14863" s="4">
        <v>299920.80422808253</v>
      </c>
      <c r="E14863" t="str">
        <f t="shared" si="466"/>
        <v>Nov</v>
      </c>
      <c r="F14863" t="str">
        <f t="shared" si="467"/>
        <v>2018</v>
      </c>
    </row>
    <row r="14864" spans="1:6" x14ac:dyDescent="0.25">
      <c r="A14864" s="5" t="s">
        <v>389</v>
      </c>
      <c r="B14864" s="3" t="s">
        <v>239</v>
      </c>
      <c r="C14864" s="3" t="s">
        <v>99</v>
      </c>
      <c r="D14864" s="4">
        <v>295584.91085862875</v>
      </c>
      <c r="E14864" t="str">
        <f t="shared" si="466"/>
        <v>Dec</v>
      </c>
      <c r="F14864" t="str">
        <f t="shared" si="467"/>
        <v>2018</v>
      </c>
    </row>
    <row r="14865" spans="1:6" x14ac:dyDescent="0.25">
      <c r="A14865" s="5" t="s">
        <v>389</v>
      </c>
      <c r="B14865" s="3" t="s">
        <v>239</v>
      </c>
      <c r="C14865" s="3" t="s">
        <v>100</v>
      </c>
      <c r="D14865" s="4">
        <v>288477.01863291004</v>
      </c>
      <c r="E14865" t="str">
        <f t="shared" si="466"/>
        <v>Jan</v>
      </c>
      <c r="F14865" t="str">
        <f t="shared" si="467"/>
        <v>2019</v>
      </c>
    </row>
    <row r="14866" spans="1:6" x14ac:dyDescent="0.25">
      <c r="A14866" s="5" t="s">
        <v>389</v>
      </c>
      <c r="B14866" s="3" t="s">
        <v>239</v>
      </c>
      <c r="C14866" s="3" t="s">
        <v>101</v>
      </c>
      <c r="D14866" s="4">
        <v>289610.32584663125</v>
      </c>
      <c r="E14866" t="str">
        <f t="shared" si="466"/>
        <v>Feb</v>
      </c>
      <c r="F14866" t="str">
        <f t="shared" si="467"/>
        <v>2019</v>
      </c>
    </row>
    <row r="14867" spans="1:6" x14ac:dyDescent="0.25">
      <c r="A14867" s="5" t="s">
        <v>389</v>
      </c>
      <c r="B14867" s="3" t="s">
        <v>239</v>
      </c>
      <c r="C14867" s="3" t="s">
        <v>102</v>
      </c>
      <c r="D14867" s="4">
        <v>282008.77003611723</v>
      </c>
      <c r="E14867" t="str">
        <f t="shared" si="466"/>
        <v>Mar</v>
      </c>
      <c r="F14867" t="str">
        <f t="shared" si="467"/>
        <v>2019</v>
      </c>
    </row>
    <row r="14868" spans="1:6" x14ac:dyDescent="0.25">
      <c r="A14868" s="5" t="s">
        <v>389</v>
      </c>
      <c r="B14868" s="3" t="s">
        <v>239</v>
      </c>
      <c r="C14868" s="3" t="s">
        <v>103</v>
      </c>
      <c r="D14868" s="4">
        <v>280083.56789905328</v>
      </c>
      <c r="E14868" t="str">
        <f t="shared" si="466"/>
        <v>Apr</v>
      </c>
      <c r="F14868" t="str">
        <f t="shared" si="467"/>
        <v>2019</v>
      </c>
    </row>
    <row r="14869" spans="1:6" x14ac:dyDescent="0.25">
      <c r="A14869" s="5" t="s">
        <v>389</v>
      </c>
      <c r="B14869" s="3" t="s">
        <v>239</v>
      </c>
      <c r="C14869" s="3" t="s">
        <v>104</v>
      </c>
      <c r="D14869" s="4">
        <v>280789.54060657293</v>
      </c>
      <c r="E14869" t="str">
        <f t="shared" si="466"/>
        <v>May</v>
      </c>
      <c r="F14869" t="str">
        <f t="shared" si="467"/>
        <v>2019</v>
      </c>
    </row>
    <row r="14870" spans="1:6" x14ac:dyDescent="0.25">
      <c r="A14870" s="5" t="s">
        <v>389</v>
      </c>
      <c r="B14870" s="3" t="s">
        <v>239</v>
      </c>
      <c r="C14870" s="3" t="s">
        <v>105</v>
      </c>
      <c r="D14870" s="4">
        <v>273423.17971719458</v>
      </c>
      <c r="E14870" t="str">
        <f t="shared" si="466"/>
        <v>Jun</v>
      </c>
      <c r="F14870" t="str">
        <f t="shared" si="467"/>
        <v>2019</v>
      </c>
    </row>
    <row r="14871" spans="1:6" x14ac:dyDescent="0.25">
      <c r="A14871" s="5" t="s">
        <v>389</v>
      </c>
      <c r="B14871" s="3" t="s">
        <v>239</v>
      </c>
      <c r="C14871" s="3" t="s">
        <v>106</v>
      </c>
      <c r="D14871" s="4">
        <v>273048.31826192897</v>
      </c>
      <c r="E14871" t="str">
        <f t="shared" si="466"/>
        <v>Jul</v>
      </c>
      <c r="F14871" t="str">
        <f t="shared" si="467"/>
        <v>2019</v>
      </c>
    </row>
    <row r="14872" spans="1:6" x14ac:dyDescent="0.25">
      <c r="A14872" s="5" t="s">
        <v>389</v>
      </c>
      <c r="B14872" s="3" t="s">
        <v>239</v>
      </c>
      <c r="C14872" s="3" t="s">
        <v>107</v>
      </c>
      <c r="D14872" s="4">
        <v>269733.40210127149</v>
      </c>
      <c r="E14872" t="str">
        <f t="shared" si="466"/>
        <v>Aug</v>
      </c>
      <c r="F14872" t="str">
        <f t="shared" si="467"/>
        <v>2019</v>
      </c>
    </row>
    <row r="14873" spans="1:6" x14ac:dyDescent="0.25">
      <c r="A14873" s="5" t="s">
        <v>389</v>
      </c>
      <c r="B14873" s="3" t="s">
        <v>239</v>
      </c>
      <c r="C14873" s="3" t="s">
        <v>108</v>
      </c>
      <c r="D14873" s="4">
        <v>262670.41407252132</v>
      </c>
      <c r="E14873" t="str">
        <f t="shared" si="466"/>
        <v>Sep</v>
      </c>
      <c r="F14873" t="str">
        <f t="shared" si="467"/>
        <v>2019</v>
      </c>
    </row>
    <row r="14874" spans="1:6" x14ac:dyDescent="0.25">
      <c r="A14874" s="5" t="s">
        <v>389</v>
      </c>
      <c r="B14874" s="3" t="s">
        <v>239</v>
      </c>
      <c r="C14874" s="3" t="s">
        <v>109</v>
      </c>
      <c r="D14874" s="4">
        <v>259606.81667030745</v>
      </c>
      <c r="E14874" t="str">
        <f t="shared" si="466"/>
        <v>Oct</v>
      </c>
      <c r="F14874" t="str">
        <f t="shared" si="467"/>
        <v>2019</v>
      </c>
    </row>
    <row r="14875" spans="1:6" x14ac:dyDescent="0.25">
      <c r="A14875" s="5" t="s">
        <v>389</v>
      </c>
      <c r="B14875" s="3" t="s">
        <v>239</v>
      </c>
      <c r="C14875" s="3" t="s">
        <v>110</v>
      </c>
      <c r="D14875" s="4">
        <v>259450.13016636029</v>
      </c>
      <c r="E14875" t="str">
        <f t="shared" si="466"/>
        <v>Nov</v>
      </c>
      <c r="F14875" t="str">
        <f t="shared" si="467"/>
        <v>2019</v>
      </c>
    </row>
    <row r="14876" spans="1:6" x14ac:dyDescent="0.25">
      <c r="A14876" s="5" t="s">
        <v>389</v>
      </c>
      <c r="B14876" s="3" t="s">
        <v>239</v>
      </c>
      <c r="C14876" s="3" t="s">
        <v>111</v>
      </c>
      <c r="D14876" s="4">
        <v>255904.36974658386</v>
      </c>
      <c r="E14876" t="str">
        <f t="shared" si="466"/>
        <v>Dec</v>
      </c>
      <c r="F14876" t="str">
        <f t="shared" si="467"/>
        <v>2019</v>
      </c>
    </row>
    <row r="14877" spans="1:6" x14ac:dyDescent="0.25">
      <c r="A14877" s="5" t="s">
        <v>389</v>
      </c>
      <c r="B14877" s="3" t="s">
        <v>239</v>
      </c>
      <c r="C14877" s="3" t="s">
        <v>112</v>
      </c>
      <c r="D14877" s="4">
        <v>253238.80203981895</v>
      </c>
      <c r="E14877" t="str">
        <f t="shared" si="466"/>
        <v>Jan</v>
      </c>
      <c r="F14877" t="str">
        <f t="shared" si="467"/>
        <v>2020</v>
      </c>
    </row>
    <row r="14878" spans="1:6" x14ac:dyDescent="0.25">
      <c r="A14878" s="5" t="s">
        <v>389</v>
      </c>
      <c r="B14878" s="3" t="s">
        <v>239</v>
      </c>
      <c r="C14878" s="3" t="s">
        <v>113</v>
      </c>
      <c r="D14878" s="4">
        <v>256639.78453932359</v>
      </c>
      <c r="E14878" t="str">
        <f t="shared" si="466"/>
        <v>Feb</v>
      </c>
      <c r="F14878" t="str">
        <f t="shared" si="467"/>
        <v>2020</v>
      </c>
    </row>
    <row r="14879" spans="1:6" x14ac:dyDescent="0.25">
      <c r="A14879" s="5" t="s">
        <v>389</v>
      </c>
      <c r="B14879" s="3" t="s">
        <v>239</v>
      </c>
      <c r="C14879" s="3" t="s">
        <v>114</v>
      </c>
      <c r="D14879" s="4">
        <v>247543.70301993922</v>
      </c>
      <c r="E14879" t="str">
        <f t="shared" si="466"/>
        <v>Mar</v>
      </c>
      <c r="F14879" t="str">
        <f t="shared" si="467"/>
        <v>2020</v>
      </c>
    </row>
    <row r="14880" spans="1:6" x14ac:dyDescent="0.25">
      <c r="A14880" s="5" t="s">
        <v>389</v>
      </c>
      <c r="B14880" s="3" t="s">
        <v>239</v>
      </c>
      <c r="C14880" s="3" t="s">
        <v>115</v>
      </c>
      <c r="D14880" s="4">
        <v>243906.83437494203</v>
      </c>
      <c r="E14880" t="str">
        <f t="shared" si="466"/>
        <v>Apr</v>
      </c>
      <c r="F14880" t="str">
        <f t="shared" si="467"/>
        <v>2020</v>
      </c>
    </row>
    <row r="14881" spans="1:6" x14ac:dyDescent="0.25">
      <c r="A14881" s="5" t="s">
        <v>389</v>
      </c>
      <c r="B14881" s="3" t="s">
        <v>239</v>
      </c>
      <c r="C14881" s="3" t="s">
        <v>116</v>
      </c>
      <c r="D14881" s="4">
        <v>249576.9190331125</v>
      </c>
      <c r="E14881" t="str">
        <f t="shared" si="466"/>
        <v>May</v>
      </c>
      <c r="F14881" t="str">
        <f t="shared" si="467"/>
        <v>2020</v>
      </c>
    </row>
    <row r="14882" spans="1:6" x14ac:dyDescent="0.25">
      <c r="A14882" s="5" t="s">
        <v>389</v>
      </c>
      <c r="B14882" s="3" t="s">
        <v>239</v>
      </c>
      <c r="C14882" s="3" t="s">
        <v>117</v>
      </c>
      <c r="D14882" s="4">
        <v>244719.47169765859</v>
      </c>
      <c r="E14882" t="str">
        <f t="shared" si="466"/>
        <v>Jun</v>
      </c>
      <c r="F14882" t="str">
        <f t="shared" si="467"/>
        <v>2020</v>
      </c>
    </row>
    <row r="14883" spans="1:6" x14ac:dyDescent="0.25">
      <c r="A14883" s="5" t="s">
        <v>389</v>
      </c>
      <c r="B14883" s="3" t="s">
        <v>239</v>
      </c>
      <c r="C14883" s="3" t="s">
        <v>118</v>
      </c>
      <c r="D14883" s="4">
        <v>241888.695621936</v>
      </c>
      <c r="E14883" t="str">
        <f t="shared" si="466"/>
        <v>Jul</v>
      </c>
      <c r="F14883" t="str">
        <f t="shared" si="467"/>
        <v>2020</v>
      </c>
    </row>
    <row r="14884" spans="1:6" x14ac:dyDescent="0.25">
      <c r="A14884" s="5" t="s">
        <v>389</v>
      </c>
      <c r="B14884" s="3" t="s">
        <v>239</v>
      </c>
      <c r="C14884" s="3" t="s">
        <v>119</v>
      </c>
      <c r="D14884" s="4">
        <v>239247.36818015209</v>
      </c>
      <c r="E14884" t="str">
        <f t="shared" si="466"/>
        <v>Aug</v>
      </c>
      <c r="F14884" t="str">
        <f t="shared" si="467"/>
        <v>2020</v>
      </c>
    </row>
    <row r="14885" spans="1:6" x14ac:dyDescent="0.25">
      <c r="A14885" s="5" t="s">
        <v>389</v>
      </c>
      <c r="B14885" s="3" t="s">
        <v>239</v>
      </c>
      <c r="C14885" s="3" t="s">
        <v>120</v>
      </c>
      <c r="D14885" s="4">
        <v>235644.2079542836</v>
      </c>
      <c r="E14885" t="str">
        <f t="shared" si="466"/>
        <v>Sep</v>
      </c>
      <c r="F14885" t="str">
        <f t="shared" si="467"/>
        <v>2020</v>
      </c>
    </row>
    <row r="14886" spans="1:6" x14ac:dyDescent="0.25">
      <c r="A14886" s="5" t="s">
        <v>389</v>
      </c>
      <c r="B14886" s="3" t="s">
        <v>239</v>
      </c>
      <c r="C14886" s="3" t="s">
        <v>121</v>
      </c>
      <c r="D14886" s="4">
        <v>236680.20594895806</v>
      </c>
      <c r="E14886" t="str">
        <f t="shared" si="466"/>
        <v>Oct</v>
      </c>
      <c r="F14886" t="str">
        <f t="shared" si="467"/>
        <v>2020</v>
      </c>
    </row>
    <row r="14887" spans="1:6" x14ac:dyDescent="0.25">
      <c r="A14887" s="5" t="s">
        <v>389</v>
      </c>
      <c r="B14887" s="3" t="s">
        <v>239</v>
      </c>
      <c r="C14887" s="3" t="s">
        <v>122</v>
      </c>
      <c r="D14887" s="4">
        <v>237392.61353642654</v>
      </c>
      <c r="E14887" t="str">
        <f t="shared" si="466"/>
        <v>Nov</v>
      </c>
      <c r="F14887" t="str">
        <f t="shared" si="467"/>
        <v>2020</v>
      </c>
    </row>
    <row r="14888" spans="1:6" x14ac:dyDescent="0.25">
      <c r="A14888" s="5" t="s">
        <v>389</v>
      </c>
      <c r="B14888" s="3" t="s">
        <v>239</v>
      </c>
      <c r="C14888" s="3" t="s">
        <v>123</v>
      </c>
      <c r="D14888" s="4">
        <v>231016.32061063635</v>
      </c>
      <c r="E14888" t="str">
        <f t="shared" si="466"/>
        <v>Dec</v>
      </c>
      <c r="F14888" t="str">
        <f t="shared" si="467"/>
        <v>2020</v>
      </c>
    </row>
    <row r="14889" spans="1:6" x14ac:dyDescent="0.25">
      <c r="A14889" s="5" t="s">
        <v>389</v>
      </c>
      <c r="B14889" s="3" t="s">
        <v>239</v>
      </c>
      <c r="C14889" s="3" t="s">
        <v>124</v>
      </c>
      <c r="D14889" s="4">
        <v>227780.06420313052</v>
      </c>
      <c r="E14889" t="str">
        <f t="shared" si="466"/>
        <v>Jan</v>
      </c>
      <c r="F14889" t="str">
        <f t="shared" si="467"/>
        <v>2021</v>
      </c>
    </row>
    <row r="14890" spans="1:6" x14ac:dyDescent="0.25">
      <c r="A14890" s="5" t="s">
        <v>389</v>
      </c>
      <c r="B14890" s="3" t="s">
        <v>239</v>
      </c>
      <c r="C14890" s="3" t="s">
        <v>125</v>
      </c>
      <c r="D14890" s="4">
        <v>235149.4355002119</v>
      </c>
      <c r="E14890" t="str">
        <f t="shared" si="466"/>
        <v>Feb</v>
      </c>
      <c r="F14890" t="str">
        <f t="shared" si="467"/>
        <v>2021</v>
      </c>
    </row>
    <row r="14891" spans="1:6" x14ac:dyDescent="0.25">
      <c r="A14891" s="5" t="s">
        <v>389</v>
      </c>
      <c r="B14891" s="3" t="s">
        <v>239</v>
      </c>
      <c r="C14891" s="3" t="s">
        <v>126</v>
      </c>
      <c r="D14891" s="4">
        <v>222528.01123235616</v>
      </c>
      <c r="E14891" t="str">
        <f t="shared" si="466"/>
        <v>Mar</v>
      </c>
      <c r="F14891" t="str">
        <f t="shared" si="467"/>
        <v>2021</v>
      </c>
    </row>
    <row r="14892" spans="1:6" x14ac:dyDescent="0.25">
      <c r="A14892" s="5" t="s">
        <v>389</v>
      </c>
      <c r="B14892" s="3" t="s">
        <v>239</v>
      </c>
      <c r="C14892" s="3" t="s">
        <v>127</v>
      </c>
      <c r="D14892" s="4">
        <v>218999.58184568712</v>
      </c>
      <c r="E14892" t="str">
        <f t="shared" si="466"/>
        <v>Apr</v>
      </c>
      <c r="F14892" t="str">
        <f t="shared" si="467"/>
        <v>2021</v>
      </c>
    </row>
    <row r="14893" spans="1:6" x14ac:dyDescent="0.25">
      <c r="A14893" s="5" t="s">
        <v>389</v>
      </c>
      <c r="B14893" s="3" t="s">
        <v>239</v>
      </c>
      <c r="C14893" s="3" t="s">
        <v>128</v>
      </c>
      <c r="D14893" s="4">
        <v>220567.65290766949</v>
      </c>
      <c r="E14893" t="str">
        <f t="shared" si="466"/>
        <v>May</v>
      </c>
      <c r="F14893" t="str">
        <f t="shared" si="467"/>
        <v>2021</v>
      </c>
    </row>
    <row r="14894" spans="1:6" x14ac:dyDescent="0.25">
      <c r="A14894" s="5" t="s">
        <v>389</v>
      </c>
      <c r="B14894" s="3" t="s">
        <v>239</v>
      </c>
      <c r="C14894" s="3" t="s">
        <v>129</v>
      </c>
      <c r="D14894" s="4">
        <v>216272.75845530175</v>
      </c>
      <c r="E14894" t="str">
        <f t="shared" si="466"/>
        <v>Jun</v>
      </c>
      <c r="F14894" t="str">
        <f t="shared" si="467"/>
        <v>2021</v>
      </c>
    </row>
    <row r="14895" spans="1:6" x14ac:dyDescent="0.25">
      <c r="A14895" s="5" t="s">
        <v>389</v>
      </c>
      <c r="B14895" s="3" t="s">
        <v>239</v>
      </c>
      <c r="C14895" s="3" t="s">
        <v>130</v>
      </c>
      <c r="D14895" s="4">
        <v>214341.36390913225</v>
      </c>
      <c r="E14895" t="str">
        <f t="shared" si="466"/>
        <v>Jul</v>
      </c>
      <c r="F14895" t="str">
        <f t="shared" si="467"/>
        <v>2021</v>
      </c>
    </row>
    <row r="14896" spans="1:6" x14ac:dyDescent="0.25">
      <c r="A14896" s="5" t="s">
        <v>389</v>
      </c>
      <c r="B14896" s="3" t="s">
        <v>239</v>
      </c>
      <c r="C14896" s="3" t="s">
        <v>131</v>
      </c>
      <c r="D14896" s="4">
        <v>214654.47135774832</v>
      </c>
      <c r="E14896" t="str">
        <f t="shared" si="466"/>
        <v>Aug</v>
      </c>
      <c r="F14896" t="str">
        <f t="shared" si="467"/>
        <v>2021</v>
      </c>
    </row>
    <row r="14897" spans="1:6" x14ac:dyDescent="0.25">
      <c r="A14897" s="5" t="s">
        <v>389</v>
      </c>
      <c r="B14897" s="3" t="s">
        <v>239</v>
      </c>
      <c r="C14897" s="3" t="s">
        <v>132</v>
      </c>
      <c r="D14897" s="4">
        <v>212996.5982659416</v>
      </c>
      <c r="E14897" t="str">
        <f t="shared" si="466"/>
        <v>Sep</v>
      </c>
      <c r="F14897" t="str">
        <f t="shared" si="467"/>
        <v>2021</v>
      </c>
    </row>
    <row r="14898" spans="1:6" x14ac:dyDescent="0.25">
      <c r="A14898" s="5" t="s">
        <v>389</v>
      </c>
      <c r="B14898" s="3" t="s">
        <v>239</v>
      </c>
      <c r="C14898" s="3" t="s">
        <v>133</v>
      </c>
      <c r="D14898" s="4">
        <v>213832.38830810282</v>
      </c>
      <c r="E14898" t="str">
        <f t="shared" si="466"/>
        <v>Oct</v>
      </c>
      <c r="F14898" t="str">
        <f t="shared" si="467"/>
        <v>2021</v>
      </c>
    </row>
    <row r="14899" spans="1:6" x14ac:dyDescent="0.25">
      <c r="A14899" s="5" t="s">
        <v>389</v>
      </c>
      <c r="B14899" s="3" t="s">
        <v>239</v>
      </c>
      <c r="C14899" s="3" t="s">
        <v>134</v>
      </c>
      <c r="D14899" s="4">
        <v>215528.45761011</v>
      </c>
      <c r="E14899" t="str">
        <f t="shared" si="466"/>
        <v>Nov</v>
      </c>
      <c r="F14899" t="str">
        <f t="shared" si="467"/>
        <v>2021</v>
      </c>
    </row>
    <row r="14900" spans="1:6" x14ac:dyDescent="0.25">
      <c r="A14900" s="5" t="s">
        <v>389</v>
      </c>
      <c r="B14900" s="3" t="s">
        <v>239</v>
      </c>
      <c r="C14900" s="3" t="s">
        <v>135</v>
      </c>
      <c r="D14900" s="4">
        <v>220237.4306436808</v>
      </c>
      <c r="E14900" t="str">
        <f t="shared" si="466"/>
        <v>Dec</v>
      </c>
      <c r="F14900" t="str">
        <f t="shared" si="467"/>
        <v>2021</v>
      </c>
    </row>
    <row r="14901" spans="1:6" x14ac:dyDescent="0.25">
      <c r="A14901" s="5" t="s">
        <v>389</v>
      </c>
      <c r="B14901" s="3" t="s">
        <v>239</v>
      </c>
      <c r="C14901" s="3" t="s">
        <v>136</v>
      </c>
      <c r="D14901" s="4">
        <v>207300.89876959845</v>
      </c>
      <c r="E14901" t="str">
        <f t="shared" si="466"/>
        <v>Jan</v>
      </c>
      <c r="F14901" t="str">
        <f t="shared" si="467"/>
        <v>2022</v>
      </c>
    </row>
    <row r="14902" spans="1:6" x14ac:dyDescent="0.25">
      <c r="A14902" s="5" t="s">
        <v>389</v>
      </c>
      <c r="B14902" s="3" t="s">
        <v>239</v>
      </c>
      <c r="C14902" s="3" t="s">
        <v>137</v>
      </c>
      <c r="D14902" s="4">
        <v>204916.94615650011</v>
      </c>
      <c r="E14902" t="str">
        <f t="shared" si="466"/>
        <v>Feb</v>
      </c>
      <c r="F14902" t="str">
        <f t="shared" si="467"/>
        <v>2022</v>
      </c>
    </row>
    <row r="14903" spans="1:6" x14ac:dyDescent="0.25">
      <c r="A14903" s="5" t="s">
        <v>389</v>
      </c>
      <c r="B14903" s="3" t="s">
        <v>239</v>
      </c>
      <c r="C14903" s="3" t="s">
        <v>138</v>
      </c>
      <c r="D14903" s="4">
        <v>93444.587494525476</v>
      </c>
      <c r="E14903" t="str">
        <f t="shared" si="466"/>
        <v>Mar</v>
      </c>
      <c r="F14903" t="str">
        <f t="shared" si="467"/>
        <v>2022</v>
      </c>
    </row>
    <row r="14904" spans="1:6" x14ac:dyDescent="0.25">
      <c r="A14904" s="5" t="s">
        <v>389</v>
      </c>
      <c r="B14904" s="3" t="s">
        <v>239</v>
      </c>
      <c r="C14904" s="3" t="s">
        <v>139</v>
      </c>
      <c r="D14904" s="4">
        <v>82729.379467753242</v>
      </c>
      <c r="E14904" t="str">
        <f t="shared" si="466"/>
        <v>Apr</v>
      </c>
      <c r="F14904" t="str">
        <f t="shared" si="467"/>
        <v>2022</v>
      </c>
    </row>
    <row r="14905" spans="1:6" x14ac:dyDescent="0.25">
      <c r="A14905" s="5" t="s">
        <v>389</v>
      </c>
      <c r="B14905" s="3" t="s">
        <v>239</v>
      </c>
      <c r="C14905" s="3" t="s">
        <v>140</v>
      </c>
      <c r="D14905" s="4">
        <v>81501.22020851374</v>
      </c>
      <c r="E14905" t="str">
        <f t="shared" si="466"/>
        <v>May</v>
      </c>
      <c r="F14905" t="str">
        <f t="shared" si="467"/>
        <v>2022</v>
      </c>
    </row>
    <row r="14906" spans="1:6" x14ac:dyDescent="0.25">
      <c r="A14906" s="5" t="s">
        <v>389</v>
      </c>
      <c r="B14906" s="3" t="s">
        <v>239</v>
      </c>
      <c r="C14906" s="3" t="s">
        <v>141</v>
      </c>
      <c r="D14906" s="4">
        <v>81238.607987362499</v>
      </c>
      <c r="E14906" t="str">
        <f t="shared" si="466"/>
        <v>Jun</v>
      </c>
      <c r="F14906" t="str">
        <f t="shared" si="467"/>
        <v>2022</v>
      </c>
    </row>
    <row r="14907" spans="1:6" x14ac:dyDescent="0.25">
      <c r="A14907" s="5" t="s">
        <v>389</v>
      </c>
      <c r="B14907" s="3" t="s">
        <v>239</v>
      </c>
      <c r="C14907" s="3" t="s">
        <v>142</v>
      </c>
      <c r="D14907" s="4">
        <v>80465.307417333272</v>
      </c>
      <c r="E14907" t="str">
        <f t="shared" si="466"/>
        <v>Jul</v>
      </c>
      <c r="F14907" t="str">
        <f t="shared" si="467"/>
        <v>2022</v>
      </c>
    </row>
    <row r="14908" spans="1:6" x14ac:dyDescent="0.25">
      <c r="A14908" s="5" t="s">
        <v>389</v>
      </c>
      <c r="B14908" s="3" t="s">
        <v>239</v>
      </c>
      <c r="C14908" s="3" t="s">
        <v>143</v>
      </c>
      <c r="D14908" s="4">
        <v>80023.118236892566</v>
      </c>
      <c r="E14908" t="str">
        <f t="shared" si="466"/>
        <v>Aug</v>
      </c>
      <c r="F14908" t="str">
        <f t="shared" si="467"/>
        <v>2022</v>
      </c>
    </row>
    <row r="14909" spans="1:6" x14ac:dyDescent="0.25">
      <c r="A14909" s="5" t="s">
        <v>389</v>
      </c>
      <c r="B14909" s="3" t="s">
        <v>239</v>
      </c>
      <c r="C14909" s="3" t="s">
        <v>144</v>
      </c>
      <c r="D14909" s="4">
        <v>79537.559353624558</v>
      </c>
      <c r="E14909" t="str">
        <f t="shared" si="466"/>
        <v>Sep</v>
      </c>
      <c r="F14909" t="str">
        <f t="shared" si="467"/>
        <v>2022</v>
      </c>
    </row>
    <row r="14910" spans="1:6" x14ac:dyDescent="0.25">
      <c r="A14910" s="5" t="s">
        <v>389</v>
      </c>
      <c r="B14910" s="3" t="s">
        <v>239</v>
      </c>
      <c r="C14910" s="3" t="s">
        <v>145</v>
      </c>
      <c r="D14910" s="4">
        <v>79093.843247379889</v>
      </c>
      <c r="E14910" t="str">
        <f t="shared" si="466"/>
        <v>Oct</v>
      </c>
      <c r="F14910" t="str">
        <f t="shared" si="467"/>
        <v>2022</v>
      </c>
    </row>
    <row r="14911" spans="1:6" x14ac:dyDescent="0.25">
      <c r="A14911" s="5" t="s">
        <v>389</v>
      </c>
      <c r="B14911" s="3" t="s">
        <v>239</v>
      </c>
      <c r="C14911" s="3" t="s">
        <v>146</v>
      </c>
      <c r="D14911" s="4">
        <v>78661.431737559338</v>
      </c>
      <c r="E14911" t="str">
        <f t="shared" si="466"/>
        <v>Nov</v>
      </c>
      <c r="F14911" t="str">
        <f t="shared" si="467"/>
        <v>2022</v>
      </c>
    </row>
    <row r="14912" spans="1:6" x14ac:dyDescent="0.25">
      <c r="A14912" s="5" t="s">
        <v>389</v>
      </c>
      <c r="B14912" s="3" t="s">
        <v>239</v>
      </c>
      <c r="C14912" s="3" t="s">
        <v>147</v>
      </c>
      <c r="D14912" s="4">
        <v>79993.480107651412</v>
      </c>
      <c r="E14912" t="str">
        <f t="shared" si="466"/>
        <v>Dec</v>
      </c>
      <c r="F14912" t="str">
        <f t="shared" si="467"/>
        <v>2022</v>
      </c>
    </row>
    <row r="14913" spans="1:6" x14ac:dyDescent="0.25">
      <c r="A14913" s="5" t="s">
        <v>389</v>
      </c>
      <c r="B14913" s="3" t="s">
        <v>239</v>
      </c>
      <c r="C14913" s="3" t="s">
        <v>148</v>
      </c>
      <c r="D14913" s="4">
        <v>77857.462321594023</v>
      </c>
      <c r="E14913" t="str">
        <f t="shared" si="466"/>
        <v>Jan</v>
      </c>
      <c r="F14913" t="str">
        <f t="shared" si="467"/>
        <v>2023</v>
      </c>
    </row>
    <row r="14914" spans="1:6" x14ac:dyDescent="0.25">
      <c r="A14914" s="5" t="s">
        <v>389</v>
      </c>
      <c r="B14914" s="3" t="s">
        <v>239</v>
      </c>
      <c r="C14914" s="3" t="s">
        <v>149</v>
      </c>
      <c r="D14914" s="4">
        <v>77458.832426183857</v>
      </c>
      <c r="E14914" t="str">
        <f t="shared" si="466"/>
        <v>Feb</v>
      </c>
      <c r="F14914" t="str">
        <f t="shared" si="467"/>
        <v>2023</v>
      </c>
    </row>
    <row r="14915" spans="1:6" x14ac:dyDescent="0.25">
      <c r="A14915" s="5" t="s">
        <v>389</v>
      </c>
      <c r="B14915" s="3" t="s">
        <v>239</v>
      </c>
      <c r="C14915" s="3" t="s">
        <v>150</v>
      </c>
      <c r="D14915" s="4">
        <v>77071.150686393361</v>
      </c>
      <c r="E14915" t="str">
        <f t="shared" si="466"/>
        <v>Mar</v>
      </c>
      <c r="F14915" t="str">
        <f t="shared" si="467"/>
        <v>2023</v>
      </c>
    </row>
    <row r="14916" spans="1:6" x14ac:dyDescent="0.25">
      <c r="A14916" s="5" t="s">
        <v>389</v>
      </c>
      <c r="B14916" s="3" t="s">
        <v>239</v>
      </c>
      <c r="C14916" s="3" t="s">
        <v>151</v>
      </c>
      <c r="D14916" s="4">
        <v>76694.337193278945</v>
      </c>
      <c r="E14916" t="str">
        <f t="shared" si="466"/>
        <v>Apr</v>
      </c>
      <c r="F14916" t="str">
        <f t="shared" si="467"/>
        <v>2023</v>
      </c>
    </row>
    <row r="14917" spans="1:6" x14ac:dyDescent="0.25">
      <c r="A14917" s="5" t="s">
        <v>389</v>
      </c>
      <c r="B14917" s="3" t="s">
        <v>239</v>
      </c>
      <c r="C14917" s="3" t="s">
        <v>152</v>
      </c>
      <c r="D14917" s="4">
        <v>76328.300839013464</v>
      </c>
      <c r="E14917" t="str">
        <f t="shared" si="466"/>
        <v>May</v>
      </c>
      <c r="F14917" t="str">
        <f t="shared" si="467"/>
        <v>2023</v>
      </c>
    </row>
    <row r="14918" spans="1:6" x14ac:dyDescent="0.25">
      <c r="A14918" s="5" t="s">
        <v>389</v>
      </c>
      <c r="B14918" s="3" t="s">
        <v>239</v>
      </c>
      <c r="C14918" s="3" t="s">
        <v>153</v>
      </c>
      <c r="D14918" s="4">
        <v>75972.980643704926</v>
      </c>
      <c r="E14918" t="str">
        <f t="shared" si="466"/>
        <v>Jun</v>
      </c>
      <c r="F14918" t="str">
        <f t="shared" si="467"/>
        <v>2023</v>
      </c>
    </row>
    <row r="14919" spans="1:6" x14ac:dyDescent="0.25">
      <c r="A14919" s="5" t="s">
        <v>389</v>
      </c>
      <c r="B14919" s="3" t="s">
        <v>239</v>
      </c>
      <c r="C14919" s="3" t="s">
        <v>154</v>
      </c>
      <c r="D14919" s="4">
        <v>75628.280607905559</v>
      </c>
      <c r="E14919" t="str">
        <f t="shared" si="466"/>
        <v>Jul</v>
      </c>
      <c r="F14919" t="str">
        <f t="shared" si="467"/>
        <v>2023</v>
      </c>
    </row>
    <row r="14920" spans="1:6" x14ac:dyDescent="0.25">
      <c r="A14920" s="5" t="s">
        <v>389</v>
      </c>
      <c r="B14920" s="3" t="s">
        <v>239</v>
      </c>
      <c r="C14920" s="3" t="s">
        <v>155</v>
      </c>
      <c r="D14920" s="4">
        <v>75294.140190270758</v>
      </c>
      <c r="E14920" t="str">
        <f t="shared" si="466"/>
        <v>Aug</v>
      </c>
      <c r="F14920" t="str">
        <f t="shared" si="467"/>
        <v>2023</v>
      </c>
    </row>
    <row r="14921" spans="1:6" x14ac:dyDescent="0.25">
      <c r="A14921" s="5" t="s">
        <v>389</v>
      </c>
      <c r="B14921" s="3" t="s">
        <v>239</v>
      </c>
      <c r="C14921" s="3" t="s">
        <v>156</v>
      </c>
      <c r="D14921" s="4">
        <v>74970.482120404369</v>
      </c>
      <c r="E14921" t="str">
        <f t="shared" si="466"/>
        <v>Sep</v>
      </c>
      <c r="F14921" t="str">
        <f t="shared" si="467"/>
        <v>2023</v>
      </c>
    </row>
    <row r="14922" spans="1:6" x14ac:dyDescent="0.25">
      <c r="A14922" s="5" t="s">
        <v>389</v>
      </c>
      <c r="B14922" s="3" t="s">
        <v>239</v>
      </c>
      <c r="C14922" s="3" t="s">
        <v>157</v>
      </c>
      <c r="D14922" s="4">
        <v>74657.242326793756</v>
      </c>
      <c r="E14922" t="str">
        <f t="shared" si="466"/>
        <v>Oct</v>
      </c>
      <c r="F14922" t="str">
        <f t="shared" si="467"/>
        <v>2023</v>
      </c>
    </row>
    <row r="14923" spans="1:6" x14ac:dyDescent="0.25">
      <c r="A14923" s="5" t="s">
        <v>389</v>
      </c>
      <c r="B14923" s="3" t="s">
        <v>239</v>
      </c>
      <c r="C14923" s="3" t="s">
        <v>158</v>
      </c>
      <c r="D14923" s="4">
        <v>74354.345600495319</v>
      </c>
      <c r="E14923" t="str">
        <f t="shared" ref="E14923:E14986" si="468">MID(C14923,1,3)</f>
        <v>Nov</v>
      </c>
      <c r="F14923" t="str">
        <f t="shared" ref="F14923:F14986" si="469">MID(C14923,5,4)</f>
        <v>2023</v>
      </c>
    </row>
    <row r="14924" spans="1:6" x14ac:dyDescent="0.25">
      <c r="A14924" s="5" t="s">
        <v>389</v>
      </c>
      <c r="B14924" s="3" t="s">
        <v>239</v>
      </c>
      <c r="C14924" s="3" t="s">
        <v>159</v>
      </c>
      <c r="D14924" s="4">
        <v>75515.306651840496</v>
      </c>
      <c r="E14924" t="str">
        <f t="shared" si="468"/>
        <v>Dec</v>
      </c>
      <c r="F14924" t="str">
        <f t="shared" si="469"/>
        <v>2023</v>
      </c>
    </row>
    <row r="14925" spans="1:6" x14ac:dyDescent="0.25">
      <c r="A14925" s="5" t="s">
        <v>389</v>
      </c>
      <c r="B14925" s="3" t="s">
        <v>239</v>
      </c>
      <c r="C14925" s="3" t="s">
        <v>160</v>
      </c>
      <c r="D14925" s="4">
        <v>73801.946578402509</v>
      </c>
      <c r="E14925" t="str">
        <f t="shared" si="468"/>
        <v>Jan</v>
      </c>
      <c r="F14925" t="str">
        <f t="shared" si="469"/>
        <v>2024</v>
      </c>
    </row>
    <row r="14926" spans="1:6" x14ac:dyDescent="0.25">
      <c r="A14926" s="5" t="s">
        <v>389</v>
      </c>
      <c r="B14926" s="3" t="s">
        <v>239</v>
      </c>
      <c r="C14926" s="3" t="s">
        <v>161</v>
      </c>
      <c r="D14926" s="4">
        <v>73530.069942311966</v>
      </c>
      <c r="E14926" t="str">
        <f t="shared" si="468"/>
        <v>Feb</v>
      </c>
      <c r="F14926" t="str">
        <f t="shared" si="469"/>
        <v>2024</v>
      </c>
    </row>
    <row r="14927" spans="1:6" x14ac:dyDescent="0.25">
      <c r="A14927" s="5" t="s">
        <v>389</v>
      </c>
      <c r="B14927" s="3" t="s">
        <v>239</v>
      </c>
      <c r="C14927" s="3" t="s">
        <v>162</v>
      </c>
      <c r="D14927" s="4">
        <v>73268.302509271816</v>
      </c>
      <c r="E14927" t="str">
        <f t="shared" si="468"/>
        <v>Mar</v>
      </c>
      <c r="F14927" t="str">
        <f t="shared" si="469"/>
        <v>2024</v>
      </c>
    </row>
    <row r="14928" spans="1:6" x14ac:dyDescent="0.25">
      <c r="A14928" s="5" t="s">
        <v>389</v>
      </c>
      <c r="B14928" s="3" t="s">
        <v>239</v>
      </c>
      <c r="C14928" s="3" t="s">
        <v>163</v>
      </c>
      <c r="D14928" s="4">
        <v>73016.585592127187</v>
      </c>
      <c r="E14928" t="str">
        <f t="shared" si="468"/>
        <v>Apr</v>
      </c>
      <c r="F14928" t="str">
        <f t="shared" si="469"/>
        <v>2024</v>
      </c>
    </row>
    <row r="14929" spans="1:6" x14ac:dyDescent="0.25">
      <c r="A14929" s="5" t="s">
        <v>389</v>
      </c>
      <c r="B14929" s="3" t="s">
        <v>239</v>
      </c>
      <c r="C14929" s="3" t="s">
        <v>164</v>
      </c>
      <c r="D14929" s="4">
        <v>72774.867049533525</v>
      </c>
      <c r="E14929" t="str">
        <f t="shared" si="468"/>
        <v>May</v>
      </c>
      <c r="F14929" t="str">
        <f t="shared" si="469"/>
        <v>2024</v>
      </c>
    </row>
    <row r="14930" spans="1:6" x14ac:dyDescent="0.25">
      <c r="A14930" s="5" t="s">
        <v>389</v>
      </c>
      <c r="B14930" s="3" t="s">
        <v>239</v>
      </c>
      <c r="C14930" s="3" t="s">
        <v>165</v>
      </c>
      <c r="D14930" s="4">
        <v>72543.090794335949</v>
      </c>
      <c r="E14930" t="str">
        <f t="shared" si="468"/>
        <v>Jun</v>
      </c>
      <c r="F14930" t="str">
        <f t="shared" si="469"/>
        <v>2024</v>
      </c>
    </row>
    <row r="14931" spans="1:6" x14ac:dyDescent="0.25">
      <c r="A14931" s="5" t="s">
        <v>389</v>
      </c>
      <c r="B14931" s="3" t="s">
        <v>239</v>
      </c>
      <c r="C14931" s="3" t="s">
        <v>166</v>
      </c>
      <c r="D14931" s="4">
        <v>72321.212015357974</v>
      </c>
      <c r="E14931" t="str">
        <f t="shared" si="468"/>
        <v>Jul</v>
      </c>
      <c r="F14931" t="str">
        <f t="shared" si="469"/>
        <v>2024</v>
      </c>
    </row>
    <row r="14932" spans="1:6" x14ac:dyDescent="0.25">
      <c r="A14932" s="5" t="s">
        <v>389</v>
      </c>
      <c r="B14932" s="3" t="s">
        <v>239</v>
      </c>
      <c r="C14932" s="3" t="s">
        <v>167</v>
      </c>
      <c r="D14932" s="4">
        <v>72109.178548349882</v>
      </c>
      <c r="E14932" t="str">
        <f t="shared" si="468"/>
        <v>Aug</v>
      </c>
      <c r="F14932" t="str">
        <f t="shared" si="469"/>
        <v>2024</v>
      </c>
    </row>
    <row r="14933" spans="1:6" x14ac:dyDescent="0.25">
      <c r="A14933" s="5" t="s">
        <v>389</v>
      </c>
      <c r="B14933" s="3" t="s">
        <v>239</v>
      </c>
      <c r="C14933" s="3" t="s">
        <v>168</v>
      </c>
      <c r="D14933" s="4">
        <v>71906.946082135197</v>
      </c>
      <c r="E14933" t="str">
        <f t="shared" si="468"/>
        <v>Sep</v>
      </c>
      <c r="F14933" t="str">
        <f t="shared" si="469"/>
        <v>2024</v>
      </c>
    </row>
    <row r="14934" spans="1:6" x14ac:dyDescent="0.25">
      <c r="A14934" s="5" t="s">
        <v>389</v>
      </c>
      <c r="B14934" s="3" t="s">
        <v>239</v>
      </c>
      <c r="C14934" s="3" t="s">
        <v>169</v>
      </c>
      <c r="D14934" s="4">
        <v>71714.468398274505</v>
      </c>
      <c r="E14934" t="str">
        <f t="shared" si="468"/>
        <v>Oct</v>
      </c>
      <c r="F14934" t="str">
        <f t="shared" si="469"/>
        <v>2024</v>
      </c>
    </row>
    <row r="14935" spans="1:6" x14ac:dyDescent="0.25">
      <c r="A14935" s="5" t="s">
        <v>389</v>
      </c>
      <c r="B14935" s="3" t="s">
        <v>239</v>
      </c>
      <c r="C14935" s="3" t="s">
        <v>170</v>
      </c>
      <c r="D14935" s="4">
        <v>71529.349697139114</v>
      </c>
      <c r="E14935" t="str">
        <f t="shared" si="468"/>
        <v>Nov</v>
      </c>
      <c r="F14935" t="str">
        <f t="shared" si="469"/>
        <v>2024</v>
      </c>
    </row>
    <row r="14936" spans="1:6" x14ac:dyDescent="0.25">
      <c r="A14936" s="5" t="s">
        <v>389</v>
      </c>
      <c r="B14936" s="3" t="s">
        <v>239</v>
      </c>
      <c r="C14936" s="3" t="s">
        <v>171</v>
      </c>
      <c r="D14936" s="4">
        <v>72536.407115530266</v>
      </c>
      <c r="E14936" t="str">
        <f t="shared" si="468"/>
        <v>Dec</v>
      </c>
      <c r="F14936" t="str">
        <f t="shared" si="469"/>
        <v>2024</v>
      </c>
    </row>
    <row r="14937" spans="1:6" x14ac:dyDescent="0.25">
      <c r="A14937" s="5" t="s">
        <v>389</v>
      </c>
      <c r="B14937" s="3" t="s">
        <v>239</v>
      </c>
      <c r="C14937" s="3" t="s">
        <v>172</v>
      </c>
      <c r="D14937" s="4">
        <v>71190.984890178574</v>
      </c>
      <c r="E14937" t="str">
        <f t="shared" si="468"/>
        <v>Jan</v>
      </c>
      <c r="F14937" t="str">
        <f t="shared" si="469"/>
        <v>2025</v>
      </c>
    </row>
    <row r="14938" spans="1:6" x14ac:dyDescent="0.25">
      <c r="A14938" s="5" t="s">
        <v>389</v>
      </c>
      <c r="B14938" s="3" t="s">
        <v>239</v>
      </c>
      <c r="C14938" s="3" t="s">
        <v>173</v>
      </c>
      <c r="D14938" s="4">
        <v>71028.552546763094</v>
      </c>
      <c r="E14938" t="str">
        <f t="shared" si="468"/>
        <v>Feb</v>
      </c>
      <c r="F14938" t="str">
        <f t="shared" si="469"/>
        <v>2025</v>
      </c>
    </row>
    <row r="14939" spans="1:6" x14ac:dyDescent="0.25">
      <c r="A14939" s="5" t="s">
        <v>389</v>
      </c>
      <c r="B14939" s="3" t="s">
        <v>239</v>
      </c>
      <c r="C14939" s="3" t="s">
        <v>174</v>
      </c>
      <c r="D14939" s="4">
        <v>70864.308785913527</v>
      </c>
      <c r="E14939" t="str">
        <f t="shared" si="468"/>
        <v>Mar</v>
      </c>
      <c r="F14939" t="str">
        <f t="shared" si="469"/>
        <v>2025</v>
      </c>
    </row>
    <row r="14940" spans="1:6" x14ac:dyDescent="0.25">
      <c r="A14940" s="5" t="s">
        <v>389</v>
      </c>
      <c r="B14940" s="3" t="s">
        <v>239</v>
      </c>
      <c r="C14940" s="3" t="s">
        <v>175</v>
      </c>
      <c r="D14940" s="4">
        <v>70706.68042951767</v>
      </c>
      <c r="E14940" t="str">
        <f t="shared" si="468"/>
        <v>Apr</v>
      </c>
      <c r="F14940" t="str">
        <f t="shared" si="469"/>
        <v>2025</v>
      </c>
    </row>
    <row r="14941" spans="1:6" x14ac:dyDescent="0.25">
      <c r="A14941" s="5" t="s">
        <v>389</v>
      </c>
      <c r="B14941" s="3" t="s">
        <v>239</v>
      </c>
      <c r="C14941" s="3" t="s">
        <v>176</v>
      </c>
      <c r="D14941" s="4">
        <v>70550.623542543704</v>
      </c>
      <c r="E14941" t="str">
        <f t="shared" si="468"/>
        <v>May</v>
      </c>
      <c r="F14941" t="str">
        <f t="shared" si="469"/>
        <v>2025</v>
      </c>
    </row>
    <row r="14942" spans="1:6" x14ac:dyDescent="0.25">
      <c r="A14942" s="5" t="s">
        <v>389</v>
      </c>
      <c r="B14942" s="3" t="s">
        <v>239</v>
      </c>
      <c r="C14942" s="3" t="s">
        <v>177</v>
      </c>
      <c r="D14942" s="4">
        <v>70404.664552473667</v>
      </c>
      <c r="E14942" t="str">
        <f t="shared" si="468"/>
        <v>Jun</v>
      </c>
      <c r="F14942" t="str">
        <f t="shared" si="469"/>
        <v>2025</v>
      </c>
    </row>
    <row r="14943" spans="1:6" x14ac:dyDescent="0.25">
      <c r="A14943" s="5" t="s">
        <v>389</v>
      </c>
      <c r="B14943" s="3" t="s">
        <v>239</v>
      </c>
      <c r="C14943" s="3" t="s">
        <v>178</v>
      </c>
      <c r="D14943" s="4">
        <v>70268.915956522484</v>
      </c>
      <c r="E14943" t="str">
        <f t="shared" si="468"/>
        <v>Jul</v>
      </c>
      <c r="F14943" t="str">
        <f t="shared" si="469"/>
        <v>2025</v>
      </c>
    </row>
    <row r="14944" spans="1:6" x14ac:dyDescent="0.25">
      <c r="A14944" s="5" t="s">
        <v>389</v>
      </c>
      <c r="B14944" s="3" t="s">
        <v>239</v>
      </c>
      <c r="C14944" s="3" t="s">
        <v>179</v>
      </c>
      <c r="D14944" s="4">
        <v>70148.135342771129</v>
      </c>
      <c r="E14944" t="str">
        <f t="shared" si="468"/>
        <v>Aug</v>
      </c>
      <c r="F14944" t="str">
        <f t="shared" si="469"/>
        <v>2025</v>
      </c>
    </row>
    <row r="14945" spans="1:6" x14ac:dyDescent="0.25">
      <c r="A14945" s="5" t="s">
        <v>389</v>
      </c>
      <c r="B14945" s="3" t="s">
        <v>239</v>
      </c>
      <c r="C14945" s="3" t="s">
        <v>180</v>
      </c>
      <c r="D14945" s="4">
        <v>70035.412885538797</v>
      </c>
      <c r="E14945" t="str">
        <f t="shared" si="468"/>
        <v>Sep</v>
      </c>
      <c r="F14945" t="str">
        <f t="shared" si="469"/>
        <v>2025</v>
      </c>
    </row>
    <row r="14946" spans="1:6" x14ac:dyDescent="0.25">
      <c r="A14946" s="5" t="s">
        <v>389</v>
      </c>
      <c r="B14946" s="3" t="s">
        <v>239</v>
      </c>
      <c r="C14946" s="3" t="s">
        <v>181</v>
      </c>
      <c r="D14946" s="4">
        <v>69937.949329521973</v>
      </c>
      <c r="E14946" t="str">
        <f t="shared" si="468"/>
        <v>Oct</v>
      </c>
      <c r="F14946" t="str">
        <f t="shared" si="469"/>
        <v>2025</v>
      </c>
    </row>
    <row r="14947" spans="1:6" x14ac:dyDescent="0.25">
      <c r="A14947" s="5" t="s">
        <v>389</v>
      </c>
      <c r="B14947" s="3" t="s">
        <v>239</v>
      </c>
      <c r="C14947" s="3" t="s">
        <v>182</v>
      </c>
      <c r="D14947" s="4">
        <v>69845.301647646076</v>
      </c>
      <c r="E14947" t="str">
        <f t="shared" si="468"/>
        <v>Nov</v>
      </c>
      <c r="F14947" t="str">
        <f t="shared" si="469"/>
        <v>2025</v>
      </c>
    </row>
    <row r="14948" spans="1:6" x14ac:dyDescent="0.25">
      <c r="A14948" s="5" t="s">
        <v>389</v>
      </c>
      <c r="B14948" s="3" t="s">
        <v>239</v>
      </c>
      <c r="C14948" s="3" t="s">
        <v>183</v>
      </c>
      <c r="D14948" s="4">
        <v>70391.160690031276</v>
      </c>
      <c r="E14948" t="str">
        <f t="shared" si="468"/>
        <v>Dec</v>
      </c>
      <c r="F14948" t="str">
        <f t="shared" si="469"/>
        <v>2025</v>
      </c>
    </row>
    <row r="14949" spans="1:6" x14ac:dyDescent="0.25">
      <c r="A14949" s="5" t="s">
        <v>389</v>
      </c>
      <c r="B14949" s="3" t="s">
        <v>239</v>
      </c>
      <c r="C14949" s="3" t="s">
        <v>184</v>
      </c>
      <c r="D14949" s="4">
        <v>69676.212051143579</v>
      </c>
      <c r="E14949" t="str">
        <f t="shared" si="468"/>
        <v>Jan</v>
      </c>
      <c r="F14949" t="str">
        <f t="shared" si="469"/>
        <v>2026</v>
      </c>
    </row>
    <row r="14950" spans="1:6" x14ac:dyDescent="0.25">
      <c r="A14950" s="5" t="s">
        <v>389</v>
      </c>
      <c r="B14950" s="3" t="s">
        <v>239</v>
      </c>
      <c r="C14950" s="3" t="s">
        <v>185</v>
      </c>
      <c r="D14950" s="4">
        <v>69598.184920189873</v>
      </c>
      <c r="E14950" t="str">
        <f t="shared" si="468"/>
        <v>Feb</v>
      </c>
      <c r="F14950" t="str">
        <f t="shared" si="469"/>
        <v>2026</v>
      </c>
    </row>
    <row r="14951" spans="1:6" x14ac:dyDescent="0.25">
      <c r="A14951" s="5" t="s">
        <v>389</v>
      </c>
      <c r="B14951" s="3" t="s">
        <v>239</v>
      </c>
      <c r="C14951" s="3" t="s">
        <v>186</v>
      </c>
      <c r="D14951" s="4">
        <v>69497.859094771848</v>
      </c>
      <c r="E14951" t="str">
        <f t="shared" si="468"/>
        <v>Mar</v>
      </c>
      <c r="F14951" t="str">
        <f t="shared" si="469"/>
        <v>2026</v>
      </c>
    </row>
    <row r="14952" spans="1:6" x14ac:dyDescent="0.25">
      <c r="A14952" s="5" t="s">
        <v>389</v>
      </c>
      <c r="B14952" s="3" t="s">
        <v>239</v>
      </c>
      <c r="C14952" s="3" t="s">
        <v>187</v>
      </c>
      <c r="D14952" s="4">
        <v>69398.165636458405</v>
      </c>
      <c r="E14952" t="str">
        <f t="shared" si="468"/>
        <v>Apr</v>
      </c>
      <c r="F14952" t="str">
        <f t="shared" si="469"/>
        <v>2026</v>
      </c>
    </row>
    <row r="14953" spans="1:6" x14ac:dyDescent="0.25">
      <c r="A14953" s="5" t="s">
        <v>389</v>
      </c>
      <c r="B14953" s="3" t="s">
        <v>239</v>
      </c>
      <c r="C14953" s="3" t="s">
        <v>189</v>
      </c>
      <c r="D14953" s="4">
        <v>69318.576651799143</v>
      </c>
      <c r="E14953" t="str">
        <f t="shared" si="468"/>
        <v>May</v>
      </c>
      <c r="F14953" t="str">
        <f t="shared" si="469"/>
        <v>2026</v>
      </c>
    </row>
    <row r="14954" spans="1:6" x14ac:dyDescent="0.25">
      <c r="A14954" s="5" t="s">
        <v>389</v>
      </c>
      <c r="B14954" s="3" t="s">
        <v>239</v>
      </c>
      <c r="C14954" s="3" t="s">
        <v>191</v>
      </c>
      <c r="D14954" s="4">
        <v>69228.642447349732</v>
      </c>
      <c r="E14954" t="str">
        <f t="shared" si="468"/>
        <v>Jun</v>
      </c>
      <c r="F14954" t="str">
        <f t="shared" si="469"/>
        <v>2026</v>
      </c>
    </row>
    <row r="14955" spans="1:6" x14ac:dyDescent="0.25">
      <c r="A14955" s="5" t="s">
        <v>389</v>
      </c>
      <c r="B14955" s="3" t="s">
        <v>239</v>
      </c>
      <c r="C14955" s="3" t="s">
        <v>192</v>
      </c>
      <c r="D14955" s="4">
        <v>69184.098314618852</v>
      </c>
      <c r="E14955" t="str">
        <f t="shared" si="468"/>
        <v>Jul</v>
      </c>
      <c r="F14955" t="str">
        <f t="shared" si="469"/>
        <v>2026</v>
      </c>
    </row>
    <row r="14956" spans="1:6" x14ac:dyDescent="0.25">
      <c r="A14956" s="5" t="s">
        <v>389</v>
      </c>
      <c r="B14956" s="3" t="s">
        <v>239</v>
      </c>
      <c r="C14956" s="3" t="s">
        <v>193</v>
      </c>
      <c r="D14956" s="4">
        <v>69198.451416672557</v>
      </c>
      <c r="E14956" t="str">
        <f t="shared" si="468"/>
        <v>Aug</v>
      </c>
      <c r="F14956" t="str">
        <f t="shared" si="469"/>
        <v>2026</v>
      </c>
    </row>
    <row r="14957" spans="1:6" x14ac:dyDescent="0.25">
      <c r="A14957" s="5" t="s">
        <v>389</v>
      </c>
      <c r="B14957" s="3" t="s">
        <v>239</v>
      </c>
      <c r="C14957" s="3" t="s">
        <v>194</v>
      </c>
      <c r="D14957" s="4">
        <v>69221.912165257629</v>
      </c>
      <c r="E14957" t="str">
        <f t="shared" si="468"/>
        <v>Sep</v>
      </c>
      <c r="F14957" t="str">
        <f t="shared" si="469"/>
        <v>2026</v>
      </c>
    </row>
    <row r="14958" spans="1:6" x14ac:dyDescent="0.25">
      <c r="A14958" s="5" t="s">
        <v>389</v>
      </c>
      <c r="B14958" s="3" t="s">
        <v>239</v>
      </c>
      <c r="C14958" s="3" t="s">
        <v>195</v>
      </c>
      <c r="D14958" s="4">
        <v>69254.464717913041</v>
      </c>
      <c r="E14958" t="str">
        <f t="shared" si="468"/>
        <v>Oct</v>
      </c>
      <c r="F14958" t="str">
        <f t="shared" si="469"/>
        <v>2026</v>
      </c>
    </row>
    <row r="14959" spans="1:6" x14ac:dyDescent="0.25">
      <c r="A14959" s="5" t="s">
        <v>389</v>
      </c>
      <c r="B14959" s="3" t="s">
        <v>239</v>
      </c>
      <c r="C14959" s="3" t="s">
        <v>196</v>
      </c>
      <c r="D14959" s="4">
        <v>69296.116852850115</v>
      </c>
      <c r="E14959" t="str">
        <f t="shared" si="468"/>
        <v>Nov</v>
      </c>
      <c r="F14959" t="str">
        <f t="shared" si="469"/>
        <v>2026</v>
      </c>
    </row>
    <row r="14960" spans="1:6" x14ac:dyDescent="0.25">
      <c r="A14960" s="5" t="s">
        <v>389</v>
      </c>
      <c r="B14960" s="3" t="s">
        <v>239</v>
      </c>
      <c r="C14960" s="3" t="s">
        <v>197</v>
      </c>
      <c r="D14960" s="4">
        <v>69350.543967561141</v>
      </c>
      <c r="E14960" t="str">
        <f t="shared" si="468"/>
        <v>Dec</v>
      </c>
      <c r="F14960" t="str">
        <f t="shared" si="469"/>
        <v>2026</v>
      </c>
    </row>
    <row r="14961" spans="1:6" x14ac:dyDescent="0.25">
      <c r="A14961" s="5" t="s">
        <v>389</v>
      </c>
      <c r="B14961" s="3" t="s">
        <v>239</v>
      </c>
      <c r="C14961" s="3" t="s">
        <v>198</v>
      </c>
      <c r="D14961" s="4">
        <v>69410.424378790165</v>
      </c>
      <c r="E14961" t="str">
        <f t="shared" si="468"/>
        <v>Jan</v>
      </c>
      <c r="F14961" t="str">
        <f t="shared" si="469"/>
        <v>2027</v>
      </c>
    </row>
    <row r="14962" spans="1:6" x14ac:dyDescent="0.25">
      <c r="A14962" s="5" t="s">
        <v>389</v>
      </c>
      <c r="B14962" s="3" t="s">
        <v>239</v>
      </c>
      <c r="C14962" s="3" t="s">
        <v>199</v>
      </c>
      <c r="D14962" s="4">
        <v>69479.421339335648</v>
      </c>
      <c r="E14962" t="str">
        <f t="shared" si="468"/>
        <v>Feb</v>
      </c>
      <c r="F14962" t="str">
        <f t="shared" si="469"/>
        <v>2027</v>
      </c>
    </row>
    <row r="14963" spans="1:6" x14ac:dyDescent="0.25">
      <c r="A14963" s="5" t="s">
        <v>389</v>
      </c>
      <c r="B14963" s="3" t="s">
        <v>240</v>
      </c>
      <c r="C14963" s="3" t="s">
        <v>19</v>
      </c>
      <c r="D14963" s="4">
        <v>4695737.9054389512</v>
      </c>
      <c r="E14963" t="str">
        <f t="shared" si="468"/>
        <v>Apr</v>
      </c>
      <c r="F14963" t="str">
        <f t="shared" si="469"/>
        <v>2012</v>
      </c>
    </row>
    <row r="14964" spans="1:6" x14ac:dyDescent="0.25">
      <c r="A14964" s="5" t="s">
        <v>389</v>
      </c>
      <c r="B14964" s="3" t="s">
        <v>240</v>
      </c>
      <c r="C14964" s="3" t="s">
        <v>20</v>
      </c>
      <c r="D14964" s="4">
        <v>6719308.0389250349</v>
      </c>
      <c r="E14964" t="str">
        <f t="shared" si="468"/>
        <v>May</v>
      </c>
      <c r="F14964" t="str">
        <f t="shared" si="469"/>
        <v>2012</v>
      </c>
    </row>
    <row r="14965" spans="1:6" x14ac:dyDescent="0.25">
      <c r="A14965" s="5" t="s">
        <v>389</v>
      </c>
      <c r="B14965" s="3" t="s">
        <v>240</v>
      </c>
      <c r="C14965" s="3" t="s">
        <v>21</v>
      </c>
      <c r="D14965" s="4">
        <v>4662520.2369046509</v>
      </c>
      <c r="E14965" t="str">
        <f t="shared" si="468"/>
        <v>Jun</v>
      </c>
      <c r="F14965" t="str">
        <f t="shared" si="469"/>
        <v>2012</v>
      </c>
    </row>
    <row r="14966" spans="1:6" x14ac:dyDescent="0.25">
      <c r="A14966" s="5" t="s">
        <v>389</v>
      </c>
      <c r="B14966" s="3" t="s">
        <v>240</v>
      </c>
      <c r="C14966" s="3" t="s">
        <v>22</v>
      </c>
      <c r="D14966" s="4">
        <v>3342966.6485903142</v>
      </c>
      <c r="E14966" t="str">
        <f t="shared" si="468"/>
        <v>Jul</v>
      </c>
      <c r="F14966" t="str">
        <f t="shared" si="469"/>
        <v>2012</v>
      </c>
    </row>
    <row r="14967" spans="1:6" x14ac:dyDescent="0.25">
      <c r="A14967" s="5" t="s">
        <v>389</v>
      </c>
      <c r="B14967" s="3" t="s">
        <v>240</v>
      </c>
      <c r="C14967" s="3" t="s">
        <v>23</v>
      </c>
      <c r="D14967" s="4">
        <v>2642806.8029758949</v>
      </c>
      <c r="E14967" t="str">
        <f t="shared" si="468"/>
        <v>Aug</v>
      </c>
      <c r="F14967" t="str">
        <f t="shared" si="469"/>
        <v>2012</v>
      </c>
    </row>
    <row r="14968" spans="1:6" x14ac:dyDescent="0.25">
      <c r="A14968" s="5" t="s">
        <v>389</v>
      </c>
      <c r="B14968" s="3" t="s">
        <v>240</v>
      </c>
      <c r="C14968" s="3" t="s">
        <v>24</v>
      </c>
      <c r="D14968" s="4">
        <v>2361869.5941150472</v>
      </c>
      <c r="E14968" t="str">
        <f t="shared" si="468"/>
        <v>Sep</v>
      </c>
      <c r="F14968" t="str">
        <f t="shared" si="469"/>
        <v>2012</v>
      </c>
    </row>
    <row r="14969" spans="1:6" x14ac:dyDescent="0.25">
      <c r="A14969" s="5" t="s">
        <v>389</v>
      </c>
      <c r="B14969" s="3" t="s">
        <v>240</v>
      </c>
      <c r="C14969" s="3" t="s">
        <v>25</v>
      </c>
      <c r="D14969" s="4">
        <v>1921529.7823617826</v>
      </c>
      <c r="E14969" t="str">
        <f t="shared" si="468"/>
        <v>Oct</v>
      </c>
      <c r="F14969" t="str">
        <f t="shared" si="469"/>
        <v>2012</v>
      </c>
    </row>
    <row r="14970" spans="1:6" x14ac:dyDescent="0.25">
      <c r="A14970" s="5" t="s">
        <v>389</v>
      </c>
      <c r="B14970" s="3" t="s">
        <v>240</v>
      </c>
      <c r="C14970" s="3" t="s">
        <v>26</v>
      </c>
      <c r="D14970" s="4">
        <v>1621464.1897561364</v>
      </c>
      <c r="E14970" t="str">
        <f t="shared" si="468"/>
        <v>Nov</v>
      </c>
      <c r="F14970" t="str">
        <f t="shared" si="469"/>
        <v>2012</v>
      </c>
    </row>
    <row r="14971" spans="1:6" x14ac:dyDescent="0.25">
      <c r="A14971" s="5" t="s">
        <v>389</v>
      </c>
      <c r="B14971" s="3" t="s">
        <v>240</v>
      </c>
      <c r="C14971" s="3" t="s">
        <v>27</v>
      </c>
      <c r="D14971" s="4">
        <v>1530745.5564150941</v>
      </c>
      <c r="E14971" t="str">
        <f t="shared" si="468"/>
        <v>Dec</v>
      </c>
      <c r="F14971" t="str">
        <f t="shared" si="469"/>
        <v>2012</v>
      </c>
    </row>
    <row r="14972" spans="1:6" x14ac:dyDescent="0.25">
      <c r="A14972" s="5" t="s">
        <v>389</v>
      </c>
      <c r="B14972" s="3" t="s">
        <v>240</v>
      </c>
      <c r="C14972" s="3" t="s">
        <v>28</v>
      </c>
      <c r="D14972" s="4">
        <v>1474071.0292492756</v>
      </c>
      <c r="E14972" t="str">
        <f t="shared" si="468"/>
        <v>Jan</v>
      </c>
      <c r="F14972" t="str">
        <f t="shared" si="469"/>
        <v>2013</v>
      </c>
    </row>
    <row r="14973" spans="1:6" x14ac:dyDescent="0.25">
      <c r="A14973" s="5" t="s">
        <v>389</v>
      </c>
      <c r="B14973" s="3" t="s">
        <v>240</v>
      </c>
      <c r="C14973" s="3" t="s">
        <v>29</v>
      </c>
      <c r="D14973" s="4">
        <v>1375839.0136692238</v>
      </c>
      <c r="E14973" t="str">
        <f t="shared" si="468"/>
        <v>Feb</v>
      </c>
      <c r="F14973" t="str">
        <f t="shared" si="469"/>
        <v>2013</v>
      </c>
    </row>
    <row r="14974" spans="1:6" x14ac:dyDescent="0.25">
      <c r="A14974" s="5" t="s">
        <v>389</v>
      </c>
      <c r="B14974" s="3" t="s">
        <v>240</v>
      </c>
      <c r="C14974" s="3" t="s">
        <v>30</v>
      </c>
      <c r="D14974" s="4">
        <v>1284577.177881951</v>
      </c>
      <c r="E14974" t="str">
        <f t="shared" si="468"/>
        <v>Mar</v>
      </c>
      <c r="F14974" t="str">
        <f t="shared" si="469"/>
        <v>2013</v>
      </c>
    </row>
    <row r="14975" spans="1:6" x14ac:dyDescent="0.25">
      <c r="A14975" s="5" t="s">
        <v>389</v>
      </c>
      <c r="B14975" s="3" t="s">
        <v>240</v>
      </c>
      <c r="C14975" s="3" t="s">
        <v>31</v>
      </c>
      <c r="D14975" s="4">
        <v>1206627.0479596425</v>
      </c>
      <c r="E14975" t="str">
        <f t="shared" si="468"/>
        <v>Apr</v>
      </c>
      <c r="F14975" t="str">
        <f t="shared" si="469"/>
        <v>2013</v>
      </c>
    </row>
    <row r="14976" spans="1:6" x14ac:dyDescent="0.25">
      <c r="A14976" s="5" t="s">
        <v>389</v>
      </c>
      <c r="B14976" s="3" t="s">
        <v>240</v>
      </c>
      <c r="C14976" s="3" t="s">
        <v>32</v>
      </c>
      <c r="D14976" s="4">
        <v>1142758.8589534455</v>
      </c>
      <c r="E14976" t="str">
        <f t="shared" si="468"/>
        <v>May</v>
      </c>
      <c r="F14976" t="str">
        <f t="shared" si="469"/>
        <v>2013</v>
      </c>
    </row>
    <row r="14977" spans="1:6" x14ac:dyDescent="0.25">
      <c r="A14977" s="5" t="s">
        <v>389</v>
      </c>
      <c r="B14977" s="3" t="s">
        <v>240</v>
      </c>
      <c r="C14977" s="3" t="s">
        <v>33</v>
      </c>
      <c r="D14977" s="4">
        <v>1084460.9264381966</v>
      </c>
      <c r="E14977" t="str">
        <f t="shared" si="468"/>
        <v>Jun</v>
      </c>
      <c r="F14977" t="str">
        <f t="shared" si="469"/>
        <v>2013</v>
      </c>
    </row>
    <row r="14978" spans="1:6" x14ac:dyDescent="0.25">
      <c r="A14978" s="5" t="s">
        <v>389</v>
      </c>
      <c r="B14978" s="3" t="s">
        <v>240</v>
      </c>
      <c r="C14978" s="3" t="s">
        <v>34</v>
      </c>
      <c r="D14978" s="4">
        <v>1035879.4922308287</v>
      </c>
      <c r="E14978" t="str">
        <f t="shared" si="468"/>
        <v>Jul</v>
      </c>
      <c r="F14978" t="str">
        <f t="shared" si="469"/>
        <v>2013</v>
      </c>
    </row>
    <row r="14979" spans="1:6" x14ac:dyDescent="0.25">
      <c r="A14979" s="5" t="s">
        <v>389</v>
      </c>
      <c r="B14979" s="3" t="s">
        <v>240</v>
      </c>
      <c r="C14979" s="3" t="s">
        <v>35</v>
      </c>
      <c r="D14979" s="4">
        <v>1264038.7628793046</v>
      </c>
      <c r="E14979" t="str">
        <f t="shared" si="468"/>
        <v>Aug</v>
      </c>
      <c r="F14979" t="str">
        <f t="shared" si="469"/>
        <v>2013</v>
      </c>
    </row>
    <row r="14980" spans="1:6" x14ac:dyDescent="0.25">
      <c r="A14980" s="5" t="s">
        <v>389</v>
      </c>
      <c r="B14980" s="3" t="s">
        <v>240</v>
      </c>
      <c r="C14980" s="3" t="s">
        <v>36</v>
      </c>
      <c r="D14980" s="4">
        <v>1231726.1673611053</v>
      </c>
      <c r="E14980" t="str">
        <f t="shared" si="468"/>
        <v>Sep</v>
      </c>
      <c r="F14980" t="str">
        <f t="shared" si="469"/>
        <v>2013</v>
      </c>
    </row>
    <row r="14981" spans="1:6" x14ac:dyDescent="0.25">
      <c r="A14981" s="5" t="s">
        <v>389</v>
      </c>
      <c r="B14981" s="3" t="s">
        <v>240</v>
      </c>
      <c r="C14981" s="3" t="s">
        <v>37</v>
      </c>
      <c r="D14981" s="4">
        <v>1134503.4243296073</v>
      </c>
      <c r="E14981" t="str">
        <f t="shared" si="468"/>
        <v>Oct</v>
      </c>
      <c r="F14981" t="str">
        <f t="shared" si="469"/>
        <v>2013</v>
      </c>
    </row>
    <row r="14982" spans="1:6" x14ac:dyDescent="0.25">
      <c r="A14982" s="5" t="s">
        <v>389</v>
      </c>
      <c r="B14982" s="3" t="s">
        <v>240</v>
      </c>
      <c r="C14982" s="3" t="s">
        <v>38</v>
      </c>
      <c r="D14982" s="4">
        <v>1038856.980686625</v>
      </c>
      <c r="E14982" t="str">
        <f t="shared" si="468"/>
        <v>Nov</v>
      </c>
      <c r="F14982" t="str">
        <f t="shared" si="469"/>
        <v>2013</v>
      </c>
    </row>
    <row r="14983" spans="1:6" x14ac:dyDescent="0.25">
      <c r="A14983" s="5" t="s">
        <v>389</v>
      </c>
      <c r="B14983" s="3" t="s">
        <v>240</v>
      </c>
      <c r="C14983" s="3" t="s">
        <v>39</v>
      </c>
      <c r="D14983" s="4">
        <v>950682.43748796626</v>
      </c>
      <c r="E14983" t="str">
        <f t="shared" si="468"/>
        <v>Dec</v>
      </c>
      <c r="F14983" t="str">
        <f t="shared" si="469"/>
        <v>2013</v>
      </c>
    </row>
    <row r="14984" spans="1:6" x14ac:dyDescent="0.25">
      <c r="A14984" s="5" t="s">
        <v>389</v>
      </c>
      <c r="B14984" s="3" t="s">
        <v>240</v>
      </c>
      <c r="C14984" s="3" t="s">
        <v>40</v>
      </c>
      <c r="D14984" s="4">
        <v>872127.45915386302</v>
      </c>
      <c r="E14984" t="str">
        <f t="shared" si="468"/>
        <v>Jan</v>
      </c>
      <c r="F14984" t="str">
        <f t="shared" si="469"/>
        <v>2014</v>
      </c>
    </row>
    <row r="14985" spans="1:6" x14ac:dyDescent="0.25">
      <c r="A14985" s="5" t="s">
        <v>389</v>
      </c>
      <c r="B14985" s="3" t="s">
        <v>240</v>
      </c>
      <c r="C14985" s="3" t="s">
        <v>41</v>
      </c>
      <c r="D14985" s="4">
        <v>800172.2864723145</v>
      </c>
      <c r="E14985" t="str">
        <f t="shared" si="468"/>
        <v>Feb</v>
      </c>
      <c r="F14985" t="str">
        <f t="shared" si="469"/>
        <v>2014</v>
      </c>
    </row>
    <row r="14986" spans="1:6" x14ac:dyDescent="0.25">
      <c r="A14986" s="5" t="s">
        <v>389</v>
      </c>
      <c r="B14986" s="3" t="s">
        <v>240</v>
      </c>
      <c r="C14986" s="3" t="s">
        <v>42</v>
      </c>
      <c r="D14986" s="4">
        <v>738394.93895987689</v>
      </c>
      <c r="E14986" t="str">
        <f t="shared" si="468"/>
        <v>Mar</v>
      </c>
      <c r="F14986" t="str">
        <f t="shared" si="469"/>
        <v>2014</v>
      </c>
    </row>
    <row r="14987" spans="1:6" x14ac:dyDescent="0.25">
      <c r="A14987" s="5" t="s">
        <v>389</v>
      </c>
      <c r="B14987" s="3" t="s">
        <v>240</v>
      </c>
      <c r="C14987" s="3" t="s">
        <v>43</v>
      </c>
      <c r="D14987" s="4">
        <v>685246.10796025081</v>
      </c>
      <c r="E14987" t="str">
        <f t="shared" ref="E14987:E15050" si="470">MID(C14987,1,3)</f>
        <v>Apr</v>
      </c>
      <c r="F14987" t="str">
        <f t="shared" ref="F14987:F15050" si="471">MID(C14987,5,4)</f>
        <v>2014</v>
      </c>
    </row>
    <row r="14988" spans="1:6" x14ac:dyDescent="0.25">
      <c r="A14988" s="5" t="s">
        <v>389</v>
      </c>
      <c r="B14988" s="3" t="s">
        <v>240</v>
      </c>
      <c r="C14988" s="3" t="s">
        <v>44</v>
      </c>
      <c r="D14988" s="4">
        <v>643720.3456383897</v>
      </c>
      <c r="E14988" t="str">
        <f t="shared" si="470"/>
        <v>May</v>
      </c>
      <c r="F14988" t="str">
        <f t="shared" si="471"/>
        <v>2014</v>
      </c>
    </row>
    <row r="14989" spans="1:6" x14ac:dyDescent="0.25">
      <c r="A14989" s="5" t="s">
        <v>389</v>
      </c>
      <c r="B14989" s="3" t="s">
        <v>240</v>
      </c>
      <c r="C14989" s="3" t="s">
        <v>45</v>
      </c>
      <c r="D14989" s="4">
        <v>609729.74374401255</v>
      </c>
      <c r="E14989" t="str">
        <f t="shared" si="470"/>
        <v>Jun</v>
      </c>
      <c r="F14989" t="str">
        <f t="shared" si="471"/>
        <v>2014</v>
      </c>
    </row>
    <row r="14990" spans="1:6" x14ac:dyDescent="0.25">
      <c r="A14990" s="5" t="s">
        <v>389</v>
      </c>
      <c r="B14990" s="3" t="s">
        <v>240</v>
      </c>
      <c r="C14990" s="3" t="s">
        <v>46</v>
      </c>
      <c r="D14990" s="4">
        <v>543494.33385396225</v>
      </c>
      <c r="E14990" t="str">
        <f t="shared" si="470"/>
        <v>Jul</v>
      </c>
      <c r="F14990" t="str">
        <f t="shared" si="471"/>
        <v>2014</v>
      </c>
    </row>
    <row r="14991" spans="1:6" x14ac:dyDescent="0.25">
      <c r="A14991" s="5" t="s">
        <v>389</v>
      </c>
      <c r="B14991" s="3" t="s">
        <v>240</v>
      </c>
      <c r="C14991" s="3" t="s">
        <v>47</v>
      </c>
      <c r="D14991" s="4">
        <v>540128.66603455285</v>
      </c>
      <c r="E14991" t="str">
        <f t="shared" si="470"/>
        <v>Aug</v>
      </c>
      <c r="F14991" t="str">
        <f t="shared" si="471"/>
        <v>2014</v>
      </c>
    </row>
    <row r="14992" spans="1:6" x14ac:dyDescent="0.25">
      <c r="A14992" s="5" t="s">
        <v>389</v>
      </c>
      <c r="B14992" s="3" t="s">
        <v>240</v>
      </c>
      <c r="C14992" s="3" t="s">
        <v>48</v>
      </c>
      <c r="D14992" s="4">
        <v>531110.74003419792</v>
      </c>
      <c r="E14992" t="str">
        <f t="shared" si="470"/>
        <v>Sep</v>
      </c>
      <c r="F14992" t="str">
        <f t="shared" si="471"/>
        <v>2014</v>
      </c>
    </row>
    <row r="14993" spans="1:6" x14ac:dyDescent="0.25">
      <c r="A14993" s="5" t="s">
        <v>389</v>
      </c>
      <c r="B14993" s="3" t="s">
        <v>240</v>
      </c>
      <c r="C14993" s="3" t="s">
        <v>49</v>
      </c>
      <c r="D14993" s="4">
        <v>518443.28379638353</v>
      </c>
      <c r="E14993" t="str">
        <f t="shared" si="470"/>
        <v>Oct</v>
      </c>
      <c r="F14993" t="str">
        <f t="shared" si="471"/>
        <v>2014</v>
      </c>
    </row>
    <row r="14994" spans="1:6" x14ac:dyDescent="0.25">
      <c r="A14994" s="5" t="s">
        <v>389</v>
      </c>
      <c r="B14994" s="3" t="s">
        <v>240</v>
      </c>
      <c r="C14994" s="3" t="s">
        <v>50</v>
      </c>
      <c r="D14994" s="4">
        <v>511764.49957370682</v>
      </c>
      <c r="E14994" t="str">
        <f t="shared" si="470"/>
        <v>Nov</v>
      </c>
      <c r="F14994" t="str">
        <f t="shared" si="471"/>
        <v>2014</v>
      </c>
    </row>
    <row r="14995" spans="1:6" x14ac:dyDescent="0.25">
      <c r="A14995" s="5" t="s">
        <v>389</v>
      </c>
      <c r="B14995" s="3" t="s">
        <v>240</v>
      </c>
      <c r="C14995" s="3" t="s">
        <v>51</v>
      </c>
      <c r="D14995" s="4">
        <v>497331.06658272701</v>
      </c>
      <c r="E14995" t="str">
        <f t="shared" si="470"/>
        <v>Dec</v>
      </c>
      <c r="F14995" t="str">
        <f t="shared" si="471"/>
        <v>2014</v>
      </c>
    </row>
    <row r="14996" spans="1:6" x14ac:dyDescent="0.25">
      <c r="A14996" s="5" t="s">
        <v>389</v>
      </c>
      <c r="B14996" s="3" t="s">
        <v>240</v>
      </c>
      <c r="C14996" s="3" t="s">
        <v>52</v>
      </c>
      <c r="D14996" s="4">
        <v>480523.50074079499</v>
      </c>
      <c r="E14996" t="str">
        <f t="shared" si="470"/>
        <v>Jan</v>
      </c>
      <c r="F14996" t="str">
        <f t="shared" si="471"/>
        <v>2015</v>
      </c>
    </row>
    <row r="14997" spans="1:6" x14ac:dyDescent="0.25">
      <c r="A14997" s="5" t="s">
        <v>389</v>
      </c>
      <c r="B14997" s="3" t="s">
        <v>240</v>
      </c>
      <c r="C14997" s="3" t="s">
        <v>53</v>
      </c>
      <c r="D14997" s="4">
        <v>473098.59402674728</v>
      </c>
      <c r="E14997" t="str">
        <f t="shared" si="470"/>
        <v>Feb</v>
      </c>
      <c r="F14997" t="str">
        <f t="shared" si="471"/>
        <v>2015</v>
      </c>
    </row>
    <row r="14998" spans="1:6" x14ac:dyDescent="0.25">
      <c r="A14998" s="5" t="s">
        <v>389</v>
      </c>
      <c r="B14998" s="3" t="s">
        <v>240</v>
      </c>
      <c r="C14998" s="3" t="s">
        <v>54</v>
      </c>
      <c r="D14998" s="4">
        <v>462078.60957276425</v>
      </c>
      <c r="E14998" t="str">
        <f t="shared" si="470"/>
        <v>Mar</v>
      </c>
      <c r="F14998" t="str">
        <f t="shared" si="471"/>
        <v>2015</v>
      </c>
    </row>
    <row r="14999" spans="1:6" x14ac:dyDescent="0.25">
      <c r="A14999" s="5" t="s">
        <v>389</v>
      </c>
      <c r="B14999" s="3" t="s">
        <v>240</v>
      </c>
      <c r="C14999" s="3" t="s">
        <v>55</v>
      </c>
      <c r="D14999" s="4">
        <v>463492.72188511584</v>
      </c>
      <c r="E14999" t="str">
        <f t="shared" si="470"/>
        <v>Apr</v>
      </c>
      <c r="F14999" t="str">
        <f t="shared" si="471"/>
        <v>2015</v>
      </c>
    </row>
    <row r="15000" spans="1:6" x14ac:dyDescent="0.25">
      <c r="A15000" s="5" t="s">
        <v>389</v>
      </c>
      <c r="B15000" s="3" t="s">
        <v>240</v>
      </c>
      <c r="C15000" s="3" t="s">
        <v>56</v>
      </c>
      <c r="D15000" s="4">
        <v>481714.39099112258</v>
      </c>
      <c r="E15000" t="str">
        <f t="shared" si="470"/>
        <v>May</v>
      </c>
      <c r="F15000" t="str">
        <f t="shared" si="471"/>
        <v>2015</v>
      </c>
    </row>
    <row r="15001" spans="1:6" x14ac:dyDescent="0.25">
      <c r="A15001" s="5" t="s">
        <v>389</v>
      </c>
      <c r="B15001" s="3" t="s">
        <v>240</v>
      </c>
      <c r="C15001" s="3" t="s">
        <v>57</v>
      </c>
      <c r="D15001" s="4">
        <v>470247.70931047609</v>
      </c>
      <c r="E15001" t="str">
        <f t="shared" si="470"/>
        <v>Jun</v>
      </c>
      <c r="F15001" t="str">
        <f t="shared" si="471"/>
        <v>2015</v>
      </c>
    </row>
    <row r="15002" spans="1:6" x14ac:dyDescent="0.25">
      <c r="A15002" s="5" t="s">
        <v>389</v>
      </c>
      <c r="B15002" s="3" t="s">
        <v>240</v>
      </c>
      <c r="C15002" s="3" t="s">
        <v>58</v>
      </c>
      <c r="D15002" s="4">
        <v>458364.09087589133</v>
      </c>
      <c r="E15002" t="str">
        <f t="shared" si="470"/>
        <v>Jul</v>
      </c>
      <c r="F15002" t="str">
        <f t="shared" si="471"/>
        <v>2015</v>
      </c>
    </row>
    <row r="15003" spans="1:6" x14ac:dyDescent="0.25">
      <c r="A15003" s="5" t="s">
        <v>389</v>
      </c>
      <c r="B15003" s="3" t="s">
        <v>240</v>
      </c>
      <c r="C15003" s="3" t="s">
        <v>59</v>
      </c>
      <c r="D15003" s="4">
        <v>452347.88108089555</v>
      </c>
      <c r="E15003" t="str">
        <f t="shared" si="470"/>
        <v>Aug</v>
      </c>
      <c r="F15003" t="str">
        <f t="shared" si="471"/>
        <v>2015</v>
      </c>
    </row>
    <row r="15004" spans="1:6" x14ac:dyDescent="0.25">
      <c r="A15004" s="5" t="s">
        <v>389</v>
      </c>
      <c r="B15004" s="3" t="s">
        <v>240</v>
      </c>
      <c r="C15004" s="3" t="s">
        <v>60</v>
      </c>
      <c r="D15004" s="4">
        <v>441590.37495724269</v>
      </c>
      <c r="E15004" t="str">
        <f t="shared" si="470"/>
        <v>Sep</v>
      </c>
      <c r="F15004" t="str">
        <f t="shared" si="471"/>
        <v>2015</v>
      </c>
    </row>
    <row r="15005" spans="1:6" x14ac:dyDescent="0.25">
      <c r="A15005" s="5" t="s">
        <v>389</v>
      </c>
      <c r="B15005" s="3" t="s">
        <v>240</v>
      </c>
      <c r="C15005" s="3" t="s">
        <v>61</v>
      </c>
      <c r="D15005" s="4">
        <v>426912.26298739173</v>
      </c>
      <c r="E15005" t="str">
        <f t="shared" si="470"/>
        <v>Oct</v>
      </c>
      <c r="F15005" t="str">
        <f t="shared" si="471"/>
        <v>2015</v>
      </c>
    </row>
    <row r="15006" spans="1:6" x14ac:dyDescent="0.25">
      <c r="A15006" s="5" t="s">
        <v>389</v>
      </c>
      <c r="B15006" s="3" t="s">
        <v>240</v>
      </c>
      <c r="C15006" s="3" t="s">
        <v>62</v>
      </c>
      <c r="D15006" s="4">
        <v>415438.31099441263</v>
      </c>
      <c r="E15006" t="str">
        <f t="shared" si="470"/>
        <v>Nov</v>
      </c>
      <c r="F15006" t="str">
        <f t="shared" si="471"/>
        <v>2015</v>
      </c>
    </row>
    <row r="15007" spans="1:6" x14ac:dyDescent="0.25">
      <c r="A15007" s="5" t="s">
        <v>389</v>
      </c>
      <c r="B15007" s="3" t="s">
        <v>240</v>
      </c>
      <c r="C15007" s="3" t="s">
        <v>63</v>
      </c>
      <c r="D15007" s="4">
        <v>406264.83336918766</v>
      </c>
      <c r="E15007" t="str">
        <f t="shared" si="470"/>
        <v>Dec</v>
      </c>
      <c r="F15007" t="str">
        <f t="shared" si="471"/>
        <v>2015</v>
      </c>
    </row>
    <row r="15008" spans="1:6" x14ac:dyDescent="0.25">
      <c r="A15008" s="5" t="s">
        <v>389</v>
      </c>
      <c r="B15008" s="3" t="s">
        <v>240</v>
      </c>
      <c r="C15008" s="3" t="s">
        <v>64</v>
      </c>
      <c r="D15008" s="4">
        <v>397430.72490819154</v>
      </c>
      <c r="E15008" t="str">
        <f t="shared" si="470"/>
        <v>Jan</v>
      </c>
      <c r="F15008" t="str">
        <f t="shared" si="471"/>
        <v>2016</v>
      </c>
    </row>
    <row r="15009" spans="1:6" x14ac:dyDescent="0.25">
      <c r="A15009" s="5" t="s">
        <v>389</v>
      </c>
      <c r="B15009" s="3" t="s">
        <v>240</v>
      </c>
      <c r="C15009" s="3" t="s">
        <v>65</v>
      </c>
      <c r="D15009" s="4">
        <v>398525.50943089346</v>
      </c>
      <c r="E15009" t="str">
        <f t="shared" si="470"/>
        <v>Feb</v>
      </c>
      <c r="F15009" t="str">
        <f t="shared" si="471"/>
        <v>2016</v>
      </c>
    </row>
    <row r="15010" spans="1:6" x14ac:dyDescent="0.25">
      <c r="A15010" s="5" t="s">
        <v>389</v>
      </c>
      <c r="B15010" s="3" t="s">
        <v>240</v>
      </c>
      <c r="C15010" s="3" t="s">
        <v>66</v>
      </c>
      <c r="D15010" s="4">
        <v>385014.58777718875</v>
      </c>
      <c r="E15010" t="str">
        <f t="shared" si="470"/>
        <v>Mar</v>
      </c>
      <c r="F15010" t="str">
        <f t="shared" si="471"/>
        <v>2016</v>
      </c>
    </row>
    <row r="15011" spans="1:6" x14ac:dyDescent="0.25">
      <c r="A15011" s="5" t="s">
        <v>389</v>
      </c>
      <c r="B15011" s="3" t="s">
        <v>240</v>
      </c>
      <c r="C15011" s="3" t="s">
        <v>67</v>
      </c>
      <c r="D15011" s="4">
        <v>400530.51376780833</v>
      </c>
      <c r="E15011" t="str">
        <f t="shared" si="470"/>
        <v>Apr</v>
      </c>
      <c r="F15011" t="str">
        <f t="shared" si="471"/>
        <v>2016</v>
      </c>
    </row>
    <row r="15012" spans="1:6" x14ac:dyDescent="0.25">
      <c r="A15012" s="5" t="s">
        <v>389</v>
      </c>
      <c r="B15012" s="3" t="s">
        <v>240</v>
      </c>
      <c r="C15012" s="3" t="s">
        <v>68</v>
      </c>
      <c r="D15012" s="4">
        <v>365463.54453541344</v>
      </c>
      <c r="E15012" t="str">
        <f t="shared" si="470"/>
        <v>May</v>
      </c>
      <c r="F15012" t="str">
        <f t="shared" si="471"/>
        <v>2016</v>
      </c>
    </row>
    <row r="15013" spans="1:6" x14ac:dyDescent="0.25">
      <c r="A15013" s="5" t="s">
        <v>389</v>
      </c>
      <c r="B15013" s="3" t="s">
        <v>240</v>
      </c>
      <c r="C15013" s="3" t="s">
        <v>69</v>
      </c>
      <c r="D15013" s="4">
        <v>371492.54901023413</v>
      </c>
      <c r="E15013" t="str">
        <f t="shared" si="470"/>
        <v>Jun</v>
      </c>
      <c r="F15013" t="str">
        <f t="shared" si="471"/>
        <v>2016</v>
      </c>
    </row>
    <row r="15014" spans="1:6" x14ac:dyDescent="0.25">
      <c r="A15014" s="5" t="s">
        <v>389</v>
      </c>
      <c r="B15014" s="3" t="s">
        <v>240</v>
      </c>
      <c r="C15014" s="3" t="s">
        <v>70</v>
      </c>
      <c r="D15014" s="4">
        <v>347927.08836534712</v>
      </c>
      <c r="E15014" t="str">
        <f t="shared" si="470"/>
        <v>Jul</v>
      </c>
      <c r="F15014" t="str">
        <f t="shared" si="471"/>
        <v>2016</v>
      </c>
    </row>
    <row r="15015" spans="1:6" x14ac:dyDescent="0.25">
      <c r="A15015" s="5" t="s">
        <v>389</v>
      </c>
      <c r="B15015" s="3" t="s">
        <v>240</v>
      </c>
      <c r="C15015" s="3" t="s">
        <v>71</v>
      </c>
      <c r="D15015" s="4">
        <v>347395.89763561409</v>
      </c>
      <c r="E15015" t="str">
        <f t="shared" si="470"/>
        <v>Aug</v>
      </c>
      <c r="F15015" t="str">
        <f t="shared" si="471"/>
        <v>2016</v>
      </c>
    </row>
    <row r="15016" spans="1:6" x14ac:dyDescent="0.25">
      <c r="A15016" s="5" t="s">
        <v>389</v>
      </c>
      <c r="B15016" s="3" t="s">
        <v>240</v>
      </c>
      <c r="C15016" s="3" t="s">
        <v>72</v>
      </c>
      <c r="D15016" s="4">
        <v>333116.77873260516</v>
      </c>
      <c r="E15016" t="str">
        <f t="shared" si="470"/>
        <v>Sep</v>
      </c>
      <c r="F15016" t="str">
        <f t="shared" si="471"/>
        <v>2016</v>
      </c>
    </row>
    <row r="15017" spans="1:6" x14ac:dyDescent="0.25">
      <c r="A15017" s="5" t="s">
        <v>389</v>
      </c>
      <c r="B15017" s="3" t="s">
        <v>240</v>
      </c>
      <c r="C15017" s="3" t="s">
        <v>73</v>
      </c>
      <c r="D15017" s="4">
        <v>327760.60802574881</v>
      </c>
      <c r="E15017" t="str">
        <f t="shared" si="470"/>
        <v>Oct</v>
      </c>
      <c r="F15017" t="str">
        <f t="shared" si="471"/>
        <v>2016</v>
      </c>
    </row>
    <row r="15018" spans="1:6" x14ac:dyDescent="0.25">
      <c r="A15018" s="5" t="s">
        <v>389</v>
      </c>
      <c r="B15018" s="3" t="s">
        <v>240</v>
      </c>
      <c r="C15018" s="3" t="s">
        <v>74</v>
      </c>
      <c r="D15018" s="4">
        <v>326841.017673239</v>
      </c>
      <c r="E15018" t="str">
        <f t="shared" si="470"/>
        <v>Nov</v>
      </c>
      <c r="F15018" t="str">
        <f t="shared" si="471"/>
        <v>2016</v>
      </c>
    </row>
    <row r="15019" spans="1:6" x14ac:dyDescent="0.25">
      <c r="A15019" s="5" t="s">
        <v>389</v>
      </c>
      <c r="B15019" s="3" t="s">
        <v>240</v>
      </c>
      <c r="C15019" s="3" t="s">
        <v>75</v>
      </c>
      <c r="D15019" s="4">
        <v>321314.98828797584</v>
      </c>
      <c r="E15019" t="str">
        <f t="shared" si="470"/>
        <v>Dec</v>
      </c>
      <c r="F15019" t="str">
        <f t="shared" si="471"/>
        <v>2016</v>
      </c>
    </row>
    <row r="15020" spans="1:6" x14ac:dyDescent="0.25">
      <c r="A15020" s="5" t="s">
        <v>389</v>
      </c>
      <c r="B15020" s="3" t="s">
        <v>240</v>
      </c>
      <c r="C15020" s="3" t="s">
        <v>76</v>
      </c>
      <c r="D15020" s="4">
        <v>311690.52769338147</v>
      </c>
      <c r="E15020" t="str">
        <f t="shared" si="470"/>
        <v>Jan</v>
      </c>
      <c r="F15020" t="str">
        <f t="shared" si="471"/>
        <v>2017</v>
      </c>
    </row>
    <row r="15021" spans="1:6" x14ac:dyDescent="0.25">
      <c r="A15021" s="5" t="s">
        <v>389</v>
      </c>
      <c r="B15021" s="3" t="s">
        <v>240</v>
      </c>
      <c r="C15021" s="3" t="s">
        <v>77</v>
      </c>
      <c r="D15021" s="4">
        <v>304305.90875845135</v>
      </c>
      <c r="E15021" t="str">
        <f t="shared" si="470"/>
        <v>Feb</v>
      </c>
      <c r="F15021" t="str">
        <f t="shared" si="471"/>
        <v>2017</v>
      </c>
    </row>
    <row r="15022" spans="1:6" x14ac:dyDescent="0.25">
      <c r="A15022" s="5" t="s">
        <v>389</v>
      </c>
      <c r="B15022" s="3" t="s">
        <v>240</v>
      </c>
      <c r="C15022" s="3" t="s">
        <v>78</v>
      </c>
      <c r="D15022" s="4">
        <v>305472.94539691944</v>
      </c>
      <c r="E15022" t="str">
        <f t="shared" si="470"/>
        <v>Mar</v>
      </c>
      <c r="F15022" t="str">
        <f t="shared" si="471"/>
        <v>2017</v>
      </c>
    </row>
    <row r="15023" spans="1:6" x14ac:dyDescent="0.25">
      <c r="A15023" s="5" t="s">
        <v>389</v>
      </c>
      <c r="B15023" s="3" t="s">
        <v>240</v>
      </c>
      <c r="C15023" s="3" t="s">
        <v>79</v>
      </c>
      <c r="D15023" s="4">
        <v>279694.23784622643</v>
      </c>
      <c r="E15023" t="str">
        <f t="shared" si="470"/>
        <v>Apr</v>
      </c>
      <c r="F15023" t="str">
        <f t="shared" si="471"/>
        <v>2017</v>
      </c>
    </row>
    <row r="15024" spans="1:6" x14ac:dyDescent="0.25">
      <c r="A15024" s="5" t="s">
        <v>389</v>
      </c>
      <c r="B15024" s="3" t="s">
        <v>240</v>
      </c>
      <c r="C15024" s="3" t="s">
        <v>80</v>
      </c>
      <c r="D15024" s="4">
        <v>285006.74637656158</v>
      </c>
      <c r="E15024" t="str">
        <f t="shared" si="470"/>
        <v>May</v>
      </c>
      <c r="F15024" t="str">
        <f t="shared" si="471"/>
        <v>2017</v>
      </c>
    </row>
    <row r="15025" spans="1:6" x14ac:dyDescent="0.25">
      <c r="A15025" s="5" t="s">
        <v>389</v>
      </c>
      <c r="B15025" s="3" t="s">
        <v>240</v>
      </c>
      <c r="C15025" s="3" t="s">
        <v>81</v>
      </c>
      <c r="D15025" s="4">
        <v>273899.52711139526</v>
      </c>
      <c r="E15025" t="str">
        <f t="shared" si="470"/>
        <v>Jun</v>
      </c>
      <c r="F15025" t="str">
        <f t="shared" si="471"/>
        <v>2017</v>
      </c>
    </row>
    <row r="15026" spans="1:6" x14ac:dyDescent="0.25">
      <c r="A15026" s="5" t="s">
        <v>389</v>
      </c>
      <c r="B15026" s="3" t="s">
        <v>240</v>
      </c>
      <c r="C15026" s="3" t="s">
        <v>82</v>
      </c>
      <c r="D15026" s="4">
        <v>266477.49946383276</v>
      </c>
      <c r="E15026" t="str">
        <f t="shared" si="470"/>
        <v>Jul</v>
      </c>
      <c r="F15026" t="str">
        <f t="shared" si="471"/>
        <v>2017</v>
      </c>
    </row>
    <row r="15027" spans="1:6" x14ac:dyDescent="0.25">
      <c r="A15027" s="5" t="s">
        <v>389</v>
      </c>
      <c r="B15027" s="3" t="s">
        <v>240</v>
      </c>
      <c r="C15027" s="3" t="s">
        <v>83</v>
      </c>
      <c r="D15027" s="4">
        <v>264542.01843627397</v>
      </c>
      <c r="E15027" t="str">
        <f t="shared" si="470"/>
        <v>Aug</v>
      </c>
      <c r="F15027" t="str">
        <f t="shared" si="471"/>
        <v>2017</v>
      </c>
    </row>
    <row r="15028" spans="1:6" x14ac:dyDescent="0.25">
      <c r="A15028" s="5" t="s">
        <v>389</v>
      </c>
      <c r="B15028" s="3" t="s">
        <v>240</v>
      </c>
      <c r="C15028" s="3" t="s">
        <v>84</v>
      </c>
      <c r="D15028" s="4">
        <v>266965.75734331558</v>
      </c>
      <c r="E15028" t="str">
        <f t="shared" si="470"/>
        <v>Sep</v>
      </c>
      <c r="F15028" t="str">
        <f t="shared" si="471"/>
        <v>2017</v>
      </c>
    </row>
    <row r="15029" spans="1:6" x14ac:dyDescent="0.25">
      <c r="A15029" s="5" t="s">
        <v>389</v>
      </c>
      <c r="B15029" s="3" t="s">
        <v>240</v>
      </c>
      <c r="C15029" s="3" t="s">
        <v>85</v>
      </c>
      <c r="D15029" s="4">
        <v>257594.30932069125</v>
      </c>
      <c r="E15029" t="str">
        <f t="shared" si="470"/>
        <v>Oct</v>
      </c>
      <c r="F15029" t="str">
        <f t="shared" si="471"/>
        <v>2017</v>
      </c>
    </row>
    <row r="15030" spans="1:6" x14ac:dyDescent="0.25">
      <c r="A15030" s="5" t="s">
        <v>389</v>
      </c>
      <c r="B15030" s="3" t="s">
        <v>240</v>
      </c>
      <c r="C15030" s="3" t="s">
        <v>86</v>
      </c>
      <c r="D15030" s="4">
        <v>259783.45072401984</v>
      </c>
      <c r="E15030" t="str">
        <f t="shared" si="470"/>
        <v>Nov</v>
      </c>
      <c r="F15030" t="str">
        <f t="shared" si="471"/>
        <v>2017</v>
      </c>
    </row>
    <row r="15031" spans="1:6" x14ac:dyDescent="0.25">
      <c r="A15031" s="5" t="s">
        <v>389</v>
      </c>
      <c r="B15031" s="3" t="s">
        <v>240</v>
      </c>
      <c r="C15031" s="3" t="s">
        <v>87</v>
      </c>
      <c r="D15031" s="4">
        <v>249211.55103492245</v>
      </c>
      <c r="E15031" t="str">
        <f t="shared" si="470"/>
        <v>Dec</v>
      </c>
      <c r="F15031" t="str">
        <f t="shared" si="471"/>
        <v>2017</v>
      </c>
    </row>
    <row r="15032" spans="1:6" x14ac:dyDescent="0.25">
      <c r="A15032" s="5" t="s">
        <v>389</v>
      </c>
      <c r="B15032" s="3" t="s">
        <v>240</v>
      </c>
      <c r="C15032" s="3" t="s">
        <v>88</v>
      </c>
      <c r="D15032" s="4">
        <v>242031.91205600993</v>
      </c>
      <c r="E15032" t="str">
        <f t="shared" si="470"/>
        <v>Jan</v>
      </c>
      <c r="F15032" t="str">
        <f t="shared" si="471"/>
        <v>2018</v>
      </c>
    </row>
    <row r="15033" spans="1:6" x14ac:dyDescent="0.25">
      <c r="A15033" s="5" t="s">
        <v>389</v>
      </c>
      <c r="B15033" s="3" t="s">
        <v>240</v>
      </c>
      <c r="C15033" s="3" t="s">
        <v>89</v>
      </c>
      <c r="D15033" s="4">
        <v>234175.06354790711</v>
      </c>
      <c r="E15033" t="str">
        <f t="shared" si="470"/>
        <v>Feb</v>
      </c>
      <c r="F15033" t="str">
        <f t="shared" si="471"/>
        <v>2018</v>
      </c>
    </row>
    <row r="15034" spans="1:6" x14ac:dyDescent="0.25">
      <c r="A15034" s="5" t="s">
        <v>389</v>
      </c>
      <c r="B15034" s="3" t="s">
        <v>240</v>
      </c>
      <c r="C15034" s="3" t="s">
        <v>90</v>
      </c>
      <c r="D15034" s="4">
        <v>234622.50744455174</v>
      </c>
      <c r="E15034" t="str">
        <f t="shared" si="470"/>
        <v>Mar</v>
      </c>
      <c r="F15034" t="str">
        <f t="shared" si="471"/>
        <v>2018</v>
      </c>
    </row>
    <row r="15035" spans="1:6" x14ac:dyDescent="0.25">
      <c r="A15035" s="5" t="s">
        <v>389</v>
      </c>
      <c r="B15035" s="3" t="s">
        <v>240</v>
      </c>
      <c r="C15035" s="3" t="s">
        <v>91</v>
      </c>
      <c r="D15035" s="4">
        <v>226751.68805934201</v>
      </c>
      <c r="E15035" t="str">
        <f t="shared" si="470"/>
        <v>Apr</v>
      </c>
      <c r="F15035" t="str">
        <f t="shared" si="471"/>
        <v>2018</v>
      </c>
    </row>
    <row r="15036" spans="1:6" x14ac:dyDescent="0.25">
      <c r="A15036" s="5" t="s">
        <v>389</v>
      </c>
      <c r="B15036" s="3" t="s">
        <v>240</v>
      </c>
      <c r="C15036" s="3" t="s">
        <v>92</v>
      </c>
      <c r="D15036" s="4">
        <v>225048.76780278343</v>
      </c>
      <c r="E15036" t="str">
        <f t="shared" si="470"/>
        <v>May</v>
      </c>
      <c r="F15036" t="str">
        <f t="shared" si="471"/>
        <v>2018</v>
      </c>
    </row>
    <row r="15037" spans="1:6" x14ac:dyDescent="0.25">
      <c r="A15037" s="5" t="s">
        <v>389</v>
      </c>
      <c r="B15037" s="3" t="s">
        <v>240</v>
      </c>
      <c r="C15037" s="3" t="s">
        <v>93</v>
      </c>
      <c r="D15037" s="4">
        <v>228345.14941847211</v>
      </c>
      <c r="E15037" t="str">
        <f t="shared" si="470"/>
        <v>Jun</v>
      </c>
      <c r="F15037" t="str">
        <f t="shared" si="471"/>
        <v>2018</v>
      </c>
    </row>
    <row r="15038" spans="1:6" x14ac:dyDescent="0.25">
      <c r="A15038" s="5" t="s">
        <v>389</v>
      </c>
      <c r="B15038" s="3" t="s">
        <v>240</v>
      </c>
      <c r="C15038" s="3" t="s">
        <v>94</v>
      </c>
      <c r="D15038" s="4">
        <v>221167.23996670742</v>
      </c>
      <c r="E15038" t="str">
        <f t="shared" si="470"/>
        <v>Jul</v>
      </c>
      <c r="F15038" t="str">
        <f t="shared" si="471"/>
        <v>2018</v>
      </c>
    </row>
    <row r="15039" spans="1:6" x14ac:dyDescent="0.25">
      <c r="A15039" s="5" t="s">
        <v>389</v>
      </c>
      <c r="B15039" s="3" t="s">
        <v>240</v>
      </c>
      <c r="C15039" s="3" t="s">
        <v>95</v>
      </c>
      <c r="D15039" s="4">
        <v>210816.96080859817</v>
      </c>
      <c r="E15039" t="str">
        <f t="shared" si="470"/>
        <v>Aug</v>
      </c>
      <c r="F15039" t="str">
        <f t="shared" si="471"/>
        <v>2018</v>
      </c>
    </row>
    <row r="15040" spans="1:6" x14ac:dyDescent="0.25">
      <c r="A15040" s="5" t="s">
        <v>389</v>
      </c>
      <c r="B15040" s="3" t="s">
        <v>240</v>
      </c>
      <c r="C15040" s="3" t="s">
        <v>96</v>
      </c>
      <c r="D15040" s="4">
        <v>207070.48577881342</v>
      </c>
      <c r="E15040" t="str">
        <f t="shared" si="470"/>
        <v>Sep</v>
      </c>
      <c r="F15040" t="str">
        <f t="shared" si="471"/>
        <v>2018</v>
      </c>
    </row>
    <row r="15041" spans="1:6" x14ac:dyDescent="0.25">
      <c r="A15041" s="5" t="s">
        <v>389</v>
      </c>
      <c r="B15041" s="3" t="s">
        <v>240</v>
      </c>
      <c r="C15041" s="3" t="s">
        <v>97</v>
      </c>
      <c r="D15041" s="4">
        <v>209084.42335655174</v>
      </c>
      <c r="E15041" t="str">
        <f t="shared" si="470"/>
        <v>Oct</v>
      </c>
      <c r="F15041" t="str">
        <f t="shared" si="471"/>
        <v>2018</v>
      </c>
    </row>
    <row r="15042" spans="1:6" x14ac:dyDescent="0.25">
      <c r="A15042" s="5" t="s">
        <v>389</v>
      </c>
      <c r="B15042" s="3" t="s">
        <v>240</v>
      </c>
      <c r="C15042" s="3" t="s">
        <v>98</v>
      </c>
      <c r="D15042" s="4">
        <v>202938.86464306572</v>
      </c>
      <c r="E15042" t="str">
        <f t="shared" si="470"/>
        <v>Nov</v>
      </c>
      <c r="F15042" t="str">
        <f t="shared" si="471"/>
        <v>2018</v>
      </c>
    </row>
    <row r="15043" spans="1:6" x14ac:dyDescent="0.25">
      <c r="A15043" s="5" t="s">
        <v>389</v>
      </c>
      <c r="B15043" s="3" t="s">
        <v>240</v>
      </c>
      <c r="C15043" s="3" t="s">
        <v>99</v>
      </c>
      <c r="D15043" s="4">
        <v>201021.69528521487</v>
      </c>
      <c r="E15043" t="str">
        <f t="shared" si="470"/>
        <v>Dec</v>
      </c>
      <c r="F15043" t="str">
        <f t="shared" si="471"/>
        <v>2018</v>
      </c>
    </row>
    <row r="15044" spans="1:6" x14ac:dyDescent="0.25">
      <c r="A15044" s="5" t="s">
        <v>389</v>
      </c>
      <c r="B15044" s="3" t="s">
        <v>240</v>
      </c>
      <c r="C15044" s="3" t="s">
        <v>100</v>
      </c>
      <c r="D15044" s="4">
        <v>195664.67862151994</v>
      </c>
      <c r="E15044" t="str">
        <f t="shared" si="470"/>
        <v>Jan</v>
      </c>
      <c r="F15044" t="str">
        <f t="shared" si="471"/>
        <v>2019</v>
      </c>
    </row>
    <row r="15045" spans="1:6" x14ac:dyDescent="0.25">
      <c r="A15045" s="5" t="s">
        <v>389</v>
      </c>
      <c r="B15045" s="3" t="s">
        <v>240</v>
      </c>
      <c r="C15045" s="3" t="s">
        <v>101</v>
      </c>
      <c r="D15045" s="4">
        <v>196204.75053857238</v>
      </c>
      <c r="E15045" t="str">
        <f t="shared" si="470"/>
        <v>Feb</v>
      </c>
      <c r="F15045" t="str">
        <f t="shared" si="471"/>
        <v>2019</v>
      </c>
    </row>
    <row r="15046" spans="1:6" x14ac:dyDescent="0.25">
      <c r="A15046" s="5" t="s">
        <v>389</v>
      </c>
      <c r="B15046" s="3" t="s">
        <v>240</v>
      </c>
      <c r="C15046" s="3" t="s">
        <v>102</v>
      </c>
      <c r="D15046" s="4">
        <v>194556.56216651879</v>
      </c>
      <c r="E15046" t="str">
        <f t="shared" si="470"/>
        <v>Mar</v>
      </c>
      <c r="F15046" t="str">
        <f t="shared" si="471"/>
        <v>2019</v>
      </c>
    </row>
    <row r="15047" spans="1:6" x14ac:dyDescent="0.25">
      <c r="A15047" s="5" t="s">
        <v>389</v>
      </c>
      <c r="B15047" s="3" t="s">
        <v>240</v>
      </c>
      <c r="C15047" s="3" t="s">
        <v>103</v>
      </c>
      <c r="D15047" s="4">
        <v>191942.37741595064</v>
      </c>
      <c r="E15047" t="str">
        <f t="shared" si="470"/>
        <v>Apr</v>
      </c>
      <c r="F15047" t="str">
        <f t="shared" si="471"/>
        <v>2019</v>
      </c>
    </row>
    <row r="15048" spans="1:6" x14ac:dyDescent="0.25">
      <c r="A15048" s="5" t="s">
        <v>389</v>
      </c>
      <c r="B15048" s="3" t="s">
        <v>240</v>
      </c>
      <c r="C15048" s="3" t="s">
        <v>104</v>
      </c>
      <c r="D15048" s="4">
        <v>190038.840144432</v>
      </c>
      <c r="E15048" t="str">
        <f t="shared" si="470"/>
        <v>May</v>
      </c>
      <c r="F15048" t="str">
        <f t="shared" si="471"/>
        <v>2019</v>
      </c>
    </row>
    <row r="15049" spans="1:6" x14ac:dyDescent="0.25">
      <c r="A15049" s="5" t="s">
        <v>389</v>
      </c>
      <c r="B15049" s="3" t="s">
        <v>240</v>
      </c>
      <c r="C15049" s="3" t="s">
        <v>105</v>
      </c>
      <c r="D15049" s="4">
        <v>186651.98480592162</v>
      </c>
      <c r="E15049" t="str">
        <f t="shared" si="470"/>
        <v>Jun</v>
      </c>
      <c r="F15049" t="str">
        <f t="shared" si="471"/>
        <v>2019</v>
      </c>
    </row>
    <row r="15050" spans="1:6" x14ac:dyDescent="0.25">
      <c r="A15050" s="5" t="s">
        <v>389</v>
      </c>
      <c r="B15050" s="3" t="s">
        <v>240</v>
      </c>
      <c r="C15050" s="3" t="s">
        <v>106</v>
      </c>
      <c r="D15050" s="4">
        <v>183348.72049590896</v>
      </c>
      <c r="E15050" t="str">
        <f t="shared" si="470"/>
        <v>Jul</v>
      </c>
      <c r="F15050" t="str">
        <f t="shared" si="471"/>
        <v>2019</v>
      </c>
    </row>
    <row r="15051" spans="1:6" x14ac:dyDescent="0.25">
      <c r="A15051" s="5" t="s">
        <v>389</v>
      </c>
      <c r="B15051" s="3" t="s">
        <v>240</v>
      </c>
      <c r="C15051" s="3" t="s">
        <v>107</v>
      </c>
      <c r="D15051" s="4">
        <v>183322.53000475004</v>
      </c>
      <c r="E15051" t="str">
        <f t="shared" ref="E15051:E15114" si="472">MID(C15051,1,3)</f>
        <v>Aug</v>
      </c>
      <c r="F15051" t="str">
        <f t="shared" ref="F15051:F15114" si="473">MID(C15051,5,4)</f>
        <v>2019</v>
      </c>
    </row>
    <row r="15052" spans="1:6" x14ac:dyDescent="0.25">
      <c r="A15052" s="5" t="s">
        <v>389</v>
      </c>
      <c r="B15052" s="3" t="s">
        <v>240</v>
      </c>
      <c r="C15052" s="3" t="s">
        <v>108</v>
      </c>
      <c r="D15052" s="4">
        <v>180227.07749402241</v>
      </c>
      <c r="E15052" t="str">
        <f t="shared" si="472"/>
        <v>Sep</v>
      </c>
      <c r="F15052" t="str">
        <f t="shared" si="473"/>
        <v>2019</v>
      </c>
    </row>
    <row r="15053" spans="1:6" x14ac:dyDescent="0.25">
      <c r="A15053" s="5" t="s">
        <v>389</v>
      </c>
      <c r="B15053" s="3" t="s">
        <v>240</v>
      </c>
      <c r="C15053" s="3" t="s">
        <v>109</v>
      </c>
      <c r="D15053" s="4">
        <v>174915.18493767994</v>
      </c>
      <c r="E15053" t="str">
        <f t="shared" si="472"/>
        <v>Oct</v>
      </c>
      <c r="F15053" t="str">
        <f t="shared" si="473"/>
        <v>2019</v>
      </c>
    </row>
    <row r="15054" spans="1:6" x14ac:dyDescent="0.25">
      <c r="A15054" s="5" t="s">
        <v>389</v>
      </c>
      <c r="B15054" s="3" t="s">
        <v>240</v>
      </c>
      <c r="C15054" s="3" t="s">
        <v>110</v>
      </c>
      <c r="D15054" s="4">
        <v>171944.56116754306</v>
      </c>
      <c r="E15054" t="str">
        <f t="shared" si="472"/>
        <v>Nov</v>
      </c>
      <c r="F15054" t="str">
        <f t="shared" si="473"/>
        <v>2019</v>
      </c>
    </row>
    <row r="15055" spans="1:6" x14ac:dyDescent="0.25">
      <c r="A15055" s="5" t="s">
        <v>389</v>
      </c>
      <c r="B15055" s="3" t="s">
        <v>240</v>
      </c>
      <c r="C15055" s="3" t="s">
        <v>111</v>
      </c>
      <c r="D15055" s="4">
        <v>171605.28199689963</v>
      </c>
      <c r="E15055" t="str">
        <f t="shared" si="472"/>
        <v>Dec</v>
      </c>
      <c r="F15055" t="str">
        <f t="shared" si="473"/>
        <v>2019</v>
      </c>
    </row>
    <row r="15056" spans="1:6" x14ac:dyDescent="0.25">
      <c r="A15056" s="5" t="s">
        <v>389</v>
      </c>
      <c r="B15056" s="3" t="s">
        <v>240</v>
      </c>
      <c r="C15056" s="3" t="s">
        <v>112</v>
      </c>
      <c r="D15056" s="4">
        <v>168708.84444495314</v>
      </c>
      <c r="E15056" t="str">
        <f t="shared" si="472"/>
        <v>Jan</v>
      </c>
      <c r="F15056" t="str">
        <f t="shared" si="473"/>
        <v>2020</v>
      </c>
    </row>
    <row r="15057" spans="1:6" x14ac:dyDescent="0.25">
      <c r="A15057" s="5" t="s">
        <v>389</v>
      </c>
      <c r="B15057" s="3" t="s">
        <v>240</v>
      </c>
      <c r="C15057" s="3" t="s">
        <v>113</v>
      </c>
      <c r="D15057" s="4">
        <v>169112.29549921348</v>
      </c>
      <c r="E15057" t="str">
        <f t="shared" si="472"/>
        <v>Feb</v>
      </c>
      <c r="F15057" t="str">
        <f t="shared" si="473"/>
        <v>2020</v>
      </c>
    </row>
    <row r="15058" spans="1:6" x14ac:dyDescent="0.25">
      <c r="A15058" s="5" t="s">
        <v>389</v>
      </c>
      <c r="B15058" s="3" t="s">
        <v>240</v>
      </c>
      <c r="C15058" s="3" t="s">
        <v>114</v>
      </c>
      <c r="D15058" s="4">
        <v>169473.65445204897</v>
      </c>
      <c r="E15058" t="str">
        <f t="shared" si="472"/>
        <v>Mar</v>
      </c>
      <c r="F15058" t="str">
        <f t="shared" si="473"/>
        <v>2020</v>
      </c>
    </row>
    <row r="15059" spans="1:6" x14ac:dyDescent="0.25">
      <c r="A15059" s="5" t="s">
        <v>389</v>
      </c>
      <c r="B15059" s="3" t="s">
        <v>240</v>
      </c>
      <c r="C15059" s="3" t="s">
        <v>115</v>
      </c>
      <c r="D15059" s="4">
        <v>164411.18632569796</v>
      </c>
      <c r="E15059" t="str">
        <f t="shared" si="472"/>
        <v>Apr</v>
      </c>
      <c r="F15059" t="str">
        <f t="shared" si="473"/>
        <v>2020</v>
      </c>
    </row>
    <row r="15060" spans="1:6" x14ac:dyDescent="0.25">
      <c r="A15060" s="5" t="s">
        <v>389</v>
      </c>
      <c r="B15060" s="3" t="s">
        <v>240</v>
      </c>
      <c r="C15060" s="3" t="s">
        <v>116</v>
      </c>
      <c r="D15060" s="4">
        <v>160308.35697458888</v>
      </c>
      <c r="E15060" t="str">
        <f t="shared" si="472"/>
        <v>May</v>
      </c>
      <c r="F15060" t="str">
        <f t="shared" si="473"/>
        <v>2020</v>
      </c>
    </row>
    <row r="15061" spans="1:6" x14ac:dyDescent="0.25">
      <c r="A15061" s="5" t="s">
        <v>389</v>
      </c>
      <c r="B15061" s="3" t="s">
        <v>240</v>
      </c>
      <c r="C15061" s="3" t="s">
        <v>117</v>
      </c>
      <c r="D15061" s="4">
        <v>161731.22774341464</v>
      </c>
      <c r="E15061" t="str">
        <f t="shared" si="472"/>
        <v>Jun</v>
      </c>
      <c r="F15061" t="str">
        <f t="shared" si="473"/>
        <v>2020</v>
      </c>
    </row>
    <row r="15062" spans="1:6" x14ac:dyDescent="0.25">
      <c r="A15062" s="5" t="s">
        <v>389</v>
      </c>
      <c r="B15062" s="3" t="s">
        <v>240</v>
      </c>
      <c r="C15062" s="3" t="s">
        <v>118</v>
      </c>
      <c r="D15062" s="4">
        <v>160077.85228215842</v>
      </c>
      <c r="E15062" t="str">
        <f t="shared" si="472"/>
        <v>Jul</v>
      </c>
      <c r="F15062" t="str">
        <f t="shared" si="473"/>
        <v>2020</v>
      </c>
    </row>
    <row r="15063" spans="1:6" x14ac:dyDescent="0.25">
      <c r="A15063" s="5" t="s">
        <v>389</v>
      </c>
      <c r="B15063" s="3" t="s">
        <v>240</v>
      </c>
      <c r="C15063" s="3" t="s">
        <v>119</v>
      </c>
      <c r="D15063" s="4">
        <v>157097.43393599408</v>
      </c>
      <c r="E15063" t="str">
        <f t="shared" si="472"/>
        <v>Aug</v>
      </c>
      <c r="F15063" t="str">
        <f t="shared" si="473"/>
        <v>2020</v>
      </c>
    </row>
    <row r="15064" spans="1:6" x14ac:dyDescent="0.25">
      <c r="A15064" s="5" t="s">
        <v>389</v>
      </c>
      <c r="B15064" s="3" t="s">
        <v>240</v>
      </c>
      <c r="C15064" s="3" t="s">
        <v>120</v>
      </c>
      <c r="D15064" s="4">
        <v>154157.14805249087</v>
      </c>
      <c r="E15064" t="str">
        <f t="shared" si="472"/>
        <v>Sep</v>
      </c>
      <c r="F15064" t="str">
        <f t="shared" si="473"/>
        <v>2020</v>
      </c>
    </row>
    <row r="15065" spans="1:6" x14ac:dyDescent="0.25">
      <c r="A15065" s="5" t="s">
        <v>389</v>
      </c>
      <c r="B15065" s="3" t="s">
        <v>240</v>
      </c>
      <c r="C15065" s="3" t="s">
        <v>121</v>
      </c>
      <c r="D15065" s="4">
        <v>151696.07622621488</v>
      </c>
      <c r="E15065" t="str">
        <f t="shared" si="472"/>
        <v>Oct</v>
      </c>
      <c r="F15065" t="str">
        <f t="shared" si="473"/>
        <v>2020</v>
      </c>
    </row>
    <row r="15066" spans="1:6" x14ac:dyDescent="0.25">
      <c r="A15066" s="5" t="s">
        <v>389</v>
      </c>
      <c r="B15066" s="3" t="s">
        <v>240</v>
      </c>
      <c r="C15066" s="3" t="s">
        <v>122</v>
      </c>
      <c r="D15066" s="4">
        <v>152255.71322641816</v>
      </c>
      <c r="E15066" t="str">
        <f t="shared" si="472"/>
        <v>Nov</v>
      </c>
      <c r="F15066" t="str">
        <f t="shared" si="473"/>
        <v>2020</v>
      </c>
    </row>
    <row r="15067" spans="1:6" x14ac:dyDescent="0.25">
      <c r="A15067" s="5" t="s">
        <v>389</v>
      </c>
      <c r="B15067" s="3" t="s">
        <v>240</v>
      </c>
      <c r="C15067" s="3" t="s">
        <v>123</v>
      </c>
      <c r="D15067" s="4">
        <v>152365.30010069086</v>
      </c>
      <c r="E15067" t="str">
        <f t="shared" si="472"/>
        <v>Dec</v>
      </c>
      <c r="F15067" t="str">
        <f t="shared" si="473"/>
        <v>2020</v>
      </c>
    </row>
    <row r="15068" spans="1:6" x14ac:dyDescent="0.25">
      <c r="A15068" s="5" t="s">
        <v>389</v>
      </c>
      <c r="B15068" s="3" t="s">
        <v>240</v>
      </c>
      <c r="C15068" s="3" t="s">
        <v>124</v>
      </c>
      <c r="D15068" s="4">
        <v>146419.2207994771</v>
      </c>
      <c r="E15068" t="str">
        <f t="shared" si="472"/>
        <v>Jan</v>
      </c>
      <c r="F15068" t="str">
        <f t="shared" si="473"/>
        <v>2021</v>
      </c>
    </row>
    <row r="15069" spans="1:6" x14ac:dyDescent="0.25">
      <c r="A15069" s="5" t="s">
        <v>389</v>
      </c>
      <c r="B15069" s="3" t="s">
        <v>240</v>
      </c>
      <c r="C15069" s="3" t="s">
        <v>125</v>
      </c>
      <c r="D15069" s="4">
        <v>145331.62043234927</v>
      </c>
      <c r="E15069" t="str">
        <f t="shared" si="472"/>
        <v>Feb</v>
      </c>
      <c r="F15069" t="str">
        <f t="shared" si="473"/>
        <v>2021</v>
      </c>
    </row>
    <row r="15070" spans="1:6" x14ac:dyDescent="0.25">
      <c r="A15070" s="5" t="s">
        <v>389</v>
      </c>
      <c r="B15070" s="3" t="s">
        <v>240</v>
      </c>
      <c r="C15070" s="3" t="s">
        <v>126</v>
      </c>
      <c r="D15070" s="4">
        <v>149460.98332048618</v>
      </c>
      <c r="E15070" t="str">
        <f t="shared" si="472"/>
        <v>Mar</v>
      </c>
      <c r="F15070" t="str">
        <f t="shared" si="473"/>
        <v>2021</v>
      </c>
    </row>
    <row r="15071" spans="1:6" x14ac:dyDescent="0.25">
      <c r="A15071" s="5" t="s">
        <v>389</v>
      </c>
      <c r="B15071" s="3" t="s">
        <v>240</v>
      </c>
      <c r="C15071" s="3" t="s">
        <v>127</v>
      </c>
      <c r="D15071" s="4">
        <v>139794.37071819731</v>
      </c>
      <c r="E15071" t="str">
        <f t="shared" si="472"/>
        <v>Apr</v>
      </c>
      <c r="F15071" t="str">
        <f t="shared" si="473"/>
        <v>2021</v>
      </c>
    </row>
    <row r="15072" spans="1:6" x14ac:dyDescent="0.25">
      <c r="A15072" s="5" t="s">
        <v>389</v>
      </c>
      <c r="B15072" s="3" t="s">
        <v>240</v>
      </c>
      <c r="C15072" s="3" t="s">
        <v>128</v>
      </c>
      <c r="D15072" s="4">
        <v>135541.39070981456</v>
      </c>
      <c r="E15072" t="str">
        <f t="shared" si="472"/>
        <v>May</v>
      </c>
      <c r="F15072" t="str">
        <f t="shared" si="473"/>
        <v>2021</v>
      </c>
    </row>
    <row r="15073" spans="1:6" x14ac:dyDescent="0.25">
      <c r="A15073" s="5" t="s">
        <v>389</v>
      </c>
      <c r="B15073" s="3" t="s">
        <v>240</v>
      </c>
      <c r="C15073" s="3" t="s">
        <v>129</v>
      </c>
      <c r="D15073" s="4">
        <v>132967.22337390055</v>
      </c>
      <c r="E15073" t="str">
        <f t="shared" si="472"/>
        <v>Jun</v>
      </c>
      <c r="F15073" t="str">
        <f t="shared" si="473"/>
        <v>2021</v>
      </c>
    </row>
    <row r="15074" spans="1:6" x14ac:dyDescent="0.25">
      <c r="A15074" s="5" t="s">
        <v>389</v>
      </c>
      <c r="B15074" s="3" t="s">
        <v>240</v>
      </c>
      <c r="C15074" s="3" t="s">
        <v>130</v>
      </c>
      <c r="D15074" s="4">
        <v>131185.66680465441</v>
      </c>
      <c r="E15074" t="str">
        <f t="shared" si="472"/>
        <v>Jul</v>
      </c>
      <c r="F15074" t="str">
        <f t="shared" si="473"/>
        <v>2021</v>
      </c>
    </row>
    <row r="15075" spans="1:6" x14ac:dyDescent="0.25">
      <c r="A15075" s="5" t="s">
        <v>389</v>
      </c>
      <c r="B15075" s="3" t="s">
        <v>240</v>
      </c>
      <c r="C15075" s="3" t="s">
        <v>131</v>
      </c>
      <c r="D15075" s="4">
        <v>128722.26261274515</v>
      </c>
      <c r="E15075" t="str">
        <f t="shared" si="472"/>
        <v>Aug</v>
      </c>
      <c r="F15075" t="str">
        <f t="shared" si="473"/>
        <v>2021</v>
      </c>
    </row>
    <row r="15076" spans="1:6" x14ac:dyDescent="0.25">
      <c r="A15076" s="5" t="s">
        <v>389</v>
      </c>
      <c r="B15076" s="3" t="s">
        <v>240</v>
      </c>
      <c r="C15076" s="3" t="s">
        <v>132</v>
      </c>
      <c r="D15076" s="4">
        <v>128367.81549989921</v>
      </c>
      <c r="E15076" t="str">
        <f t="shared" si="472"/>
        <v>Sep</v>
      </c>
      <c r="F15076" t="str">
        <f t="shared" si="473"/>
        <v>2021</v>
      </c>
    </row>
    <row r="15077" spans="1:6" x14ac:dyDescent="0.25">
      <c r="A15077" s="5" t="s">
        <v>389</v>
      </c>
      <c r="B15077" s="3" t="s">
        <v>240</v>
      </c>
      <c r="C15077" s="3" t="s">
        <v>133</v>
      </c>
      <c r="D15077" s="4">
        <v>127288.83074727133</v>
      </c>
      <c r="E15077" t="str">
        <f t="shared" si="472"/>
        <v>Oct</v>
      </c>
      <c r="F15077" t="str">
        <f t="shared" si="473"/>
        <v>2021</v>
      </c>
    </row>
    <row r="15078" spans="1:6" x14ac:dyDescent="0.25">
      <c r="A15078" s="5" t="s">
        <v>389</v>
      </c>
      <c r="B15078" s="3" t="s">
        <v>240</v>
      </c>
      <c r="C15078" s="3" t="s">
        <v>134</v>
      </c>
      <c r="D15078" s="4">
        <v>127297.75996212021</v>
      </c>
      <c r="E15078" t="str">
        <f t="shared" si="472"/>
        <v>Nov</v>
      </c>
      <c r="F15078" t="str">
        <f t="shared" si="473"/>
        <v>2021</v>
      </c>
    </row>
    <row r="15079" spans="1:6" x14ac:dyDescent="0.25">
      <c r="A15079" s="5" t="s">
        <v>389</v>
      </c>
      <c r="B15079" s="3" t="s">
        <v>240</v>
      </c>
      <c r="C15079" s="3" t="s">
        <v>135</v>
      </c>
      <c r="D15079" s="4">
        <v>128045.07199997416</v>
      </c>
      <c r="E15079" t="str">
        <f t="shared" si="472"/>
        <v>Dec</v>
      </c>
      <c r="F15079" t="str">
        <f t="shared" si="473"/>
        <v>2021</v>
      </c>
    </row>
    <row r="15080" spans="1:6" x14ac:dyDescent="0.25">
      <c r="A15080" s="5" t="s">
        <v>389</v>
      </c>
      <c r="B15080" s="3" t="s">
        <v>240</v>
      </c>
      <c r="C15080" s="3" t="s">
        <v>136</v>
      </c>
      <c r="D15080" s="4">
        <v>129350.49949620359</v>
      </c>
      <c r="E15080" t="str">
        <f t="shared" si="472"/>
        <v>Jan</v>
      </c>
      <c r="F15080" t="str">
        <f t="shared" si="473"/>
        <v>2022</v>
      </c>
    </row>
    <row r="15081" spans="1:6" x14ac:dyDescent="0.25">
      <c r="A15081" s="5" t="s">
        <v>389</v>
      </c>
      <c r="B15081" s="3" t="s">
        <v>240</v>
      </c>
      <c r="C15081" s="3" t="s">
        <v>137</v>
      </c>
      <c r="D15081" s="4">
        <v>128526.59893595445</v>
      </c>
      <c r="E15081" t="str">
        <f t="shared" si="472"/>
        <v>Feb</v>
      </c>
      <c r="F15081" t="str">
        <f t="shared" si="473"/>
        <v>2022</v>
      </c>
    </row>
    <row r="15082" spans="1:6" x14ac:dyDescent="0.25">
      <c r="A15082" s="5" t="s">
        <v>389</v>
      </c>
      <c r="B15082" s="3" t="s">
        <v>240</v>
      </c>
      <c r="C15082" s="3" t="s">
        <v>138</v>
      </c>
      <c r="D15082" s="4">
        <v>125398.14182633375</v>
      </c>
      <c r="E15082" t="str">
        <f t="shared" si="472"/>
        <v>Mar</v>
      </c>
      <c r="F15082" t="str">
        <f t="shared" si="473"/>
        <v>2022</v>
      </c>
    </row>
    <row r="15083" spans="1:6" x14ac:dyDescent="0.25">
      <c r="A15083" s="5" t="s">
        <v>389</v>
      </c>
      <c r="B15083" s="3" t="s">
        <v>240</v>
      </c>
      <c r="C15083" s="3" t="s">
        <v>139</v>
      </c>
      <c r="D15083" s="4">
        <v>64806.116043272479</v>
      </c>
      <c r="E15083" t="str">
        <f t="shared" si="472"/>
        <v>Apr</v>
      </c>
      <c r="F15083" t="str">
        <f t="shared" si="473"/>
        <v>2022</v>
      </c>
    </row>
    <row r="15084" spans="1:6" x14ac:dyDescent="0.25">
      <c r="A15084" s="5" t="s">
        <v>389</v>
      </c>
      <c r="B15084" s="3" t="s">
        <v>240</v>
      </c>
      <c r="C15084" s="3" t="s">
        <v>140</v>
      </c>
      <c r="D15084" s="4">
        <v>64382.550354560095</v>
      </c>
      <c r="E15084" t="str">
        <f t="shared" si="472"/>
        <v>May</v>
      </c>
      <c r="F15084" t="str">
        <f t="shared" si="473"/>
        <v>2022</v>
      </c>
    </row>
    <row r="15085" spans="1:6" x14ac:dyDescent="0.25">
      <c r="A15085" s="5" t="s">
        <v>389</v>
      </c>
      <c r="B15085" s="3" t="s">
        <v>240</v>
      </c>
      <c r="C15085" s="3" t="s">
        <v>141</v>
      </c>
      <c r="D15085" s="4">
        <v>63265.946195596247</v>
      </c>
      <c r="E15085" t="str">
        <f t="shared" si="472"/>
        <v>Jun</v>
      </c>
      <c r="F15085" t="str">
        <f t="shared" si="473"/>
        <v>2022</v>
      </c>
    </row>
    <row r="15086" spans="1:6" x14ac:dyDescent="0.25">
      <c r="A15086" s="5" t="s">
        <v>389</v>
      </c>
      <c r="B15086" s="3" t="s">
        <v>240</v>
      </c>
      <c r="C15086" s="3" t="s">
        <v>142</v>
      </c>
      <c r="D15086" s="4">
        <v>63105.095031092409</v>
      </c>
      <c r="E15086" t="str">
        <f t="shared" si="472"/>
        <v>Jul</v>
      </c>
      <c r="F15086" t="str">
        <f t="shared" si="473"/>
        <v>2022</v>
      </c>
    </row>
    <row r="15087" spans="1:6" x14ac:dyDescent="0.25">
      <c r="A15087" s="5" t="s">
        <v>389</v>
      </c>
      <c r="B15087" s="3" t="s">
        <v>240</v>
      </c>
      <c r="C15087" s="3" t="s">
        <v>143</v>
      </c>
      <c r="D15087" s="4">
        <v>62422.447144369973</v>
      </c>
      <c r="E15087" t="str">
        <f t="shared" si="472"/>
        <v>Aug</v>
      </c>
      <c r="F15087" t="str">
        <f t="shared" si="473"/>
        <v>2022</v>
      </c>
    </row>
    <row r="15088" spans="1:6" x14ac:dyDescent="0.25">
      <c r="A15088" s="5" t="s">
        <v>389</v>
      </c>
      <c r="B15088" s="3" t="s">
        <v>240</v>
      </c>
      <c r="C15088" s="3" t="s">
        <v>144</v>
      </c>
      <c r="D15088" s="4">
        <v>62080.022181621775</v>
      </c>
      <c r="E15088" t="str">
        <f t="shared" si="472"/>
        <v>Sep</v>
      </c>
      <c r="F15088" t="str">
        <f t="shared" si="473"/>
        <v>2022</v>
      </c>
    </row>
    <row r="15089" spans="1:6" x14ac:dyDescent="0.25">
      <c r="A15089" s="5" t="s">
        <v>389</v>
      </c>
      <c r="B15089" s="3" t="s">
        <v>240</v>
      </c>
      <c r="C15089" s="3" t="s">
        <v>145</v>
      </c>
      <c r="D15089" s="4">
        <v>61685.482531157875</v>
      </c>
      <c r="E15089" t="str">
        <f t="shared" si="472"/>
        <v>Oct</v>
      </c>
      <c r="F15089" t="str">
        <f t="shared" si="473"/>
        <v>2022</v>
      </c>
    </row>
    <row r="15090" spans="1:6" x14ac:dyDescent="0.25">
      <c r="A15090" s="5" t="s">
        <v>389</v>
      </c>
      <c r="B15090" s="3" t="s">
        <v>240</v>
      </c>
      <c r="C15090" s="3" t="s">
        <v>146</v>
      </c>
      <c r="D15090" s="4">
        <v>61338.307420313053</v>
      </c>
      <c r="E15090" t="str">
        <f t="shared" si="472"/>
        <v>Nov</v>
      </c>
      <c r="F15090" t="str">
        <f t="shared" si="473"/>
        <v>2022</v>
      </c>
    </row>
    <row r="15091" spans="1:6" x14ac:dyDescent="0.25">
      <c r="A15091" s="5" t="s">
        <v>389</v>
      </c>
      <c r="B15091" s="3" t="s">
        <v>240</v>
      </c>
      <c r="C15091" s="3" t="s">
        <v>147</v>
      </c>
      <c r="D15091" s="4">
        <v>61785.440490748864</v>
      </c>
      <c r="E15091" t="str">
        <f t="shared" si="472"/>
        <v>Dec</v>
      </c>
      <c r="F15091" t="str">
        <f t="shared" si="473"/>
        <v>2022</v>
      </c>
    </row>
    <row r="15092" spans="1:6" x14ac:dyDescent="0.25">
      <c r="A15092" s="5" t="s">
        <v>389</v>
      </c>
      <c r="B15092" s="3" t="s">
        <v>240</v>
      </c>
      <c r="C15092" s="3" t="s">
        <v>148</v>
      </c>
      <c r="D15092" s="4">
        <v>60683.658803890321</v>
      </c>
      <c r="E15092" t="str">
        <f t="shared" si="472"/>
        <v>Jan</v>
      </c>
      <c r="F15092" t="str">
        <f t="shared" si="473"/>
        <v>2023</v>
      </c>
    </row>
    <row r="15093" spans="1:6" x14ac:dyDescent="0.25">
      <c r="A15093" s="5" t="s">
        <v>389</v>
      </c>
      <c r="B15093" s="3" t="s">
        <v>240</v>
      </c>
      <c r="C15093" s="3" t="s">
        <v>149</v>
      </c>
      <c r="D15093" s="4">
        <v>60353.941959144744</v>
      </c>
      <c r="E15093" t="str">
        <f t="shared" si="472"/>
        <v>Feb</v>
      </c>
      <c r="F15093" t="str">
        <f t="shared" si="473"/>
        <v>2023</v>
      </c>
    </row>
    <row r="15094" spans="1:6" x14ac:dyDescent="0.25">
      <c r="A15094" s="5" t="s">
        <v>389</v>
      </c>
      <c r="B15094" s="3" t="s">
        <v>240</v>
      </c>
      <c r="C15094" s="3" t="s">
        <v>150</v>
      </c>
      <c r="D15094" s="4">
        <v>60000.83251776229</v>
      </c>
      <c r="E15094" t="str">
        <f t="shared" si="472"/>
        <v>Mar</v>
      </c>
      <c r="F15094" t="str">
        <f t="shared" si="473"/>
        <v>2023</v>
      </c>
    </row>
    <row r="15095" spans="1:6" x14ac:dyDescent="0.25">
      <c r="A15095" s="5" t="s">
        <v>389</v>
      </c>
      <c r="B15095" s="3" t="s">
        <v>240</v>
      </c>
      <c r="C15095" s="3" t="s">
        <v>151</v>
      </c>
      <c r="D15095" s="4">
        <v>59687.548237760915</v>
      </c>
      <c r="E15095" t="str">
        <f t="shared" si="472"/>
        <v>Apr</v>
      </c>
      <c r="F15095" t="str">
        <f t="shared" si="473"/>
        <v>2023</v>
      </c>
    </row>
    <row r="15096" spans="1:6" x14ac:dyDescent="0.25">
      <c r="A15096" s="5" t="s">
        <v>389</v>
      </c>
      <c r="B15096" s="3" t="s">
        <v>240</v>
      </c>
      <c r="C15096" s="3" t="s">
        <v>152</v>
      </c>
      <c r="D15096" s="4">
        <v>59365.291598006595</v>
      </c>
      <c r="E15096" t="str">
        <f t="shared" si="472"/>
        <v>May</v>
      </c>
      <c r="F15096" t="str">
        <f t="shared" si="473"/>
        <v>2023</v>
      </c>
    </row>
    <row r="15097" spans="1:6" x14ac:dyDescent="0.25">
      <c r="A15097" s="5" t="s">
        <v>389</v>
      </c>
      <c r="B15097" s="3" t="s">
        <v>240</v>
      </c>
      <c r="C15097" s="3" t="s">
        <v>153</v>
      </c>
      <c r="D15097" s="4">
        <v>59059.411639588921</v>
      </c>
      <c r="E15097" t="str">
        <f t="shared" si="472"/>
        <v>Jun</v>
      </c>
      <c r="F15097" t="str">
        <f t="shared" si="473"/>
        <v>2023</v>
      </c>
    </row>
    <row r="15098" spans="1:6" x14ac:dyDescent="0.25">
      <c r="A15098" s="5" t="s">
        <v>389</v>
      </c>
      <c r="B15098" s="3" t="s">
        <v>240</v>
      </c>
      <c r="C15098" s="3" t="s">
        <v>154</v>
      </c>
      <c r="D15098" s="4">
        <v>58759.154648818519</v>
      </c>
      <c r="E15098" t="str">
        <f t="shared" si="472"/>
        <v>Jul</v>
      </c>
      <c r="F15098" t="str">
        <f t="shared" si="473"/>
        <v>2023</v>
      </c>
    </row>
    <row r="15099" spans="1:6" x14ac:dyDescent="0.25">
      <c r="A15099" s="5" t="s">
        <v>389</v>
      </c>
      <c r="B15099" s="3" t="s">
        <v>240</v>
      </c>
      <c r="C15099" s="3" t="s">
        <v>155</v>
      </c>
      <c r="D15099" s="4">
        <v>58488.5393225468</v>
      </c>
      <c r="E15099" t="str">
        <f t="shared" si="472"/>
        <v>Aug</v>
      </c>
      <c r="F15099" t="str">
        <f t="shared" si="473"/>
        <v>2023</v>
      </c>
    </row>
    <row r="15100" spans="1:6" x14ac:dyDescent="0.25">
      <c r="A15100" s="5" t="s">
        <v>389</v>
      </c>
      <c r="B15100" s="3" t="s">
        <v>240</v>
      </c>
      <c r="C15100" s="3" t="s">
        <v>156</v>
      </c>
      <c r="D15100" s="4">
        <v>58212.351216679446</v>
      </c>
      <c r="E15100" t="str">
        <f t="shared" si="472"/>
        <v>Sep</v>
      </c>
      <c r="F15100" t="str">
        <f t="shared" si="473"/>
        <v>2023</v>
      </c>
    </row>
    <row r="15101" spans="1:6" x14ac:dyDescent="0.25">
      <c r="A15101" s="5" t="s">
        <v>389</v>
      </c>
      <c r="B15101" s="3" t="s">
        <v>240</v>
      </c>
      <c r="C15101" s="3" t="s">
        <v>157</v>
      </c>
      <c r="D15101" s="4">
        <v>57963.397967302706</v>
      </c>
      <c r="E15101" t="str">
        <f t="shared" si="472"/>
        <v>Oct</v>
      </c>
      <c r="F15101" t="str">
        <f t="shared" si="473"/>
        <v>2023</v>
      </c>
    </row>
    <row r="15102" spans="1:6" x14ac:dyDescent="0.25">
      <c r="A15102" s="5" t="s">
        <v>389</v>
      </c>
      <c r="B15102" s="3" t="s">
        <v>240</v>
      </c>
      <c r="C15102" s="3" t="s">
        <v>158</v>
      </c>
      <c r="D15102" s="4">
        <v>57694.314841662432</v>
      </c>
      <c r="E15102" t="str">
        <f t="shared" si="472"/>
        <v>Nov</v>
      </c>
      <c r="F15102" t="str">
        <f t="shared" si="473"/>
        <v>2023</v>
      </c>
    </row>
    <row r="15103" spans="1:6" x14ac:dyDescent="0.25">
      <c r="A15103" s="5" t="s">
        <v>389</v>
      </c>
      <c r="B15103" s="3" t="s">
        <v>240</v>
      </c>
      <c r="C15103" s="3" t="s">
        <v>159</v>
      </c>
      <c r="D15103" s="4">
        <v>58168.27920224236</v>
      </c>
      <c r="E15103" t="str">
        <f t="shared" si="472"/>
        <v>Dec</v>
      </c>
      <c r="F15103" t="str">
        <f t="shared" si="473"/>
        <v>2023</v>
      </c>
    </row>
    <row r="15104" spans="1:6" x14ac:dyDescent="0.25">
      <c r="A15104" s="5" t="s">
        <v>389</v>
      </c>
      <c r="B15104" s="3" t="s">
        <v>240</v>
      </c>
      <c r="C15104" s="3" t="s">
        <v>160</v>
      </c>
      <c r="D15104" s="4">
        <v>57249.160135043887</v>
      </c>
      <c r="E15104" t="str">
        <f t="shared" si="472"/>
        <v>Jan</v>
      </c>
      <c r="F15104" t="str">
        <f t="shared" si="473"/>
        <v>2024</v>
      </c>
    </row>
    <row r="15105" spans="1:6" x14ac:dyDescent="0.25">
      <c r="A15105" s="5" t="s">
        <v>389</v>
      </c>
      <c r="B15105" s="3" t="s">
        <v>240</v>
      </c>
      <c r="C15105" s="3" t="s">
        <v>161</v>
      </c>
      <c r="D15105" s="4">
        <v>57001.891504364117</v>
      </c>
      <c r="E15105" t="str">
        <f t="shared" si="472"/>
        <v>Feb</v>
      </c>
      <c r="F15105" t="str">
        <f t="shared" si="473"/>
        <v>2024</v>
      </c>
    </row>
    <row r="15106" spans="1:6" x14ac:dyDescent="0.25">
      <c r="A15106" s="5" t="s">
        <v>389</v>
      </c>
      <c r="B15106" s="3" t="s">
        <v>240</v>
      </c>
      <c r="C15106" s="3" t="s">
        <v>162</v>
      </c>
      <c r="D15106" s="4">
        <v>56788.780321221886</v>
      </c>
      <c r="E15106" t="str">
        <f t="shared" si="472"/>
        <v>Mar</v>
      </c>
      <c r="F15106" t="str">
        <f t="shared" si="473"/>
        <v>2024</v>
      </c>
    </row>
    <row r="15107" spans="1:6" x14ac:dyDescent="0.25">
      <c r="A15107" s="5" t="s">
        <v>389</v>
      </c>
      <c r="B15107" s="3" t="s">
        <v>240</v>
      </c>
      <c r="C15107" s="3" t="s">
        <v>163</v>
      </c>
      <c r="D15107" s="4">
        <v>56591.184859019835</v>
      </c>
      <c r="E15107" t="str">
        <f t="shared" si="472"/>
        <v>Apr</v>
      </c>
      <c r="F15107" t="str">
        <f t="shared" si="473"/>
        <v>2024</v>
      </c>
    </row>
    <row r="15108" spans="1:6" x14ac:dyDescent="0.25">
      <c r="A15108" s="5" t="s">
        <v>389</v>
      </c>
      <c r="B15108" s="3" t="s">
        <v>240</v>
      </c>
      <c r="C15108" s="3" t="s">
        <v>164</v>
      </c>
      <c r="D15108" s="4">
        <v>56402.309387059257</v>
      </c>
      <c r="E15108" t="str">
        <f t="shared" si="472"/>
        <v>May</v>
      </c>
      <c r="F15108" t="str">
        <f t="shared" si="473"/>
        <v>2024</v>
      </c>
    </row>
    <row r="15109" spans="1:6" x14ac:dyDescent="0.25">
      <c r="A15109" s="5" t="s">
        <v>389</v>
      </c>
      <c r="B15109" s="3" t="s">
        <v>240</v>
      </c>
      <c r="C15109" s="3" t="s">
        <v>165</v>
      </c>
      <c r="D15109" s="4">
        <v>56194.445028871589</v>
      </c>
      <c r="E15109" t="str">
        <f t="shared" si="472"/>
        <v>Jun</v>
      </c>
      <c r="F15109" t="str">
        <f t="shared" si="473"/>
        <v>2024</v>
      </c>
    </row>
    <row r="15110" spans="1:6" x14ac:dyDescent="0.25">
      <c r="A15110" s="5" t="s">
        <v>389</v>
      </c>
      <c r="B15110" s="3" t="s">
        <v>240</v>
      </c>
      <c r="C15110" s="3" t="s">
        <v>166</v>
      </c>
      <c r="D15110" s="4">
        <v>56022.049478101872</v>
      </c>
      <c r="E15110" t="str">
        <f t="shared" si="472"/>
        <v>Jul</v>
      </c>
      <c r="F15110" t="str">
        <f t="shared" si="473"/>
        <v>2024</v>
      </c>
    </row>
    <row r="15111" spans="1:6" x14ac:dyDescent="0.25">
      <c r="A15111" s="5" t="s">
        <v>389</v>
      </c>
      <c r="B15111" s="3" t="s">
        <v>240</v>
      </c>
      <c r="C15111" s="3" t="s">
        <v>167</v>
      </c>
      <c r="D15111" s="4">
        <v>55858.273442147431</v>
      </c>
      <c r="E15111" t="str">
        <f t="shared" si="472"/>
        <v>Aug</v>
      </c>
      <c r="F15111" t="str">
        <f t="shared" si="473"/>
        <v>2024</v>
      </c>
    </row>
    <row r="15112" spans="1:6" x14ac:dyDescent="0.25">
      <c r="A15112" s="5" t="s">
        <v>389</v>
      </c>
      <c r="B15112" s="3" t="s">
        <v>240</v>
      </c>
      <c r="C15112" s="3" t="s">
        <v>168</v>
      </c>
      <c r="D15112" s="4">
        <v>55675.899633963621</v>
      </c>
      <c r="E15112" t="str">
        <f t="shared" si="472"/>
        <v>Sep</v>
      </c>
      <c r="F15112" t="str">
        <f t="shared" si="473"/>
        <v>2024</v>
      </c>
    </row>
    <row r="15113" spans="1:6" x14ac:dyDescent="0.25">
      <c r="A15113" s="5" t="s">
        <v>389</v>
      </c>
      <c r="B15113" s="3" t="s">
        <v>240</v>
      </c>
      <c r="C15113" s="3" t="s">
        <v>169</v>
      </c>
      <c r="D15113" s="4">
        <v>55498.396406223997</v>
      </c>
      <c r="E15113" t="str">
        <f t="shared" si="472"/>
        <v>Oct</v>
      </c>
      <c r="F15113" t="str">
        <f t="shared" si="473"/>
        <v>2024</v>
      </c>
    </row>
    <row r="15114" spans="1:6" x14ac:dyDescent="0.25">
      <c r="A15114" s="5" t="s">
        <v>389</v>
      </c>
      <c r="B15114" s="3" t="s">
        <v>240</v>
      </c>
      <c r="C15114" s="3" t="s">
        <v>170</v>
      </c>
      <c r="D15114" s="4">
        <v>55335.734011104985</v>
      </c>
      <c r="E15114" t="str">
        <f t="shared" si="472"/>
        <v>Nov</v>
      </c>
      <c r="F15114" t="str">
        <f t="shared" si="473"/>
        <v>2024</v>
      </c>
    </row>
    <row r="15115" spans="1:6" x14ac:dyDescent="0.25">
      <c r="A15115" s="5" t="s">
        <v>389</v>
      </c>
      <c r="B15115" s="3" t="s">
        <v>240</v>
      </c>
      <c r="C15115" s="3" t="s">
        <v>171</v>
      </c>
      <c r="D15115" s="4">
        <v>55839.610663823303</v>
      </c>
      <c r="E15115" t="str">
        <f t="shared" ref="E15115:E15178" si="474">MID(C15115,1,3)</f>
        <v>Dec</v>
      </c>
      <c r="F15115" t="str">
        <f t="shared" ref="F15115:F15178" si="475">MID(C15115,5,4)</f>
        <v>2024</v>
      </c>
    </row>
    <row r="15116" spans="1:6" x14ac:dyDescent="0.25">
      <c r="A15116" s="5" t="s">
        <v>389</v>
      </c>
      <c r="B15116" s="3" t="s">
        <v>240</v>
      </c>
      <c r="C15116" s="3" t="s">
        <v>172</v>
      </c>
      <c r="D15116" s="4">
        <v>55094.325668178804</v>
      </c>
      <c r="E15116" t="str">
        <f t="shared" si="474"/>
        <v>Jan</v>
      </c>
      <c r="F15116" t="str">
        <f t="shared" si="475"/>
        <v>2025</v>
      </c>
    </row>
    <row r="15117" spans="1:6" x14ac:dyDescent="0.25">
      <c r="A15117" s="5" t="s">
        <v>389</v>
      </c>
      <c r="B15117" s="3" t="s">
        <v>240</v>
      </c>
      <c r="C15117" s="3" t="s">
        <v>173</v>
      </c>
      <c r="D15117" s="4">
        <v>54979.645664488336</v>
      </c>
      <c r="E15117" t="str">
        <f t="shared" si="474"/>
        <v>Feb</v>
      </c>
      <c r="F15117" t="str">
        <f t="shared" si="475"/>
        <v>2025</v>
      </c>
    </row>
    <row r="15118" spans="1:6" x14ac:dyDescent="0.25">
      <c r="A15118" s="5" t="s">
        <v>389</v>
      </c>
      <c r="B15118" s="3" t="s">
        <v>240</v>
      </c>
      <c r="C15118" s="3" t="s">
        <v>174</v>
      </c>
      <c r="D15118" s="4">
        <v>54873.43083705366</v>
      </c>
      <c r="E15118" t="str">
        <f t="shared" si="474"/>
        <v>Mar</v>
      </c>
      <c r="F15118" t="str">
        <f t="shared" si="475"/>
        <v>2025</v>
      </c>
    </row>
    <row r="15119" spans="1:6" x14ac:dyDescent="0.25">
      <c r="A15119" s="5" t="s">
        <v>389</v>
      </c>
      <c r="B15119" s="3" t="s">
        <v>240</v>
      </c>
      <c r="C15119" s="3" t="s">
        <v>175</v>
      </c>
      <c r="D15119" s="4">
        <v>54715.067536441165</v>
      </c>
      <c r="E15119" t="str">
        <f t="shared" si="474"/>
        <v>Apr</v>
      </c>
      <c r="F15119" t="str">
        <f t="shared" si="475"/>
        <v>2025</v>
      </c>
    </row>
    <row r="15120" spans="1:6" x14ac:dyDescent="0.25">
      <c r="A15120" s="5" t="s">
        <v>389</v>
      </c>
      <c r="B15120" s="3" t="s">
        <v>240</v>
      </c>
      <c r="C15120" s="3" t="s">
        <v>176</v>
      </c>
      <c r="D15120" s="4">
        <v>54584.652954948615</v>
      </c>
      <c r="E15120" t="str">
        <f t="shared" si="474"/>
        <v>May</v>
      </c>
      <c r="F15120" t="str">
        <f t="shared" si="475"/>
        <v>2025</v>
      </c>
    </row>
    <row r="15121" spans="1:6" x14ac:dyDescent="0.25">
      <c r="A15121" s="5" t="s">
        <v>389</v>
      </c>
      <c r="B15121" s="3" t="s">
        <v>240</v>
      </c>
      <c r="C15121" s="3" t="s">
        <v>177</v>
      </c>
      <c r="D15121" s="4">
        <v>54454.809483730605</v>
      </c>
      <c r="E15121" t="str">
        <f t="shared" si="474"/>
        <v>Jun</v>
      </c>
      <c r="F15121" t="str">
        <f t="shared" si="475"/>
        <v>2025</v>
      </c>
    </row>
    <row r="15122" spans="1:6" x14ac:dyDescent="0.25">
      <c r="A15122" s="5" t="s">
        <v>389</v>
      </c>
      <c r="B15122" s="3" t="s">
        <v>240</v>
      </c>
      <c r="C15122" s="3" t="s">
        <v>178</v>
      </c>
      <c r="D15122" s="4">
        <v>54353.000162364857</v>
      </c>
      <c r="E15122" t="str">
        <f t="shared" si="474"/>
        <v>Jul</v>
      </c>
      <c r="F15122" t="str">
        <f t="shared" si="475"/>
        <v>2025</v>
      </c>
    </row>
    <row r="15123" spans="1:6" x14ac:dyDescent="0.25">
      <c r="A15123" s="5" t="s">
        <v>389</v>
      </c>
      <c r="B15123" s="3" t="s">
        <v>240</v>
      </c>
      <c r="C15123" s="3" t="s">
        <v>179</v>
      </c>
      <c r="D15123" s="4">
        <v>54145.363505521047</v>
      </c>
      <c r="E15123" t="str">
        <f t="shared" si="474"/>
        <v>Aug</v>
      </c>
      <c r="F15123" t="str">
        <f t="shared" si="475"/>
        <v>2025</v>
      </c>
    </row>
    <row r="15124" spans="1:6" x14ac:dyDescent="0.25">
      <c r="A15124" s="5" t="s">
        <v>389</v>
      </c>
      <c r="B15124" s="3" t="s">
        <v>240</v>
      </c>
      <c r="C15124" s="3" t="s">
        <v>180</v>
      </c>
      <c r="D15124" s="4">
        <v>54017.374692509664</v>
      </c>
      <c r="E15124" t="str">
        <f t="shared" si="474"/>
        <v>Sep</v>
      </c>
      <c r="F15124" t="str">
        <f t="shared" si="475"/>
        <v>2025</v>
      </c>
    </row>
    <row r="15125" spans="1:6" x14ac:dyDescent="0.25">
      <c r="A15125" s="5" t="s">
        <v>389</v>
      </c>
      <c r="B15125" s="3" t="s">
        <v>240</v>
      </c>
      <c r="C15125" s="3" t="s">
        <v>181</v>
      </c>
      <c r="D15125" s="4">
        <v>53943.530728039419</v>
      </c>
      <c r="E15125" t="str">
        <f t="shared" si="474"/>
        <v>Oct</v>
      </c>
      <c r="F15125" t="str">
        <f t="shared" si="475"/>
        <v>2025</v>
      </c>
    </row>
    <row r="15126" spans="1:6" x14ac:dyDescent="0.25">
      <c r="A15126" s="5" t="s">
        <v>389</v>
      </c>
      <c r="B15126" s="3" t="s">
        <v>240</v>
      </c>
      <c r="C15126" s="3" t="s">
        <v>182</v>
      </c>
      <c r="D15126" s="4">
        <v>53878.344039837015</v>
      </c>
      <c r="E15126" t="str">
        <f t="shared" si="474"/>
        <v>Nov</v>
      </c>
      <c r="F15126" t="str">
        <f t="shared" si="475"/>
        <v>2025</v>
      </c>
    </row>
    <row r="15127" spans="1:6" x14ac:dyDescent="0.25">
      <c r="A15127" s="5" t="s">
        <v>389</v>
      </c>
      <c r="B15127" s="3" t="s">
        <v>240</v>
      </c>
      <c r="C15127" s="3" t="s">
        <v>183</v>
      </c>
      <c r="D15127" s="4">
        <v>54286.269518417852</v>
      </c>
      <c r="E15127" t="str">
        <f t="shared" si="474"/>
        <v>Dec</v>
      </c>
      <c r="F15127" t="str">
        <f t="shared" si="475"/>
        <v>2025</v>
      </c>
    </row>
    <row r="15128" spans="1:6" x14ac:dyDescent="0.25">
      <c r="A15128" s="5" t="s">
        <v>389</v>
      </c>
      <c r="B15128" s="3" t="s">
        <v>240</v>
      </c>
      <c r="C15128" s="3" t="s">
        <v>184</v>
      </c>
      <c r="D15128" s="4">
        <v>53789.742620284625</v>
      </c>
      <c r="E15128" t="str">
        <f t="shared" si="474"/>
        <v>Jan</v>
      </c>
      <c r="F15128" t="str">
        <f t="shared" si="475"/>
        <v>2026</v>
      </c>
    </row>
    <row r="15129" spans="1:6" x14ac:dyDescent="0.25">
      <c r="A15129" s="5" t="s">
        <v>389</v>
      </c>
      <c r="B15129" s="3" t="s">
        <v>240</v>
      </c>
      <c r="C15129" s="3" t="s">
        <v>185</v>
      </c>
      <c r="D15129" s="4">
        <v>53757.594453613361</v>
      </c>
      <c r="E15129" t="str">
        <f t="shared" si="474"/>
        <v>Feb</v>
      </c>
      <c r="F15129" t="str">
        <f t="shared" si="475"/>
        <v>2026</v>
      </c>
    </row>
    <row r="15130" spans="1:6" x14ac:dyDescent="0.25">
      <c r="A15130" s="5" t="s">
        <v>389</v>
      </c>
      <c r="B15130" s="3" t="s">
        <v>240</v>
      </c>
      <c r="C15130" s="3" t="s">
        <v>186</v>
      </c>
      <c r="D15130" s="4">
        <v>53698.989474985996</v>
      </c>
      <c r="E15130" t="str">
        <f t="shared" si="474"/>
        <v>Mar</v>
      </c>
      <c r="F15130" t="str">
        <f t="shared" si="475"/>
        <v>2026</v>
      </c>
    </row>
    <row r="15131" spans="1:6" x14ac:dyDescent="0.25">
      <c r="A15131" s="5" t="s">
        <v>389</v>
      </c>
      <c r="B15131" s="3" t="s">
        <v>240</v>
      </c>
      <c r="C15131" s="3" t="s">
        <v>187</v>
      </c>
      <c r="D15131" s="4">
        <v>53607.601600666763</v>
      </c>
      <c r="E15131" t="str">
        <f t="shared" si="474"/>
        <v>Apr</v>
      </c>
      <c r="F15131" t="str">
        <f t="shared" si="475"/>
        <v>2026</v>
      </c>
    </row>
    <row r="15132" spans="1:6" x14ac:dyDescent="0.25">
      <c r="A15132" s="5" t="s">
        <v>389</v>
      </c>
      <c r="B15132" s="3" t="s">
        <v>240</v>
      </c>
      <c r="C15132" s="3" t="s">
        <v>189</v>
      </c>
      <c r="D15132" s="4">
        <v>53584.195178759168</v>
      </c>
      <c r="E15132" t="str">
        <f t="shared" si="474"/>
        <v>May</v>
      </c>
      <c r="F15132" t="str">
        <f t="shared" si="475"/>
        <v>2026</v>
      </c>
    </row>
    <row r="15133" spans="1:6" x14ac:dyDescent="0.25">
      <c r="A15133" s="5" t="s">
        <v>389</v>
      </c>
      <c r="B15133" s="3" t="s">
        <v>240</v>
      </c>
      <c r="C15133" s="3" t="s">
        <v>191</v>
      </c>
      <c r="D15133" s="4">
        <v>53570.294670610681</v>
      </c>
      <c r="E15133" t="str">
        <f t="shared" si="474"/>
        <v>Jun</v>
      </c>
      <c r="F15133" t="str">
        <f t="shared" si="475"/>
        <v>2026</v>
      </c>
    </row>
    <row r="15134" spans="1:6" x14ac:dyDescent="0.25">
      <c r="A15134" s="5" t="s">
        <v>389</v>
      </c>
      <c r="B15134" s="3" t="s">
        <v>240</v>
      </c>
      <c r="C15134" s="3" t="s">
        <v>192</v>
      </c>
      <c r="D15134" s="4">
        <v>53577.292403368279</v>
      </c>
      <c r="E15134" t="str">
        <f t="shared" si="474"/>
        <v>Jul</v>
      </c>
      <c r="F15134" t="str">
        <f t="shared" si="475"/>
        <v>2026</v>
      </c>
    </row>
    <row r="15135" spans="1:6" x14ac:dyDescent="0.25">
      <c r="A15135" s="5" t="s">
        <v>389</v>
      </c>
      <c r="B15135" s="3" t="s">
        <v>240</v>
      </c>
      <c r="C15135" s="3" t="s">
        <v>193</v>
      </c>
      <c r="D15135" s="4">
        <v>53592.305893341836</v>
      </c>
      <c r="E15135" t="str">
        <f t="shared" si="474"/>
        <v>Aug</v>
      </c>
      <c r="F15135" t="str">
        <f t="shared" si="475"/>
        <v>2026</v>
      </c>
    </row>
    <row r="15136" spans="1:6" x14ac:dyDescent="0.25">
      <c r="A15136" s="5" t="s">
        <v>389</v>
      </c>
      <c r="B15136" s="3" t="s">
        <v>240</v>
      </c>
      <c r="C15136" s="3" t="s">
        <v>194</v>
      </c>
      <c r="D15136" s="4">
        <v>53615.339664552957</v>
      </c>
      <c r="E15136" t="str">
        <f t="shared" si="474"/>
        <v>Sep</v>
      </c>
      <c r="F15136" t="str">
        <f t="shared" si="475"/>
        <v>2026</v>
      </c>
    </row>
    <row r="15137" spans="1:6" x14ac:dyDescent="0.25">
      <c r="A15137" s="5" t="s">
        <v>389</v>
      </c>
      <c r="B15137" s="3" t="s">
        <v>240</v>
      </c>
      <c r="C15137" s="3" t="s">
        <v>195</v>
      </c>
      <c r="D15137" s="4">
        <v>53646.432037673905</v>
      </c>
      <c r="E15137" t="str">
        <f t="shared" si="474"/>
        <v>Oct</v>
      </c>
      <c r="F15137" t="str">
        <f t="shared" si="475"/>
        <v>2026</v>
      </c>
    </row>
    <row r="15138" spans="1:6" x14ac:dyDescent="0.25">
      <c r="A15138" s="5" t="s">
        <v>389</v>
      </c>
      <c r="B15138" s="3" t="s">
        <v>240</v>
      </c>
      <c r="C15138" s="3" t="s">
        <v>196</v>
      </c>
      <c r="D15138" s="4">
        <v>53677.339566807364</v>
      </c>
      <c r="E15138" t="str">
        <f t="shared" si="474"/>
        <v>Nov</v>
      </c>
      <c r="F15138" t="str">
        <f t="shared" si="475"/>
        <v>2026</v>
      </c>
    </row>
    <row r="15139" spans="1:6" x14ac:dyDescent="0.25">
      <c r="A15139" s="5" t="s">
        <v>389</v>
      </c>
      <c r="B15139" s="3" t="s">
        <v>240</v>
      </c>
      <c r="C15139" s="3" t="s">
        <v>197</v>
      </c>
      <c r="D15139" s="4">
        <v>54125.843588538373</v>
      </c>
      <c r="E15139" t="str">
        <f t="shared" si="474"/>
        <v>Dec</v>
      </c>
      <c r="F15139" t="str">
        <f t="shared" si="475"/>
        <v>2026</v>
      </c>
    </row>
    <row r="15140" spans="1:6" x14ac:dyDescent="0.25">
      <c r="A15140" s="5" t="s">
        <v>389</v>
      </c>
      <c r="B15140" s="3" t="s">
        <v>240</v>
      </c>
      <c r="C15140" s="3" t="s">
        <v>198</v>
      </c>
      <c r="D15140" s="4">
        <v>53793.270510790549</v>
      </c>
      <c r="E15140" t="str">
        <f t="shared" si="474"/>
        <v>Jan</v>
      </c>
      <c r="F15140" t="str">
        <f t="shared" si="475"/>
        <v>2027</v>
      </c>
    </row>
    <row r="15141" spans="1:6" x14ac:dyDescent="0.25">
      <c r="A15141" s="5" t="s">
        <v>389</v>
      </c>
      <c r="B15141" s="3" t="s">
        <v>240</v>
      </c>
      <c r="C15141" s="3" t="s">
        <v>199</v>
      </c>
      <c r="D15141" s="4">
        <v>53857.044978165621</v>
      </c>
      <c r="E15141" t="str">
        <f t="shared" si="474"/>
        <v>Feb</v>
      </c>
      <c r="F15141" t="str">
        <f t="shared" si="475"/>
        <v>2027</v>
      </c>
    </row>
    <row r="15142" spans="1:6" x14ac:dyDescent="0.25">
      <c r="A15142" s="5" t="s">
        <v>389</v>
      </c>
      <c r="B15142" s="3" t="s">
        <v>240</v>
      </c>
      <c r="C15142" s="3" t="s">
        <v>200</v>
      </c>
      <c r="D15142" s="4">
        <v>53929.024094941546</v>
      </c>
      <c r="E15142" t="str">
        <f t="shared" si="474"/>
        <v>Mar</v>
      </c>
      <c r="F15142" t="str">
        <f t="shared" si="475"/>
        <v>2027</v>
      </c>
    </row>
    <row r="15143" spans="1:6" x14ac:dyDescent="0.25">
      <c r="A15143" s="5" t="s">
        <v>389</v>
      </c>
      <c r="B15143" s="3" t="s">
        <v>241</v>
      </c>
      <c r="C15143" s="3" t="s">
        <v>20</v>
      </c>
      <c r="D15143" s="4">
        <v>4516340.1277800165</v>
      </c>
      <c r="E15143" t="str">
        <f t="shared" si="474"/>
        <v>May</v>
      </c>
      <c r="F15143" t="str">
        <f t="shared" si="475"/>
        <v>2012</v>
      </c>
    </row>
    <row r="15144" spans="1:6" x14ac:dyDescent="0.25">
      <c r="A15144" s="5" t="s">
        <v>389</v>
      </c>
      <c r="B15144" s="3" t="s">
        <v>241</v>
      </c>
      <c r="C15144" s="3" t="s">
        <v>21</v>
      </c>
      <c r="D15144" s="4">
        <v>9353133.5442077685</v>
      </c>
      <c r="E15144" t="str">
        <f t="shared" si="474"/>
        <v>Jun</v>
      </c>
      <c r="F15144" t="str">
        <f t="shared" si="475"/>
        <v>2012</v>
      </c>
    </row>
    <row r="15145" spans="1:6" x14ac:dyDescent="0.25">
      <c r="A15145" s="5" t="s">
        <v>389</v>
      </c>
      <c r="B15145" s="3" t="s">
        <v>241</v>
      </c>
      <c r="C15145" s="3" t="s">
        <v>22</v>
      </c>
      <c r="D15145" s="4">
        <v>6123692.1177397165</v>
      </c>
      <c r="E15145" t="str">
        <f t="shared" si="474"/>
        <v>Jul</v>
      </c>
      <c r="F15145" t="str">
        <f t="shared" si="475"/>
        <v>2012</v>
      </c>
    </row>
    <row r="15146" spans="1:6" x14ac:dyDescent="0.25">
      <c r="A15146" s="5" t="s">
        <v>389</v>
      </c>
      <c r="B15146" s="3" t="s">
        <v>241</v>
      </c>
      <c r="C15146" s="3" t="s">
        <v>23</v>
      </c>
      <c r="D15146" s="4">
        <v>5277662.6456243573</v>
      </c>
      <c r="E15146" t="str">
        <f t="shared" si="474"/>
        <v>Aug</v>
      </c>
      <c r="F15146" t="str">
        <f t="shared" si="475"/>
        <v>2012</v>
      </c>
    </row>
    <row r="15147" spans="1:6" x14ac:dyDescent="0.25">
      <c r="A15147" s="5" t="s">
        <v>389</v>
      </c>
      <c r="B15147" s="3" t="s">
        <v>241</v>
      </c>
      <c r="C15147" s="3" t="s">
        <v>24</v>
      </c>
      <c r="D15147" s="4">
        <v>4404179.8520595813</v>
      </c>
      <c r="E15147" t="str">
        <f t="shared" si="474"/>
        <v>Sep</v>
      </c>
      <c r="F15147" t="str">
        <f t="shared" si="475"/>
        <v>2012</v>
      </c>
    </row>
    <row r="15148" spans="1:6" x14ac:dyDescent="0.25">
      <c r="A15148" s="5" t="s">
        <v>389</v>
      </c>
      <c r="B15148" s="3" t="s">
        <v>241</v>
      </c>
      <c r="C15148" s="3" t="s">
        <v>25</v>
      </c>
      <c r="D15148" s="4">
        <v>3516428.7347709527</v>
      </c>
      <c r="E15148" t="str">
        <f t="shared" si="474"/>
        <v>Oct</v>
      </c>
      <c r="F15148" t="str">
        <f t="shared" si="475"/>
        <v>2012</v>
      </c>
    </row>
    <row r="15149" spans="1:6" x14ac:dyDescent="0.25">
      <c r="A15149" s="5" t="s">
        <v>389</v>
      </c>
      <c r="B15149" s="3" t="s">
        <v>241</v>
      </c>
      <c r="C15149" s="3" t="s">
        <v>26</v>
      </c>
      <c r="D15149" s="4">
        <v>2869084.1837856648</v>
      </c>
      <c r="E15149" t="str">
        <f t="shared" si="474"/>
        <v>Nov</v>
      </c>
      <c r="F15149" t="str">
        <f t="shared" si="475"/>
        <v>2012</v>
      </c>
    </row>
    <row r="15150" spans="1:6" x14ac:dyDescent="0.25">
      <c r="A15150" s="5" t="s">
        <v>389</v>
      </c>
      <c r="B15150" s="3" t="s">
        <v>241</v>
      </c>
      <c r="C15150" s="3" t="s">
        <v>27</v>
      </c>
      <c r="D15150" s="4">
        <v>2937278.7972768531</v>
      </c>
      <c r="E15150" t="str">
        <f t="shared" si="474"/>
        <v>Dec</v>
      </c>
      <c r="F15150" t="str">
        <f t="shared" si="475"/>
        <v>2012</v>
      </c>
    </row>
    <row r="15151" spans="1:6" x14ac:dyDescent="0.25">
      <c r="A15151" s="5" t="s">
        <v>389</v>
      </c>
      <c r="B15151" s="3" t="s">
        <v>241</v>
      </c>
      <c r="C15151" s="3" t="s">
        <v>28</v>
      </c>
      <c r="D15151" s="4">
        <v>2673276.1262684199</v>
      </c>
      <c r="E15151" t="str">
        <f t="shared" si="474"/>
        <v>Jan</v>
      </c>
      <c r="F15151" t="str">
        <f t="shared" si="475"/>
        <v>2013</v>
      </c>
    </row>
    <row r="15152" spans="1:6" x14ac:dyDescent="0.25">
      <c r="A15152" s="5" t="s">
        <v>389</v>
      </c>
      <c r="B15152" s="3" t="s">
        <v>241</v>
      </c>
      <c r="C15152" s="3" t="s">
        <v>29</v>
      </c>
      <c r="D15152" s="4">
        <v>2285593.4473246564</v>
      </c>
      <c r="E15152" t="str">
        <f t="shared" si="474"/>
        <v>Feb</v>
      </c>
      <c r="F15152" t="str">
        <f t="shared" si="475"/>
        <v>2013</v>
      </c>
    </row>
    <row r="15153" spans="1:6" x14ac:dyDescent="0.25">
      <c r="A15153" s="5" t="s">
        <v>389</v>
      </c>
      <c r="B15153" s="3" t="s">
        <v>241</v>
      </c>
      <c r="C15153" s="3" t="s">
        <v>30</v>
      </c>
      <c r="D15153" s="4">
        <v>2385665.6158839231</v>
      </c>
      <c r="E15153" t="str">
        <f t="shared" si="474"/>
        <v>Mar</v>
      </c>
      <c r="F15153" t="str">
        <f t="shared" si="475"/>
        <v>2013</v>
      </c>
    </row>
    <row r="15154" spans="1:6" x14ac:dyDescent="0.25">
      <c r="A15154" s="5" t="s">
        <v>389</v>
      </c>
      <c r="B15154" s="3" t="s">
        <v>241</v>
      </c>
      <c r="C15154" s="3" t="s">
        <v>31</v>
      </c>
      <c r="D15154" s="4">
        <v>2103621.3888179385</v>
      </c>
      <c r="E15154" t="str">
        <f t="shared" si="474"/>
        <v>Apr</v>
      </c>
      <c r="F15154" t="str">
        <f t="shared" si="475"/>
        <v>2013</v>
      </c>
    </row>
    <row r="15155" spans="1:6" x14ac:dyDescent="0.25">
      <c r="A15155" s="5" t="s">
        <v>389</v>
      </c>
      <c r="B15155" s="3" t="s">
        <v>241</v>
      </c>
      <c r="C15155" s="3" t="s">
        <v>32</v>
      </c>
      <c r="D15155" s="4">
        <v>2097722.4848424965</v>
      </c>
      <c r="E15155" t="str">
        <f t="shared" si="474"/>
        <v>May</v>
      </c>
      <c r="F15155" t="str">
        <f t="shared" si="475"/>
        <v>2013</v>
      </c>
    </row>
    <row r="15156" spans="1:6" x14ac:dyDescent="0.25">
      <c r="A15156" s="5" t="s">
        <v>389</v>
      </c>
      <c r="B15156" s="3" t="s">
        <v>241</v>
      </c>
      <c r="C15156" s="3" t="s">
        <v>33</v>
      </c>
      <c r="D15156" s="4">
        <v>2629695.0750482962</v>
      </c>
      <c r="E15156" t="str">
        <f t="shared" si="474"/>
        <v>Jun</v>
      </c>
      <c r="F15156" t="str">
        <f t="shared" si="475"/>
        <v>2013</v>
      </c>
    </row>
    <row r="15157" spans="1:6" x14ac:dyDescent="0.25">
      <c r="A15157" s="5" t="s">
        <v>389</v>
      </c>
      <c r="B15157" s="3" t="s">
        <v>241</v>
      </c>
      <c r="C15157" s="3" t="s">
        <v>34</v>
      </c>
      <c r="D15157" s="4">
        <v>2186357.2546315142</v>
      </c>
      <c r="E15157" t="str">
        <f t="shared" si="474"/>
        <v>Jul</v>
      </c>
      <c r="F15157" t="str">
        <f t="shared" si="475"/>
        <v>2013</v>
      </c>
    </row>
    <row r="15158" spans="1:6" x14ac:dyDescent="0.25">
      <c r="A15158" s="5" t="s">
        <v>389</v>
      </c>
      <c r="B15158" s="3" t="s">
        <v>241</v>
      </c>
      <c r="C15158" s="3" t="s">
        <v>35</v>
      </c>
      <c r="D15158" s="4">
        <v>2389451.5013345485</v>
      </c>
      <c r="E15158" t="str">
        <f t="shared" si="474"/>
        <v>Aug</v>
      </c>
      <c r="F15158" t="str">
        <f t="shared" si="475"/>
        <v>2013</v>
      </c>
    </row>
    <row r="15159" spans="1:6" x14ac:dyDescent="0.25">
      <c r="A15159" s="5" t="s">
        <v>389</v>
      </c>
      <c r="B15159" s="3" t="s">
        <v>241</v>
      </c>
      <c r="C15159" s="3" t="s">
        <v>36</v>
      </c>
      <c r="D15159" s="4">
        <v>2100269.7781419219</v>
      </c>
      <c r="E15159" t="str">
        <f t="shared" si="474"/>
        <v>Sep</v>
      </c>
      <c r="F15159" t="str">
        <f t="shared" si="475"/>
        <v>2013</v>
      </c>
    </row>
    <row r="15160" spans="1:6" x14ac:dyDescent="0.25">
      <c r="A15160" s="5" t="s">
        <v>389</v>
      </c>
      <c r="B15160" s="3" t="s">
        <v>241</v>
      </c>
      <c r="C15160" s="3" t="s">
        <v>37</v>
      </c>
      <c r="D15160" s="4">
        <v>2027489.1298054196</v>
      </c>
      <c r="E15160" t="str">
        <f t="shared" si="474"/>
        <v>Oct</v>
      </c>
      <c r="F15160" t="str">
        <f t="shared" si="475"/>
        <v>2013</v>
      </c>
    </row>
    <row r="15161" spans="1:6" x14ac:dyDescent="0.25">
      <c r="A15161" s="5" t="s">
        <v>389</v>
      </c>
      <c r="B15161" s="3" t="s">
        <v>241</v>
      </c>
      <c r="C15161" s="3" t="s">
        <v>38</v>
      </c>
      <c r="D15161" s="4">
        <v>2070029.1804776853</v>
      </c>
      <c r="E15161" t="str">
        <f t="shared" si="474"/>
        <v>Nov</v>
      </c>
      <c r="F15161" t="str">
        <f t="shared" si="475"/>
        <v>2013</v>
      </c>
    </row>
    <row r="15162" spans="1:6" x14ac:dyDescent="0.25">
      <c r="A15162" s="5" t="s">
        <v>389</v>
      </c>
      <c r="B15162" s="3" t="s">
        <v>241</v>
      </c>
      <c r="C15162" s="3" t="s">
        <v>39</v>
      </c>
      <c r="D15162" s="4">
        <v>2055075.6382163237</v>
      </c>
      <c r="E15162" t="str">
        <f t="shared" si="474"/>
        <v>Dec</v>
      </c>
      <c r="F15162" t="str">
        <f t="shared" si="475"/>
        <v>2013</v>
      </c>
    </row>
    <row r="15163" spans="1:6" x14ac:dyDescent="0.25">
      <c r="A15163" s="5" t="s">
        <v>389</v>
      </c>
      <c r="B15163" s="3" t="s">
        <v>241</v>
      </c>
      <c r="C15163" s="3" t="s">
        <v>40</v>
      </c>
      <c r="D15163" s="4">
        <v>1964158.4682506057</v>
      </c>
      <c r="E15163" t="str">
        <f t="shared" si="474"/>
        <v>Jan</v>
      </c>
      <c r="F15163" t="str">
        <f t="shared" si="475"/>
        <v>2014</v>
      </c>
    </row>
    <row r="15164" spans="1:6" x14ac:dyDescent="0.25">
      <c r="A15164" s="5" t="s">
        <v>389</v>
      </c>
      <c r="B15164" s="3" t="s">
        <v>241</v>
      </c>
      <c r="C15164" s="3" t="s">
        <v>41</v>
      </c>
      <c r="D15164" s="4">
        <v>1587432.7615963493</v>
      </c>
      <c r="E15164" t="str">
        <f t="shared" si="474"/>
        <v>Feb</v>
      </c>
      <c r="F15164" t="str">
        <f t="shared" si="475"/>
        <v>2014</v>
      </c>
    </row>
    <row r="15165" spans="1:6" x14ac:dyDescent="0.25">
      <c r="A15165" s="5" t="s">
        <v>389</v>
      </c>
      <c r="B15165" s="3" t="s">
        <v>241</v>
      </c>
      <c r="C15165" s="3" t="s">
        <v>42</v>
      </c>
      <c r="D15165" s="4">
        <v>1650236.0382506542</v>
      </c>
      <c r="E15165" t="str">
        <f t="shared" si="474"/>
        <v>Mar</v>
      </c>
      <c r="F15165" t="str">
        <f t="shared" si="475"/>
        <v>2014</v>
      </c>
    </row>
    <row r="15166" spans="1:6" x14ac:dyDescent="0.25">
      <c r="A15166" s="5" t="s">
        <v>389</v>
      </c>
      <c r="B15166" s="3" t="s">
        <v>241</v>
      </c>
      <c r="C15166" s="3" t="s">
        <v>43</v>
      </c>
      <c r="D15166" s="4">
        <v>1444366.3959465874</v>
      </c>
      <c r="E15166" t="str">
        <f t="shared" si="474"/>
        <v>Apr</v>
      </c>
      <c r="F15166" t="str">
        <f t="shared" si="475"/>
        <v>2014</v>
      </c>
    </row>
    <row r="15167" spans="1:6" x14ac:dyDescent="0.25">
      <c r="A15167" s="5" t="s">
        <v>389</v>
      </c>
      <c r="B15167" s="3" t="s">
        <v>241</v>
      </c>
      <c r="C15167" s="3" t="s">
        <v>44</v>
      </c>
      <c r="D15167" s="4">
        <v>1407464.9043032872</v>
      </c>
      <c r="E15167" t="str">
        <f t="shared" si="474"/>
        <v>May</v>
      </c>
      <c r="F15167" t="str">
        <f t="shared" si="475"/>
        <v>2014</v>
      </c>
    </row>
    <row r="15168" spans="1:6" x14ac:dyDescent="0.25">
      <c r="A15168" s="5" t="s">
        <v>389</v>
      </c>
      <c r="B15168" s="3" t="s">
        <v>241</v>
      </c>
      <c r="C15168" s="3" t="s">
        <v>45</v>
      </c>
      <c r="D15168" s="4">
        <v>1823436.0775196215</v>
      </c>
      <c r="E15168" t="str">
        <f t="shared" si="474"/>
        <v>Jun</v>
      </c>
      <c r="F15168" t="str">
        <f t="shared" si="475"/>
        <v>2014</v>
      </c>
    </row>
    <row r="15169" spans="1:6" x14ac:dyDescent="0.25">
      <c r="A15169" s="5" t="s">
        <v>389</v>
      </c>
      <c r="B15169" s="3" t="s">
        <v>241</v>
      </c>
      <c r="C15169" s="3" t="s">
        <v>46</v>
      </c>
      <c r="D15169" s="4">
        <v>1421735.0755387447</v>
      </c>
      <c r="E15169" t="str">
        <f t="shared" si="474"/>
        <v>Jul</v>
      </c>
      <c r="F15169" t="str">
        <f t="shared" si="475"/>
        <v>2014</v>
      </c>
    </row>
    <row r="15170" spans="1:6" x14ac:dyDescent="0.25">
      <c r="A15170" s="5" t="s">
        <v>389</v>
      </c>
      <c r="B15170" s="3" t="s">
        <v>241</v>
      </c>
      <c r="C15170" s="3" t="s">
        <v>47</v>
      </c>
      <c r="D15170" s="4">
        <v>1528254.7020980418</v>
      </c>
      <c r="E15170" t="str">
        <f t="shared" si="474"/>
        <v>Aug</v>
      </c>
      <c r="F15170" t="str">
        <f t="shared" si="475"/>
        <v>2014</v>
      </c>
    </row>
    <row r="15171" spans="1:6" x14ac:dyDescent="0.25">
      <c r="A15171" s="5" t="s">
        <v>389</v>
      </c>
      <c r="B15171" s="3" t="s">
        <v>241</v>
      </c>
      <c r="C15171" s="3" t="s">
        <v>48</v>
      </c>
      <c r="D15171" s="4">
        <v>1316005.4927071172</v>
      </c>
      <c r="E15171" t="str">
        <f t="shared" si="474"/>
        <v>Sep</v>
      </c>
      <c r="F15171" t="str">
        <f t="shared" si="475"/>
        <v>2014</v>
      </c>
    </row>
    <row r="15172" spans="1:6" x14ac:dyDescent="0.25">
      <c r="A15172" s="5" t="s">
        <v>389</v>
      </c>
      <c r="B15172" s="3" t="s">
        <v>241</v>
      </c>
      <c r="C15172" s="3" t="s">
        <v>49</v>
      </c>
      <c r="D15172" s="4">
        <v>1218880.7693560487</v>
      </c>
      <c r="E15172" t="str">
        <f t="shared" si="474"/>
        <v>Oct</v>
      </c>
      <c r="F15172" t="str">
        <f t="shared" si="475"/>
        <v>2014</v>
      </c>
    </row>
    <row r="15173" spans="1:6" x14ac:dyDescent="0.25">
      <c r="A15173" s="5" t="s">
        <v>389</v>
      </c>
      <c r="B15173" s="3" t="s">
        <v>241</v>
      </c>
      <c r="C15173" s="3" t="s">
        <v>50</v>
      </c>
      <c r="D15173" s="4">
        <v>1262266.8567714843</v>
      </c>
      <c r="E15173" t="str">
        <f t="shared" si="474"/>
        <v>Nov</v>
      </c>
      <c r="F15173" t="str">
        <f t="shared" si="475"/>
        <v>2014</v>
      </c>
    </row>
    <row r="15174" spans="1:6" x14ac:dyDescent="0.25">
      <c r="A15174" s="5" t="s">
        <v>389</v>
      </c>
      <c r="B15174" s="3" t="s">
        <v>241</v>
      </c>
      <c r="C15174" s="3" t="s">
        <v>51</v>
      </c>
      <c r="D15174" s="4">
        <v>1310026.6667305927</v>
      </c>
      <c r="E15174" t="str">
        <f t="shared" si="474"/>
        <v>Dec</v>
      </c>
      <c r="F15174" t="str">
        <f t="shared" si="475"/>
        <v>2014</v>
      </c>
    </row>
    <row r="15175" spans="1:6" x14ac:dyDescent="0.25">
      <c r="A15175" s="5" t="s">
        <v>389</v>
      </c>
      <c r="B15175" s="3" t="s">
        <v>241</v>
      </c>
      <c r="C15175" s="3" t="s">
        <v>52</v>
      </c>
      <c r="D15175" s="4">
        <v>1252671.29101156</v>
      </c>
      <c r="E15175" t="str">
        <f t="shared" si="474"/>
        <v>Jan</v>
      </c>
      <c r="F15175" t="str">
        <f t="shared" si="475"/>
        <v>2015</v>
      </c>
    </row>
    <row r="15176" spans="1:6" x14ac:dyDescent="0.25">
      <c r="A15176" s="5" t="s">
        <v>389</v>
      </c>
      <c r="B15176" s="3" t="s">
        <v>241</v>
      </c>
      <c r="C15176" s="3" t="s">
        <v>53</v>
      </c>
      <c r="D15176" s="4">
        <v>982513.68671737902</v>
      </c>
      <c r="E15176" t="str">
        <f t="shared" si="474"/>
        <v>Feb</v>
      </c>
      <c r="F15176" t="str">
        <f t="shared" si="475"/>
        <v>2015</v>
      </c>
    </row>
    <row r="15177" spans="1:6" x14ac:dyDescent="0.25">
      <c r="A15177" s="5" t="s">
        <v>389</v>
      </c>
      <c r="B15177" s="3" t="s">
        <v>241</v>
      </c>
      <c r="C15177" s="3" t="s">
        <v>54</v>
      </c>
      <c r="D15177" s="4">
        <v>1089256.5083571288</v>
      </c>
      <c r="E15177" t="str">
        <f t="shared" si="474"/>
        <v>Mar</v>
      </c>
      <c r="F15177" t="str">
        <f t="shared" si="475"/>
        <v>2015</v>
      </c>
    </row>
    <row r="15178" spans="1:6" x14ac:dyDescent="0.25">
      <c r="A15178" s="5" t="s">
        <v>389</v>
      </c>
      <c r="B15178" s="3" t="s">
        <v>241</v>
      </c>
      <c r="C15178" s="3" t="s">
        <v>55</v>
      </c>
      <c r="D15178" s="4">
        <v>925878.27773824753</v>
      </c>
      <c r="E15178" t="str">
        <f t="shared" si="474"/>
        <v>Apr</v>
      </c>
      <c r="F15178" t="str">
        <f t="shared" si="475"/>
        <v>2015</v>
      </c>
    </row>
    <row r="15179" spans="1:6" x14ac:dyDescent="0.25">
      <c r="A15179" s="5" t="s">
        <v>389</v>
      </c>
      <c r="B15179" s="3" t="s">
        <v>241</v>
      </c>
      <c r="C15179" s="3" t="s">
        <v>56</v>
      </c>
      <c r="D15179" s="4">
        <v>978117.38031686912</v>
      </c>
      <c r="E15179" t="str">
        <f t="shared" ref="E15179:E15242" si="476">MID(C15179,1,3)</f>
        <v>May</v>
      </c>
      <c r="F15179" t="str">
        <f t="shared" ref="F15179:F15242" si="477">MID(C15179,5,4)</f>
        <v>2015</v>
      </c>
    </row>
    <row r="15180" spans="1:6" x14ac:dyDescent="0.25">
      <c r="A15180" s="5" t="s">
        <v>389</v>
      </c>
      <c r="B15180" s="3" t="s">
        <v>241</v>
      </c>
      <c r="C15180" s="3" t="s">
        <v>57</v>
      </c>
      <c r="D15180" s="4">
        <v>1400155.6090602782</v>
      </c>
      <c r="E15180" t="str">
        <f t="shared" si="476"/>
        <v>Jun</v>
      </c>
      <c r="F15180" t="str">
        <f t="shared" si="477"/>
        <v>2015</v>
      </c>
    </row>
    <row r="15181" spans="1:6" x14ac:dyDescent="0.25">
      <c r="A15181" s="5" t="s">
        <v>389</v>
      </c>
      <c r="B15181" s="3" t="s">
        <v>241</v>
      </c>
      <c r="C15181" s="3" t="s">
        <v>58</v>
      </c>
      <c r="D15181" s="4">
        <v>1098538.7781719477</v>
      </c>
      <c r="E15181" t="str">
        <f t="shared" si="476"/>
        <v>Jul</v>
      </c>
      <c r="F15181" t="str">
        <f t="shared" si="477"/>
        <v>2015</v>
      </c>
    </row>
    <row r="15182" spans="1:6" x14ac:dyDescent="0.25">
      <c r="A15182" s="5" t="s">
        <v>389</v>
      </c>
      <c r="B15182" s="3" t="s">
        <v>241</v>
      </c>
      <c r="C15182" s="3" t="s">
        <v>59</v>
      </c>
      <c r="D15182" s="4">
        <v>1269014.7158345631</v>
      </c>
      <c r="E15182" t="str">
        <f t="shared" si="476"/>
        <v>Aug</v>
      </c>
      <c r="F15182" t="str">
        <f t="shared" si="477"/>
        <v>2015</v>
      </c>
    </row>
    <row r="15183" spans="1:6" x14ac:dyDescent="0.25">
      <c r="A15183" s="5" t="s">
        <v>389</v>
      </c>
      <c r="B15183" s="3" t="s">
        <v>241</v>
      </c>
      <c r="C15183" s="3" t="s">
        <v>60</v>
      </c>
      <c r="D15183" s="4">
        <v>1094715.167055276</v>
      </c>
      <c r="E15183" t="str">
        <f t="shared" si="476"/>
        <v>Sep</v>
      </c>
      <c r="F15183" t="str">
        <f t="shared" si="477"/>
        <v>2015</v>
      </c>
    </row>
    <row r="15184" spans="1:6" x14ac:dyDescent="0.25">
      <c r="A15184" s="5" t="s">
        <v>389</v>
      </c>
      <c r="B15184" s="3" t="s">
        <v>241</v>
      </c>
      <c r="C15184" s="3" t="s">
        <v>61</v>
      </c>
      <c r="D15184" s="4">
        <v>974950.12361847376</v>
      </c>
      <c r="E15184" t="str">
        <f t="shared" si="476"/>
        <v>Oct</v>
      </c>
      <c r="F15184" t="str">
        <f t="shared" si="477"/>
        <v>2015</v>
      </c>
    </row>
    <row r="15185" spans="1:6" x14ac:dyDescent="0.25">
      <c r="A15185" s="5" t="s">
        <v>389</v>
      </c>
      <c r="B15185" s="3" t="s">
        <v>241</v>
      </c>
      <c r="C15185" s="3" t="s">
        <v>62</v>
      </c>
      <c r="D15185" s="4">
        <v>999870.13449746487</v>
      </c>
      <c r="E15185" t="str">
        <f t="shared" si="476"/>
        <v>Nov</v>
      </c>
      <c r="F15185" t="str">
        <f t="shared" si="477"/>
        <v>2015</v>
      </c>
    </row>
    <row r="15186" spans="1:6" x14ac:dyDescent="0.25">
      <c r="A15186" s="5" t="s">
        <v>389</v>
      </c>
      <c r="B15186" s="3" t="s">
        <v>241</v>
      </c>
      <c r="C15186" s="3" t="s">
        <v>63</v>
      </c>
      <c r="D15186" s="4">
        <v>1039560.3497500159</v>
      </c>
      <c r="E15186" t="str">
        <f t="shared" si="476"/>
        <v>Dec</v>
      </c>
      <c r="F15186" t="str">
        <f t="shared" si="477"/>
        <v>2015</v>
      </c>
    </row>
    <row r="15187" spans="1:6" x14ac:dyDescent="0.25">
      <c r="A15187" s="5" t="s">
        <v>389</v>
      </c>
      <c r="B15187" s="3" t="s">
        <v>241</v>
      </c>
      <c r="C15187" s="3" t="s">
        <v>64</v>
      </c>
      <c r="D15187" s="4">
        <v>996585.10488432331</v>
      </c>
      <c r="E15187" t="str">
        <f t="shared" si="476"/>
        <v>Jan</v>
      </c>
      <c r="F15187" t="str">
        <f t="shared" si="477"/>
        <v>2016</v>
      </c>
    </row>
    <row r="15188" spans="1:6" x14ac:dyDescent="0.25">
      <c r="A15188" s="5" t="s">
        <v>389</v>
      </c>
      <c r="B15188" s="3" t="s">
        <v>241</v>
      </c>
      <c r="C15188" s="3" t="s">
        <v>65</v>
      </c>
      <c r="D15188" s="4">
        <v>771923.39321023319</v>
      </c>
      <c r="E15188" t="str">
        <f t="shared" si="476"/>
        <v>Feb</v>
      </c>
      <c r="F15188" t="str">
        <f t="shared" si="477"/>
        <v>2016</v>
      </c>
    </row>
    <row r="15189" spans="1:6" x14ac:dyDescent="0.25">
      <c r="A15189" s="5" t="s">
        <v>389</v>
      </c>
      <c r="B15189" s="3" t="s">
        <v>241</v>
      </c>
      <c r="C15189" s="3" t="s">
        <v>66</v>
      </c>
      <c r="D15189" s="4">
        <v>876750.45597906667</v>
      </c>
      <c r="E15189" t="str">
        <f t="shared" si="476"/>
        <v>Mar</v>
      </c>
      <c r="F15189" t="str">
        <f t="shared" si="477"/>
        <v>2016</v>
      </c>
    </row>
    <row r="15190" spans="1:6" x14ac:dyDescent="0.25">
      <c r="A15190" s="5" t="s">
        <v>389</v>
      </c>
      <c r="B15190" s="3" t="s">
        <v>241</v>
      </c>
      <c r="C15190" s="3" t="s">
        <v>67</v>
      </c>
      <c r="D15190" s="4">
        <v>742421.63325478323</v>
      </c>
      <c r="E15190" t="str">
        <f t="shared" si="476"/>
        <v>Apr</v>
      </c>
      <c r="F15190" t="str">
        <f t="shared" si="477"/>
        <v>2016</v>
      </c>
    </row>
    <row r="15191" spans="1:6" x14ac:dyDescent="0.25">
      <c r="A15191" s="5" t="s">
        <v>389</v>
      </c>
      <c r="B15191" s="3" t="s">
        <v>241</v>
      </c>
      <c r="C15191" s="3" t="s">
        <v>68</v>
      </c>
      <c r="D15191" s="4">
        <v>802282.81340652809</v>
      </c>
      <c r="E15191" t="str">
        <f t="shared" si="476"/>
        <v>May</v>
      </c>
      <c r="F15191" t="str">
        <f t="shared" si="477"/>
        <v>2016</v>
      </c>
    </row>
    <row r="15192" spans="1:6" x14ac:dyDescent="0.25">
      <c r="A15192" s="5" t="s">
        <v>389</v>
      </c>
      <c r="B15192" s="3" t="s">
        <v>241</v>
      </c>
      <c r="C15192" s="3" t="s">
        <v>69</v>
      </c>
      <c r="D15192" s="4">
        <v>1145510.6136430847</v>
      </c>
      <c r="E15192" t="str">
        <f t="shared" si="476"/>
        <v>Jun</v>
      </c>
      <c r="F15192" t="str">
        <f t="shared" si="477"/>
        <v>2016</v>
      </c>
    </row>
    <row r="15193" spans="1:6" x14ac:dyDescent="0.25">
      <c r="A15193" s="5" t="s">
        <v>389</v>
      </c>
      <c r="B15193" s="3" t="s">
        <v>241</v>
      </c>
      <c r="C15193" s="3" t="s">
        <v>70</v>
      </c>
      <c r="D15193" s="4">
        <v>888122.60778492375</v>
      </c>
      <c r="E15193" t="str">
        <f t="shared" si="476"/>
        <v>Jul</v>
      </c>
      <c r="F15193" t="str">
        <f t="shared" si="477"/>
        <v>2016</v>
      </c>
    </row>
    <row r="15194" spans="1:6" x14ac:dyDescent="0.25">
      <c r="A15194" s="5" t="s">
        <v>389</v>
      </c>
      <c r="B15194" s="3" t="s">
        <v>241</v>
      </c>
      <c r="C15194" s="3" t="s">
        <v>71</v>
      </c>
      <c r="D15194" s="4">
        <v>1039373.4606977092</v>
      </c>
      <c r="E15194" t="str">
        <f t="shared" si="476"/>
        <v>Aug</v>
      </c>
      <c r="F15194" t="str">
        <f t="shared" si="477"/>
        <v>2016</v>
      </c>
    </row>
    <row r="15195" spans="1:6" x14ac:dyDescent="0.25">
      <c r="A15195" s="5" t="s">
        <v>389</v>
      </c>
      <c r="B15195" s="3" t="s">
        <v>241</v>
      </c>
      <c r="C15195" s="3" t="s">
        <v>72</v>
      </c>
      <c r="D15195" s="4">
        <v>889884.63993895915</v>
      </c>
      <c r="E15195" t="str">
        <f t="shared" si="476"/>
        <v>Sep</v>
      </c>
      <c r="F15195" t="str">
        <f t="shared" si="477"/>
        <v>2016</v>
      </c>
    </row>
    <row r="15196" spans="1:6" x14ac:dyDescent="0.25">
      <c r="A15196" s="5" t="s">
        <v>389</v>
      </c>
      <c r="B15196" s="3" t="s">
        <v>241</v>
      </c>
      <c r="C15196" s="3" t="s">
        <v>73</v>
      </c>
      <c r="D15196" s="4">
        <v>783967.97192806436</v>
      </c>
      <c r="E15196" t="str">
        <f t="shared" si="476"/>
        <v>Oct</v>
      </c>
      <c r="F15196" t="str">
        <f t="shared" si="477"/>
        <v>2016</v>
      </c>
    </row>
    <row r="15197" spans="1:6" x14ac:dyDescent="0.25">
      <c r="A15197" s="5" t="s">
        <v>389</v>
      </c>
      <c r="B15197" s="3" t="s">
        <v>241</v>
      </c>
      <c r="C15197" s="3" t="s">
        <v>74</v>
      </c>
      <c r="D15197" s="4">
        <v>811330.22240913217</v>
      </c>
      <c r="E15197" t="str">
        <f t="shared" si="476"/>
        <v>Nov</v>
      </c>
      <c r="F15197" t="str">
        <f t="shared" si="477"/>
        <v>2016</v>
      </c>
    </row>
    <row r="15198" spans="1:6" x14ac:dyDescent="0.25">
      <c r="A15198" s="5" t="s">
        <v>389</v>
      </c>
      <c r="B15198" s="3" t="s">
        <v>241</v>
      </c>
      <c r="C15198" s="3" t="s">
        <v>75</v>
      </c>
      <c r="D15198" s="4">
        <v>852752.95728330943</v>
      </c>
      <c r="E15198" t="str">
        <f t="shared" si="476"/>
        <v>Dec</v>
      </c>
      <c r="F15198" t="str">
        <f t="shared" si="477"/>
        <v>2016</v>
      </c>
    </row>
    <row r="15199" spans="1:6" x14ac:dyDescent="0.25">
      <c r="A15199" s="5" t="s">
        <v>389</v>
      </c>
      <c r="B15199" s="3" t="s">
        <v>241</v>
      </c>
      <c r="C15199" s="3" t="s">
        <v>76</v>
      </c>
      <c r="D15199" s="4">
        <v>821952.08105492266</v>
      </c>
      <c r="E15199" t="str">
        <f t="shared" si="476"/>
        <v>Jan</v>
      </c>
      <c r="F15199" t="str">
        <f t="shared" si="477"/>
        <v>2017</v>
      </c>
    </row>
    <row r="15200" spans="1:6" x14ac:dyDescent="0.25">
      <c r="A15200" s="5" t="s">
        <v>389</v>
      </c>
      <c r="B15200" s="3" t="s">
        <v>241</v>
      </c>
      <c r="C15200" s="3" t="s">
        <v>77</v>
      </c>
      <c r="D15200" s="4">
        <v>623921.20907502552</v>
      </c>
      <c r="E15200" t="str">
        <f t="shared" si="476"/>
        <v>Feb</v>
      </c>
      <c r="F15200" t="str">
        <f t="shared" si="477"/>
        <v>2017</v>
      </c>
    </row>
    <row r="15201" spans="1:6" x14ac:dyDescent="0.25">
      <c r="A15201" s="5" t="s">
        <v>389</v>
      </c>
      <c r="B15201" s="3" t="s">
        <v>241</v>
      </c>
      <c r="C15201" s="3" t="s">
        <v>78</v>
      </c>
      <c r="D15201" s="4">
        <v>714264.57792664738</v>
      </c>
      <c r="E15201" t="str">
        <f t="shared" si="476"/>
        <v>Mar</v>
      </c>
      <c r="F15201" t="str">
        <f t="shared" si="477"/>
        <v>2017</v>
      </c>
    </row>
    <row r="15202" spans="1:6" x14ac:dyDescent="0.25">
      <c r="A15202" s="5" t="s">
        <v>389</v>
      </c>
      <c r="B15202" s="3" t="s">
        <v>241</v>
      </c>
      <c r="C15202" s="3" t="s">
        <v>79</v>
      </c>
      <c r="D15202" s="4">
        <v>601027.94834177964</v>
      </c>
      <c r="E15202" t="str">
        <f t="shared" si="476"/>
        <v>Apr</v>
      </c>
      <c r="F15202" t="str">
        <f t="shared" si="477"/>
        <v>2017</v>
      </c>
    </row>
    <row r="15203" spans="1:6" x14ac:dyDescent="0.25">
      <c r="A15203" s="5" t="s">
        <v>389</v>
      </c>
      <c r="B15203" s="3" t="s">
        <v>241</v>
      </c>
      <c r="C15203" s="3" t="s">
        <v>80</v>
      </c>
      <c r="D15203" s="4">
        <v>621672.34077136789</v>
      </c>
      <c r="E15203" t="str">
        <f t="shared" si="476"/>
        <v>May</v>
      </c>
      <c r="F15203" t="str">
        <f t="shared" si="477"/>
        <v>2017</v>
      </c>
    </row>
    <row r="15204" spans="1:6" x14ac:dyDescent="0.25">
      <c r="A15204" s="5" t="s">
        <v>389</v>
      </c>
      <c r="B15204" s="3" t="s">
        <v>241</v>
      </c>
      <c r="C15204" s="3" t="s">
        <v>81</v>
      </c>
      <c r="D15204" s="4">
        <v>940342.56884779176</v>
      </c>
      <c r="E15204" t="str">
        <f t="shared" si="476"/>
        <v>Jun</v>
      </c>
      <c r="F15204" t="str">
        <f t="shared" si="477"/>
        <v>2017</v>
      </c>
    </row>
    <row r="15205" spans="1:6" x14ac:dyDescent="0.25">
      <c r="A15205" s="5" t="s">
        <v>389</v>
      </c>
      <c r="B15205" s="3" t="s">
        <v>241</v>
      </c>
      <c r="C15205" s="3" t="s">
        <v>82</v>
      </c>
      <c r="D15205" s="4">
        <v>715443.03829888359</v>
      </c>
      <c r="E15205" t="str">
        <f t="shared" si="476"/>
        <v>Jul</v>
      </c>
      <c r="F15205" t="str">
        <f t="shared" si="477"/>
        <v>2017</v>
      </c>
    </row>
    <row r="15206" spans="1:6" x14ac:dyDescent="0.25">
      <c r="A15206" s="5" t="s">
        <v>389</v>
      </c>
      <c r="B15206" s="3" t="s">
        <v>241</v>
      </c>
      <c r="C15206" s="3" t="s">
        <v>83</v>
      </c>
      <c r="D15206" s="4">
        <v>852970.46279774641</v>
      </c>
      <c r="E15206" t="str">
        <f t="shared" si="476"/>
        <v>Aug</v>
      </c>
      <c r="F15206" t="str">
        <f t="shared" si="477"/>
        <v>2017</v>
      </c>
    </row>
    <row r="15207" spans="1:6" x14ac:dyDescent="0.25">
      <c r="A15207" s="5" t="s">
        <v>389</v>
      </c>
      <c r="B15207" s="3" t="s">
        <v>241</v>
      </c>
      <c r="C15207" s="3" t="s">
        <v>84</v>
      </c>
      <c r="D15207" s="4">
        <v>729657.11300619296</v>
      </c>
      <c r="E15207" t="str">
        <f t="shared" si="476"/>
        <v>Sep</v>
      </c>
      <c r="F15207" t="str">
        <f t="shared" si="477"/>
        <v>2017</v>
      </c>
    </row>
    <row r="15208" spans="1:6" x14ac:dyDescent="0.25">
      <c r="A15208" s="5" t="s">
        <v>389</v>
      </c>
      <c r="B15208" s="3" t="s">
        <v>241</v>
      </c>
      <c r="C15208" s="3" t="s">
        <v>85</v>
      </c>
      <c r="D15208" s="4">
        <v>645963.81930461642</v>
      </c>
      <c r="E15208" t="str">
        <f t="shared" si="476"/>
        <v>Oct</v>
      </c>
      <c r="F15208" t="str">
        <f t="shared" si="477"/>
        <v>2017</v>
      </c>
    </row>
    <row r="15209" spans="1:6" x14ac:dyDescent="0.25">
      <c r="A15209" s="5" t="s">
        <v>389</v>
      </c>
      <c r="B15209" s="3" t="s">
        <v>241</v>
      </c>
      <c r="C15209" s="3" t="s">
        <v>86</v>
      </c>
      <c r="D15209" s="4">
        <v>670415.97149302647</v>
      </c>
      <c r="E15209" t="str">
        <f t="shared" si="476"/>
        <v>Nov</v>
      </c>
      <c r="F15209" t="str">
        <f t="shared" si="477"/>
        <v>2017</v>
      </c>
    </row>
    <row r="15210" spans="1:6" x14ac:dyDescent="0.25">
      <c r="A15210" s="5" t="s">
        <v>389</v>
      </c>
      <c r="B15210" s="3" t="s">
        <v>241</v>
      </c>
      <c r="C15210" s="3" t="s">
        <v>87</v>
      </c>
      <c r="D15210" s="4">
        <v>707939.63318491075</v>
      </c>
      <c r="E15210" t="str">
        <f t="shared" si="476"/>
        <v>Dec</v>
      </c>
      <c r="F15210" t="str">
        <f t="shared" si="477"/>
        <v>2017</v>
      </c>
    </row>
    <row r="15211" spans="1:6" x14ac:dyDescent="0.25">
      <c r="A15211" s="5" t="s">
        <v>389</v>
      </c>
      <c r="B15211" s="3" t="s">
        <v>241</v>
      </c>
      <c r="C15211" s="3" t="s">
        <v>88</v>
      </c>
      <c r="D15211" s="4">
        <v>678394.51030809595</v>
      </c>
      <c r="E15211" t="str">
        <f t="shared" si="476"/>
        <v>Jan</v>
      </c>
      <c r="F15211" t="str">
        <f t="shared" si="477"/>
        <v>2018</v>
      </c>
    </row>
    <row r="15212" spans="1:6" x14ac:dyDescent="0.25">
      <c r="A15212" s="5" t="s">
        <v>389</v>
      </c>
      <c r="B15212" s="3" t="s">
        <v>241</v>
      </c>
      <c r="C15212" s="3" t="s">
        <v>89</v>
      </c>
      <c r="D15212" s="4">
        <v>501599.46900808037</v>
      </c>
      <c r="E15212" t="str">
        <f t="shared" si="476"/>
        <v>Feb</v>
      </c>
      <c r="F15212" t="str">
        <f t="shared" si="477"/>
        <v>2018</v>
      </c>
    </row>
    <row r="15213" spans="1:6" x14ac:dyDescent="0.25">
      <c r="A15213" s="5" t="s">
        <v>389</v>
      </c>
      <c r="B15213" s="3" t="s">
        <v>241</v>
      </c>
      <c r="C15213" s="3" t="s">
        <v>90</v>
      </c>
      <c r="D15213" s="4">
        <v>587252.70377073984</v>
      </c>
      <c r="E15213" t="str">
        <f t="shared" si="476"/>
        <v>Mar</v>
      </c>
      <c r="F15213" t="str">
        <f t="shared" si="477"/>
        <v>2018</v>
      </c>
    </row>
    <row r="15214" spans="1:6" x14ac:dyDescent="0.25">
      <c r="A15214" s="5" t="s">
        <v>389</v>
      </c>
      <c r="B15214" s="3" t="s">
        <v>241</v>
      </c>
      <c r="C15214" s="3" t="s">
        <v>91</v>
      </c>
      <c r="D15214" s="4">
        <v>489326.13490854565</v>
      </c>
      <c r="E15214" t="str">
        <f t="shared" si="476"/>
        <v>Apr</v>
      </c>
      <c r="F15214" t="str">
        <f t="shared" si="477"/>
        <v>2018</v>
      </c>
    </row>
    <row r="15215" spans="1:6" x14ac:dyDescent="0.25">
      <c r="A15215" s="5" t="s">
        <v>389</v>
      </c>
      <c r="B15215" s="3" t="s">
        <v>241</v>
      </c>
      <c r="C15215" s="3" t="s">
        <v>92</v>
      </c>
      <c r="D15215" s="4">
        <v>516265.04592270788</v>
      </c>
      <c r="E15215" t="str">
        <f t="shared" si="476"/>
        <v>May</v>
      </c>
      <c r="F15215" t="str">
        <f t="shared" si="477"/>
        <v>2018</v>
      </c>
    </row>
    <row r="15216" spans="1:6" x14ac:dyDescent="0.25">
      <c r="A15216" s="5" t="s">
        <v>389</v>
      </c>
      <c r="B15216" s="3" t="s">
        <v>241</v>
      </c>
      <c r="C15216" s="3" t="s">
        <v>93</v>
      </c>
      <c r="D15216" s="4">
        <v>801195.07526105642</v>
      </c>
      <c r="E15216" t="str">
        <f t="shared" si="476"/>
        <v>Jun</v>
      </c>
      <c r="F15216" t="str">
        <f t="shared" si="477"/>
        <v>2018</v>
      </c>
    </row>
    <row r="15217" spans="1:6" x14ac:dyDescent="0.25">
      <c r="A15217" s="5" t="s">
        <v>389</v>
      </c>
      <c r="B15217" s="3" t="s">
        <v>241</v>
      </c>
      <c r="C15217" s="3" t="s">
        <v>94</v>
      </c>
      <c r="D15217" s="4">
        <v>607964.20867639361</v>
      </c>
      <c r="E15217" t="str">
        <f t="shared" si="476"/>
        <v>Jul</v>
      </c>
      <c r="F15217" t="str">
        <f t="shared" si="477"/>
        <v>2018</v>
      </c>
    </row>
    <row r="15218" spans="1:6" x14ac:dyDescent="0.25">
      <c r="A15218" s="5" t="s">
        <v>389</v>
      </c>
      <c r="B15218" s="3" t="s">
        <v>241</v>
      </c>
      <c r="C15218" s="3" t="s">
        <v>95</v>
      </c>
      <c r="D15218" s="4">
        <v>737190.6795734897</v>
      </c>
      <c r="E15218" t="str">
        <f t="shared" si="476"/>
        <v>Aug</v>
      </c>
      <c r="F15218" t="str">
        <f t="shared" si="477"/>
        <v>2018</v>
      </c>
    </row>
    <row r="15219" spans="1:6" x14ac:dyDescent="0.25">
      <c r="A15219" s="5" t="s">
        <v>389</v>
      </c>
      <c r="B15219" s="3" t="s">
        <v>241</v>
      </c>
      <c r="C15219" s="3" t="s">
        <v>96</v>
      </c>
      <c r="D15219" s="4">
        <v>618297.21889387164</v>
      </c>
      <c r="E15219" t="str">
        <f t="shared" si="476"/>
        <v>Sep</v>
      </c>
      <c r="F15219" t="str">
        <f t="shared" si="477"/>
        <v>2018</v>
      </c>
    </row>
    <row r="15220" spans="1:6" x14ac:dyDescent="0.25">
      <c r="A15220" s="5" t="s">
        <v>389</v>
      </c>
      <c r="B15220" s="3" t="s">
        <v>241</v>
      </c>
      <c r="C15220" s="3" t="s">
        <v>97</v>
      </c>
      <c r="D15220" s="4">
        <v>538051.48977238627</v>
      </c>
      <c r="E15220" t="str">
        <f t="shared" si="476"/>
        <v>Oct</v>
      </c>
      <c r="F15220" t="str">
        <f t="shared" si="477"/>
        <v>2018</v>
      </c>
    </row>
    <row r="15221" spans="1:6" x14ac:dyDescent="0.25">
      <c r="A15221" s="5" t="s">
        <v>389</v>
      </c>
      <c r="B15221" s="3" t="s">
        <v>241</v>
      </c>
      <c r="C15221" s="3" t="s">
        <v>98</v>
      </c>
      <c r="D15221" s="4">
        <v>566265.84109374578</v>
      </c>
      <c r="E15221" t="str">
        <f t="shared" si="476"/>
        <v>Nov</v>
      </c>
      <c r="F15221" t="str">
        <f t="shared" si="477"/>
        <v>2018</v>
      </c>
    </row>
    <row r="15222" spans="1:6" x14ac:dyDescent="0.25">
      <c r="A15222" s="5" t="s">
        <v>389</v>
      </c>
      <c r="B15222" s="3" t="s">
        <v>241</v>
      </c>
      <c r="C15222" s="3" t="s">
        <v>99</v>
      </c>
      <c r="D15222" s="4">
        <v>601258.94828992535</v>
      </c>
      <c r="E15222" t="str">
        <f t="shared" si="476"/>
        <v>Dec</v>
      </c>
      <c r="F15222" t="str">
        <f t="shared" si="477"/>
        <v>2018</v>
      </c>
    </row>
    <row r="15223" spans="1:6" x14ac:dyDescent="0.25">
      <c r="A15223" s="5" t="s">
        <v>389</v>
      </c>
      <c r="B15223" s="3" t="s">
        <v>241</v>
      </c>
      <c r="C15223" s="3" t="s">
        <v>100</v>
      </c>
      <c r="D15223" s="4">
        <v>578095.05500426155</v>
      </c>
      <c r="E15223" t="str">
        <f t="shared" si="476"/>
        <v>Jan</v>
      </c>
      <c r="F15223" t="str">
        <f t="shared" si="477"/>
        <v>2019</v>
      </c>
    </row>
    <row r="15224" spans="1:6" x14ac:dyDescent="0.25">
      <c r="A15224" s="5" t="s">
        <v>389</v>
      </c>
      <c r="B15224" s="3" t="s">
        <v>241</v>
      </c>
      <c r="C15224" s="3" t="s">
        <v>101</v>
      </c>
      <c r="D15224" s="4">
        <v>424270.63652068254</v>
      </c>
      <c r="E15224" t="str">
        <f t="shared" si="476"/>
        <v>Feb</v>
      </c>
      <c r="F15224" t="str">
        <f t="shared" si="477"/>
        <v>2019</v>
      </c>
    </row>
    <row r="15225" spans="1:6" x14ac:dyDescent="0.25">
      <c r="A15225" s="5" t="s">
        <v>389</v>
      </c>
      <c r="B15225" s="3" t="s">
        <v>241</v>
      </c>
      <c r="C15225" s="3" t="s">
        <v>102</v>
      </c>
      <c r="D15225" s="4">
        <v>503684.38620387827</v>
      </c>
      <c r="E15225" t="str">
        <f t="shared" si="476"/>
        <v>Mar</v>
      </c>
      <c r="F15225" t="str">
        <f t="shared" si="477"/>
        <v>2019</v>
      </c>
    </row>
    <row r="15226" spans="1:6" x14ac:dyDescent="0.25">
      <c r="A15226" s="5" t="s">
        <v>389</v>
      </c>
      <c r="B15226" s="3" t="s">
        <v>241</v>
      </c>
      <c r="C15226" s="3" t="s">
        <v>103</v>
      </c>
      <c r="D15226" s="4">
        <v>416141.3293831551</v>
      </c>
      <c r="E15226" t="str">
        <f t="shared" si="476"/>
        <v>Apr</v>
      </c>
      <c r="F15226" t="str">
        <f t="shared" si="477"/>
        <v>2019</v>
      </c>
    </row>
    <row r="15227" spans="1:6" x14ac:dyDescent="0.25">
      <c r="A15227" s="5" t="s">
        <v>389</v>
      </c>
      <c r="B15227" s="3" t="s">
        <v>241</v>
      </c>
      <c r="C15227" s="3" t="s">
        <v>104</v>
      </c>
      <c r="D15227" s="4">
        <v>443848.55302768445</v>
      </c>
      <c r="E15227" t="str">
        <f t="shared" si="476"/>
        <v>May</v>
      </c>
      <c r="F15227" t="str">
        <f t="shared" si="477"/>
        <v>2019</v>
      </c>
    </row>
    <row r="15228" spans="1:6" x14ac:dyDescent="0.25">
      <c r="A15228" s="5" t="s">
        <v>389</v>
      </c>
      <c r="B15228" s="3" t="s">
        <v>241</v>
      </c>
      <c r="C15228" s="3" t="s">
        <v>105</v>
      </c>
      <c r="D15228" s="4">
        <v>700495.86681705585</v>
      </c>
      <c r="E15228" t="str">
        <f t="shared" si="476"/>
        <v>Jun</v>
      </c>
      <c r="F15228" t="str">
        <f t="shared" si="477"/>
        <v>2019</v>
      </c>
    </row>
    <row r="15229" spans="1:6" x14ac:dyDescent="0.25">
      <c r="A15229" s="5" t="s">
        <v>389</v>
      </c>
      <c r="B15229" s="3" t="s">
        <v>241</v>
      </c>
      <c r="C15229" s="3" t="s">
        <v>106</v>
      </c>
      <c r="D15229" s="4">
        <v>524170.12899142934</v>
      </c>
      <c r="E15229" t="str">
        <f t="shared" si="476"/>
        <v>Jul</v>
      </c>
      <c r="F15229" t="str">
        <f t="shared" si="477"/>
        <v>2019</v>
      </c>
    </row>
    <row r="15230" spans="1:6" x14ac:dyDescent="0.25">
      <c r="A15230" s="5" t="s">
        <v>389</v>
      </c>
      <c r="B15230" s="3" t="s">
        <v>241</v>
      </c>
      <c r="C15230" s="3" t="s">
        <v>107</v>
      </c>
      <c r="D15230" s="4">
        <v>639931.79155196284</v>
      </c>
      <c r="E15230" t="str">
        <f t="shared" si="476"/>
        <v>Aug</v>
      </c>
      <c r="F15230" t="str">
        <f t="shared" si="477"/>
        <v>2019</v>
      </c>
    </row>
    <row r="15231" spans="1:6" x14ac:dyDescent="0.25">
      <c r="A15231" s="5" t="s">
        <v>389</v>
      </c>
      <c r="B15231" s="3" t="s">
        <v>241</v>
      </c>
      <c r="C15231" s="3" t="s">
        <v>108</v>
      </c>
      <c r="D15231" s="4">
        <v>541616.22415189212</v>
      </c>
      <c r="E15231" t="str">
        <f t="shared" si="476"/>
        <v>Sep</v>
      </c>
      <c r="F15231" t="str">
        <f t="shared" si="477"/>
        <v>2019</v>
      </c>
    </row>
    <row r="15232" spans="1:6" x14ac:dyDescent="0.25">
      <c r="A15232" s="5" t="s">
        <v>389</v>
      </c>
      <c r="B15232" s="3" t="s">
        <v>241</v>
      </c>
      <c r="C15232" s="3" t="s">
        <v>109</v>
      </c>
      <c r="D15232" s="4">
        <v>471851.72878550959</v>
      </c>
      <c r="E15232" t="str">
        <f t="shared" si="476"/>
        <v>Oct</v>
      </c>
      <c r="F15232" t="str">
        <f t="shared" si="477"/>
        <v>2019</v>
      </c>
    </row>
    <row r="15233" spans="1:6" x14ac:dyDescent="0.25">
      <c r="A15233" s="5" t="s">
        <v>389</v>
      </c>
      <c r="B15233" s="3" t="s">
        <v>241</v>
      </c>
      <c r="C15233" s="3" t="s">
        <v>110</v>
      </c>
      <c r="D15233" s="4">
        <v>493783.64349835814</v>
      </c>
      <c r="E15233" t="str">
        <f t="shared" si="476"/>
        <v>Nov</v>
      </c>
      <c r="F15233" t="str">
        <f t="shared" si="477"/>
        <v>2019</v>
      </c>
    </row>
    <row r="15234" spans="1:6" x14ac:dyDescent="0.25">
      <c r="A15234" s="5" t="s">
        <v>389</v>
      </c>
      <c r="B15234" s="3" t="s">
        <v>241</v>
      </c>
      <c r="C15234" s="3" t="s">
        <v>111</v>
      </c>
      <c r="D15234" s="4">
        <v>525748.8657318108</v>
      </c>
      <c r="E15234" t="str">
        <f t="shared" si="476"/>
        <v>Dec</v>
      </c>
      <c r="F15234" t="str">
        <f t="shared" si="477"/>
        <v>2019</v>
      </c>
    </row>
    <row r="15235" spans="1:6" x14ac:dyDescent="0.25">
      <c r="A15235" s="5" t="s">
        <v>389</v>
      </c>
      <c r="B15235" s="3" t="s">
        <v>241</v>
      </c>
      <c r="C15235" s="3" t="s">
        <v>112</v>
      </c>
      <c r="D15235" s="4">
        <v>508118.47838539578</v>
      </c>
      <c r="E15235" t="str">
        <f t="shared" si="476"/>
        <v>Jan</v>
      </c>
      <c r="F15235" t="str">
        <f t="shared" si="477"/>
        <v>2020</v>
      </c>
    </row>
    <row r="15236" spans="1:6" x14ac:dyDescent="0.25">
      <c r="A15236" s="5" t="s">
        <v>389</v>
      </c>
      <c r="B15236" s="3" t="s">
        <v>241</v>
      </c>
      <c r="C15236" s="3" t="s">
        <v>113</v>
      </c>
      <c r="D15236" s="4">
        <v>372333.96970542194</v>
      </c>
      <c r="E15236" t="str">
        <f t="shared" si="476"/>
        <v>Feb</v>
      </c>
      <c r="F15236" t="str">
        <f t="shared" si="477"/>
        <v>2020</v>
      </c>
    </row>
    <row r="15237" spans="1:6" x14ac:dyDescent="0.25">
      <c r="A15237" s="5" t="s">
        <v>389</v>
      </c>
      <c r="B15237" s="3" t="s">
        <v>241</v>
      </c>
      <c r="C15237" s="3" t="s">
        <v>114</v>
      </c>
      <c r="D15237" s="4">
        <v>446075.58515350567</v>
      </c>
      <c r="E15237" t="str">
        <f t="shared" si="476"/>
        <v>Mar</v>
      </c>
      <c r="F15237" t="str">
        <f t="shared" si="477"/>
        <v>2020</v>
      </c>
    </row>
    <row r="15238" spans="1:6" x14ac:dyDescent="0.25">
      <c r="A15238" s="5" t="s">
        <v>389</v>
      </c>
      <c r="B15238" s="3" t="s">
        <v>241</v>
      </c>
      <c r="C15238" s="3" t="s">
        <v>115</v>
      </c>
      <c r="D15238" s="4">
        <v>369654.78611135489</v>
      </c>
      <c r="E15238" t="str">
        <f t="shared" si="476"/>
        <v>Apr</v>
      </c>
      <c r="F15238" t="str">
        <f t="shared" si="477"/>
        <v>2020</v>
      </c>
    </row>
    <row r="15239" spans="1:6" x14ac:dyDescent="0.25">
      <c r="A15239" s="5" t="s">
        <v>389</v>
      </c>
      <c r="B15239" s="3" t="s">
        <v>241</v>
      </c>
      <c r="C15239" s="3" t="s">
        <v>116</v>
      </c>
      <c r="D15239" s="4">
        <v>392146.27008800773</v>
      </c>
      <c r="E15239" t="str">
        <f t="shared" si="476"/>
        <v>May</v>
      </c>
      <c r="F15239" t="str">
        <f t="shared" si="477"/>
        <v>2020</v>
      </c>
    </row>
    <row r="15240" spans="1:6" x14ac:dyDescent="0.25">
      <c r="A15240" s="5" t="s">
        <v>389</v>
      </c>
      <c r="B15240" s="3" t="s">
        <v>241</v>
      </c>
      <c r="C15240" s="3" t="s">
        <v>117</v>
      </c>
      <c r="D15240" s="4">
        <v>619824.04303795903</v>
      </c>
      <c r="E15240" t="str">
        <f t="shared" si="476"/>
        <v>Jun</v>
      </c>
      <c r="F15240" t="str">
        <f t="shared" si="477"/>
        <v>2020</v>
      </c>
    </row>
    <row r="15241" spans="1:6" x14ac:dyDescent="0.25">
      <c r="A15241" s="5" t="s">
        <v>389</v>
      </c>
      <c r="B15241" s="3" t="s">
        <v>241</v>
      </c>
      <c r="C15241" s="3" t="s">
        <v>118</v>
      </c>
      <c r="D15241" s="4">
        <v>467358.74732269923</v>
      </c>
      <c r="E15241" t="str">
        <f t="shared" si="476"/>
        <v>Jul</v>
      </c>
      <c r="F15241" t="str">
        <f t="shared" si="477"/>
        <v>2020</v>
      </c>
    </row>
    <row r="15242" spans="1:6" x14ac:dyDescent="0.25">
      <c r="A15242" s="5" t="s">
        <v>389</v>
      </c>
      <c r="B15242" s="3" t="s">
        <v>241</v>
      </c>
      <c r="C15242" s="3" t="s">
        <v>119</v>
      </c>
      <c r="D15242" s="4">
        <v>572904.96022594778</v>
      </c>
      <c r="E15242" t="str">
        <f t="shared" si="476"/>
        <v>Aug</v>
      </c>
      <c r="F15242" t="str">
        <f t="shared" si="477"/>
        <v>2020</v>
      </c>
    </row>
    <row r="15243" spans="1:6" x14ac:dyDescent="0.25">
      <c r="A15243" s="5" t="s">
        <v>389</v>
      </c>
      <c r="B15243" s="3" t="s">
        <v>241</v>
      </c>
      <c r="C15243" s="3" t="s">
        <v>120</v>
      </c>
      <c r="D15243" s="4">
        <v>482339.43693217257</v>
      </c>
      <c r="E15243" t="str">
        <f t="shared" ref="E15243:E15306" si="478">MID(C15243,1,3)</f>
        <v>Sep</v>
      </c>
      <c r="F15243" t="str">
        <f t="shared" ref="F15243:F15306" si="479">MID(C15243,5,4)</f>
        <v>2020</v>
      </c>
    </row>
    <row r="15244" spans="1:6" x14ac:dyDescent="0.25">
      <c r="A15244" s="5" t="s">
        <v>389</v>
      </c>
      <c r="B15244" s="3" t="s">
        <v>241</v>
      </c>
      <c r="C15244" s="3" t="s">
        <v>121</v>
      </c>
      <c r="D15244" s="4">
        <v>420312.99098533805</v>
      </c>
      <c r="E15244" t="str">
        <f t="shared" si="478"/>
        <v>Oct</v>
      </c>
      <c r="F15244" t="str">
        <f t="shared" si="479"/>
        <v>2020</v>
      </c>
    </row>
    <row r="15245" spans="1:6" x14ac:dyDescent="0.25">
      <c r="A15245" s="5" t="s">
        <v>389</v>
      </c>
      <c r="B15245" s="3" t="s">
        <v>241</v>
      </c>
      <c r="C15245" s="3" t="s">
        <v>122</v>
      </c>
      <c r="D15245" s="4">
        <v>442959.77347769</v>
      </c>
      <c r="E15245" t="str">
        <f t="shared" si="478"/>
        <v>Nov</v>
      </c>
      <c r="F15245" t="str">
        <f t="shared" si="479"/>
        <v>2020</v>
      </c>
    </row>
    <row r="15246" spans="1:6" x14ac:dyDescent="0.25">
      <c r="A15246" s="5" t="s">
        <v>389</v>
      </c>
      <c r="B15246" s="3" t="s">
        <v>241</v>
      </c>
      <c r="C15246" s="3" t="s">
        <v>123</v>
      </c>
      <c r="D15246" s="4">
        <v>475494.39729547652</v>
      </c>
      <c r="E15246" t="str">
        <f t="shared" si="478"/>
        <v>Dec</v>
      </c>
      <c r="F15246" t="str">
        <f t="shared" si="479"/>
        <v>2020</v>
      </c>
    </row>
    <row r="15247" spans="1:6" x14ac:dyDescent="0.25">
      <c r="A15247" s="5" t="s">
        <v>389</v>
      </c>
      <c r="B15247" s="3" t="s">
        <v>241</v>
      </c>
      <c r="C15247" s="3" t="s">
        <v>124</v>
      </c>
      <c r="D15247" s="4">
        <v>460744.04802743811</v>
      </c>
      <c r="E15247" t="str">
        <f t="shared" si="478"/>
        <v>Jan</v>
      </c>
      <c r="F15247" t="str">
        <f t="shared" si="479"/>
        <v>2021</v>
      </c>
    </row>
    <row r="15248" spans="1:6" x14ac:dyDescent="0.25">
      <c r="A15248" s="5" t="s">
        <v>389</v>
      </c>
      <c r="B15248" s="3" t="s">
        <v>241</v>
      </c>
      <c r="C15248" s="3" t="s">
        <v>125</v>
      </c>
      <c r="D15248" s="4">
        <v>336316.61710200371</v>
      </c>
      <c r="E15248" t="str">
        <f t="shared" si="478"/>
        <v>Feb</v>
      </c>
      <c r="F15248" t="str">
        <f t="shared" si="479"/>
        <v>2021</v>
      </c>
    </row>
    <row r="15249" spans="1:6" x14ac:dyDescent="0.25">
      <c r="A15249" s="5" t="s">
        <v>389</v>
      </c>
      <c r="B15249" s="3" t="s">
        <v>241</v>
      </c>
      <c r="C15249" s="3" t="s">
        <v>126</v>
      </c>
      <c r="D15249" s="4">
        <v>401300.42975023645</v>
      </c>
      <c r="E15249" t="str">
        <f t="shared" si="478"/>
        <v>Mar</v>
      </c>
      <c r="F15249" t="str">
        <f t="shared" si="479"/>
        <v>2021</v>
      </c>
    </row>
    <row r="15250" spans="1:6" x14ac:dyDescent="0.25">
      <c r="A15250" s="5" t="s">
        <v>389</v>
      </c>
      <c r="B15250" s="3" t="s">
        <v>241</v>
      </c>
      <c r="C15250" s="3" t="s">
        <v>127</v>
      </c>
      <c r="D15250" s="4">
        <v>337624.39122358139</v>
      </c>
      <c r="E15250" t="str">
        <f t="shared" si="478"/>
        <v>Apr</v>
      </c>
      <c r="F15250" t="str">
        <f t="shared" si="479"/>
        <v>2021</v>
      </c>
    </row>
    <row r="15251" spans="1:6" x14ac:dyDescent="0.25">
      <c r="A15251" s="5" t="s">
        <v>389</v>
      </c>
      <c r="B15251" s="3" t="s">
        <v>241</v>
      </c>
      <c r="C15251" s="3" t="s">
        <v>128</v>
      </c>
      <c r="D15251" s="4">
        <v>342704.75975865626</v>
      </c>
      <c r="E15251" t="str">
        <f t="shared" si="478"/>
        <v>May</v>
      </c>
      <c r="F15251" t="str">
        <f t="shared" si="479"/>
        <v>2021</v>
      </c>
    </row>
    <row r="15252" spans="1:6" x14ac:dyDescent="0.25">
      <c r="A15252" s="5" t="s">
        <v>389</v>
      </c>
      <c r="B15252" s="3" t="s">
        <v>241</v>
      </c>
      <c r="C15252" s="3" t="s">
        <v>129</v>
      </c>
      <c r="D15252" s="4">
        <v>546324.9726223289</v>
      </c>
      <c r="E15252" t="str">
        <f t="shared" si="478"/>
        <v>Jun</v>
      </c>
      <c r="F15252" t="str">
        <f t="shared" si="479"/>
        <v>2021</v>
      </c>
    </row>
    <row r="15253" spans="1:6" x14ac:dyDescent="0.25">
      <c r="A15253" s="5" t="s">
        <v>389</v>
      </c>
      <c r="B15253" s="3" t="s">
        <v>241</v>
      </c>
      <c r="C15253" s="3" t="s">
        <v>130</v>
      </c>
      <c r="D15253" s="4">
        <v>406362.96300673048</v>
      </c>
      <c r="E15253" t="str">
        <f t="shared" si="478"/>
        <v>Jul</v>
      </c>
      <c r="F15253" t="str">
        <f t="shared" si="479"/>
        <v>2021</v>
      </c>
    </row>
    <row r="15254" spans="1:6" x14ac:dyDescent="0.25">
      <c r="A15254" s="5" t="s">
        <v>389</v>
      </c>
      <c r="B15254" s="3" t="s">
        <v>241</v>
      </c>
      <c r="C15254" s="3" t="s">
        <v>131</v>
      </c>
      <c r="D15254" s="4">
        <v>500962.61699501821</v>
      </c>
      <c r="E15254" t="str">
        <f t="shared" si="478"/>
        <v>Aug</v>
      </c>
      <c r="F15254" t="str">
        <f t="shared" si="479"/>
        <v>2021</v>
      </c>
    </row>
    <row r="15255" spans="1:6" x14ac:dyDescent="0.25">
      <c r="A15255" s="5" t="s">
        <v>389</v>
      </c>
      <c r="B15255" s="3" t="s">
        <v>241</v>
      </c>
      <c r="C15255" s="3" t="s">
        <v>132</v>
      </c>
      <c r="D15255" s="4">
        <v>420643.25986930821</v>
      </c>
      <c r="E15255" t="str">
        <f t="shared" si="478"/>
        <v>Sep</v>
      </c>
      <c r="F15255" t="str">
        <f t="shared" si="479"/>
        <v>2021</v>
      </c>
    </row>
    <row r="15256" spans="1:6" x14ac:dyDescent="0.25">
      <c r="A15256" s="5" t="s">
        <v>389</v>
      </c>
      <c r="B15256" s="3" t="s">
        <v>241</v>
      </c>
      <c r="C15256" s="3" t="s">
        <v>133</v>
      </c>
      <c r="D15256" s="4">
        <v>368016.96129615873</v>
      </c>
      <c r="E15256" t="str">
        <f t="shared" si="478"/>
        <v>Oct</v>
      </c>
      <c r="F15256" t="str">
        <f t="shared" si="479"/>
        <v>2021</v>
      </c>
    </row>
    <row r="15257" spans="1:6" x14ac:dyDescent="0.25">
      <c r="A15257" s="5" t="s">
        <v>389</v>
      </c>
      <c r="B15257" s="3" t="s">
        <v>241</v>
      </c>
      <c r="C15257" s="3" t="s">
        <v>134</v>
      </c>
      <c r="D15257" s="4">
        <v>389847.29581150215</v>
      </c>
      <c r="E15257" t="str">
        <f t="shared" si="478"/>
        <v>Nov</v>
      </c>
      <c r="F15257" t="str">
        <f t="shared" si="479"/>
        <v>2021</v>
      </c>
    </row>
    <row r="15258" spans="1:6" x14ac:dyDescent="0.25">
      <c r="A15258" s="5" t="s">
        <v>389</v>
      </c>
      <c r="B15258" s="3" t="s">
        <v>241</v>
      </c>
      <c r="C15258" s="3" t="s">
        <v>135</v>
      </c>
      <c r="D15258" s="4">
        <v>418656.87342148978</v>
      </c>
      <c r="E15258" t="str">
        <f t="shared" si="478"/>
        <v>Dec</v>
      </c>
      <c r="F15258" t="str">
        <f t="shared" si="479"/>
        <v>2021</v>
      </c>
    </row>
    <row r="15259" spans="1:6" x14ac:dyDescent="0.25">
      <c r="A15259" s="5" t="s">
        <v>389</v>
      </c>
      <c r="B15259" s="3" t="s">
        <v>241</v>
      </c>
      <c r="C15259" s="3" t="s">
        <v>136</v>
      </c>
      <c r="D15259" s="4">
        <v>406420.37432869157</v>
      </c>
      <c r="E15259" t="str">
        <f t="shared" si="478"/>
        <v>Jan</v>
      </c>
      <c r="F15259" t="str">
        <f t="shared" si="479"/>
        <v>2022</v>
      </c>
    </row>
    <row r="15260" spans="1:6" x14ac:dyDescent="0.25">
      <c r="A15260" s="5" t="s">
        <v>389</v>
      </c>
      <c r="B15260" s="3" t="s">
        <v>241</v>
      </c>
      <c r="C15260" s="3" t="s">
        <v>137</v>
      </c>
      <c r="D15260" s="4">
        <v>302453.07410343894</v>
      </c>
      <c r="E15260" t="str">
        <f t="shared" si="478"/>
        <v>Feb</v>
      </c>
      <c r="F15260" t="str">
        <f t="shared" si="479"/>
        <v>2022</v>
      </c>
    </row>
    <row r="15261" spans="1:6" x14ac:dyDescent="0.25">
      <c r="A15261" s="5" t="s">
        <v>389</v>
      </c>
      <c r="B15261" s="3" t="s">
        <v>241</v>
      </c>
      <c r="C15261" s="3" t="s">
        <v>138</v>
      </c>
      <c r="D15261" s="4">
        <v>359639.84487869032</v>
      </c>
      <c r="E15261" t="str">
        <f t="shared" si="478"/>
        <v>Mar</v>
      </c>
      <c r="F15261" t="str">
        <f t="shared" si="479"/>
        <v>2022</v>
      </c>
    </row>
    <row r="15262" spans="1:6" x14ac:dyDescent="0.25">
      <c r="A15262" s="5" t="s">
        <v>389</v>
      </c>
      <c r="B15262" s="3" t="s">
        <v>241</v>
      </c>
      <c r="C15262" s="3" t="s">
        <v>139</v>
      </c>
      <c r="D15262" s="4">
        <v>295539.71510368184</v>
      </c>
      <c r="E15262" t="str">
        <f t="shared" si="478"/>
        <v>Apr</v>
      </c>
      <c r="F15262" t="str">
        <f t="shared" si="479"/>
        <v>2022</v>
      </c>
    </row>
    <row r="15263" spans="1:6" x14ac:dyDescent="0.25">
      <c r="A15263" s="5" t="s">
        <v>389</v>
      </c>
      <c r="B15263" s="3" t="s">
        <v>241</v>
      </c>
      <c r="C15263" s="3" t="s">
        <v>140</v>
      </c>
      <c r="D15263" s="4">
        <v>259162.36981607726</v>
      </c>
      <c r="E15263" t="str">
        <f t="shared" si="478"/>
        <v>May</v>
      </c>
      <c r="F15263" t="str">
        <f t="shared" si="479"/>
        <v>2022</v>
      </c>
    </row>
    <row r="15264" spans="1:6" x14ac:dyDescent="0.25">
      <c r="A15264" s="5" t="s">
        <v>389</v>
      </c>
      <c r="B15264" s="3" t="s">
        <v>241</v>
      </c>
      <c r="C15264" s="3" t="s">
        <v>141</v>
      </c>
      <c r="D15264" s="4">
        <v>430676.31814407877</v>
      </c>
      <c r="E15264" t="str">
        <f t="shared" si="478"/>
        <v>Jun</v>
      </c>
      <c r="F15264" t="str">
        <f t="shared" si="479"/>
        <v>2022</v>
      </c>
    </row>
    <row r="15265" spans="1:6" x14ac:dyDescent="0.25">
      <c r="A15265" s="5" t="s">
        <v>389</v>
      </c>
      <c r="B15265" s="3" t="s">
        <v>241</v>
      </c>
      <c r="C15265" s="3" t="s">
        <v>142</v>
      </c>
      <c r="D15265" s="4">
        <v>307097.81364876684</v>
      </c>
      <c r="E15265" t="str">
        <f t="shared" si="478"/>
        <v>Jul</v>
      </c>
      <c r="F15265" t="str">
        <f t="shared" si="479"/>
        <v>2022</v>
      </c>
    </row>
    <row r="15266" spans="1:6" x14ac:dyDescent="0.25">
      <c r="A15266" s="5" t="s">
        <v>389</v>
      </c>
      <c r="B15266" s="3" t="s">
        <v>241</v>
      </c>
      <c r="C15266" s="3" t="s">
        <v>143</v>
      </c>
      <c r="D15266" s="4">
        <v>393526.09053180396</v>
      </c>
      <c r="E15266" t="str">
        <f t="shared" si="478"/>
        <v>Aug</v>
      </c>
      <c r="F15266" t="str">
        <f t="shared" si="479"/>
        <v>2022</v>
      </c>
    </row>
    <row r="15267" spans="1:6" x14ac:dyDescent="0.25">
      <c r="A15267" s="5" t="s">
        <v>389</v>
      </c>
      <c r="B15267" s="3" t="s">
        <v>241</v>
      </c>
      <c r="C15267" s="3" t="s">
        <v>144</v>
      </c>
      <c r="D15267" s="4">
        <v>323647.25419147423</v>
      </c>
      <c r="E15267" t="str">
        <f t="shared" si="478"/>
        <v>Sep</v>
      </c>
      <c r="F15267" t="str">
        <f t="shared" si="479"/>
        <v>2022</v>
      </c>
    </row>
    <row r="15268" spans="1:6" x14ac:dyDescent="0.25">
      <c r="A15268" s="5" t="s">
        <v>389</v>
      </c>
      <c r="B15268" s="3" t="s">
        <v>241</v>
      </c>
      <c r="C15268" s="3" t="s">
        <v>145</v>
      </c>
      <c r="D15268" s="4">
        <v>276884.89216125617</v>
      </c>
      <c r="E15268" t="str">
        <f t="shared" si="478"/>
        <v>Oct</v>
      </c>
      <c r="F15268" t="str">
        <f t="shared" si="479"/>
        <v>2022</v>
      </c>
    </row>
    <row r="15269" spans="1:6" x14ac:dyDescent="0.25">
      <c r="A15269" s="5" t="s">
        <v>389</v>
      </c>
      <c r="B15269" s="3" t="s">
        <v>241</v>
      </c>
      <c r="C15269" s="3" t="s">
        <v>146</v>
      </c>
      <c r="D15269" s="4">
        <v>297360.73563524464</v>
      </c>
      <c r="E15269" t="str">
        <f t="shared" si="478"/>
        <v>Nov</v>
      </c>
      <c r="F15269" t="str">
        <f t="shared" si="479"/>
        <v>2022</v>
      </c>
    </row>
    <row r="15270" spans="1:6" x14ac:dyDescent="0.25">
      <c r="A15270" s="5" t="s">
        <v>389</v>
      </c>
      <c r="B15270" s="3" t="s">
        <v>241</v>
      </c>
      <c r="C15270" s="3" t="s">
        <v>147</v>
      </c>
      <c r="D15270" s="4">
        <v>323046.73442239693</v>
      </c>
      <c r="E15270" t="str">
        <f t="shared" si="478"/>
        <v>Dec</v>
      </c>
      <c r="F15270" t="str">
        <f t="shared" si="479"/>
        <v>2022</v>
      </c>
    </row>
    <row r="15271" spans="1:6" x14ac:dyDescent="0.25">
      <c r="A15271" s="5" t="s">
        <v>389</v>
      </c>
      <c r="B15271" s="3" t="s">
        <v>241</v>
      </c>
      <c r="C15271" s="3" t="s">
        <v>148</v>
      </c>
      <c r="D15271" s="4">
        <v>312289.50876220892</v>
      </c>
      <c r="E15271" t="str">
        <f t="shared" si="478"/>
        <v>Jan</v>
      </c>
      <c r="F15271" t="str">
        <f t="shared" si="479"/>
        <v>2023</v>
      </c>
    </row>
    <row r="15272" spans="1:6" x14ac:dyDescent="0.25">
      <c r="A15272" s="5" t="s">
        <v>389</v>
      </c>
      <c r="B15272" s="3" t="s">
        <v>241</v>
      </c>
      <c r="C15272" s="3" t="s">
        <v>149</v>
      </c>
      <c r="D15272" s="4">
        <v>217374.93549681437</v>
      </c>
      <c r="E15272" t="str">
        <f t="shared" si="478"/>
        <v>Feb</v>
      </c>
      <c r="F15272" t="str">
        <f t="shared" si="479"/>
        <v>2023</v>
      </c>
    </row>
    <row r="15273" spans="1:6" x14ac:dyDescent="0.25">
      <c r="A15273" s="5" t="s">
        <v>389</v>
      </c>
      <c r="B15273" s="3" t="s">
        <v>241</v>
      </c>
      <c r="C15273" s="3" t="s">
        <v>150</v>
      </c>
      <c r="D15273" s="4">
        <v>270493.78302227368</v>
      </c>
      <c r="E15273" t="str">
        <f t="shared" si="478"/>
        <v>Mar</v>
      </c>
      <c r="F15273" t="str">
        <f t="shared" si="479"/>
        <v>2023</v>
      </c>
    </row>
    <row r="15274" spans="1:6" x14ac:dyDescent="0.25">
      <c r="A15274" s="5" t="s">
        <v>389</v>
      </c>
      <c r="B15274" s="3" t="s">
        <v>241</v>
      </c>
      <c r="C15274" s="3" t="s">
        <v>151</v>
      </c>
      <c r="D15274" s="4">
        <v>216271.06543075992</v>
      </c>
      <c r="E15274" t="str">
        <f t="shared" si="478"/>
        <v>Apr</v>
      </c>
      <c r="F15274" t="str">
        <f t="shared" si="479"/>
        <v>2023</v>
      </c>
    </row>
    <row r="15275" spans="1:6" x14ac:dyDescent="0.25">
      <c r="A15275" s="5" t="s">
        <v>389</v>
      </c>
      <c r="B15275" s="3" t="s">
        <v>241</v>
      </c>
      <c r="C15275" s="3" t="s">
        <v>152</v>
      </c>
      <c r="D15275" s="4">
        <v>236879.3032217086</v>
      </c>
      <c r="E15275" t="str">
        <f t="shared" si="478"/>
        <v>May</v>
      </c>
      <c r="F15275" t="str">
        <f t="shared" si="479"/>
        <v>2023</v>
      </c>
    </row>
    <row r="15276" spans="1:6" x14ac:dyDescent="0.25">
      <c r="A15276" s="5" t="s">
        <v>389</v>
      </c>
      <c r="B15276" s="3" t="s">
        <v>241</v>
      </c>
      <c r="C15276" s="3" t="s">
        <v>153</v>
      </c>
      <c r="D15276" s="4">
        <v>403450.62625600823</v>
      </c>
      <c r="E15276" t="str">
        <f t="shared" si="478"/>
        <v>Jun</v>
      </c>
      <c r="F15276" t="str">
        <f t="shared" si="479"/>
        <v>2023</v>
      </c>
    </row>
    <row r="15277" spans="1:6" x14ac:dyDescent="0.25">
      <c r="A15277" s="5" t="s">
        <v>389</v>
      </c>
      <c r="B15277" s="3" t="s">
        <v>241</v>
      </c>
      <c r="C15277" s="3" t="s">
        <v>154</v>
      </c>
      <c r="D15277" s="4">
        <v>293928.58455488313</v>
      </c>
      <c r="E15277" t="str">
        <f t="shared" si="478"/>
        <v>Jul</v>
      </c>
      <c r="F15277" t="str">
        <f t="shared" si="479"/>
        <v>2023</v>
      </c>
    </row>
    <row r="15278" spans="1:6" x14ac:dyDescent="0.25">
      <c r="A15278" s="5" t="s">
        <v>389</v>
      </c>
      <c r="B15278" s="3" t="s">
        <v>241</v>
      </c>
      <c r="C15278" s="3" t="s">
        <v>155</v>
      </c>
      <c r="D15278" s="4">
        <v>371230.89789369935</v>
      </c>
      <c r="E15278" t="str">
        <f t="shared" si="478"/>
        <v>Aug</v>
      </c>
      <c r="F15278" t="str">
        <f t="shared" si="479"/>
        <v>2023</v>
      </c>
    </row>
    <row r="15279" spans="1:6" x14ac:dyDescent="0.25">
      <c r="A15279" s="5" t="s">
        <v>389</v>
      </c>
      <c r="B15279" s="3" t="s">
        <v>241</v>
      </c>
      <c r="C15279" s="3" t="s">
        <v>156</v>
      </c>
      <c r="D15279" s="4">
        <v>309312.85595969611</v>
      </c>
      <c r="E15279" t="str">
        <f t="shared" si="478"/>
        <v>Sep</v>
      </c>
      <c r="F15279" t="str">
        <f t="shared" si="479"/>
        <v>2023</v>
      </c>
    </row>
    <row r="15280" spans="1:6" x14ac:dyDescent="0.25">
      <c r="A15280" s="5" t="s">
        <v>389</v>
      </c>
      <c r="B15280" s="3" t="s">
        <v>241</v>
      </c>
      <c r="C15280" s="3" t="s">
        <v>157</v>
      </c>
      <c r="D15280" s="4">
        <v>267757.42734126275</v>
      </c>
      <c r="E15280" t="str">
        <f t="shared" si="478"/>
        <v>Oct</v>
      </c>
      <c r="F15280" t="str">
        <f t="shared" si="479"/>
        <v>2023</v>
      </c>
    </row>
    <row r="15281" spans="1:6" x14ac:dyDescent="0.25">
      <c r="A15281" s="5" t="s">
        <v>389</v>
      </c>
      <c r="B15281" s="3" t="s">
        <v>241</v>
      </c>
      <c r="C15281" s="3" t="s">
        <v>158</v>
      </c>
      <c r="D15281" s="4">
        <v>286357.58062667318</v>
      </c>
      <c r="E15281" t="str">
        <f t="shared" si="478"/>
        <v>Nov</v>
      </c>
      <c r="F15281" t="str">
        <f t="shared" si="479"/>
        <v>2023</v>
      </c>
    </row>
    <row r="15282" spans="1:6" x14ac:dyDescent="0.25">
      <c r="A15282" s="5" t="s">
        <v>389</v>
      </c>
      <c r="B15282" s="3" t="s">
        <v>241</v>
      </c>
      <c r="C15282" s="3" t="s">
        <v>159</v>
      </c>
      <c r="D15282" s="4">
        <v>309540.3723421552</v>
      </c>
      <c r="E15282" t="str">
        <f t="shared" si="478"/>
        <v>Dec</v>
      </c>
      <c r="F15282" t="str">
        <f t="shared" si="479"/>
        <v>2023</v>
      </c>
    </row>
    <row r="15283" spans="1:6" x14ac:dyDescent="0.25">
      <c r="A15283" s="5" t="s">
        <v>389</v>
      </c>
      <c r="B15283" s="3" t="s">
        <v>241</v>
      </c>
      <c r="C15283" s="3" t="s">
        <v>160</v>
      </c>
      <c r="D15283" s="4">
        <v>300244.92511520814</v>
      </c>
      <c r="E15283" t="str">
        <f t="shared" si="478"/>
        <v>Jan</v>
      </c>
      <c r="F15283" t="str">
        <f t="shared" si="479"/>
        <v>2024</v>
      </c>
    </row>
    <row r="15284" spans="1:6" x14ac:dyDescent="0.25">
      <c r="A15284" s="5" t="s">
        <v>389</v>
      </c>
      <c r="B15284" s="3" t="s">
        <v>241</v>
      </c>
      <c r="C15284" s="3" t="s">
        <v>161</v>
      </c>
      <c r="D15284" s="4">
        <v>215701.02084525727</v>
      </c>
      <c r="E15284" t="str">
        <f t="shared" si="478"/>
        <v>Feb</v>
      </c>
      <c r="F15284" t="str">
        <f t="shared" si="479"/>
        <v>2024</v>
      </c>
    </row>
    <row r="15285" spans="1:6" x14ac:dyDescent="0.25">
      <c r="A15285" s="5" t="s">
        <v>389</v>
      </c>
      <c r="B15285" s="3" t="s">
        <v>241</v>
      </c>
      <c r="C15285" s="3" t="s">
        <v>162</v>
      </c>
      <c r="D15285" s="4">
        <v>263452.90054510219</v>
      </c>
      <c r="E15285" t="str">
        <f t="shared" si="478"/>
        <v>Mar</v>
      </c>
      <c r="F15285" t="str">
        <f t="shared" si="479"/>
        <v>2024</v>
      </c>
    </row>
    <row r="15286" spans="1:6" x14ac:dyDescent="0.25">
      <c r="A15286" s="5" t="s">
        <v>389</v>
      </c>
      <c r="B15286" s="3" t="s">
        <v>241</v>
      </c>
      <c r="C15286" s="3" t="s">
        <v>163</v>
      </c>
      <c r="D15286" s="4">
        <v>215285.18591989612</v>
      </c>
      <c r="E15286" t="str">
        <f t="shared" si="478"/>
        <v>Apr</v>
      </c>
      <c r="F15286" t="str">
        <f t="shared" si="479"/>
        <v>2024</v>
      </c>
    </row>
    <row r="15287" spans="1:6" x14ac:dyDescent="0.25">
      <c r="A15287" s="5" t="s">
        <v>389</v>
      </c>
      <c r="B15287" s="3" t="s">
        <v>241</v>
      </c>
      <c r="C15287" s="3" t="s">
        <v>164</v>
      </c>
      <c r="D15287" s="4">
        <v>233984.51928423194</v>
      </c>
      <c r="E15287" t="str">
        <f t="shared" si="478"/>
        <v>May</v>
      </c>
      <c r="F15287" t="str">
        <f t="shared" si="479"/>
        <v>2024</v>
      </c>
    </row>
    <row r="15288" spans="1:6" x14ac:dyDescent="0.25">
      <c r="A15288" s="5" t="s">
        <v>389</v>
      </c>
      <c r="B15288" s="3" t="s">
        <v>241</v>
      </c>
      <c r="C15288" s="3" t="s">
        <v>165</v>
      </c>
      <c r="D15288" s="4">
        <v>383122.64790421422</v>
      </c>
      <c r="E15288" t="str">
        <f t="shared" si="478"/>
        <v>Jun</v>
      </c>
      <c r="F15288" t="str">
        <f t="shared" si="479"/>
        <v>2024</v>
      </c>
    </row>
    <row r="15289" spans="1:6" x14ac:dyDescent="0.25">
      <c r="A15289" s="5" t="s">
        <v>389</v>
      </c>
      <c r="B15289" s="3" t="s">
        <v>241</v>
      </c>
      <c r="C15289" s="3" t="s">
        <v>166</v>
      </c>
      <c r="D15289" s="4">
        <v>285545.15936290065</v>
      </c>
      <c r="E15289" t="str">
        <f t="shared" si="478"/>
        <v>Jul</v>
      </c>
      <c r="F15289" t="str">
        <f t="shared" si="479"/>
        <v>2024</v>
      </c>
    </row>
    <row r="15290" spans="1:6" x14ac:dyDescent="0.25">
      <c r="A15290" s="5" t="s">
        <v>389</v>
      </c>
      <c r="B15290" s="3" t="s">
        <v>241</v>
      </c>
      <c r="C15290" s="3" t="s">
        <v>167</v>
      </c>
      <c r="D15290" s="4">
        <v>354893.33159698406</v>
      </c>
      <c r="E15290" t="str">
        <f t="shared" si="478"/>
        <v>Aug</v>
      </c>
      <c r="F15290" t="str">
        <f t="shared" si="479"/>
        <v>2024</v>
      </c>
    </row>
    <row r="15291" spans="1:6" x14ac:dyDescent="0.25">
      <c r="A15291" s="5" t="s">
        <v>389</v>
      </c>
      <c r="B15291" s="3" t="s">
        <v>241</v>
      </c>
      <c r="C15291" s="3" t="s">
        <v>168</v>
      </c>
      <c r="D15291" s="4">
        <v>299857.87597916403</v>
      </c>
      <c r="E15291" t="str">
        <f t="shared" si="478"/>
        <v>Sep</v>
      </c>
      <c r="F15291" t="str">
        <f t="shared" si="479"/>
        <v>2024</v>
      </c>
    </row>
    <row r="15292" spans="1:6" x14ac:dyDescent="0.25">
      <c r="A15292" s="5" t="s">
        <v>389</v>
      </c>
      <c r="B15292" s="3" t="s">
        <v>241</v>
      </c>
      <c r="C15292" s="3" t="s">
        <v>169</v>
      </c>
      <c r="D15292" s="4">
        <v>263008.91119748459</v>
      </c>
      <c r="E15292" t="str">
        <f t="shared" si="478"/>
        <v>Oct</v>
      </c>
      <c r="F15292" t="str">
        <f t="shared" si="479"/>
        <v>2024</v>
      </c>
    </row>
    <row r="15293" spans="1:6" x14ac:dyDescent="0.25">
      <c r="A15293" s="5" t="s">
        <v>389</v>
      </c>
      <c r="B15293" s="3" t="s">
        <v>241</v>
      </c>
      <c r="C15293" s="3" t="s">
        <v>170</v>
      </c>
      <c r="D15293" s="4">
        <v>279926.49107276346</v>
      </c>
      <c r="E15293" t="str">
        <f t="shared" si="478"/>
        <v>Nov</v>
      </c>
      <c r="F15293" t="str">
        <f t="shared" si="479"/>
        <v>2024</v>
      </c>
    </row>
    <row r="15294" spans="1:6" x14ac:dyDescent="0.25">
      <c r="A15294" s="5" t="s">
        <v>389</v>
      </c>
      <c r="B15294" s="3" t="s">
        <v>241</v>
      </c>
      <c r="C15294" s="3" t="s">
        <v>171</v>
      </c>
      <c r="D15294" s="4">
        <v>300912.73772712023</v>
      </c>
      <c r="E15294" t="str">
        <f t="shared" si="478"/>
        <v>Dec</v>
      </c>
      <c r="F15294" t="str">
        <f t="shared" si="479"/>
        <v>2024</v>
      </c>
    </row>
    <row r="15295" spans="1:6" x14ac:dyDescent="0.25">
      <c r="A15295" s="5" t="s">
        <v>389</v>
      </c>
      <c r="B15295" s="3" t="s">
        <v>241</v>
      </c>
      <c r="C15295" s="3" t="s">
        <v>172</v>
      </c>
      <c r="D15295" s="4">
        <v>292949.01449295849</v>
      </c>
      <c r="E15295" t="str">
        <f t="shared" si="478"/>
        <v>Jan</v>
      </c>
      <c r="F15295" t="str">
        <f t="shared" si="479"/>
        <v>2025</v>
      </c>
    </row>
    <row r="15296" spans="1:6" x14ac:dyDescent="0.25">
      <c r="A15296" s="5" t="s">
        <v>389</v>
      </c>
      <c r="B15296" s="3" t="s">
        <v>241</v>
      </c>
      <c r="C15296" s="3" t="s">
        <v>173</v>
      </c>
      <c r="D15296" s="4">
        <v>217674.63787085016</v>
      </c>
      <c r="E15296" t="str">
        <f t="shared" si="478"/>
        <v>Feb</v>
      </c>
      <c r="F15296" t="str">
        <f t="shared" si="479"/>
        <v>2025</v>
      </c>
    </row>
    <row r="15297" spans="1:6" x14ac:dyDescent="0.25">
      <c r="A15297" s="5" t="s">
        <v>389</v>
      </c>
      <c r="B15297" s="3" t="s">
        <v>241</v>
      </c>
      <c r="C15297" s="3" t="s">
        <v>174</v>
      </c>
      <c r="D15297" s="4">
        <v>260595.1821071466</v>
      </c>
      <c r="E15297" t="str">
        <f t="shared" si="478"/>
        <v>Mar</v>
      </c>
      <c r="F15297" t="str">
        <f t="shared" si="479"/>
        <v>2025</v>
      </c>
    </row>
    <row r="15298" spans="1:6" x14ac:dyDescent="0.25">
      <c r="A15298" s="5" t="s">
        <v>389</v>
      </c>
      <c r="B15298" s="3" t="s">
        <v>241</v>
      </c>
      <c r="C15298" s="3" t="s">
        <v>175</v>
      </c>
      <c r="D15298" s="4">
        <v>217868.52793732416</v>
      </c>
      <c r="E15298" t="str">
        <f t="shared" si="478"/>
        <v>Apr</v>
      </c>
      <c r="F15298" t="str">
        <f t="shared" si="479"/>
        <v>2025</v>
      </c>
    </row>
    <row r="15299" spans="1:6" x14ac:dyDescent="0.25">
      <c r="A15299" s="5" t="s">
        <v>389</v>
      </c>
      <c r="B15299" s="3" t="s">
        <v>241</v>
      </c>
      <c r="C15299" s="3" t="s">
        <v>176</v>
      </c>
      <c r="D15299" s="4">
        <v>234902.72328189056</v>
      </c>
      <c r="E15299" t="str">
        <f t="shared" si="478"/>
        <v>May</v>
      </c>
      <c r="F15299" t="str">
        <f t="shared" si="479"/>
        <v>2025</v>
      </c>
    </row>
    <row r="15300" spans="1:6" x14ac:dyDescent="0.25">
      <c r="A15300" s="5" t="s">
        <v>389</v>
      </c>
      <c r="B15300" s="3" t="s">
        <v>241</v>
      </c>
      <c r="C15300" s="3" t="s">
        <v>177</v>
      </c>
      <c r="D15300" s="4">
        <v>368428.35837127827</v>
      </c>
      <c r="E15300" t="str">
        <f t="shared" si="478"/>
        <v>Jun</v>
      </c>
      <c r="F15300" t="str">
        <f t="shared" si="479"/>
        <v>2025</v>
      </c>
    </row>
    <row r="15301" spans="1:6" x14ac:dyDescent="0.25">
      <c r="A15301" s="5" t="s">
        <v>389</v>
      </c>
      <c r="B15301" s="3" t="s">
        <v>241</v>
      </c>
      <c r="C15301" s="3" t="s">
        <v>178</v>
      </c>
      <c r="D15301" s="4">
        <v>281595.72137168149</v>
      </c>
      <c r="E15301" t="str">
        <f t="shared" si="478"/>
        <v>Jul</v>
      </c>
      <c r="F15301" t="str">
        <f t="shared" si="479"/>
        <v>2025</v>
      </c>
    </row>
    <row r="15302" spans="1:6" x14ac:dyDescent="0.25">
      <c r="A15302" s="5" t="s">
        <v>389</v>
      </c>
      <c r="B15302" s="3" t="s">
        <v>241</v>
      </c>
      <c r="C15302" s="3" t="s">
        <v>179</v>
      </c>
      <c r="D15302" s="4">
        <v>343884.03628068109</v>
      </c>
      <c r="E15302" t="str">
        <f t="shared" si="478"/>
        <v>Aug</v>
      </c>
      <c r="F15302" t="str">
        <f t="shared" si="479"/>
        <v>2025</v>
      </c>
    </row>
    <row r="15303" spans="1:6" x14ac:dyDescent="0.25">
      <c r="A15303" s="5" t="s">
        <v>389</v>
      </c>
      <c r="B15303" s="3" t="s">
        <v>241</v>
      </c>
      <c r="C15303" s="3" t="s">
        <v>180</v>
      </c>
      <c r="D15303" s="4">
        <v>295068.69129999395</v>
      </c>
      <c r="E15303" t="str">
        <f t="shared" si="478"/>
        <v>Sep</v>
      </c>
      <c r="F15303" t="str">
        <f t="shared" si="479"/>
        <v>2025</v>
      </c>
    </row>
    <row r="15304" spans="1:6" x14ac:dyDescent="0.25">
      <c r="A15304" s="5" t="s">
        <v>389</v>
      </c>
      <c r="B15304" s="3" t="s">
        <v>241</v>
      </c>
      <c r="C15304" s="3" t="s">
        <v>181</v>
      </c>
      <c r="D15304" s="4">
        <v>262512.45992488647</v>
      </c>
      <c r="E15304" t="str">
        <f t="shared" si="478"/>
        <v>Oct</v>
      </c>
      <c r="F15304" t="str">
        <f t="shared" si="479"/>
        <v>2025</v>
      </c>
    </row>
    <row r="15305" spans="1:6" x14ac:dyDescent="0.25">
      <c r="A15305" s="5" t="s">
        <v>389</v>
      </c>
      <c r="B15305" s="3" t="s">
        <v>241</v>
      </c>
      <c r="C15305" s="3" t="s">
        <v>182</v>
      </c>
      <c r="D15305" s="4">
        <v>277972.93967691396</v>
      </c>
      <c r="E15305" t="str">
        <f t="shared" si="478"/>
        <v>Nov</v>
      </c>
      <c r="F15305" t="str">
        <f t="shared" si="479"/>
        <v>2025</v>
      </c>
    </row>
    <row r="15306" spans="1:6" x14ac:dyDescent="0.25">
      <c r="A15306" s="5" t="s">
        <v>389</v>
      </c>
      <c r="B15306" s="3" t="s">
        <v>241</v>
      </c>
      <c r="C15306" s="3" t="s">
        <v>183</v>
      </c>
      <c r="D15306" s="4">
        <v>297033.32869648444</v>
      </c>
      <c r="E15306" t="str">
        <f t="shared" si="478"/>
        <v>Dec</v>
      </c>
      <c r="F15306" t="str">
        <f t="shared" si="479"/>
        <v>2025</v>
      </c>
    </row>
    <row r="15307" spans="1:6" x14ac:dyDescent="0.25">
      <c r="A15307" s="5" t="s">
        <v>389</v>
      </c>
      <c r="B15307" s="3" t="s">
        <v>241</v>
      </c>
      <c r="C15307" s="3" t="s">
        <v>184</v>
      </c>
      <c r="D15307" s="4">
        <v>290297.5284355685</v>
      </c>
      <c r="E15307" t="str">
        <f t="shared" ref="E15307:E15370" si="480">MID(C15307,1,3)</f>
        <v>Jan</v>
      </c>
      <c r="F15307" t="str">
        <f t="shared" ref="F15307:F15370" si="481">MID(C15307,5,4)</f>
        <v>2026</v>
      </c>
    </row>
    <row r="15308" spans="1:6" x14ac:dyDescent="0.25">
      <c r="A15308" s="5" t="s">
        <v>389</v>
      </c>
      <c r="B15308" s="3" t="s">
        <v>241</v>
      </c>
      <c r="C15308" s="3" t="s">
        <v>185</v>
      </c>
      <c r="D15308" s="4">
        <v>223466.67049813061</v>
      </c>
      <c r="E15308" t="str">
        <f t="shared" si="480"/>
        <v>Feb</v>
      </c>
      <c r="F15308" t="str">
        <f t="shared" si="481"/>
        <v>2026</v>
      </c>
    </row>
    <row r="15309" spans="1:6" x14ac:dyDescent="0.25">
      <c r="A15309" s="5" t="s">
        <v>389</v>
      </c>
      <c r="B15309" s="3" t="s">
        <v>241</v>
      </c>
      <c r="C15309" s="3" t="s">
        <v>186</v>
      </c>
      <c r="D15309" s="4">
        <v>262202.29888104717</v>
      </c>
      <c r="E15309" t="str">
        <f t="shared" si="480"/>
        <v>Mar</v>
      </c>
      <c r="F15309" t="str">
        <f t="shared" si="481"/>
        <v>2026</v>
      </c>
    </row>
    <row r="15310" spans="1:6" x14ac:dyDescent="0.25">
      <c r="A15310" s="5" t="s">
        <v>389</v>
      </c>
      <c r="B15310" s="3" t="s">
        <v>241</v>
      </c>
      <c r="C15310" s="3" t="s">
        <v>187</v>
      </c>
      <c r="D15310" s="4">
        <v>224433.96942678859</v>
      </c>
      <c r="E15310" t="str">
        <f t="shared" si="480"/>
        <v>Apr</v>
      </c>
      <c r="F15310" t="str">
        <f t="shared" si="481"/>
        <v>2026</v>
      </c>
    </row>
    <row r="15311" spans="1:6" x14ac:dyDescent="0.25">
      <c r="A15311" s="5" t="s">
        <v>389</v>
      </c>
      <c r="B15311" s="3" t="s">
        <v>241</v>
      </c>
      <c r="C15311" s="3" t="s">
        <v>189</v>
      </c>
      <c r="D15311" s="4">
        <v>240004.42208948857</v>
      </c>
      <c r="E15311" t="str">
        <f t="shared" si="480"/>
        <v>May</v>
      </c>
      <c r="F15311" t="str">
        <f t="shared" si="481"/>
        <v>2026</v>
      </c>
    </row>
    <row r="15312" spans="1:6" x14ac:dyDescent="0.25">
      <c r="A15312" s="5" t="s">
        <v>389</v>
      </c>
      <c r="B15312" s="3" t="s">
        <v>241</v>
      </c>
      <c r="C15312" s="3" t="s">
        <v>191</v>
      </c>
      <c r="D15312" s="4">
        <v>359622.26823702181</v>
      </c>
      <c r="E15312" t="str">
        <f t="shared" si="480"/>
        <v>Jun</v>
      </c>
      <c r="F15312" t="str">
        <f t="shared" si="481"/>
        <v>2026</v>
      </c>
    </row>
    <row r="15313" spans="1:6" x14ac:dyDescent="0.25">
      <c r="A15313" s="5" t="s">
        <v>389</v>
      </c>
      <c r="B15313" s="3" t="s">
        <v>241</v>
      </c>
      <c r="C15313" s="3" t="s">
        <v>192</v>
      </c>
      <c r="D15313" s="4">
        <v>282468.87999851658</v>
      </c>
      <c r="E15313" t="str">
        <f t="shared" si="480"/>
        <v>Jul</v>
      </c>
      <c r="F15313" t="str">
        <f t="shared" si="481"/>
        <v>2026</v>
      </c>
    </row>
    <row r="15314" spans="1:6" x14ac:dyDescent="0.25">
      <c r="A15314" s="5" t="s">
        <v>389</v>
      </c>
      <c r="B15314" s="3" t="s">
        <v>241</v>
      </c>
      <c r="C15314" s="3" t="s">
        <v>193</v>
      </c>
      <c r="D15314" s="4">
        <v>338446.81786659634</v>
      </c>
      <c r="E15314" t="str">
        <f t="shared" si="480"/>
        <v>Aug</v>
      </c>
      <c r="F15314" t="str">
        <f t="shared" si="481"/>
        <v>2026</v>
      </c>
    </row>
    <row r="15315" spans="1:6" x14ac:dyDescent="0.25">
      <c r="A15315" s="5" t="s">
        <v>389</v>
      </c>
      <c r="B15315" s="3" t="s">
        <v>241</v>
      </c>
      <c r="C15315" s="3" t="s">
        <v>194</v>
      </c>
      <c r="D15315" s="4">
        <v>295247.8852908531</v>
      </c>
      <c r="E15315" t="str">
        <f t="shared" si="480"/>
        <v>Sep</v>
      </c>
      <c r="F15315" t="str">
        <f t="shared" si="481"/>
        <v>2026</v>
      </c>
    </row>
    <row r="15316" spans="1:6" x14ac:dyDescent="0.25">
      <c r="A15316" s="5" t="s">
        <v>389</v>
      </c>
      <c r="B15316" s="3" t="s">
        <v>241</v>
      </c>
      <c r="C15316" s="3" t="s">
        <v>195</v>
      </c>
      <c r="D15316" s="4">
        <v>266582.91147176159</v>
      </c>
      <c r="E15316" t="str">
        <f t="shared" si="480"/>
        <v>Oct</v>
      </c>
      <c r="F15316" t="str">
        <f t="shared" si="481"/>
        <v>2026</v>
      </c>
    </row>
    <row r="15317" spans="1:6" x14ac:dyDescent="0.25">
      <c r="A15317" s="5" t="s">
        <v>389</v>
      </c>
      <c r="B15317" s="3" t="s">
        <v>241</v>
      </c>
      <c r="C15317" s="3" t="s">
        <v>196</v>
      </c>
      <c r="D15317" s="4">
        <v>280769.02585344622</v>
      </c>
      <c r="E15317" t="str">
        <f t="shared" si="480"/>
        <v>Nov</v>
      </c>
      <c r="F15317" t="str">
        <f t="shared" si="481"/>
        <v>2026</v>
      </c>
    </row>
    <row r="15318" spans="1:6" x14ac:dyDescent="0.25">
      <c r="A15318" s="5" t="s">
        <v>389</v>
      </c>
      <c r="B15318" s="3" t="s">
        <v>241</v>
      </c>
      <c r="C15318" s="3" t="s">
        <v>197</v>
      </c>
      <c r="D15318" s="4">
        <v>298128.17076590459</v>
      </c>
      <c r="E15318" t="str">
        <f t="shared" si="480"/>
        <v>Dec</v>
      </c>
      <c r="F15318" t="str">
        <f t="shared" si="481"/>
        <v>2026</v>
      </c>
    </row>
    <row r="15319" spans="1:6" x14ac:dyDescent="0.25">
      <c r="A15319" s="5" t="s">
        <v>389</v>
      </c>
      <c r="B15319" s="3" t="s">
        <v>241</v>
      </c>
      <c r="C15319" s="3" t="s">
        <v>198</v>
      </c>
      <c r="D15319" s="4">
        <v>292575.85375655006</v>
      </c>
      <c r="E15319" t="str">
        <f t="shared" si="480"/>
        <v>Jan</v>
      </c>
      <c r="F15319" t="str">
        <f t="shared" si="481"/>
        <v>2027</v>
      </c>
    </row>
    <row r="15320" spans="1:6" x14ac:dyDescent="0.25">
      <c r="A15320" s="5" t="s">
        <v>389</v>
      </c>
      <c r="B15320" s="3" t="s">
        <v>241</v>
      </c>
      <c r="C15320" s="3" t="s">
        <v>199</v>
      </c>
      <c r="D15320" s="4">
        <v>283128.93969546276</v>
      </c>
      <c r="E15320" t="str">
        <f t="shared" si="480"/>
        <v>Feb</v>
      </c>
      <c r="F15320" t="str">
        <f t="shared" si="481"/>
        <v>2027</v>
      </c>
    </row>
    <row r="15321" spans="1:6" x14ac:dyDescent="0.25">
      <c r="A15321" s="5" t="s">
        <v>389</v>
      </c>
      <c r="B15321" s="3" t="s">
        <v>241</v>
      </c>
      <c r="C15321" s="3" t="s">
        <v>200</v>
      </c>
      <c r="D15321" s="4">
        <v>270964.8947714644</v>
      </c>
      <c r="E15321" t="str">
        <f t="shared" si="480"/>
        <v>Mar</v>
      </c>
      <c r="F15321" t="str">
        <f t="shared" si="481"/>
        <v>2027</v>
      </c>
    </row>
    <row r="15322" spans="1:6" x14ac:dyDescent="0.25">
      <c r="A15322" s="5" t="s">
        <v>389</v>
      </c>
      <c r="B15322" s="3" t="s">
        <v>241</v>
      </c>
      <c r="C15322" s="3" t="s">
        <v>201</v>
      </c>
      <c r="D15322" s="4">
        <v>224318.25941791048</v>
      </c>
      <c r="E15322" t="str">
        <f t="shared" si="480"/>
        <v>Apr</v>
      </c>
      <c r="F15322" t="str">
        <f t="shared" si="481"/>
        <v>2027</v>
      </c>
    </row>
    <row r="15323" spans="1:6" x14ac:dyDescent="0.25">
      <c r="A15323" s="5" t="s">
        <v>389</v>
      </c>
      <c r="B15323" s="3" t="s">
        <v>242</v>
      </c>
      <c r="C15323" s="3" t="s">
        <v>21</v>
      </c>
      <c r="D15323" s="4">
        <v>7895590.1720365873</v>
      </c>
      <c r="E15323" t="str">
        <f t="shared" si="480"/>
        <v>Jun</v>
      </c>
      <c r="F15323" t="str">
        <f t="shared" si="481"/>
        <v>2012</v>
      </c>
    </row>
    <row r="15324" spans="1:6" x14ac:dyDescent="0.25">
      <c r="A15324" s="5" t="s">
        <v>389</v>
      </c>
      <c r="B15324" s="3" t="s">
        <v>242</v>
      </c>
      <c r="C15324" s="3" t="s">
        <v>22</v>
      </c>
      <c r="D15324" s="4">
        <v>9680610.9854277074</v>
      </c>
      <c r="E15324" t="str">
        <f t="shared" si="480"/>
        <v>Jul</v>
      </c>
      <c r="F15324" t="str">
        <f t="shared" si="481"/>
        <v>2012</v>
      </c>
    </row>
    <row r="15325" spans="1:6" x14ac:dyDescent="0.25">
      <c r="A15325" s="5" t="s">
        <v>389</v>
      </c>
      <c r="B15325" s="3" t="s">
        <v>242</v>
      </c>
      <c r="C15325" s="3" t="s">
        <v>23</v>
      </c>
      <c r="D15325" s="4">
        <v>8285921.6303517511</v>
      </c>
      <c r="E15325" t="str">
        <f t="shared" si="480"/>
        <v>Aug</v>
      </c>
      <c r="F15325" t="str">
        <f t="shared" si="481"/>
        <v>2012</v>
      </c>
    </row>
    <row r="15326" spans="1:6" x14ac:dyDescent="0.25">
      <c r="A15326" s="5" t="s">
        <v>389</v>
      </c>
      <c r="B15326" s="3" t="s">
        <v>242</v>
      </c>
      <c r="C15326" s="3" t="s">
        <v>24</v>
      </c>
      <c r="D15326" s="4">
        <v>5545139.9347223071</v>
      </c>
      <c r="E15326" t="str">
        <f t="shared" si="480"/>
        <v>Sep</v>
      </c>
      <c r="F15326" t="str">
        <f t="shared" si="481"/>
        <v>2012</v>
      </c>
    </row>
    <row r="15327" spans="1:6" x14ac:dyDescent="0.25">
      <c r="A15327" s="5" t="s">
        <v>389</v>
      </c>
      <c r="B15327" s="3" t="s">
        <v>242</v>
      </c>
      <c r="C15327" s="3" t="s">
        <v>25</v>
      </c>
      <c r="D15327" s="4">
        <v>4136756.2580822716</v>
      </c>
      <c r="E15327" t="str">
        <f t="shared" si="480"/>
        <v>Oct</v>
      </c>
      <c r="F15327" t="str">
        <f t="shared" si="481"/>
        <v>2012</v>
      </c>
    </row>
    <row r="15328" spans="1:6" x14ac:dyDescent="0.25">
      <c r="A15328" s="5" t="s">
        <v>389</v>
      </c>
      <c r="B15328" s="3" t="s">
        <v>242</v>
      </c>
      <c r="C15328" s="3" t="s">
        <v>26</v>
      </c>
      <c r="D15328" s="4">
        <v>3527196.7559406948</v>
      </c>
      <c r="E15328" t="str">
        <f t="shared" si="480"/>
        <v>Nov</v>
      </c>
      <c r="F15328" t="str">
        <f t="shared" si="481"/>
        <v>2012</v>
      </c>
    </row>
    <row r="15329" spans="1:6" x14ac:dyDescent="0.25">
      <c r="A15329" s="5" t="s">
        <v>389</v>
      </c>
      <c r="B15329" s="3" t="s">
        <v>242</v>
      </c>
      <c r="C15329" s="3" t="s">
        <v>27</v>
      </c>
      <c r="D15329" s="4">
        <v>2794740.6336241993</v>
      </c>
      <c r="E15329" t="str">
        <f t="shared" si="480"/>
        <v>Dec</v>
      </c>
      <c r="F15329" t="str">
        <f t="shared" si="481"/>
        <v>2012</v>
      </c>
    </row>
    <row r="15330" spans="1:6" x14ac:dyDescent="0.25">
      <c r="A15330" s="5" t="s">
        <v>389</v>
      </c>
      <c r="B15330" s="3" t="s">
        <v>242</v>
      </c>
      <c r="C15330" s="3" t="s">
        <v>28</v>
      </c>
      <c r="D15330" s="4">
        <v>2403671.9767548265</v>
      </c>
      <c r="E15330" t="str">
        <f t="shared" si="480"/>
        <v>Jan</v>
      </c>
      <c r="F15330" t="str">
        <f t="shared" si="481"/>
        <v>2013</v>
      </c>
    </row>
    <row r="15331" spans="1:6" x14ac:dyDescent="0.25">
      <c r="A15331" s="5" t="s">
        <v>389</v>
      </c>
      <c r="B15331" s="3" t="s">
        <v>242</v>
      </c>
      <c r="C15331" s="3" t="s">
        <v>29</v>
      </c>
      <c r="D15331" s="4">
        <v>2172907.1225164505</v>
      </c>
      <c r="E15331" t="str">
        <f t="shared" si="480"/>
        <v>Feb</v>
      </c>
      <c r="F15331" t="str">
        <f t="shared" si="481"/>
        <v>2013</v>
      </c>
    </row>
    <row r="15332" spans="1:6" x14ac:dyDescent="0.25">
      <c r="A15332" s="5" t="s">
        <v>389</v>
      </c>
      <c r="B15332" s="3" t="s">
        <v>242</v>
      </c>
      <c r="C15332" s="3" t="s">
        <v>30</v>
      </c>
      <c r="D15332" s="4">
        <v>2127978.5394277261</v>
      </c>
      <c r="E15332" t="str">
        <f t="shared" si="480"/>
        <v>Mar</v>
      </c>
      <c r="F15332" t="str">
        <f t="shared" si="481"/>
        <v>2013</v>
      </c>
    </row>
    <row r="15333" spans="1:6" x14ac:dyDescent="0.25">
      <c r="A15333" s="5" t="s">
        <v>389</v>
      </c>
      <c r="B15333" s="3" t="s">
        <v>242</v>
      </c>
      <c r="C15333" s="3" t="s">
        <v>31</v>
      </c>
      <c r="D15333" s="4">
        <v>2135989.1091487296</v>
      </c>
      <c r="E15333" t="str">
        <f t="shared" si="480"/>
        <v>Apr</v>
      </c>
      <c r="F15333" t="str">
        <f t="shared" si="481"/>
        <v>2013</v>
      </c>
    </row>
    <row r="15334" spans="1:6" x14ac:dyDescent="0.25">
      <c r="A15334" s="5" t="s">
        <v>389</v>
      </c>
      <c r="B15334" s="3" t="s">
        <v>242</v>
      </c>
      <c r="C15334" s="3" t="s">
        <v>32</v>
      </c>
      <c r="D15334" s="4">
        <v>2107043.1883726353</v>
      </c>
      <c r="E15334" t="str">
        <f t="shared" si="480"/>
        <v>May</v>
      </c>
      <c r="F15334" t="str">
        <f t="shared" si="481"/>
        <v>2013</v>
      </c>
    </row>
    <row r="15335" spans="1:6" x14ac:dyDescent="0.25">
      <c r="A15335" s="5" t="s">
        <v>389</v>
      </c>
      <c r="B15335" s="3" t="s">
        <v>242</v>
      </c>
      <c r="C15335" s="3" t="s">
        <v>33</v>
      </c>
      <c r="D15335" s="4">
        <v>2081220.3299393011</v>
      </c>
      <c r="E15335" t="str">
        <f t="shared" si="480"/>
        <v>Jun</v>
      </c>
      <c r="F15335" t="str">
        <f t="shared" si="481"/>
        <v>2013</v>
      </c>
    </row>
    <row r="15336" spans="1:6" x14ac:dyDescent="0.25">
      <c r="A15336" s="5" t="s">
        <v>389</v>
      </c>
      <c r="B15336" s="3" t="s">
        <v>242</v>
      </c>
      <c r="C15336" s="3" t="s">
        <v>34</v>
      </c>
      <c r="D15336" s="4">
        <v>2024059.8402734553</v>
      </c>
      <c r="E15336" t="str">
        <f t="shared" si="480"/>
        <v>Jul</v>
      </c>
      <c r="F15336" t="str">
        <f t="shared" si="481"/>
        <v>2013</v>
      </c>
    </row>
    <row r="15337" spans="1:6" x14ac:dyDescent="0.25">
      <c r="A15337" s="5" t="s">
        <v>389</v>
      </c>
      <c r="B15337" s="3" t="s">
        <v>242</v>
      </c>
      <c r="C15337" s="3" t="s">
        <v>35</v>
      </c>
      <c r="D15337" s="4">
        <v>1989545.3244881213</v>
      </c>
      <c r="E15337" t="str">
        <f t="shared" si="480"/>
        <v>Aug</v>
      </c>
      <c r="F15337" t="str">
        <f t="shared" si="481"/>
        <v>2013</v>
      </c>
    </row>
    <row r="15338" spans="1:6" x14ac:dyDescent="0.25">
      <c r="A15338" s="5" t="s">
        <v>389</v>
      </c>
      <c r="B15338" s="3" t="s">
        <v>242</v>
      </c>
      <c r="C15338" s="3" t="s">
        <v>36</v>
      </c>
      <c r="D15338" s="4">
        <v>1883981.3680733552</v>
      </c>
      <c r="E15338" t="str">
        <f t="shared" si="480"/>
        <v>Sep</v>
      </c>
      <c r="F15338" t="str">
        <f t="shared" si="481"/>
        <v>2013</v>
      </c>
    </row>
    <row r="15339" spans="1:6" x14ac:dyDescent="0.25">
      <c r="A15339" s="5" t="s">
        <v>389</v>
      </c>
      <c r="B15339" s="3" t="s">
        <v>242</v>
      </c>
      <c r="C15339" s="3" t="s">
        <v>37</v>
      </c>
      <c r="D15339" s="4">
        <v>2040043.954524789</v>
      </c>
      <c r="E15339" t="str">
        <f t="shared" si="480"/>
        <v>Oct</v>
      </c>
      <c r="F15339" t="str">
        <f t="shared" si="481"/>
        <v>2013</v>
      </c>
    </row>
    <row r="15340" spans="1:6" x14ac:dyDescent="0.25">
      <c r="A15340" s="5" t="s">
        <v>389</v>
      </c>
      <c r="B15340" s="3" t="s">
        <v>242</v>
      </c>
      <c r="C15340" s="3" t="s">
        <v>38</v>
      </c>
      <c r="D15340" s="4">
        <v>1985689.5939431051</v>
      </c>
      <c r="E15340" t="str">
        <f t="shared" si="480"/>
        <v>Nov</v>
      </c>
      <c r="F15340" t="str">
        <f t="shared" si="481"/>
        <v>2013</v>
      </c>
    </row>
    <row r="15341" spans="1:6" x14ac:dyDescent="0.25">
      <c r="A15341" s="5" t="s">
        <v>389</v>
      </c>
      <c r="B15341" s="3" t="s">
        <v>242</v>
      </c>
      <c r="C15341" s="3" t="s">
        <v>39</v>
      </c>
      <c r="D15341" s="4">
        <v>1960067.689036866</v>
      </c>
      <c r="E15341" t="str">
        <f t="shared" si="480"/>
        <v>Dec</v>
      </c>
      <c r="F15341" t="str">
        <f t="shared" si="481"/>
        <v>2013</v>
      </c>
    </row>
    <row r="15342" spans="1:6" x14ac:dyDescent="0.25">
      <c r="A15342" s="5" t="s">
        <v>389</v>
      </c>
      <c r="B15342" s="3" t="s">
        <v>242</v>
      </c>
      <c r="C15342" s="3" t="s">
        <v>40</v>
      </c>
      <c r="D15342" s="4">
        <v>1753951.3640312785</v>
      </c>
      <c r="E15342" t="str">
        <f t="shared" si="480"/>
        <v>Jan</v>
      </c>
      <c r="F15342" t="str">
        <f t="shared" si="481"/>
        <v>2014</v>
      </c>
    </row>
    <row r="15343" spans="1:6" x14ac:dyDescent="0.25">
      <c r="A15343" s="5" t="s">
        <v>389</v>
      </c>
      <c r="B15343" s="3" t="s">
        <v>242</v>
      </c>
      <c r="C15343" s="3" t="s">
        <v>41</v>
      </c>
      <c r="D15343" s="4">
        <v>1656984.2621125754</v>
      </c>
      <c r="E15343" t="str">
        <f t="shared" si="480"/>
        <v>Feb</v>
      </c>
      <c r="F15343" t="str">
        <f t="shared" si="481"/>
        <v>2014</v>
      </c>
    </row>
    <row r="15344" spans="1:6" x14ac:dyDescent="0.25">
      <c r="A15344" s="5" t="s">
        <v>389</v>
      </c>
      <c r="B15344" s="3" t="s">
        <v>242</v>
      </c>
      <c r="C15344" s="3" t="s">
        <v>42</v>
      </c>
      <c r="D15344" s="4">
        <v>1504698.8852208562</v>
      </c>
      <c r="E15344" t="str">
        <f t="shared" si="480"/>
        <v>Mar</v>
      </c>
      <c r="F15344" t="str">
        <f t="shared" si="481"/>
        <v>2014</v>
      </c>
    </row>
    <row r="15345" spans="1:6" x14ac:dyDescent="0.25">
      <c r="A15345" s="5" t="s">
        <v>389</v>
      </c>
      <c r="B15345" s="3" t="s">
        <v>242</v>
      </c>
      <c r="C15345" s="3" t="s">
        <v>43</v>
      </c>
      <c r="D15345" s="4">
        <v>1379229.0784437903</v>
      </c>
      <c r="E15345" t="str">
        <f t="shared" si="480"/>
        <v>Apr</v>
      </c>
      <c r="F15345" t="str">
        <f t="shared" si="481"/>
        <v>2014</v>
      </c>
    </row>
    <row r="15346" spans="1:6" x14ac:dyDescent="0.25">
      <c r="A15346" s="5" t="s">
        <v>389</v>
      </c>
      <c r="B15346" s="3" t="s">
        <v>242</v>
      </c>
      <c r="C15346" s="3" t="s">
        <v>44</v>
      </c>
      <c r="D15346" s="4">
        <v>1331805.7614298947</v>
      </c>
      <c r="E15346" t="str">
        <f t="shared" si="480"/>
        <v>May</v>
      </c>
      <c r="F15346" t="str">
        <f t="shared" si="481"/>
        <v>2014</v>
      </c>
    </row>
    <row r="15347" spans="1:6" x14ac:dyDescent="0.25">
      <c r="A15347" s="5" t="s">
        <v>389</v>
      </c>
      <c r="B15347" s="3" t="s">
        <v>242</v>
      </c>
      <c r="C15347" s="3" t="s">
        <v>45</v>
      </c>
      <c r="D15347" s="4">
        <v>1254477.7556195669</v>
      </c>
      <c r="E15347" t="str">
        <f t="shared" si="480"/>
        <v>Jun</v>
      </c>
      <c r="F15347" t="str">
        <f t="shared" si="481"/>
        <v>2014</v>
      </c>
    </row>
    <row r="15348" spans="1:6" x14ac:dyDescent="0.25">
      <c r="A15348" s="5" t="s">
        <v>389</v>
      </c>
      <c r="B15348" s="3" t="s">
        <v>242</v>
      </c>
      <c r="C15348" s="3" t="s">
        <v>46</v>
      </c>
      <c r="D15348" s="4">
        <v>1140790.6242716487</v>
      </c>
      <c r="E15348" t="str">
        <f t="shared" si="480"/>
        <v>Jul</v>
      </c>
      <c r="F15348" t="str">
        <f t="shared" si="481"/>
        <v>2014</v>
      </c>
    </row>
    <row r="15349" spans="1:6" x14ac:dyDescent="0.25">
      <c r="A15349" s="5" t="s">
        <v>389</v>
      </c>
      <c r="B15349" s="3" t="s">
        <v>242</v>
      </c>
      <c r="C15349" s="3" t="s">
        <v>47</v>
      </c>
      <c r="D15349" s="4">
        <v>2653324.0576729369</v>
      </c>
      <c r="E15349" t="str">
        <f t="shared" si="480"/>
        <v>Aug</v>
      </c>
      <c r="F15349" t="str">
        <f t="shared" si="481"/>
        <v>2014</v>
      </c>
    </row>
    <row r="15350" spans="1:6" x14ac:dyDescent="0.25">
      <c r="A15350" s="5" t="s">
        <v>389</v>
      </c>
      <c r="B15350" s="3" t="s">
        <v>242</v>
      </c>
      <c r="C15350" s="3" t="s">
        <v>48</v>
      </c>
      <c r="D15350" s="4">
        <v>3991794.9107495882</v>
      </c>
      <c r="E15350" t="str">
        <f t="shared" si="480"/>
        <v>Sep</v>
      </c>
      <c r="F15350" t="str">
        <f t="shared" si="481"/>
        <v>2014</v>
      </c>
    </row>
    <row r="15351" spans="1:6" x14ac:dyDescent="0.25">
      <c r="A15351" s="5" t="s">
        <v>389</v>
      </c>
      <c r="B15351" s="3" t="s">
        <v>242</v>
      </c>
      <c r="C15351" s="3" t="s">
        <v>49</v>
      </c>
      <c r="D15351" s="4">
        <v>4086802.870535193</v>
      </c>
      <c r="E15351" t="str">
        <f t="shared" si="480"/>
        <v>Oct</v>
      </c>
      <c r="F15351" t="str">
        <f t="shared" si="481"/>
        <v>2014</v>
      </c>
    </row>
    <row r="15352" spans="1:6" x14ac:dyDescent="0.25">
      <c r="A15352" s="5" t="s">
        <v>389</v>
      </c>
      <c r="B15352" s="3" t="s">
        <v>242</v>
      </c>
      <c r="C15352" s="3" t="s">
        <v>50</v>
      </c>
      <c r="D15352" s="4">
        <v>3868823.3077260028</v>
      </c>
      <c r="E15352" t="str">
        <f t="shared" si="480"/>
        <v>Nov</v>
      </c>
      <c r="F15352" t="str">
        <f t="shared" si="481"/>
        <v>2014</v>
      </c>
    </row>
    <row r="15353" spans="1:6" x14ac:dyDescent="0.25">
      <c r="A15353" s="5" t="s">
        <v>389</v>
      </c>
      <c r="B15353" s="3" t="s">
        <v>242</v>
      </c>
      <c r="C15353" s="3" t="s">
        <v>51</v>
      </c>
      <c r="D15353" s="4">
        <v>4138831.3370427364</v>
      </c>
      <c r="E15353" t="str">
        <f t="shared" si="480"/>
        <v>Dec</v>
      </c>
      <c r="F15353" t="str">
        <f t="shared" si="481"/>
        <v>2014</v>
      </c>
    </row>
    <row r="15354" spans="1:6" x14ac:dyDescent="0.25">
      <c r="A15354" s="5" t="s">
        <v>389</v>
      </c>
      <c r="B15354" s="3" t="s">
        <v>242</v>
      </c>
      <c r="C15354" s="3" t="s">
        <v>52</v>
      </c>
      <c r="D15354" s="4">
        <v>4378082.2926081447</v>
      </c>
      <c r="E15354" t="str">
        <f t="shared" si="480"/>
        <v>Jan</v>
      </c>
      <c r="F15354" t="str">
        <f t="shared" si="481"/>
        <v>2015</v>
      </c>
    </row>
    <row r="15355" spans="1:6" x14ac:dyDescent="0.25">
      <c r="A15355" s="5" t="s">
        <v>389</v>
      </c>
      <c r="B15355" s="3" t="s">
        <v>242</v>
      </c>
      <c r="C15355" s="3" t="s">
        <v>53</v>
      </c>
      <c r="D15355" s="4">
        <v>4409625.8217160013</v>
      </c>
      <c r="E15355" t="str">
        <f t="shared" si="480"/>
        <v>Feb</v>
      </c>
      <c r="F15355" t="str">
        <f t="shared" si="481"/>
        <v>2015</v>
      </c>
    </row>
    <row r="15356" spans="1:6" x14ac:dyDescent="0.25">
      <c r="A15356" s="5" t="s">
        <v>389</v>
      </c>
      <c r="B15356" s="3" t="s">
        <v>242</v>
      </c>
      <c r="C15356" s="3" t="s">
        <v>54</v>
      </c>
      <c r="D15356" s="4">
        <v>4458957.5762942098</v>
      </c>
      <c r="E15356" t="str">
        <f t="shared" si="480"/>
        <v>Mar</v>
      </c>
      <c r="F15356" t="str">
        <f t="shared" si="481"/>
        <v>2015</v>
      </c>
    </row>
    <row r="15357" spans="1:6" x14ac:dyDescent="0.25">
      <c r="A15357" s="5" t="s">
        <v>389</v>
      </c>
      <c r="B15357" s="3" t="s">
        <v>242</v>
      </c>
      <c r="C15357" s="3" t="s">
        <v>55</v>
      </c>
      <c r="D15357" s="4">
        <v>4525903.3964657197</v>
      </c>
      <c r="E15357" t="str">
        <f t="shared" si="480"/>
        <v>Apr</v>
      </c>
      <c r="F15357" t="str">
        <f t="shared" si="481"/>
        <v>2015</v>
      </c>
    </row>
    <row r="15358" spans="1:6" x14ac:dyDescent="0.25">
      <c r="A15358" s="5" t="s">
        <v>389</v>
      </c>
      <c r="B15358" s="3" t="s">
        <v>242</v>
      </c>
      <c r="C15358" s="3" t="s">
        <v>56</v>
      </c>
      <c r="D15358" s="4">
        <v>4626239.7433212996</v>
      </c>
      <c r="E15358" t="str">
        <f t="shared" si="480"/>
        <v>May</v>
      </c>
      <c r="F15358" t="str">
        <f t="shared" si="481"/>
        <v>2015</v>
      </c>
    </row>
    <row r="15359" spans="1:6" x14ac:dyDescent="0.25">
      <c r="A15359" s="5" t="s">
        <v>389</v>
      </c>
      <c r="B15359" s="3" t="s">
        <v>242</v>
      </c>
      <c r="C15359" s="3" t="s">
        <v>57</v>
      </c>
      <c r="D15359" s="4">
        <v>4819125.5814625006</v>
      </c>
      <c r="E15359" t="str">
        <f t="shared" si="480"/>
        <v>Jun</v>
      </c>
      <c r="F15359" t="str">
        <f t="shared" si="481"/>
        <v>2015</v>
      </c>
    </row>
    <row r="15360" spans="1:6" x14ac:dyDescent="0.25">
      <c r="A15360" s="5" t="s">
        <v>389</v>
      </c>
      <c r="B15360" s="3" t="s">
        <v>242</v>
      </c>
      <c r="C15360" s="3" t="s">
        <v>58</v>
      </c>
      <c r="D15360" s="4">
        <v>5014569.9629318789</v>
      </c>
      <c r="E15360" t="str">
        <f t="shared" si="480"/>
        <v>Jul</v>
      </c>
      <c r="F15360" t="str">
        <f t="shared" si="481"/>
        <v>2015</v>
      </c>
    </row>
    <row r="15361" spans="1:6" x14ac:dyDescent="0.25">
      <c r="A15361" s="5" t="s">
        <v>389</v>
      </c>
      <c r="B15361" s="3" t="s">
        <v>242</v>
      </c>
      <c r="C15361" s="3" t="s">
        <v>59</v>
      </c>
      <c r="D15361" s="4">
        <v>5090743.3372155484</v>
      </c>
      <c r="E15361" t="str">
        <f t="shared" si="480"/>
        <v>Aug</v>
      </c>
      <c r="F15361" t="str">
        <f t="shared" si="481"/>
        <v>2015</v>
      </c>
    </row>
    <row r="15362" spans="1:6" x14ac:dyDescent="0.25">
      <c r="A15362" s="5" t="s">
        <v>389</v>
      </c>
      <c r="B15362" s="3" t="s">
        <v>242</v>
      </c>
      <c r="C15362" s="3" t="s">
        <v>60</v>
      </c>
      <c r="D15362" s="4">
        <v>5068874.1256776033</v>
      </c>
      <c r="E15362" t="str">
        <f t="shared" si="480"/>
        <v>Sep</v>
      </c>
      <c r="F15362" t="str">
        <f t="shared" si="481"/>
        <v>2015</v>
      </c>
    </row>
    <row r="15363" spans="1:6" x14ac:dyDescent="0.25">
      <c r="A15363" s="5" t="s">
        <v>389</v>
      </c>
      <c r="B15363" s="3" t="s">
        <v>242</v>
      </c>
      <c r="C15363" s="3" t="s">
        <v>61</v>
      </c>
      <c r="D15363" s="4">
        <v>4850358.6184943663</v>
      </c>
      <c r="E15363" t="str">
        <f t="shared" si="480"/>
        <v>Oct</v>
      </c>
      <c r="F15363" t="str">
        <f t="shared" si="481"/>
        <v>2015</v>
      </c>
    </row>
    <row r="15364" spans="1:6" x14ac:dyDescent="0.25">
      <c r="A15364" s="5" t="s">
        <v>389</v>
      </c>
      <c r="B15364" s="3" t="s">
        <v>242</v>
      </c>
      <c r="C15364" s="3" t="s">
        <v>62</v>
      </c>
      <c r="D15364" s="4">
        <v>4556807.1815890726</v>
      </c>
      <c r="E15364" t="str">
        <f t="shared" si="480"/>
        <v>Nov</v>
      </c>
      <c r="F15364" t="str">
        <f t="shared" si="481"/>
        <v>2015</v>
      </c>
    </row>
    <row r="15365" spans="1:6" x14ac:dyDescent="0.25">
      <c r="A15365" s="5" t="s">
        <v>389</v>
      </c>
      <c r="B15365" s="3" t="s">
        <v>242</v>
      </c>
      <c r="C15365" s="3" t="s">
        <v>63</v>
      </c>
      <c r="D15365" s="4">
        <v>4733549.0912343981</v>
      </c>
      <c r="E15365" t="str">
        <f t="shared" si="480"/>
        <v>Dec</v>
      </c>
      <c r="F15365" t="str">
        <f t="shared" si="481"/>
        <v>2015</v>
      </c>
    </row>
    <row r="15366" spans="1:6" x14ac:dyDescent="0.25">
      <c r="A15366" s="5" t="s">
        <v>389</v>
      </c>
      <c r="B15366" s="3" t="s">
        <v>242</v>
      </c>
      <c r="C15366" s="3" t="s">
        <v>64</v>
      </c>
      <c r="D15366" s="4">
        <v>4956529.4301448399</v>
      </c>
      <c r="E15366" t="str">
        <f t="shared" si="480"/>
        <v>Jan</v>
      </c>
      <c r="F15366" t="str">
        <f t="shared" si="481"/>
        <v>2016</v>
      </c>
    </row>
    <row r="15367" spans="1:6" x14ac:dyDescent="0.25">
      <c r="A15367" s="5" t="s">
        <v>389</v>
      </c>
      <c r="B15367" s="3" t="s">
        <v>242</v>
      </c>
      <c r="C15367" s="3" t="s">
        <v>65</v>
      </c>
      <c r="D15367" s="4">
        <v>4978504.5205521174</v>
      </c>
      <c r="E15367" t="str">
        <f t="shared" si="480"/>
        <v>Feb</v>
      </c>
      <c r="F15367" t="str">
        <f t="shared" si="481"/>
        <v>2016</v>
      </c>
    </row>
    <row r="15368" spans="1:6" x14ac:dyDescent="0.25">
      <c r="A15368" s="5" t="s">
        <v>389</v>
      </c>
      <c r="B15368" s="3" t="s">
        <v>242</v>
      </c>
      <c r="C15368" s="3" t="s">
        <v>66</v>
      </c>
      <c r="D15368" s="4">
        <v>5073504.4457081361</v>
      </c>
      <c r="E15368" t="str">
        <f t="shared" si="480"/>
        <v>Mar</v>
      </c>
      <c r="F15368" t="str">
        <f t="shared" si="481"/>
        <v>2016</v>
      </c>
    </row>
    <row r="15369" spans="1:6" x14ac:dyDescent="0.25">
      <c r="A15369" s="5" t="s">
        <v>389</v>
      </c>
      <c r="B15369" s="3" t="s">
        <v>242</v>
      </c>
      <c r="C15369" s="3" t="s">
        <v>67</v>
      </c>
      <c r="D15369" s="4">
        <v>5174416.992756648</v>
      </c>
      <c r="E15369" t="str">
        <f t="shared" si="480"/>
        <v>Apr</v>
      </c>
      <c r="F15369" t="str">
        <f t="shared" si="481"/>
        <v>2016</v>
      </c>
    </row>
    <row r="15370" spans="1:6" x14ac:dyDescent="0.25">
      <c r="A15370" s="5" t="s">
        <v>389</v>
      </c>
      <c r="B15370" s="3" t="s">
        <v>242</v>
      </c>
      <c r="C15370" s="3" t="s">
        <v>68</v>
      </c>
      <c r="D15370" s="4">
        <v>5355568.0069727767</v>
      </c>
      <c r="E15370" t="str">
        <f t="shared" si="480"/>
        <v>May</v>
      </c>
      <c r="F15370" t="str">
        <f t="shared" si="481"/>
        <v>2016</v>
      </c>
    </row>
    <row r="15371" spans="1:6" x14ac:dyDescent="0.25">
      <c r="A15371" s="5" t="s">
        <v>389</v>
      </c>
      <c r="B15371" s="3" t="s">
        <v>242</v>
      </c>
      <c r="C15371" s="3" t="s">
        <v>69</v>
      </c>
      <c r="D15371" s="4">
        <v>5506920.5062309168</v>
      </c>
      <c r="E15371" t="str">
        <f t="shared" ref="E15371:E15434" si="482">MID(C15371,1,3)</f>
        <v>Jun</v>
      </c>
      <c r="F15371" t="str">
        <f t="shared" ref="F15371:F15434" si="483">MID(C15371,5,4)</f>
        <v>2016</v>
      </c>
    </row>
    <row r="15372" spans="1:6" x14ac:dyDescent="0.25">
      <c r="A15372" s="5" t="s">
        <v>389</v>
      </c>
      <c r="B15372" s="3" t="s">
        <v>242</v>
      </c>
      <c r="C15372" s="3" t="s">
        <v>70</v>
      </c>
      <c r="D15372" s="4">
        <v>5613415.2989365999</v>
      </c>
      <c r="E15372" t="str">
        <f t="shared" si="482"/>
        <v>Jul</v>
      </c>
      <c r="F15372" t="str">
        <f t="shared" si="483"/>
        <v>2016</v>
      </c>
    </row>
    <row r="15373" spans="1:6" x14ac:dyDescent="0.25">
      <c r="A15373" s="5" t="s">
        <v>389</v>
      </c>
      <c r="B15373" s="3" t="s">
        <v>242</v>
      </c>
      <c r="C15373" s="3" t="s">
        <v>71</v>
      </c>
      <c r="D15373" s="4">
        <v>5647161.5495842528</v>
      </c>
      <c r="E15373" t="str">
        <f t="shared" si="482"/>
        <v>Aug</v>
      </c>
      <c r="F15373" t="str">
        <f t="shared" si="483"/>
        <v>2016</v>
      </c>
    </row>
    <row r="15374" spans="1:6" x14ac:dyDescent="0.25">
      <c r="A15374" s="5" t="s">
        <v>389</v>
      </c>
      <c r="B15374" s="3" t="s">
        <v>242</v>
      </c>
      <c r="C15374" s="3" t="s">
        <v>72</v>
      </c>
      <c r="D15374" s="4">
        <v>5635461.7367979474</v>
      </c>
      <c r="E15374" t="str">
        <f t="shared" si="482"/>
        <v>Sep</v>
      </c>
      <c r="F15374" t="str">
        <f t="shared" si="483"/>
        <v>2016</v>
      </c>
    </row>
    <row r="15375" spans="1:6" x14ac:dyDescent="0.25">
      <c r="A15375" s="5" t="s">
        <v>389</v>
      </c>
      <c r="B15375" s="3" t="s">
        <v>242</v>
      </c>
      <c r="C15375" s="3" t="s">
        <v>73</v>
      </c>
      <c r="D15375" s="4">
        <v>5388210.0970283793</v>
      </c>
      <c r="E15375" t="str">
        <f t="shared" si="482"/>
        <v>Oct</v>
      </c>
      <c r="F15375" t="str">
        <f t="shared" si="483"/>
        <v>2016</v>
      </c>
    </row>
    <row r="15376" spans="1:6" x14ac:dyDescent="0.25">
      <c r="A15376" s="5" t="s">
        <v>389</v>
      </c>
      <c r="B15376" s="3" t="s">
        <v>242</v>
      </c>
      <c r="C15376" s="3" t="s">
        <v>74</v>
      </c>
      <c r="D15376" s="4">
        <v>4986412.6873352258</v>
      </c>
      <c r="E15376" t="str">
        <f t="shared" si="482"/>
        <v>Nov</v>
      </c>
      <c r="F15376" t="str">
        <f t="shared" si="483"/>
        <v>2016</v>
      </c>
    </row>
    <row r="15377" spans="1:6" x14ac:dyDescent="0.25">
      <c r="A15377" s="5" t="s">
        <v>389</v>
      </c>
      <c r="B15377" s="3" t="s">
        <v>242</v>
      </c>
      <c r="C15377" s="3" t="s">
        <v>75</v>
      </c>
      <c r="D15377" s="4">
        <v>4929389.962814807</v>
      </c>
      <c r="E15377" t="str">
        <f t="shared" si="482"/>
        <v>Dec</v>
      </c>
      <c r="F15377" t="str">
        <f t="shared" si="483"/>
        <v>2016</v>
      </c>
    </row>
    <row r="15378" spans="1:6" x14ac:dyDescent="0.25">
      <c r="A15378" s="5" t="s">
        <v>389</v>
      </c>
      <c r="B15378" s="3" t="s">
        <v>242</v>
      </c>
      <c r="C15378" s="3" t="s">
        <v>76</v>
      </c>
      <c r="D15378" s="4">
        <v>5034461.9784440929</v>
      </c>
      <c r="E15378" t="str">
        <f t="shared" si="482"/>
        <v>Jan</v>
      </c>
      <c r="F15378" t="str">
        <f t="shared" si="483"/>
        <v>2017</v>
      </c>
    </row>
    <row r="15379" spans="1:6" x14ac:dyDescent="0.25">
      <c r="A15379" s="5" t="s">
        <v>389</v>
      </c>
      <c r="B15379" s="3" t="s">
        <v>242</v>
      </c>
      <c r="C15379" s="3" t="s">
        <v>77</v>
      </c>
      <c r="D15379" s="4">
        <v>4893882.274047086</v>
      </c>
      <c r="E15379" t="str">
        <f t="shared" si="482"/>
        <v>Feb</v>
      </c>
      <c r="F15379" t="str">
        <f t="shared" si="483"/>
        <v>2017</v>
      </c>
    </row>
    <row r="15380" spans="1:6" x14ac:dyDescent="0.25">
      <c r="A15380" s="5" t="s">
        <v>389</v>
      </c>
      <c r="B15380" s="3" t="s">
        <v>242</v>
      </c>
      <c r="C15380" s="3" t="s">
        <v>78</v>
      </c>
      <c r="D15380" s="4">
        <v>4800389.8853238402</v>
      </c>
      <c r="E15380" t="str">
        <f t="shared" si="482"/>
        <v>Mar</v>
      </c>
      <c r="F15380" t="str">
        <f t="shared" si="483"/>
        <v>2017</v>
      </c>
    </row>
    <row r="15381" spans="1:6" x14ac:dyDescent="0.25">
      <c r="A15381" s="5" t="s">
        <v>389</v>
      </c>
      <c r="B15381" s="3" t="s">
        <v>242</v>
      </c>
      <c r="C15381" s="3" t="s">
        <v>79</v>
      </c>
      <c r="D15381" s="4">
        <v>4752720.43701063</v>
      </c>
      <c r="E15381" t="str">
        <f t="shared" si="482"/>
        <v>Apr</v>
      </c>
      <c r="F15381" t="str">
        <f t="shared" si="483"/>
        <v>2017</v>
      </c>
    </row>
    <row r="15382" spans="1:6" x14ac:dyDescent="0.25">
      <c r="A15382" s="5" t="s">
        <v>389</v>
      </c>
      <c r="B15382" s="3" t="s">
        <v>242</v>
      </c>
      <c r="C15382" s="3" t="s">
        <v>80</v>
      </c>
      <c r="D15382" s="4">
        <v>4719565.8464623578</v>
      </c>
      <c r="E15382" t="str">
        <f t="shared" si="482"/>
        <v>May</v>
      </c>
      <c r="F15382" t="str">
        <f t="shared" si="483"/>
        <v>2017</v>
      </c>
    </row>
    <row r="15383" spans="1:6" x14ac:dyDescent="0.25">
      <c r="A15383" s="5" t="s">
        <v>389</v>
      </c>
      <c r="B15383" s="3" t="s">
        <v>242</v>
      </c>
      <c r="C15383" s="3" t="s">
        <v>81</v>
      </c>
      <c r="D15383" s="4">
        <v>4689870.5555709656</v>
      </c>
      <c r="E15383" t="str">
        <f t="shared" si="482"/>
        <v>Jun</v>
      </c>
      <c r="F15383" t="str">
        <f t="shared" si="483"/>
        <v>2017</v>
      </c>
    </row>
    <row r="15384" spans="1:6" x14ac:dyDescent="0.25">
      <c r="A15384" s="5" t="s">
        <v>389</v>
      </c>
      <c r="B15384" s="3" t="s">
        <v>242</v>
      </c>
      <c r="C15384" s="3" t="s">
        <v>82</v>
      </c>
      <c r="D15384" s="4">
        <v>4685501.095750533</v>
      </c>
      <c r="E15384" t="str">
        <f t="shared" si="482"/>
        <v>Jul</v>
      </c>
      <c r="F15384" t="str">
        <f t="shared" si="483"/>
        <v>2017</v>
      </c>
    </row>
    <row r="15385" spans="1:6" x14ac:dyDescent="0.25">
      <c r="A15385" s="5" t="s">
        <v>389</v>
      </c>
      <c r="B15385" s="3" t="s">
        <v>242</v>
      </c>
      <c r="C15385" s="3" t="s">
        <v>83</v>
      </c>
      <c r="D15385" s="4">
        <v>4624766.2678733924</v>
      </c>
      <c r="E15385" t="str">
        <f t="shared" si="482"/>
        <v>Aug</v>
      </c>
      <c r="F15385" t="str">
        <f t="shared" si="483"/>
        <v>2017</v>
      </c>
    </row>
    <row r="15386" spans="1:6" x14ac:dyDescent="0.25">
      <c r="A15386" s="5" t="s">
        <v>389</v>
      </c>
      <c r="B15386" s="3" t="s">
        <v>242</v>
      </c>
      <c r="C15386" s="3" t="s">
        <v>84</v>
      </c>
      <c r="D15386" s="4">
        <v>4517798.6088681063</v>
      </c>
      <c r="E15386" t="str">
        <f t="shared" si="482"/>
        <v>Sep</v>
      </c>
      <c r="F15386" t="str">
        <f t="shared" si="483"/>
        <v>2017</v>
      </c>
    </row>
    <row r="15387" spans="1:6" x14ac:dyDescent="0.25">
      <c r="A15387" s="5" t="s">
        <v>389</v>
      </c>
      <c r="B15387" s="3" t="s">
        <v>242</v>
      </c>
      <c r="C15387" s="3" t="s">
        <v>85</v>
      </c>
      <c r="D15387" s="4">
        <v>4193324.5294053196</v>
      </c>
      <c r="E15387" t="str">
        <f t="shared" si="482"/>
        <v>Oct</v>
      </c>
      <c r="F15387" t="str">
        <f t="shared" si="483"/>
        <v>2017</v>
      </c>
    </row>
    <row r="15388" spans="1:6" x14ac:dyDescent="0.25">
      <c r="A15388" s="5" t="s">
        <v>389</v>
      </c>
      <c r="B15388" s="3" t="s">
        <v>242</v>
      </c>
      <c r="C15388" s="3" t="s">
        <v>86</v>
      </c>
      <c r="D15388" s="4">
        <v>3697312.7767156726</v>
      </c>
      <c r="E15388" t="str">
        <f t="shared" si="482"/>
        <v>Nov</v>
      </c>
      <c r="F15388" t="str">
        <f t="shared" si="483"/>
        <v>2017</v>
      </c>
    </row>
    <row r="15389" spans="1:6" x14ac:dyDescent="0.25">
      <c r="A15389" s="5" t="s">
        <v>389</v>
      </c>
      <c r="B15389" s="3" t="s">
        <v>242</v>
      </c>
      <c r="C15389" s="3" t="s">
        <v>87</v>
      </c>
      <c r="D15389" s="4">
        <v>3573580.9128068881</v>
      </c>
      <c r="E15389" t="str">
        <f t="shared" si="482"/>
        <v>Dec</v>
      </c>
      <c r="F15389" t="str">
        <f t="shared" si="483"/>
        <v>2017</v>
      </c>
    </row>
    <row r="15390" spans="1:6" x14ac:dyDescent="0.25">
      <c r="A15390" s="5" t="s">
        <v>389</v>
      </c>
      <c r="B15390" s="3" t="s">
        <v>242</v>
      </c>
      <c r="C15390" s="3" t="s">
        <v>88</v>
      </c>
      <c r="D15390" s="4">
        <v>3623288.3369031232</v>
      </c>
      <c r="E15390" t="str">
        <f t="shared" si="482"/>
        <v>Jan</v>
      </c>
      <c r="F15390" t="str">
        <f t="shared" si="483"/>
        <v>2018</v>
      </c>
    </row>
    <row r="15391" spans="1:6" x14ac:dyDescent="0.25">
      <c r="A15391" s="5" t="s">
        <v>389</v>
      </c>
      <c r="B15391" s="3" t="s">
        <v>242</v>
      </c>
      <c r="C15391" s="3" t="s">
        <v>89</v>
      </c>
      <c r="D15391" s="4">
        <v>3474725.7128019347</v>
      </c>
      <c r="E15391" t="str">
        <f t="shared" si="482"/>
        <v>Feb</v>
      </c>
      <c r="F15391" t="str">
        <f t="shared" si="483"/>
        <v>2018</v>
      </c>
    </row>
    <row r="15392" spans="1:6" x14ac:dyDescent="0.25">
      <c r="A15392" s="5" t="s">
        <v>389</v>
      </c>
      <c r="B15392" s="3" t="s">
        <v>242</v>
      </c>
      <c r="C15392" s="3" t="s">
        <v>90</v>
      </c>
      <c r="D15392" s="4">
        <v>3399460.4272812814</v>
      </c>
      <c r="E15392" t="str">
        <f t="shared" si="482"/>
        <v>Mar</v>
      </c>
      <c r="F15392" t="str">
        <f t="shared" si="483"/>
        <v>2018</v>
      </c>
    </row>
    <row r="15393" spans="1:6" x14ac:dyDescent="0.25">
      <c r="A15393" s="5" t="s">
        <v>389</v>
      </c>
      <c r="B15393" s="3" t="s">
        <v>242</v>
      </c>
      <c r="C15393" s="3" t="s">
        <v>91</v>
      </c>
      <c r="D15393" s="4">
        <v>3372103.181743274</v>
      </c>
      <c r="E15393" t="str">
        <f t="shared" si="482"/>
        <v>Apr</v>
      </c>
      <c r="F15393" t="str">
        <f t="shared" si="483"/>
        <v>2018</v>
      </c>
    </row>
    <row r="15394" spans="1:6" x14ac:dyDescent="0.25">
      <c r="A15394" s="5" t="s">
        <v>389</v>
      </c>
      <c r="B15394" s="3" t="s">
        <v>242</v>
      </c>
      <c r="C15394" s="3" t="s">
        <v>92</v>
      </c>
      <c r="D15394" s="4">
        <v>3344077.242613872</v>
      </c>
      <c r="E15394" t="str">
        <f t="shared" si="482"/>
        <v>May</v>
      </c>
      <c r="F15394" t="str">
        <f t="shared" si="483"/>
        <v>2018</v>
      </c>
    </row>
    <row r="15395" spans="1:6" x14ac:dyDescent="0.25">
      <c r="A15395" s="5" t="s">
        <v>389</v>
      </c>
      <c r="B15395" s="3" t="s">
        <v>242</v>
      </c>
      <c r="C15395" s="3" t="s">
        <v>93</v>
      </c>
      <c r="D15395" s="4">
        <v>3327128.2053493983</v>
      </c>
      <c r="E15395" t="str">
        <f t="shared" si="482"/>
        <v>Jun</v>
      </c>
      <c r="F15395" t="str">
        <f t="shared" si="483"/>
        <v>2018</v>
      </c>
    </row>
    <row r="15396" spans="1:6" x14ac:dyDescent="0.25">
      <c r="A15396" s="5" t="s">
        <v>389</v>
      </c>
      <c r="B15396" s="3" t="s">
        <v>242</v>
      </c>
      <c r="C15396" s="3" t="s">
        <v>94</v>
      </c>
      <c r="D15396" s="4">
        <v>3300071.9846394877</v>
      </c>
      <c r="E15396" t="str">
        <f t="shared" si="482"/>
        <v>Jul</v>
      </c>
      <c r="F15396" t="str">
        <f t="shared" si="483"/>
        <v>2018</v>
      </c>
    </row>
    <row r="15397" spans="1:6" x14ac:dyDescent="0.25">
      <c r="A15397" s="5" t="s">
        <v>389</v>
      </c>
      <c r="B15397" s="3" t="s">
        <v>242</v>
      </c>
      <c r="C15397" s="3" t="s">
        <v>95</v>
      </c>
      <c r="D15397" s="4">
        <v>3256573.8101939242</v>
      </c>
      <c r="E15397" t="str">
        <f t="shared" si="482"/>
        <v>Aug</v>
      </c>
      <c r="F15397" t="str">
        <f t="shared" si="483"/>
        <v>2018</v>
      </c>
    </row>
    <row r="15398" spans="1:6" x14ac:dyDescent="0.25">
      <c r="A15398" s="5" t="s">
        <v>389</v>
      </c>
      <c r="B15398" s="3" t="s">
        <v>242</v>
      </c>
      <c r="C15398" s="3" t="s">
        <v>96</v>
      </c>
      <c r="D15398" s="4">
        <v>3165947.4771766965</v>
      </c>
      <c r="E15398" t="str">
        <f t="shared" si="482"/>
        <v>Sep</v>
      </c>
      <c r="F15398" t="str">
        <f t="shared" si="483"/>
        <v>2018</v>
      </c>
    </row>
    <row r="15399" spans="1:6" x14ac:dyDescent="0.25">
      <c r="A15399" s="5" t="s">
        <v>389</v>
      </c>
      <c r="B15399" s="3" t="s">
        <v>242</v>
      </c>
      <c r="C15399" s="3" t="s">
        <v>97</v>
      </c>
      <c r="D15399" s="4">
        <v>2816322.3454550556</v>
      </c>
      <c r="E15399" t="str">
        <f t="shared" si="482"/>
        <v>Oct</v>
      </c>
      <c r="F15399" t="str">
        <f t="shared" si="483"/>
        <v>2018</v>
      </c>
    </row>
    <row r="15400" spans="1:6" x14ac:dyDescent="0.25">
      <c r="A15400" s="5" t="s">
        <v>389</v>
      </c>
      <c r="B15400" s="3" t="s">
        <v>242</v>
      </c>
      <c r="C15400" s="3" t="s">
        <v>98</v>
      </c>
      <c r="D15400" s="4">
        <v>2338711.2716695787</v>
      </c>
      <c r="E15400" t="str">
        <f t="shared" si="482"/>
        <v>Nov</v>
      </c>
      <c r="F15400" t="str">
        <f t="shared" si="483"/>
        <v>2018</v>
      </c>
    </row>
    <row r="15401" spans="1:6" x14ac:dyDescent="0.25">
      <c r="A15401" s="5" t="s">
        <v>389</v>
      </c>
      <c r="B15401" s="3" t="s">
        <v>242</v>
      </c>
      <c r="C15401" s="3" t="s">
        <v>99</v>
      </c>
      <c r="D15401" s="4">
        <v>2222956.4199937535</v>
      </c>
      <c r="E15401" t="str">
        <f t="shared" si="482"/>
        <v>Dec</v>
      </c>
      <c r="F15401" t="str">
        <f t="shared" si="483"/>
        <v>2018</v>
      </c>
    </row>
    <row r="15402" spans="1:6" x14ac:dyDescent="0.25">
      <c r="A15402" s="5" t="s">
        <v>389</v>
      </c>
      <c r="B15402" s="3" t="s">
        <v>242</v>
      </c>
      <c r="C15402" s="3" t="s">
        <v>100</v>
      </c>
      <c r="D15402" s="4">
        <v>2319499.7821355234</v>
      </c>
      <c r="E15402" t="str">
        <f t="shared" si="482"/>
        <v>Jan</v>
      </c>
      <c r="F15402" t="str">
        <f t="shared" si="483"/>
        <v>2019</v>
      </c>
    </row>
    <row r="15403" spans="1:6" x14ac:dyDescent="0.25">
      <c r="A15403" s="5" t="s">
        <v>389</v>
      </c>
      <c r="B15403" s="3" t="s">
        <v>242</v>
      </c>
      <c r="C15403" s="3" t="s">
        <v>101</v>
      </c>
      <c r="D15403" s="4">
        <v>2220459.7385769729</v>
      </c>
      <c r="E15403" t="str">
        <f t="shared" si="482"/>
        <v>Feb</v>
      </c>
      <c r="F15403" t="str">
        <f t="shared" si="483"/>
        <v>2019</v>
      </c>
    </row>
    <row r="15404" spans="1:6" x14ac:dyDescent="0.25">
      <c r="A15404" s="5" t="s">
        <v>389</v>
      </c>
      <c r="B15404" s="3" t="s">
        <v>242</v>
      </c>
      <c r="C15404" s="3" t="s">
        <v>102</v>
      </c>
      <c r="D15404" s="4">
        <v>2199391.7085879529</v>
      </c>
      <c r="E15404" t="str">
        <f t="shared" si="482"/>
        <v>Mar</v>
      </c>
      <c r="F15404" t="str">
        <f t="shared" si="483"/>
        <v>2019</v>
      </c>
    </row>
    <row r="15405" spans="1:6" x14ac:dyDescent="0.25">
      <c r="A15405" s="5" t="s">
        <v>389</v>
      </c>
      <c r="B15405" s="3" t="s">
        <v>242</v>
      </c>
      <c r="C15405" s="3" t="s">
        <v>103</v>
      </c>
      <c r="D15405" s="4">
        <v>2218550.626679169</v>
      </c>
      <c r="E15405" t="str">
        <f t="shared" si="482"/>
        <v>Apr</v>
      </c>
      <c r="F15405" t="str">
        <f t="shared" si="483"/>
        <v>2019</v>
      </c>
    </row>
    <row r="15406" spans="1:6" x14ac:dyDescent="0.25">
      <c r="A15406" s="5" t="s">
        <v>389</v>
      </c>
      <c r="B15406" s="3" t="s">
        <v>242</v>
      </c>
      <c r="C15406" s="3" t="s">
        <v>104</v>
      </c>
      <c r="D15406" s="4">
        <v>2215982.3142294972</v>
      </c>
      <c r="E15406" t="str">
        <f t="shared" si="482"/>
        <v>May</v>
      </c>
      <c r="F15406" t="str">
        <f t="shared" si="483"/>
        <v>2019</v>
      </c>
    </row>
    <row r="15407" spans="1:6" x14ac:dyDescent="0.25">
      <c r="A15407" s="5" t="s">
        <v>389</v>
      </c>
      <c r="B15407" s="3" t="s">
        <v>242</v>
      </c>
      <c r="C15407" s="3" t="s">
        <v>105</v>
      </c>
      <c r="D15407" s="4">
        <v>2224767.5663533788</v>
      </c>
      <c r="E15407" t="str">
        <f t="shared" si="482"/>
        <v>Jun</v>
      </c>
      <c r="F15407" t="str">
        <f t="shared" si="483"/>
        <v>2019</v>
      </c>
    </row>
    <row r="15408" spans="1:6" x14ac:dyDescent="0.25">
      <c r="A15408" s="5" t="s">
        <v>389</v>
      </c>
      <c r="B15408" s="3" t="s">
        <v>242</v>
      </c>
      <c r="C15408" s="3" t="s">
        <v>106</v>
      </c>
      <c r="D15408" s="4">
        <v>2218392.4557352527</v>
      </c>
      <c r="E15408" t="str">
        <f t="shared" si="482"/>
        <v>Jul</v>
      </c>
      <c r="F15408" t="str">
        <f t="shared" si="483"/>
        <v>2019</v>
      </c>
    </row>
    <row r="15409" spans="1:6" x14ac:dyDescent="0.25">
      <c r="A15409" s="5" t="s">
        <v>389</v>
      </c>
      <c r="B15409" s="3" t="s">
        <v>242</v>
      </c>
      <c r="C15409" s="3" t="s">
        <v>107</v>
      </c>
      <c r="D15409" s="4">
        <v>2189560.2734781182</v>
      </c>
      <c r="E15409" t="str">
        <f t="shared" si="482"/>
        <v>Aug</v>
      </c>
      <c r="F15409" t="str">
        <f t="shared" si="483"/>
        <v>2019</v>
      </c>
    </row>
    <row r="15410" spans="1:6" x14ac:dyDescent="0.25">
      <c r="A15410" s="5" t="s">
        <v>389</v>
      </c>
      <c r="B15410" s="3" t="s">
        <v>242</v>
      </c>
      <c r="C15410" s="3" t="s">
        <v>108</v>
      </c>
      <c r="D15410" s="4">
        <v>2127451.944764202</v>
      </c>
      <c r="E15410" t="str">
        <f t="shared" si="482"/>
        <v>Sep</v>
      </c>
      <c r="F15410" t="str">
        <f t="shared" si="483"/>
        <v>2019</v>
      </c>
    </row>
    <row r="15411" spans="1:6" x14ac:dyDescent="0.25">
      <c r="A15411" s="5" t="s">
        <v>389</v>
      </c>
      <c r="B15411" s="3" t="s">
        <v>242</v>
      </c>
      <c r="C15411" s="3" t="s">
        <v>109</v>
      </c>
      <c r="D15411" s="4">
        <v>2044667.4960385675</v>
      </c>
      <c r="E15411" t="str">
        <f t="shared" si="482"/>
        <v>Oct</v>
      </c>
      <c r="F15411" t="str">
        <f t="shared" si="483"/>
        <v>2019</v>
      </c>
    </row>
    <row r="15412" spans="1:6" x14ac:dyDescent="0.25">
      <c r="A15412" s="5" t="s">
        <v>389</v>
      </c>
      <c r="B15412" s="3" t="s">
        <v>242</v>
      </c>
      <c r="C15412" s="3" t="s">
        <v>110</v>
      </c>
      <c r="D15412" s="4">
        <v>1925362.6859980291</v>
      </c>
      <c r="E15412" t="str">
        <f t="shared" si="482"/>
        <v>Nov</v>
      </c>
      <c r="F15412" t="str">
        <f t="shared" si="483"/>
        <v>2019</v>
      </c>
    </row>
    <row r="15413" spans="1:6" x14ac:dyDescent="0.25">
      <c r="A15413" s="5" t="s">
        <v>389</v>
      </c>
      <c r="B15413" s="3" t="s">
        <v>242</v>
      </c>
      <c r="C15413" s="3" t="s">
        <v>111</v>
      </c>
      <c r="D15413" s="4">
        <v>1854114.4871354178</v>
      </c>
      <c r="E15413" t="str">
        <f t="shared" si="482"/>
        <v>Dec</v>
      </c>
      <c r="F15413" t="str">
        <f t="shared" si="483"/>
        <v>2019</v>
      </c>
    </row>
    <row r="15414" spans="1:6" x14ac:dyDescent="0.25">
      <c r="A15414" s="5" t="s">
        <v>389</v>
      </c>
      <c r="B15414" s="3" t="s">
        <v>242</v>
      </c>
      <c r="C15414" s="3" t="s">
        <v>112</v>
      </c>
      <c r="D15414" s="4">
        <v>1761014.4542374965</v>
      </c>
      <c r="E15414" t="str">
        <f t="shared" si="482"/>
        <v>Jan</v>
      </c>
      <c r="F15414" t="str">
        <f t="shared" si="483"/>
        <v>2020</v>
      </c>
    </row>
    <row r="15415" spans="1:6" x14ac:dyDescent="0.25">
      <c r="A15415" s="5" t="s">
        <v>389</v>
      </c>
      <c r="B15415" s="3" t="s">
        <v>242</v>
      </c>
      <c r="C15415" s="3" t="s">
        <v>113</v>
      </c>
      <c r="D15415" s="4">
        <v>1734835.4352892782</v>
      </c>
      <c r="E15415" t="str">
        <f t="shared" si="482"/>
        <v>Feb</v>
      </c>
      <c r="F15415" t="str">
        <f t="shared" si="483"/>
        <v>2020</v>
      </c>
    </row>
    <row r="15416" spans="1:6" x14ac:dyDescent="0.25">
      <c r="A15416" s="5" t="s">
        <v>389</v>
      </c>
      <c r="B15416" s="3" t="s">
        <v>242</v>
      </c>
      <c r="C15416" s="3" t="s">
        <v>114</v>
      </c>
      <c r="D15416" s="4">
        <v>1705044.5638678421</v>
      </c>
      <c r="E15416" t="str">
        <f t="shared" si="482"/>
        <v>Mar</v>
      </c>
      <c r="F15416" t="str">
        <f t="shared" si="483"/>
        <v>2020</v>
      </c>
    </row>
    <row r="15417" spans="1:6" x14ac:dyDescent="0.25">
      <c r="A15417" s="5" t="s">
        <v>389</v>
      </c>
      <c r="B15417" s="3" t="s">
        <v>242</v>
      </c>
      <c r="C15417" s="3" t="s">
        <v>115</v>
      </c>
      <c r="D15417" s="4">
        <v>1679309.4985592908</v>
      </c>
      <c r="E15417" t="str">
        <f t="shared" si="482"/>
        <v>Apr</v>
      </c>
      <c r="F15417" t="str">
        <f t="shared" si="483"/>
        <v>2020</v>
      </c>
    </row>
    <row r="15418" spans="1:6" x14ac:dyDescent="0.25">
      <c r="A15418" s="5" t="s">
        <v>389</v>
      </c>
      <c r="B15418" s="3" t="s">
        <v>242</v>
      </c>
      <c r="C15418" s="3" t="s">
        <v>116</v>
      </c>
      <c r="D15418" s="4">
        <v>1654033.1259876059</v>
      </c>
      <c r="E15418" t="str">
        <f t="shared" si="482"/>
        <v>May</v>
      </c>
      <c r="F15418" t="str">
        <f t="shared" si="483"/>
        <v>2020</v>
      </c>
    </row>
    <row r="15419" spans="1:6" x14ac:dyDescent="0.25">
      <c r="A15419" s="5" t="s">
        <v>389</v>
      </c>
      <c r="B15419" s="3" t="s">
        <v>242</v>
      </c>
      <c r="C15419" s="3" t="s">
        <v>117</v>
      </c>
      <c r="D15419" s="4">
        <v>1625368.7415906729</v>
      </c>
      <c r="E15419" t="str">
        <f t="shared" si="482"/>
        <v>Jun</v>
      </c>
      <c r="F15419" t="str">
        <f t="shared" si="483"/>
        <v>2020</v>
      </c>
    </row>
    <row r="15420" spans="1:6" x14ac:dyDescent="0.25">
      <c r="A15420" s="5" t="s">
        <v>389</v>
      </c>
      <c r="B15420" s="3" t="s">
        <v>242</v>
      </c>
      <c r="C15420" s="3" t="s">
        <v>118</v>
      </c>
      <c r="D15420" s="4">
        <v>1592780.0801228865</v>
      </c>
      <c r="E15420" t="str">
        <f t="shared" si="482"/>
        <v>Jul</v>
      </c>
      <c r="F15420" t="str">
        <f t="shared" si="483"/>
        <v>2020</v>
      </c>
    </row>
    <row r="15421" spans="1:6" x14ac:dyDescent="0.25">
      <c r="A15421" s="5" t="s">
        <v>389</v>
      </c>
      <c r="B15421" s="3" t="s">
        <v>242</v>
      </c>
      <c r="C15421" s="3" t="s">
        <v>119</v>
      </c>
      <c r="D15421" s="4">
        <v>1571922.3165648871</v>
      </c>
      <c r="E15421" t="str">
        <f t="shared" si="482"/>
        <v>Aug</v>
      </c>
      <c r="F15421" t="str">
        <f t="shared" si="483"/>
        <v>2020</v>
      </c>
    </row>
    <row r="15422" spans="1:6" x14ac:dyDescent="0.25">
      <c r="A15422" s="5" t="s">
        <v>389</v>
      </c>
      <c r="B15422" s="3" t="s">
        <v>242</v>
      </c>
      <c r="C15422" s="3" t="s">
        <v>120</v>
      </c>
      <c r="D15422" s="4">
        <v>1542627.8288592326</v>
      </c>
      <c r="E15422" t="str">
        <f t="shared" si="482"/>
        <v>Sep</v>
      </c>
      <c r="F15422" t="str">
        <f t="shared" si="483"/>
        <v>2020</v>
      </c>
    </row>
    <row r="15423" spans="1:6" x14ac:dyDescent="0.25">
      <c r="A15423" s="5" t="s">
        <v>389</v>
      </c>
      <c r="B15423" s="3" t="s">
        <v>242</v>
      </c>
      <c r="C15423" s="3" t="s">
        <v>121</v>
      </c>
      <c r="D15423" s="4">
        <v>1514810.8465454408</v>
      </c>
      <c r="E15423" t="str">
        <f t="shared" si="482"/>
        <v>Oct</v>
      </c>
      <c r="F15423" t="str">
        <f t="shared" si="483"/>
        <v>2020</v>
      </c>
    </row>
    <row r="15424" spans="1:6" x14ac:dyDescent="0.25">
      <c r="A15424" s="5" t="s">
        <v>389</v>
      </c>
      <c r="B15424" s="3" t="s">
        <v>242</v>
      </c>
      <c r="C15424" s="3" t="s">
        <v>122</v>
      </c>
      <c r="D15424" s="4">
        <v>1486870.3064873526</v>
      </c>
      <c r="E15424" t="str">
        <f t="shared" si="482"/>
        <v>Nov</v>
      </c>
      <c r="F15424" t="str">
        <f t="shared" si="483"/>
        <v>2020</v>
      </c>
    </row>
    <row r="15425" spans="1:6" x14ac:dyDescent="0.25">
      <c r="A15425" s="5" t="s">
        <v>389</v>
      </c>
      <c r="B15425" s="3" t="s">
        <v>242</v>
      </c>
      <c r="C15425" s="3" t="s">
        <v>123</v>
      </c>
      <c r="D15425" s="4">
        <v>1511922.4650570063</v>
      </c>
      <c r="E15425" t="str">
        <f t="shared" si="482"/>
        <v>Dec</v>
      </c>
      <c r="F15425" t="str">
        <f t="shared" si="483"/>
        <v>2020</v>
      </c>
    </row>
    <row r="15426" spans="1:6" x14ac:dyDescent="0.25">
      <c r="A15426" s="5" t="s">
        <v>389</v>
      </c>
      <c r="B15426" s="3" t="s">
        <v>242</v>
      </c>
      <c r="C15426" s="3" t="s">
        <v>124</v>
      </c>
      <c r="D15426" s="4">
        <v>1436123.2896223213</v>
      </c>
      <c r="E15426" t="str">
        <f t="shared" si="482"/>
        <v>Jan</v>
      </c>
      <c r="F15426" t="str">
        <f t="shared" si="483"/>
        <v>2021</v>
      </c>
    </row>
    <row r="15427" spans="1:6" x14ac:dyDescent="0.25">
      <c r="A15427" s="5" t="s">
        <v>389</v>
      </c>
      <c r="B15427" s="3" t="s">
        <v>242</v>
      </c>
      <c r="C15427" s="3" t="s">
        <v>125</v>
      </c>
      <c r="D15427" s="4">
        <v>1412174.3951144605</v>
      </c>
      <c r="E15427" t="str">
        <f t="shared" si="482"/>
        <v>Feb</v>
      </c>
      <c r="F15427" t="str">
        <f t="shared" si="483"/>
        <v>2021</v>
      </c>
    </row>
    <row r="15428" spans="1:6" x14ac:dyDescent="0.25">
      <c r="A15428" s="5" t="s">
        <v>389</v>
      </c>
      <c r="B15428" s="3" t="s">
        <v>242</v>
      </c>
      <c r="C15428" s="3" t="s">
        <v>126</v>
      </c>
      <c r="D15428" s="4">
        <v>1384359.2294641335</v>
      </c>
      <c r="E15428" t="str">
        <f t="shared" si="482"/>
        <v>Mar</v>
      </c>
      <c r="F15428" t="str">
        <f t="shared" si="483"/>
        <v>2021</v>
      </c>
    </row>
    <row r="15429" spans="1:6" x14ac:dyDescent="0.25">
      <c r="A15429" s="5" t="s">
        <v>389</v>
      </c>
      <c r="B15429" s="3" t="s">
        <v>242</v>
      </c>
      <c r="C15429" s="3" t="s">
        <v>127</v>
      </c>
      <c r="D15429" s="4">
        <v>1360311.3842627837</v>
      </c>
      <c r="E15429" t="str">
        <f t="shared" si="482"/>
        <v>Apr</v>
      </c>
      <c r="F15429" t="str">
        <f t="shared" si="483"/>
        <v>2021</v>
      </c>
    </row>
    <row r="15430" spans="1:6" x14ac:dyDescent="0.25">
      <c r="A15430" s="5" t="s">
        <v>389</v>
      </c>
      <c r="B15430" s="3" t="s">
        <v>242</v>
      </c>
      <c r="C15430" s="3" t="s">
        <v>128</v>
      </c>
      <c r="D15430" s="4">
        <v>1344881.7931832469</v>
      </c>
      <c r="E15430" t="str">
        <f t="shared" si="482"/>
        <v>May</v>
      </c>
      <c r="F15430" t="str">
        <f t="shared" si="483"/>
        <v>2021</v>
      </c>
    </row>
    <row r="15431" spans="1:6" x14ac:dyDescent="0.25">
      <c r="A15431" s="5" t="s">
        <v>389</v>
      </c>
      <c r="B15431" s="3" t="s">
        <v>242</v>
      </c>
      <c r="C15431" s="3" t="s">
        <v>129</v>
      </c>
      <c r="D15431" s="4">
        <v>1316999.7110417415</v>
      </c>
      <c r="E15431" t="str">
        <f t="shared" si="482"/>
        <v>Jun</v>
      </c>
      <c r="F15431" t="str">
        <f t="shared" si="483"/>
        <v>2021</v>
      </c>
    </row>
    <row r="15432" spans="1:6" x14ac:dyDescent="0.25">
      <c r="A15432" s="5" t="s">
        <v>389</v>
      </c>
      <c r="B15432" s="3" t="s">
        <v>242</v>
      </c>
      <c r="C15432" s="3" t="s">
        <v>130</v>
      </c>
      <c r="D15432" s="4">
        <v>1288971.4673509165</v>
      </c>
      <c r="E15432" t="str">
        <f t="shared" si="482"/>
        <v>Jul</v>
      </c>
      <c r="F15432" t="str">
        <f t="shared" si="483"/>
        <v>2021</v>
      </c>
    </row>
    <row r="15433" spans="1:6" x14ac:dyDescent="0.25">
      <c r="A15433" s="5" t="s">
        <v>389</v>
      </c>
      <c r="B15433" s="3" t="s">
        <v>242</v>
      </c>
      <c r="C15433" s="3" t="s">
        <v>131</v>
      </c>
      <c r="D15433" s="4">
        <v>1266379.0165338675</v>
      </c>
      <c r="E15433" t="str">
        <f t="shared" si="482"/>
        <v>Aug</v>
      </c>
      <c r="F15433" t="str">
        <f t="shared" si="483"/>
        <v>2021</v>
      </c>
    </row>
    <row r="15434" spans="1:6" x14ac:dyDescent="0.25">
      <c r="A15434" s="5" t="s">
        <v>389</v>
      </c>
      <c r="B15434" s="3" t="s">
        <v>242</v>
      </c>
      <c r="C15434" s="3" t="s">
        <v>132</v>
      </c>
      <c r="D15434" s="4">
        <v>1243550.5918001302</v>
      </c>
      <c r="E15434" t="str">
        <f t="shared" si="482"/>
        <v>Sep</v>
      </c>
      <c r="F15434" t="str">
        <f t="shared" si="483"/>
        <v>2021</v>
      </c>
    </row>
    <row r="15435" spans="1:6" x14ac:dyDescent="0.25">
      <c r="A15435" s="5" t="s">
        <v>389</v>
      </c>
      <c r="B15435" s="3" t="s">
        <v>242</v>
      </c>
      <c r="C15435" s="3" t="s">
        <v>133</v>
      </c>
      <c r="D15435" s="4">
        <v>1221296.5457601661</v>
      </c>
      <c r="E15435" t="str">
        <f t="shared" ref="E15435:E15498" si="484">MID(C15435,1,3)</f>
        <v>Oct</v>
      </c>
      <c r="F15435" t="str">
        <f t="shared" ref="F15435:F15498" si="485">MID(C15435,5,4)</f>
        <v>2021</v>
      </c>
    </row>
    <row r="15436" spans="1:6" x14ac:dyDescent="0.25">
      <c r="A15436" s="5" t="s">
        <v>389</v>
      </c>
      <c r="B15436" s="3" t="s">
        <v>242</v>
      </c>
      <c r="C15436" s="3" t="s">
        <v>134</v>
      </c>
      <c r="D15436" s="4">
        <v>1202312.7600849376</v>
      </c>
      <c r="E15436" t="str">
        <f t="shared" si="484"/>
        <v>Nov</v>
      </c>
      <c r="F15436" t="str">
        <f t="shared" si="485"/>
        <v>2021</v>
      </c>
    </row>
    <row r="15437" spans="1:6" x14ac:dyDescent="0.25">
      <c r="A15437" s="5" t="s">
        <v>389</v>
      </c>
      <c r="B15437" s="3" t="s">
        <v>242</v>
      </c>
      <c r="C15437" s="3" t="s">
        <v>135</v>
      </c>
      <c r="D15437" s="4">
        <v>1224474.5110929636</v>
      </c>
      <c r="E15437" t="str">
        <f t="shared" si="484"/>
        <v>Dec</v>
      </c>
      <c r="F15437" t="str">
        <f t="shared" si="485"/>
        <v>2021</v>
      </c>
    </row>
    <row r="15438" spans="1:6" x14ac:dyDescent="0.25">
      <c r="A15438" s="5" t="s">
        <v>389</v>
      </c>
      <c r="B15438" s="3" t="s">
        <v>242</v>
      </c>
      <c r="C15438" s="3" t="s">
        <v>136</v>
      </c>
      <c r="D15438" s="4">
        <v>1166187.6341565943</v>
      </c>
      <c r="E15438" t="str">
        <f t="shared" si="484"/>
        <v>Jan</v>
      </c>
      <c r="F15438" t="str">
        <f t="shared" si="485"/>
        <v>2022</v>
      </c>
    </row>
    <row r="15439" spans="1:6" x14ac:dyDescent="0.25">
      <c r="A15439" s="5" t="s">
        <v>389</v>
      </c>
      <c r="B15439" s="3" t="s">
        <v>242</v>
      </c>
      <c r="C15439" s="3" t="s">
        <v>137</v>
      </c>
      <c r="D15439" s="4">
        <v>1148844.8811028379</v>
      </c>
      <c r="E15439" t="str">
        <f t="shared" si="484"/>
        <v>Feb</v>
      </c>
      <c r="F15439" t="str">
        <f t="shared" si="485"/>
        <v>2022</v>
      </c>
    </row>
    <row r="15440" spans="1:6" x14ac:dyDescent="0.25">
      <c r="A15440" s="5" t="s">
        <v>389</v>
      </c>
      <c r="B15440" s="3" t="s">
        <v>242</v>
      </c>
      <c r="C15440" s="3" t="s">
        <v>138</v>
      </c>
      <c r="D15440" s="4">
        <v>1135488.7965736033</v>
      </c>
      <c r="E15440" t="str">
        <f t="shared" si="484"/>
        <v>Mar</v>
      </c>
      <c r="F15440" t="str">
        <f t="shared" si="485"/>
        <v>2022</v>
      </c>
    </row>
    <row r="15441" spans="1:6" x14ac:dyDescent="0.25">
      <c r="A15441" s="5" t="s">
        <v>389</v>
      </c>
      <c r="B15441" s="3" t="s">
        <v>242</v>
      </c>
      <c r="C15441" s="3" t="s">
        <v>139</v>
      </c>
      <c r="D15441" s="4">
        <v>1115917.3652360507</v>
      </c>
      <c r="E15441" t="str">
        <f t="shared" si="484"/>
        <v>Apr</v>
      </c>
      <c r="F15441" t="str">
        <f t="shared" si="485"/>
        <v>2022</v>
      </c>
    </row>
    <row r="15442" spans="1:6" x14ac:dyDescent="0.25">
      <c r="A15442" s="5" t="s">
        <v>389</v>
      </c>
      <c r="B15442" s="3" t="s">
        <v>242</v>
      </c>
      <c r="C15442" s="3" t="s">
        <v>140</v>
      </c>
      <c r="D15442" s="4">
        <v>1096006.6741797223</v>
      </c>
      <c r="E15442" t="str">
        <f t="shared" si="484"/>
        <v>May</v>
      </c>
      <c r="F15442" t="str">
        <f t="shared" si="485"/>
        <v>2022</v>
      </c>
    </row>
    <row r="15443" spans="1:6" x14ac:dyDescent="0.25">
      <c r="A15443" s="5" t="s">
        <v>389</v>
      </c>
      <c r="B15443" s="3" t="s">
        <v>242</v>
      </c>
      <c r="C15443" s="3" t="s">
        <v>141</v>
      </c>
      <c r="D15443" s="4">
        <v>971569.23660784436</v>
      </c>
      <c r="E15443" t="str">
        <f t="shared" si="484"/>
        <v>Jun</v>
      </c>
      <c r="F15443" t="str">
        <f t="shared" si="485"/>
        <v>2022</v>
      </c>
    </row>
    <row r="15444" spans="1:6" x14ac:dyDescent="0.25">
      <c r="A15444" s="5" t="s">
        <v>389</v>
      </c>
      <c r="B15444" s="3" t="s">
        <v>242</v>
      </c>
      <c r="C15444" s="3" t="s">
        <v>142</v>
      </c>
      <c r="D15444" s="4">
        <v>933156.5329851167</v>
      </c>
      <c r="E15444" t="str">
        <f t="shared" si="484"/>
        <v>Jul</v>
      </c>
      <c r="F15444" t="str">
        <f t="shared" si="485"/>
        <v>2022</v>
      </c>
    </row>
    <row r="15445" spans="1:6" x14ac:dyDescent="0.25">
      <c r="A15445" s="5" t="s">
        <v>389</v>
      </c>
      <c r="B15445" s="3" t="s">
        <v>242</v>
      </c>
      <c r="C15445" s="3" t="s">
        <v>143</v>
      </c>
      <c r="D15445" s="4">
        <v>917135.53325977188</v>
      </c>
      <c r="E15445" t="str">
        <f t="shared" si="484"/>
        <v>Aug</v>
      </c>
      <c r="F15445" t="str">
        <f t="shared" si="485"/>
        <v>2022</v>
      </c>
    </row>
    <row r="15446" spans="1:6" x14ac:dyDescent="0.25">
      <c r="A15446" s="5" t="s">
        <v>389</v>
      </c>
      <c r="B15446" s="3" t="s">
        <v>242</v>
      </c>
      <c r="C15446" s="3" t="s">
        <v>144</v>
      </c>
      <c r="D15446" s="4">
        <v>902709.80703450204</v>
      </c>
      <c r="E15446" t="str">
        <f t="shared" si="484"/>
        <v>Sep</v>
      </c>
      <c r="F15446" t="str">
        <f t="shared" si="485"/>
        <v>2022</v>
      </c>
    </row>
    <row r="15447" spans="1:6" x14ac:dyDescent="0.25">
      <c r="A15447" s="5" t="s">
        <v>389</v>
      </c>
      <c r="B15447" s="3" t="s">
        <v>242</v>
      </c>
      <c r="C15447" s="3" t="s">
        <v>145</v>
      </c>
      <c r="D15447" s="4">
        <v>887944.35589841928</v>
      </c>
      <c r="E15447" t="str">
        <f t="shared" si="484"/>
        <v>Oct</v>
      </c>
      <c r="F15447" t="str">
        <f t="shared" si="485"/>
        <v>2022</v>
      </c>
    </row>
    <row r="15448" spans="1:6" x14ac:dyDescent="0.25">
      <c r="A15448" s="5" t="s">
        <v>389</v>
      </c>
      <c r="B15448" s="3" t="s">
        <v>242</v>
      </c>
      <c r="C15448" s="3" t="s">
        <v>146</v>
      </c>
      <c r="D15448" s="4">
        <v>873849.07849442563</v>
      </c>
      <c r="E15448" t="str">
        <f t="shared" si="484"/>
        <v>Nov</v>
      </c>
      <c r="F15448" t="str">
        <f t="shared" si="485"/>
        <v>2022</v>
      </c>
    </row>
    <row r="15449" spans="1:6" x14ac:dyDescent="0.25">
      <c r="A15449" s="5" t="s">
        <v>389</v>
      </c>
      <c r="B15449" s="3" t="s">
        <v>242</v>
      </c>
      <c r="C15449" s="3" t="s">
        <v>147</v>
      </c>
      <c r="D15449" s="4">
        <v>892603.99188648653</v>
      </c>
      <c r="E15449" t="str">
        <f t="shared" si="484"/>
        <v>Dec</v>
      </c>
      <c r="F15449" t="str">
        <f t="shared" si="485"/>
        <v>2022</v>
      </c>
    </row>
    <row r="15450" spans="1:6" x14ac:dyDescent="0.25">
      <c r="A15450" s="5" t="s">
        <v>389</v>
      </c>
      <c r="B15450" s="3" t="s">
        <v>242</v>
      </c>
      <c r="C15450" s="3" t="s">
        <v>148</v>
      </c>
      <c r="D15450" s="4">
        <v>847621.74298863299</v>
      </c>
      <c r="E15450" t="str">
        <f t="shared" si="484"/>
        <v>Jan</v>
      </c>
      <c r="F15450" t="str">
        <f t="shared" si="485"/>
        <v>2023</v>
      </c>
    </row>
    <row r="15451" spans="1:6" x14ac:dyDescent="0.25">
      <c r="A15451" s="5" t="s">
        <v>389</v>
      </c>
      <c r="B15451" s="3" t="s">
        <v>242</v>
      </c>
      <c r="C15451" s="3" t="s">
        <v>149</v>
      </c>
      <c r="D15451" s="4">
        <v>834620.50817069353</v>
      </c>
      <c r="E15451" t="str">
        <f t="shared" si="484"/>
        <v>Feb</v>
      </c>
      <c r="F15451" t="str">
        <f t="shared" si="485"/>
        <v>2023</v>
      </c>
    </row>
    <row r="15452" spans="1:6" x14ac:dyDescent="0.25">
      <c r="A15452" s="5" t="s">
        <v>389</v>
      </c>
      <c r="B15452" s="3" t="s">
        <v>242</v>
      </c>
      <c r="C15452" s="3" t="s">
        <v>150</v>
      </c>
      <c r="D15452" s="4">
        <v>821900.19208839268</v>
      </c>
      <c r="E15452" t="str">
        <f t="shared" si="484"/>
        <v>Mar</v>
      </c>
      <c r="F15452" t="str">
        <f t="shared" si="485"/>
        <v>2023</v>
      </c>
    </row>
    <row r="15453" spans="1:6" x14ac:dyDescent="0.25">
      <c r="A15453" s="5" t="s">
        <v>389</v>
      </c>
      <c r="B15453" s="3" t="s">
        <v>242</v>
      </c>
      <c r="C15453" s="3" t="s">
        <v>151</v>
      </c>
      <c r="D15453" s="4">
        <v>808832.93137006555</v>
      </c>
      <c r="E15453" t="str">
        <f t="shared" si="484"/>
        <v>Apr</v>
      </c>
      <c r="F15453" t="str">
        <f t="shared" si="485"/>
        <v>2023</v>
      </c>
    </row>
    <row r="15454" spans="1:6" x14ac:dyDescent="0.25">
      <c r="A15454" s="5" t="s">
        <v>389</v>
      </c>
      <c r="B15454" s="3" t="s">
        <v>242</v>
      </c>
      <c r="C15454" s="3" t="s">
        <v>152</v>
      </c>
      <c r="D15454" s="4">
        <v>796597.72102985368</v>
      </c>
      <c r="E15454" t="str">
        <f t="shared" si="484"/>
        <v>May</v>
      </c>
      <c r="F15454" t="str">
        <f t="shared" si="485"/>
        <v>2023</v>
      </c>
    </row>
    <row r="15455" spans="1:6" x14ac:dyDescent="0.25">
      <c r="A15455" s="5" t="s">
        <v>389</v>
      </c>
      <c r="B15455" s="3" t="s">
        <v>242</v>
      </c>
      <c r="C15455" s="3" t="s">
        <v>153</v>
      </c>
      <c r="D15455" s="4">
        <v>784634.24769970111</v>
      </c>
      <c r="E15455" t="str">
        <f t="shared" si="484"/>
        <v>Jun</v>
      </c>
      <c r="F15455" t="str">
        <f t="shared" si="485"/>
        <v>2023</v>
      </c>
    </row>
    <row r="15456" spans="1:6" x14ac:dyDescent="0.25">
      <c r="A15456" s="5" t="s">
        <v>389</v>
      </c>
      <c r="B15456" s="3" t="s">
        <v>242</v>
      </c>
      <c r="C15456" s="3" t="s">
        <v>154</v>
      </c>
      <c r="D15456" s="4">
        <v>772981.85377162544</v>
      </c>
      <c r="E15456" t="str">
        <f t="shared" si="484"/>
        <v>Jul</v>
      </c>
      <c r="F15456" t="str">
        <f t="shared" si="485"/>
        <v>2023</v>
      </c>
    </row>
    <row r="15457" spans="1:6" x14ac:dyDescent="0.25">
      <c r="A15457" s="5" t="s">
        <v>389</v>
      </c>
      <c r="B15457" s="3" t="s">
        <v>242</v>
      </c>
      <c r="C15457" s="3" t="s">
        <v>155</v>
      </c>
      <c r="D15457" s="4">
        <v>761561.49274685781</v>
      </c>
      <c r="E15457" t="str">
        <f t="shared" si="484"/>
        <v>Aug</v>
      </c>
      <c r="F15457" t="str">
        <f t="shared" si="485"/>
        <v>2023</v>
      </c>
    </row>
    <row r="15458" spans="1:6" x14ac:dyDescent="0.25">
      <c r="A15458" s="5" t="s">
        <v>389</v>
      </c>
      <c r="B15458" s="3" t="s">
        <v>242</v>
      </c>
      <c r="C15458" s="3" t="s">
        <v>156</v>
      </c>
      <c r="D15458" s="4">
        <v>750454.71284135582</v>
      </c>
      <c r="E15458" t="str">
        <f t="shared" si="484"/>
        <v>Sep</v>
      </c>
      <c r="F15458" t="str">
        <f t="shared" si="485"/>
        <v>2023</v>
      </c>
    </row>
    <row r="15459" spans="1:6" x14ac:dyDescent="0.25">
      <c r="A15459" s="5" t="s">
        <v>389</v>
      </c>
      <c r="B15459" s="3" t="s">
        <v>242</v>
      </c>
      <c r="C15459" s="3" t="s">
        <v>157</v>
      </c>
      <c r="D15459" s="4">
        <v>739892.74116705556</v>
      </c>
      <c r="E15459" t="str">
        <f t="shared" si="484"/>
        <v>Oct</v>
      </c>
      <c r="F15459" t="str">
        <f t="shared" si="485"/>
        <v>2023</v>
      </c>
    </row>
    <row r="15460" spans="1:6" x14ac:dyDescent="0.25">
      <c r="A15460" s="5" t="s">
        <v>389</v>
      </c>
      <c r="B15460" s="3" t="s">
        <v>242</v>
      </c>
      <c r="C15460" s="3" t="s">
        <v>158</v>
      </c>
      <c r="D15460" s="4">
        <v>728938.08231595333</v>
      </c>
      <c r="E15460" t="str">
        <f t="shared" si="484"/>
        <v>Nov</v>
      </c>
      <c r="F15460" t="str">
        <f t="shared" si="485"/>
        <v>2023</v>
      </c>
    </row>
    <row r="15461" spans="1:6" x14ac:dyDescent="0.25">
      <c r="A15461" s="5" t="s">
        <v>389</v>
      </c>
      <c r="B15461" s="3" t="s">
        <v>242</v>
      </c>
      <c r="C15461" s="3" t="s">
        <v>159</v>
      </c>
      <c r="D15461" s="4">
        <v>743175.8770641695</v>
      </c>
      <c r="E15461" t="str">
        <f t="shared" si="484"/>
        <v>Dec</v>
      </c>
      <c r="F15461" t="str">
        <f t="shared" si="485"/>
        <v>2023</v>
      </c>
    </row>
    <row r="15462" spans="1:6" x14ac:dyDescent="0.25">
      <c r="A15462" s="5" t="s">
        <v>389</v>
      </c>
      <c r="B15462" s="3" t="s">
        <v>242</v>
      </c>
      <c r="C15462" s="3" t="s">
        <v>160</v>
      </c>
      <c r="D15462" s="4">
        <v>709346.14499261905</v>
      </c>
      <c r="E15462" t="str">
        <f t="shared" si="484"/>
        <v>Jan</v>
      </c>
      <c r="F15462" t="str">
        <f t="shared" si="485"/>
        <v>2024</v>
      </c>
    </row>
    <row r="15463" spans="1:6" x14ac:dyDescent="0.25">
      <c r="A15463" s="5" t="s">
        <v>389</v>
      </c>
      <c r="B15463" s="3" t="s">
        <v>242</v>
      </c>
      <c r="C15463" s="3" t="s">
        <v>161</v>
      </c>
      <c r="D15463" s="4">
        <v>699626.00011142285</v>
      </c>
      <c r="E15463" t="str">
        <f t="shared" si="484"/>
        <v>Feb</v>
      </c>
      <c r="F15463" t="str">
        <f t="shared" si="485"/>
        <v>2024</v>
      </c>
    </row>
    <row r="15464" spans="1:6" x14ac:dyDescent="0.25">
      <c r="A15464" s="5" t="s">
        <v>389</v>
      </c>
      <c r="B15464" s="3" t="s">
        <v>242</v>
      </c>
      <c r="C15464" s="3" t="s">
        <v>162</v>
      </c>
      <c r="D15464" s="4">
        <v>690294.91345770529</v>
      </c>
      <c r="E15464" t="str">
        <f t="shared" si="484"/>
        <v>Mar</v>
      </c>
      <c r="F15464" t="str">
        <f t="shared" si="485"/>
        <v>2024</v>
      </c>
    </row>
    <row r="15465" spans="1:6" x14ac:dyDescent="0.25">
      <c r="A15465" s="5" t="s">
        <v>389</v>
      </c>
      <c r="B15465" s="3" t="s">
        <v>242</v>
      </c>
      <c r="C15465" s="3" t="s">
        <v>163</v>
      </c>
      <c r="D15465" s="4">
        <v>680870.97461308888</v>
      </c>
      <c r="E15465" t="str">
        <f t="shared" si="484"/>
        <v>Apr</v>
      </c>
      <c r="F15465" t="str">
        <f t="shared" si="485"/>
        <v>2024</v>
      </c>
    </row>
    <row r="15466" spans="1:6" x14ac:dyDescent="0.25">
      <c r="A15466" s="5" t="s">
        <v>389</v>
      </c>
      <c r="B15466" s="3" t="s">
        <v>242</v>
      </c>
      <c r="C15466" s="3" t="s">
        <v>164</v>
      </c>
      <c r="D15466" s="4">
        <v>671986.95132130117</v>
      </c>
      <c r="E15466" t="str">
        <f t="shared" si="484"/>
        <v>May</v>
      </c>
      <c r="F15466" t="str">
        <f t="shared" si="485"/>
        <v>2024</v>
      </c>
    </row>
    <row r="15467" spans="1:6" x14ac:dyDescent="0.25">
      <c r="A15467" s="5" t="s">
        <v>389</v>
      </c>
      <c r="B15467" s="3" t="s">
        <v>242</v>
      </c>
      <c r="C15467" s="3" t="s">
        <v>165</v>
      </c>
      <c r="D15467" s="4">
        <v>663451.57368514326</v>
      </c>
      <c r="E15467" t="str">
        <f t="shared" si="484"/>
        <v>Jun</v>
      </c>
      <c r="F15467" t="str">
        <f t="shared" si="485"/>
        <v>2024</v>
      </c>
    </row>
    <row r="15468" spans="1:6" x14ac:dyDescent="0.25">
      <c r="A15468" s="5" t="s">
        <v>389</v>
      </c>
      <c r="B15468" s="3" t="s">
        <v>242</v>
      </c>
      <c r="C15468" s="3" t="s">
        <v>166</v>
      </c>
      <c r="D15468" s="4">
        <v>654829.69789711677</v>
      </c>
      <c r="E15468" t="str">
        <f t="shared" si="484"/>
        <v>Jul</v>
      </c>
      <c r="F15468" t="str">
        <f t="shared" si="485"/>
        <v>2024</v>
      </c>
    </row>
    <row r="15469" spans="1:6" x14ac:dyDescent="0.25">
      <c r="A15469" s="5" t="s">
        <v>389</v>
      </c>
      <c r="B15469" s="3" t="s">
        <v>242</v>
      </c>
      <c r="C15469" s="3" t="s">
        <v>167</v>
      </c>
      <c r="D15469" s="4">
        <v>646432.84458091203</v>
      </c>
      <c r="E15469" t="str">
        <f t="shared" si="484"/>
        <v>Aug</v>
      </c>
      <c r="F15469" t="str">
        <f t="shared" si="485"/>
        <v>2024</v>
      </c>
    </row>
    <row r="15470" spans="1:6" x14ac:dyDescent="0.25">
      <c r="A15470" s="5" t="s">
        <v>389</v>
      </c>
      <c r="B15470" s="3" t="s">
        <v>242</v>
      </c>
      <c r="C15470" s="3" t="s">
        <v>168</v>
      </c>
      <c r="D15470" s="4">
        <v>638609.37403498613</v>
      </c>
      <c r="E15470" t="str">
        <f t="shared" si="484"/>
        <v>Sep</v>
      </c>
      <c r="F15470" t="str">
        <f t="shared" si="485"/>
        <v>2024</v>
      </c>
    </row>
    <row r="15471" spans="1:6" x14ac:dyDescent="0.25">
      <c r="A15471" s="5" t="s">
        <v>389</v>
      </c>
      <c r="B15471" s="3" t="s">
        <v>242</v>
      </c>
      <c r="C15471" s="3" t="s">
        <v>169</v>
      </c>
      <c r="D15471" s="4">
        <v>631016.13153253437</v>
      </c>
      <c r="E15471" t="str">
        <f t="shared" si="484"/>
        <v>Oct</v>
      </c>
      <c r="F15471" t="str">
        <f t="shared" si="485"/>
        <v>2024</v>
      </c>
    </row>
    <row r="15472" spans="1:6" x14ac:dyDescent="0.25">
      <c r="A15472" s="5" t="s">
        <v>389</v>
      </c>
      <c r="B15472" s="3" t="s">
        <v>242</v>
      </c>
      <c r="C15472" s="3" t="s">
        <v>170</v>
      </c>
      <c r="D15472" s="4">
        <v>622880.47407764615</v>
      </c>
      <c r="E15472" t="str">
        <f t="shared" si="484"/>
        <v>Nov</v>
      </c>
      <c r="F15472" t="str">
        <f t="shared" si="485"/>
        <v>2024</v>
      </c>
    </row>
    <row r="15473" spans="1:6" x14ac:dyDescent="0.25">
      <c r="A15473" s="5" t="s">
        <v>389</v>
      </c>
      <c r="B15473" s="3" t="s">
        <v>242</v>
      </c>
      <c r="C15473" s="3" t="s">
        <v>171</v>
      </c>
      <c r="D15473" s="4">
        <v>633804.59934496076</v>
      </c>
      <c r="E15473" t="str">
        <f t="shared" si="484"/>
        <v>Dec</v>
      </c>
      <c r="F15473" t="str">
        <f t="shared" si="485"/>
        <v>2024</v>
      </c>
    </row>
    <row r="15474" spans="1:6" x14ac:dyDescent="0.25">
      <c r="A15474" s="5" t="s">
        <v>389</v>
      </c>
      <c r="B15474" s="3" t="s">
        <v>242</v>
      </c>
      <c r="C15474" s="3" t="s">
        <v>172</v>
      </c>
      <c r="D15474" s="4">
        <v>609223.65747823368</v>
      </c>
      <c r="E15474" t="str">
        <f t="shared" si="484"/>
        <v>Jan</v>
      </c>
      <c r="F15474" t="str">
        <f t="shared" si="485"/>
        <v>2025</v>
      </c>
    </row>
    <row r="15475" spans="1:6" x14ac:dyDescent="0.25">
      <c r="A15475" s="5" t="s">
        <v>389</v>
      </c>
      <c r="B15475" s="3" t="s">
        <v>242</v>
      </c>
      <c r="C15475" s="3" t="s">
        <v>173</v>
      </c>
      <c r="D15475" s="4">
        <v>601980.44189516467</v>
      </c>
      <c r="E15475" t="str">
        <f t="shared" si="484"/>
        <v>Feb</v>
      </c>
      <c r="F15475" t="str">
        <f t="shared" si="485"/>
        <v>2025</v>
      </c>
    </row>
    <row r="15476" spans="1:6" x14ac:dyDescent="0.25">
      <c r="A15476" s="5" t="s">
        <v>389</v>
      </c>
      <c r="B15476" s="3" t="s">
        <v>242</v>
      </c>
      <c r="C15476" s="3" t="s">
        <v>174</v>
      </c>
      <c r="D15476" s="4">
        <v>595496.26810879621</v>
      </c>
      <c r="E15476" t="str">
        <f t="shared" si="484"/>
        <v>Mar</v>
      </c>
      <c r="F15476" t="str">
        <f t="shared" si="485"/>
        <v>2025</v>
      </c>
    </row>
    <row r="15477" spans="1:6" x14ac:dyDescent="0.25">
      <c r="A15477" s="5" t="s">
        <v>389</v>
      </c>
      <c r="B15477" s="3" t="s">
        <v>242</v>
      </c>
      <c r="C15477" s="3" t="s">
        <v>175</v>
      </c>
      <c r="D15477" s="4">
        <v>589163.58308189479</v>
      </c>
      <c r="E15477" t="str">
        <f t="shared" si="484"/>
        <v>Apr</v>
      </c>
      <c r="F15477" t="str">
        <f t="shared" si="485"/>
        <v>2025</v>
      </c>
    </row>
    <row r="15478" spans="1:6" x14ac:dyDescent="0.25">
      <c r="A15478" s="5" t="s">
        <v>389</v>
      </c>
      <c r="B15478" s="3" t="s">
        <v>242</v>
      </c>
      <c r="C15478" s="3" t="s">
        <v>176</v>
      </c>
      <c r="D15478" s="4">
        <v>582196.82632084109</v>
      </c>
      <c r="E15478" t="str">
        <f t="shared" si="484"/>
        <v>May</v>
      </c>
      <c r="F15478" t="str">
        <f t="shared" si="485"/>
        <v>2025</v>
      </c>
    </row>
    <row r="15479" spans="1:6" x14ac:dyDescent="0.25">
      <c r="A15479" s="5" t="s">
        <v>389</v>
      </c>
      <c r="B15479" s="3" t="s">
        <v>242</v>
      </c>
      <c r="C15479" s="3" t="s">
        <v>177</v>
      </c>
      <c r="D15479" s="4">
        <v>576288.22118002549</v>
      </c>
      <c r="E15479" t="str">
        <f t="shared" si="484"/>
        <v>Jun</v>
      </c>
      <c r="F15479" t="str">
        <f t="shared" si="485"/>
        <v>2025</v>
      </c>
    </row>
    <row r="15480" spans="1:6" x14ac:dyDescent="0.25">
      <c r="A15480" s="5" t="s">
        <v>389</v>
      </c>
      <c r="B15480" s="3" t="s">
        <v>242</v>
      </c>
      <c r="C15480" s="3" t="s">
        <v>178</v>
      </c>
      <c r="D15480" s="4">
        <v>570599.57170736103</v>
      </c>
      <c r="E15480" t="str">
        <f t="shared" si="484"/>
        <v>Jul</v>
      </c>
      <c r="F15480" t="str">
        <f t="shared" si="485"/>
        <v>2025</v>
      </c>
    </row>
    <row r="15481" spans="1:6" x14ac:dyDescent="0.25">
      <c r="A15481" s="5" t="s">
        <v>389</v>
      </c>
      <c r="B15481" s="3" t="s">
        <v>242</v>
      </c>
      <c r="C15481" s="3" t="s">
        <v>179</v>
      </c>
      <c r="D15481" s="4">
        <v>564030.90158391336</v>
      </c>
      <c r="E15481" t="str">
        <f t="shared" si="484"/>
        <v>Aug</v>
      </c>
      <c r="F15481" t="str">
        <f t="shared" si="485"/>
        <v>2025</v>
      </c>
    </row>
    <row r="15482" spans="1:6" x14ac:dyDescent="0.25">
      <c r="A15482" s="5" t="s">
        <v>389</v>
      </c>
      <c r="B15482" s="3" t="s">
        <v>242</v>
      </c>
      <c r="C15482" s="3" t="s">
        <v>180</v>
      </c>
      <c r="D15482" s="4">
        <v>558707.31384707312</v>
      </c>
      <c r="E15482" t="str">
        <f t="shared" si="484"/>
        <v>Sep</v>
      </c>
      <c r="F15482" t="str">
        <f t="shared" si="485"/>
        <v>2025</v>
      </c>
    </row>
    <row r="15483" spans="1:6" x14ac:dyDescent="0.25">
      <c r="A15483" s="5" t="s">
        <v>389</v>
      </c>
      <c r="B15483" s="3" t="s">
        <v>242</v>
      </c>
      <c r="C15483" s="3" t="s">
        <v>181</v>
      </c>
      <c r="D15483" s="4">
        <v>553549.34526284377</v>
      </c>
      <c r="E15483" t="str">
        <f t="shared" si="484"/>
        <v>Oct</v>
      </c>
      <c r="F15483" t="str">
        <f t="shared" si="485"/>
        <v>2025</v>
      </c>
    </row>
    <row r="15484" spans="1:6" x14ac:dyDescent="0.25">
      <c r="A15484" s="5" t="s">
        <v>389</v>
      </c>
      <c r="B15484" s="3" t="s">
        <v>242</v>
      </c>
      <c r="C15484" s="3" t="s">
        <v>182</v>
      </c>
      <c r="D15484" s="4">
        <v>548206.14644199319</v>
      </c>
      <c r="E15484" t="str">
        <f t="shared" si="484"/>
        <v>Nov</v>
      </c>
      <c r="F15484" t="str">
        <f t="shared" si="485"/>
        <v>2025</v>
      </c>
    </row>
    <row r="15485" spans="1:6" x14ac:dyDescent="0.25">
      <c r="A15485" s="5" t="s">
        <v>389</v>
      </c>
      <c r="B15485" s="3" t="s">
        <v>242</v>
      </c>
      <c r="C15485" s="3" t="s">
        <v>183</v>
      </c>
      <c r="D15485" s="4">
        <v>555825.63248772605</v>
      </c>
      <c r="E15485" t="str">
        <f t="shared" si="484"/>
        <v>Dec</v>
      </c>
      <c r="F15485" t="str">
        <f t="shared" si="485"/>
        <v>2025</v>
      </c>
    </row>
    <row r="15486" spans="1:6" x14ac:dyDescent="0.25">
      <c r="A15486" s="5" t="s">
        <v>389</v>
      </c>
      <c r="B15486" s="3" t="s">
        <v>242</v>
      </c>
      <c r="C15486" s="3" t="s">
        <v>184</v>
      </c>
      <c r="D15486" s="4">
        <v>539194.45612484158</v>
      </c>
      <c r="E15486" t="str">
        <f t="shared" si="484"/>
        <v>Jan</v>
      </c>
      <c r="F15486" t="str">
        <f t="shared" si="485"/>
        <v>2026</v>
      </c>
    </row>
    <row r="15487" spans="1:6" x14ac:dyDescent="0.25">
      <c r="A15487" s="5" t="s">
        <v>389</v>
      </c>
      <c r="B15487" s="3" t="s">
        <v>242</v>
      </c>
      <c r="C15487" s="3" t="s">
        <v>185</v>
      </c>
      <c r="D15487" s="4">
        <v>534465.32537167193</v>
      </c>
      <c r="E15487" t="str">
        <f t="shared" si="484"/>
        <v>Feb</v>
      </c>
      <c r="F15487" t="str">
        <f t="shared" si="485"/>
        <v>2026</v>
      </c>
    </row>
    <row r="15488" spans="1:6" x14ac:dyDescent="0.25">
      <c r="A15488" s="5" t="s">
        <v>389</v>
      </c>
      <c r="B15488" s="3" t="s">
        <v>242</v>
      </c>
      <c r="C15488" s="3" t="s">
        <v>186</v>
      </c>
      <c r="D15488" s="4">
        <v>530303.68959905417</v>
      </c>
      <c r="E15488" t="str">
        <f t="shared" si="484"/>
        <v>Mar</v>
      </c>
      <c r="F15488" t="str">
        <f t="shared" si="485"/>
        <v>2026</v>
      </c>
    </row>
    <row r="15489" spans="1:6" x14ac:dyDescent="0.25">
      <c r="A15489" s="5" t="s">
        <v>389</v>
      </c>
      <c r="B15489" s="3" t="s">
        <v>242</v>
      </c>
      <c r="C15489" s="3" t="s">
        <v>187</v>
      </c>
      <c r="D15489" s="4">
        <v>526264.82307413744</v>
      </c>
      <c r="E15489" t="str">
        <f t="shared" si="484"/>
        <v>Apr</v>
      </c>
      <c r="F15489" t="str">
        <f t="shared" si="485"/>
        <v>2026</v>
      </c>
    </row>
    <row r="15490" spans="1:6" x14ac:dyDescent="0.25">
      <c r="A15490" s="5" t="s">
        <v>389</v>
      </c>
      <c r="B15490" s="3" t="s">
        <v>242</v>
      </c>
      <c r="C15490" s="3" t="s">
        <v>189</v>
      </c>
      <c r="D15490" s="4">
        <v>521376.6037335493</v>
      </c>
      <c r="E15490" t="str">
        <f t="shared" si="484"/>
        <v>May</v>
      </c>
      <c r="F15490" t="str">
        <f t="shared" si="485"/>
        <v>2026</v>
      </c>
    </row>
    <row r="15491" spans="1:6" x14ac:dyDescent="0.25">
      <c r="A15491" s="5" t="s">
        <v>389</v>
      </c>
      <c r="B15491" s="3" t="s">
        <v>242</v>
      </c>
      <c r="C15491" s="3" t="s">
        <v>191</v>
      </c>
      <c r="D15491" s="4">
        <v>517560.91479599942</v>
      </c>
      <c r="E15491" t="str">
        <f t="shared" si="484"/>
        <v>Jun</v>
      </c>
      <c r="F15491" t="str">
        <f t="shared" si="485"/>
        <v>2026</v>
      </c>
    </row>
    <row r="15492" spans="1:6" x14ac:dyDescent="0.25">
      <c r="A15492" s="5" t="s">
        <v>389</v>
      </c>
      <c r="B15492" s="3" t="s">
        <v>242</v>
      </c>
      <c r="C15492" s="3" t="s">
        <v>192</v>
      </c>
      <c r="D15492" s="4">
        <v>514085.27863584936</v>
      </c>
      <c r="E15492" t="str">
        <f t="shared" si="484"/>
        <v>Jul</v>
      </c>
      <c r="F15492" t="str">
        <f t="shared" si="485"/>
        <v>2026</v>
      </c>
    </row>
    <row r="15493" spans="1:6" x14ac:dyDescent="0.25">
      <c r="A15493" s="5" t="s">
        <v>389</v>
      </c>
      <c r="B15493" s="3" t="s">
        <v>242</v>
      </c>
      <c r="C15493" s="3" t="s">
        <v>193</v>
      </c>
      <c r="D15493" s="4">
        <v>510315.34435019438</v>
      </c>
      <c r="E15493" t="str">
        <f t="shared" si="484"/>
        <v>Aug</v>
      </c>
      <c r="F15493" t="str">
        <f t="shared" si="485"/>
        <v>2026</v>
      </c>
    </row>
    <row r="15494" spans="1:6" x14ac:dyDescent="0.25">
      <c r="A15494" s="5" t="s">
        <v>389</v>
      </c>
      <c r="B15494" s="3" t="s">
        <v>242</v>
      </c>
      <c r="C15494" s="3" t="s">
        <v>194</v>
      </c>
      <c r="D15494" s="4">
        <v>507026.07095695921</v>
      </c>
      <c r="E15494" t="str">
        <f t="shared" si="484"/>
        <v>Sep</v>
      </c>
      <c r="F15494" t="str">
        <f t="shared" si="485"/>
        <v>2026</v>
      </c>
    </row>
    <row r="15495" spans="1:6" x14ac:dyDescent="0.25">
      <c r="A15495" s="5" t="s">
        <v>389</v>
      </c>
      <c r="B15495" s="3" t="s">
        <v>242</v>
      </c>
      <c r="C15495" s="3" t="s">
        <v>195</v>
      </c>
      <c r="D15495" s="4">
        <v>504074.05290735065</v>
      </c>
      <c r="E15495" t="str">
        <f t="shared" si="484"/>
        <v>Oct</v>
      </c>
      <c r="F15495" t="str">
        <f t="shared" si="485"/>
        <v>2026</v>
      </c>
    </row>
    <row r="15496" spans="1:6" x14ac:dyDescent="0.25">
      <c r="A15496" s="5" t="s">
        <v>389</v>
      </c>
      <c r="B15496" s="3" t="s">
        <v>242</v>
      </c>
      <c r="C15496" s="3" t="s">
        <v>196</v>
      </c>
      <c r="D15496" s="4">
        <v>500004.80300138786</v>
      </c>
      <c r="E15496" t="str">
        <f t="shared" si="484"/>
        <v>Nov</v>
      </c>
      <c r="F15496" t="str">
        <f t="shared" si="485"/>
        <v>2026</v>
      </c>
    </row>
    <row r="15497" spans="1:6" x14ac:dyDescent="0.25">
      <c r="A15497" s="5" t="s">
        <v>389</v>
      </c>
      <c r="B15497" s="3" t="s">
        <v>242</v>
      </c>
      <c r="C15497" s="3" t="s">
        <v>197</v>
      </c>
      <c r="D15497" s="4">
        <v>504678.86644187092</v>
      </c>
      <c r="E15497" t="str">
        <f t="shared" si="484"/>
        <v>Dec</v>
      </c>
      <c r="F15497" t="str">
        <f t="shared" si="485"/>
        <v>2026</v>
      </c>
    </row>
    <row r="15498" spans="1:6" x14ac:dyDescent="0.25">
      <c r="A15498" s="5" t="s">
        <v>389</v>
      </c>
      <c r="B15498" s="3" t="s">
        <v>242</v>
      </c>
      <c r="C15498" s="3" t="s">
        <v>198</v>
      </c>
      <c r="D15498" s="4">
        <v>495018.59839231928</v>
      </c>
      <c r="E15498" t="str">
        <f t="shared" si="484"/>
        <v>Jan</v>
      </c>
      <c r="F15498" t="str">
        <f t="shared" si="485"/>
        <v>2027</v>
      </c>
    </row>
    <row r="15499" spans="1:6" x14ac:dyDescent="0.25">
      <c r="A15499" s="5" t="s">
        <v>389</v>
      </c>
      <c r="B15499" s="3" t="s">
        <v>242</v>
      </c>
      <c r="C15499" s="3" t="s">
        <v>199</v>
      </c>
      <c r="D15499" s="4">
        <v>492102.46856025001</v>
      </c>
      <c r="E15499" t="str">
        <f t="shared" ref="E15499:E15562" si="486">MID(C15499,1,3)</f>
        <v>Feb</v>
      </c>
      <c r="F15499" t="str">
        <f t="shared" ref="F15499:F15562" si="487">MID(C15499,5,4)</f>
        <v>2027</v>
      </c>
    </row>
    <row r="15500" spans="1:6" x14ac:dyDescent="0.25">
      <c r="A15500" s="5" t="s">
        <v>389</v>
      </c>
      <c r="B15500" s="3" t="s">
        <v>242</v>
      </c>
      <c r="C15500" s="3" t="s">
        <v>200</v>
      </c>
      <c r="D15500" s="4">
        <v>489902.71588760457</v>
      </c>
      <c r="E15500" t="str">
        <f t="shared" si="486"/>
        <v>Mar</v>
      </c>
      <c r="F15500" t="str">
        <f t="shared" si="487"/>
        <v>2027</v>
      </c>
    </row>
    <row r="15501" spans="1:6" x14ac:dyDescent="0.25">
      <c r="A15501" s="5" t="s">
        <v>389</v>
      </c>
      <c r="B15501" s="3" t="s">
        <v>242</v>
      </c>
      <c r="C15501" s="3" t="s">
        <v>201</v>
      </c>
      <c r="D15501" s="4">
        <v>487852.98782718572</v>
      </c>
      <c r="E15501" t="str">
        <f t="shared" si="486"/>
        <v>Apr</v>
      </c>
      <c r="F15501" t="str">
        <f t="shared" si="487"/>
        <v>2027</v>
      </c>
    </row>
    <row r="15502" spans="1:6" x14ac:dyDescent="0.25">
      <c r="A15502" s="5" t="s">
        <v>389</v>
      </c>
      <c r="B15502" s="3" t="s">
        <v>242</v>
      </c>
      <c r="C15502" s="3" t="s">
        <v>202</v>
      </c>
      <c r="D15502" s="4">
        <v>485035.30302640266</v>
      </c>
      <c r="E15502" t="str">
        <f t="shared" si="486"/>
        <v>May</v>
      </c>
      <c r="F15502" t="str">
        <f t="shared" si="487"/>
        <v>2027</v>
      </c>
    </row>
    <row r="15503" spans="1:6" x14ac:dyDescent="0.25">
      <c r="A15503" s="5" t="s">
        <v>389</v>
      </c>
      <c r="B15503" s="3" t="s">
        <v>242</v>
      </c>
      <c r="C15503" s="3" t="s">
        <v>203</v>
      </c>
      <c r="D15503" s="4">
        <v>421535.68383477605</v>
      </c>
      <c r="E15503" t="str">
        <f t="shared" si="486"/>
        <v>Jun</v>
      </c>
      <c r="F15503" t="str">
        <f t="shared" si="487"/>
        <v>2027</v>
      </c>
    </row>
    <row r="15504" spans="1:6" x14ac:dyDescent="0.25">
      <c r="A15504" s="5" t="s">
        <v>389</v>
      </c>
      <c r="B15504" s="3" t="s">
        <v>243</v>
      </c>
      <c r="C15504" s="3" t="s">
        <v>22</v>
      </c>
      <c r="D15504" s="4">
        <v>6868762.6540067242</v>
      </c>
      <c r="E15504" t="str">
        <f t="shared" si="486"/>
        <v>Jul</v>
      </c>
      <c r="F15504" t="str">
        <f t="shared" si="487"/>
        <v>2012</v>
      </c>
    </row>
    <row r="15505" spans="1:6" x14ac:dyDescent="0.25">
      <c r="A15505" s="5" t="s">
        <v>389</v>
      </c>
      <c r="B15505" s="3" t="s">
        <v>243</v>
      </c>
      <c r="C15505" s="3" t="s">
        <v>23</v>
      </c>
      <c r="D15505" s="4">
        <v>6469936.9633374419</v>
      </c>
      <c r="E15505" t="str">
        <f t="shared" si="486"/>
        <v>Aug</v>
      </c>
      <c r="F15505" t="str">
        <f t="shared" si="487"/>
        <v>2012</v>
      </c>
    </row>
    <row r="15506" spans="1:6" x14ac:dyDescent="0.25">
      <c r="A15506" s="5" t="s">
        <v>389</v>
      </c>
      <c r="B15506" s="3" t="s">
        <v>243</v>
      </c>
      <c r="C15506" s="3" t="s">
        <v>24</v>
      </c>
      <c r="D15506" s="4">
        <v>5195884.82924149</v>
      </c>
      <c r="E15506" t="str">
        <f t="shared" si="486"/>
        <v>Sep</v>
      </c>
      <c r="F15506" t="str">
        <f t="shared" si="487"/>
        <v>2012</v>
      </c>
    </row>
    <row r="15507" spans="1:6" x14ac:dyDescent="0.25">
      <c r="A15507" s="5" t="s">
        <v>389</v>
      </c>
      <c r="B15507" s="3" t="s">
        <v>243</v>
      </c>
      <c r="C15507" s="3" t="s">
        <v>25</v>
      </c>
      <c r="D15507" s="4">
        <v>4456593.5415056171</v>
      </c>
      <c r="E15507" t="str">
        <f t="shared" si="486"/>
        <v>Oct</v>
      </c>
      <c r="F15507" t="str">
        <f t="shared" si="487"/>
        <v>2012</v>
      </c>
    </row>
    <row r="15508" spans="1:6" x14ac:dyDescent="0.25">
      <c r="A15508" s="5" t="s">
        <v>389</v>
      </c>
      <c r="B15508" s="3" t="s">
        <v>243</v>
      </c>
      <c r="C15508" s="3" t="s">
        <v>26</v>
      </c>
      <c r="D15508" s="4">
        <v>3471086.5394496359</v>
      </c>
      <c r="E15508" t="str">
        <f t="shared" si="486"/>
        <v>Nov</v>
      </c>
      <c r="F15508" t="str">
        <f t="shared" si="487"/>
        <v>2012</v>
      </c>
    </row>
    <row r="15509" spans="1:6" x14ac:dyDescent="0.25">
      <c r="A15509" s="5" t="s">
        <v>389</v>
      </c>
      <c r="B15509" s="3" t="s">
        <v>243</v>
      </c>
      <c r="C15509" s="3" t="s">
        <v>27</v>
      </c>
      <c r="D15509" s="4">
        <v>2790754.8511874322</v>
      </c>
      <c r="E15509" t="str">
        <f t="shared" si="486"/>
        <v>Dec</v>
      </c>
      <c r="F15509" t="str">
        <f t="shared" si="487"/>
        <v>2012</v>
      </c>
    </row>
    <row r="15510" spans="1:6" x14ac:dyDescent="0.25">
      <c r="A15510" s="5" t="s">
        <v>389</v>
      </c>
      <c r="B15510" s="3" t="s">
        <v>243</v>
      </c>
      <c r="C15510" s="3" t="s">
        <v>28</v>
      </c>
      <c r="D15510" s="4">
        <v>2383736.6412681364</v>
      </c>
      <c r="E15510" t="str">
        <f t="shared" si="486"/>
        <v>Jan</v>
      </c>
      <c r="F15510" t="str">
        <f t="shared" si="487"/>
        <v>2013</v>
      </c>
    </row>
    <row r="15511" spans="1:6" x14ac:dyDescent="0.25">
      <c r="A15511" s="5" t="s">
        <v>389</v>
      </c>
      <c r="B15511" s="3" t="s">
        <v>243</v>
      </c>
      <c r="C15511" s="3" t="s">
        <v>29</v>
      </c>
      <c r="D15511" s="4">
        <v>2428519.1957243402</v>
      </c>
      <c r="E15511" t="str">
        <f t="shared" si="486"/>
        <v>Feb</v>
      </c>
      <c r="F15511" t="str">
        <f t="shared" si="487"/>
        <v>2013</v>
      </c>
    </row>
    <row r="15512" spans="1:6" x14ac:dyDescent="0.25">
      <c r="A15512" s="5" t="s">
        <v>389</v>
      </c>
      <c r="B15512" s="3" t="s">
        <v>243</v>
      </c>
      <c r="C15512" s="3" t="s">
        <v>30</v>
      </c>
      <c r="D15512" s="4">
        <v>2187228.8919131863</v>
      </c>
      <c r="E15512" t="str">
        <f t="shared" si="486"/>
        <v>Mar</v>
      </c>
      <c r="F15512" t="str">
        <f t="shared" si="487"/>
        <v>2013</v>
      </c>
    </row>
    <row r="15513" spans="1:6" x14ac:dyDescent="0.25">
      <c r="A15513" s="5" t="s">
        <v>389</v>
      </c>
      <c r="B15513" s="3" t="s">
        <v>243</v>
      </c>
      <c r="C15513" s="3" t="s">
        <v>31</v>
      </c>
      <c r="D15513" s="4">
        <v>2143727.0858586836</v>
      </c>
      <c r="E15513" t="str">
        <f t="shared" si="486"/>
        <v>Apr</v>
      </c>
      <c r="F15513" t="str">
        <f t="shared" si="487"/>
        <v>2013</v>
      </c>
    </row>
    <row r="15514" spans="1:6" x14ac:dyDescent="0.25">
      <c r="A15514" s="5" t="s">
        <v>389</v>
      </c>
      <c r="B15514" s="3" t="s">
        <v>243</v>
      </c>
      <c r="C15514" s="3" t="s">
        <v>32</v>
      </c>
      <c r="D15514" s="4">
        <v>2103953.3576544258</v>
      </c>
      <c r="E15514" t="str">
        <f t="shared" si="486"/>
        <v>May</v>
      </c>
      <c r="F15514" t="str">
        <f t="shared" si="487"/>
        <v>2013</v>
      </c>
    </row>
    <row r="15515" spans="1:6" x14ac:dyDescent="0.25">
      <c r="A15515" s="5" t="s">
        <v>389</v>
      </c>
      <c r="B15515" s="3" t="s">
        <v>243</v>
      </c>
      <c r="C15515" s="3" t="s">
        <v>33</v>
      </c>
      <c r="D15515" s="4">
        <v>2061727.4308623716</v>
      </c>
      <c r="E15515" t="str">
        <f t="shared" si="486"/>
        <v>Jun</v>
      </c>
      <c r="F15515" t="str">
        <f t="shared" si="487"/>
        <v>2013</v>
      </c>
    </row>
    <row r="15516" spans="1:6" x14ac:dyDescent="0.25">
      <c r="A15516" s="5" t="s">
        <v>389</v>
      </c>
      <c r="B15516" s="3" t="s">
        <v>243</v>
      </c>
      <c r="C15516" s="3" t="s">
        <v>34</v>
      </c>
      <c r="D15516" s="4">
        <v>2009871.133941106</v>
      </c>
      <c r="E15516" t="str">
        <f t="shared" si="486"/>
        <v>Jul</v>
      </c>
      <c r="F15516" t="str">
        <f t="shared" si="487"/>
        <v>2013</v>
      </c>
    </row>
    <row r="15517" spans="1:6" x14ac:dyDescent="0.25">
      <c r="A15517" s="5" t="s">
        <v>389</v>
      </c>
      <c r="B15517" s="3" t="s">
        <v>243</v>
      </c>
      <c r="C15517" s="3" t="s">
        <v>35</v>
      </c>
      <c r="D15517" s="4">
        <v>1959171.694491802</v>
      </c>
      <c r="E15517" t="str">
        <f t="shared" si="486"/>
        <v>Aug</v>
      </c>
      <c r="F15517" t="str">
        <f t="shared" si="487"/>
        <v>2013</v>
      </c>
    </row>
    <row r="15518" spans="1:6" x14ac:dyDescent="0.25">
      <c r="A15518" s="5" t="s">
        <v>389</v>
      </c>
      <c r="B15518" s="3" t="s">
        <v>243</v>
      </c>
      <c r="C15518" s="3" t="s">
        <v>36</v>
      </c>
      <c r="D15518" s="4">
        <v>1882646.9443606713</v>
      </c>
      <c r="E15518" t="str">
        <f t="shared" si="486"/>
        <v>Sep</v>
      </c>
      <c r="F15518" t="str">
        <f t="shared" si="487"/>
        <v>2013</v>
      </c>
    </row>
    <row r="15519" spans="1:6" x14ac:dyDescent="0.25">
      <c r="A15519" s="5" t="s">
        <v>389</v>
      </c>
      <c r="B15519" s="3" t="s">
        <v>243</v>
      </c>
      <c r="C15519" s="3" t="s">
        <v>37</v>
      </c>
      <c r="D15519" s="4">
        <v>1994064.3385812822</v>
      </c>
      <c r="E15519" t="str">
        <f t="shared" si="486"/>
        <v>Oct</v>
      </c>
      <c r="F15519" t="str">
        <f t="shared" si="487"/>
        <v>2013</v>
      </c>
    </row>
    <row r="15520" spans="1:6" x14ac:dyDescent="0.25">
      <c r="A15520" s="5" t="s">
        <v>389</v>
      </c>
      <c r="B15520" s="3" t="s">
        <v>243</v>
      </c>
      <c r="C15520" s="3" t="s">
        <v>38</v>
      </c>
      <c r="D15520" s="4">
        <v>2036891.5735537424</v>
      </c>
      <c r="E15520" t="str">
        <f t="shared" si="486"/>
        <v>Nov</v>
      </c>
      <c r="F15520" t="str">
        <f t="shared" si="487"/>
        <v>2013</v>
      </c>
    </row>
    <row r="15521" spans="1:6" x14ac:dyDescent="0.25">
      <c r="A15521" s="5" t="s">
        <v>389</v>
      </c>
      <c r="B15521" s="3" t="s">
        <v>243</v>
      </c>
      <c r="C15521" s="3" t="s">
        <v>39</v>
      </c>
      <c r="D15521" s="4">
        <v>2223569.1147885304</v>
      </c>
      <c r="E15521" t="str">
        <f t="shared" si="486"/>
        <v>Dec</v>
      </c>
      <c r="F15521" t="str">
        <f t="shared" si="487"/>
        <v>2013</v>
      </c>
    </row>
    <row r="15522" spans="1:6" x14ac:dyDescent="0.25">
      <c r="A15522" s="5" t="s">
        <v>389</v>
      </c>
      <c r="B15522" s="3" t="s">
        <v>243</v>
      </c>
      <c r="C15522" s="3" t="s">
        <v>40</v>
      </c>
      <c r="D15522" s="4">
        <v>2266038.2367217508</v>
      </c>
      <c r="E15522" t="str">
        <f t="shared" si="486"/>
        <v>Jan</v>
      </c>
      <c r="F15522" t="str">
        <f t="shared" si="487"/>
        <v>2014</v>
      </c>
    </row>
    <row r="15523" spans="1:6" x14ac:dyDescent="0.25">
      <c r="A15523" s="5" t="s">
        <v>389</v>
      </c>
      <c r="B15523" s="3" t="s">
        <v>243</v>
      </c>
      <c r="C15523" s="3" t="s">
        <v>41</v>
      </c>
      <c r="D15523" s="4">
        <v>2218502.486212316</v>
      </c>
      <c r="E15523" t="str">
        <f t="shared" si="486"/>
        <v>Feb</v>
      </c>
      <c r="F15523" t="str">
        <f t="shared" si="487"/>
        <v>2014</v>
      </c>
    </row>
    <row r="15524" spans="1:6" x14ac:dyDescent="0.25">
      <c r="A15524" s="5" t="s">
        <v>389</v>
      </c>
      <c r="B15524" s="3" t="s">
        <v>243</v>
      </c>
      <c r="C15524" s="3" t="s">
        <v>42</v>
      </c>
      <c r="D15524" s="4">
        <v>2132999.0926537961</v>
      </c>
      <c r="E15524" t="str">
        <f t="shared" si="486"/>
        <v>Mar</v>
      </c>
      <c r="F15524" t="str">
        <f t="shared" si="487"/>
        <v>2014</v>
      </c>
    </row>
    <row r="15525" spans="1:6" x14ac:dyDescent="0.25">
      <c r="A15525" s="5" t="s">
        <v>389</v>
      </c>
      <c r="B15525" s="3" t="s">
        <v>243</v>
      </c>
      <c r="C15525" s="3" t="s">
        <v>43</v>
      </c>
      <c r="D15525" s="4">
        <v>1958283.9313853285</v>
      </c>
      <c r="E15525" t="str">
        <f t="shared" si="486"/>
        <v>Apr</v>
      </c>
      <c r="F15525" t="str">
        <f t="shared" si="487"/>
        <v>2014</v>
      </c>
    </row>
    <row r="15526" spans="1:6" x14ac:dyDescent="0.25">
      <c r="A15526" s="5" t="s">
        <v>389</v>
      </c>
      <c r="B15526" s="3" t="s">
        <v>243</v>
      </c>
      <c r="C15526" s="3" t="s">
        <v>44</v>
      </c>
      <c r="D15526" s="4">
        <v>1768271.7772883619</v>
      </c>
      <c r="E15526" t="str">
        <f t="shared" si="486"/>
        <v>May</v>
      </c>
      <c r="F15526" t="str">
        <f t="shared" si="487"/>
        <v>2014</v>
      </c>
    </row>
    <row r="15527" spans="1:6" x14ac:dyDescent="0.25">
      <c r="A15527" s="5" t="s">
        <v>389</v>
      </c>
      <c r="B15527" s="3" t="s">
        <v>243</v>
      </c>
      <c r="C15527" s="3" t="s">
        <v>45</v>
      </c>
      <c r="D15527" s="4">
        <v>1658263.51475233</v>
      </c>
      <c r="E15527" t="str">
        <f t="shared" si="486"/>
        <v>Jun</v>
      </c>
      <c r="F15527" t="str">
        <f t="shared" si="487"/>
        <v>2014</v>
      </c>
    </row>
    <row r="15528" spans="1:6" x14ac:dyDescent="0.25">
      <c r="A15528" s="5" t="s">
        <v>389</v>
      </c>
      <c r="B15528" s="3" t="s">
        <v>243</v>
      </c>
      <c r="C15528" s="3" t="s">
        <v>46</v>
      </c>
      <c r="D15528" s="4">
        <v>1588653.9633838623</v>
      </c>
      <c r="E15528" t="str">
        <f t="shared" si="486"/>
        <v>Jul</v>
      </c>
      <c r="F15528" t="str">
        <f t="shared" si="487"/>
        <v>2014</v>
      </c>
    </row>
    <row r="15529" spans="1:6" x14ac:dyDescent="0.25">
      <c r="A15529" s="5" t="s">
        <v>389</v>
      </c>
      <c r="B15529" s="3" t="s">
        <v>243</v>
      </c>
      <c r="C15529" s="3" t="s">
        <v>47</v>
      </c>
      <c r="D15529" s="4">
        <v>1489208.4925964377</v>
      </c>
      <c r="E15529" t="str">
        <f t="shared" si="486"/>
        <v>Aug</v>
      </c>
      <c r="F15529" t="str">
        <f t="shared" si="487"/>
        <v>2014</v>
      </c>
    </row>
    <row r="15530" spans="1:6" x14ac:dyDescent="0.25">
      <c r="A15530" s="5" t="s">
        <v>389</v>
      </c>
      <c r="B15530" s="3" t="s">
        <v>243</v>
      </c>
      <c r="C15530" s="3" t="s">
        <v>48</v>
      </c>
      <c r="D15530" s="4">
        <v>1388609.182234464</v>
      </c>
      <c r="E15530" t="str">
        <f t="shared" si="486"/>
        <v>Sep</v>
      </c>
      <c r="F15530" t="str">
        <f t="shared" si="487"/>
        <v>2014</v>
      </c>
    </row>
    <row r="15531" spans="1:6" x14ac:dyDescent="0.25">
      <c r="A15531" s="5" t="s">
        <v>389</v>
      </c>
      <c r="B15531" s="3" t="s">
        <v>243</v>
      </c>
      <c r="C15531" s="3" t="s">
        <v>49</v>
      </c>
      <c r="D15531" s="4">
        <v>1226943.8096137284</v>
      </c>
      <c r="E15531" t="str">
        <f t="shared" si="486"/>
        <v>Oct</v>
      </c>
      <c r="F15531" t="str">
        <f t="shared" si="487"/>
        <v>2014</v>
      </c>
    </row>
    <row r="15532" spans="1:6" x14ac:dyDescent="0.25">
      <c r="A15532" s="5" t="s">
        <v>389</v>
      </c>
      <c r="B15532" s="3" t="s">
        <v>243</v>
      </c>
      <c r="C15532" s="3" t="s">
        <v>50</v>
      </c>
      <c r="D15532" s="4">
        <v>1110417.2461805535</v>
      </c>
      <c r="E15532" t="str">
        <f t="shared" si="486"/>
        <v>Nov</v>
      </c>
      <c r="F15532" t="str">
        <f t="shared" si="487"/>
        <v>2014</v>
      </c>
    </row>
    <row r="15533" spans="1:6" x14ac:dyDescent="0.25">
      <c r="A15533" s="5" t="s">
        <v>389</v>
      </c>
      <c r="B15533" s="3" t="s">
        <v>243</v>
      </c>
      <c r="C15533" s="3" t="s">
        <v>51</v>
      </c>
      <c r="D15533" s="4">
        <v>1113869.6206006426</v>
      </c>
      <c r="E15533" t="str">
        <f t="shared" si="486"/>
        <v>Dec</v>
      </c>
      <c r="F15533" t="str">
        <f t="shared" si="487"/>
        <v>2014</v>
      </c>
    </row>
    <row r="15534" spans="1:6" x14ac:dyDescent="0.25">
      <c r="A15534" s="5" t="s">
        <v>389</v>
      </c>
      <c r="B15534" s="3" t="s">
        <v>243</v>
      </c>
      <c r="C15534" s="3" t="s">
        <v>52</v>
      </c>
      <c r="D15534" s="4">
        <v>1121105.5319175962</v>
      </c>
      <c r="E15534" t="str">
        <f t="shared" si="486"/>
        <v>Jan</v>
      </c>
      <c r="F15534" t="str">
        <f t="shared" si="487"/>
        <v>2015</v>
      </c>
    </row>
    <row r="15535" spans="1:6" x14ac:dyDescent="0.25">
      <c r="A15535" s="5" t="s">
        <v>389</v>
      </c>
      <c r="B15535" s="3" t="s">
        <v>243</v>
      </c>
      <c r="C15535" s="3" t="s">
        <v>53</v>
      </c>
      <c r="D15535" s="4">
        <v>1122711.3866831413</v>
      </c>
      <c r="E15535" t="str">
        <f t="shared" si="486"/>
        <v>Feb</v>
      </c>
      <c r="F15535" t="str">
        <f t="shared" si="487"/>
        <v>2015</v>
      </c>
    </row>
    <row r="15536" spans="1:6" x14ac:dyDescent="0.25">
      <c r="A15536" s="5" t="s">
        <v>389</v>
      </c>
      <c r="B15536" s="3" t="s">
        <v>243</v>
      </c>
      <c r="C15536" s="3" t="s">
        <v>54</v>
      </c>
      <c r="D15536" s="4">
        <v>1109139.1864013551</v>
      </c>
      <c r="E15536" t="str">
        <f t="shared" si="486"/>
        <v>Mar</v>
      </c>
      <c r="F15536" t="str">
        <f t="shared" si="487"/>
        <v>2015</v>
      </c>
    </row>
    <row r="15537" spans="1:6" x14ac:dyDescent="0.25">
      <c r="A15537" s="5" t="s">
        <v>389</v>
      </c>
      <c r="B15537" s="3" t="s">
        <v>243</v>
      </c>
      <c r="C15537" s="3" t="s">
        <v>55</v>
      </c>
      <c r="D15537" s="4">
        <v>1086376.2492477554</v>
      </c>
      <c r="E15537" t="str">
        <f t="shared" si="486"/>
        <v>Apr</v>
      </c>
      <c r="F15537" t="str">
        <f t="shared" si="487"/>
        <v>2015</v>
      </c>
    </row>
    <row r="15538" spans="1:6" x14ac:dyDescent="0.25">
      <c r="A15538" s="5" t="s">
        <v>389</v>
      </c>
      <c r="B15538" s="3" t="s">
        <v>243</v>
      </c>
      <c r="C15538" s="3" t="s">
        <v>56</v>
      </c>
      <c r="D15538" s="4">
        <v>1063256.0319147126</v>
      </c>
      <c r="E15538" t="str">
        <f t="shared" si="486"/>
        <v>May</v>
      </c>
      <c r="F15538" t="str">
        <f t="shared" si="487"/>
        <v>2015</v>
      </c>
    </row>
    <row r="15539" spans="1:6" x14ac:dyDescent="0.25">
      <c r="A15539" s="5" t="s">
        <v>389</v>
      </c>
      <c r="B15539" s="3" t="s">
        <v>243</v>
      </c>
      <c r="C15539" s="3" t="s">
        <v>57</v>
      </c>
      <c r="D15539" s="4">
        <v>1042410.9580593654</v>
      </c>
      <c r="E15539" t="str">
        <f t="shared" si="486"/>
        <v>Jun</v>
      </c>
      <c r="F15539" t="str">
        <f t="shared" si="487"/>
        <v>2015</v>
      </c>
    </row>
    <row r="15540" spans="1:6" x14ac:dyDescent="0.25">
      <c r="A15540" s="5" t="s">
        <v>389</v>
      </c>
      <c r="B15540" s="3" t="s">
        <v>243</v>
      </c>
      <c r="C15540" s="3" t="s">
        <v>58</v>
      </c>
      <c r="D15540" s="4">
        <v>1023724.7789449651</v>
      </c>
      <c r="E15540" t="str">
        <f t="shared" si="486"/>
        <v>Jul</v>
      </c>
      <c r="F15540" t="str">
        <f t="shared" si="487"/>
        <v>2015</v>
      </c>
    </row>
    <row r="15541" spans="1:6" x14ac:dyDescent="0.25">
      <c r="A15541" s="5" t="s">
        <v>389</v>
      </c>
      <c r="B15541" s="3" t="s">
        <v>243</v>
      </c>
      <c r="C15541" s="3" t="s">
        <v>59</v>
      </c>
      <c r="D15541" s="4">
        <v>1058557.5829459559</v>
      </c>
      <c r="E15541" t="str">
        <f t="shared" si="486"/>
        <v>Aug</v>
      </c>
      <c r="F15541" t="str">
        <f t="shared" si="487"/>
        <v>2015</v>
      </c>
    </row>
    <row r="15542" spans="1:6" x14ac:dyDescent="0.25">
      <c r="A15542" s="5" t="s">
        <v>389</v>
      </c>
      <c r="B15542" s="3" t="s">
        <v>243</v>
      </c>
      <c r="C15542" s="3" t="s">
        <v>60</v>
      </c>
      <c r="D15542" s="4">
        <v>1030195.9378510488</v>
      </c>
      <c r="E15542" t="str">
        <f t="shared" si="486"/>
        <v>Sep</v>
      </c>
      <c r="F15542" t="str">
        <f t="shared" si="487"/>
        <v>2015</v>
      </c>
    </row>
    <row r="15543" spans="1:6" x14ac:dyDescent="0.25">
      <c r="A15543" s="5" t="s">
        <v>389</v>
      </c>
      <c r="B15543" s="3" t="s">
        <v>243</v>
      </c>
      <c r="C15543" s="3" t="s">
        <v>61</v>
      </c>
      <c r="D15543" s="4">
        <v>1005583.4572601854</v>
      </c>
      <c r="E15543" t="str">
        <f t="shared" si="486"/>
        <v>Oct</v>
      </c>
      <c r="F15543" t="str">
        <f t="shared" si="487"/>
        <v>2015</v>
      </c>
    </row>
    <row r="15544" spans="1:6" x14ac:dyDescent="0.25">
      <c r="A15544" s="5" t="s">
        <v>389</v>
      </c>
      <c r="B15544" s="3" t="s">
        <v>243</v>
      </c>
      <c r="C15544" s="3" t="s">
        <v>62</v>
      </c>
      <c r="D15544" s="4">
        <v>984256.51996385504</v>
      </c>
      <c r="E15544" t="str">
        <f t="shared" si="486"/>
        <v>Nov</v>
      </c>
      <c r="F15544" t="str">
        <f t="shared" si="487"/>
        <v>2015</v>
      </c>
    </row>
    <row r="15545" spans="1:6" x14ac:dyDescent="0.25">
      <c r="A15545" s="5" t="s">
        <v>389</v>
      </c>
      <c r="B15545" s="3" t="s">
        <v>243</v>
      </c>
      <c r="C15545" s="3" t="s">
        <v>63</v>
      </c>
      <c r="D15545" s="4">
        <v>965315.21717096376</v>
      </c>
      <c r="E15545" t="str">
        <f t="shared" si="486"/>
        <v>Dec</v>
      </c>
      <c r="F15545" t="str">
        <f t="shared" si="487"/>
        <v>2015</v>
      </c>
    </row>
    <row r="15546" spans="1:6" x14ac:dyDescent="0.25">
      <c r="A15546" s="5" t="s">
        <v>389</v>
      </c>
      <c r="B15546" s="3" t="s">
        <v>243</v>
      </c>
      <c r="C15546" s="3" t="s">
        <v>64</v>
      </c>
      <c r="D15546" s="4">
        <v>942460.82788195007</v>
      </c>
      <c r="E15546" t="str">
        <f t="shared" si="486"/>
        <v>Jan</v>
      </c>
      <c r="F15546" t="str">
        <f t="shared" si="487"/>
        <v>2016</v>
      </c>
    </row>
    <row r="15547" spans="1:6" x14ac:dyDescent="0.25">
      <c r="A15547" s="5" t="s">
        <v>389</v>
      </c>
      <c r="B15547" s="3" t="s">
        <v>243</v>
      </c>
      <c r="C15547" s="3" t="s">
        <v>65</v>
      </c>
      <c r="D15547" s="4">
        <v>922552.52729603567</v>
      </c>
      <c r="E15547" t="str">
        <f t="shared" si="486"/>
        <v>Feb</v>
      </c>
      <c r="F15547" t="str">
        <f t="shared" si="487"/>
        <v>2016</v>
      </c>
    </row>
    <row r="15548" spans="1:6" x14ac:dyDescent="0.25">
      <c r="A15548" s="5" t="s">
        <v>389</v>
      </c>
      <c r="B15548" s="3" t="s">
        <v>243</v>
      </c>
      <c r="C15548" s="3" t="s">
        <v>66</v>
      </c>
      <c r="D15548" s="4">
        <v>903875.4277672898</v>
      </c>
      <c r="E15548" t="str">
        <f t="shared" si="486"/>
        <v>Mar</v>
      </c>
      <c r="F15548" t="str">
        <f t="shared" si="487"/>
        <v>2016</v>
      </c>
    </row>
    <row r="15549" spans="1:6" x14ac:dyDescent="0.25">
      <c r="A15549" s="5" t="s">
        <v>389</v>
      </c>
      <c r="B15549" s="3" t="s">
        <v>243</v>
      </c>
      <c r="C15549" s="3" t="s">
        <v>67</v>
      </c>
      <c r="D15549" s="4">
        <v>884425.13831128157</v>
      </c>
      <c r="E15549" t="str">
        <f t="shared" si="486"/>
        <v>Apr</v>
      </c>
      <c r="F15549" t="str">
        <f t="shared" si="487"/>
        <v>2016</v>
      </c>
    </row>
    <row r="15550" spans="1:6" x14ac:dyDescent="0.25">
      <c r="A15550" s="5" t="s">
        <v>389</v>
      </c>
      <c r="B15550" s="3" t="s">
        <v>243</v>
      </c>
      <c r="C15550" s="3" t="s">
        <v>68</v>
      </c>
      <c r="D15550" s="4">
        <v>870969.03319571423</v>
      </c>
      <c r="E15550" t="str">
        <f t="shared" si="486"/>
        <v>May</v>
      </c>
      <c r="F15550" t="str">
        <f t="shared" si="487"/>
        <v>2016</v>
      </c>
    </row>
    <row r="15551" spans="1:6" x14ac:dyDescent="0.25">
      <c r="A15551" s="5" t="s">
        <v>389</v>
      </c>
      <c r="B15551" s="3" t="s">
        <v>243</v>
      </c>
      <c r="C15551" s="3" t="s">
        <v>69</v>
      </c>
      <c r="D15551" s="4">
        <v>853177.50521595567</v>
      </c>
      <c r="E15551" t="str">
        <f t="shared" si="486"/>
        <v>Jun</v>
      </c>
      <c r="F15551" t="str">
        <f t="shared" si="487"/>
        <v>2016</v>
      </c>
    </row>
    <row r="15552" spans="1:6" x14ac:dyDescent="0.25">
      <c r="A15552" s="5" t="s">
        <v>389</v>
      </c>
      <c r="B15552" s="3" t="s">
        <v>243</v>
      </c>
      <c r="C15552" s="3" t="s">
        <v>70</v>
      </c>
      <c r="D15552" s="4">
        <v>835594.81921867526</v>
      </c>
      <c r="E15552" t="str">
        <f t="shared" si="486"/>
        <v>Jul</v>
      </c>
      <c r="F15552" t="str">
        <f t="shared" si="487"/>
        <v>2016</v>
      </c>
    </row>
    <row r="15553" spans="1:6" x14ac:dyDescent="0.25">
      <c r="A15553" s="5" t="s">
        <v>389</v>
      </c>
      <c r="B15553" s="3" t="s">
        <v>243</v>
      </c>
      <c r="C15553" s="3" t="s">
        <v>71</v>
      </c>
      <c r="D15553" s="4">
        <v>816087.31565426034</v>
      </c>
      <c r="E15553" t="str">
        <f t="shared" si="486"/>
        <v>Aug</v>
      </c>
      <c r="F15553" t="str">
        <f t="shared" si="487"/>
        <v>2016</v>
      </c>
    </row>
    <row r="15554" spans="1:6" x14ac:dyDescent="0.25">
      <c r="A15554" s="5" t="s">
        <v>389</v>
      </c>
      <c r="B15554" s="3" t="s">
        <v>243</v>
      </c>
      <c r="C15554" s="3" t="s">
        <v>72</v>
      </c>
      <c r="D15554" s="4">
        <v>788869.63676733361</v>
      </c>
      <c r="E15554" t="str">
        <f t="shared" si="486"/>
        <v>Sep</v>
      </c>
      <c r="F15554" t="str">
        <f t="shared" si="487"/>
        <v>2016</v>
      </c>
    </row>
    <row r="15555" spans="1:6" x14ac:dyDescent="0.25">
      <c r="A15555" s="5" t="s">
        <v>389</v>
      </c>
      <c r="B15555" s="3" t="s">
        <v>243</v>
      </c>
      <c r="C15555" s="3" t="s">
        <v>73</v>
      </c>
      <c r="D15555" s="4">
        <v>768028.67251266842</v>
      </c>
      <c r="E15555" t="str">
        <f t="shared" si="486"/>
        <v>Oct</v>
      </c>
      <c r="F15555" t="str">
        <f t="shared" si="487"/>
        <v>2016</v>
      </c>
    </row>
    <row r="15556" spans="1:6" x14ac:dyDescent="0.25">
      <c r="A15556" s="5" t="s">
        <v>389</v>
      </c>
      <c r="B15556" s="3" t="s">
        <v>243</v>
      </c>
      <c r="C15556" s="3" t="s">
        <v>74</v>
      </c>
      <c r="D15556" s="4">
        <v>747724.70769437565</v>
      </c>
      <c r="E15556" t="str">
        <f t="shared" si="486"/>
        <v>Nov</v>
      </c>
      <c r="F15556" t="str">
        <f t="shared" si="487"/>
        <v>2016</v>
      </c>
    </row>
    <row r="15557" spans="1:6" x14ac:dyDescent="0.25">
      <c r="A15557" s="5" t="s">
        <v>389</v>
      </c>
      <c r="B15557" s="3" t="s">
        <v>243</v>
      </c>
      <c r="C15557" s="3" t="s">
        <v>75</v>
      </c>
      <c r="D15557" s="4">
        <v>729415.48839007271</v>
      </c>
      <c r="E15557" t="str">
        <f t="shared" si="486"/>
        <v>Dec</v>
      </c>
      <c r="F15557" t="str">
        <f t="shared" si="487"/>
        <v>2016</v>
      </c>
    </row>
    <row r="15558" spans="1:6" x14ac:dyDescent="0.25">
      <c r="A15558" s="5" t="s">
        <v>389</v>
      </c>
      <c r="B15558" s="3" t="s">
        <v>243</v>
      </c>
      <c r="C15558" s="3" t="s">
        <v>76</v>
      </c>
      <c r="D15558" s="4">
        <v>711348.83193731727</v>
      </c>
      <c r="E15558" t="str">
        <f t="shared" si="486"/>
        <v>Jan</v>
      </c>
      <c r="F15558" t="str">
        <f t="shared" si="487"/>
        <v>2017</v>
      </c>
    </row>
    <row r="15559" spans="1:6" x14ac:dyDescent="0.25">
      <c r="A15559" s="5" t="s">
        <v>389</v>
      </c>
      <c r="B15559" s="3" t="s">
        <v>243</v>
      </c>
      <c r="C15559" s="3" t="s">
        <v>77</v>
      </c>
      <c r="D15559" s="4">
        <v>697126.24501053127</v>
      </c>
      <c r="E15559" t="str">
        <f t="shared" si="486"/>
        <v>Feb</v>
      </c>
      <c r="F15559" t="str">
        <f t="shared" si="487"/>
        <v>2017</v>
      </c>
    </row>
    <row r="15560" spans="1:6" x14ac:dyDescent="0.25">
      <c r="A15560" s="5" t="s">
        <v>389</v>
      </c>
      <c r="B15560" s="3" t="s">
        <v>243</v>
      </c>
      <c r="C15560" s="3" t="s">
        <v>78</v>
      </c>
      <c r="D15560" s="4">
        <v>687515.13216048083</v>
      </c>
      <c r="E15560" t="str">
        <f t="shared" si="486"/>
        <v>Mar</v>
      </c>
      <c r="F15560" t="str">
        <f t="shared" si="487"/>
        <v>2017</v>
      </c>
    </row>
    <row r="15561" spans="1:6" x14ac:dyDescent="0.25">
      <c r="A15561" s="5" t="s">
        <v>389</v>
      </c>
      <c r="B15561" s="3" t="s">
        <v>243</v>
      </c>
      <c r="C15561" s="3" t="s">
        <v>79</v>
      </c>
      <c r="D15561" s="4">
        <v>670910.06841824995</v>
      </c>
      <c r="E15561" t="str">
        <f t="shared" si="486"/>
        <v>Apr</v>
      </c>
      <c r="F15561" t="str">
        <f t="shared" si="487"/>
        <v>2017</v>
      </c>
    </row>
    <row r="15562" spans="1:6" x14ac:dyDescent="0.25">
      <c r="A15562" s="5" t="s">
        <v>389</v>
      </c>
      <c r="B15562" s="3" t="s">
        <v>243</v>
      </c>
      <c r="C15562" s="3" t="s">
        <v>80</v>
      </c>
      <c r="D15562" s="4">
        <v>653128.03866270429</v>
      </c>
      <c r="E15562" t="str">
        <f t="shared" si="486"/>
        <v>May</v>
      </c>
      <c r="F15562" t="str">
        <f t="shared" si="487"/>
        <v>2017</v>
      </c>
    </row>
    <row r="15563" spans="1:6" x14ac:dyDescent="0.25">
      <c r="A15563" s="5" t="s">
        <v>389</v>
      </c>
      <c r="B15563" s="3" t="s">
        <v>243</v>
      </c>
      <c r="C15563" s="3" t="s">
        <v>81</v>
      </c>
      <c r="D15563" s="4">
        <v>644219.78971032973</v>
      </c>
      <c r="E15563" t="str">
        <f t="shared" ref="E15563:E15626" si="488">MID(C15563,1,3)</f>
        <v>Jun</v>
      </c>
      <c r="F15563" t="str">
        <f t="shared" ref="F15563:F15626" si="489">MID(C15563,5,4)</f>
        <v>2017</v>
      </c>
    </row>
    <row r="15564" spans="1:6" x14ac:dyDescent="0.25">
      <c r="A15564" s="5" t="s">
        <v>389</v>
      </c>
      <c r="B15564" s="3" t="s">
        <v>243</v>
      </c>
      <c r="C15564" s="3" t="s">
        <v>82</v>
      </c>
      <c r="D15564" s="4">
        <v>623796.96030621883</v>
      </c>
      <c r="E15564" t="str">
        <f t="shared" si="488"/>
        <v>Jul</v>
      </c>
      <c r="F15564" t="str">
        <f t="shared" si="489"/>
        <v>2017</v>
      </c>
    </row>
    <row r="15565" spans="1:6" x14ac:dyDescent="0.25">
      <c r="A15565" s="5" t="s">
        <v>389</v>
      </c>
      <c r="B15565" s="3" t="s">
        <v>243</v>
      </c>
      <c r="C15565" s="3" t="s">
        <v>83</v>
      </c>
      <c r="D15565" s="4">
        <v>613431.9741405684</v>
      </c>
      <c r="E15565" t="str">
        <f t="shared" si="488"/>
        <v>Aug</v>
      </c>
      <c r="F15565" t="str">
        <f t="shared" si="489"/>
        <v>2017</v>
      </c>
    </row>
    <row r="15566" spans="1:6" x14ac:dyDescent="0.25">
      <c r="A15566" s="5" t="s">
        <v>389</v>
      </c>
      <c r="B15566" s="3" t="s">
        <v>243</v>
      </c>
      <c r="C15566" s="3" t="s">
        <v>84</v>
      </c>
      <c r="D15566" s="4">
        <v>599427.11003651691</v>
      </c>
      <c r="E15566" t="str">
        <f t="shared" si="488"/>
        <v>Sep</v>
      </c>
      <c r="F15566" t="str">
        <f t="shared" si="489"/>
        <v>2017</v>
      </c>
    </row>
    <row r="15567" spans="1:6" x14ac:dyDescent="0.25">
      <c r="A15567" s="5" t="s">
        <v>389</v>
      </c>
      <c r="B15567" s="3" t="s">
        <v>243</v>
      </c>
      <c r="C15567" s="3" t="s">
        <v>85</v>
      </c>
      <c r="D15567" s="4">
        <v>582676.35802345641</v>
      </c>
      <c r="E15567" t="str">
        <f t="shared" si="488"/>
        <v>Oct</v>
      </c>
      <c r="F15567" t="str">
        <f t="shared" si="489"/>
        <v>2017</v>
      </c>
    </row>
    <row r="15568" spans="1:6" x14ac:dyDescent="0.25">
      <c r="A15568" s="5" t="s">
        <v>389</v>
      </c>
      <c r="B15568" s="3" t="s">
        <v>243</v>
      </c>
      <c r="C15568" s="3" t="s">
        <v>86</v>
      </c>
      <c r="D15568" s="4">
        <v>574835.95376399555</v>
      </c>
      <c r="E15568" t="str">
        <f t="shared" si="488"/>
        <v>Nov</v>
      </c>
      <c r="F15568" t="str">
        <f t="shared" si="489"/>
        <v>2017</v>
      </c>
    </row>
    <row r="15569" spans="1:6" x14ac:dyDescent="0.25">
      <c r="A15569" s="5" t="s">
        <v>389</v>
      </c>
      <c r="B15569" s="3" t="s">
        <v>243</v>
      </c>
      <c r="C15569" s="3" t="s">
        <v>87</v>
      </c>
      <c r="D15569" s="4">
        <v>570266.01768941968</v>
      </c>
      <c r="E15569" t="str">
        <f t="shared" si="488"/>
        <v>Dec</v>
      </c>
      <c r="F15569" t="str">
        <f t="shared" si="489"/>
        <v>2017</v>
      </c>
    </row>
    <row r="15570" spans="1:6" x14ac:dyDescent="0.25">
      <c r="A15570" s="5" t="s">
        <v>389</v>
      </c>
      <c r="B15570" s="3" t="s">
        <v>243</v>
      </c>
      <c r="C15570" s="3" t="s">
        <v>88</v>
      </c>
      <c r="D15570" s="4">
        <v>555187.63628165447</v>
      </c>
      <c r="E15570" t="str">
        <f t="shared" si="488"/>
        <v>Jan</v>
      </c>
      <c r="F15570" t="str">
        <f t="shared" si="489"/>
        <v>2018</v>
      </c>
    </row>
    <row r="15571" spans="1:6" x14ac:dyDescent="0.25">
      <c r="A15571" s="5" t="s">
        <v>389</v>
      </c>
      <c r="B15571" s="3" t="s">
        <v>243</v>
      </c>
      <c r="C15571" s="3" t="s">
        <v>89</v>
      </c>
      <c r="D15571" s="4">
        <v>543514.6635512358</v>
      </c>
      <c r="E15571" t="str">
        <f t="shared" si="488"/>
        <v>Feb</v>
      </c>
      <c r="F15571" t="str">
        <f t="shared" si="489"/>
        <v>2018</v>
      </c>
    </row>
    <row r="15572" spans="1:6" x14ac:dyDescent="0.25">
      <c r="A15572" s="5" t="s">
        <v>389</v>
      </c>
      <c r="B15572" s="3" t="s">
        <v>243</v>
      </c>
      <c r="C15572" s="3" t="s">
        <v>90</v>
      </c>
      <c r="D15572" s="4">
        <v>533155.40401085338</v>
      </c>
      <c r="E15572" t="str">
        <f t="shared" si="488"/>
        <v>Mar</v>
      </c>
      <c r="F15572" t="str">
        <f t="shared" si="489"/>
        <v>2018</v>
      </c>
    </row>
    <row r="15573" spans="1:6" x14ac:dyDescent="0.25">
      <c r="A15573" s="5" t="s">
        <v>389</v>
      </c>
      <c r="B15573" s="3" t="s">
        <v>243</v>
      </c>
      <c r="C15573" s="3" t="s">
        <v>91</v>
      </c>
      <c r="D15573" s="4">
        <v>516450.80797348538</v>
      </c>
      <c r="E15573" t="str">
        <f t="shared" si="488"/>
        <v>Apr</v>
      </c>
      <c r="F15573" t="str">
        <f t="shared" si="489"/>
        <v>2018</v>
      </c>
    </row>
    <row r="15574" spans="1:6" x14ac:dyDescent="0.25">
      <c r="A15574" s="5" t="s">
        <v>389</v>
      </c>
      <c r="B15574" s="3" t="s">
        <v>243</v>
      </c>
      <c r="C15574" s="3" t="s">
        <v>92</v>
      </c>
      <c r="D15574" s="4">
        <v>505011.13406639558</v>
      </c>
      <c r="E15574" t="str">
        <f t="shared" si="488"/>
        <v>May</v>
      </c>
      <c r="F15574" t="str">
        <f t="shared" si="489"/>
        <v>2018</v>
      </c>
    </row>
    <row r="15575" spans="1:6" x14ac:dyDescent="0.25">
      <c r="A15575" s="5" t="s">
        <v>389</v>
      </c>
      <c r="B15575" s="3" t="s">
        <v>243</v>
      </c>
      <c r="C15575" s="3" t="s">
        <v>93</v>
      </c>
      <c r="D15575" s="4">
        <v>501324.4866258332</v>
      </c>
      <c r="E15575" t="str">
        <f t="shared" si="488"/>
        <v>Jun</v>
      </c>
      <c r="F15575" t="str">
        <f t="shared" si="489"/>
        <v>2018</v>
      </c>
    </row>
    <row r="15576" spans="1:6" x14ac:dyDescent="0.25">
      <c r="A15576" s="5" t="s">
        <v>389</v>
      </c>
      <c r="B15576" s="3" t="s">
        <v>243</v>
      </c>
      <c r="C15576" s="3" t="s">
        <v>94</v>
      </c>
      <c r="D15576" s="4">
        <v>489011.31945665262</v>
      </c>
      <c r="E15576" t="str">
        <f t="shared" si="488"/>
        <v>Jul</v>
      </c>
      <c r="F15576" t="str">
        <f t="shared" si="489"/>
        <v>2018</v>
      </c>
    </row>
    <row r="15577" spans="1:6" x14ac:dyDescent="0.25">
      <c r="A15577" s="5" t="s">
        <v>389</v>
      </c>
      <c r="B15577" s="3" t="s">
        <v>243</v>
      </c>
      <c r="C15577" s="3" t="s">
        <v>95</v>
      </c>
      <c r="D15577" s="4">
        <v>481309.3689135075</v>
      </c>
      <c r="E15577" t="str">
        <f t="shared" si="488"/>
        <v>Aug</v>
      </c>
      <c r="F15577" t="str">
        <f t="shared" si="489"/>
        <v>2018</v>
      </c>
    </row>
    <row r="15578" spans="1:6" x14ac:dyDescent="0.25">
      <c r="A15578" s="5" t="s">
        <v>389</v>
      </c>
      <c r="B15578" s="3" t="s">
        <v>243</v>
      </c>
      <c r="C15578" s="3" t="s">
        <v>96</v>
      </c>
      <c r="D15578" s="4">
        <v>474644.0275412015</v>
      </c>
      <c r="E15578" t="str">
        <f t="shared" si="488"/>
        <v>Sep</v>
      </c>
      <c r="F15578" t="str">
        <f t="shared" si="489"/>
        <v>2018</v>
      </c>
    </row>
    <row r="15579" spans="1:6" x14ac:dyDescent="0.25">
      <c r="A15579" s="5" t="s">
        <v>389</v>
      </c>
      <c r="B15579" s="3" t="s">
        <v>243</v>
      </c>
      <c r="C15579" s="3" t="s">
        <v>97</v>
      </c>
      <c r="D15579" s="4">
        <v>469754.55260223895</v>
      </c>
      <c r="E15579" t="str">
        <f t="shared" si="488"/>
        <v>Oct</v>
      </c>
      <c r="F15579" t="str">
        <f t="shared" si="489"/>
        <v>2018</v>
      </c>
    </row>
    <row r="15580" spans="1:6" x14ac:dyDescent="0.25">
      <c r="A15580" s="5" t="s">
        <v>389</v>
      </c>
      <c r="B15580" s="3" t="s">
        <v>243</v>
      </c>
      <c r="C15580" s="3" t="s">
        <v>98</v>
      </c>
      <c r="D15580" s="4">
        <v>457374.90480861708</v>
      </c>
      <c r="E15580" t="str">
        <f t="shared" si="488"/>
        <v>Nov</v>
      </c>
      <c r="F15580" t="str">
        <f t="shared" si="489"/>
        <v>2018</v>
      </c>
    </row>
    <row r="15581" spans="1:6" x14ac:dyDescent="0.25">
      <c r="A15581" s="5" t="s">
        <v>389</v>
      </c>
      <c r="B15581" s="3" t="s">
        <v>243</v>
      </c>
      <c r="C15581" s="3" t="s">
        <v>99</v>
      </c>
      <c r="D15581" s="4">
        <v>446017.52328878298</v>
      </c>
      <c r="E15581" t="str">
        <f t="shared" si="488"/>
        <v>Dec</v>
      </c>
      <c r="F15581" t="str">
        <f t="shared" si="489"/>
        <v>2018</v>
      </c>
    </row>
    <row r="15582" spans="1:6" x14ac:dyDescent="0.25">
      <c r="A15582" s="5" t="s">
        <v>389</v>
      </c>
      <c r="B15582" s="3" t="s">
        <v>243</v>
      </c>
      <c r="C15582" s="3" t="s">
        <v>100</v>
      </c>
      <c r="D15582" s="4">
        <v>437697.15366432036</v>
      </c>
      <c r="E15582" t="str">
        <f t="shared" si="488"/>
        <v>Jan</v>
      </c>
      <c r="F15582" t="str">
        <f t="shared" si="489"/>
        <v>2019</v>
      </c>
    </row>
    <row r="15583" spans="1:6" x14ac:dyDescent="0.25">
      <c r="A15583" s="5" t="s">
        <v>389</v>
      </c>
      <c r="B15583" s="3" t="s">
        <v>243</v>
      </c>
      <c r="C15583" s="3" t="s">
        <v>101</v>
      </c>
      <c r="D15583" s="4">
        <v>430526.82495422586</v>
      </c>
      <c r="E15583" t="str">
        <f t="shared" si="488"/>
        <v>Feb</v>
      </c>
      <c r="F15583" t="str">
        <f t="shared" si="489"/>
        <v>2019</v>
      </c>
    </row>
    <row r="15584" spans="1:6" x14ac:dyDescent="0.25">
      <c r="A15584" s="5" t="s">
        <v>389</v>
      </c>
      <c r="B15584" s="3" t="s">
        <v>243</v>
      </c>
      <c r="C15584" s="3" t="s">
        <v>102</v>
      </c>
      <c r="D15584" s="4">
        <v>425383.54107174691</v>
      </c>
      <c r="E15584" t="str">
        <f t="shared" si="488"/>
        <v>Mar</v>
      </c>
      <c r="F15584" t="str">
        <f t="shared" si="489"/>
        <v>2019</v>
      </c>
    </row>
    <row r="15585" spans="1:6" x14ac:dyDescent="0.25">
      <c r="A15585" s="5" t="s">
        <v>389</v>
      </c>
      <c r="B15585" s="3" t="s">
        <v>243</v>
      </c>
      <c r="C15585" s="3" t="s">
        <v>103</v>
      </c>
      <c r="D15585" s="4">
        <v>416979.06455808942</v>
      </c>
      <c r="E15585" t="str">
        <f t="shared" si="488"/>
        <v>Apr</v>
      </c>
      <c r="F15585" t="str">
        <f t="shared" si="489"/>
        <v>2019</v>
      </c>
    </row>
    <row r="15586" spans="1:6" x14ac:dyDescent="0.25">
      <c r="A15586" s="5" t="s">
        <v>389</v>
      </c>
      <c r="B15586" s="3" t="s">
        <v>243</v>
      </c>
      <c r="C15586" s="3" t="s">
        <v>104</v>
      </c>
      <c r="D15586" s="4">
        <v>411445.55641832738</v>
      </c>
      <c r="E15586" t="str">
        <f t="shared" si="488"/>
        <v>May</v>
      </c>
      <c r="F15586" t="str">
        <f t="shared" si="489"/>
        <v>2019</v>
      </c>
    </row>
    <row r="15587" spans="1:6" x14ac:dyDescent="0.25">
      <c r="A15587" s="5" t="s">
        <v>389</v>
      </c>
      <c r="B15587" s="3" t="s">
        <v>243</v>
      </c>
      <c r="C15587" s="3" t="s">
        <v>105</v>
      </c>
      <c r="D15587" s="4">
        <v>409654.62653427542</v>
      </c>
      <c r="E15587" t="str">
        <f t="shared" si="488"/>
        <v>Jun</v>
      </c>
      <c r="F15587" t="str">
        <f t="shared" si="489"/>
        <v>2019</v>
      </c>
    </row>
    <row r="15588" spans="1:6" x14ac:dyDescent="0.25">
      <c r="A15588" s="5" t="s">
        <v>389</v>
      </c>
      <c r="B15588" s="3" t="s">
        <v>243</v>
      </c>
      <c r="C15588" s="3" t="s">
        <v>106</v>
      </c>
      <c r="D15588" s="4">
        <v>402691.84940310474</v>
      </c>
      <c r="E15588" t="str">
        <f t="shared" si="488"/>
        <v>Jul</v>
      </c>
      <c r="F15588" t="str">
        <f t="shared" si="489"/>
        <v>2019</v>
      </c>
    </row>
    <row r="15589" spans="1:6" x14ac:dyDescent="0.25">
      <c r="A15589" s="5" t="s">
        <v>389</v>
      </c>
      <c r="B15589" s="3" t="s">
        <v>243</v>
      </c>
      <c r="C15589" s="3" t="s">
        <v>107</v>
      </c>
      <c r="D15589" s="4">
        <v>399436.91088966082</v>
      </c>
      <c r="E15589" t="str">
        <f t="shared" si="488"/>
        <v>Aug</v>
      </c>
      <c r="F15589" t="str">
        <f t="shared" si="489"/>
        <v>2019</v>
      </c>
    </row>
    <row r="15590" spans="1:6" x14ac:dyDescent="0.25">
      <c r="A15590" s="5" t="s">
        <v>389</v>
      </c>
      <c r="B15590" s="3" t="s">
        <v>243</v>
      </c>
      <c r="C15590" s="3" t="s">
        <v>108</v>
      </c>
      <c r="D15590" s="4">
        <v>392005.57838407264</v>
      </c>
      <c r="E15590" t="str">
        <f t="shared" si="488"/>
        <v>Sep</v>
      </c>
      <c r="F15590" t="str">
        <f t="shared" si="489"/>
        <v>2019</v>
      </c>
    </row>
    <row r="15591" spans="1:6" x14ac:dyDescent="0.25">
      <c r="A15591" s="5" t="s">
        <v>389</v>
      </c>
      <c r="B15591" s="3" t="s">
        <v>243</v>
      </c>
      <c r="C15591" s="3" t="s">
        <v>109</v>
      </c>
      <c r="D15591" s="4">
        <v>386230.54233505164</v>
      </c>
      <c r="E15591" t="str">
        <f t="shared" si="488"/>
        <v>Oct</v>
      </c>
      <c r="F15591" t="str">
        <f t="shared" si="489"/>
        <v>2019</v>
      </c>
    </row>
    <row r="15592" spans="1:6" x14ac:dyDescent="0.25">
      <c r="A15592" s="5" t="s">
        <v>389</v>
      </c>
      <c r="B15592" s="3" t="s">
        <v>243</v>
      </c>
      <c r="C15592" s="3" t="s">
        <v>110</v>
      </c>
      <c r="D15592" s="4">
        <v>383652.83113175229</v>
      </c>
      <c r="E15592" t="str">
        <f t="shared" si="488"/>
        <v>Nov</v>
      </c>
      <c r="F15592" t="str">
        <f t="shared" si="489"/>
        <v>2019</v>
      </c>
    </row>
    <row r="15593" spans="1:6" x14ac:dyDescent="0.25">
      <c r="A15593" s="5" t="s">
        <v>389</v>
      </c>
      <c r="B15593" s="3" t="s">
        <v>243</v>
      </c>
      <c r="C15593" s="3" t="s">
        <v>111</v>
      </c>
      <c r="D15593" s="4">
        <v>378039.08988669398</v>
      </c>
      <c r="E15593" t="str">
        <f t="shared" si="488"/>
        <v>Dec</v>
      </c>
      <c r="F15593" t="str">
        <f t="shared" si="489"/>
        <v>2019</v>
      </c>
    </row>
    <row r="15594" spans="1:6" x14ac:dyDescent="0.25">
      <c r="A15594" s="5" t="s">
        <v>389</v>
      </c>
      <c r="B15594" s="3" t="s">
        <v>243</v>
      </c>
      <c r="C15594" s="3" t="s">
        <v>112</v>
      </c>
      <c r="D15594" s="4">
        <v>368161.2332537357</v>
      </c>
      <c r="E15594" t="str">
        <f t="shared" si="488"/>
        <v>Jan</v>
      </c>
      <c r="F15594" t="str">
        <f t="shared" si="489"/>
        <v>2020</v>
      </c>
    </row>
    <row r="15595" spans="1:6" x14ac:dyDescent="0.25">
      <c r="A15595" s="5" t="s">
        <v>389</v>
      </c>
      <c r="B15595" s="3" t="s">
        <v>243</v>
      </c>
      <c r="C15595" s="3" t="s">
        <v>113</v>
      </c>
      <c r="D15595" s="4">
        <v>362486.67335533793</v>
      </c>
      <c r="E15595" t="str">
        <f t="shared" si="488"/>
        <v>Feb</v>
      </c>
      <c r="F15595" t="str">
        <f t="shared" si="489"/>
        <v>2020</v>
      </c>
    </row>
    <row r="15596" spans="1:6" x14ac:dyDescent="0.25">
      <c r="A15596" s="5" t="s">
        <v>389</v>
      </c>
      <c r="B15596" s="3" t="s">
        <v>243</v>
      </c>
      <c r="C15596" s="3" t="s">
        <v>114</v>
      </c>
      <c r="D15596" s="4">
        <v>359046.43524633412</v>
      </c>
      <c r="E15596" t="str">
        <f t="shared" si="488"/>
        <v>Mar</v>
      </c>
      <c r="F15596" t="str">
        <f t="shared" si="489"/>
        <v>2020</v>
      </c>
    </row>
    <row r="15597" spans="1:6" x14ac:dyDescent="0.25">
      <c r="A15597" s="5" t="s">
        <v>389</v>
      </c>
      <c r="B15597" s="3" t="s">
        <v>243</v>
      </c>
      <c r="C15597" s="3" t="s">
        <v>115</v>
      </c>
      <c r="D15597" s="4">
        <v>353545.38702482102</v>
      </c>
      <c r="E15597" t="str">
        <f t="shared" si="488"/>
        <v>Apr</v>
      </c>
      <c r="F15597" t="str">
        <f t="shared" si="489"/>
        <v>2020</v>
      </c>
    </row>
    <row r="15598" spans="1:6" x14ac:dyDescent="0.25">
      <c r="A15598" s="5" t="s">
        <v>389</v>
      </c>
      <c r="B15598" s="3" t="s">
        <v>243</v>
      </c>
      <c r="C15598" s="3" t="s">
        <v>116</v>
      </c>
      <c r="D15598" s="4">
        <v>351341.56753979647</v>
      </c>
      <c r="E15598" t="str">
        <f t="shared" si="488"/>
        <v>May</v>
      </c>
      <c r="F15598" t="str">
        <f t="shared" si="489"/>
        <v>2020</v>
      </c>
    </row>
    <row r="15599" spans="1:6" x14ac:dyDescent="0.25">
      <c r="A15599" s="5" t="s">
        <v>389</v>
      </c>
      <c r="B15599" s="3" t="s">
        <v>243</v>
      </c>
      <c r="C15599" s="3" t="s">
        <v>117</v>
      </c>
      <c r="D15599" s="4">
        <v>350433.40082592453</v>
      </c>
      <c r="E15599" t="str">
        <f t="shared" si="488"/>
        <v>Jun</v>
      </c>
      <c r="F15599" t="str">
        <f t="shared" si="489"/>
        <v>2020</v>
      </c>
    </row>
    <row r="15600" spans="1:6" x14ac:dyDescent="0.25">
      <c r="A15600" s="5" t="s">
        <v>389</v>
      </c>
      <c r="B15600" s="3" t="s">
        <v>243</v>
      </c>
      <c r="C15600" s="3" t="s">
        <v>118</v>
      </c>
      <c r="D15600" s="4">
        <v>339422.46467978344</v>
      </c>
      <c r="E15600" t="str">
        <f t="shared" si="488"/>
        <v>Jul</v>
      </c>
      <c r="F15600" t="str">
        <f t="shared" si="489"/>
        <v>2020</v>
      </c>
    </row>
    <row r="15601" spans="1:6" x14ac:dyDescent="0.25">
      <c r="A15601" s="5" t="s">
        <v>389</v>
      </c>
      <c r="B15601" s="3" t="s">
        <v>243</v>
      </c>
      <c r="C15601" s="3" t="s">
        <v>119</v>
      </c>
      <c r="D15601" s="4">
        <v>332166.513031387</v>
      </c>
      <c r="E15601" t="str">
        <f t="shared" si="488"/>
        <v>Aug</v>
      </c>
      <c r="F15601" t="str">
        <f t="shared" si="489"/>
        <v>2020</v>
      </c>
    </row>
    <row r="15602" spans="1:6" x14ac:dyDescent="0.25">
      <c r="A15602" s="5" t="s">
        <v>389</v>
      </c>
      <c r="B15602" s="3" t="s">
        <v>243</v>
      </c>
      <c r="C15602" s="3" t="s">
        <v>120</v>
      </c>
      <c r="D15602" s="4">
        <v>329074.93146110541</v>
      </c>
      <c r="E15602" t="str">
        <f t="shared" si="488"/>
        <v>Sep</v>
      </c>
      <c r="F15602" t="str">
        <f t="shared" si="489"/>
        <v>2020</v>
      </c>
    </row>
    <row r="15603" spans="1:6" x14ac:dyDescent="0.25">
      <c r="A15603" s="5" t="s">
        <v>389</v>
      </c>
      <c r="B15603" s="3" t="s">
        <v>243</v>
      </c>
      <c r="C15603" s="3" t="s">
        <v>121</v>
      </c>
      <c r="D15603" s="4">
        <v>323907.62169949862</v>
      </c>
      <c r="E15603" t="str">
        <f t="shared" si="488"/>
        <v>Oct</v>
      </c>
      <c r="F15603" t="str">
        <f t="shared" si="489"/>
        <v>2020</v>
      </c>
    </row>
    <row r="15604" spans="1:6" x14ac:dyDescent="0.25">
      <c r="A15604" s="5" t="s">
        <v>389</v>
      </c>
      <c r="B15604" s="3" t="s">
        <v>243</v>
      </c>
      <c r="C15604" s="3" t="s">
        <v>122</v>
      </c>
      <c r="D15604" s="4">
        <v>317034.02695403894</v>
      </c>
      <c r="E15604" t="str">
        <f t="shared" si="488"/>
        <v>Nov</v>
      </c>
      <c r="F15604" t="str">
        <f t="shared" si="489"/>
        <v>2020</v>
      </c>
    </row>
    <row r="15605" spans="1:6" x14ac:dyDescent="0.25">
      <c r="A15605" s="5" t="s">
        <v>389</v>
      </c>
      <c r="B15605" s="3" t="s">
        <v>243</v>
      </c>
      <c r="C15605" s="3" t="s">
        <v>123</v>
      </c>
      <c r="D15605" s="4">
        <v>310530.28243969311</v>
      </c>
      <c r="E15605" t="str">
        <f t="shared" si="488"/>
        <v>Dec</v>
      </c>
      <c r="F15605" t="str">
        <f t="shared" si="489"/>
        <v>2020</v>
      </c>
    </row>
    <row r="15606" spans="1:6" x14ac:dyDescent="0.25">
      <c r="A15606" s="5" t="s">
        <v>389</v>
      </c>
      <c r="B15606" s="3" t="s">
        <v>243</v>
      </c>
      <c r="C15606" s="3" t="s">
        <v>124</v>
      </c>
      <c r="D15606" s="4">
        <v>303098.9331822127</v>
      </c>
      <c r="E15606" t="str">
        <f t="shared" si="488"/>
        <v>Jan</v>
      </c>
      <c r="F15606" t="str">
        <f t="shared" si="489"/>
        <v>2021</v>
      </c>
    </row>
    <row r="15607" spans="1:6" x14ac:dyDescent="0.25">
      <c r="A15607" s="5" t="s">
        <v>389</v>
      </c>
      <c r="B15607" s="3" t="s">
        <v>243</v>
      </c>
      <c r="C15607" s="3" t="s">
        <v>125</v>
      </c>
      <c r="D15607" s="4">
        <v>300753.72192039998</v>
      </c>
      <c r="E15607" t="str">
        <f t="shared" si="488"/>
        <v>Feb</v>
      </c>
      <c r="F15607" t="str">
        <f t="shared" si="489"/>
        <v>2021</v>
      </c>
    </row>
    <row r="15608" spans="1:6" x14ac:dyDescent="0.25">
      <c r="A15608" s="5" t="s">
        <v>389</v>
      </c>
      <c r="B15608" s="3" t="s">
        <v>243</v>
      </c>
      <c r="C15608" s="3" t="s">
        <v>126</v>
      </c>
      <c r="D15608" s="4">
        <v>297357.39542481676</v>
      </c>
      <c r="E15608" t="str">
        <f t="shared" si="488"/>
        <v>Mar</v>
      </c>
      <c r="F15608" t="str">
        <f t="shared" si="489"/>
        <v>2021</v>
      </c>
    </row>
    <row r="15609" spans="1:6" x14ac:dyDescent="0.25">
      <c r="A15609" s="5" t="s">
        <v>389</v>
      </c>
      <c r="B15609" s="3" t="s">
        <v>243</v>
      </c>
      <c r="C15609" s="3" t="s">
        <v>127</v>
      </c>
      <c r="D15609" s="4">
        <v>288595.76149105979</v>
      </c>
      <c r="E15609" t="str">
        <f t="shared" si="488"/>
        <v>Apr</v>
      </c>
      <c r="F15609" t="str">
        <f t="shared" si="489"/>
        <v>2021</v>
      </c>
    </row>
    <row r="15610" spans="1:6" x14ac:dyDescent="0.25">
      <c r="A15610" s="5" t="s">
        <v>389</v>
      </c>
      <c r="B15610" s="3" t="s">
        <v>243</v>
      </c>
      <c r="C15610" s="3" t="s">
        <v>128</v>
      </c>
      <c r="D15610" s="4">
        <v>284958.09545594186</v>
      </c>
      <c r="E15610" t="str">
        <f t="shared" si="488"/>
        <v>May</v>
      </c>
      <c r="F15610" t="str">
        <f t="shared" si="489"/>
        <v>2021</v>
      </c>
    </row>
    <row r="15611" spans="1:6" x14ac:dyDescent="0.25">
      <c r="A15611" s="5" t="s">
        <v>389</v>
      </c>
      <c r="B15611" s="3" t="s">
        <v>243</v>
      </c>
      <c r="C15611" s="3" t="s">
        <v>129</v>
      </c>
      <c r="D15611" s="4">
        <v>287945.2870794406</v>
      </c>
      <c r="E15611" t="str">
        <f t="shared" si="488"/>
        <v>Jun</v>
      </c>
      <c r="F15611" t="str">
        <f t="shared" si="489"/>
        <v>2021</v>
      </c>
    </row>
    <row r="15612" spans="1:6" x14ac:dyDescent="0.25">
      <c r="A15612" s="5" t="s">
        <v>389</v>
      </c>
      <c r="B15612" s="3" t="s">
        <v>243</v>
      </c>
      <c r="C15612" s="3" t="s">
        <v>130</v>
      </c>
      <c r="D15612" s="4">
        <v>252767.0129365118</v>
      </c>
      <c r="E15612" t="str">
        <f t="shared" si="488"/>
        <v>Jul</v>
      </c>
      <c r="F15612" t="str">
        <f t="shared" si="489"/>
        <v>2021</v>
      </c>
    </row>
    <row r="15613" spans="1:6" x14ac:dyDescent="0.25">
      <c r="A15613" s="5" t="s">
        <v>389</v>
      </c>
      <c r="B15613" s="3" t="s">
        <v>243</v>
      </c>
      <c r="C15613" s="3" t="s">
        <v>131</v>
      </c>
      <c r="D15613" s="4">
        <v>247041.8689244549</v>
      </c>
      <c r="E15613" t="str">
        <f t="shared" si="488"/>
        <v>Aug</v>
      </c>
      <c r="F15613" t="str">
        <f t="shared" si="489"/>
        <v>2021</v>
      </c>
    </row>
    <row r="15614" spans="1:6" x14ac:dyDescent="0.25">
      <c r="A15614" s="5" t="s">
        <v>389</v>
      </c>
      <c r="B15614" s="3" t="s">
        <v>243</v>
      </c>
      <c r="C15614" s="3" t="s">
        <v>132</v>
      </c>
      <c r="D15614" s="4">
        <v>241728.29675594188</v>
      </c>
      <c r="E15614" t="str">
        <f t="shared" si="488"/>
        <v>Sep</v>
      </c>
      <c r="F15614" t="str">
        <f t="shared" si="489"/>
        <v>2021</v>
      </c>
    </row>
    <row r="15615" spans="1:6" x14ac:dyDescent="0.25">
      <c r="A15615" s="5" t="s">
        <v>389</v>
      </c>
      <c r="B15615" s="3" t="s">
        <v>243</v>
      </c>
      <c r="C15615" s="3" t="s">
        <v>133</v>
      </c>
      <c r="D15615" s="4">
        <v>239030.69445448686</v>
      </c>
      <c r="E15615" t="str">
        <f t="shared" si="488"/>
        <v>Oct</v>
      </c>
      <c r="F15615" t="str">
        <f t="shared" si="489"/>
        <v>2021</v>
      </c>
    </row>
    <row r="15616" spans="1:6" x14ac:dyDescent="0.25">
      <c r="A15616" s="5" t="s">
        <v>389</v>
      </c>
      <c r="B15616" s="3" t="s">
        <v>243</v>
      </c>
      <c r="C15616" s="3" t="s">
        <v>134</v>
      </c>
      <c r="D15616" s="4">
        <v>235054.09577869799</v>
      </c>
      <c r="E15616" t="str">
        <f t="shared" si="488"/>
        <v>Nov</v>
      </c>
      <c r="F15616" t="str">
        <f t="shared" si="489"/>
        <v>2021</v>
      </c>
    </row>
    <row r="15617" spans="1:6" x14ac:dyDescent="0.25">
      <c r="A15617" s="5" t="s">
        <v>389</v>
      </c>
      <c r="B15617" s="3" t="s">
        <v>243</v>
      </c>
      <c r="C15617" s="3" t="s">
        <v>135</v>
      </c>
      <c r="D15617" s="4">
        <v>233176.02365747438</v>
      </c>
      <c r="E15617" t="str">
        <f t="shared" si="488"/>
        <v>Dec</v>
      </c>
      <c r="F15617" t="str">
        <f t="shared" si="489"/>
        <v>2021</v>
      </c>
    </row>
    <row r="15618" spans="1:6" x14ac:dyDescent="0.25">
      <c r="A15618" s="5" t="s">
        <v>389</v>
      </c>
      <c r="B15618" s="3" t="s">
        <v>243</v>
      </c>
      <c r="C15618" s="3" t="s">
        <v>136</v>
      </c>
      <c r="D15618" s="4">
        <v>230348.87633697872</v>
      </c>
      <c r="E15618" t="str">
        <f t="shared" si="488"/>
        <v>Jan</v>
      </c>
      <c r="F15618" t="str">
        <f t="shared" si="489"/>
        <v>2022</v>
      </c>
    </row>
    <row r="15619" spans="1:6" x14ac:dyDescent="0.25">
      <c r="A15619" s="5" t="s">
        <v>389</v>
      </c>
      <c r="B15619" s="3" t="s">
        <v>243</v>
      </c>
      <c r="C15619" s="3" t="s">
        <v>137</v>
      </c>
      <c r="D15619" s="4">
        <v>227863.15873520236</v>
      </c>
      <c r="E15619" t="str">
        <f t="shared" si="488"/>
        <v>Feb</v>
      </c>
      <c r="F15619" t="str">
        <f t="shared" si="489"/>
        <v>2022</v>
      </c>
    </row>
    <row r="15620" spans="1:6" x14ac:dyDescent="0.25">
      <c r="A15620" s="5" t="s">
        <v>389</v>
      </c>
      <c r="B15620" s="3" t="s">
        <v>243</v>
      </c>
      <c r="C15620" s="3" t="s">
        <v>138</v>
      </c>
      <c r="D15620" s="4">
        <v>226349.06008283384</v>
      </c>
      <c r="E15620" t="str">
        <f t="shared" si="488"/>
        <v>Mar</v>
      </c>
      <c r="F15620" t="str">
        <f t="shared" si="489"/>
        <v>2022</v>
      </c>
    </row>
    <row r="15621" spans="1:6" x14ac:dyDescent="0.25">
      <c r="A15621" s="5" t="s">
        <v>389</v>
      </c>
      <c r="B15621" s="3" t="s">
        <v>243</v>
      </c>
      <c r="C15621" s="3" t="s">
        <v>139</v>
      </c>
      <c r="D15621" s="4">
        <v>226846.70537987992</v>
      </c>
      <c r="E15621" t="str">
        <f t="shared" si="488"/>
        <v>Apr</v>
      </c>
      <c r="F15621" t="str">
        <f t="shared" si="489"/>
        <v>2022</v>
      </c>
    </row>
    <row r="15622" spans="1:6" x14ac:dyDescent="0.25">
      <c r="A15622" s="5" t="s">
        <v>389</v>
      </c>
      <c r="B15622" s="3" t="s">
        <v>243</v>
      </c>
      <c r="C15622" s="3" t="s">
        <v>140</v>
      </c>
      <c r="D15622" s="4">
        <v>223291.08040140677</v>
      </c>
      <c r="E15622" t="str">
        <f t="shared" si="488"/>
        <v>May</v>
      </c>
      <c r="F15622" t="str">
        <f t="shared" si="489"/>
        <v>2022</v>
      </c>
    </row>
    <row r="15623" spans="1:6" x14ac:dyDescent="0.25">
      <c r="A15623" s="5" t="s">
        <v>389</v>
      </c>
      <c r="B15623" s="3" t="s">
        <v>243</v>
      </c>
      <c r="C15623" s="3" t="s">
        <v>141</v>
      </c>
      <c r="D15623" s="4">
        <v>215768.15339110635</v>
      </c>
      <c r="E15623" t="str">
        <f t="shared" si="488"/>
        <v>Jun</v>
      </c>
      <c r="F15623" t="str">
        <f t="shared" si="489"/>
        <v>2022</v>
      </c>
    </row>
    <row r="15624" spans="1:6" x14ac:dyDescent="0.25">
      <c r="A15624" s="5" t="s">
        <v>389</v>
      </c>
      <c r="B15624" s="3" t="s">
        <v>243</v>
      </c>
      <c r="C15624" s="3" t="s">
        <v>142</v>
      </c>
      <c r="D15624" s="4">
        <v>135643.30838926201</v>
      </c>
      <c r="E15624" t="str">
        <f t="shared" si="488"/>
        <v>Jul</v>
      </c>
      <c r="F15624" t="str">
        <f t="shared" si="489"/>
        <v>2022</v>
      </c>
    </row>
    <row r="15625" spans="1:6" x14ac:dyDescent="0.25">
      <c r="A15625" s="5" t="s">
        <v>389</v>
      </c>
      <c r="B15625" s="3" t="s">
        <v>243</v>
      </c>
      <c r="C15625" s="3" t="s">
        <v>143</v>
      </c>
      <c r="D15625" s="4">
        <v>87868.929543696315</v>
      </c>
      <c r="E15625" t="str">
        <f t="shared" si="488"/>
        <v>Aug</v>
      </c>
      <c r="F15625" t="str">
        <f t="shared" si="489"/>
        <v>2022</v>
      </c>
    </row>
    <row r="15626" spans="1:6" x14ac:dyDescent="0.25">
      <c r="A15626" s="5" t="s">
        <v>389</v>
      </c>
      <c r="B15626" s="3" t="s">
        <v>243</v>
      </c>
      <c r="C15626" s="3" t="s">
        <v>144</v>
      </c>
      <c r="D15626" s="4">
        <v>95041.411101305101</v>
      </c>
      <c r="E15626" t="str">
        <f t="shared" si="488"/>
        <v>Sep</v>
      </c>
      <c r="F15626" t="str">
        <f t="shared" si="489"/>
        <v>2022</v>
      </c>
    </row>
    <row r="15627" spans="1:6" x14ac:dyDescent="0.25">
      <c r="A15627" s="5" t="s">
        <v>389</v>
      </c>
      <c r="B15627" s="3" t="s">
        <v>243</v>
      </c>
      <c r="C15627" s="3" t="s">
        <v>145</v>
      </c>
      <c r="D15627" s="4">
        <v>94494.933893371111</v>
      </c>
      <c r="E15627" t="str">
        <f t="shared" ref="E15627:E15690" si="490">MID(C15627,1,3)</f>
        <v>Oct</v>
      </c>
      <c r="F15627" t="str">
        <f t="shared" ref="F15627:F15690" si="491">MID(C15627,5,4)</f>
        <v>2022</v>
      </c>
    </row>
    <row r="15628" spans="1:6" x14ac:dyDescent="0.25">
      <c r="A15628" s="5" t="s">
        <v>389</v>
      </c>
      <c r="B15628" s="3" t="s">
        <v>243</v>
      </c>
      <c r="C15628" s="3" t="s">
        <v>146</v>
      </c>
      <c r="D15628" s="4">
        <v>57640.332360966728</v>
      </c>
      <c r="E15628" t="str">
        <f t="shared" si="490"/>
        <v>Nov</v>
      </c>
      <c r="F15628" t="str">
        <f t="shared" si="491"/>
        <v>2022</v>
      </c>
    </row>
    <row r="15629" spans="1:6" x14ac:dyDescent="0.25">
      <c r="A15629" s="5" t="s">
        <v>389</v>
      </c>
      <c r="B15629" s="3" t="s">
        <v>243</v>
      </c>
      <c r="C15629" s="3" t="s">
        <v>147</v>
      </c>
      <c r="D15629" s="4">
        <v>57262.763166619567</v>
      </c>
      <c r="E15629" t="str">
        <f t="shared" si="490"/>
        <v>Dec</v>
      </c>
      <c r="F15629" t="str">
        <f t="shared" si="491"/>
        <v>2022</v>
      </c>
    </row>
    <row r="15630" spans="1:6" x14ac:dyDescent="0.25">
      <c r="A15630" s="5" t="s">
        <v>389</v>
      </c>
      <c r="B15630" s="3" t="s">
        <v>243</v>
      </c>
      <c r="C15630" s="3" t="s">
        <v>148</v>
      </c>
      <c r="D15630" s="4">
        <v>56835.563059083586</v>
      </c>
      <c r="E15630" t="str">
        <f t="shared" si="490"/>
        <v>Jan</v>
      </c>
      <c r="F15630" t="str">
        <f t="shared" si="491"/>
        <v>2023</v>
      </c>
    </row>
    <row r="15631" spans="1:6" x14ac:dyDescent="0.25">
      <c r="A15631" s="5" t="s">
        <v>389</v>
      </c>
      <c r="B15631" s="3" t="s">
        <v>243</v>
      </c>
      <c r="C15631" s="3" t="s">
        <v>149</v>
      </c>
      <c r="D15631" s="4">
        <v>56450.321305858735</v>
      </c>
      <c r="E15631" t="str">
        <f t="shared" si="490"/>
        <v>Feb</v>
      </c>
      <c r="F15631" t="str">
        <f t="shared" si="491"/>
        <v>2023</v>
      </c>
    </row>
    <row r="15632" spans="1:6" x14ac:dyDescent="0.25">
      <c r="A15632" s="5" t="s">
        <v>389</v>
      </c>
      <c r="B15632" s="3" t="s">
        <v>243</v>
      </c>
      <c r="C15632" s="3" t="s">
        <v>150</v>
      </c>
      <c r="D15632" s="4">
        <v>56074.220738457829</v>
      </c>
      <c r="E15632" t="str">
        <f t="shared" si="490"/>
        <v>Mar</v>
      </c>
      <c r="F15632" t="str">
        <f t="shared" si="491"/>
        <v>2023</v>
      </c>
    </row>
    <row r="15633" spans="1:6" x14ac:dyDescent="0.25">
      <c r="A15633" s="5" t="s">
        <v>389</v>
      </c>
      <c r="B15633" s="3" t="s">
        <v>243</v>
      </c>
      <c r="C15633" s="3" t="s">
        <v>151</v>
      </c>
      <c r="D15633" s="4">
        <v>55707.162757433041</v>
      </c>
      <c r="E15633" t="str">
        <f t="shared" si="490"/>
        <v>Apr</v>
      </c>
      <c r="F15633" t="str">
        <f t="shared" si="491"/>
        <v>2023</v>
      </c>
    </row>
    <row r="15634" spans="1:6" x14ac:dyDescent="0.25">
      <c r="A15634" s="5" t="s">
        <v>389</v>
      </c>
      <c r="B15634" s="3" t="s">
        <v>243</v>
      </c>
      <c r="C15634" s="3" t="s">
        <v>152</v>
      </c>
      <c r="D15634" s="4">
        <v>55349.040748810767</v>
      </c>
      <c r="E15634" t="str">
        <f t="shared" si="490"/>
        <v>May</v>
      </c>
      <c r="F15634" t="str">
        <f t="shared" si="491"/>
        <v>2023</v>
      </c>
    </row>
    <row r="15635" spans="1:6" x14ac:dyDescent="0.25">
      <c r="A15635" s="5" t="s">
        <v>389</v>
      </c>
      <c r="B15635" s="3" t="s">
        <v>243</v>
      </c>
      <c r="C15635" s="3" t="s">
        <v>153</v>
      </c>
      <c r="D15635" s="4">
        <v>54999.77099638449</v>
      </c>
      <c r="E15635" t="str">
        <f t="shared" si="490"/>
        <v>Jun</v>
      </c>
      <c r="F15635" t="str">
        <f t="shared" si="491"/>
        <v>2023</v>
      </c>
    </row>
    <row r="15636" spans="1:6" x14ac:dyDescent="0.25">
      <c r="A15636" s="5" t="s">
        <v>389</v>
      </c>
      <c r="B15636" s="3" t="s">
        <v>243</v>
      </c>
      <c r="C15636" s="3" t="s">
        <v>154</v>
      </c>
      <c r="D15636" s="4">
        <v>54659.260669421878</v>
      </c>
      <c r="E15636" t="str">
        <f t="shared" si="490"/>
        <v>Jul</v>
      </c>
      <c r="F15636" t="str">
        <f t="shared" si="491"/>
        <v>2023</v>
      </c>
    </row>
    <row r="15637" spans="1:6" x14ac:dyDescent="0.25">
      <c r="A15637" s="5" t="s">
        <v>389</v>
      </c>
      <c r="B15637" s="3" t="s">
        <v>243</v>
      </c>
      <c r="C15637" s="3" t="s">
        <v>155</v>
      </c>
      <c r="D15637" s="4">
        <v>54327.41791428547</v>
      </c>
      <c r="E15637" t="str">
        <f t="shared" si="490"/>
        <v>Aug</v>
      </c>
      <c r="F15637" t="str">
        <f t="shared" si="491"/>
        <v>2023</v>
      </c>
    </row>
    <row r="15638" spans="1:6" x14ac:dyDescent="0.25">
      <c r="A15638" s="5" t="s">
        <v>389</v>
      </c>
      <c r="B15638" s="3" t="s">
        <v>243</v>
      </c>
      <c r="C15638" s="3" t="s">
        <v>156</v>
      </c>
      <c r="D15638" s="4">
        <v>54004.163299126485</v>
      </c>
      <c r="E15638" t="str">
        <f t="shared" si="490"/>
        <v>Sep</v>
      </c>
      <c r="F15638" t="str">
        <f t="shared" si="491"/>
        <v>2023</v>
      </c>
    </row>
    <row r="15639" spans="1:6" x14ac:dyDescent="0.25">
      <c r="A15639" s="5" t="s">
        <v>389</v>
      </c>
      <c r="B15639" s="3" t="s">
        <v>243</v>
      </c>
      <c r="C15639" s="3" t="s">
        <v>157</v>
      </c>
      <c r="D15639" s="4">
        <v>53689.403370307453</v>
      </c>
      <c r="E15639" t="str">
        <f t="shared" si="490"/>
        <v>Oct</v>
      </c>
      <c r="F15639" t="str">
        <f t="shared" si="491"/>
        <v>2023</v>
      </c>
    </row>
    <row r="15640" spans="1:6" x14ac:dyDescent="0.25">
      <c r="A15640" s="5" t="s">
        <v>389</v>
      </c>
      <c r="B15640" s="3" t="s">
        <v>243</v>
      </c>
      <c r="C15640" s="3" t="s">
        <v>158</v>
      </c>
      <c r="D15640" s="4">
        <v>53383.066464695083</v>
      </c>
      <c r="E15640" t="str">
        <f t="shared" si="490"/>
        <v>Nov</v>
      </c>
      <c r="F15640" t="str">
        <f t="shared" si="491"/>
        <v>2023</v>
      </c>
    </row>
    <row r="15641" spans="1:6" x14ac:dyDescent="0.25">
      <c r="A15641" s="5" t="s">
        <v>389</v>
      </c>
      <c r="B15641" s="3" t="s">
        <v>243</v>
      </c>
      <c r="C15641" s="3" t="s">
        <v>159</v>
      </c>
      <c r="D15641" s="4">
        <v>53085.067420272571</v>
      </c>
      <c r="E15641" t="str">
        <f t="shared" si="490"/>
        <v>Dec</v>
      </c>
      <c r="F15641" t="str">
        <f t="shared" si="491"/>
        <v>2023</v>
      </c>
    </row>
    <row r="15642" spans="1:6" x14ac:dyDescent="0.25">
      <c r="A15642" s="5" t="s">
        <v>389</v>
      </c>
      <c r="B15642" s="3" t="s">
        <v>243</v>
      </c>
      <c r="C15642" s="3" t="s">
        <v>160</v>
      </c>
      <c r="D15642" s="4">
        <v>52795.328543738535</v>
      </c>
      <c r="E15642" t="str">
        <f t="shared" si="490"/>
        <v>Jan</v>
      </c>
      <c r="F15642" t="str">
        <f t="shared" si="491"/>
        <v>2024</v>
      </c>
    </row>
    <row r="15643" spans="1:6" x14ac:dyDescent="0.25">
      <c r="A15643" s="5" t="s">
        <v>389</v>
      </c>
      <c r="B15643" s="3" t="s">
        <v>243</v>
      </c>
      <c r="C15643" s="3" t="s">
        <v>161</v>
      </c>
      <c r="D15643" s="4">
        <v>52513.772141791655</v>
      </c>
      <c r="E15643" t="str">
        <f t="shared" si="490"/>
        <v>Feb</v>
      </c>
      <c r="F15643" t="str">
        <f t="shared" si="491"/>
        <v>2024</v>
      </c>
    </row>
    <row r="15644" spans="1:6" x14ac:dyDescent="0.25">
      <c r="A15644" s="5" t="s">
        <v>389</v>
      </c>
      <c r="B15644" s="3" t="s">
        <v>243</v>
      </c>
      <c r="C15644" s="3" t="s">
        <v>162</v>
      </c>
      <c r="D15644" s="4">
        <v>52240.333342919286</v>
      </c>
      <c r="E15644" t="str">
        <f t="shared" si="490"/>
        <v>Mar</v>
      </c>
      <c r="F15644" t="str">
        <f t="shared" si="491"/>
        <v>2024</v>
      </c>
    </row>
    <row r="15645" spans="1:6" x14ac:dyDescent="0.25">
      <c r="A15645" s="5" t="s">
        <v>389</v>
      </c>
      <c r="B15645" s="3" t="s">
        <v>243</v>
      </c>
      <c r="C15645" s="3" t="s">
        <v>163</v>
      </c>
      <c r="D15645" s="4">
        <v>51974.927639294299</v>
      </c>
      <c r="E15645" t="str">
        <f t="shared" si="490"/>
        <v>Apr</v>
      </c>
      <c r="F15645" t="str">
        <f t="shared" si="491"/>
        <v>2024</v>
      </c>
    </row>
    <row r="15646" spans="1:6" x14ac:dyDescent="0.25">
      <c r="A15646" s="5" t="s">
        <v>389</v>
      </c>
      <c r="B15646" s="3" t="s">
        <v>243</v>
      </c>
      <c r="C15646" s="3" t="s">
        <v>164</v>
      </c>
      <c r="D15646" s="4">
        <v>51717.491259404043</v>
      </c>
      <c r="E15646" t="str">
        <f t="shared" si="490"/>
        <v>May</v>
      </c>
      <c r="F15646" t="str">
        <f t="shared" si="491"/>
        <v>2024</v>
      </c>
    </row>
    <row r="15647" spans="1:6" x14ac:dyDescent="0.25">
      <c r="A15647" s="5" t="s">
        <v>389</v>
      </c>
      <c r="B15647" s="3" t="s">
        <v>243</v>
      </c>
      <c r="C15647" s="3" t="s">
        <v>165</v>
      </c>
      <c r="D15647" s="4">
        <v>51467.960108830746</v>
      </c>
      <c r="E15647" t="str">
        <f t="shared" si="490"/>
        <v>Jun</v>
      </c>
      <c r="F15647" t="str">
        <f t="shared" si="491"/>
        <v>2024</v>
      </c>
    </row>
    <row r="15648" spans="1:6" x14ac:dyDescent="0.25">
      <c r="A15648" s="5" t="s">
        <v>389</v>
      </c>
      <c r="B15648" s="3" t="s">
        <v>243</v>
      </c>
      <c r="C15648" s="3" t="s">
        <v>166</v>
      </c>
      <c r="D15648" s="4">
        <v>51226.267047346293</v>
      </c>
      <c r="E15648" t="str">
        <f t="shared" si="490"/>
        <v>Jul</v>
      </c>
      <c r="F15648" t="str">
        <f t="shared" si="491"/>
        <v>2024</v>
      </c>
    </row>
    <row r="15649" spans="1:6" x14ac:dyDescent="0.25">
      <c r="A15649" s="5" t="s">
        <v>389</v>
      </c>
      <c r="B15649" s="3" t="s">
        <v>243</v>
      </c>
      <c r="C15649" s="3" t="s">
        <v>167</v>
      </c>
      <c r="D15649" s="4">
        <v>50992.343511817402</v>
      </c>
      <c r="E15649" t="str">
        <f t="shared" si="490"/>
        <v>Aug</v>
      </c>
      <c r="F15649" t="str">
        <f t="shared" si="491"/>
        <v>2024</v>
      </c>
    </row>
    <row r="15650" spans="1:6" x14ac:dyDescent="0.25">
      <c r="A15650" s="5" t="s">
        <v>389</v>
      </c>
      <c r="B15650" s="3" t="s">
        <v>243</v>
      </c>
      <c r="C15650" s="3" t="s">
        <v>168</v>
      </c>
      <c r="D15650" s="4">
        <v>50766.129653636628</v>
      </c>
      <c r="E15650" t="str">
        <f t="shared" si="490"/>
        <v>Sep</v>
      </c>
      <c r="F15650" t="str">
        <f t="shared" si="491"/>
        <v>2024</v>
      </c>
    </row>
    <row r="15651" spans="1:6" x14ac:dyDescent="0.25">
      <c r="A15651" s="5" t="s">
        <v>389</v>
      </c>
      <c r="B15651" s="3" t="s">
        <v>243</v>
      </c>
      <c r="C15651" s="3" t="s">
        <v>169</v>
      </c>
      <c r="D15651" s="4">
        <v>50547.564939838732</v>
      </c>
      <c r="E15651" t="str">
        <f t="shared" si="490"/>
        <v>Oct</v>
      </c>
      <c r="F15651" t="str">
        <f t="shared" si="491"/>
        <v>2024</v>
      </c>
    </row>
    <row r="15652" spans="1:6" x14ac:dyDescent="0.25">
      <c r="A15652" s="5" t="s">
        <v>389</v>
      </c>
      <c r="B15652" s="3" t="s">
        <v>243</v>
      </c>
      <c r="C15652" s="3" t="s">
        <v>170</v>
      </c>
      <c r="D15652" s="4">
        <v>50336.596751984354</v>
      </c>
      <c r="E15652" t="str">
        <f t="shared" si="490"/>
        <v>Nov</v>
      </c>
      <c r="F15652" t="str">
        <f t="shared" si="491"/>
        <v>2024</v>
      </c>
    </row>
    <row r="15653" spans="1:6" x14ac:dyDescent="0.25">
      <c r="A15653" s="5" t="s">
        <v>389</v>
      </c>
      <c r="B15653" s="3" t="s">
        <v>243</v>
      </c>
      <c r="C15653" s="3" t="s">
        <v>171</v>
      </c>
      <c r="D15653" s="4">
        <v>50133.156242582452</v>
      </c>
      <c r="E15653" t="str">
        <f t="shared" si="490"/>
        <v>Dec</v>
      </c>
      <c r="F15653" t="str">
        <f t="shared" si="491"/>
        <v>2024</v>
      </c>
    </row>
    <row r="15654" spans="1:6" x14ac:dyDescent="0.25">
      <c r="A15654" s="5" t="s">
        <v>389</v>
      </c>
      <c r="B15654" s="3" t="s">
        <v>243</v>
      </c>
      <c r="C15654" s="3" t="s">
        <v>172</v>
      </c>
      <c r="D15654" s="4">
        <v>49937.1998462669</v>
      </c>
      <c r="E15654" t="str">
        <f t="shared" si="490"/>
        <v>Jan</v>
      </c>
      <c r="F15654" t="str">
        <f t="shared" si="491"/>
        <v>2025</v>
      </c>
    </row>
    <row r="15655" spans="1:6" x14ac:dyDescent="0.25">
      <c r="A15655" s="5" t="s">
        <v>389</v>
      </c>
      <c r="B15655" s="3" t="s">
        <v>243</v>
      </c>
      <c r="C15655" s="3" t="s">
        <v>173</v>
      </c>
      <c r="D15655" s="4">
        <v>49748.667968619869</v>
      </c>
      <c r="E15655" t="str">
        <f t="shared" si="490"/>
        <v>Feb</v>
      </c>
      <c r="F15655" t="str">
        <f t="shared" si="491"/>
        <v>2025</v>
      </c>
    </row>
    <row r="15656" spans="1:6" x14ac:dyDescent="0.25">
      <c r="A15656" s="5" t="s">
        <v>389</v>
      </c>
      <c r="B15656" s="3" t="s">
        <v>243</v>
      </c>
      <c r="C15656" s="3" t="s">
        <v>174</v>
      </c>
      <c r="D15656" s="4">
        <v>49567.511052654561</v>
      </c>
      <c r="E15656" t="str">
        <f t="shared" si="490"/>
        <v>Mar</v>
      </c>
      <c r="F15656" t="str">
        <f t="shared" si="491"/>
        <v>2025</v>
      </c>
    </row>
    <row r="15657" spans="1:6" x14ac:dyDescent="0.25">
      <c r="A15657" s="5" t="s">
        <v>389</v>
      </c>
      <c r="B15657" s="3" t="s">
        <v>243</v>
      </c>
      <c r="C15657" s="3" t="s">
        <v>175</v>
      </c>
      <c r="D15657" s="4">
        <v>49393.677495573858</v>
      </c>
      <c r="E15657" t="str">
        <f t="shared" si="490"/>
        <v>Apr</v>
      </c>
      <c r="F15657" t="str">
        <f t="shared" si="491"/>
        <v>2025</v>
      </c>
    </row>
    <row r="15658" spans="1:6" x14ac:dyDescent="0.25">
      <c r="A15658" s="5" t="s">
        <v>389</v>
      </c>
      <c r="B15658" s="3" t="s">
        <v>243</v>
      </c>
      <c r="C15658" s="3" t="s">
        <v>176</v>
      </c>
      <c r="D15658" s="4">
        <v>49227.121124748672</v>
      </c>
      <c r="E15658" t="str">
        <f t="shared" si="490"/>
        <v>May</v>
      </c>
      <c r="F15658" t="str">
        <f t="shared" si="491"/>
        <v>2025</v>
      </c>
    </row>
    <row r="15659" spans="1:6" x14ac:dyDescent="0.25">
      <c r="A15659" s="5" t="s">
        <v>389</v>
      </c>
      <c r="B15659" s="3" t="s">
        <v>243</v>
      </c>
      <c r="C15659" s="3" t="s">
        <v>177</v>
      </c>
      <c r="D15659" s="4">
        <v>49067.791437381871</v>
      </c>
      <c r="E15659" t="str">
        <f t="shared" si="490"/>
        <v>Jun</v>
      </c>
      <c r="F15659" t="str">
        <f t="shared" si="491"/>
        <v>2025</v>
      </c>
    </row>
    <row r="15660" spans="1:6" x14ac:dyDescent="0.25">
      <c r="A15660" s="5" t="s">
        <v>389</v>
      </c>
      <c r="B15660" s="3" t="s">
        <v>243</v>
      </c>
      <c r="C15660" s="3" t="s">
        <v>178</v>
      </c>
      <c r="D15660" s="4">
        <v>48915.649591012458</v>
      </c>
      <c r="E15660" t="str">
        <f t="shared" si="490"/>
        <v>Jul</v>
      </c>
      <c r="F15660" t="str">
        <f t="shared" si="491"/>
        <v>2025</v>
      </c>
    </row>
    <row r="15661" spans="1:6" x14ac:dyDescent="0.25">
      <c r="A15661" s="5" t="s">
        <v>389</v>
      </c>
      <c r="B15661" s="3" t="s">
        <v>243</v>
      </c>
      <c r="C15661" s="3" t="s">
        <v>179</v>
      </c>
      <c r="D15661" s="4">
        <v>48770.647244295891</v>
      </c>
      <c r="E15661" t="str">
        <f t="shared" si="490"/>
        <v>Aug</v>
      </c>
      <c r="F15661" t="str">
        <f t="shared" si="491"/>
        <v>2025</v>
      </c>
    </row>
    <row r="15662" spans="1:6" x14ac:dyDescent="0.25">
      <c r="A15662" s="5" t="s">
        <v>389</v>
      </c>
      <c r="B15662" s="3" t="s">
        <v>243</v>
      </c>
      <c r="C15662" s="3" t="s">
        <v>180</v>
      </c>
      <c r="D15662" s="4">
        <v>48632.745993318567</v>
      </c>
      <c r="E15662" t="str">
        <f t="shared" si="490"/>
        <v>Sep</v>
      </c>
      <c r="F15662" t="str">
        <f t="shared" si="491"/>
        <v>2025</v>
      </c>
    </row>
    <row r="15663" spans="1:6" x14ac:dyDescent="0.25">
      <c r="A15663" s="5" t="s">
        <v>389</v>
      </c>
      <c r="B15663" s="3" t="s">
        <v>243</v>
      </c>
      <c r="C15663" s="3" t="s">
        <v>181</v>
      </c>
      <c r="D15663" s="4">
        <v>48501.901603998856</v>
      </c>
      <c r="E15663" t="str">
        <f t="shared" si="490"/>
        <v>Oct</v>
      </c>
      <c r="F15663" t="str">
        <f t="shared" si="491"/>
        <v>2025</v>
      </c>
    </row>
    <row r="15664" spans="1:6" x14ac:dyDescent="0.25">
      <c r="A15664" s="5" t="s">
        <v>389</v>
      </c>
      <c r="B15664" s="3" t="s">
        <v>243</v>
      </c>
      <c r="C15664" s="3" t="s">
        <v>182</v>
      </c>
      <c r="D15664" s="4">
        <v>48378.077110970597</v>
      </c>
      <c r="E15664" t="str">
        <f t="shared" si="490"/>
        <v>Nov</v>
      </c>
      <c r="F15664" t="str">
        <f t="shared" si="491"/>
        <v>2025</v>
      </c>
    </row>
    <row r="15665" spans="1:6" x14ac:dyDescent="0.25">
      <c r="A15665" s="5" t="s">
        <v>389</v>
      </c>
      <c r="B15665" s="3" t="s">
        <v>243</v>
      </c>
      <c r="C15665" s="3" t="s">
        <v>183</v>
      </c>
      <c r="D15665" s="4">
        <v>48261.233487415033</v>
      </c>
      <c r="E15665" t="str">
        <f t="shared" si="490"/>
        <v>Dec</v>
      </c>
      <c r="F15665" t="str">
        <f t="shared" si="491"/>
        <v>2025</v>
      </c>
    </row>
    <row r="15666" spans="1:6" x14ac:dyDescent="0.25">
      <c r="A15666" s="5" t="s">
        <v>389</v>
      </c>
      <c r="B15666" s="3" t="s">
        <v>243</v>
      </c>
      <c r="C15666" s="3" t="s">
        <v>184</v>
      </c>
      <c r="D15666" s="4">
        <v>48151.341759586685</v>
      </c>
      <c r="E15666" t="str">
        <f t="shared" si="490"/>
        <v>Jan</v>
      </c>
      <c r="F15666" t="str">
        <f t="shared" si="491"/>
        <v>2026</v>
      </c>
    </row>
    <row r="15667" spans="1:6" x14ac:dyDescent="0.25">
      <c r="A15667" s="5" t="s">
        <v>389</v>
      </c>
      <c r="B15667" s="3" t="s">
        <v>243</v>
      </c>
      <c r="C15667" s="3" t="s">
        <v>185</v>
      </c>
      <c r="D15667" s="4">
        <v>48048.35747049869</v>
      </c>
      <c r="E15667" t="str">
        <f t="shared" si="490"/>
        <v>Feb</v>
      </c>
      <c r="F15667" t="str">
        <f t="shared" si="491"/>
        <v>2026</v>
      </c>
    </row>
    <row r="15668" spans="1:6" x14ac:dyDescent="0.25">
      <c r="A15668" s="5" t="s">
        <v>389</v>
      </c>
      <c r="B15668" s="3" t="s">
        <v>243</v>
      </c>
      <c r="C15668" s="3" t="s">
        <v>186</v>
      </c>
      <c r="D15668" s="4">
        <v>47952.255430763333</v>
      </c>
      <c r="E15668" t="str">
        <f t="shared" si="490"/>
        <v>Mar</v>
      </c>
      <c r="F15668" t="str">
        <f t="shared" si="491"/>
        <v>2026</v>
      </c>
    </row>
    <row r="15669" spans="1:6" x14ac:dyDescent="0.25">
      <c r="A15669" s="5" t="s">
        <v>389</v>
      </c>
      <c r="B15669" s="3" t="s">
        <v>243</v>
      </c>
      <c r="C15669" s="3" t="s">
        <v>187</v>
      </c>
      <c r="D15669" s="4">
        <v>47863.001897919596</v>
      </c>
      <c r="E15669" t="str">
        <f t="shared" si="490"/>
        <v>Apr</v>
      </c>
      <c r="F15669" t="str">
        <f t="shared" si="491"/>
        <v>2026</v>
      </c>
    </row>
    <row r="15670" spans="1:6" x14ac:dyDescent="0.25">
      <c r="A15670" s="5" t="s">
        <v>389</v>
      </c>
      <c r="B15670" s="3" t="s">
        <v>243</v>
      </c>
      <c r="C15670" s="3" t="s">
        <v>189</v>
      </c>
      <c r="D15670" s="4">
        <v>47780.564029506466</v>
      </c>
      <c r="E15670" t="str">
        <f t="shared" si="490"/>
        <v>May</v>
      </c>
      <c r="F15670" t="str">
        <f t="shared" si="491"/>
        <v>2026</v>
      </c>
    </row>
    <row r="15671" spans="1:6" x14ac:dyDescent="0.25">
      <c r="A15671" s="5" t="s">
        <v>389</v>
      </c>
      <c r="B15671" s="3" t="s">
        <v>243</v>
      </c>
      <c r="C15671" s="3" t="s">
        <v>191</v>
      </c>
      <c r="D15671" s="4">
        <v>47704.921643399117</v>
      </c>
      <c r="E15671" t="str">
        <f t="shared" si="490"/>
        <v>Jun</v>
      </c>
      <c r="F15671" t="str">
        <f t="shared" si="491"/>
        <v>2026</v>
      </c>
    </row>
    <row r="15672" spans="1:6" x14ac:dyDescent="0.25">
      <c r="A15672" s="5" t="s">
        <v>389</v>
      </c>
      <c r="B15672" s="3" t="s">
        <v>243</v>
      </c>
      <c r="C15672" s="3" t="s">
        <v>192</v>
      </c>
      <c r="D15672" s="4">
        <v>47636.043658589115</v>
      </c>
      <c r="E15672" t="str">
        <f t="shared" si="490"/>
        <v>Jul</v>
      </c>
      <c r="F15672" t="str">
        <f t="shared" si="491"/>
        <v>2026</v>
      </c>
    </row>
    <row r="15673" spans="1:6" x14ac:dyDescent="0.25">
      <c r="A15673" s="5" t="s">
        <v>389</v>
      </c>
      <c r="B15673" s="3" t="s">
        <v>243</v>
      </c>
      <c r="C15673" s="3" t="s">
        <v>193</v>
      </c>
      <c r="D15673" s="4">
        <v>47573.896648257709</v>
      </c>
      <c r="E15673" t="str">
        <f t="shared" si="490"/>
        <v>Aug</v>
      </c>
      <c r="F15673" t="str">
        <f t="shared" si="491"/>
        <v>2026</v>
      </c>
    </row>
    <row r="15674" spans="1:6" x14ac:dyDescent="0.25">
      <c r="A15674" s="5" t="s">
        <v>389</v>
      </c>
      <c r="B15674" s="3" t="s">
        <v>243</v>
      </c>
      <c r="C15674" s="3" t="s">
        <v>194</v>
      </c>
      <c r="D15674" s="4">
        <v>47518.464214637803</v>
      </c>
      <c r="E15674" t="str">
        <f t="shared" si="490"/>
        <v>Sep</v>
      </c>
      <c r="F15674" t="str">
        <f t="shared" si="491"/>
        <v>2026</v>
      </c>
    </row>
    <row r="15675" spans="1:6" x14ac:dyDescent="0.25">
      <c r="A15675" s="5" t="s">
        <v>389</v>
      </c>
      <c r="B15675" s="3" t="s">
        <v>243</v>
      </c>
      <c r="C15675" s="3" t="s">
        <v>195</v>
      </c>
      <c r="D15675" s="4">
        <v>47469.726191246787</v>
      </c>
      <c r="E15675" t="str">
        <f t="shared" si="490"/>
        <v>Oct</v>
      </c>
      <c r="F15675" t="str">
        <f t="shared" si="491"/>
        <v>2026</v>
      </c>
    </row>
    <row r="15676" spans="1:6" x14ac:dyDescent="0.25">
      <c r="A15676" s="5" t="s">
        <v>389</v>
      </c>
      <c r="B15676" s="3" t="s">
        <v>243</v>
      </c>
      <c r="C15676" s="3" t="s">
        <v>196</v>
      </c>
      <c r="D15676" s="4">
        <v>47427.653897076234</v>
      </c>
      <c r="E15676" t="str">
        <f t="shared" si="490"/>
        <v>Nov</v>
      </c>
      <c r="F15676" t="str">
        <f t="shared" si="491"/>
        <v>2026</v>
      </c>
    </row>
    <row r="15677" spans="1:6" x14ac:dyDescent="0.25">
      <c r="A15677" s="5" t="s">
        <v>389</v>
      </c>
      <c r="B15677" s="3" t="s">
        <v>243</v>
      </c>
      <c r="C15677" s="3" t="s">
        <v>197</v>
      </c>
      <c r="D15677" s="4">
        <v>47392.232634359032</v>
      </c>
      <c r="E15677" t="str">
        <f t="shared" si="490"/>
        <v>Dec</v>
      </c>
      <c r="F15677" t="str">
        <f t="shared" si="491"/>
        <v>2026</v>
      </c>
    </row>
    <row r="15678" spans="1:6" x14ac:dyDescent="0.25">
      <c r="A15678" s="5" t="s">
        <v>389</v>
      </c>
      <c r="B15678" s="3" t="s">
        <v>243</v>
      </c>
      <c r="C15678" s="3" t="s">
        <v>198</v>
      </c>
      <c r="D15678" s="4">
        <v>47363.440590802267</v>
      </c>
      <c r="E15678" t="str">
        <f t="shared" si="490"/>
        <v>Jan</v>
      </c>
      <c r="F15678" t="str">
        <f t="shared" si="491"/>
        <v>2027</v>
      </c>
    </row>
    <row r="15679" spans="1:6" x14ac:dyDescent="0.25">
      <c r="A15679" s="5" t="s">
        <v>389</v>
      </c>
      <c r="B15679" s="3" t="s">
        <v>243</v>
      </c>
      <c r="C15679" s="3" t="s">
        <v>199</v>
      </c>
      <c r="D15679" s="4">
        <v>47341.259699923336</v>
      </c>
      <c r="E15679" t="str">
        <f t="shared" si="490"/>
        <v>Feb</v>
      </c>
      <c r="F15679" t="str">
        <f t="shared" si="491"/>
        <v>2027</v>
      </c>
    </row>
    <row r="15680" spans="1:6" x14ac:dyDescent="0.25">
      <c r="A15680" s="5" t="s">
        <v>389</v>
      </c>
      <c r="B15680" s="3" t="s">
        <v>243</v>
      </c>
      <c r="C15680" s="3" t="s">
        <v>200</v>
      </c>
      <c r="D15680" s="4">
        <v>47325.675141049935</v>
      </c>
      <c r="E15680" t="str">
        <f t="shared" si="490"/>
        <v>Mar</v>
      </c>
      <c r="F15680" t="str">
        <f t="shared" si="491"/>
        <v>2027</v>
      </c>
    </row>
    <row r="15681" spans="1:6" x14ac:dyDescent="0.25">
      <c r="A15681" s="5" t="s">
        <v>389</v>
      </c>
      <c r="B15681" s="3" t="s">
        <v>243</v>
      </c>
      <c r="C15681" s="3" t="s">
        <v>201</v>
      </c>
      <c r="D15681" s="4">
        <v>47316.67197060465</v>
      </c>
      <c r="E15681" t="str">
        <f t="shared" si="490"/>
        <v>Apr</v>
      </c>
      <c r="F15681" t="str">
        <f t="shared" si="491"/>
        <v>2027</v>
      </c>
    </row>
    <row r="15682" spans="1:6" x14ac:dyDescent="0.25">
      <c r="A15682" s="5" t="s">
        <v>389</v>
      </c>
      <c r="B15682" s="3" t="s">
        <v>243</v>
      </c>
      <c r="C15682" s="3" t="s">
        <v>202</v>
      </c>
      <c r="D15682" s="4">
        <v>47314.237729367786</v>
      </c>
      <c r="E15682" t="str">
        <f t="shared" si="490"/>
        <v>May</v>
      </c>
      <c r="F15682" t="str">
        <f t="shared" si="491"/>
        <v>2027</v>
      </c>
    </row>
    <row r="15683" spans="1:6" x14ac:dyDescent="0.25">
      <c r="A15683" s="5" t="s">
        <v>389</v>
      </c>
      <c r="B15683" s="3" t="s">
        <v>243</v>
      </c>
      <c r="C15683" s="3" t="s">
        <v>203</v>
      </c>
      <c r="D15683" s="4">
        <v>47318.357312309294</v>
      </c>
      <c r="E15683" t="str">
        <f t="shared" si="490"/>
        <v>Jun</v>
      </c>
      <c r="F15683" t="str">
        <f t="shared" si="491"/>
        <v>2027</v>
      </c>
    </row>
    <row r="15684" spans="1:6" x14ac:dyDescent="0.25">
      <c r="A15684" s="5" t="s">
        <v>389</v>
      </c>
      <c r="B15684" s="3" t="s">
        <v>243</v>
      </c>
      <c r="C15684" s="3" t="s">
        <v>204</v>
      </c>
      <c r="D15684" s="4">
        <v>776.30316239242609</v>
      </c>
      <c r="E15684" t="str">
        <f t="shared" si="490"/>
        <v>Jul</v>
      </c>
      <c r="F15684" t="str">
        <f t="shared" si="491"/>
        <v>2027</v>
      </c>
    </row>
    <row r="15685" spans="1:6" x14ac:dyDescent="0.25">
      <c r="A15685" s="5" t="s">
        <v>389</v>
      </c>
      <c r="B15685" s="3" t="s">
        <v>244</v>
      </c>
      <c r="C15685" s="3" t="s">
        <v>23</v>
      </c>
      <c r="D15685" s="4">
        <v>5000893.8408217588</v>
      </c>
      <c r="E15685" t="str">
        <f t="shared" si="490"/>
        <v>Aug</v>
      </c>
      <c r="F15685" t="str">
        <f t="shared" si="491"/>
        <v>2012</v>
      </c>
    </row>
    <row r="15686" spans="1:6" x14ac:dyDescent="0.25">
      <c r="A15686" s="5" t="s">
        <v>389</v>
      </c>
      <c r="B15686" s="3" t="s">
        <v>244</v>
      </c>
      <c r="C15686" s="3" t="s">
        <v>24</v>
      </c>
      <c r="D15686" s="4">
        <v>6275012.7642397322</v>
      </c>
      <c r="E15686" t="str">
        <f t="shared" si="490"/>
        <v>Sep</v>
      </c>
      <c r="F15686" t="str">
        <f t="shared" si="491"/>
        <v>2012</v>
      </c>
    </row>
    <row r="15687" spans="1:6" x14ac:dyDescent="0.25">
      <c r="A15687" s="5" t="s">
        <v>389</v>
      </c>
      <c r="B15687" s="3" t="s">
        <v>244</v>
      </c>
      <c r="C15687" s="3" t="s">
        <v>25</v>
      </c>
      <c r="D15687" s="4">
        <v>7008436.399318343</v>
      </c>
      <c r="E15687" t="str">
        <f t="shared" si="490"/>
        <v>Oct</v>
      </c>
      <c r="F15687" t="str">
        <f t="shared" si="491"/>
        <v>2012</v>
      </c>
    </row>
    <row r="15688" spans="1:6" x14ac:dyDescent="0.25">
      <c r="A15688" s="5" t="s">
        <v>389</v>
      </c>
      <c r="B15688" s="3" t="s">
        <v>244</v>
      </c>
      <c r="C15688" s="3" t="s">
        <v>26</v>
      </c>
      <c r="D15688" s="4">
        <v>5308881.3118007742</v>
      </c>
      <c r="E15688" t="str">
        <f t="shared" si="490"/>
        <v>Nov</v>
      </c>
      <c r="F15688" t="str">
        <f t="shared" si="491"/>
        <v>2012</v>
      </c>
    </row>
    <row r="15689" spans="1:6" x14ac:dyDescent="0.25">
      <c r="A15689" s="5" t="s">
        <v>389</v>
      </c>
      <c r="B15689" s="3" t="s">
        <v>244</v>
      </c>
      <c r="C15689" s="3" t="s">
        <v>27</v>
      </c>
      <c r="D15689" s="4">
        <v>4236393.4897054629</v>
      </c>
      <c r="E15689" t="str">
        <f t="shared" si="490"/>
        <v>Dec</v>
      </c>
      <c r="F15689" t="str">
        <f t="shared" si="491"/>
        <v>2012</v>
      </c>
    </row>
    <row r="15690" spans="1:6" x14ac:dyDescent="0.25">
      <c r="A15690" s="5" t="s">
        <v>389</v>
      </c>
      <c r="B15690" s="3" t="s">
        <v>244</v>
      </c>
      <c r="C15690" s="3" t="s">
        <v>28</v>
      </c>
      <c r="D15690" s="4">
        <v>3578741.2560661002</v>
      </c>
      <c r="E15690" t="str">
        <f t="shared" si="490"/>
        <v>Jan</v>
      </c>
      <c r="F15690" t="str">
        <f t="shared" si="491"/>
        <v>2013</v>
      </c>
    </row>
    <row r="15691" spans="1:6" x14ac:dyDescent="0.25">
      <c r="A15691" s="5" t="s">
        <v>389</v>
      </c>
      <c r="B15691" s="3" t="s">
        <v>244</v>
      </c>
      <c r="C15691" s="3" t="s">
        <v>29</v>
      </c>
      <c r="D15691" s="4">
        <v>2967662.9581810851</v>
      </c>
      <c r="E15691" t="str">
        <f t="shared" ref="E15691:E15754" si="492">MID(C15691,1,3)</f>
        <v>Feb</v>
      </c>
      <c r="F15691" t="str">
        <f t="shared" ref="F15691:F15754" si="493">MID(C15691,5,4)</f>
        <v>2013</v>
      </c>
    </row>
    <row r="15692" spans="1:6" x14ac:dyDescent="0.25">
      <c r="A15692" s="5" t="s">
        <v>389</v>
      </c>
      <c r="B15692" s="3" t="s">
        <v>244</v>
      </c>
      <c r="C15692" s="3" t="s">
        <v>30</v>
      </c>
      <c r="D15692" s="4">
        <v>2607936.0622908077</v>
      </c>
      <c r="E15692" t="str">
        <f t="shared" si="492"/>
        <v>Mar</v>
      </c>
      <c r="F15692" t="str">
        <f t="shared" si="493"/>
        <v>2013</v>
      </c>
    </row>
    <row r="15693" spans="1:6" x14ac:dyDescent="0.25">
      <c r="A15693" s="5" t="s">
        <v>389</v>
      </c>
      <c r="B15693" s="3" t="s">
        <v>244</v>
      </c>
      <c r="C15693" s="3" t="s">
        <v>31</v>
      </c>
      <c r="D15693" s="4">
        <v>2343815.3116584867</v>
      </c>
      <c r="E15693" t="str">
        <f t="shared" si="492"/>
        <v>Apr</v>
      </c>
      <c r="F15693" t="str">
        <f t="shared" si="493"/>
        <v>2013</v>
      </c>
    </row>
    <row r="15694" spans="1:6" x14ac:dyDescent="0.25">
      <c r="A15694" s="5" t="s">
        <v>389</v>
      </c>
      <c r="B15694" s="3" t="s">
        <v>244</v>
      </c>
      <c r="C15694" s="3" t="s">
        <v>32</v>
      </c>
      <c r="D15694" s="4">
        <v>2249266.8754659588</v>
      </c>
      <c r="E15694" t="str">
        <f t="shared" si="492"/>
        <v>May</v>
      </c>
      <c r="F15694" t="str">
        <f t="shared" si="493"/>
        <v>2013</v>
      </c>
    </row>
    <row r="15695" spans="1:6" x14ac:dyDescent="0.25">
      <c r="A15695" s="5" t="s">
        <v>389</v>
      </c>
      <c r="B15695" s="3" t="s">
        <v>244</v>
      </c>
      <c r="C15695" s="3" t="s">
        <v>33</v>
      </c>
      <c r="D15695" s="4">
        <v>2162242.9093734566</v>
      </c>
      <c r="E15695" t="str">
        <f t="shared" si="492"/>
        <v>Jun</v>
      </c>
      <c r="F15695" t="str">
        <f t="shared" si="493"/>
        <v>2013</v>
      </c>
    </row>
    <row r="15696" spans="1:6" x14ac:dyDescent="0.25">
      <c r="A15696" s="5" t="s">
        <v>389</v>
      </c>
      <c r="B15696" s="3" t="s">
        <v>244</v>
      </c>
      <c r="C15696" s="3" t="s">
        <v>34</v>
      </c>
      <c r="D15696" s="4">
        <v>2060430.2033895333</v>
      </c>
      <c r="E15696" t="str">
        <f t="shared" si="492"/>
        <v>Jul</v>
      </c>
      <c r="F15696" t="str">
        <f t="shared" si="493"/>
        <v>2013</v>
      </c>
    </row>
    <row r="15697" spans="1:6" x14ac:dyDescent="0.25">
      <c r="A15697" s="5" t="s">
        <v>389</v>
      </c>
      <c r="B15697" s="3" t="s">
        <v>244</v>
      </c>
      <c r="C15697" s="3" t="s">
        <v>35</v>
      </c>
      <c r="D15697" s="4">
        <v>1982290.0074205236</v>
      </c>
      <c r="E15697" t="str">
        <f t="shared" si="492"/>
        <v>Aug</v>
      </c>
      <c r="F15697" t="str">
        <f t="shared" si="493"/>
        <v>2013</v>
      </c>
    </row>
    <row r="15698" spans="1:6" x14ac:dyDescent="0.25">
      <c r="A15698" s="5" t="s">
        <v>389</v>
      </c>
      <c r="B15698" s="3" t="s">
        <v>244</v>
      </c>
      <c r="C15698" s="3" t="s">
        <v>36</v>
      </c>
      <c r="D15698" s="4">
        <v>1878715.7296575359</v>
      </c>
      <c r="E15698" t="str">
        <f t="shared" si="492"/>
        <v>Sep</v>
      </c>
      <c r="F15698" t="str">
        <f t="shared" si="493"/>
        <v>2013</v>
      </c>
    </row>
    <row r="15699" spans="1:6" x14ac:dyDescent="0.25">
      <c r="A15699" s="5" t="s">
        <v>389</v>
      </c>
      <c r="B15699" s="3" t="s">
        <v>244</v>
      </c>
      <c r="C15699" s="3" t="s">
        <v>37</v>
      </c>
      <c r="D15699" s="4">
        <v>1806992.8567323727</v>
      </c>
      <c r="E15699" t="str">
        <f t="shared" si="492"/>
        <v>Oct</v>
      </c>
      <c r="F15699" t="str">
        <f t="shared" si="493"/>
        <v>2013</v>
      </c>
    </row>
    <row r="15700" spans="1:6" x14ac:dyDescent="0.25">
      <c r="A15700" s="5" t="s">
        <v>389</v>
      </c>
      <c r="B15700" s="3" t="s">
        <v>244</v>
      </c>
      <c r="C15700" s="3" t="s">
        <v>38</v>
      </c>
      <c r="D15700" s="4">
        <v>1758752.3342825498</v>
      </c>
      <c r="E15700" t="str">
        <f t="shared" si="492"/>
        <v>Nov</v>
      </c>
      <c r="F15700" t="str">
        <f t="shared" si="493"/>
        <v>2013</v>
      </c>
    </row>
    <row r="15701" spans="1:6" x14ac:dyDescent="0.25">
      <c r="A15701" s="5" t="s">
        <v>389</v>
      </c>
      <c r="B15701" s="3" t="s">
        <v>244</v>
      </c>
      <c r="C15701" s="3" t="s">
        <v>39</v>
      </c>
      <c r="D15701" s="4">
        <v>1657680.7714526777</v>
      </c>
      <c r="E15701" t="str">
        <f t="shared" si="492"/>
        <v>Dec</v>
      </c>
      <c r="F15701" t="str">
        <f t="shared" si="493"/>
        <v>2013</v>
      </c>
    </row>
    <row r="15702" spans="1:6" x14ac:dyDescent="0.25">
      <c r="A15702" s="5" t="s">
        <v>389</v>
      </c>
      <c r="B15702" s="3" t="s">
        <v>244</v>
      </c>
      <c r="C15702" s="3" t="s">
        <v>40</v>
      </c>
      <c r="D15702" s="4">
        <v>1641478.2186102567</v>
      </c>
      <c r="E15702" t="str">
        <f t="shared" si="492"/>
        <v>Jan</v>
      </c>
      <c r="F15702" t="str">
        <f t="shared" si="493"/>
        <v>2014</v>
      </c>
    </row>
    <row r="15703" spans="1:6" x14ac:dyDescent="0.25">
      <c r="A15703" s="5" t="s">
        <v>389</v>
      </c>
      <c r="B15703" s="3" t="s">
        <v>244</v>
      </c>
      <c r="C15703" s="3" t="s">
        <v>41</v>
      </c>
      <c r="D15703" s="4">
        <v>1695275.1496707236</v>
      </c>
      <c r="E15703" t="str">
        <f t="shared" si="492"/>
        <v>Feb</v>
      </c>
      <c r="F15703" t="str">
        <f t="shared" si="493"/>
        <v>2014</v>
      </c>
    </row>
    <row r="15704" spans="1:6" x14ac:dyDescent="0.25">
      <c r="A15704" s="5" t="s">
        <v>389</v>
      </c>
      <c r="B15704" s="3" t="s">
        <v>244</v>
      </c>
      <c r="C15704" s="3" t="s">
        <v>42</v>
      </c>
      <c r="D15704" s="4">
        <v>1657958.2581444206</v>
      </c>
      <c r="E15704" t="str">
        <f t="shared" si="492"/>
        <v>Mar</v>
      </c>
      <c r="F15704" t="str">
        <f t="shared" si="493"/>
        <v>2014</v>
      </c>
    </row>
    <row r="15705" spans="1:6" x14ac:dyDescent="0.25">
      <c r="A15705" s="5" t="s">
        <v>389</v>
      </c>
      <c r="B15705" s="3" t="s">
        <v>244</v>
      </c>
      <c r="C15705" s="3" t="s">
        <v>43</v>
      </c>
      <c r="D15705" s="4">
        <v>1554234.7595491356</v>
      </c>
      <c r="E15705" t="str">
        <f t="shared" si="492"/>
        <v>Apr</v>
      </c>
      <c r="F15705" t="str">
        <f t="shared" si="493"/>
        <v>2014</v>
      </c>
    </row>
    <row r="15706" spans="1:6" x14ac:dyDescent="0.25">
      <c r="A15706" s="5" t="s">
        <v>389</v>
      </c>
      <c r="B15706" s="3" t="s">
        <v>244</v>
      </c>
      <c r="C15706" s="3" t="s">
        <v>44</v>
      </c>
      <c r="D15706" s="4">
        <v>1492140.4888623802</v>
      </c>
      <c r="E15706" t="str">
        <f t="shared" si="492"/>
        <v>May</v>
      </c>
      <c r="F15706" t="str">
        <f t="shared" si="493"/>
        <v>2014</v>
      </c>
    </row>
    <row r="15707" spans="1:6" x14ac:dyDescent="0.25">
      <c r="A15707" s="5" t="s">
        <v>389</v>
      </c>
      <c r="B15707" s="3" t="s">
        <v>244</v>
      </c>
      <c r="C15707" s="3" t="s">
        <v>45</v>
      </c>
      <c r="D15707" s="4">
        <v>1602459.2852823995</v>
      </c>
      <c r="E15707" t="str">
        <f t="shared" si="492"/>
        <v>Jun</v>
      </c>
      <c r="F15707" t="str">
        <f t="shared" si="493"/>
        <v>2014</v>
      </c>
    </row>
    <row r="15708" spans="1:6" x14ac:dyDescent="0.25">
      <c r="A15708" s="5" t="s">
        <v>389</v>
      </c>
      <c r="B15708" s="3" t="s">
        <v>244</v>
      </c>
      <c r="C15708" s="3" t="s">
        <v>46</v>
      </c>
      <c r="D15708" s="4">
        <v>1466782.947952226</v>
      </c>
      <c r="E15708" t="str">
        <f t="shared" si="492"/>
        <v>Jul</v>
      </c>
      <c r="F15708" t="str">
        <f t="shared" si="493"/>
        <v>2014</v>
      </c>
    </row>
    <row r="15709" spans="1:6" x14ac:dyDescent="0.25">
      <c r="A15709" s="5" t="s">
        <v>389</v>
      </c>
      <c r="B15709" s="3" t="s">
        <v>244</v>
      </c>
      <c r="C15709" s="3" t="s">
        <v>47</v>
      </c>
      <c r="D15709" s="4">
        <v>1338736.2356271143</v>
      </c>
      <c r="E15709" t="str">
        <f t="shared" si="492"/>
        <v>Aug</v>
      </c>
      <c r="F15709" t="str">
        <f t="shared" si="493"/>
        <v>2014</v>
      </c>
    </row>
    <row r="15710" spans="1:6" x14ac:dyDescent="0.25">
      <c r="A15710" s="5" t="s">
        <v>389</v>
      </c>
      <c r="B15710" s="3" t="s">
        <v>244</v>
      </c>
      <c r="C15710" s="3" t="s">
        <v>48</v>
      </c>
      <c r="D15710" s="4">
        <v>1218914.9857151727</v>
      </c>
      <c r="E15710" t="str">
        <f t="shared" si="492"/>
        <v>Sep</v>
      </c>
      <c r="F15710" t="str">
        <f t="shared" si="493"/>
        <v>2014</v>
      </c>
    </row>
    <row r="15711" spans="1:6" x14ac:dyDescent="0.25">
      <c r="A15711" s="5" t="s">
        <v>389</v>
      </c>
      <c r="B15711" s="3" t="s">
        <v>244</v>
      </c>
      <c r="C15711" s="3" t="s">
        <v>49</v>
      </c>
      <c r="D15711" s="4">
        <v>1105812.7882582056</v>
      </c>
      <c r="E15711" t="str">
        <f t="shared" si="492"/>
        <v>Oct</v>
      </c>
      <c r="F15711" t="str">
        <f t="shared" si="493"/>
        <v>2014</v>
      </c>
    </row>
    <row r="15712" spans="1:6" x14ac:dyDescent="0.25">
      <c r="A15712" s="5" t="s">
        <v>389</v>
      </c>
      <c r="B15712" s="3" t="s">
        <v>244</v>
      </c>
      <c r="C15712" s="3" t="s">
        <v>50</v>
      </c>
      <c r="D15712" s="4">
        <v>1011505.5996199135</v>
      </c>
      <c r="E15712" t="str">
        <f t="shared" si="492"/>
        <v>Nov</v>
      </c>
      <c r="F15712" t="str">
        <f t="shared" si="493"/>
        <v>2014</v>
      </c>
    </row>
    <row r="15713" spans="1:6" x14ac:dyDescent="0.25">
      <c r="A15713" s="5" t="s">
        <v>389</v>
      </c>
      <c r="B15713" s="3" t="s">
        <v>244</v>
      </c>
      <c r="C15713" s="3" t="s">
        <v>51</v>
      </c>
      <c r="D15713" s="4">
        <v>915555.28196676087</v>
      </c>
      <c r="E15713" t="str">
        <f t="shared" si="492"/>
        <v>Dec</v>
      </c>
      <c r="F15713" t="str">
        <f t="shared" si="493"/>
        <v>2014</v>
      </c>
    </row>
    <row r="15714" spans="1:6" x14ac:dyDescent="0.25">
      <c r="A15714" s="5" t="s">
        <v>389</v>
      </c>
      <c r="B15714" s="3" t="s">
        <v>244</v>
      </c>
      <c r="C15714" s="3" t="s">
        <v>52</v>
      </c>
      <c r="D15714" s="4">
        <v>864369.6487982804</v>
      </c>
      <c r="E15714" t="str">
        <f t="shared" si="492"/>
        <v>Jan</v>
      </c>
      <c r="F15714" t="str">
        <f t="shared" si="493"/>
        <v>2015</v>
      </c>
    </row>
    <row r="15715" spans="1:6" x14ac:dyDescent="0.25">
      <c r="A15715" s="5" t="s">
        <v>389</v>
      </c>
      <c r="B15715" s="3" t="s">
        <v>244</v>
      </c>
      <c r="C15715" s="3" t="s">
        <v>53</v>
      </c>
      <c r="D15715" s="4">
        <v>806284.77783545386</v>
      </c>
      <c r="E15715" t="str">
        <f t="shared" si="492"/>
        <v>Feb</v>
      </c>
      <c r="F15715" t="str">
        <f t="shared" si="493"/>
        <v>2015</v>
      </c>
    </row>
    <row r="15716" spans="1:6" x14ac:dyDescent="0.25">
      <c r="A15716" s="5" t="s">
        <v>389</v>
      </c>
      <c r="B15716" s="3" t="s">
        <v>244</v>
      </c>
      <c r="C15716" s="3" t="s">
        <v>54</v>
      </c>
      <c r="D15716" s="4">
        <v>765565.94005997444</v>
      </c>
      <c r="E15716" t="str">
        <f t="shared" si="492"/>
        <v>Mar</v>
      </c>
      <c r="F15716" t="str">
        <f t="shared" si="493"/>
        <v>2015</v>
      </c>
    </row>
    <row r="15717" spans="1:6" x14ac:dyDescent="0.25">
      <c r="A15717" s="5" t="s">
        <v>389</v>
      </c>
      <c r="B15717" s="3" t="s">
        <v>244</v>
      </c>
      <c r="C15717" s="3" t="s">
        <v>55</v>
      </c>
      <c r="D15717" s="4">
        <v>732395.33035970211</v>
      </c>
      <c r="E15717" t="str">
        <f t="shared" si="492"/>
        <v>Apr</v>
      </c>
      <c r="F15717" t="str">
        <f t="shared" si="493"/>
        <v>2015</v>
      </c>
    </row>
    <row r="15718" spans="1:6" x14ac:dyDescent="0.25">
      <c r="A15718" s="5" t="s">
        <v>389</v>
      </c>
      <c r="B15718" s="3" t="s">
        <v>244</v>
      </c>
      <c r="C15718" s="3" t="s">
        <v>56</v>
      </c>
      <c r="D15718" s="4">
        <v>709807.36521673808</v>
      </c>
      <c r="E15718" t="str">
        <f t="shared" si="492"/>
        <v>May</v>
      </c>
      <c r="F15718" t="str">
        <f t="shared" si="493"/>
        <v>2015</v>
      </c>
    </row>
    <row r="15719" spans="1:6" x14ac:dyDescent="0.25">
      <c r="A15719" s="5" t="s">
        <v>389</v>
      </c>
      <c r="B15719" s="3" t="s">
        <v>244</v>
      </c>
      <c r="C15719" s="3" t="s">
        <v>57</v>
      </c>
      <c r="D15719" s="4">
        <v>640914.12389049388</v>
      </c>
      <c r="E15719" t="str">
        <f t="shared" si="492"/>
        <v>Jun</v>
      </c>
      <c r="F15719" t="str">
        <f t="shared" si="493"/>
        <v>2015</v>
      </c>
    </row>
    <row r="15720" spans="1:6" x14ac:dyDescent="0.25">
      <c r="A15720" s="5" t="s">
        <v>389</v>
      </c>
      <c r="B15720" s="3" t="s">
        <v>244</v>
      </c>
      <c r="C15720" s="3" t="s">
        <v>58</v>
      </c>
      <c r="D15720" s="4">
        <v>615069.6524615963</v>
      </c>
      <c r="E15720" t="str">
        <f t="shared" si="492"/>
        <v>Jul</v>
      </c>
      <c r="F15720" t="str">
        <f t="shared" si="493"/>
        <v>2015</v>
      </c>
    </row>
    <row r="15721" spans="1:6" x14ac:dyDescent="0.25">
      <c r="A15721" s="5" t="s">
        <v>389</v>
      </c>
      <c r="B15721" s="3" t="s">
        <v>244</v>
      </c>
      <c r="C15721" s="3" t="s">
        <v>59</v>
      </c>
      <c r="D15721" s="4">
        <v>602851.44158940145</v>
      </c>
      <c r="E15721" t="str">
        <f t="shared" si="492"/>
        <v>Aug</v>
      </c>
      <c r="F15721" t="str">
        <f t="shared" si="493"/>
        <v>2015</v>
      </c>
    </row>
    <row r="15722" spans="1:6" x14ac:dyDescent="0.25">
      <c r="A15722" s="5" t="s">
        <v>389</v>
      </c>
      <c r="B15722" s="3" t="s">
        <v>244</v>
      </c>
      <c r="C15722" s="3" t="s">
        <v>60</v>
      </c>
      <c r="D15722" s="4">
        <v>679402.17216836743</v>
      </c>
      <c r="E15722" t="str">
        <f t="shared" si="492"/>
        <v>Sep</v>
      </c>
      <c r="F15722" t="str">
        <f t="shared" si="493"/>
        <v>2015</v>
      </c>
    </row>
    <row r="15723" spans="1:6" x14ac:dyDescent="0.25">
      <c r="A15723" s="5" t="s">
        <v>389</v>
      </c>
      <c r="B15723" s="3" t="s">
        <v>244</v>
      </c>
      <c r="C15723" s="3" t="s">
        <v>61</v>
      </c>
      <c r="D15723" s="4">
        <v>660174.72934628674</v>
      </c>
      <c r="E15723" t="str">
        <f t="shared" si="492"/>
        <v>Oct</v>
      </c>
      <c r="F15723" t="str">
        <f t="shared" si="493"/>
        <v>2015</v>
      </c>
    </row>
    <row r="15724" spans="1:6" x14ac:dyDescent="0.25">
      <c r="A15724" s="5" t="s">
        <v>389</v>
      </c>
      <c r="B15724" s="3" t="s">
        <v>244</v>
      </c>
      <c r="C15724" s="3" t="s">
        <v>62</v>
      </c>
      <c r="D15724" s="4">
        <v>641862.40350560902</v>
      </c>
      <c r="E15724" t="str">
        <f t="shared" si="492"/>
        <v>Nov</v>
      </c>
      <c r="F15724" t="str">
        <f t="shared" si="493"/>
        <v>2015</v>
      </c>
    </row>
    <row r="15725" spans="1:6" x14ac:dyDescent="0.25">
      <c r="A15725" s="5" t="s">
        <v>389</v>
      </c>
      <c r="B15725" s="3" t="s">
        <v>244</v>
      </c>
      <c r="C15725" s="3" t="s">
        <v>63</v>
      </c>
      <c r="D15725" s="4">
        <v>628217.36521808966</v>
      </c>
      <c r="E15725" t="str">
        <f t="shared" si="492"/>
        <v>Dec</v>
      </c>
      <c r="F15725" t="str">
        <f t="shared" si="493"/>
        <v>2015</v>
      </c>
    </row>
    <row r="15726" spans="1:6" x14ac:dyDescent="0.25">
      <c r="A15726" s="5" t="s">
        <v>389</v>
      </c>
      <c r="B15726" s="3" t="s">
        <v>244</v>
      </c>
      <c r="C15726" s="3" t="s">
        <v>64</v>
      </c>
      <c r="D15726" s="4">
        <v>610403.90852168447</v>
      </c>
      <c r="E15726" t="str">
        <f t="shared" si="492"/>
        <v>Jan</v>
      </c>
      <c r="F15726" t="str">
        <f t="shared" si="493"/>
        <v>2016</v>
      </c>
    </row>
    <row r="15727" spans="1:6" x14ac:dyDescent="0.25">
      <c r="A15727" s="5" t="s">
        <v>389</v>
      </c>
      <c r="B15727" s="3" t="s">
        <v>244</v>
      </c>
      <c r="C15727" s="3" t="s">
        <v>65</v>
      </c>
      <c r="D15727" s="4">
        <v>591209.75037810788</v>
      </c>
      <c r="E15727" t="str">
        <f t="shared" si="492"/>
        <v>Feb</v>
      </c>
      <c r="F15727" t="str">
        <f t="shared" si="493"/>
        <v>2016</v>
      </c>
    </row>
    <row r="15728" spans="1:6" x14ac:dyDescent="0.25">
      <c r="A15728" s="5" t="s">
        <v>389</v>
      </c>
      <c r="B15728" s="3" t="s">
        <v>244</v>
      </c>
      <c r="C15728" s="3" t="s">
        <v>66</v>
      </c>
      <c r="D15728" s="4">
        <v>579228.11981952132</v>
      </c>
      <c r="E15728" t="str">
        <f t="shared" si="492"/>
        <v>Mar</v>
      </c>
      <c r="F15728" t="str">
        <f t="shared" si="493"/>
        <v>2016</v>
      </c>
    </row>
    <row r="15729" spans="1:6" x14ac:dyDescent="0.25">
      <c r="A15729" s="5" t="s">
        <v>389</v>
      </c>
      <c r="B15729" s="3" t="s">
        <v>244</v>
      </c>
      <c r="C15729" s="3" t="s">
        <v>67</v>
      </c>
      <c r="D15729" s="4">
        <v>564872.24697368941</v>
      </c>
      <c r="E15729" t="str">
        <f t="shared" si="492"/>
        <v>Apr</v>
      </c>
      <c r="F15729" t="str">
        <f t="shared" si="493"/>
        <v>2016</v>
      </c>
    </row>
    <row r="15730" spans="1:6" x14ac:dyDescent="0.25">
      <c r="A15730" s="5" t="s">
        <v>389</v>
      </c>
      <c r="B15730" s="3" t="s">
        <v>244</v>
      </c>
      <c r="C15730" s="3" t="s">
        <v>68</v>
      </c>
      <c r="D15730" s="4">
        <v>548753.34726131638</v>
      </c>
      <c r="E15730" t="str">
        <f t="shared" si="492"/>
        <v>May</v>
      </c>
      <c r="F15730" t="str">
        <f t="shared" si="493"/>
        <v>2016</v>
      </c>
    </row>
    <row r="15731" spans="1:6" x14ac:dyDescent="0.25">
      <c r="A15731" s="5" t="s">
        <v>389</v>
      </c>
      <c r="B15731" s="3" t="s">
        <v>244</v>
      </c>
      <c r="C15731" s="3" t="s">
        <v>69</v>
      </c>
      <c r="D15731" s="4">
        <v>539266.3438909254</v>
      </c>
      <c r="E15731" t="str">
        <f t="shared" si="492"/>
        <v>Jun</v>
      </c>
      <c r="F15731" t="str">
        <f t="shared" si="493"/>
        <v>2016</v>
      </c>
    </row>
    <row r="15732" spans="1:6" x14ac:dyDescent="0.25">
      <c r="A15732" s="5" t="s">
        <v>389</v>
      </c>
      <c r="B15732" s="3" t="s">
        <v>244</v>
      </c>
      <c r="C15732" s="3" t="s">
        <v>70</v>
      </c>
      <c r="D15732" s="4">
        <v>523893.77848716511</v>
      </c>
      <c r="E15732" t="str">
        <f t="shared" si="492"/>
        <v>Jul</v>
      </c>
      <c r="F15732" t="str">
        <f t="shared" si="493"/>
        <v>2016</v>
      </c>
    </row>
    <row r="15733" spans="1:6" x14ac:dyDescent="0.25">
      <c r="A15733" s="5" t="s">
        <v>389</v>
      </c>
      <c r="B15733" s="3" t="s">
        <v>244</v>
      </c>
      <c r="C15733" s="3" t="s">
        <v>71</v>
      </c>
      <c r="D15733" s="4">
        <v>505519.12236096937</v>
      </c>
      <c r="E15733" t="str">
        <f t="shared" si="492"/>
        <v>Aug</v>
      </c>
      <c r="F15733" t="str">
        <f t="shared" si="493"/>
        <v>2016</v>
      </c>
    </row>
    <row r="15734" spans="1:6" x14ac:dyDescent="0.25">
      <c r="A15734" s="5" t="s">
        <v>389</v>
      </c>
      <c r="B15734" s="3" t="s">
        <v>244</v>
      </c>
      <c r="C15734" s="3" t="s">
        <v>72</v>
      </c>
      <c r="D15734" s="4">
        <v>495981.92063919443</v>
      </c>
      <c r="E15734" t="str">
        <f t="shared" si="492"/>
        <v>Sep</v>
      </c>
      <c r="F15734" t="str">
        <f t="shared" si="493"/>
        <v>2016</v>
      </c>
    </row>
    <row r="15735" spans="1:6" x14ac:dyDescent="0.25">
      <c r="A15735" s="5" t="s">
        <v>389</v>
      </c>
      <c r="B15735" s="3" t="s">
        <v>244</v>
      </c>
      <c r="C15735" s="3" t="s">
        <v>73</v>
      </c>
      <c r="D15735" s="4">
        <v>475955.78718817822</v>
      </c>
      <c r="E15735" t="str">
        <f t="shared" si="492"/>
        <v>Oct</v>
      </c>
      <c r="F15735" t="str">
        <f t="shared" si="493"/>
        <v>2016</v>
      </c>
    </row>
    <row r="15736" spans="1:6" x14ac:dyDescent="0.25">
      <c r="A15736" s="5" t="s">
        <v>389</v>
      </c>
      <c r="B15736" s="3" t="s">
        <v>244</v>
      </c>
      <c r="C15736" s="3" t="s">
        <v>74</v>
      </c>
      <c r="D15736" s="4">
        <v>459920.99687259033</v>
      </c>
      <c r="E15736" t="str">
        <f t="shared" si="492"/>
        <v>Nov</v>
      </c>
      <c r="F15736" t="str">
        <f t="shared" si="493"/>
        <v>2016</v>
      </c>
    </row>
    <row r="15737" spans="1:6" x14ac:dyDescent="0.25">
      <c r="A15737" s="5" t="s">
        <v>389</v>
      </c>
      <c r="B15737" s="3" t="s">
        <v>244</v>
      </c>
      <c r="C15737" s="3" t="s">
        <v>75</v>
      </c>
      <c r="D15737" s="4">
        <v>444088.03041471873</v>
      </c>
      <c r="E15737" t="str">
        <f t="shared" si="492"/>
        <v>Dec</v>
      </c>
      <c r="F15737" t="str">
        <f t="shared" si="493"/>
        <v>2016</v>
      </c>
    </row>
    <row r="15738" spans="1:6" x14ac:dyDescent="0.25">
      <c r="A15738" s="5" t="s">
        <v>389</v>
      </c>
      <c r="B15738" s="3" t="s">
        <v>244</v>
      </c>
      <c r="C15738" s="3" t="s">
        <v>76</v>
      </c>
      <c r="D15738" s="4">
        <v>432351.25974251353</v>
      </c>
      <c r="E15738" t="str">
        <f t="shared" si="492"/>
        <v>Jan</v>
      </c>
      <c r="F15738" t="str">
        <f t="shared" si="493"/>
        <v>2017</v>
      </c>
    </row>
    <row r="15739" spans="1:6" x14ac:dyDescent="0.25">
      <c r="A15739" s="5" t="s">
        <v>389</v>
      </c>
      <c r="B15739" s="3" t="s">
        <v>244</v>
      </c>
      <c r="C15739" s="3" t="s">
        <v>77</v>
      </c>
      <c r="D15739" s="4">
        <v>419139.4916460102</v>
      </c>
      <c r="E15739" t="str">
        <f t="shared" si="492"/>
        <v>Feb</v>
      </c>
      <c r="F15739" t="str">
        <f t="shared" si="493"/>
        <v>2017</v>
      </c>
    </row>
    <row r="15740" spans="1:6" x14ac:dyDescent="0.25">
      <c r="A15740" s="5" t="s">
        <v>389</v>
      </c>
      <c r="B15740" s="3" t="s">
        <v>244</v>
      </c>
      <c r="C15740" s="3" t="s">
        <v>78</v>
      </c>
      <c r="D15740" s="4">
        <v>409417.97687884868</v>
      </c>
      <c r="E15740" t="str">
        <f t="shared" si="492"/>
        <v>Mar</v>
      </c>
      <c r="F15740" t="str">
        <f t="shared" si="493"/>
        <v>2017</v>
      </c>
    </row>
    <row r="15741" spans="1:6" x14ac:dyDescent="0.25">
      <c r="A15741" s="5" t="s">
        <v>389</v>
      </c>
      <c r="B15741" s="3" t="s">
        <v>244</v>
      </c>
      <c r="C15741" s="3" t="s">
        <v>79</v>
      </c>
      <c r="D15741" s="4">
        <v>401003.83117955085</v>
      </c>
      <c r="E15741" t="str">
        <f t="shared" si="492"/>
        <v>Apr</v>
      </c>
      <c r="F15741" t="str">
        <f t="shared" si="493"/>
        <v>2017</v>
      </c>
    </row>
    <row r="15742" spans="1:6" x14ac:dyDescent="0.25">
      <c r="A15742" s="5" t="s">
        <v>389</v>
      </c>
      <c r="B15742" s="3" t="s">
        <v>244</v>
      </c>
      <c r="C15742" s="3" t="s">
        <v>80</v>
      </c>
      <c r="D15742" s="4">
        <v>392971.97441118164</v>
      </c>
      <c r="E15742" t="str">
        <f t="shared" si="492"/>
        <v>May</v>
      </c>
      <c r="F15742" t="str">
        <f t="shared" si="493"/>
        <v>2017</v>
      </c>
    </row>
    <row r="15743" spans="1:6" x14ac:dyDescent="0.25">
      <c r="A15743" s="5" t="s">
        <v>389</v>
      </c>
      <c r="B15743" s="3" t="s">
        <v>244</v>
      </c>
      <c r="C15743" s="3" t="s">
        <v>81</v>
      </c>
      <c r="D15743" s="4">
        <v>379323.53174434241</v>
      </c>
      <c r="E15743" t="str">
        <f t="shared" si="492"/>
        <v>Jun</v>
      </c>
      <c r="F15743" t="str">
        <f t="shared" si="493"/>
        <v>2017</v>
      </c>
    </row>
    <row r="15744" spans="1:6" x14ac:dyDescent="0.25">
      <c r="A15744" s="5" t="s">
        <v>389</v>
      </c>
      <c r="B15744" s="3" t="s">
        <v>244</v>
      </c>
      <c r="C15744" s="3" t="s">
        <v>82</v>
      </c>
      <c r="D15744" s="4">
        <v>368490.71803667885</v>
      </c>
      <c r="E15744" t="str">
        <f t="shared" si="492"/>
        <v>Jul</v>
      </c>
      <c r="F15744" t="str">
        <f t="shared" si="493"/>
        <v>2017</v>
      </c>
    </row>
    <row r="15745" spans="1:6" x14ac:dyDescent="0.25">
      <c r="A15745" s="5" t="s">
        <v>389</v>
      </c>
      <c r="B15745" s="3" t="s">
        <v>244</v>
      </c>
      <c r="C15745" s="3" t="s">
        <v>83</v>
      </c>
      <c r="D15745" s="4">
        <v>352431.25816006394</v>
      </c>
      <c r="E15745" t="str">
        <f t="shared" si="492"/>
        <v>Aug</v>
      </c>
      <c r="F15745" t="str">
        <f t="shared" si="493"/>
        <v>2017</v>
      </c>
    </row>
    <row r="15746" spans="1:6" x14ac:dyDescent="0.25">
      <c r="A15746" s="5" t="s">
        <v>389</v>
      </c>
      <c r="B15746" s="3" t="s">
        <v>244</v>
      </c>
      <c r="C15746" s="3" t="s">
        <v>84</v>
      </c>
      <c r="D15746" s="4">
        <v>343659.04564343614</v>
      </c>
      <c r="E15746" t="str">
        <f t="shared" si="492"/>
        <v>Sep</v>
      </c>
      <c r="F15746" t="str">
        <f t="shared" si="493"/>
        <v>2017</v>
      </c>
    </row>
    <row r="15747" spans="1:6" x14ac:dyDescent="0.25">
      <c r="A15747" s="5" t="s">
        <v>389</v>
      </c>
      <c r="B15747" s="3" t="s">
        <v>244</v>
      </c>
      <c r="C15747" s="3" t="s">
        <v>85</v>
      </c>
      <c r="D15747" s="4">
        <v>335638.05675921962</v>
      </c>
      <c r="E15747" t="str">
        <f t="shared" si="492"/>
        <v>Oct</v>
      </c>
      <c r="F15747" t="str">
        <f t="shared" si="493"/>
        <v>2017</v>
      </c>
    </row>
    <row r="15748" spans="1:6" x14ac:dyDescent="0.25">
      <c r="A15748" s="5" t="s">
        <v>389</v>
      </c>
      <c r="B15748" s="3" t="s">
        <v>244</v>
      </c>
      <c r="C15748" s="3" t="s">
        <v>86</v>
      </c>
      <c r="D15748" s="4">
        <v>324629.47473816056</v>
      </c>
      <c r="E15748" t="str">
        <f t="shared" si="492"/>
        <v>Nov</v>
      </c>
      <c r="F15748" t="str">
        <f t="shared" si="493"/>
        <v>2017</v>
      </c>
    </row>
    <row r="15749" spans="1:6" x14ac:dyDescent="0.25">
      <c r="A15749" s="5" t="s">
        <v>389</v>
      </c>
      <c r="B15749" s="3" t="s">
        <v>244</v>
      </c>
      <c r="C15749" s="3" t="s">
        <v>87</v>
      </c>
      <c r="D15749" s="4">
        <v>319920.18938644079</v>
      </c>
      <c r="E15749" t="str">
        <f t="shared" si="492"/>
        <v>Dec</v>
      </c>
      <c r="F15749" t="str">
        <f t="shared" si="493"/>
        <v>2017</v>
      </c>
    </row>
    <row r="15750" spans="1:6" x14ac:dyDescent="0.25">
      <c r="A15750" s="5" t="s">
        <v>389</v>
      </c>
      <c r="B15750" s="3" t="s">
        <v>244</v>
      </c>
      <c r="C15750" s="3" t="s">
        <v>88</v>
      </c>
      <c r="D15750" s="4">
        <v>319629.83910079428</v>
      </c>
      <c r="E15750" t="str">
        <f t="shared" si="492"/>
        <v>Jan</v>
      </c>
      <c r="F15750" t="str">
        <f t="shared" si="493"/>
        <v>2018</v>
      </c>
    </row>
    <row r="15751" spans="1:6" x14ac:dyDescent="0.25">
      <c r="A15751" s="5" t="s">
        <v>389</v>
      </c>
      <c r="B15751" s="3" t="s">
        <v>244</v>
      </c>
      <c r="C15751" s="3" t="s">
        <v>89</v>
      </c>
      <c r="D15751" s="4">
        <v>311541.64632392861</v>
      </c>
      <c r="E15751" t="str">
        <f t="shared" si="492"/>
        <v>Feb</v>
      </c>
      <c r="F15751" t="str">
        <f t="shared" si="493"/>
        <v>2018</v>
      </c>
    </row>
    <row r="15752" spans="1:6" x14ac:dyDescent="0.25">
      <c r="A15752" s="5" t="s">
        <v>389</v>
      </c>
      <c r="B15752" s="3" t="s">
        <v>244</v>
      </c>
      <c r="C15752" s="3" t="s">
        <v>90</v>
      </c>
      <c r="D15752" s="4">
        <v>302661.74633937352</v>
      </c>
      <c r="E15752" t="str">
        <f t="shared" si="492"/>
        <v>Mar</v>
      </c>
      <c r="F15752" t="str">
        <f t="shared" si="493"/>
        <v>2018</v>
      </c>
    </row>
    <row r="15753" spans="1:6" x14ac:dyDescent="0.25">
      <c r="A15753" s="5" t="s">
        <v>389</v>
      </c>
      <c r="B15753" s="3" t="s">
        <v>244</v>
      </c>
      <c r="C15753" s="3" t="s">
        <v>91</v>
      </c>
      <c r="D15753" s="4">
        <v>295926.0664166786</v>
      </c>
      <c r="E15753" t="str">
        <f t="shared" si="492"/>
        <v>Apr</v>
      </c>
      <c r="F15753" t="str">
        <f t="shared" si="493"/>
        <v>2018</v>
      </c>
    </row>
    <row r="15754" spans="1:6" x14ac:dyDescent="0.25">
      <c r="A15754" s="5" t="s">
        <v>389</v>
      </c>
      <c r="B15754" s="3" t="s">
        <v>244</v>
      </c>
      <c r="C15754" s="3" t="s">
        <v>92</v>
      </c>
      <c r="D15754" s="4">
        <v>284799.49370406778</v>
      </c>
      <c r="E15754" t="str">
        <f t="shared" si="492"/>
        <v>May</v>
      </c>
      <c r="F15754" t="str">
        <f t="shared" si="493"/>
        <v>2018</v>
      </c>
    </row>
    <row r="15755" spans="1:6" x14ac:dyDescent="0.25">
      <c r="A15755" s="5" t="s">
        <v>389</v>
      </c>
      <c r="B15755" s="3" t="s">
        <v>244</v>
      </c>
      <c r="C15755" s="3" t="s">
        <v>93</v>
      </c>
      <c r="D15755" s="4">
        <v>277768.3319663913</v>
      </c>
      <c r="E15755" t="str">
        <f t="shared" ref="E15755:E15818" si="494">MID(C15755,1,3)</f>
        <v>Jun</v>
      </c>
      <c r="F15755" t="str">
        <f t="shared" ref="F15755:F15818" si="495">MID(C15755,5,4)</f>
        <v>2018</v>
      </c>
    </row>
    <row r="15756" spans="1:6" x14ac:dyDescent="0.25">
      <c r="A15756" s="5" t="s">
        <v>389</v>
      </c>
      <c r="B15756" s="3" t="s">
        <v>244</v>
      </c>
      <c r="C15756" s="3" t="s">
        <v>94</v>
      </c>
      <c r="D15756" s="4">
        <v>276115.52527321392</v>
      </c>
      <c r="E15756" t="str">
        <f t="shared" si="494"/>
        <v>Jul</v>
      </c>
      <c r="F15756" t="str">
        <f t="shared" si="495"/>
        <v>2018</v>
      </c>
    </row>
    <row r="15757" spans="1:6" x14ac:dyDescent="0.25">
      <c r="A15757" s="5" t="s">
        <v>389</v>
      </c>
      <c r="B15757" s="3" t="s">
        <v>244</v>
      </c>
      <c r="C15757" s="3" t="s">
        <v>95</v>
      </c>
      <c r="D15757" s="4">
        <v>273206.57509817113</v>
      </c>
      <c r="E15757" t="str">
        <f t="shared" si="494"/>
        <v>Aug</v>
      </c>
      <c r="F15757" t="str">
        <f t="shared" si="495"/>
        <v>2018</v>
      </c>
    </row>
    <row r="15758" spans="1:6" x14ac:dyDescent="0.25">
      <c r="A15758" s="5" t="s">
        <v>389</v>
      </c>
      <c r="B15758" s="3" t="s">
        <v>244</v>
      </c>
      <c r="C15758" s="3" t="s">
        <v>96</v>
      </c>
      <c r="D15758" s="4">
        <v>269085.35979000025</v>
      </c>
      <c r="E15758" t="str">
        <f t="shared" si="494"/>
        <v>Sep</v>
      </c>
      <c r="F15758" t="str">
        <f t="shared" si="495"/>
        <v>2018</v>
      </c>
    </row>
    <row r="15759" spans="1:6" x14ac:dyDescent="0.25">
      <c r="A15759" s="5" t="s">
        <v>389</v>
      </c>
      <c r="B15759" s="3" t="s">
        <v>244</v>
      </c>
      <c r="C15759" s="3" t="s">
        <v>97</v>
      </c>
      <c r="D15759" s="4">
        <v>266183.32530576829</v>
      </c>
      <c r="E15759" t="str">
        <f t="shared" si="494"/>
        <v>Oct</v>
      </c>
      <c r="F15759" t="str">
        <f t="shared" si="495"/>
        <v>2018</v>
      </c>
    </row>
    <row r="15760" spans="1:6" x14ac:dyDescent="0.25">
      <c r="A15760" s="5" t="s">
        <v>389</v>
      </c>
      <c r="B15760" s="3" t="s">
        <v>244</v>
      </c>
      <c r="C15760" s="3" t="s">
        <v>98</v>
      </c>
      <c r="D15760" s="4">
        <v>264850.90498049493</v>
      </c>
      <c r="E15760" t="str">
        <f t="shared" si="494"/>
        <v>Nov</v>
      </c>
      <c r="F15760" t="str">
        <f t="shared" si="495"/>
        <v>2018</v>
      </c>
    </row>
    <row r="15761" spans="1:6" x14ac:dyDescent="0.25">
      <c r="A15761" s="5" t="s">
        <v>389</v>
      </c>
      <c r="B15761" s="3" t="s">
        <v>244</v>
      </c>
      <c r="C15761" s="3" t="s">
        <v>99</v>
      </c>
      <c r="D15761" s="4">
        <v>259606.67536656186</v>
      </c>
      <c r="E15761" t="str">
        <f t="shared" si="494"/>
        <v>Dec</v>
      </c>
      <c r="F15761" t="str">
        <f t="shared" si="495"/>
        <v>2018</v>
      </c>
    </row>
    <row r="15762" spans="1:6" x14ac:dyDescent="0.25">
      <c r="A15762" s="5" t="s">
        <v>389</v>
      </c>
      <c r="B15762" s="3" t="s">
        <v>244</v>
      </c>
      <c r="C15762" s="3" t="s">
        <v>100</v>
      </c>
      <c r="D15762" s="4">
        <v>254458.38031849364</v>
      </c>
      <c r="E15762" t="str">
        <f t="shared" si="494"/>
        <v>Jan</v>
      </c>
      <c r="F15762" t="str">
        <f t="shared" si="495"/>
        <v>2019</v>
      </c>
    </row>
    <row r="15763" spans="1:6" x14ac:dyDescent="0.25">
      <c r="A15763" s="5" t="s">
        <v>389</v>
      </c>
      <c r="B15763" s="3" t="s">
        <v>244</v>
      </c>
      <c r="C15763" s="3" t="s">
        <v>101</v>
      </c>
      <c r="D15763" s="4">
        <v>250644.12753130263</v>
      </c>
      <c r="E15763" t="str">
        <f t="shared" si="494"/>
        <v>Feb</v>
      </c>
      <c r="F15763" t="str">
        <f t="shared" si="495"/>
        <v>2019</v>
      </c>
    </row>
    <row r="15764" spans="1:6" x14ac:dyDescent="0.25">
      <c r="A15764" s="5" t="s">
        <v>389</v>
      </c>
      <c r="B15764" s="3" t="s">
        <v>244</v>
      </c>
      <c r="C15764" s="3" t="s">
        <v>102</v>
      </c>
      <c r="D15764" s="4">
        <v>246952.27134424425</v>
      </c>
      <c r="E15764" t="str">
        <f t="shared" si="494"/>
        <v>Mar</v>
      </c>
      <c r="F15764" t="str">
        <f t="shared" si="495"/>
        <v>2019</v>
      </c>
    </row>
    <row r="15765" spans="1:6" x14ac:dyDescent="0.25">
      <c r="A15765" s="5" t="s">
        <v>389</v>
      </c>
      <c r="B15765" s="3" t="s">
        <v>244</v>
      </c>
      <c r="C15765" s="3" t="s">
        <v>103</v>
      </c>
      <c r="D15765" s="4">
        <v>244837.63343868265</v>
      </c>
      <c r="E15765" t="str">
        <f t="shared" si="494"/>
        <v>Apr</v>
      </c>
      <c r="F15765" t="str">
        <f t="shared" si="495"/>
        <v>2019</v>
      </c>
    </row>
    <row r="15766" spans="1:6" x14ac:dyDescent="0.25">
      <c r="A15766" s="5" t="s">
        <v>389</v>
      </c>
      <c r="B15766" s="3" t="s">
        <v>244</v>
      </c>
      <c r="C15766" s="3" t="s">
        <v>104</v>
      </c>
      <c r="D15766" s="4">
        <v>242212.24582244601</v>
      </c>
      <c r="E15766" t="str">
        <f t="shared" si="494"/>
        <v>May</v>
      </c>
      <c r="F15766" t="str">
        <f t="shared" si="495"/>
        <v>2019</v>
      </c>
    </row>
    <row r="15767" spans="1:6" x14ac:dyDescent="0.25">
      <c r="A15767" s="5" t="s">
        <v>389</v>
      </c>
      <c r="B15767" s="3" t="s">
        <v>244</v>
      </c>
      <c r="C15767" s="3" t="s">
        <v>105</v>
      </c>
      <c r="D15767" s="4">
        <v>238886.02689587881</v>
      </c>
      <c r="E15767" t="str">
        <f t="shared" si="494"/>
        <v>Jun</v>
      </c>
      <c r="F15767" t="str">
        <f t="shared" si="495"/>
        <v>2019</v>
      </c>
    </row>
    <row r="15768" spans="1:6" x14ac:dyDescent="0.25">
      <c r="A15768" s="5" t="s">
        <v>389</v>
      </c>
      <c r="B15768" s="3" t="s">
        <v>244</v>
      </c>
      <c r="C15768" s="3" t="s">
        <v>106</v>
      </c>
      <c r="D15768" s="4">
        <v>239290.18085349104</v>
      </c>
      <c r="E15768" t="str">
        <f t="shared" si="494"/>
        <v>Jul</v>
      </c>
      <c r="F15768" t="str">
        <f t="shared" si="495"/>
        <v>2019</v>
      </c>
    </row>
    <row r="15769" spans="1:6" x14ac:dyDescent="0.25">
      <c r="A15769" s="5" t="s">
        <v>389</v>
      </c>
      <c r="B15769" s="3" t="s">
        <v>244</v>
      </c>
      <c r="C15769" s="3" t="s">
        <v>107</v>
      </c>
      <c r="D15769" s="4">
        <v>237251.18603778677</v>
      </c>
      <c r="E15769" t="str">
        <f t="shared" si="494"/>
        <v>Aug</v>
      </c>
      <c r="F15769" t="str">
        <f t="shared" si="495"/>
        <v>2019</v>
      </c>
    </row>
    <row r="15770" spans="1:6" x14ac:dyDescent="0.25">
      <c r="A15770" s="5" t="s">
        <v>389</v>
      </c>
      <c r="B15770" s="3" t="s">
        <v>244</v>
      </c>
      <c r="C15770" s="3" t="s">
        <v>108</v>
      </c>
      <c r="D15770" s="4">
        <v>235834.86799197557</v>
      </c>
      <c r="E15770" t="str">
        <f t="shared" si="494"/>
        <v>Sep</v>
      </c>
      <c r="F15770" t="str">
        <f t="shared" si="495"/>
        <v>2019</v>
      </c>
    </row>
    <row r="15771" spans="1:6" x14ac:dyDescent="0.25">
      <c r="A15771" s="5" t="s">
        <v>389</v>
      </c>
      <c r="B15771" s="3" t="s">
        <v>244</v>
      </c>
      <c r="C15771" s="3" t="s">
        <v>109</v>
      </c>
      <c r="D15771" s="4">
        <v>232551.32419394742</v>
      </c>
      <c r="E15771" t="str">
        <f t="shared" si="494"/>
        <v>Oct</v>
      </c>
      <c r="F15771" t="str">
        <f t="shared" si="495"/>
        <v>2019</v>
      </c>
    </row>
    <row r="15772" spans="1:6" x14ac:dyDescent="0.25">
      <c r="A15772" s="5" t="s">
        <v>389</v>
      </c>
      <c r="B15772" s="3" t="s">
        <v>244</v>
      </c>
      <c r="C15772" s="3" t="s">
        <v>110</v>
      </c>
      <c r="D15772" s="4">
        <v>229600.7125648993</v>
      </c>
      <c r="E15772" t="str">
        <f t="shared" si="494"/>
        <v>Nov</v>
      </c>
      <c r="F15772" t="str">
        <f t="shared" si="495"/>
        <v>2019</v>
      </c>
    </row>
    <row r="15773" spans="1:6" x14ac:dyDescent="0.25">
      <c r="A15773" s="5" t="s">
        <v>389</v>
      </c>
      <c r="B15773" s="3" t="s">
        <v>244</v>
      </c>
      <c r="C15773" s="3" t="s">
        <v>111</v>
      </c>
      <c r="D15773" s="4">
        <v>230435.84447831032</v>
      </c>
      <c r="E15773" t="str">
        <f t="shared" si="494"/>
        <v>Dec</v>
      </c>
      <c r="F15773" t="str">
        <f t="shared" si="495"/>
        <v>2019</v>
      </c>
    </row>
    <row r="15774" spans="1:6" x14ac:dyDescent="0.25">
      <c r="A15774" s="5" t="s">
        <v>389</v>
      </c>
      <c r="B15774" s="3" t="s">
        <v>244</v>
      </c>
      <c r="C15774" s="3" t="s">
        <v>112</v>
      </c>
      <c r="D15774" s="4">
        <v>227739.63849955291</v>
      </c>
      <c r="E15774" t="str">
        <f t="shared" si="494"/>
        <v>Jan</v>
      </c>
      <c r="F15774" t="str">
        <f t="shared" si="495"/>
        <v>2020</v>
      </c>
    </row>
    <row r="15775" spans="1:6" x14ac:dyDescent="0.25">
      <c r="A15775" s="5" t="s">
        <v>389</v>
      </c>
      <c r="B15775" s="3" t="s">
        <v>244</v>
      </c>
      <c r="C15775" s="3" t="s">
        <v>113</v>
      </c>
      <c r="D15775" s="4">
        <v>222311.70699887149</v>
      </c>
      <c r="E15775" t="str">
        <f t="shared" si="494"/>
        <v>Feb</v>
      </c>
      <c r="F15775" t="str">
        <f t="shared" si="495"/>
        <v>2020</v>
      </c>
    </row>
    <row r="15776" spans="1:6" x14ac:dyDescent="0.25">
      <c r="A15776" s="5" t="s">
        <v>389</v>
      </c>
      <c r="B15776" s="3" t="s">
        <v>244</v>
      </c>
      <c r="C15776" s="3" t="s">
        <v>114</v>
      </c>
      <c r="D15776" s="4">
        <v>219765.48064166587</v>
      </c>
      <c r="E15776" t="str">
        <f t="shared" si="494"/>
        <v>Mar</v>
      </c>
      <c r="F15776" t="str">
        <f t="shared" si="495"/>
        <v>2020</v>
      </c>
    </row>
    <row r="15777" spans="1:6" x14ac:dyDescent="0.25">
      <c r="A15777" s="5" t="s">
        <v>389</v>
      </c>
      <c r="B15777" s="3" t="s">
        <v>244</v>
      </c>
      <c r="C15777" s="3" t="s">
        <v>115</v>
      </c>
      <c r="D15777" s="4">
        <v>219150.8946134602</v>
      </c>
      <c r="E15777" t="str">
        <f t="shared" si="494"/>
        <v>Apr</v>
      </c>
      <c r="F15777" t="str">
        <f t="shared" si="495"/>
        <v>2020</v>
      </c>
    </row>
    <row r="15778" spans="1:6" x14ac:dyDescent="0.25">
      <c r="A15778" s="5" t="s">
        <v>389</v>
      </c>
      <c r="B15778" s="3" t="s">
        <v>244</v>
      </c>
      <c r="C15778" s="3" t="s">
        <v>116</v>
      </c>
      <c r="D15778" s="4">
        <v>217762.22300808475</v>
      </c>
      <c r="E15778" t="str">
        <f t="shared" si="494"/>
        <v>May</v>
      </c>
      <c r="F15778" t="str">
        <f t="shared" si="495"/>
        <v>2020</v>
      </c>
    </row>
    <row r="15779" spans="1:6" x14ac:dyDescent="0.25">
      <c r="A15779" s="5" t="s">
        <v>389</v>
      </c>
      <c r="B15779" s="3" t="s">
        <v>244</v>
      </c>
      <c r="C15779" s="3" t="s">
        <v>117</v>
      </c>
      <c r="D15779" s="4">
        <v>219144.81734788558</v>
      </c>
      <c r="E15779" t="str">
        <f t="shared" si="494"/>
        <v>Jun</v>
      </c>
      <c r="F15779" t="str">
        <f t="shared" si="495"/>
        <v>2020</v>
      </c>
    </row>
    <row r="15780" spans="1:6" x14ac:dyDescent="0.25">
      <c r="A15780" s="5" t="s">
        <v>389</v>
      </c>
      <c r="B15780" s="3" t="s">
        <v>244</v>
      </c>
      <c r="C15780" s="3" t="s">
        <v>118</v>
      </c>
      <c r="D15780" s="4">
        <v>220560.45385298532</v>
      </c>
      <c r="E15780" t="str">
        <f t="shared" si="494"/>
        <v>Jul</v>
      </c>
      <c r="F15780" t="str">
        <f t="shared" si="495"/>
        <v>2020</v>
      </c>
    </row>
    <row r="15781" spans="1:6" x14ac:dyDescent="0.25">
      <c r="A15781" s="5" t="s">
        <v>389</v>
      </c>
      <c r="B15781" s="3" t="s">
        <v>244</v>
      </c>
      <c r="C15781" s="3" t="s">
        <v>119</v>
      </c>
      <c r="D15781" s="4">
        <v>215466.73015437656</v>
      </c>
      <c r="E15781" t="str">
        <f t="shared" si="494"/>
        <v>Aug</v>
      </c>
      <c r="F15781" t="str">
        <f t="shared" si="495"/>
        <v>2020</v>
      </c>
    </row>
    <row r="15782" spans="1:6" x14ac:dyDescent="0.25">
      <c r="A15782" s="5" t="s">
        <v>389</v>
      </c>
      <c r="B15782" s="3" t="s">
        <v>244</v>
      </c>
      <c r="C15782" s="3" t="s">
        <v>120</v>
      </c>
      <c r="D15782" s="4">
        <v>211588.88801871162</v>
      </c>
      <c r="E15782" t="str">
        <f t="shared" si="494"/>
        <v>Sep</v>
      </c>
      <c r="F15782" t="str">
        <f t="shared" si="495"/>
        <v>2020</v>
      </c>
    </row>
    <row r="15783" spans="1:6" x14ac:dyDescent="0.25">
      <c r="A15783" s="5" t="s">
        <v>389</v>
      </c>
      <c r="B15783" s="3" t="s">
        <v>244</v>
      </c>
      <c r="C15783" s="3" t="s">
        <v>121</v>
      </c>
      <c r="D15783" s="4">
        <v>214163.48542811096</v>
      </c>
      <c r="E15783" t="str">
        <f t="shared" si="494"/>
        <v>Oct</v>
      </c>
      <c r="F15783" t="str">
        <f t="shared" si="495"/>
        <v>2020</v>
      </c>
    </row>
    <row r="15784" spans="1:6" x14ac:dyDescent="0.25">
      <c r="A15784" s="5" t="s">
        <v>389</v>
      </c>
      <c r="B15784" s="3" t="s">
        <v>244</v>
      </c>
      <c r="C15784" s="3" t="s">
        <v>122</v>
      </c>
      <c r="D15784" s="4">
        <v>213192.67084474646</v>
      </c>
      <c r="E15784" t="str">
        <f t="shared" si="494"/>
        <v>Nov</v>
      </c>
      <c r="F15784" t="str">
        <f t="shared" si="495"/>
        <v>2020</v>
      </c>
    </row>
    <row r="15785" spans="1:6" x14ac:dyDescent="0.25">
      <c r="A15785" s="5" t="s">
        <v>389</v>
      </c>
      <c r="B15785" s="3" t="s">
        <v>244</v>
      </c>
      <c r="C15785" s="3" t="s">
        <v>123</v>
      </c>
      <c r="D15785" s="4">
        <v>210592.71354743076</v>
      </c>
      <c r="E15785" t="str">
        <f t="shared" si="494"/>
        <v>Dec</v>
      </c>
      <c r="F15785" t="str">
        <f t="shared" si="495"/>
        <v>2020</v>
      </c>
    </row>
    <row r="15786" spans="1:6" x14ac:dyDescent="0.25">
      <c r="A15786" s="5" t="s">
        <v>389</v>
      </c>
      <c r="B15786" s="3" t="s">
        <v>244</v>
      </c>
      <c r="C15786" s="3" t="s">
        <v>124</v>
      </c>
      <c r="D15786" s="4">
        <v>208107.55665523029</v>
      </c>
      <c r="E15786" t="str">
        <f t="shared" si="494"/>
        <v>Jan</v>
      </c>
      <c r="F15786" t="str">
        <f t="shared" si="495"/>
        <v>2021</v>
      </c>
    </row>
    <row r="15787" spans="1:6" x14ac:dyDescent="0.25">
      <c r="A15787" s="5" t="s">
        <v>389</v>
      </c>
      <c r="B15787" s="3" t="s">
        <v>244</v>
      </c>
      <c r="C15787" s="3" t="s">
        <v>125</v>
      </c>
      <c r="D15787" s="4">
        <v>206130.91838062854</v>
      </c>
      <c r="E15787" t="str">
        <f t="shared" si="494"/>
        <v>Feb</v>
      </c>
      <c r="F15787" t="str">
        <f t="shared" si="495"/>
        <v>2021</v>
      </c>
    </row>
    <row r="15788" spans="1:6" x14ac:dyDescent="0.25">
      <c r="A15788" s="5" t="s">
        <v>389</v>
      </c>
      <c r="B15788" s="3" t="s">
        <v>244</v>
      </c>
      <c r="C15788" s="3" t="s">
        <v>126</v>
      </c>
      <c r="D15788" s="4">
        <v>207805.49229539296</v>
      </c>
      <c r="E15788" t="str">
        <f t="shared" si="494"/>
        <v>Mar</v>
      </c>
      <c r="F15788" t="str">
        <f t="shared" si="495"/>
        <v>2021</v>
      </c>
    </row>
    <row r="15789" spans="1:6" x14ac:dyDescent="0.25">
      <c r="A15789" s="5" t="s">
        <v>389</v>
      </c>
      <c r="B15789" s="3" t="s">
        <v>244</v>
      </c>
      <c r="C15789" s="3" t="s">
        <v>127</v>
      </c>
      <c r="D15789" s="4">
        <v>207824.9855658692</v>
      </c>
      <c r="E15789" t="str">
        <f t="shared" si="494"/>
        <v>Apr</v>
      </c>
      <c r="F15789" t="str">
        <f t="shared" si="495"/>
        <v>2021</v>
      </c>
    </row>
    <row r="15790" spans="1:6" x14ac:dyDescent="0.25">
      <c r="A15790" s="5" t="s">
        <v>389</v>
      </c>
      <c r="B15790" s="3" t="s">
        <v>244</v>
      </c>
      <c r="C15790" s="3" t="s">
        <v>128</v>
      </c>
      <c r="D15790" s="4">
        <v>202780.75532968997</v>
      </c>
      <c r="E15790" t="str">
        <f t="shared" si="494"/>
        <v>May</v>
      </c>
      <c r="F15790" t="str">
        <f t="shared" si="495"/>
        <v>2021</v>
      </c>
    </row>
    <row r="15791" spans="1:6" x14ac:dyDescent="0.25">
      <c r="A15791" s="5" t="s">
        <v>389</v>
      </c>
      <c r="B15791" s="3" t="s">
        <v>244</v>
      </c>
      <c r="C15791" s="3" t="s">
        <v>129</v>
      </c>
      <c r="D15791" s="4">
        <v>202408.67047266098</v>
      </c>
      <c r="E15791" t="str">
        <f t="shared" si="494"/>
        <v>Jun</v>
      </c>
      <c r="F15791" t="str">
        <f t="shared" si="495"/>
        <v>2021</v>
      </c>
    </row>
    <row r="15792" spans="1:6" x14ac:dyDescent="0.25">
      <c r="A15792" s="5" t="s">
        <v>389</v>
      </c>
      <c r="B15792" s="3" t="s">
        <v>244</v>
      </c>
      <c r="C15792" s="3" t="s">
        <v>130</v>
      </c>
      <c r="D15792" s="4">
        <v>208270.85339417486</v>
      </c>
      <c r="E15792" t="str">
        <f t="shared" si="494"/>
        <v>Jul</v>
      </c>
      <c r="F15792" t="str">
        <f t="shared" si="495"/>
        <v>2021</v>
      </c>
    </row>
    <row r="15793" spans="1:6" x14ac:dyDescent="0.25">
      <c r="A15793" s="5" t="s">
        <v>389</v>
      </c>
      <c r="B15793" s="3" t="s">
        <v>244</v>
      </c>
      <c r="C15793" s="3" t="s">
        <v>131</v>
      </c>
      <c r="D15793" s="4">
        <v>192656.01860865758</v>
      </c>
      <c r="E15793" t="str">
        <f t="shared" si="494"/>
        <v>Aug</v>
      </c>
      <c r="F15793" t="str">
        <f t="shared" si="495"/>
        <v>2021</v>
      </c>
    </row>
    <row r="15794" spans="1:6" x14ac:dyDescent="0.25">
      <c r="A15794" s="5" t="s">
        <v>389</v>
      </c>
      <c r="B15794" s="3" t="s">
        <v>244</v>
      </c>
      <c r="C15794" s="3" t="s">
        <v>132</v>
      </c>
      <c r="D15794" s="4">
        <v>188595.84684927505</v>
      </c>
      <c r="E15794" t="str">
        <f t="shared" si="494"/>
        <v>Sep</v>
      </c>
      <c r="F15794" t="str">
        <f t="shared" si="495"/>
        <v>2021</v>
      </c>
    </row>
    <row r="15795" spans="1:6" x14ac:dyDescent="0.25">
      <c r="A15795" s="5" t="s">
        <v>389</v>
      </c>
      <c r="B15795" s="3" t="s">
        <v>244</v>
      </c>
      <c r="C15795" s="3" t="s">
        <v>133</v>
      </c>
      <c r="D15795" s="4">
        <v>186517.1147574115</v>
      </c>
      <c r="E15795" t="str">
        <f t="shared" si="494"/>
        <v>Oct</v>
      </c>
      <c r="F15795" t="str">
        <f t="shared" si="495"/>
        <v>2021</v>
      </c>
    </row>
    <row r="15796" spans="1:6" x14ac:dyDescent="0.25">
      <c r="A15796" s="5" t="s">
        <v>389</v>
      </c>
      <c r="B15796" s="3" t="s">
        <v>244</v>
      </c>
      <c r="C15796" s="3" t="s">
        <v>134</v>
      </c>
      <c r="D15796" s="4">
        <v>185411.87513257065</v>
      </c>
      <c r="E15796" t="str">
        <f t="shared" si="494"/>
        <v>Nov</v>
      </c>
      <c r="F15796" t="str">
        <f t="shared" si="495"/>
        <v>2021</v>
      </c>
    </row>
    <row r="15797" spans="1:6" x14ac:dyDescent="0.25">
      <c r="A15797" s="5" t="s">
        <v>389</v>
      </c>
      <c r="B15797" s="3" t="s">
        <v>244</v>
      </c>
      <c r="C15797" s="3" t="s">
        <v>135</v>
      </c>
      <c r="D15797" s="4">
        <v>183472.8045995555</v>
      </c>
      <c r="E15797" t="str">
        <f t="shared" si="494"/>
        <v>Dec</v>
      </c>
      <c r="F15797" t="str">
        <f t="shared" si="495"/>
        <v>2021</v>
      </c>
    </row>
    <row r="15798" spans="1:6" x14ac:dyDescent="0.25">
      <c r="A15798" s="5" t="s">
        <v>389</v>
      </c>
      <c r="B15798" s="3" t="s">
        <v>244</v>
      </c>
      <c r="C15798" s="3" t="s">
        <v>136</v>
      </c>
      <c r="D15798" s="4">
        <v>183905.91113399211</v>
      </c>
      <c r="E15798" t="str">
        <f t="shared" si="494"/>
        <v>Jan</v>
      </c>
      <c r="F15798" t="str">
        <f t="shared" si="495"/>
        <v>2022</v>
      </c>
    </row>
    <row r="15799" spans="1:6" x14ac:dyDescent="0.25">
      <c r="A15799" s="5" t="s">
        <v>389</v>
      </c>
      <c r="B15799" s="3" t="s">
        <v>244</v>
      </c>
      <c r="C15799" s="3" t="s">
        <v>137</v>
      </c>
      <c r="D15799" s="4">
        <v>183637.67319365026</v>
      </c>
      <c r="E15799" t="str">
        <f t="shared" si="494"/>
        <v>Feb</v>
      </c>
      <c r="F15799" t="str">
        <f t="shared" si="495"/>
        <v>2022</v>
      </c>
    </row>
    <row r="15800" spans="1:6" x14ac:dyDescent="0.25">
      <c r="A15800" s="5" t="s">
        <v>389</v>
      </c>
      <c r="B15800" s="3" t="s">
        <v>244</v>
      </c>
      <c r="C15800" s="3" t="s">
        <v>138</v>
      </c>
      <c r="D15800" s="4">
        <v>184670.64231764511</v>
      </c>
      <c r="E15800" t="str">
        <f t="shared" si="494"/>
        <v>Mar</v>
      </c>
      <c r="F15800" t="str">
        <f t="shared" si="495"/>
        <v>2022</v>
      </c>
    </row>
    <row r="15801" spans="1:6" x14ac:dyDescent="0.25">
      <c r="A15801" s="5" t="s">
        <v>389</v>
      </c>
      <c r="B15801" s="3" t="s">
        <v>244</v>
      </c>
      <c r="C15801" s="3" t="s">
        <v>139</v>
      </c>
      <c r="D15801" s="4">
        <v>185414.77661976599</v>
      </c>
      <c r="E15801" t="str">
        <f t="shared" si="494"/>
        <v>Apr</v>
      </c>
      <c r="F15801" t="str">
        <f t="shared" si="495"/>
        <v>2022</v>
      </c>
    </row>
    <row r="15802" spans="1:6" x14ac:dyDescent="0.25">
      <c r="A15802" s="5" t="s">
        <v>389</v>
      </c>
      <c r="B15802" s="3" t="s">
        <v>244</v>
      </c>
      <c r="C15802" s="3" t="s">
        <v>140</v>
      </c>
      <c r="D15802" s="4">
        <v>188981.91586617674</v>
      </c>
      <c r="E15802" t="str">
        <f t="shared" si="494"/>
        <v>May</v>
      </c>
      <c r="F15802" t="str">
        <f t="shared" si="495"/>
        <v>2022</v>
      </c>
    </row>
    <row r="15803" spans="1:6" x14ac:dyDescent="0.25">
      <c r="A15803" s="5" t="s">
        <v>389</v>
      </c>
      <c r="B15803" s="3" t="s">
        <v>244</v>
      </c>
      <c r="C15803" s="3" t="s">
        <v>141</v>
      </c>
      <c r="D15803" s="4">
        <v>189050.60992327641</v>
      </c>
      <c r="E15803" t="str">
        <f t="shared" si="494"/>
        <v>Jun</v>
      </c>
      <c r="F15803" t="str">
        <f t="shared" si="495"/>
        <v>2022</v>
      </c>
    </row>
    <row r="15804" spans="1:6" x14ac:dyDescent="0.25">
      <c r="A15804" s="5" t="s">
        <v>389</v>
      </c>
      <c r="B15804" s="3" t="s">
        <v>244</v>
      </c>
      <c r="C15804" s="3" t="s">
        <v>142</v>
      </c>
      <c r="D15804" s="4">
        <v>184351.53885737614</v>
      </c>
      <c r="E15804" t="str">
        <f t="shared" si="494"/>
        <v>Jul</v>
      </c>
      <c r="F15804" t="str">
        <f t="shared" si="495"/>
        <v>2022</v>
      </c>
    </row>
    <row r="15805" spans="1:6" x14ac:dyDescent="0.25">
      <c r="A15805" s="5" t="s">
        <v>389</v>
      </c>
      <c r="B15805" s="3" t="s">
        <v>244</v>
      </c>
      <c r="C15805" s="3" t="s">
        <v>143</v>
      </c>
      <c r="D15805" s="4">
        <v>147024.28749805657</v>
      </c>
      <c r="E15805" t="str">
        <f t="shared" si="494"/>
        <v>Aug</v>
      </c>
      <c r="F15805" t="str">
        <f t="shared" si="495"/>
        <v>2022</v>
      </c>
    </row>
    <row r="15806" spans="1:6" x14ac:dyDescent="0.25">
      <c r="A15806" s="5" t="s">
        <v>389</v>
      </c>
      <c r="B15806" s="3" t="s">
        <v>244</v>
      </c>
      <c r="C15806" s="3" t="s">
        <v>144</v>
      </c>
      <c r="D15806" s="4">
        <v>55407.713616875859</v>
      </c>
      <c r="E15806" t="str">
        <f t="shared" si="494"/>
        <v>Sep</v>
      </c>
      <c r="F15806" t="str">
        <f t="shared" si="495"/>
        <v>2022</v>
      </c>
    </row>
    <row r="15807" spans="1:6" x14ac:dyDescent="0.25">
      <c r="A15807" s="5" t="s">
        <v>389</v>
      </c>
      <c r="B15807" s="3" t="s">
        <v>244</v>
      </c>
      <c r="C15807" s="3" t="s">
        <v>145</v>
      </c>
      <c r="D15807" s="4">
        <v>54193.215048255115</v>
      </c>
      <c r="E15807" t="str">
        <f t="shared" si="494"/>
        <v>Oct</v>
      </c>
      <c r="F15807" t="str">
        <f t="shared" si="495"/>
        <v>2022</v>
      </c>
    </row>
    <row r="15808" spans="1:6" x14ac:dyDescent="0.25">
      <c r="A15808" s="5" t="s">
        <v>389</v>
      </c>
      <c r="B15808" s="3" t="s">
        <v>244</v>
      </c>
      <c r="C15808" s="3" t="s">
        <v>146</v>
      </c>
      <c r="D15808" s="4">
        <v>54110.539092369247</v>
      </c>
      <c r="E15808" t="str">
        <f t="shared" si="494"/>
        <v>Nov</v>
      </c>
      <c r="F15808" t="str">
        <f t="shared" si="495"/>
        <v>2022</v>
      </c>
    </row>
    <row r="15809" spans="1:6" x14ac:dyDescent="0.25">
      <c r="A15809" s="5" t="s">
        <v>389</v>
      </c>
      <c r="B15809" s="3" t="s">
        <v>244</v>
      </c>
      <c r="C15809" s="3" t="s">
        <v>147</v>
      </c>
      <c r="D15809" s="4">
        <v>53423.343840789777</v>
      </c>
      <c r="E15809" t="str">
        <f t="shared" si="494"/>
        <v>Dec</v>
      </c>
      <c r="F15809" t="str">
        <f t="shared" si="495"/>
        <v>2022</v>
      </c>
    </row>
    <row r="15810" spans="1:6" x14ac:dyDescent="0.25">
      <c r="A15810" s="5" t="s">
        <v>389</v>
      </c>
      <c r="B15810" s="3" t="s">
        <v>244</v>
      </c>
      <c r="C15810" s="3" t="s">
        <v>148</v>
      </c>
      <c r="D15810" s="4">
        <v>53121.801449731662</v>
      </c>
      <c r="E15810" t="str">
        <f t="shared" si="494"/>
        <v>Jan</v>
      </c>
      <c r="F15810" t="str">
        <f t="shared" si="495"/>
        <v>2023</v>
      </c>
    </row>
    <row r="15811" spans="1:6" x14ac:dyDescent="0.25">
      <c r="A15811" s="5" t="s">
        <v>389</v>
      </c>
      <c r="B15811" s="3" t="s">
        <v>244</v>
      </c>
      <c r="C15811" s="3" t="s">
        <v>149</v>
      </c>
      <c r="D15811" s="4">
        <v>52765.485541173126</v>
      </c>
      <c r="E15811" t="str">
        <f t="shared" si="494"/>
        <v>Feb</v>
      </c>
      <c r="F15811" t="str">
        <f t="shared" si="495"/>
        <v>2023</v>
      </c>
    </row>
    <row r="15812" spans="1:6" x14ac:dyDescent="0.25">
      <c r="A15812" s="5" t="s">
        <v>389</v>
      </c>
      <c r="B15812" s="3" t="s">
        <v>244</v>
      </c>
      <c r="C15812" s="3" t="s">
        <v>150</v>
      </c>
      <c r="D15812" s="4">
        <v>52454.656581056654</v>
      </c>
      <c r="E15812" t="str">
        <f t="shared" si="494"/>
        <v>Mar</v>
      </c>
      <c r="F15812" t="str">
        <f t="shared" si="495"/>
        <v>2023</v>
      </c>
    </row>
    <row r="15813" spans="1:6" x14ac:dyDescent="0.25">
      <c r="A15813" s="5" t="s">
        <v>389</v>
      </c>
      <c r="B15813" s="3" t="s">
        <v>244</v>
      </c>
      <c r="C15813" s="3" t="s">
        <v>151</v>
      </c>
      <c r="D15813" s="4">
        <v>52153.429446464172</v>
      </c>
      <c r="E15813" t="str">
        <f t="shared" si="494"/>
        <v>Apr</v>
      </c>
      <c r="F15813" t="str">
        <f t="shared" si="495"/>
        <v>2023</v>
      </c>
    </row>
    <row r="15814" spans="1:6" x14ac:dyDescent="0.25">
      <c r="A15814" s="5" t="s">
        <v>389</v>
      </c>
      <c r="B15814" s="3" t="s">
        <v>244</v>
      </c>
      <c r="C15814" s="3" t="s">
        <v>152</v>
      </c>
      <c r="D15814" s="4">
        <v>51861.725829568495</v>
      </c>
      <c r="E15814" t="str">
        <f t="shared" si="494"/>
        <v>May</v>
      </c>
      <c r="F15814" t="str">
        <f t="shared" si="495"/>
        <v>2023</v>
      </c>
    </row>
    <row r="15815" spans="1:6" x14ac:dyDescent="0.25">
      <c r="A15815" s="5" t="s">
        <v>389</v>
      </c>
      <c r="B15815" s="3" t="s">
        <v>244</v>
      </c>
      <c r="C15815" s="3" t="s">
        <v>153</v>
      </c>
      <c r="D15815" s="4">
        <v>51579.475837068305</v>
      </c>
      <c r="E15815" t="str">
        <f t="shared" si="494"/>
        <v>Jun</v>
      </c>
      <c r="F15815" t="str">
        <f t="shared" si="495"/>
        <v>2023</v>
      </c>
    </row>
    <row r="15816" spans="1:6" x14ac:dyDescent="0.25">
      <c r="A15816" s="5" t="s">
        <v>389</v>
      </c>
      <c r="B15816" s="3" t="s">
        <v>244</v>
      </c>
      <c r="C15816" s="3" t="s">
        <v>154</v>
      </c>
      <c r="D15816" s="4">
        <v>51306.611598567404</v>
      </c>
      <c r="E15816" t="str">
        <f t="shared" si="494"/>
        <v>Jul</v>
      </c>
      <c r="F15816" t="str">
        <f t="shared" si="495"/>
        <v>2023</v>
      </c>
    </row>
    <row r="15817" spans="1:6" x14ac:dyDescent="0.25">
      <c r="A15817" s="5" t="s">
        <v>389</v>
      </c>
      <c r="B15817" s="3" t="s">
        <v>244</v>
      </c>
      <c r="C15817" s="3" t="s">
        <v>155</v>
      </c>
      <c r="D15817" s="4">
        <v>51043.067643669616</v>
      </c>
      <c r="E15817" t="str">
        <f t="shared" si="494"/>
        <v>Aug</v>
      </c>
      <c r="F15817" t="str">
        <f t="shared" si="495"/>
        <v>2023</v>
      </c>
    </row>
    <row r="15818" spans="1:6" x14ac:dyDescent="0.25">
      <c r="A15818" s="5" t="s">
        <v>389</v>
      </c>
      <c r="B15818" s="3" t="s">
        <v>244</v>
      </c>
      <c r="C15818" s="3" t="s">
        <v>156</v>
      </c>
      <c r="D15818" s="4">
        <v>50788.782370694236</v>
      </c>
      <c r="E15818" t="str">
        <f t="shared" si="494"/>
        <v>Sep</v>
      </c>
      <c r="F15818" t="str">
        <f t="shared" si="495"/>
        <v>2023</v>
      </c>
    </row>
    <row r="15819" spans="1:6" x14ac:dyDescent="0.25">
      <c r="A15819" s="5" t="s">
        <v>389</v>
      </c>
      <c r="B15819" s="3" t="s">
        <v>244</v>
      </c>
      <c r="C15819" s="3" t="s">
        <v>157</v>
      </c>
      <c r="D15819" s="4">
        <v>50543.697139413176</v>
      </c>
      <c r="E15819" t="str">
        <f t="shared" ref="E15819:E15882" si="496">MID(C15819,1,3)</f>
        <v>Oct</v>
      </c>
      <c r="F15819" t="str">
        <f t="shared" ref="F15819:F15882" si="497">MID(C15819,5,4)</f>
        <v>2023</v>
      </c>
    </row>
    <row r="15820" spans="1:6" x14ac:dyDescent="0.25">
      <c r="A15820" s="5" t="s">
        <v>389</v>
      </c>
      <c r="B15820" s="3" t="s">
        <v>244</v>
      </c>
      <c r="C15820" s="3" t="s">
        <v>158</v>
      </c>
      <c r="D15820" s="4">
        <v>50307.756116861208</v>
      </c>
      <c r="E15820" t="str">
        <f t="shared" si="496"/>
        <v>Nov</v>
      </c>
      <c r="F15820" t="str">
        <f t="shared" si="497"/>
        <v>2023</v>
      </c>
    </row>
    <row r="15821" spans="1:6" x14ac:dyDescent="0.25">
      <c r="A15821" s="5" t="s">
        <v>389</v>
      </c>
      <c r="B15821" s="3" t="s">
        <v>244</v>
      </c>
      <c r="C15821" s="3" t="s">
        <v>159</v>
      </c>
      <c r="D15821" s="4">
        <v>50080.902862810231</v>
      </c>
      <c r="E15821" t="str">
        <f t="shared" si="496"/>
        <v>Dec</v>
      </c>
      <c r="F15821" t="str">
        <f t="shared" si="497"/>
        <v>2023</v>
      </c>
    </row>
    <row r="15822" spans="1:6" x14ac:dyDescent="0.25">
      <c r="A15822" s="5" t="s">
        <v>389</v>
      </c>
      <c r="B15822" s="3" t="s">
        <v>244</v>
      </c>
      <c r="C15822" s="3" t="s">
        <v>160</v>
      </c>
      <c r="D15822" s="4">
        <v>49863.092158820851</v>
      </c>
      <c r="E15822" t="str">
        <f t="shared" si="496"/>
        <v>Jan</v>
      </c>
      <c r="F15822" t="str">
        <f t="shared" si="497"/>
        <v>2024</v>
      </c>
    </row>
    <row r="15823" spans="1:6" x14ac:dyDescent="0.25">
      <c r="A15823" s="5" t="s">
        <v>389</v>
      </c>
      <c r="B15823" s="3" t="s">
        <v>244</v>
      </c>
      <c r="C15823" s="3" t="s">
        <v>161</v>
      </c>
      <c r="D15823" s="4">
        <v>49654.271933380427</v>
      </c>
      <c r="E15823" t="str">
        <f t="shared" si="496"/>
        <v>Feb</v>
      </c>
      <c r="F15823" t="str">
        <f t="shared" si="497"/>
        <v>2024</v>
      </c>
    </row>
    <row r="15824" spans="1:6" x14ac:dyDescent="0.25">
      <c r="A15824" s="5" t="s">
        <v>389</v>
      </c>
      <c r="B15824" s="3" t="s">
        <v>244</v>
      </c>
      <c r="C15824" s="3" t="s">
        <v>162</v>
      </c>
      <c r="D15824" s="4">
        <v>49454.398706597</v>
      </c>
      <c r="E15824" t="str">
        <f t="shared" si="496"/>
        <v>Mar</v>
      </c>
      <c r="F15824" t="str">
        <f t="shared" si="497"/>
        <v>2024</v>
      </c>
    </row>
    <row r="15825" spans="1:6" x14ac:dyDescent="0.25">
      <c r="A15825" s="5" t="s">
        <v>389</v>
      </c>
      <c r="B15825" s="3" t="s">
        <v>244</v>
      </c>
      <c r="C15825" s="3" t="s">
        <v>163</v>
      </c>
      <c r="D15825" s="4">
        <v>49263.43174438893</v>
      </c>
      <c r="E15825" t="str">
        <f t="shared" si="496"/>
        <v>Apr</v>
      </c>
      <c r="F15825" t="str">
        <f t="shared" si="497"/>
        <v>2024</v>
      </c>
    </row>
    <row r="15826" spans="1:6" x14ac:dyDescent="0.25">
      <c r="A15826" s="5" t="s">
        <v>389</v>
      </c>
      <c r="B15826" s="3" t="s">
        <v>244</v>
      </c>
      <c r="C15826" s="3" t="s">
        <v>164</v>
      </c>
      <c r="D15826" s="4">
        <v>49081.33297412713</v>
      </c>
      <c r="E15826" t="str">
        <f t="shared" si="496"/>
        <v>May</v>
      </c>
      <c r="F15826" t="str">
        <f t="shared" si="497"/>
        <v>2024</v>
      </c>
    </row>
    <row r="15827" spans="1:6" x14ac:dyDescent="0.25">
      <c r="A15827" s="5" t="s">
        <v>389</v>
      </c>
      <c r="B15827" s="3" t="s">
        <v>244</v>
      </c>
      <c r="C15827" s="3" t="s">
        <v>165</v>
      </c>
      <c r="D15827" s="4">
        <v>48908.060777372229</v>
      </c>
      <c r="E15827" t="str">
        <f t="shared" si="496"/>
        <v>Jun</v>
      </c>
      <c r="F15827" t="str">
        <f t="shared" si="497"/>
        <v>2024</v>
      </c>
    </row>
    <row r="15828" spans="1:6" x14ac:dyDescent="0.25">
      <c r="A15828" s="5" t="s">
        <v>389</v>
      </c>
      <c r="B15828" s="3" t="s">
        <v>244</v>
      </c>
      <c r="C15828" s="3" t="s">
        <v>166</v>
      </c>
      <c r="D15828" s="4">
        <v>48743.589480378694</v>
      </c>
      <c r="E15828" t="str">
        <f t="shared" si="496"/>
        <v>Jul</v>
      </c>
      <c r="F15828" t="str">
        <f t="shared" si="497"/>
        <v>2024</v>
      </c>
    </row>
    <row r="15829" spans="1:6" x14ac:dyDescent="0.25">
      <c r="A15829" s="5" t="s">
        <v>389</v>
      </c>
      <c r="B15829" s="3" t="s">
        <v>244</v>
      </c>
      <c r="C15829" s="3" t="s">
        <v>167</v>
      </c>
      <c r="D15829" s="4">
        <v>48587.882771970049</v>
      </c>
      <c r="E15829" t="str">
        <f t="shared" si="496"/>
        <v>Aug</v>
      </c>
      <c r="F15829" t="str">
        <f t="shared" si="497"/>
        <v>2024</v>
      </c>
    </row>
    <row r="15830" spans="1:6" x14ac:dyDescent="0.25">
      <c r="A15830" s="5" t="s">
        <v>389</v>
      </c>
      <c r="B15830" s="3" t="s">
        <v>244</v>
      </c>
      <c r="C15830" s="3" t="s">
        <v>168</v>
      </c>
      <c r="D15830" s="4">
        <v>48440.913694043047</v>
      </c>
      <c r="E15830" t="str">
        <f t="shared" si="496"/>
        <v>Sep</v>
      </c>
      <c r="F15830" t="str">
        <f t="shared" si="497"/>
        <v>2024</v>
      </c>
    </row>
    <row r="15831" spans="1:6" x14ac:dyDescent="0.25">
      <c r="A15831" s="5" t="s">
        <v>389</v>
      </c>
      <c r="B15831" s="3" t="s">
        <v>244</v>
      </c>
      <c r="C15831" s="3" t="s">
        <v>169</v>
      </c>
      <c r="D15831" s="4">
        <v>48302.658634304767</v>
      </c>
      <c r="E15831" t="str">
        <f t="shared" si="496"/>
        <v>Oct</v>
      </c>
      <c r="F15831" t="str">
        <f t="shared" si="497"/>
        <v>2024</v>
      </c>
    </row>
    <row r="15832" spans="1:6" x14ac:dyDescent="0.25">
      <c r="A15832" s="5" t="s">
        <v>389</v>
      </c>
      <c r="B15832" s="3" t="s">
        <v>244</v>
      </c>
      <c r="C15832" s="3" t="s">
        <v>170</v>
      </c>
      <c r="D15832" s="4">
        <v>48173.099126272587</v>
      </c>
      <c r="E15832" t="str">
        <f t="shared" si="496"/>
        <v>Nov</v>
      </c>
      <c r="F15832" t="str">
        <f t="shared" si="497"/>
        <v>2024</v>
      </c>
    </row>
    <row r="15833" spans="1:6" x14ac:dyDescent="0.25">
      <c r="A15833" s="5" t="s">
        <v>389</v>
      </c>
      <c r="B15833" s="3" t="s">
        <v>244</v>
      </c>
      <c r="C15833" s="3" t="s">
        <v>171</v>
      </c>
      <c r="D15833" s="4">
        <v>48052.209173295836</v>
      </c>
      <c r="E15833" t="str">
        <f t="shared" si="496"/>
        <v>Dec</v>
      </c>
      <c r="F15833" t="str">
        <f t="shared" si="497"/>
        <v>2024</v>
      </c>
    </row>
    <row r="15834" spans="1:6" x14ac:dyDescent="0.25">
      <c r="A15834" s="5" t="s">
        <v>389</v>
      </c>
      <c r="B15834" s="3" t="s">
        <v>244</v>
      </c>
      <c r="C15834" s="3" t="s">
        <v>172</v>
      </c>
      <c r="D15834" s="4">
        <v>47939.977777607404</v>
      </c>
      <c r="E15834" t="str">
        <f t="shared" si="496"/>
        <v>Jan</v>
      </c>
      <c r="F15834" t="str">
        <f t="shared" si="497"/>
        <v>2025</v>
      </c>
    </row>
    <row r="15835" spans="1:6" x14ac:dyDescent="0.25">
      <c r="A15835" s="5" t="s">
        <v>389</v>
      </c>
      <c r="B15835" s="3" t="s">
        <v>244</v>
      </c>
      <c r="C15835" s="3" t="s">
        <v>173</v>
      </c>
      <c r="D15835" s="4">
        <v>47836.390679987599</v>
      </c>
      <c r="E15835" t="str">
        <f t="shared" si="496"/>
        <v>Feb</v>
      </c>
      <c r="F15835" t="str">
        <f t="shared" si="497"/>
        <v>2025</v>
      </c>
    </row>
    <row r="15836" spans="1:6" x14ac:dyDescent="0.25">
      <c r="A15836" s="5" t="s">
        <v>389</v>
      </c>
      <c r="B15836" s="3" t="s">
        <v>244</v>
      </c>
      <c r="C15836" s="3" t="s">
        <v>174</v>
      </c>
      <c r="D15836" s="4">
        <v>47741.435198311548</v>
      </c>
      <c r="E15836" t="str">
        <f t="shared" si="496"/>
        <v>Mar</v>
      </c>
      <c r="F15836" t="str">
        <f t="shared" si="497"/>
        <v>2025</v>
      </c>
    </row>
    <row r="15837" spans="1:6" x14ac:dyDescent="0.25">
      <c r="A15837" s="5" t="s">
        <v>389</v>
      </c>
      <c r="B15837" s="3" t="s">
        <v>244</v>
      </c>
      <c r="C15837" s="3" t="s">
        <v>175</v>
      </c>
      <c r="D15837" s="4">
        <v>47655.106326432811</v>
      </c>
      <c r="E15837" t="str">
        <f t="shared" si="496"/>
        <v>Apr</v>
      </c>
      <c r="F15837" t="str">
        <f t="shared" si="497"/>
        <v>2025</v>
      </c>
    </row>
    <row r="15838" spans="1:6" x14ac:dyDescent="0.25">
      <c r="A15838" s="5" t="s">
        <v>389</v>
      </c>
      <c r="B15838" s="3" t="s">
        <v>244</v>
      </c>
      <c r="C15838" s="3" t="s">
        <v>176</v>
      </c>
      <c r="D15838" s="4">
        <v>47577.395428036834</v>
      </c>
      <c r="E15838" t="str">
        <f t="shared" si="496"/>
        <v>May</v>
      </c>
      <c r="F15838" t="str">
        <f t="shared" si="497"/>
        <v>2025</v>
      </c>
    </row>
    <row r="15839" spans="1:6" x14ac:dyDescent="0.25">
      <c r="A15839" s="5" t="s">
        <v>389</v>
      </c>
      <c r="B15839" s="3" t="s">
        <v>244</v>
      </c>
      <c r="C15839" s="3" t="s">
        <v>177</v>
      </c>
      <c r="D15839" s="4">
        <v>47508.305104240062</v>
      </c>
      <c r="E15839" t="str">
        <f t="shared" si="496"/>
        <v>Jun</v>
      </c>
      <c r="F15839" t="str">
        <f t="shared" si="497"/>
        <v>2025</v>
      </c>
    </row>
    <row r="15840" spans="1:6" x14ac:dyDescent="0.25">
      <c r="A15840" s="5" t="s">
        <v>389</v>
      </c>
      <c r="B15840" s="3" t="s">
        <v>244</v>
      </c>
      <c r="C15840" s="3" t="s">
        <v>178</v>
      </c>
      <c r="D15840" s="4">
        <v>47447.839801969283</v>
      </c>
      <c r="E15840" t="str">
        <f t="shared" si="496"/>
        <v>Jul</v>
      </c>
      <c r="F15840" t="str">
        <f t="shared" si="497"/>
        <v>2025</v>
      </c>
    </row>
    <row r="15841" spans="1:6" x14ac:dyDescent="0.25">
      <c r="A15841" s="5" t="s">
        <v>389</v>
      </c>
      <c r="B15841" s="3" t="s">
        <v>244</v>
      </c>
      <c r="C15841" s="3" t="s">
        <v>179</v>
      </c>
      <c r="D15841" s="4">
        <v>47395.992262004773</v>
      </c>
      <c r="E15841" t="str">
        <f t="shared" si="496"/>
        <v>Aug</v>
      </c>
      <c r="F15841" t="str">
        <f t="shared" si="497"/>
        <v>2025</v>
      </c>
    </row>
    <row r="15842" spans="1:6" x14ac:dyDescent="0.25">
      <c r="A15842" s="5" t="s">
        <v>389</v>
      </c>
      <c r="B15842" s="3" t="s">
        <v>244</v>
      </c>
      <c r="C15842" s="3" t="s">
        <v>180</v>
      </c>
      <c r="D15842" s="4">
        <v>47352.780230156874</v>
      </c>
      <c r="E15842" t="str">
        <f t="shared" si="496"/>
        <v>Sep</v>
      </c>
      <c r="F15842" t="str">
        <f t="shared" si="497"/>
        <v>2025</v>
      </c>
    </row>
    <row r="15843" spans="1:6" x14ac:dyDescent="0.25">
      <c r="A15843" s="5" t="s">
        <v>389</v>
      </c>
      <c r="B15843" s="3" t="s">
        <v>244</v>
      </c>
      <c r="C15843" s="3" t="s">
        <v>181</v>
      </c>
      <c r="D15843" s="4">
        <v>47318.213476257508</v>
      </c>
      <c r="E15843" t="str">
        <f t="shared" si="496"/>
        <v>Oct</v>
      </c>
      <c r="F15843" t="str">
        <f t="shared" si="497"/>
        <v>2025</v>
      </c>
    </row>
    <row r="15844" spans="1:6" x14ac:dyDescent="0.25">
      <c r="A15844" s="5" t="s">
        <v>389</v>
      </c>
      <c r="B15844" s="3" t="s">
        <v>244</v>
      </c>
      <c r="C15844" s="3" t="s">
        <v>182</v>
      </c>
      <c r="D15844" s="4">
        <v>47292.301708686035</v>
      </c>
      <c r="E15844" t="str">
        <f t="shared" si="496"/>
        <v>Nov</v>
      </c>
      <c r="F15844" t="str">
        <f t="shared" si="497"/>
        <v>2025</v>
      </c>
    </row>
    <row r="15845" spans="1:6" x14ac:dyDescent="0.25">
      <c r="A15845" s="5" t="s">
        <v>389</v>
      </c>
      <c r="B15845" s="3" t="s">
        <v>244</v>
      </c>
      <c r="C15845" s="3" t="s">
        <v>183</v>
      </c>
      <c r="D15845" s="4">
        <v>47275.058781632106</v>
      </c>
      <c r="E15845" t="str">
        <f t="shared" si="496"/>
        <v>Dec</v>
      </c>
      <c r="F15845" t="str">
        <f t="shared" si="497"/>
        <v>2025</v>
      </c>
    </row>
    <row r="15846" spans="1:6" x14ac:dyDescent="0.25">
      <c r="A15846" s="5" t="s">
        <v>389</v>
      </c>
      <c r="B15846" s="3" t="s">
        <v>244</v>
      </c>
      <c r="C15846" s="3" t="s">
        <v>184</v>
      </c>
      <c r="D15846" s="4">
        <v>47266.512371074146</v>
      </c>
      <c r="E15846" t="str">
        <f t="shared" si="496"/>
        <v>Jan</v>
      </c>
      <c r="F15846" t="str">
        <f t="shared" si="497"/>
        <v>2026</v>
      </c>
    </row>
    <row r="15847" spans="1:6" x14ac:dyDescent="0.25">
      <c r="A15847" s="5" t="s">
        <v>389</v>
      </c>
      <c r="B15847" s="3" t="s">
        <v>244</v>
      </c>
      <c r="C15847" s="3" t="s">
        <v>185</v>
      </c>
      <c r="D15847" s="4">
        <v>47266.682099917307</v>
      </c>
      <c r="E15847" t="str">
        <f t="shared" si="496"/>
        <v>Feb</v>
      </c>
      <c r="F15847" t="str">
        <f t="shared" si="497"/>
        <v>2026</v>
      </c>
    </row>
    <row r="15848" spans="1:6" x14ac:dyDescent="0.25">
      <c r="A15848" s="5" t="s">
        <v>389</v>
      </c>
      <c r="B15848" s="3" t="s">
        <v>244</v>
      </c>
      <c r="C15848" s="3" t="s">
        <v>186</v>
      </c>
      <c r="D15848" s="4">
        <v>47275.587206708995</v>
      </c>
      <c r="E15848" t="str">
        <f t="shared" si="496"/>
        <v>Mar</v>
      </c>
      <c r="F15848" t="str">
        <f t="shared" si="497"/>
        <v>2026</v>
      </c>
    </row>
    <row r="15849" spans="1:6" x14ac:dyDescent="0.25">
      <c r="A15849" s="5" t="s">
        <v>389</v>
      </c>
      <c r="B15849" s="3" t="s">
        <v>244</v>
      </c>
      <c r="C15849" s="3" t="s">
        <v>187</v>
      </c>
      <c r="D15849" s="4">
        <v>47293.266743406013</v>
      </c>
      <c r="E15849" t="str">
        <f t="shared" si="496"/>
        <v>Apr</v>
      </c>
      <c r="F15849" t="str">
        <f t="shared" si="497"/>
        <v>2026</v>
      </c>
    </row>
    <row r="15850" spans="1:6" x14ac:dyDescent="0.25">
      <c r="A15850" s="5" t="s">
        <v>389</v>
      </c>
      <c r="B15850" s="3" t="s">
        <v>244</v>
      </c>
      <c r="C15850" s="3" t="s">
        <v>189</v>
      </c>
      <c r="D15850" s="4">
        <v>47319.753731797078</v>
      </c>
      <c r="E15850" t="str">
        <f t="shared" si="496"/>
        <v>May</v>
      </c>
      <c r="F15850" t="str">
        <f t="shared" si="497"/>
        <v>2026</v>
      </c>
    </row>
    <row r="15851" spans="1:6" x14ac:dyDescent="0.25">
      <c r="A15851" s="5" t="s">
        <v>389</v>
      </c>
      <c r="B15851" s="3" t="s">
        <v>244</v>
      </c>
      <c r="C15851" s="3" t="s">
        <v>191</v>
      </c>
      <c r="D15851" s="4">
        <v>47355.080309313169</v>
      </c>
      <c r="E15851" t="str">
        <f t="shared" si="496"/>
        <v>Jun</v>
      </c>
      <c r="F15851" t="str">
        <f t="shared" si="497"/>
        <v>2026</v>
      </c>
    </row>
    <row r="15852" spans="1:6" x14ac:dyDescent="0.25">
      <c r="A15852" s="5" t="s">
        <v>389</v>
      </c>
      <c r="B15852" s="3" t="s">
        <v>244</v>
      </c>
      <c r="C15852" s="3" t="s">
        <v>192</v>
      </c>
      <c r="D15852" s="4">
        <v>47399.280774837825</v>
      </c>
      <c r="E15852" t="str">
        <f t="shared" si="496"/>
        <v>Jul</v>
      </c>
      <c r="F15852" t="str">
        <f t="shared" si="497"/>
        <v>2026</v>
      </c>
    </row>
    <row r="15853" spans="1:6" x14ac:dyDescent="0.25">
      <c r="A15853" s="5" t="s">
        <v>389</v>
      </c>
      <c r="B15853" s="3" t="s">
        <v>244</v>
      </c>
      <c r="C15853" s="3" t="s">
        <v>193</v>
      </c>
      <c r="D15853" s="4">
        <v>47452.406217758842</v>
      </c>
      <c r="E15853" t="str">
        <f t="shared" si="496"/>
        <v>Aug</v>
      </c>
      <c r="F15853" t="str">
        <f t="shared" si="497"/>
        <v>2026</v>
      </c>
    </row>
    <row r="15854" spans="1:6" x14ac:dyDescent="0.25">
      <c r="A15854" s="5" t="s">
        <v>389</v>
      </c>
      <c r="B15854" s="3" t="s">
        <v>244</v>
      </c>
      <c r="C15854" s="3" t="s">
        <v>194</v>
      </c>
      <c r="D15854" s="4">
        <v>47514.501451485572</v>
      </c>
      <c r="E15854" t="str">
        <f t="shared" si="496"/>
        <v>Sep</v>
      </c>
      <c r="F15854" t="str">
        <f t="shared" si="497"/>
        <v>2026</v>
      </c>
    </row>
    <row r="15855" spans="1:6" x14ac:dyDescent="0.25">
      <c r="A15855" s="5" t="s">
        <v>389</v>
      </c>
      <c r="B15855" s="3" t="s">
        <v>244</v>
      </c>
      <c r="C15855" s="3" t="s">
        <v>195</v>
      </c>
      <c r="D15855" s="4">
        <v>47585.6136966903</v>
      </c>
      <c r="E15855" t="str">
        <f t="shared" si="496"/>
        <v>Oct</v>
      </c>
      <c r="F15855" t="str">
        <f t="shared" si="497"/>
        <v>2026</v>
      </c>
    </row>
    <row r="15856" spans="1:6" x14ac:dyDescent="0.25">
      <c r="A15856" s="5" t="s">
        <v>389</v>
      </c>
      <c r="B15856" s="3" t="s">
        <v>244</v>
      </c>
      <c r="C15856" s="3" t="s">
        <v>196</v>
      </c>
      <c r="D15856" s="4">
        <v>47665.795658403047</v>
      </c>
      <c r="E15856" t="str">
        <f t="shared" si="496"/>
        <v>Nov</v>
      </c>
      <c r="F15856" t="str">
        <f t="shared" si="497"/>
        <v>2026</v>
      </c>
    </row>
    <row r="15857" spans="1:6" x14ac:dyDescent="0.25">
      <c r="A15857" s="5" t="s">
        <v>389</v>
      </c>
      <c r="B15857" s="3" t="s">
        <v>244</v>
      </c>
      <c r="C15857" s="3" t="s">
        <v>197</v>
      </c>
      <c r="D15857" s="4">
        <v>47755.106771821884</v>
      </c>
      <c r="E15857" t="str">
        <f t="shared" si="496"/>
        <v>Dec</v>
      </c>
      <c r="F15857" t="str">
        <f t="shared" si="497"/>
        <v>2026</v>
      </c>
    </row>
    <row r="15858" spans="1:6" x14ac:dyDescent="0.25">
      <c r="A15858" s="5" t="s">
        <v>389</v>
      </c>
      <c r="B15858" s="3" t="s">
        <v>244</v>
      </c>
      <c r="C15858" s="3" t="s">
        <v>198</v>
      </c>
      <c r="D15858" s="4">
        <v>47853.61534812332</v>
      </c>
      <c r="E15858" t="str">
        <f t="shared" si="496"/>
        <v>Jan</v>
      </c>
      <c r="F15858" t="str">
        <f t="shared" si="497"/>
        <v>2027</v>
      </c>
    </row>
    <row r="15859" spans="1:6" x14ac:dyDescent="0.25">
      <c r="A15859" s="5" t="s">
        <v>389</v>
      </c>
      <c r="B15859" s="3" t="s">
        <v>244</v>
      </c>
      <c r="C15859" s="3" t="s">
        <v>199</v>
      </c>
      <c r="D15859" s="4">
        <v>47961.373407979641</v>
      </c>
      <c r="E15859" t="str">
        <f t="shared" si="496"/>
        <v>Feb</v>
      </c>
      <c r="F15859" t="str">
        <f t="shared" si="497"/>
        <v>2027</v>
      </c>
    </row>
    <row r="15860" spans="1:6" x14ac:dyDescent="0.25">
      <c r="A15860" s="5" t="s">
        <v>389</v>
      </c>
      <c r="B15860" s="3" t="s">
        <v>244</v>
      </c>
      <c r="C15860" s="3" t="s">
        <v>200</v>
      </c>
      <c r="D15860" s="4">
        <v>48078.458154187952</v>
      </c>
      <c r="E15860" t="str">
        <f t="shared" si="496"/>
        <v>Mar</v>
      </c>
      <c r="F15860" t="str">
        <f t="shared" si="497"/>
        <v>2027</v>
      </c>
    </row>
    <row r="15861" spans="1:6" x14ac:dyDescent="0.25">
      <c r="A15861" s="5" t="s">
        <v>389</v>
      </c>
      <c r="B15861" s="3" t="s">
        <v>244</v>
      </c>
      <c r="C15861" s="3" t="s">
        <v>201</v>
      </c>
      <c r="D15861" s="4">
        <v>48204.936690661852</v>
      </c>
      <c r="E15861" t="str">
        <f t="shared" si="496"/>
        <v>Apr</v>
      </c>
      <c r="F15861" t="str">
        <f t="shared" si="497"/>
        <v>2027</v>
      </c>
    </row>
    <row r="15862" spans="1:6" x14ac:dyDescent="0.25">
      <c r="A15862" s="5" t="s">
        <v>389</v>
      </c>
      <c r="B15862" s="3" t="s">
        <v>244</v>
      </c>
      <c r="C15862" s="3" t="s">
        <v>202</v>
      </c>
      <c r="D15862" s="4">
        <v>48340.889543103636</v>
      </c>
      <c r="E15862" t="str">
        <f t="shared" si="496"/>
        <v>May</v>
      </c>
      <c r="F15862" t="str">
        <f t="shared" si="497"/>
        <v>2027</v>
      </c>
    </row>
    <row r="15863" spans="1:6" x14ac:dyDescent="0.25">
      <c r="A15863" s="5" t="s">
        <v>389</v>
      </c>
      <c r="B15863" s="3" t="s">
        <v>244</v>
      </c>
      <c r="C15863" s="3" t="s">
        <v>203</v>
      </c>
      <c r="D15863" s="4">
        <v>48486.398575763029</v>
      </c>
      <c r="E15863" t="str">
        <f t="shared" si="496"/>
        <v>Jun</v>
      </c>
      <c r="F15863" t="str">
        <f t="shared" si="497"/>
        <v>2027</v>
      </c>
    </row>
    <row r="15864" spans="1:6" x14ac:dyDescent="0.25">
      <c r="A15864" s="5" t="s">
        <v>389</v>
      </c>
      <c r="B15864" s="3" t="s">
        <v>244</v>
      </c>
      <c r="C15864" s="3" t="s">
        <v>204</v>
      </c>
      <c r="D15864" s="4">
        <v>48641.545614342322</v>
      </c>
      <c r="E15864" t="str">
        <f t="shared" si="496"/>
        <v>Jul</v>
      </c>
      <c r="F15864" t="str">
        <f t="shared" si="497"/>
        <v>2027</v>
      </c>
    </row>
    <row r="15865" spans="1:6" x14ac:dyDescent="0.25">
      <c r="A15865" s="5" t="s">
        <v>389</v>
      </c>
      <c r="B15865" s="3" t="s">
        <v>244</v>
      </c>
      <c r="C15865" s="3" t="s">
        <v>205</v>
      </c>
      <c r="D15865" s="4">
        <v>471.3713463642394</v>
      </c>
      <c r="E15865" t="str">
        <f t="shared" si="496"/>
        <v>Aug</v>
      </c>
      <c r="F15865" t="str">
        <f t="shared" si="497"/>
        <v>2027</v>
      </c>
    </row>
    <row r="15866" spans="1:6" x14ac:dyDescent="0.25">
      <c r="A15866" s="5" t="s">
        <v>389</v>
      </c>
      <c r="B15866" s="3" t="s">
        <v>245</v>
      </c>
      <c r="C15866" s="3" t="s">
        <v>24</v>
      </c>
      <c r="D15866" s="4">
        <v>4841388.3244298119</v>
      </c>
      <c r="E15866" t="str">
        <f t="shared" si="496"/>
        <v>Sep</v>
      </c>
      <c r="F15866" t="str">
        <f t="shared" si="497"/>
        <v>2012</v>
      </c>
    </row>
    <row r="15867" spans="1:6" x14ac:dyDescent="0.25">
      <c r="A15867" s="5" t="s">
        <v>389</v>
      </c>
      <c r="B15867" s="3" t="s">
        <v>245</v>
      </c>
      <c r="C15867" s="3" t="s">
        <v>25</v>
      </c>
      <c r="D15867" s="4">
        <v>5406558.7778918445</v>
      </c>
      <c r="E15867" t="str">
        <f t="shared" si="496"/>
        <v>Oct</v>
      </c>
      <c r="F15867" t="str">
        <f t="shared" si="497"/>
        <v>2012</v>
      </c>
    </row>
    <row r="15868" spans="1:6" x14ac:dyDescent="0.25">
      <c r="A15868" s="5" t="s">
        <v>389</v>
      </c>
      <c r="B15868" s="3" t="s">
        <v>245</v>
      </c>
      <c r="C15868" s="3" t="s">
        <v>26</v>
      </c>
      <c r="D15868" s="4">
        <v>4188679.8795401482</v>
      </c>
      <c r="E15868" t="str">
        <f t="shared" si="496"/>
        <v>Nov</v>
      </c>
      <c r="F15868" t="str">
        <f t="shared" si="497"/>
        <v>2012</v>
      </c>
    </row>
    <row r="15869" spans="1:6" x14ac:dyDescent="0.25">
      <c r="A15869" s="5" t="s">
        <v>389</v>
      </c>
      <c r="B15869" s="3" t="s">
        <v>245</v>
      </c>
      <c r="C15869" s="3" t="s">
        <v>27</v>
      </c>
      <c r="D15869" s="4">
        <v>3538531.1202486502</v>
      </c>
      <c r="E15869" t="str">
        <f t="shared" si="496"/>
        <v>Dec</v>
      </c>
      <c r="F15869" t="str">
        <f t="shared" si="497"/>
        <v>2012</v>
      </c>
    </row>
    <row r="15870" spans="1:6" x14ac:dyDescent="0.25">
      <c r="A15870" s="5" t="s">
        <v>389</v>
      </c>
      <c r="B15870" s="3" t="s">
        <v>245</v>
      </c>
      <c r="C15870" s="3" t="s">
        <v>28</v>
      </c>
      <c r="D15870" s="4">
        <v>2985002.1153458306</v>
      </c>
      <c r="E15870" t="str">
        <f t="shared" si="496"/>
        <v>Jan</v>
      </c>
      <c r="F15870" t="str">
        <f t="shared" si="497"/>
        <v>2013</v>
      </c>
    </row>
    <row r="15871" spans="1:6" x14ac:dyDescent="0.25">
      <c r="A15871" s="5" t="s">
        <v>389</v>
      </c>
      <c r="B15871" s="3" t="s">
        <v>245</v>
      </c>
      <c r="C15871" s="3" t="s">
        <v>29</v>
      </c>
      <c r="D15871" s="4">
        <v>2649369.6589455833</v>
      </c>
      <c r="E15871" t="str">
        <f t="shared" si="496"/>
        <v>Feb</v>
      </c>
      <c r="F15871" t="str">
        <f t="shared" si="497"/>
        <v>2013</v>
      </c>
    </row>
    <row r="15872" spans="1:6" x14ac:dyDescent="0.25">
      <c r="A15872" s="5" t="s">
        <v>389</v>
      </c>
      <c r="B15872" s="3" t="s">
        <v>245</v>
      </c>
      <c r="C15872" s="3" t="s">
        <v>30</v>
      </c>
      <c r="D15872" s="4">
        <v>2308539.0412514806</v>
      </c>
      <c r="E15872" t="str">
        <f t="shared" si="496"/>
        <v>Mar</v>
      </c>
      <c r="F15872" t="str">
        <f t="shared" si="497"/>
        <v>2013</v>
      </c>
    </row>
    <row r="15873" spans="1:6" x14ac:dyDescent="0.25">
      <c r="A15873" s="5" t="s">
        <v>389</v>
      </c>
      <c r="B15873" s="3" t="s">
        <v>245</v>
      </c>
      <c r="C15873" s="3" t="s">
        <v>31</v>
      </c>
      <c r="D15873" s="4">
        <v>2081055.4967122471</v>
      </c>
      <c r="E15873" t="str">
        <f t="shared" si="496"/>
        <v>Apr</v>
      </c>
      <c r="F15873" t="str">
        <f t="shared" si="497"/>
        <v>2013</v>
      </c>
    </row>
    <row r="15874" spans="1:6" x14ac:dyDescent="0.25">
      <c r="A15874" s="5" t="s">
        <v>389</v>
      </c>
      <c r="B15874" s="3" t="s">
        <v>245</v>
      </c>
      <c r="C15874" s="3" t="s">
        <v>32</v>
      </c>
      <c r="D15874" s="4">
        <v>1756592.1262618126</v>
      </c>
      <c r="E15874" t="str">
        <f t="shared" si="496"/>
        <v>May</v>
      </c>
      <c r="F15874" t="str">
        <f t="shared" si="497"/>
        <v>2013</v>
      </c>
    </row>
    <row r="15875" spans="1:6" x14ac:dyDescent="0.25">
      <c r="A15875" s="5" t="s">
        <v>389</v>
      </c>
      <c r="B15875" s="3" t="s">
        <v>245</v>
      </c>
      <c r="C15875" s="3" t="s">
        <v>33</v>
      </c>
      <c r="D15875" s="4">
        <v>1657722.8600360826</v>
      </c>
      <c r="E15875" t="str">
        <f t="shared" si="496"/>
        <v>Jun</v>
      </c>
      <c r="F15875" t="str">
        <f t="shared" si="497"/>
        <v>2013</v>
      </c>
    </row>
    <row r="15876" spans="1:6" x14ac:dyDescent="0.25">
      <c r="A15876" s="5" t="s">
        <v>389</v>
      </c>
      <c r="B15876" s="3" t="s">
        <v>245</v>
      </c>
      <c r="C15876" s="3" t="s">
        <v>34</v>
      </c>
      <c r="D15876" s="4">
        <v>1561967.7279971419</v>
      </c>
      <c r="E15876" t="str">
        <f t="shared" si="496"/>
        <v>Jul</v>
      </c>
      <c r="F15876" t="str">
        <f t="shared" si="497"/>
        <v>2013</v>
      </c>
    </row>
    <row r="15877" spans="1:6" x14ac:dyDescent="0.25">
      <c r="A15877" s="5" t="s">
        <v>389</v>
      </c>
      <c r="B15877" s="3" t="s">
        <v>245</v>
      </c>
      <c r="C15877" s="3" t="s">
        <v>35</v>
      </c>
      <c r="D15877" s="4">
        <v>1436399.6874378952</v>
      </c>
      <c r="E15877" t="str">
        <f t="shared" si="496"/>
        <v>Aug</v>
      </c>
      <c r="F15877" t="str">
        <f t="shared" si="497"/>
        <v>2013</v>
      </c>
    </row>
    <row r="15878" spans="1:6" x14ac:dyDescent="0.25">
      <c r="A15878" s="5" t="s">
        <v>389</v>
      </c>
      <c r="B15878" s="3" t="s">
        <v>245</v>
      </c>
      <c r="C15878" s="3" t="s">
        <v>36</v>
      </c>
      <c r="D15878" s="4">
        <v>1404897.9981079251</v>
      </c>
      <c r="E15878" t="str">
        <f t="shared" si="496"/>
        <v>Sep</v>
      </c>
      <c r="F15878" t="str">
        <f t="shared" si="497"/>
        <v>2013</v>
      </c>
    </row>
    <row r="15879" spans="1:6" x14ac:dyDescent="0.25">
      <c r="A15879" s="5" t="s">
        <v>389</v>
      </c>
      <c r="B15879" s="3" t="s">
        <v>245</v>
      </c>
      <c r="C15879" s="3" t="s">
        <v>37</v>
      </c>
      <c r="D15879" s="4">
        <v>1307985.2959313318</v>
      </c>
      <c r="E15879" t="str">
        <f t="shared" si="496"/>
        <v>Oct</v>
      </c>
      <c r="F15879" t="str">
        <f t="shared" si="497"/>
        <v>2013</v>
      </c>
    </row>
    <row r="15880" spans="1:6" x14ac:dyDescent="0.25">
      <c r="A15880" s="5" t="s">
        <v>389</v>
      </c>
      <c r="B15880" s="3" t="s">
        <v>245</v>
      </c>
      <c r="C15880" s="3" t="s">
        <v>38</v>
      </c>
      <c r="D15880" s="4">
        <v>1251116.8087174976</v>
      </c>
      <c r="E15880" t="str">
        <f t="shared" si="496"/>
        <v>Nov</v>
      </c>
      <c r="F15880" t="str">
        <f t="shared" si="497"/>
        <v>2013</v>
      </c>
    </row>
    <row r="15881" spans="1:6" x14ac:dyDescent="0.25">
      <c r="A15881" s="5" t="s">
        <v>389</v>
      </c>
      <c r="B15881" s="3" t="s">
        <v>245</v>
      </c>
      <c r="C15881" s="3" t="s">
        <v>39</v>
      </c>
      <c r="D15881" s="4">
        <v>1137661.9240823262</v>
      </c>
      <c r="E15881" t="str">
        <f t="shared" si="496"/>
        <v>Dec</v>
      </c>
      <c r="F15881" t="str">
        <f t="shared" si="497"/>
        <v>2013</v>
      </c>
    </row>
    <row r="15882" spans="1:6" x14ac:dyDescent="0.25">
      <c r="A15882" s="5" t="s">
        <v>389</v>
      </c>
      <c r="B15882" s="3" t="s">
        <v>245</v>
      </c>
      <c r="C15882" s="3" t="s">
        <v>40</v>
      </c>
      <c r="D15882" s="4">
        <v>1012404.2630222858</v>
      </c>
      <c r="E15882" t="str">
        <f t="shared" si="496"/>
        <v>Jan</v>
      </c>
      <c r="F15882" t="str">
        <f t="shared" si="497"/>
        <v>2014</v>
      </c>
    </row>
    <row r="15883" spans="1:6" x14ac:dyDescent="0.25">
      <c r="A15883" s="5" t="s">
        <v>389</v>
      </c>
      <c r="B15883" s="3" t="s">
        <v>245</v>
      </c>
      <c r="C15883" s="3" t="s">
        <v>41</v>
      </c>
      <c r="D15883" s="4">
        <v>1019459.2920293944</v>
      </c>
      <c r="E15883" t="str">
        <f t="shared" ref="E15883:E15946" si="498">MID(C15883,1,3)</f>
        <v>Feb</v>
      </c>
      <c r="F15883" t="str">
        <f t="shared" ref="F15883:F15946" si="499">MID(C15883,5,4)</f>
        <v>2014</v>
      </c>
    </row>
    <row r="15884" spans="1:6" x14ac:dyDescent="0.25">
      <c r="A15884" s="5" t="s">
        <v>389</v>
      </c>
      <c r="B15884" s="3" t="s">
        <v>245</v>
      </c>
      <c r="C15884" s="3" t="s">
        <v>42</v>
      </c>
      <c r="D15884" s="4">
        <v>956569.38167910022</v>
      </c>
      <c r="E15884" t="str">
        <f t="shared" si="498"/>
        <v>Mar</v>
      </c>
      <c r="F15884" t="str">
        <f t="shared" si="499"/>
        <v>2014</v>
      </c>
    </row>
    <row r="15885" spans="1:6" x14ac:dyDescent="0.25">
      <c r="A15885" s="5" t="s">
        <v>389</v>
      </c>
      <c r="B15885" s="3" t="s">
        <v>245</v>
      </c>
      <c r="C15885" s="3" t="s">
        <v>43</v>
      </c>
      <c r="D15885" s="4">
        <v>928805.99890765222</v>
      </c>
      <c r="E15885" t="str">
        <f t="shared" si="498"/>
        <v>Apr</v>
      </c>
      <c r="F15885" t="str">
        <f t="shared" si="499"/>
        <v>2014</v>
      </c>
    </row>
    <row r="15886" spans="1:6" x14ac:dyDescent="0.25">
      <c r="A15886" s="5" t="s">
        <v>389</v>
      </c>
      <c r="B15886" s="3" t="s">
        <v>245</v>
      </c>
      <c r="C15886" s="3" t="s">
        <v>44</v>
      </c>
      <c r="D15886" s="4">
        <v>891443.40388958424</v>
      </c>
      <c r="E15886" t="str">
        <f t="shared" si="498"/>
        <v>May</v>
      </c>
      <c r="F15886" t="str">
        <f t="shared" si="499"/>
        <v>2014</v>
      </c>
    </row>
    <row r="15887" spans="1:6" x14ac:dyDescent="0.25">
      <c r="A15887" s="5" t="s">
        <v>389</v>
      </c>
      <c r="B15887" s="3" t="s">
        <v>245</v>
      </c>
      <c r="C15887" s="3" t="s">
        <v>45</v>
      </c>
      <c r="D15887" s="4">
        <v>859687.61712273629</v>
      </c>
      <c r="E15887" t="str">
        <f t="shared" si="498"/>
        <v>Jun</v>
      </c>
      <c r="F15887" t="str">
        <f t="shared" si="499"/>
        <v>2014</v>
      </c>
    </row>
    <row r="15888" spans="1:6" x14ac:dyDescent="0.25">
      <c r="A15888" s="5" t="s">
        <v>389</v>
      </c>
      <c r="B15888" s="3" t="s">
        <v>245</v>
      </c>
      <c r="C15888" s="3" t="s">
        <v>46</v>
      </c>
      <c r="D15888" s="4">
        <v>805920.2293217422</v>
      </c>
      <c r="E15888" t="str">
        <f t="shared" si="498"/>
        <v>Jul</v>
      </c>
      <c r="F15888" t="str">
        <f t="shared" si="499"/>
        <v>2014</v>
      </c>
    </row>
    <row r="15889" spans="1:6" x14ac:dyDescent="0.25">
      <c r="A15889" s="5" t="s">
        <v>389</v>
      </c>
      <c r="B15889" s="3" t="s">
        <v>245</v>
      </c>
      <c r="C15889" s="3" t="s">
        <v>47</v>
      </c>
      <c r="D15889" s="4">
        <v>772696.42242535169</v>
      </c>
      <c r="E15889" t="str">
        <f t="shared" si="498"/>
        <v>Aug</v>
      </c>
      <c r="F15889" t="str">
        <f t="shared" si="499"/>
        <v>2014</v>
      </c>
    </row>
    <row r="15890" spans="1:6" x14ac:dyDescent="0.25">
      <c r="A15890" s="5" t="s">
        <v>389</v>
      </c>
      <c r="B15890" s="3" t="s">
        <v>245</v>
      </c>
      <c r="C15890" s="3" t="s">
        <v>48</v>
      </c>
      <c r="D15890" s="4">
        <v>734009.33525890962</v>
      </c>
      <c r="E15890" t="str">
        <f t="shared" si="498"/>
        <v>Sep</v>
      </c>
      <c r="F15890" t="str">
        <f t="shared" si="499"/>
        <v>2014</v>
      </c>
    </row>
    <row r="15891" spans="1:6" x14ac:dyDescent="0.25">
      <c r="A15891" s="5" t="s">
        <v>389</v>
      </c>
      <c r="B15891" s="3" t="s">
        <v>245</v>
      </c>
      <c r="C15891" s="3" t="s">
        <v>49</v>
      </c>
      <c r="D15891" s="4">
        <v>680555.13172388356</v>
      </c>
      <c r="E15891" t="str">
        <f t="shared" si="498"/>
        <v>Oct</v>
      </c>
      <c r="F15891" t="str">
        <f t="shared" si="499"/>
        <v>2014</v>
      </c>
    </row>
    <row r="15892" spans="1:6" x14ac:dyDescent="0.25">
      <c r="A15892" s="5" t="s">
        <v>389</v>
      </c>
      <c r="B15892" s="3" t="s">
        <v>245</v>
      </c>
      <c r="C15892" s="3" t="s">
        <v>50</v>
      </c>
      <c r="D15892" s="4">
        <v>647061.47359522758</v>
      </c>
      <c r="E15892" t="str">
        <f t="shared" si="498"/>
        <v>Nov</v>
      </c>
      <c r="F15892" t="str">
        <f t="shared" si="499"/>
        <v>2014</v>
      </c>
    </row>
    <row r="15893" spans="1:6" x14ac:dyDescent="0.25">
      <c r="A15893" s="5" t="s">
        <v>389</v>
      </c>
      <c r="B15893" s="3" t="s">
        <v>245</v>
      </c>
      <c r="C15893" s="3" t="s">
        <v>51</v>
      </c>
      <c r="D15893" s="4">
        <v>591649.0935211177</v>
      </c>
      <c r="E15893" t="str">
        <f t="shared" si="498"/>
        <v>Dec</v>
      </c>
      <c r="F15893" t="str">
        <f t="shared" si="499"/>
        <v>2014</v>
      </c>
    </row>
    <row r="15894" spans="1:6" x14ac:dyDescent="0.25">
      <c r="A15894" s="5" t="s">
        <v>389</v>
      </c>
      <c r="B15894" s="3" t="s">
        <v>245</v>
      </c>
      <c r="C15894" s="3" t="s">
        <v>52</v>
      </c>
      <c r="D15894" s="4">
        <v>548295.77715448861</v>
      </c>
      <c r="E15894" t="str">
        <f t="shared" si="498"/>
        <v>Jan</v>
      </c>
      <c r="F15894" t="str">
        <f t="shared" si="499"/>
        <v>2015</v>
      </c>
    </row>
    <row r="15895" spans="1:6" x14ac:dyDescent="0.25">
      <c r="A15895" s="5" t="s">
        <v>389</v>
      </c>
      <c r="B15895" s="3" t="s">
        <v>245</v>
      </c>
      <c r="C15895" s="3" t="s">
        <v>53</v>
      </c>
      <c r="D15895" s="4">
        <v>547734.26004833682</v>
      </c>
      <c r="E15895" t="str">
        <f t="shared" si="498"/>
        <v>Feb</v>
      </c>
      <c r="F15895" t="str">
        <f t="shared" si="499"/>
        <v>2015</v>
      </c>
    </row>
    <row r="15896" spans="1:6" x14ac:dyDescent="0.25">
      <c r="A15896" s="5" t="s">
        <v>389</v>
      </c>
      <c r="B15896" s="3" t="s">
        <v>245</v>
      </c>
      <c r="C15896" s="3" t="s">
        <v>54</v>
      </c>
      <c r="D15896" s="4">
        <v>532232.22811127384</v>
      </c>
      <c r="E15896" t="str">
        <f t="shared" si="498"/>
        <v>Mar</v>
      </c>
      <c r="F15896" t="str">
        <f t="shared" si="499"/>
        <v>2015</v>
      </c>
    </row>
    <row r="15897" spans="1:6" x14ac:dyDescent="0.25">
      <c r="A15897" s="5" t="s">
        <v>389</v>
      </c>
      <c r="B15897" s="3" t="s">
        <v>245</v>
      </c>
      <c r="C15897" s="3" t="s">
        <v>55</v>
      </c>
      <c r="D15897" s="4">
        <v>521680.13969764137</v>
      </c>
      <c r="E15897" t="str">
        <f t="shared" si="498"/>
        <v>Apr</v>
      </c>
      <c r="F15897" t="str">
        <f t="shared" si="499"/>
        <v>2015</v>
      </c>
    </row>
    <row r="15898" spans="1:6" x14ac:dyDescent="0.25">
      <c r="A15898" s="5" t="s">
        <v>389</v>
      </c>
      <c r="B15898" s="3" t="s">
        <v>245</v>
      </c>
      <c r="C15898" s="3" t="s">
        <v>56</v>
      </c>
      <c r="D15898" s="4">
        <v>498116.73534188123</v>
      </c>
      <c r="E15898" t="str">
        <f t="shared" si="498"/>
        <v>May</v>
      </c>
      <c r="F15898" t="str">
        <f t="shared" si="499"/>
        <v>2015</v>
      </c>
    </row>
    <row r="15899" spans="1:6" x14ac:dyDescent="0.25">
      <c r="A15899" s="5" t="s">
        <v>389</v>
      </c>
      <c r="B15899" s="3" t="s">
        <v>245</v>
      </c>
      <c r="C15899" s="3" t="s">
        <v>57</v>
      </c>
      <c r="D15899" s="4">
        <v>499583.14520194777</v>
      </c>
      <c r="E15899" t="str">
        <f t="shared" si="498"/>
        <v>Jun</v>
      </c>
      <c r="F15899" t="str">
        <f t="shared" si="499"/>
        <v>2015</v>
      </c>
    </row>
    <row r="15900" spans="1:6" x14ac:dyDescent="0.25">
      <c r="A15900" s="5" t="s">
        <v>389</v>
      </c>
      <c r="B15900" s="3" t="s">
        <v>245</v>
      </c>
      <c r="C15900" s="3" t="s">
        <v>58</v>
      </c>
      <c r="D15900" s="4">
        <v>468761.38835340051</v>
      </c>
      <c r="E15900" t="str">
        <f t="shared" si="498"/>
        <v>Jul</v>
      </c>
      <c r="F15900" t="str">
        <f t="shared" si="499"/>
        <v>2015</v>
      </c>
    </row>
    <row r="15901" spans="1:6" x14ac:dyDescent="0.25">
      <c r="A15901" s="5" t="s">
        <v>389</v>
      </c>
      <c r="B15901" s="3" t="s">
        <v>245</v>
      </c>
      <c r="C15901" s="3" t="s">
        <v>59</v>
      </c>
      <c r="D15901" s="4">
        <v>470585.90299761115</v>
      </c>
      <c r="E15901" t="str">
        <f t="shared" si="498"/>
        <v>Aug</v>
      </c>
      <c r="F15901" t="str">
        <f t="shared" si="499"/>
        <v>2015</v>
      </c>
    </row>
    <row r="15902" spans="1:6" x14ac:dyDescent="0.25">
      <c r="A15902" s="5" t="s">
        <v>389</v>
      </c>
      <c r="B15902" s="3" t="s">
        <v>245</v>
      </c>
      <c r="C15902" s="3" t="s">
        <v>60</v>
      </c>
      <c r="D15902" s="4">
        <v>452837.14720025845</v>
      </c>
      <c r="E15902" t="str">
        <f t="shared" si="498"/>
        <v>Sep</v>
      </c>
      <c r="F15902" t="str">
        <f t="shared" si="499"/>
        <v>2015</v>
      </c>
    </row>
    <row r="15903" spans="1:6" x14ac:dyDescent="0.25">
      <c r="A15903" s="5" t="s">
        <v>389</v>
      </c>
      <c r="B15903" s="3" t="s">
        <v>245</v>
      </c>
      <c r="C15903" s="3" t="s">
        <v>61</v>
      </c>
      <c r="D15903" s="4">
        <v>502313.38840027823</v>
      </c>
      <c r="E15903" t="str">
        <f t="shared" si="498"/>
        <v>Oct</v>
      </c>
      <c r="F15903" t="str">
        <f t="shared" si="499"/>
        <v>2015</v>
      </c>
    </row>
    <row r="15904" spans="1:6" x14ac:dyDescent="0.25">
      <c r="A15904" s="5" t="s">
        <v>389</v>
      </c>
      <c r="B15904" s="3" t="s">
        <v>245</v>
      </c>
      <c r="C15904" s="3" t="s">
        <v>62</v>
      </c>
      <c r="D15904" s="4">
        <v>491728.73217853945</v>
      </c>
      <c r="E15904" t="str">
        <f t="shared" si="498"/>
        <v>Nov</v>
      </c>
      <c r="F15904" t="str">
        <f t="shared" si="499"/>
        <v>2015</v>
      </c>
    </row>
    <row r="15905" spans="1:6" x14ac:dyDescent="0.25">
      <c r="A15905" s="5" t="s">
        <v>389</v>
      </c>
      <c r="B15905" s="3" t="s">
        <v>245</v>
      </c>
      <c r="C15905" s="3" t="s">
        <v>63</v>
      </c>
      <c r="D15905" s="4">
        <v>478692.73896183929</v>
      </c>
      <c r="E15905" t="str">
        <f t="shared" si="498"/>
        <v>Dec</v>
      </c>
      <c r="F15905" t="str">
        <f t="shared" si="499"/>
        <v>2015</v>
      </c>
    </row>
    <row r="15906" spans="1:6" x14ac:dyDescent="0.25">
      <c r="A15906" s="5" t="s">
        <v>389</v>
      </c>
      <c r="B15906" s="3" t="s">
        <v>245</v>
      </c>
      <c r="C15906" s="3" t="s">
        <v>64</v>
      </c>
      <c r="D15906" s="4">
        <v>466208.91925583768</v>
      </c>
      <c r="E15906" t="str">
        <f t="shared" si="498"/>
        <v>Jan</v>
      </c>
      <c r="F15906" t="str">
        <f t="shared" si="499"/>
        <v>2016</v>
      </c>
    </row>
    <row r="15907" spans="1:6" x14ac:dyDescent="0.25">
      <c r="A15907" s="5" t="s">
        <v>389</v>
      </c>
      <c r="B15907" s="3" t="s">
        <v>245</v>
      </c>
      <c r="C15907" s="3" t="s">
        <v>65</v>
      </c>
      <c r="D15907" s="4">
        <v>455498.28042992938</v>
      </c>
      <c r="E15907" t="str">
        <f t="shared" si="498"/>
        <v>Feb</v>
      </c>
      <c r="F15907" t="str">
        <f t="shared" si="499"/>
        <v>2016</v>
      </c>
    </row>
    <row r="15908" spans="1:6" x14ac:dyDescent="0.25">
      <c r="A15908" s="5" t="s">
        <v>389</v>
      </c>
      <c r="B15908" s="3" t="s">
        <v>245</v>
      </c>
      <c r="C15908" s="3" t="s">
        <v>66</v>
      </c>
      <c r="D15908" s="4">
        <v>443071.88577391859</v>
      </c>
      <c r="E15908" t="str">
        <f t="shared" si="498"/>
        <v>Mar</v>
      </c>
      <c r="F15908" t="str">
        <f t="shared" si="499"/>
        <v>2016</v>
      </c>
    </row>
    <row r="15909" spans="1:6" x14ac:dyDescent="0.25">
      <c r="A15909" s="5" t="s">
        <v>389</v>
      </c>
      <c r="B15909" s="3" t="s">
        <v>245</v>
      </c>
      <c r="C15909" s="3" t="s">
        <v>67</v>
      </c>
      <c r="D15909" s="4">
        <v>434986.46549849247</v>
      </c>
      <c r="E15909" t="str">
        <f t="shared" si="498"/>
        <v>Apr</v>
      </c>
      <c r="F15909" t="str">
        <f t="shared" si="499"/>
        <v>2016</v>
      </c>
    </row>
    <row r="15910" spans="1:6" x14ac:dyDescent="0.25">
      <c r="A15910" s="5" t="s">
        <v>389</v>
      </c>
      <c r="B15910" s="3" t="s">
        <v>245</v>
      </c>
      <c r="C15910" s="3" t="s">
        <v>68</v>
      </c>
      <c r="D15910" s="4">
        <v>425566.77383063582</v>
      </c>
      <c r="E15910" t="str">
        <f t="shared" si="498"/>
        <v>May</v>
      </c>
      <c r="F15910" t="str">
        <f t="shared" si="499"/>
        <v>2016</v>
      </c>
    </row>
    <row r="15911" spans="1:6" x14ac:dyDescent="0.25">
      <c r="A15911" s="5" t="s">
        <v>389</v>
      </c>
      <c r="B15911" s="3" t="s">
        <v>245</v>
      </c>
      <c r="C15911" s="3" t="s">
        <v>69</v>
      </c>
      <c r="D15911" s="4">
        <v>417844.6020492544</v>
      </c>
      <c r="E15911" t="str">
        <f t="shared" si="498"/>
        <v>Jun</v>
      </c>
      <c r="F15911" t="str">
        <f t="shared" si="499"/>
        <v>2016</v>
      </c>
    </row>
    <row r="15912" spans="1:6" x14ac:dyDescent="0.25">
      <c r="A15912" s="5" t="s">
        <v>389</v>
      </c>
      <c r="B15912" s="3" t="s">
        <v>245</v>
      </c>
      <c r="C15912" s="3" t="s">
        <v>70</v>
      </c>
      <c r="D15912" s="4">
        <v>408597.97586950799</v>
      </c>
      <c r="E15912" t="str">
        <f t="shared" si="498"/>
        <v>Jul</v>
      </c>
      <c r="F15912" t="str">
        <f t="shared" si="499"/>
        <v>2016</v>
      </c>
    </row>
    <row r="15913" spans="1:6" x14ac:dyDescent="0.25">
      <c r="A15913" s="5" t="s">
        <v>389</v>
      </c>
      <c r="B15913" s="3" t="s">
        <v>245</v>
      </c>
      <c r="C15913" s="3" t="s">
        <v>71</v>
      </c>
      <c r="D15913" s="4">
        <v>398116.95128803357</v>
      </c>
      <c r="E15913" t="str">
        <f t="shared" si="498"/>
        <v>Aug</v>
      </c>
      <c r="F15913" t="str">
        <f t="shared" si="499"/>
        <v>2016</v>
      </c>
    </row>
    <row r="15914" spans="1:6" x14ac:dyDescent="0.25">
      <c r="A15914" s="5" t="s">
        <v>389</v>
      </c>
      <c r="B15914" s="3" t="s">
        <v>245</v>
      </c>
      <c r="C15914" s="3" t="s">
        <v>72</v>
      </c>
      <c r="D15914" s="4">
        <v>385593.92322160525</v>
      </c>
      <c r="E15914" t="str">
        <f t="shared" si="498"/>
        <v>Sep</v>
      </c>
      <c r="F15914" t="str">
        <f t="shared" si="499"/>
        <v>2016</v>
      </c>
    </row>
    <row r="15915" spans="1:6" x14ac:dyDescent="0.25">
      <c r="A15915" s="5" t="s">
        <v>389</v>
      </c>
      <c r="B15915" s="3" t="s">
        <v>245</v>
      </c>
      <c r="C15915" s="3" t="s">
        <v>73</v>
      </c>
      <c r="D15915" s="4">
        <v>374357.05542387685</v>
      </c>
      <c r="E15915" t="str">
        <f t="shared" si="498"/>
        <v>Oct</v>
      </c>
      <c r="F15915" t="str">
        <f t="shared" si="499"/>
        <v>2016</v>
      </c>
    </row>
    <row r="15916" spans="1:6" x14ac:dyDescent="0.25">
      <c r="A15916" s="5" t="s">
        <v>389</v>
      </c>
      <c r="B15916" s="3" t="s">
        <v>245</v>
      </c>
      <c r="C15916" s="3" t="s">
        <v>74</v>
      </c>
      <c r="D15916" s="4">
        <v>363517.86813237681</v>
      </c>
      <c r="E15916" t="str">
        <f t="shared" si="498"/>
        <v>Nov</v>
      </c>
      <c r="F15916" t="str">
        <f t="shared" si="499"/>
        <v>2016</v>
      </c>
    </row>
    <row r="15917" spans="1:6" x14ac:dyDescent="0.25">
      <c r="A15917" s="5" t="s">
        <v>389</v>
      </c>
      <c r="B15917" s="3" t="s">
        <v>245</v>
      </c>
      <c r="C15917" s="3" t="s">
        <v>75</v>
      </c>
      <c r="D15917" s="4">
        <v>352264.25481308973</v>
      </c>
      <c r="E15917" t="str">
        <f t="shared" si="498"/>
        <v>Dec</v>
      </c>
      <c r="F15917" t="str">
        <f t="shared" si="499"/>
        <v>2016</v>
      </c>
    </row>
    <row r="15918" spans="1:6" x14ac:dyDescent="0.25">
      <c r="A15918" s="5" t="s">
        <v>389</v>
      </c>
      <c r="B15918" s="3" t="s">
        <v>245</v>
      </c>
      <c r="C15918" s="3" t="s">
        <v>76</v>
      </c>
      <c r="D15918" s="4">
        <v>341460.24345292506</v>
      </c>
      <c r="E15918" t="str">
        <f t="shared" si="498"/>
        <v>Jan</v>
      </c>
      <c r="F15918" t="str">
        <f t="shared" si="499"/>
        <v>2017</v>
      </c>
    </row>
    <row r="15919" spans="1:6" x14ac:dyDescent="0.25">
      <c r="A15919" s="5" t="s">
        <v>389</v>
      </c>
      <c r="B15919" s="3" t="s">
        <v>245</v>
      </c>
      <c r="C15919" s="3" t="s">
        <v>77</v>
      </c>
      <c r="D15919" s="4">
        <v>331662.96243274899</v>
      </c>
      <c r="E15919" t="str">
        <f t="shared" si="498"/>
        <v>Feb</v>
      </c>
      <c r="F15919" t="str">
        <f t="shared" si="499"/>
        <v>2017</v>
      </c>
    </row>
    <row r="15920" spans="1:6" x14ac:dyDescent="0.25">
      <c r="A15920" s="5" t="s">
        <v>389</v>
      </c>
      <c r="B15920" s="3" t="s">
        <v>245</v>
      </c>
      <c r="C15920" s="3" t="s">
        <v>78</v>
      </c>
      <c r="D15920" s="4">
        <v>322274.86069854675</v>
      </c>
      <c r="E15920" t="str">
        <f t="shared" si="498"/>
        <v>Mar</v>
      </c>
      <c r="F15920" t="str">
        <f t="shared" si="499"/>
        <v>2017</v>
      </c>
    </row>
    <row r="15921" spans="1:6" x14ac:dyDescent="0.25">
      <c r="A15921" s="5" t="s">
        <v>389</v>
      </c>
      <c r="B15921" s="3" t="s">
        <v>245</v>
      </c>
      <c r="C15921" s="3" t="s">
        <v>79</v>
      </c>
      <c r="D15921" s="4">
        <v>313081.76024442678</v>
      </c>
      <c r="E15921" t="str">
        <f t="shared" si="498"/>
        <v>Apr</v>
      </c>
      <c r="F15921" t="str">
        <f t="shared" si="499"/>
        <v>2017</v>
      </c>
    </row>
    <row r="15922" spans="1:6" x14ac:dyDescent="0.25">
      <c r="A15922" s="5" t="s">
        <v>389</v>
      </c>
      <c r="B15922" s="3" t="s">
        <v>245</v>
      </c>
      <c r="C15922" s="3" t="s">
        <v>80</v>
      </c>
      <c r="D15922" s="4">
        <v>304037.55483920727</v>
      </c>
      <c r="E15922" t="str">
        <f t="shared" si="498"/>
        <v>May</v>
      </c>
      <c r="F15922" t="str">
        <f t="shared" si="499"/>
        <v>2017</v>
      </c>
    </row>
    <row r="15923" spans="1:6" x14ac:dyDescent="0.25">
      <c r="A15923" s="5" t="s">
        <v>389</v>
      </c>
      <c r="B15923" s="3" t="s">
        <v>245</v>
      </c>
      <c r="C15923" s="3" t="s">
        <v>81</v>
      </c>
      <c r="D15923" s="4">
        <v>297141.68294968858</v>
      </c>
      <c r="E15923" t="str">
        <f t="shared" si="498"/>
        <v>Jun</v>
      </c>
      <c r="F15923" t="str">
        <f t="shared" si="499"/>
        <v>2017</v>
      </c>
    </row>
    <row r="15924" spans="1:6" x14ac:dyDescent="0.25">
      <c r="A15924" s="5" t="s">
        <v>389</v>
      </c>
      <c r="B15924" s="3" t="s">
        <v>245</v>
      </c>
      <c r="C15924" s="3" t="s">
        <v>82</v>
      </c>
      <c r="D15924" s="4">
        <v>288219.35999043961</v>
      </c>
      <c r="E15924" t="str">
        <f t="shared" si="498"/>
        <v>Jul</v>
      </c>
      <c r="F15924" t="str">
        <f t="shared" si="499"/>
        <v>2017</v>
      </c>
    </row>
    <row r="15925" spans="1:6" x14ac:dyDescent="0.25">
      <c r="A15925" s="5" t="s">
        <v>389</v>
      </c>
      <c r="B15925" s="3" t="s">
        <v>245</v>
      </c>
      <c r="C15925" s="3" t="s">
        <v>83</v>
      </c>
      <c r="D15925" s="4">
        <v>281780.03688699205</v>
      </c>
      <c r="E15925" t="str">
        <f t="shared" si="498"/>
        <v>Aug</v>
      </c>
      <c r="F15925" t="str">
        <f t="shared" si="499"/>
        <v>2017</v>
      </c>
    </row>
    <row r="15926" spans="1:6" x14ac:dyDescent="0.25">
      <c r="A15926" s="5" t="s">
        <v>389</v>
      </c>
      <c r="B15926" s="3" t="s">
        <v>245</v>
      </c>
      <c r="C15926" s="3" t="s">
        <v>84</v>
      </c>
      <c r="D15926" s="4">
        <v>265804.31008374697</v>
      </c>
      <c r="E15926" t="str">
        <f t="shared" si="498"/>
        <v>Sep</v>
      </c>
      <c r="F15926" t="str">
        <f t="shared" si="499"/>
        <v>2017</v>
      </c>
    </row>
    <row r="15927" spans="1:6" x14ac:dyDescent="0.25">
      <c r="A15927" s="5" t="s">
        <v>389</v>
      </c>
      <c r="B15927" s="3" t="s">
        <v>245</v>
      </c>
      <c r="C15927" s="3" t="s">
        <v>85</v>
      </c>
      <c r="D15927" s="4">
        <v>251752.17427903484</v>
      </c>
      <c r="E15927" t="str">
        <f t="shared" si="498"/>
        <v>Oct</v>
      </c>
      <c r="F15927" t="str">
        <f t="shared" si="499"/>
        <v>2017</v>
      </c>
    </row>
    <row r="15928" spans="1:6" x14ac:dyDescent="0.25">
      <c r="A15928" s="5" t="s">
        <v>389</v>
      </c>
      <c r="B15928" s="3" t="s">
        <v>245</v>
      </c>
      <c r="C15928" s="3" t="s">
        <v>86</v>
      </c>
      <c r="D15928" s="4">
        <v>245313.98719322722</v>
      </c>
      <c r="E15928" t="str">
        <f t="shared" si="498"/>
        <v>Nov</v>
      </c>
      <c r="F15928" t="str">
        <f t="shared" si="499"/>
        <v>2017</v>
      </c>
    </row>
    <row r="15929" spans="1:6" x14ac:dyDescent="0.25">
      <c r="A15929" s="5" t="s">
        <v>389</v>
      </c>
      <c r="B15929" s="3" t="s">
        <v>245</v>
      </c>
      <c r="C15929" s="3" t="s">
        <v>87</v>
      </c>
      <c r="D15929" s="4">
        <v>239101.59199235373</v>
      </c>
      <c r="E15929" t="str">
        <f t="shared" si="498"/>
        <v>Dec</v>
      </c>
      <c r="F15929" t="str">
        <f t="shared" si="499"/>
        <v>2017</v>
      </c>
    </row>
    <row r="15930" spans="1:6" x14ac:dyDescent="0.25">
      <c r="A15930" s="5" t="s">
        <v>389</v>
      </c>
      <c r="B15930" s="3" t="s">
        <v>245</v>
      </c>
      <c r="C15930" s="3" t="s">
        <v>88</v>
      </c>
      <c r="D15930" s="4">
        <v>232902.43023292648</v>
      </c>
      <c r="E15930" t="str">
        <f t="shared" si="498"/>
        <v>Jan</v>
      </c>
      <c r="F15930" t="str">
        <f t="shared" si="499"/>
        <v>2018</v>
      </c>
    </row>
    <row r="15931" spans="1:6" x14ac:dyDescent="0.25">
      <c r="A15931" s="5" t="s">
        <v>389</v>
      </c>
      <c r="B15931" s="3" t="s">
        <v>245</v>
      </c>
      <c r="C15931" s="3" t="s">
        <v>89</v>
      </c>
      <c r="D15931" s="4">
        <v>227560.66891505822</v>
      </c>
      <c r="E15931" t="str">
        <f t="shared" si="498"/>
        <v>Feb</v>
      </c>
      <c r="F15931" t="str">
        <f t="shared" si="499"/>
        <v>2018</v>
      </c>
    </row>
    <row r="15932" spans="1:6" x14ac:dyDescent="0.25">
      <c r="A15932" s="5" t="s">
        <v>389</v>
      </c>
      <c r="B15932" s="3" t="s">
        <v>245</v>
      </c>
      <c r="C15932" s="3" t="s">
        <v>90</v>
      </c>
      <c r="D15932" s="4">
        <v>222516.09178129185</v>
      </c>
      <c r="E15932" t="str">
        <f t="shared" si="498"/>
        <v>Mar</v>
      </c>
      <c r="F15932" t="str">
        <f t="shared" si="499"/>
        <v>2018</v>
      </c>
    </row>
    <row r="15933" spans="1:6" x14ac:dyDescent="0.25">
      <c r="A15933" s="5" t="s">
        <v>389</v>
      </c>
      <c r="B15933" s="3" t="s">
        <v>245</v>
      </c>
      <c r="C15933" s="3" t="s">
        <v>91</v>
      </c>
      <c r="D15933" s="4">
        <v>217093.46424012902</v>
      </c>
      <c r="E15933" t="str">
        <f t="shared" si="498"/>
        <v>Apr</v>
      </c>
      <c r="F15933" t="str">
        <f t="shared" si="499"/>
        <v>2018</v>
      </c>
    </row>
    <row r="15934" spans="1:6" x14ac:dyDescent="0.25">
      <c r="A15934" s="5" t="s">
        <v>389</v>
      </c>
      <c r="B15934" s="3" t="s">
        <v>245</v>
      </c>
      <c r="C15934" s="3" t="s">
        <v>92</v>
      </c>
      <c r="D15934" s="4">
        <v>212271.59899351242</v>
      </c>
      <c r="E15934" t="str">
        <f t="shared" si="498"/>
        <v>May</v>
      </c>
      <c r="F15934" t="str">
        <f t="shared" si="499"/>
        <v>2018</v>
      </c>
    </row>
    <row r="15935" spans="1:6" x14ac:dyDescent="0.25">
      <c r="A15935" s="5" t="s">
        <v>389</v>
      </c>
      <c r="B15935" s="3" t="s">
        <v>245</v>
      </c>
      <c r="C15935" s="3" t="s">
        <v>93</v>
      </c>
      <c r="D15935" s="4">
        <v>208319.99353960872</v>
      </c>
      <c r="E15935" t="str">
        <f t="shared" si="498"/>
        <v>Jun</v>
      </c>
      <c r="F15935" t="str">
        <f t="shared" si="499"/>
        <v>2018</v>
      </c>
    </row>
    <row r="15936" spans="1:6" x14ac:dyDescent="0.25">
      <c r="A15936" s="5" t="s">
        <v>389</v>
      </c>
      <c r="B15936" s="3" t="s">
        <v>245</v>
      </c>
      <c r="C15936" s="3" t="s">
        <v>94</v>
      </c>
      <c r="D15936" s="4">
        <v>203292.72145486678</v>
      </c>
      <c r="E15936" t="str">
        <f t="shared" si="498"/>
        <v>Jul</v>
      </c>
      <c r="F15936" t="str">
        <f t="shared" si="499"/>
        <v>2018</v>
      </c>
    </row>
    <row r="15937" spans="1:6" x14ac:dyDescent="0.25">
      <c r="A15937" s="5" t="s">
        <v>389</v>
      </c>
      <c r="B15937" s="3" t="s">
        <v>245</v>
      </c>
      <c r="C15937" s="3" t="s">
        <v>95</v>
      </c>
      <c r="D15937" s="4">
        <v>200705.68320540219</v>
      </c>
      <c r="E15937" t="str">
        <f t="shared" si="498"/>
        <v>Aug</v>
      </c>
      <c r="F15937" t="str">
        <f t="shared" si="499"/>
        <v>2018</v>
      </c>
    </row>
    <row r="15938" spans="1:6" x14ac:dyDescent="0.25">
      <c r="A15938" s="5" t="s">
        <v>389</v>
      </c>
      <c r="B15938" s="3" t="s">
        <v>245</v>
      </c>
      <c r="C15938" s="3" t="s">
        <v>96</v>
      </c>
      <c r="D15938" s="4">
        <v>196878.53747359652</v>
      </c>
      <c r="E15938" t="str">
        <f t="shared" si="498"/>
        <v>Sep</v>
      </c>
      <c r="F15938" t="str">
        <f t="shared" si="499"/>
        <v>2018</v>
      </c>
    </row>
    <row r="15939" spans="1:6" x14ac:dyDescent="0.25">
      <c r="A15939" s="5" t="s">
        <v>389</v>
      </c>
      <c r="B15939" s="3" t="s">
        <v>245</v>
      </c>
      <c r="C15939" s="3" t="s">
        <v>97</v>
      </c>
      <c r="D15939" s="4">
        <v>194324.88328211883</v>
      </c>
      <c r="E15939" t="str">
        <f t="shared" si="498"/>
        <v>Oct</v>
      </c>
      <c r="F15939" t="str">
        <f t="shared" si="499"/>
        <v>2018</v>
      </c>
    </row>
    <row r="15940" spans="1:6" x14ac:dyDescent="0.25">
      <c r="A15940" s="5" t="s">
        <v>389</v>
      </c>
      <c r="B15940" s="3" t="s">
        <v>245</v>
      </c>
      <c r="C15940" s="3" t="s">
        <v>98</v>
      </c>
      <c r="D15940" s="4">
        <v>191647.42124922253</v>
      </c>
      <c r="E15940" t="str">
        <f t="shared" si="498"/>
        <v>Nov</v>
      </c>
      <c r="F15940" t="str">
        <f t="shared" si="499"/>
        <v>2018</v>
      </c>
    </row>
    <row r="15941" spans="1:6" x14ac:dyDescent="0.25">
      <c r="A15941" s="5" t="s">
        <v>389</v>
      </c>
      <c r="B15941" s="3" t="s">
        <v>245</v>
      </c>
      <c r="C15941" s="3" t="s">
        <v>99</v>
      </c>
      <c r="D15941" s="4">
        <v>188707.54885238063</v>
      </c>
      <c r="E15941" t="str">
        <f t="shared" si="498"/>
        <v>Dec</v>
      </c>
      <c r="F15941" t="str">
        <f t="shared" si="499"/>
        <v>2018</v>
      </c>
    </row>
    <row r="15942" spans="1:6" x14ac:dyDescent="0.25">
      <c r="A15942" s="5" t="s">
        <v>389</v>
      </c>
      <c r="B15942" s="3" t="s">
        <v>245</v>
      </c>
      <c r="C15942" s="3" t="s">
        <v>100</v>
      </c>
      <c r="D15942" s="4">
        <v>185749.81376568659</v>
      </c>
      <c r="E15942" t="str">
        <f t="shared" si="498"/>
        <v>Jan</v>
      </c>
      <c r="F15942" t="str">
        <f t="shared" si="499"/>
        <v>2019</v>
      </c>
    </row>
    <row r="15943" spans="1:6" x14ac:dyDescent="0.25">
      <c r="A15943" s="5" t="s">
        <v>389</v>
      </c>
      <c r="B15943" s="3" t="s">
        <v>245</v>
      </c>
      <c r="C15943" s="3" t="s">
        <v>101</v>
      </c>
      <c r="D15943" s="4">
        <v>183398.57393832254</v>
      </c>
      <c r="E15943" t="str">
        <f t="shared" si="498"/>
        <v>Feb</v>
      </c>
      <c r="F15943" t="str">
        <f t="shared" si="499"/>
        <v>2019</v>
      </c>
    </row>
    <row r="15944" spans="1:6" x14ac:dyDescent="0.25">
      <c r="A15944" s="5" t="s">
        <v>389</v>
      </c>
      <c r="B15944" s="3" t="s">
        <v>245</v>
      </c>
      <c r="C15944" s="3" t="s">
        <v>102</v>
      </c>
      <c r="D15944" s="4">
        <v>181413.38809276809</v>
      </c>
      <c r="E15944" t="str">
        <f t="shared" si="498"/>
        <v>Mar</v>
      </c>
      <c r="F15944" t="str">
        <f t="shared" si="499"/>
        <v>2019</v>
      </c>
    </row>
    <row r="15945" spans="1:6" x14ac:dyDescent="0.25">
      <c r="A15945" s="5" t="s">
        <v>389</v>
      </c>
      <c r="B15945" s="3" t="s">
        <v>245</v>
      </c>
      <c r="C15945" s="3" t="s">
        <v>103</v>
      </c>
      <c r="D15945" s="4">
        <v>178832.02008169668</v>
      </c>
      <c r="E15945" t="str">
        <f t="shared" si="498"/>
        <v>Apr</v>
      </c>
      <c r="F15945" t="str">
        <f t="shared" si="499"/>
        <v>2019</v>
      </c>
    </row>
    <row r="15946" spans="1:6" x14ac:dyDescent="0.25">
      <c r="A15946" s="5" t="s">
        <v>389</v>
      </c>
      <c r="B15946" s="3" t="s">
        <v>245</v>
      </c>
      <c r="C15946" s="3" t="s">
        <v>104</v>
      </c>
      <c r="D15946" s="4">
        <v>176679.85602307488</v>
      </c>
      <c r="E15946" t="str">
        <f t="shared" si="498"/>
        <v>May</v>
      </c>
      <c r="F15946" t="str">
        <f t="shared" si="499"/>
        <v>2019</v>
      </c>
    </row>
    <row r="15947" spans="1:6" x14ac:dyDescent="0.25">
      <c r="A15947" s="5" t="s">
        <v>389</v>
      </c>
      <c r="B15947" s="3" t="s">
        <v>245</v>
      </c>
      <c r="C15947" s="3" t="s">
        <v>105</v>
      </c>
      <c r="D15947" s="4">
        <v>175183.62430603788</v>
      </c>
      <c r="E15947" t="str">
        <f t="shared" ref="E15947:E16010" si="500">MID(C15947,1,3)</f>
        <v>Jun</v>
      </c>
      <c r="F15947" t="str">
        <f t="shared" ref="F15947:F16010" si="501">MID(C15947,5,4)</f>
        <v>2019</v>
      </c>
    </row>
    <row r="15948" spans="1:6" x14ac:dyDescent="0.25">
      <c r="A15948" s="5" t="s">
        <v>389</v>
      </c>
      <c r="B15948" s="3" t="s">
        <v>245</v>
      </c>
      <c r="C15948" s="3" t="s">
        <v>106</v>
      </c>
      <c r="D15948" s="4">
        <v>172647.80738648729</v>
      </c>
      <c r="E15948" t="str">
        <f t="shared" si="500"/>
        <v>Jul</v>
      </c>
      <c r="F15948" t="str">
        <f t="shared" si="501"/>
        <v>2019</v>
      </c>
    </row>
    <row r="15949" spans="1:6" x14ac:dyDescent="0.25">
      <c r="A15949" s="5" t="s">
        <v>389</v>
      </c>
      <c r="B15949" s="3" t="s">
        <v>245</v>
      </c>
      <c r="C15949" s="3" t="s">
        <v>107</v>
      </c>
      <c r="D15949" s="4">
        <v>171046.84433854741</v>
      </c>
      <c r="E15949" t="str">
        <f t="shared" si="500"/>
        <v>Aug</v>
      </c>
      <c r="F15949" t="str">
        <f t="shared" si="501"/>
        <v>2019</v>
      </c>
    </row>
    <row r="15950" spans="1:6" x14ac:dyDescent="0.25">
      <c r="A15950" s="5" t="s">
        <v>389</v>
      </c>
      <c r="B15950" s="3" t="s">
        <v>245</v>
      </c>
      <c r="C15950" s="3" t="s">
        <v>108</v>
      </c>
      <c r="D15950" s="4">
        <v>168911.3801234815</v>
      </c>
      <c r="E15950" t="str">
        <f t="shared" si="500"/>
        <v>Sep</v>
      </c>
      <c r="F15950" t="str">
        <f t="shared" si="501"/>
        <v>2019</v>
      </c>
    </row>
    <row r="15951" spans="1:6" x14ac:dyDescent="0.25">
      <c r="A15951" s="5" t="s">
        <v>389</v>
      </c>
      <c r="B15951" s="3" t="s">
        <v>245</v>
      </c>
      <c r="C15951" s="3" t="s">
        <v>109</v>
      </c>
      <c r="D15951" s="4">
        <v>167139.68278662767</v>
      </c>
      <c r="E15951" t="str">
        <f t="shared" si="500"/>
        <v>Oct</v>
      </c>
      <c r="F15951" t="str">
        <f t="shared" si="501"/>
        <v>2019</v>
      </c>
    </row>
    <row r="15952" spans="1:6" x14ac:dyDescent="0.25">
      <c r="A15952" s="5" t="s">
        <v>389</v>
      </c>
      <c r="B15952" s="3" t="s">
        <v>245</v>
      </c>
      <c r="C15952" s="3" t="s">
        <v>110</v>
      </c>
      <c r="D15952" s="4">
        <v>165347.04542592799</v>
      </c>
      <c r="E15952" t="str">
        <f t="shared" si="500"/>
        <v>Nov</v>
      </c>
      <c r="F15952" t="str">
        <f t="shared" si="501"/>
        <v>2019</v>
      </c>
    </row>
    <row r="15953" spans="1:6" x14ac:dyDescent="0.25">
      <c r="A15953" s="5" t="s">
        <v>389</v>
      </c>
      <c r="B15953" s="3" t="s">
        <v>245</v>
      </c>
      <c r="C15953" s="3" t="s">
        <v>111</v>
      </c>
      <c r="D15953" s="4">
        <v>163614.36440160489</v>
      </c>
      <c r="E15953" t="str">
        <f t="shared" si="500"/>
        <v>Dec</v>
      </c>
      <c r="F15953" t="str">
        <f t="shared" si="501"/>
        <v>2019</v>
      </c>
    </row>
    <row r="15954" spans="1:6" x14ac:dyDescent="0.25">
      <c r="A15954" s="5" t="s">
        <v>389</v>
      </c>
      <c r="B15954" s="3" t="s">
        <v>245</v>
      </c>
      <c r="C15954" s="3" t="s">
        <v>112</v>
      </c>
      <c r="D15954" s="4">
        <v>161553.97149418519</v>
      </c>
      <c r="E15954" t="str">
        <f t="shared" si="500"/>
        <v>Jan</v>
      </c>
      <c r="F15954" t="str">
        <f t="shared" si="501"/>
        <v>2020</v>
      </c>
    </row>
    <row r="15955" spans="1:6" x14ac:dyDescent="0.25">
      <c r="A15955" s="5" t="s">
        <v>389</v>
      </c>
      <c r="B15955" s="3" t="s">
        <v>245</v>
      </c>
      <c r="C15955" s="3" t="s">
        <v>113</v>
      </c>
      <c r="D15955" s="4">
        <v>159925.33358374957</v>
      </c>
      <c r="E15955" t="str">
        <f t="shared" si="500"/>
        <v>Feb</v>
      </c>
      <c r="F15955" t="str">
        <f t="shared" si="501"/>
        <v>2020</v>
      </c>
    </row>
    <row r="15956" spans="1:6" x14ac:dyDescent="0.25">
      <c r="A15956" s="5" t="s">
        <v>389</v>
      </c>
      <c r="B15956" s="3" t="s">
        <v>245</v>
      </c>
      <c r="C15956" s="3" t="s">
        <v>114</v>
      </c>
      <c r="D15956" s="4">
        <v>158446.59900472336</v>
      </c>
      <c r="E15956" t="str">
        <f t="shared" si="500"/>
        <v>Mar</v>
      </c>
      <c r="F15956" t="str">
        <f t="shared" si="501"/>
        <v>2020</v>
      </c>
    </row>
    <row r="15957" spans="1:6" x14ac:dyDescent="0.25">
      <c r="A15957" s="5" t="s">
        <v>389</v>
      </c>
      <c r="B15957" s="3" t="s">
        <v>245</v>
      </c>
      <c r="C15957" s="3" t="s">
        <v>115</v>
      </c>
      <c r="D15957" s="4">
        <v>156736.9260149858</v>
      </c>
      <c r="E15957" t="str">
        <f t="shared" si="500"/>
        <v>Apr</v>
      </c>
      <c r="F15957" t="str">
        <f t="shared" si="501"/>
        <v>2020</v>
      </c>
    </row>
    <row r="15958" spans="1:6" x14ac:dyDescent="0.25">
      <c r="A15958" s="5" t="s">
        <v>389</v>
      </c>
      <c r="B15958" s="3" t="s">
        <v>245</v>
      </c>
      <c r="C15958" s="3" t="s">
        <v>116</v>
      </c>
      <c r="D15958" s="4">
        <v>155370.63341578265</v>
      </c>
      <c r="E15958" t="str">
        <f t="shared" si="500"/>
        <v>May</v>
      </c>
      <c r="F15958" t="str">
        <f t="shared" si="501"/>
        <v>2020</v>
      </c>
    </row>
    <row r="15959" spans="1:6" x14ac:dyDescent="0.25">
      <c r="A15959" s="5" t="s">
        <v>389</v>
      </c>
      <c r="B15959" s="3" t="s">
        <v>245</v>
      </c>
      <c r="C15959" s="3" t="s">
        <v>117</v>
      </c>
      <c r="D15959" s="4">
        <v>154436.33574546143</v>
      </c>
      <c r="E15959" t="str">
        <f t="shared" si="500"/>
        <v>Jun</v>
      </c>
      <c r="F15959" t="str">
        <f t="shared" si="501"/>
        <v>2020</v>
      </c>
    </row>
    <row r="15960" spans="1:6" x14ac:dyDescent="0.25">
      <c r="A15960" s="5" t="s">
        <v>389</v>
      </c>
      <c r="B15960" s="3" t="s">
        <v>245</v>
      </c>
      <c r="C15960" s="3" t="s">
        <v>118</v>
      </c>
      <c r="D15960" s="4">
        <v>152864.20792164141</v>
      </c>
      <c r="E15960" t="str">
        <f t="shared" si="500"/>
        <v>Jul</v>
      </c>
      <c r="F15960" t="str">
        <f t="shared" si="501"/>
        <v>2020</v>
      </c>
    </row>
    <row r="15961" spans="1:6" x14ac:dyDescent="0.25">
      <c r="A15961" s="5" t="s">
        <v>389</v>
      </c>
      <c r="B15961" s="3" t="s">
        <v>245</v>
      </c>
      <c r="C15961" s="3" t="s">
        <v>119</v>
      </c>
      <c r="D15961" s="4">
        <v>151946.15898318874</v>
      </c>
      <c r="E15961" t="str">
        <f t="shared" si="500"/>
        <v>Aug</v>
      </c>
      <c r="F15961" t="str">
        <f t="shared" si="501"/>
        <v>2020</v>
      </c>
    </row>
    <row r="15962" spans="1:6" x14ac:dyDescent="0.25">
      <c r="A15962" s="5" t="s">
        <v>389</v>
      </c>
      <c r="B15962" s="3" t="s">
        <v>245</v>
      </c>
      <c r="C15962" s="3" t="s">
        <v>120</v>
      </c>
      <c r="D15962" s="4">
        <v>150398.15815860807</v>
      </c>
      <c r="E15962" t="str">
        <f t="shared" si="500"/>
        <v>Sep</v>
      </c>
      <c r="F15962" t="str">
        <f t="shared" si="501"/>
        <v>2020</v>
      </c>
    </row>
    <row r="15963" spans="1:6" x14ac:dyDescent="0.25">
      <c r="A15963" s="5" t="s">
        <v>389</v>
      </c>
      <c r="B15963" s="3" t="s">
        <v>245</v>
      </c>
      <c r="C15963" s="3" t="s">
        <v>121</v>
      </c>
      <c r="D15963" s="4">
        <v>149151.55705912839</v>
      </c>
      <c r="E15963" t="str">
        <f t="shared" si="500"/>
        <v>Oct</v>
      </c>
      <c r="F15963" t="str">
        <f t="shared" si="501"/>
        <v>2020</v>
      </c>
    </row>
    <row r="15964" spans="1:6" x14ac:dyDescent="0.25">
      <c r="A15964" s="5" t="s">
        <v>389</v>
      </c>
      <c r="B15964" s="3" t="s">
        <v>245</v>
      </c>
      <c r="C15964" s="3" t="s">
        <v>122</v>
      </c>
      <c r="D15964" s="4">
        <v>148241.76062159229</v>
      </c>
      <c r="E15964" t="str">
        <f t="shared" si="500"/>
        <v>Nov</v>
      </c>
      <c r="F15964" t="str">
        <f t="shared" si="501"/>
        <v>2020</v>
      </c>
    </row>
    <row r="15965" spans="1:6" x14ac:dyDescent="0.25">
      <c r="A15965" s="5" t="s">
        <v>389</v>
      </c>
      <c r="B15965" s="3" t="s">
        <v>245</v>
      </c>
      <c r="C15965" s="3" t="s">
        <v>123</v>
      </c>
      <c r="D15965" s="4">
        <v>147222.70356108391</v>
      </c>
      <c r="E15965" t="str">
        <f t="shared" si="500"/>
        <v>Dec</v>
      </c>
      <c r="F15965" t="str">
        <f t="shared" si="501"/>
        <v>2020</v>
      </c>
    </row>
    <row r="15966" spans="1:6" x14ac:dyDescent="0.25">
      <c r="A15966" s="5" t="s">
        <v>389</v>
      </c>
      <c r="B15966" s="3" t="s">
        <v>245</v>
      </c>
      <c r="C15966" s="3" t="s">
        <v>124</v>
      </c>
      <c r="D15966" s="4">
        <v>145632.63319047407</v>
      </c>
      <c r="E15966" t="str">
        <f t="shared" si="500"/>
        <v>Jan</v>
      </c>
      <c r="F15966" t="str">
        <f t="shared" si="501"/>
        <v>2021</v>
      </c>
    </row>
    <row r="15967" spans="1:6" x14ac:dyDescent="0.25">
      <c r="A15967" s="5" t="s">
        <v>389</v>
      </c>
      <c r="B15967" s="3" t="s">
        <v>245</v>
      </c>
      <c r="C15967" s="3" t="s">
        <v>125</v>
      </c>
      <c r="D15967" s="4">
        <v>144626.32647955947</v>
      </c>
      <c r="E15967" t="str">
        <f t="shared" si="500"/>
        <v>Feb</v>
      </c>
      <c r="F15967" t="str">
        <f t="shared" si="501"/>
        <v>2021</v>
      </c>
    </row>
    <row r="15968" spans="1:6" x14ac:dyDescent="0.25">
      <c r="A15968" s="5" t="s">
        <v>389</v>
      </c>
      <c r="B15968" s="3" t="s">
        <v>245</v>
      </c>
      <c r="C15968" s="3" t="s">
        <v>126</v>
      </c>
      <c r="D15968" s="4">
        <v>143831.22900887125</v>
      </c>
      <c r="E15968" t="str">
        <f t="shared" si="500"/>
        <v>Mar</v>
      </c>
      <c r="F15968" t="str">
        <f t="shared" si="501"/>
        <v>2021</v>
      </c>
    </row>
    <row r="15969" spans="1:6" x14ac:dyDescent="0.25">
      <c r="A15969" s="5" t="s">
        <v>389</v>
      </c>
      <c r="B15969" s="3" t="s">
        <v>245</v>
      </c>
      <c r="C15969" s="3" t="s">
        <v>127</v>
      </c>
      <c r="D15969" s="4">
        <v>142968.36390300214</v>
      </c>
      <c r="E15969" t="str">
        <f t="shared" si="500"/>
        <v>Apr</v>
      </c>
      <c r="F15969" t="str">
        <f t="shared" si="501"/>
        <v>2021</v>
      </c>
    </row>
    <row r="15970" spans="1:6" x14ac:dyDescent="0.25">
      <c r="A15970" s="5" t="s">
        <v>389</v>
      </c>
      <c r="B15970" s="3" t="s">
        <v>245</v>
      </c>
      <c r="C15970" s="3" t="s">
        <v>128</v>
      </c>
      <c r="D15970" s="4">
        <v>142213.81717152122</v>
      </c>
      <c r="E15970" t="str">
        <f t="shared" si="500"/>
        <v>May</v>
      </c>
      <c r="F15970" t="str">
        <f t="shared" si="501"/>
        <v>2021</v>
      </c>
    </row>
    <row r="15971" spans="1:6" x14ac:dyDescent="0.25">
      <c r="A15971" s="5" t="s">
        <v>389</v>
      </c>
      <c r="B15971" s="3" t="s">
        <v>245</v>
      </c>
      <c r="C15971" s="3" t="s">
        <v>129</v>
      </c>
      <c r="D15971" s="4">
        <v>141559.44636706493</v>
      </c>
      <c r="E15971" t="str">
        <f t="shared" si="500"/>
        <v>Jun</v>
      </c>
      <c r="F15971" t="str">
        <f t="shared" si="501"/>
        <v>2021</v>
      </c>
    </row>
    <row r="15972" spans="1:6" x14ac:dyDescent="0.25">
      <c r="A15972" s="5" t="s">
        <v>389</v>
      </c>
      <c r="B15972" s="3" t="s">
        <v>245</v>
      </c>
      <c r="C15972" s="3" t="s">
        <v>130</v>
      </c>
      <c r="D15972" s="4">
        <v>140614.20120444079</v>
      </c>
      <c r="E15972" t="str">
        <f t="shared" si="500"/>
        <v>Jul</v>
      </c>
      <c r="F15972" t="str">
        <f t="shared" si="501"/>
        <v>2021</v>
      </c>
    </row>
    <row r="15973" spans="1:6" x14ac:dyDescent="0.25">
      <c r="A15973" s="5" t="s">
        <v>389</v>
      </c>
      <c r="B15973" s="3" t="s">
        <v>245</v>
      </c>
      <c r="C15973" s="3" t="s">
        <v>131</v>
      </c>
      <c r="D15973" s="4">
        <v>140387.0985581429</v>
      </c>
      <c r="E15973" t="str">
        <f t="shared" si="500"/>
        <v>Aug</v>
      </c>
      <c r="F15973" t="str">
        <f t="shared" si="501"/>
        <v>2021</v>
      </c>
    </row>
    <row r="15974" spans="1:6" x14ac:dyDescent="0.25">
      <c r="A15974" s="5" t="s">
        <v>389</v>
      </c>
      <c r="B15974" s="3" t="s">
        <v>245</v>
      </c>
      <c r="C15974" s="3" t="s">
        <v>132</v>
      </c>
      <c r="D15974" s="4">
        <v>121328.29487185978</v>
      </c>
      <c r="E15974" t="str">
        <f t="shared" si="500"/>
        <v>Sep</v>
      </c>
      <c r="F15974" t="str">
        <f t="shared" si="501"/>
        <v>2021</v>
      </c>
    </row>
    <row r="15975" spans="1:6" x14ac:dyDescent="0.25">
      <c r="A15975" s="5" t="s">
        <v>389</v>
      </c>
      <c r="B15975" s="3" t="s">
        <v>245</v>
      </c>
      <c r="C15975" s="3" t="s">
        <v>133</v>
      </c>
      <c r="D15975" s="4">
        <v>120631.16177746009</v>
      </c>
      <c r="E15975" t="str">
        <f t="shared" si="500"/>
        <v>Oct</v>
      </c>
      <c r="F15975" t="str">
        <f t="shared" si="501"/>
        <v>2021</v>
      </c>
    </row>
    <row r="15976" spans="1:6" x14ac:dyDescent="0.25">
      <c r="A15976" s="5" t="s">
        <v>389</v>
      </c>
      <c r="B15976" s="3" t="s">
        <v>245</v>
      </c>
      <c r="C15976" s="3" t="s">
        <v>134</v>
      </c>
      <c r="D15976" s="4">
        <v>120045.78783164374</v>
      </c>
      <c r="E15976" t="str">
        <f t="shared" si="500"/>
        <v>Nov</v>
      </c>
      <c r="F15976" t="str">
        <f t="shared" si="501"/>
        <v>2021</v>
      </c>
    </row>
    <row r="15977" spans="1:6" x14ac:dyDescent="0.25">
      <c r="A15977" s="5" t="s">
        <v>389</v>
      </c>
      <c r="B15977" s="3" t="s">
        <v>245</v>
      </c>
      <c r="C15977" s="3" t="s">
        <v>135</v>
      </c>
      <c r="D15977" s="4">
        <v>119525.09661539069</v>
      </c>
      <c r="E15977" t="str">
        <f t="shared" si="500"/>
        <v>Dec</v>
      </c>
      <c r="F15977" t="str">
        <f t="shared" si="501"/>
        <v>2021</v>
      </c>
    </row>
    <row r="15978" spans="1:6" x14ac:dyDescent="0.25">
      <c r="A15978" s="5" t="s">
        <v>389</v>
      </c>
      <c r="B15978" s="3" t="s">
        <v>245</v>
      </c>
      <c r="C15978" s="3" t="s">
        <v>136</v>
      </c>
      <c r="D15978" s="4">
        <v>118961.75430731458</v>
      </c>
      <c r="E15978" t="str">
        <f t="shared" si="500"/>
        <v>Jan</v>
      </c>
      <c r="F15978" t="str">
        <f t="shared" si="501"/>
        <v>2022</v>
      </c>
    </row>
    <row r="15979" spans="1:6" x14ac:dyDescent="0.25">
      <c r="A15979" s="5" t="s">
        <v>389</v>
      </c>
      <c r="B15979" s="3" t="s">
        <v>245</v>
      </c>
      <c r="C15979" s="3" t="s">
        <v>137</v>
      </c>
      <c r="D15979" s="4">
        <v>118464.30204178129</v>
      </c>
      <c r="E15979" t="str">
        <f t="shared" si="500"/>
        <v>Feb</v>
      </c>
      <c r="F15979" t="str">
        <f t="shared" si="501"/>
        <v>2022</v>
      </c>
    </row>
    <row r="15980" spans="1:6" x14ac:dyDescent="0.25">
      <c r="A15980" s="5" t="s">
        <v>389</v>
      </c>
      <c r="B15980" s="3" t="s">
        <v>245</v>
      </c>
      <c r="C15980" s="3" t="s">
        <v>138</v>
      </c>
      <c r="D15980" s="4">
        <v>118022.94578082753</v>
      </c>
      <c r="E15980" t="str">
        <f t="shared" si="500"/>
        <v>Mar</v>
      </c>
      <c r="F15980" t="str">
        <f t="shared" si="501"/>
        <v>2022</v>
      </c>
    </row>
    <row r="15981" spans="1:6" x14ac:dyDescent="0.25">
      <c r="A15981" s="5" t="s">
        <v>389</v>
      </c>
      <c r="B15981" s="3" t="s">
        <v>245</v>
      </c>
      <c r="C15981" s="3" t="s">
        <v>139</v>
      </c>
      <c r="D15981" s="4">
        <v>117658.13275442571</v>
      </c>
      <c r="E15981" t="str">
        <f t="shared" si="500"/>
        <v>Apr</v>
      </c>
      <c r="F15981" t="str">
        <f t="shared" si="501"/>
        <v>2022</v>
      </c>
    </row>
    <row r="15982" spans="1:6" x14ac:dyDescent="0.25">
      <c r="A15982" s="5" t="s">
        <v>389</v>
      </c>
      <c r="B15982" s="3" t="s">
        <v>245</v>
      </c>
      <c r="C15982" s="3" t="s">
        <v>140</v>
      </c>
      <c r="D15982" s="4">
        <v>117620.15099909634</v>
      </c>
      <c r="E15982" t="str">
        <f t="shared" si="500"/>
        <v>May</v>
      </c>
      <c r="F15982" t="str">
        <f t="shared" si="501"/>
        <v>2022</v>
      </c>
    </row>
    <row r="15983" spans="1:6" x14ac:dyDescent="0.25">
      <c r="A15983" s="5" t="s">
        <v>389</v>
      </c>
      <c r="B15983" s="3" t="s">
        <v>245</v>
      </c>
      <c r="C15983" s="3" t="s">
        <v>141</v>
      </c>
      <c r="D15983" s="4">
        <v>117389.27549750869</v>
      </c>
      <c r="E15983" t="str">
        <f t="shared" si="500"/>
        <v>Jun</v>
      </c>
      <c r="F15983" t="str">
        <f t="shared" si="501"/>
        <v>2022</v>
      </c>
    </row>
    <row r="15984" spans="1:6" x14ac:dyDescent="0.25">
      <c r="A15984" s="5" t="s">
        <v>389</v>
      </c>
      <c r="B15984" s="3" t="s">
        <v>245</v>
      </c>
      <c r="C15984" s="3" t="s">
        <v>142</v>
      </c>
      <c r="D15984" s="4">
        <v>117139.3972615887</v>
      </c>
      <c r="E15984" t="str">
        <f t="shared" si="500"/>
        <v>Jul</v>
      </c>
      <c r="F15984" t="str">
        <f t="shared" si="501"/>
        <v>2022</v>
      </c>
    </row>
    <row r="15985" spans="1:6" x14ac:dyDescent="0.25">
      <c r="A15985" s="5" t="s">
        <v>389</v>
      </c>
      <c r="B15985" s="3" t="s">
        <v>245</v>
      </c>
      <c r="C15985" s="3" t="s">
        <v>143</v>
      </c>
      <c r="D15985" s="4">
        <v>116793.59313536951</v>
      </c>
      <c r="E15985" t="str">
        <f t="shared" si="500"/>
        <v>Aug</v>
      </c>
      <c r="F15985" t="str">
        <f t="shared" si="501"/>
        <v>2022</v>
      </c>
    </row>
    <row r="15986" spans="1:6" x14ac:dyDescent="0.25">
      <c r="A15986" s="5" t="s">
        <v>389</v>
      </c>
      <c r="B15986" s="3" t="s">
        <v>245</v>
      </c>
      <c r="C15986" s="3" t="s">
        <v>144</v>
      </c>
      <c r="D15986" s="4">
        <v>69314.553184337055</v>
      </c>
      <c r="E15986" t="str">
        <f t="shared" si="500"/>
        <v>Sep</v>
      </c>
      <c r="F15986" t="str">
        <f t="shared" si="501"/>
        <v>2022</v>
      </c>
    </row>
    <row r="15987" spans="1:6" x14ac:dyDescent="0.25">
      <c r="A15987" s="5" t="s">
        <v>389</v>
      </c>
      <c r="B15987" s="3" t="s">
        <v>245</v>
      </c>
      <c r="C15987" s="3" t="s">
        <v>145</v>
      </c>
      <c r="D15987" s="4">
        <v>52587.045079415591</v>
      </c>
      <c r="E15987" t="str">
        <f t="shared" si="500"/>
        <v>Oct</v>
      </c>
      <c r="F15987" t="str">
        <f t="shared" si="501"/>
        <v>2022</v>
      </c>
    </row>
    <row r="15988" spans="1:6" x14ac:dyDescent="0.25">
      <c r="A15988" s="5" t="s">
        <v>389</v>
      </c>
      <c r="B15988" s="3" t="s">
        <v>245</v>
      </c>
      <c r="C15988" s="3" t="s">
        <v>146</v>
      </c>
      <c r="D15988" s="4">
        <v>52223.006183004407</v>
      </c>
      <c r="E15988" t="str">
        <f t="shared" si="500"/>
        <v>Nov</v>
      </c>
      <c r="F15988" t="str">
        <f t="shared" si="501"/>
        <v>2022</v>
      </c>
    </row>
    <row r="15989" spans="1:6" x14ac:dyDescent="0.25">
      <c r="A15989" s="5" t="s">
        <v>389</v>
      </c>
      <c r="B15989" s="3" t="s">
        <v>245</v>
      </c>
      <c r="C15989" s="3" t="s">
        <v>147</v>
      </c>
      <c r="D15989" s="4">
        <v>51914.839324174936</v>
      </c>
      <c r="E15989" t="str">
        <f t="shared" si="500"/>
        <v>Dec</v>
      </c>
      <c r="F15989" t="str">
        <f t="shared" si="501"/>
        <v>2022</v>
      </c>
    </row>
    <row r="15990" spans="1:6" x14ac:dyDescent="0.25">
      <c r="A15990" s="5" t="s">
        <v>389</v>
      </c>
      <c r="B15990" s="3" t="s">
        <v>245</v>
      </c>
      <c r="C15990" s="3" t="s">
        <v>148</v>
      </c>
      <c r="D15990" s="4">
        <v>51586.829180246888</v>
      </c>
      <c r="E15990" t="str">
        <f t="shared" si="500"/>
        <v>Jan</v>
      </c>
      <c r="F15990" t="str">
        <f t="shared" si="501"/>
        <v>2023</v>
      </c>
    </row>
    <row r="15991" spans="1:6" x14ac:dyDescent="0.25">
      <c r="A15991" s="5" t="s">
        <v>389</v>
      </c>
      <c r="B15991" s="3" t="s">
        <v>245</v>
      </c>
      <c r="C15991" s="3" t="s">
        <v>149</v>
      </c>
      <c r="D15991" s="4">
        <v>51282.073068558697</v>
      </c>
      <c r="E15991" t="str">
        <f t="shared" si="500"/>
        <v>Feb</v>
      </c>
      <c r="F15991" t="str">
        <f t="shared" si="501"/>
        <v>2023</v>
      </c>
    </row>
    <row r="15992" spans="1:6" x14ac:dyDescent="0.25">
      <c r="A15992" s="5" t="s">
        <v>389</v>
      </c>
      <c r="B15992" s="3" t="s">
        <v>245</v>
      </c>
      <c r="C15992" s="3" t="s">
        <v>150</v>
      </c>
      <c r="D15992" s="4">
        <v>50981.334482020618</v>
      </c>
      <c r="E15992" t="str">
        <f t="shared" si="500"/>
        <v>Mar</v>
      </c>
      <c r="F15992" t="str">
        <f t="shared" si="501"/>
        <v>2023</v>
      </c>
    </row>
    <row r="15993" spans="1:6" x14ac:dyDescent="0.25">
      <c r="A15993" s="5" t="s">
        <v>389</v>
      </c>
      <c r="B15993" s="3" t="s">
        <v>245</v>
      </c>
      <c r="C15993" s="3" t="s">
        <v>151</v>
      </c>
      <c r="D15993" s="4">
        <v>50688.927419853899</v>
      </c>
      <c r="E15993" t="str">
        <f t="shared" si="500"/>
        <v>Apr</v>
      </c>
      <c r="F15993" t="str">
        <f t="shared" si="501"/>
        <v>2023</v>
      </c>
    </row>
    <row r="15994" spans="1:6" x14ac:dyDescent="0.25">
      <c r="A15994" s="5" t="s">
        <v>389</v>
      </c>
      <c r="B15994" s="3" t="s">
        <v>245</v>
      </c>
      <c r="C15994" s="3" t="s">
        <v>152</v>
      </c>
      <c r="D15994" s="4">
        <v>50403.243956235623</v>
      </c>
      <c r="E15994" t="str">
        <f t="shared" si="500"/>
        <v>May</v>
      </c>
      <c r="F15994" t="str">
        <f t="shared" si="501"/>
        <v>2023</v>
      </c>
    </row>
    <row r="15995" spans="1:6" x14ac:dyDescent="0.25">
      <c r="A15995" s="5" t="s">
        <v>389</v>
      </c>
      <c r="B15995" s="3" t="s">
        <v>245</v>
      </c>
      <c r="C15995" s="3" t="s">
        <v>153</v>
      </c>
      <c r="D15995" s="4">
        <v>50124.234433062549</v>
      </c>
      <c r="E15995" t="str">
        <f t="shared" si="500"/>
        <v>Jun</v>
      </c>
      <c r="F15995" t="str">
        <f t="shared" si="501"/>
        <v>2023</v>
      </c>
    </row>
    <row r="15996" spans="1:6" x14ac:dyDescent="0.25">
      <c r="A15996" s="5" t="s">
        <v>389</v>
      </c>
      <c r="B15996" s="3" t="s">
        <v>245</v>
      </c>
      <c r="C15996" s="3" t="s">
        <v>154</v>
      </c>
      <c r="D15996" s="4">
        <v>49851.850953683999</v>
      </c>
      <c r="E15996" t="str">
        <f t="shared" si="500"/>
        <v>Jul</v>
      </c>
      <c r="F15996" t="str">
        <f t="shared" si="501"/>
        <v>2023</v>
      </c>
    </row>
    <row r="15997" spans="1:6" x14ac:dyDescent="0.25">
      <c r="A15997" s="5" t="s">
        <v>389</v>
      </c>
      <c r="B15997" s="3" t="s">
        <v>245</v>
      </c>
      <c r="C15997" s="3" t="s">
        <v>155</v>
      </c>
      <c r="D15997" s="4">
        <v>49586.049467259632</v>
      </c>
      <c r="E15997" t="str">
        <f t="shared" si="500"/>
        <v>Aug</v>
      </c>
      <c r="F15997" t="str">
        <f t="shared" si="501"/>
        <v>2023</v>
      </c>
    </row>
    <row r="15998" spans="1:6" x14ac:dyDescent="0.25">
      <c r="A15998" s="5" t="s">
        <v>389</v>
      </c>
      <c r="B15998" s="3" t="s">
        <v>245</v>
      </c>
      <c r="C15998" s="3" t="s">
        <v>156</v>
      </c>
      <c r="D15998" s="4">
        <v>49326.778669875865</v>
      </c>
      <c r="E15998" t="str">
        <f t="shared" si="500"/>
        <v>Sep</v>
      </c>
      <c r="F15998" t="str">
        <f t="shared" si="501"/>
        <v>2023</v>
      </c>
    </row>
    <row r="15999" spans="1:6" x14ac:dyDescent="0.25">
      <c r="A15999" s="5" t="s">
        <v>389</v>
      </c>
      <c r="B15999" s="3" t="s">
        <v>245</v>
      </c>
      <c r="C15999" s="3" t="s">
        <v>157</v>
      </c>
      <c r="D15999" s="4">
        <v>49074.002102312996</v>
      </c>
      <c r="E15999" t="str">
        <f t="shared" si="500"/>
        <v>Oct</v>
      </c>
      <c r="F15999" t="str">
        <f t="shared" si="501"/>
        <v>2023</v>
      </c>
    </row>
    <row r="16000" spans="1:6" x14ac:dyDescent="0.25">
      <c r="A16000" s="5" t="s">
        <v>389</v>
      </c>
      <c r="B16000" s="3" t="s">
        <v>245</v>
      </c>
      <c r="C16000" s="3" t="s">
        <v>158</v>
      </c>
      <c r="D16000" s="4">
        <v>48827.666976299719</v>
      </c>
      <c r="E16000" t="str">
        <f t="shared" si="500"/>
        <v>Nov</v>
      </c>
      <c r="F16000" t="str">
        <f t="shared" si="501"/>
        <v>2023</v>
      </c>
    </row>
    <row r="16001" spans="1:6" x14ac:dyDescent="0.25">
      <c r="A16001" s="5" t="s">
        <v>389</v>
      </c>
      <c r="B16001" s="3" t="s">
        <v>245</v>
      </c>
      <c r="C16001" s="3" t="s">
        <v>159</v>
      </c>
      <c r="D16001" s="4">
        <v>48587.739616974068</v>
      </c>
      <c r="E16001" t="str">
        <f t="shared" si="500"/>
        <v>Dec</v>
      </c>
      <c r="F16001" t="str">
        <f t="shared" si="501"/>
        <v>2023</v>
      </c>
    </row>
    <row r="16002" spans="1:6" x14ac:dyDescent="0.25">
      <c r="A16002" s="5" t="s">
        <v>389</v>
      </c>
      <c r="B16002" s="3" t="s">
        <v>245</v>
      </c>
      <c r="C16002" s="3" t="s">
        <v>160</v>
      </c>
      <c r="D16002" s="4">
        <v>48354.18069640085</v>
      </c>
      <c r="E16002" t="str">
        <f t="shared" si="500"/>
        <v>Jan</v>
      </c>
      <c r="F16002" t="str">
        <f t="shared" si="501"/>
        <v>2024</v>
      </c>
    </row>
    <row r="16003" spans="1:6" x14ac:dyDescent="0.25">
      <c r="A16003" s="5" t="s">
        <v>389</v>
      </c>
      <c r="B16003" s="3" t="s">
        <v>245</v>
      </c>
      <c r="C16003" s="3" t="s">
        <v>161</v>
      </c>
      <c r="D16003" s="4">
        <v>48126.942995024248</v>
      </c>
      <c r="E16003" t="str">
        <f t="shared" si="500"/>
        <v>Feb</v>
      </c>
      <c r="F16003" t="str">
        <f t="shared" si="501"/>
        <v>2024</v>
      </c>
    </row>
    <row r="16004" spans="1:6" x14ac:dyDescent="0.25">
      <c r="A16004" s="5" t="s">
        <v>389</v>
      </c>
      <c r="B16004" s="3" t="s">
        <v>245</v>
      </c>
      <c r="C16004" s="3" t="s">
        <v>162</v>
      </c>
      <c r="D16004" s="4">
        <v>47905.996360887475</v>
      </c>
      <c r="E16004" t="str">
        <f t="shared" si="500"/>
        <v>Mar</v>
      </c>
      <c r="F16004" t="str">
        <f t="shared" si="501"/>
        <v>2024</v>
      </c>
    </row>
    <row r="16005" spans="1:6" x14ac:dyDescent="0.25">
      <c r="A16005" s="5" t="s">
        <v>389</v>
      </c>
      <c r="B16005" s="3" t="s">
        <v>245</v>
      </c>
      <c r="C16005" s="3" t="s">
        <v>163</v>
      </c>
      <c r="D16005" s="4">
        <v>47691.299220244997</v>
      </c>
      <c r="E16005" t="str">
        <f t="shared" si="500"/>
        <v>Apr</v>
      </c>
      <c r="F16005" t="str">
        <f t="shared" si="501"/>
        <v>2024</v>
      </c>
    </row>
    <row r="16006" spans="1:6" x14ac:dyDescent="0.25">
      <c r="A16006" s="5" t="s">
        <v>389</v>
      </c>
      <c r="B16006" s="3" t="s">
        <v>245</v>
      </c>
      <c r="C16006" s="3" t="s">
        <v>164</v>
      </c>
      <c r="D16006" s="4">
        <v>47482.82222114005</v>
      </c>
      <c r="E16006" t="str">
        <f t="shared" si="500"/>
        <v>May</v>
      </c>
      <c r="F16006" t="str">
        <f t="shared" si="501"/>
        <v>2024</v>
      </c>
    </row>
    <row r="16007" spans="1:6" x14ac:dyDescent="0.25">
      <c r="A16007" s="5" t="s">
        <v>389</v>
      </c>
      <c r="B16007" s="3" t="s">
        <v>245</v>
      </c>
      <c r="C16007" s="3" t="s">
        <v>165</v>
      </c>
      <c r="D16007" s="4">
        <v>47280.521766921942</v>
      </c>
      <c r="E16007" t="str">
        <f t="shared" si="500"/>
        <v>Jun</v>
      </c>
      <c r="F16007" t="str">
        <f t="shared" si="501"/>
        <v>2024</v>
      </c>
    </row>
    <row r="16008" spans="1:6" x14ac:dyDescent="0.25">
      <c r="A16008" s="5" t="s">
        <v>389</v>
      </c>
      <c r="B16008" s="3" t="s">
        <v>245</v>
      </c>
      <c r="C16008" s="3" t="s">
        <v>166</v>
      </c>
      <c r="D16008" s="4">
        <v>47084.374412896803</v>
      </c>
      <c r="E16008" t="str">
        <f t="shared" si="500"/>
        <v>Jul</v>
      </c>
      <c r="F16008" t="str">
        <f t="shared" si="501"/>
        <v>2024</v>
      </c>
    </row>
    <row r="16009" spans="1:6" x14ac:dyDescent="0.25">
      <c r="A16009" s="5" t="s">
        <v>389</v>
      </c>
      <c r="B16009" s="3" t="s">
        <v>245</v>
      </c>
      <c r="C16009" s="3" t="s">
        <v>167</v>
      </c>
      <c r="D16009" s="4">
        <v>46894.33640096138</v>
      </c>
      <c r="E16009" t="str">
        <f t="shared" si="500"/>
        <v>Aug</v>
      </c>
      <c r="F16009" t="str">
        <f t="shared" si="501"/>
        <v>2024</v>
      </c>
    </row>
    <row r="16010" spans="1:6" x14ac:dyDescent="0.25">
      <c r="A16010" s="5" t="s">
        <v>389</v>
      </c>
      <c r="B16010" s="3" t="s">
        <v>245</v>
      </c>
      <c r="C16010" s="3" t="s">
        <v>168</v>
      </c>
      <c r="D16010" s="4">
        <v>46710.39283949502</v>
      </c>
      <c r="E16010" t="str">
        <f t="shared" si="500"/>
        <v>Sep</v>
      </c>
      <c r="F16010" t="str">
        <f t="shared" si="501"/>
        <v>2024</v>
      </c>
    </row>
    <row r="16011" spans="1:6" x14ac:dyDescent="0.25">
      <c r="A16011" s="5" t="s">
        <v>389</v>
      </c>
      <c r="B16011" s="3" t="s">
        <v>245</v>
      </c>
      <c r="C16011" s="3" t="s">
        <v>169</v>
      </c>
      <c r="D16011" s="4">
        <v>46532.498224584138</v>
      </c>
      <c r="E16011" t="str">
        <f t="shared" ref="E16011:E16074" si="502">MID(C16011,1,3)</f>
        <v>Oct</v>
      </c>
      <c r="F16011" t="str">
        <f t="shared" ref="F16011:F16074" si="503">MID(C16011,5,4)</f>
        <v>2024</v>
      </c>
    </row>
    <row r="16012" spans="1:6" x14ac:dyDescent="0.25">
      <c r="A16012" s="5" t="s">
        <v>389</v>
      </c>
      <c r="B16012" s="3" t="s">
        <v>245</v>
      </c>
      <c r="C16012" s="3" t="s">
        <v>170</v>
      </c>
      <c r="D16012" s="4">
        <v>46360.633618797758</v>
      </c>
      <c r="E16012" t="str">
        <f t="shared" si="502"/>
        <v>Nov</v>
      </c>
      <c r="F16012" t="str">
        <f t="shared" si="503"/>
        <v>2024</v>
      </c>
    </row>
    <row r="16013" spans="1:6" x14ac:dyDescent="0.25">
      <c r="A16013" s="5" t="s">
        <v>389</v>
      </c>
      <c r="B16013" s="3" t="s">
        <v>245</v>
      </c>
      <c r="C16013" s="3" t="s">
        <v>171</v>
      </c>
      <c r="D16013" s="4">
        <v>46194.774631631677</v>
      </c>
      <c r="E16013" t="str">
        <f t="shared" si="502"/>
        <v>Dec</v>
      </c>
      <c r="F16013" t="str">
        <f t="shared" si="503"/>
        <v>2024</v>
      </c>
    </row>
    <row r="16014" spans="1:6" x14ac:dyDescent="0.25">
      <c r="A16014" s="5" t="s">
        <v>389</v>
      </c>
      <c r="B16014" s="3" t="s">
        <v>245</v>
      </c>
      <c r="C16014" s="3" t="s">
        <v>172</v>
      </c>
      <c r="D16014" s="4">
        <v>46034.879604982641</v>
      </c>
      <c r="E16014" t="str">
        <f t="shared" si="502"/>
        <v>Jan</v>
      </c>
      <c r="F16014" t="str">
        <f t="shared" si="503"/>
        <v>2025</v>
      </c>
    </row>
    <row r="16015" spans="1:6" x14ac:dyDescent="0.25">
      <c r="A16015" s="5" t="s">
        <v>389</v>
      </c>
      <c r="B16015" s="3" t="s">
        <v>245</v>
      </c>
      <c r="C16015" s="3" t="s">
        <v>173</v>
      </c>
      <c r="D16015" s="4">
        <v>45880.936908682575</v>
      </c>
      <c r="E16015" t="str">
        <f t="shared" si="502"/>
        <v>Feb</v>
      </c>
      <c r="F16015" t="str">
        <f t="shared" si="503"/>
        <v>2025</v>
      </c>
    </row>
    <row r="16016" spans="1:6" x14ac:dyDescent="0.25">
      <c r="A16016" s="5" t="s">
        <v>389</v>
      </c>
      <c r="B16016" s="3" t="s">
        <v>245</v>
      </c>
      <c r="C16016" s="3" t="s">
        <v>174</v>
      </c>
      <c r="D16016" s="4">
        <v>45732.922813679863</v>
      </c>
      <c r="E16016" t="str">
        <f t="shared" si="502"/>
        <v>Mar</v>
      </c>
      <c r="F16016" t="str">
        <f t="shared" si="503"/>
        <v>2025</v>
      </c>
    </row>
    <row r="16017" spans="1:6" x14ac:dyDescent="0.25">
      <c r="A16017" s="5" t="s">
        <v>389</v>
      </c>
      <c r="B16017" s="3" t="s">
        <v>245</v>
      </c>
      <c r="C16017" s="3" t="s">
        <v>175</v>
      </c>
      <c r="D16017" s="4">
        <v>45590.805214944477</v>
      </c>
      <c r="E16017" t="str">
        <f t="shared" si="502"/>
        <v>Apr</v>
      </c>
      <c r="F16017" t="str">
        <f t="shared" si="503"/>
        <v>2025</v>
      </c>
    </row>
    <row r="16018" spans="1:6" x14ac:dyDescent="0.25">
      <c r="A16018" s="5" t="s">
        <v>389</v>
      </c>
      <c r="B16018" s="3" t="s">
        <v>245</v>
      </c>
      <c r="C16018" s="3" t="s">
        <v>176</v>
      </c>
      <c r="D16018" s="4">
        <v>45454.573582308345</v>
      </c>
      <c r="E16018" t="str">
        <f t="shared" si="502"/>
        <v>May</v>
      </c>
      <c r="F16018" t="str">
        <f t="shared" si="503"/>
        <v>2025</v>
      </c>
    </row>
    <row r="16019" spans="1:6" x14ac:dyDescent="0.25">
      <c r="A16019" s="5" t="s">
        <v>389</v>
      </c>
      <c r="B16019" s="3" t="s">
        <v>245</v>
      </c>
      <c r="C16019" s="3" t="s">
        <v>177</v>
      </c>
      <c r="D16019" s="4">
        <v>45324.1986950992</v>
      </c>
      <c r="E16019" t="str">
        <f t="shared" si="502"/>
        <v>Jun</v>
      </c>
      <c r="F16019" t="str">
        <f t="shared" si="503"/>
        <v>2025</v>
      </c>
    </row>
    <row r="16020" spans="1:6" x14ac:dyDescent="0.25">
      <c r="A16020" s="5" t="s">
        <v>389</v>
      </c>
      <c r="B16020" s="3" t="s">
        <v>245</v>
      </c>
      <c r="C16020" s="3" t="s">
        <v>178</v>
      </c>
      <c r="D16020" s="4">
        <v>45199.660585717982</v>
      </c>
      <c r="E16020" t="str">
        <f t="shared" si="502"/>
        <v>Jul</v>
      </c>
      <c r="F16020" t="str">
        <f t="shared" si="503"/>
        <v>2025</v>
      </c>
    </row>
    <row r="16021" spans="1:6" x14ac:dyDescent="0.25">
      <c r="A16021" s="5" t="s">
        <v>389</v>
      </c>
      <c r="B16021" s="3" t="s">
        <v>245</v>
      </c>
      <c r="C16021" s="3" t="s">
        <v>179</v>
      </c>
      <c r="D16021" s="4">
        <v>45080.948323996621</v>
      </c>
      <c r="E16021" t="str">
        <f t="shared" si="502"/>
        <v>Aug</v>
      </c>
      <c r="F16021" t="str">
        <f t="shared" si="503"/>
        <v>2025</v>
      </c>
    </row>
    <row r="16022" spans="1:6" x14ac:dyDescent="0.25">
      <c r="A16022" s="5" t="s">
        <v>389</v>
      </c>
      <c r="B16022" s="3" t="s">
        <v>245</v>
      </c>
      <c r="C16022" s="3" t="s">
        <v>180</v>
      </c>
      <c r="D16022" s="4">
        <v>44968.037712168021</v>
      </c>
      <c r="E16022" t="str">
        <f t="shared" si="502"/>
        <v>Sep</v>
      </c>
      <c r="F16022" t="str">
        <f t="shared" si="503"/>
        <v>2025</v>
      </c>
    </row>
    <row r="16023" spans="1:6" x14ac:dyDescent="0.25">
      <c r="A16023" s="5" t="s">
        <v>389</v>
      </c>
      <c r="B16023" s="3" t="s">
        <v>245</v>
      </c>
      <c r="C16023" s="3" t="s">
        <v>181</v>
      </c>
      <c r="D16023" s="4">
        <v>44860.919381516673</v>
      </c>
      <c r="E16023" t="str">
        <f t="shared" si="502"/>
        <v>Oct</v>
      </c>
      <c r="F16023" t="str">
        <f t="shared" si="503"/>
        <v>2025</v>
      </c>
    </row>
    <row r="16024" spans="1:6" x14ac:dyDescent="0.25">
      <c r="A16024" s="5" t="s">
        <v>389</v>
      </c>
      <c r="B16024" s="3" t="s">
        <v>245</v>
      </c>
      <c r="C16024" s="3" t="s">
        <v>182</v>
      </c>
      <c r="D16024" s="4">
        <v>44759.57354153839</v>
      </c>
      <c r="E16024" t="str">
        <f t="shared" si="502"/>
        <v>Nov</v>
      </c>
      <c r="F16024" t="str">
        <f t="shared" si="503"/>
        <v>2025</v>
      </c>
    </row>
    <row r="16025" spans="1:6" x14ac:dyDescent="0.25">
      <c r="A16025" s="5" t="s">
        <v>389</v>
      </c>
      <c r="B16025" s="3" t="s">
        <v>245</v>
      </c>
      <c r="C16025" s="3" t="s">
        <v>183</v>
      </c>
      <c r="D16025" s="4">
        <v>44663.98573189701</v>
      </c>
      <c r="E16025" t="str">
        <f t="shared" si="502"/>
        <v>Dec</v>
      </c>
      <c r="F16025" t="str">
        <f t="shared" si="503"/>
        <v>2025</v>
      </c>
    </row>
    <row r="16026" spans="1:6" x14ac:dyDescent="0.25">
      <c r="A16026" s="5" t="s">
        <v>389</v>
      </c>
      <c r="B16026" s="3" t="s">
        <v>245</v>
      </c>
      <c r="C16026" s="3" t="s">
        <v>184</v>
      </c>
      <c r="D16026" s="4">
        <v>44574.146038066727</v>
      </c>
      <c r="E16026" t="str">
        <f t="shared" si="502"/>
        <v>Jan</v>
      </c>
      <c r="F16026" t="str">
        <f t="shared" si="503"/>
        <v>2026</v>
      </c>
    </row>
    <row r="16027" spans="1:6" x14ac:dyDescent="0.25">
      <c r="A16027" s="5" t="s">
        <v>389</v>
      </c>
      <c r="B16027" s="3" t="s">
        <v>245</v>
      </c>
      <c r="C16027" s="3" t="s">
        <v>185</v>
      </c>
      <c r="D16027" s="4">
        <v>44490.03963825883</v>
      </c>
      <c r="E16027" t="str">
        <f t="shared" si="502"/>
        <v>Feb</v>
      </c>
      <c r="F16027" t="str">
        <f t="shared" si="503"/>
        <v>2026</v>
      </c>
    </row>
    <row r="16028" spans="1:6" x14ac:dyDescent="0.25">
      <c r="A16028" s="5" t="s">
        <v>389</v>
      </c>
      <c r="B16028" s="3" t="s">
        <v>245</v>
      </c>
      <c r="C16028" s="3" t="s">
        <v>186</v>
      </c>
      <c r="D16028" s="4">
        <v>44411.660202305247</v>
      </c>
      <c r="E16028" t="str">
        <f t="shared" si="502"/>
        <v>Mar</v>
      </c>
      <c r="F16028" t="str">
        <f t="shared" si="503"/>
        <v>2026</v>
      </c>
    </row>
    <row r="16029" spans="1:6" x14ac:dyDescent="0.25">
      <c r="A16029" s="5" t="s">
        <v>389</v>
      </c>
      <c r="B16029" s="3" t="s">
        <v>245</v>
      </c>
      <c r="C16029" s="3" t="s">
        <v>187</v>
      </c>
      <c r="D16029" s="4">
        <v>44338.997492774994</v>
      </c>
      <c r="E16029" t="str">
        <f t="shared" si="502"/>
        <v>Apr</v>
      </c>
      <c r="F16029" t="str">
        <f t="shared" si="503"/>
        <v>2026</v>
      </c>
    </row>
    <row r="16030" spans="1:6" x14ac:dyDescent="0.25">
      <c r="A16030" s="5" t="s">
        <v>389</v>
      </c>
      <c r="B16030" s="3" t="s">
        <v>245</v>
      </c>
      <c r="C16030" s="3" t="s">
        <v>189</v>
      </c>
      <c r="D16030" s="4">
        <v>44272.036364974199</v>
      </c>
      <c r="E16030" t="str">
        <f t="shared" si="502"/>
        <v>May</v>
      </c>
      <c r="F16030" t="str">
        <f t="shared" si="503"/>
        <v>2026</v>
      </c>
    </row>
    <row r="16031" spans="1:6" x14ac:dyDescent="0.25">
      <c r="A16031" s="5" t="s">
        <v>389</v>
      </c>
      <c r="B16031" s="3" t="s">
        <v>245</v>
      </c>
      <c r="C16031" s="3" t="s">
        <v>191</v>
      </c>
      <c r="D16031" s="4">
        <v>44210.778841808016</v>
      </c>
      <c r="E16031" t="str">
        <f t="shared" si="502"/>
        <v>Jun</v>
      </c>
      <c r="F16031" t="str">
        <f t="shared" si="503"/>
        <v>2026</v>
      </c>
    </row>
    <row r="16032" spans="1:6" x14ac:dyDescent="0.25">
      <c r="A16032" s="5" t="s">
        <v>389</v>
      </c>
      <c r="B16032" s="3" t="s">
        <v>245</v>
      </c>
      <c r="C16032" s="3" t="s">
        <v>192</v>
      </c>
      <c r="D16032" s="4">
        <v>44155.214462940305</v>
      </c>
      <c r="E16032" t="str">
        <f t="shared" si="502"/>
        <v>Jul</v>
      </c>
      <c r="F16032" t="str">
        <f t="shared" si="503"/>
        <v>2026</v>
      </c>
    </row>
    <row r="16033" spans="1:6" x14ac:dyDescent="0.25">
      <c r="A16033" s="5" t="s">
        <v>389</v>
      </c>
      <c r="B16033" s="3" t="s">
        <v>245</v>
      </c>
      <c r="C16033" s="3" t="s">
        <v>193</v>
      </c>
      <c r="D16033" s="4">
        <v>44105.337036750425</v>
      </c>
      <c r="E16033" t="str">
        <f t="shared" si="502"/>
        <v>Aug</v>
      </c>
      <c r="F16033" t="str">
        <f t="shared" si="503"/>
        <v>2026</v>
      </c>
    </row>
    <row r="16034" spans="1:6" x14ac:dyDescent="0.25">
      <c r="A16034" s="5" t="s">
        <v>389</v>
      </c>
      <c r="B16034" s="3" t="s">
        <v>245</v>
      </c>
      <c r="C16034" s="3" t="s">
        <v>194</v>
      </c>
      <c r="D16034" s="4">
        <v>44061.145117428052</v>
      </c>
      <c r="E16034" t="str">
        <f t="shared" si="502"/>
        <v>Sep</v>
      </c>
      <c r="F16034" t="str">
        <f t="shared" si="503"/>
        <v>2026</v>
      </c>
    </row>
    <row r="16035" spans="1:6" x14ac:dyDescent="0.25">
      <c r="A16035" s="5" t="s">
        <v>389</v>
      </c>
      <c r="B16035" s="3" t="s">
        <v>245</v>
      </c>
      <c r="C16035" s="3" t="s">
        <v>195</v>
      </c>
      <c r="D16035" s="4">
        <v>44022.637197710261</v>
      </c>
      <c r="E16035" t="str">
        <f t="shared" si="502"/>
        <v>Oct</v>
      </c>
      <c r="F16035" t="str">
        <f t="shared" si="503"/>
        <v>2026</v>
      </c>
    </row>
    <row r="16036" spans="1:6" x14ac:dyDescent="0.25">
      <c r="A16036" s="5" t="s">
        <v>389</v>
      </c>
      <c r="B16036" s="3" t="s">
        <v>245</v>
      </c>
      <c r="C16036" s="3" t="s">
        <v>196</v>
      </c>
      <c r="D16036" s="4">
        <v>43989.806724523834</v>
      </c>
      <c r="E16036" t="str">
        <f t="shared" si="502"/>
        <v>Nov</v>
      </c>
      <c r="F16036" t="str">
        <f t="shared" si="503"/>
        <v>2026</v>
      </c>
    </row>
    <row r="16037" spans="1:6" x14ac:dyDescent="0.25">
      <c r="A16037" s="5" t="s">
        <v>389</v>
      </c>
      <c r="B16037" s="3" t="s">
        <v>245</v>
      </c>
      <c r="C16037" s="3" t="s">
        <v>197</v>
      </c>
      <c r="D16037" s="4">
        <v>43962.656474963602</v>
      </c>
      <c r="E16037" t="str">
        <f t="shared" si="502"/>
        <v>Dec</v>
      </c>
      <c r="F16037" t="str">
        <f t="shared" si="503"/>
        <v>2026</v>
      </c>
    </row>
    <row r="16038" spans="1:6" x14ac:dyDescent="0.25">
      <c r="A16038" s="5" t="s">
        <v>389</v>
      </c>
      <c r="B16038" s="3" t="s">
        <v>245</v>
      </c>
      <c r="C16038" s="3" t="s">
        <v>198</v>
      </c>
      <c r="D16038" s="4">
        <v>43941.190210482149</v>
      </c>
      <c r="E16038" t="str">
        <f t="shared" si="502"/>
        <v>Jan</v>
      </c>
      <c r="F16038" t="str">
        <f t="shared" si="503"/>
        <v>2027</v>
      </c>
    </row>
    <row r="16039" spans="1:6" x14ac:dyDescent="0.25">
      <c r="A16039" s="5" t="s">
        <v>389</v>
      </c>
      <c r="B16039" s="3" t="s">
        <v>245</v>
      </c>
      <c r="C16039" s="3" t="s">
        <v>199</v>
      </c>
      <c r="D16039" s="4">
        <v>43925.406300911418</v>
      </c>
      <c r="E16039" t="str">
        <f t="shared" si="502"/>
        <v>Feb</v>
      </c>
      <c r="F16039" t="str">
        <f t="shared" si="503"/>
        <v>2027</v>
      </c>
    </row>
    <row r="16040" spans="1:6" x14ac:dyDescent="0.25">
      <c r="A16040" s="5" t="s">
        <v>389</v>
      </c>
      <c r="B16040" s="3" t="s">
        <v>245</v>
      </c>
      <c r="C16040" s="3" t="s">
        <v>200</v>
      </c>
      <c r="D16040" s="4">
        <v>43915.305000441062</v>
      </c>
      <c r="E16040" t="str">
        <f t="shared" si="502"/>
        <v>Mar</v>
      </c>
      <c r="F16040" t="str">
        <f t="shared" si="503"/>
        <v>2027</v>
      </c>
    </row>
    <row r="16041" spans="1:6" x14ac:dyDescent="0.25">
      <c r="A16041" s="5" t="s">
        <v>389</v>
      </c>
      <c r="B16041" s="3" t="s">
        <v>245</v>
      </c>
      <c r="C16041" s="3" t="s">
        <v>201</v>
      </c>
      <c r="D16041" s="4">
        <v>43910.897839239158</v>
      </c>
      <c r="E16041" t="str">
        <f t="shared" si="502"/>
        <v>Apr</v>
      </c>
      <c r="F16041" t="str">
        <f t="shared" si="503"/>
        <v>2027</v>
      </c>
    </row>
    <row r="16042" spans="1:6" x14ac:dyDescent="0.25">
      <c r="A16042" s="5" t="s">
        <v>389</v>
      </c>
      <c r="B16042" s="3" t="s">
        <v>245</v>
      </c>
      <c r="C16042" s="3" t="s">
        <v>202</v>
      </c>
      <c r="D16042" s="4">
        <v>43912.183487137656</v>
      </c>
      <c r="E16042" t="str">
        <f t="shared" si="502"/>
        <v>May</v>
      </c>
      <c r="F16042" t="str">
        <f t="shared" si="503"/>
        <v>2027</v>
      </c>
    </row>
    <row r="16043" spans="1:6" x14ac:dyDescent="0.25">
      <c r="A16043" s="5" t="s">
        <v>389</v>
      </c>
      <c r="B16043" s="3" t="s">
        <v>245</v>
      </c>
      <c r="C16043" s="3" t="s">
        <v>203</v>
      </c>
      <c r="D16043" s="4">
        <v>43919.171389946845</v>
      </c>
      <c r="E16043" t="str">
        <f t="shared" si="502"/>
        <v>Jun</v>
      </c>
      <c r="F16043" t="str">
        <f t="shared" si="503"/>
        <v>2027</v>
      </c>
    </row>
    <row r="16044" spans="1:6" x14ac:dyDescent="0.25">
      <c r="A16044" s="5" t="s">
        <v>389</v>
      </c>
      <c r="B16044" s="3" t="s">
        <v>245</v>
      </c>
      <c r="C16044" s="3" t="s">
        <v>204</v>
      </c>
      <c r="D16044" s="4">
        <v>43931.872616382243</v>
      </c>
      <c r="E16044" t="str">
        <f t="shared" si="502"/>
        <v>Jul</v>
      </c>
      <c r="F16044" t="str">
        <f t="shared" si="503"/>
        <v>2027</v>
      </c>
    </row>
    <row r="16045" spans="1:6" x14ac:dyDescent="0.25">
      <c r="A16045" s="5" t="s">
        <v>389</v>
      </c>
      <c r="B16045" s="3" t="s">
        <v>245</v>
      </c>
      <c r="C16045" s="3" t="s">
        <v>205</v>
      </c>
      <c r="D16045" s="4">
        <v>43950.287936275767</v>
      </c>
      <c r="E16045" t="str">
        <f t="shared" si="502"/>
        <v>Aug</v>
      </c>
      <c r="F16045" t="str">
        <f t="shared" si="503"/>
        <v>2027</v>
      </c>
    </row>
    <row r="16046" spans="1:6" x14ac:dyDescent="0.25">
      <c r="A16046" s="5" t="s">
        <v>389</v>
      </c>
      <c r="B16046" s="3" t="s">
        <v>245</v>
      </c>
      <c r="C16046" s="3" t="s">
        <v>206</v>
      </c>
      <c r="D16046" s="4">
        <v>424.37135497876523</v>
      </c>
      <c r="E16046" t="str">
        <f t="shared" si="502"/>
        <v>Sep</v>
      </c>
      <c r="F16046" t="str">
        <f t="shared" si="503"/>
        <v>2027</v>
      </c>
    </row>
    <row r="16047" spans="1:6" x14ac:dyDescent="0.25">
      <c r="A16047" s="5" t="s">
        <v>389</v>
      </c>
      <c r="B16047" s="3" t="s">
        <v>246</v>
      </c>
      <c r="C16047" s="3" t="s">
        <v>25</v>
      </c>
      <c r="D16047" s="4">
        <v>7812008.9105344163</v>
      </c>
      <c r="E16047" t="str">
        <f t="shared" si="502"/>
        <v>Oct</v>
      </c>
      <c r="F16047" t="str">
        <f t="shared" si="503"/>
        <v>2012</v>
      </c>
    </row>
    <row r="16048" spans="1:6" x14ac:dyDescent="0.25">
      <c r="A16048" s="5" t="s">
        <v>389</v>
      </c>
      <c r="B16048" s="3" t="s">
        <v>246</v>
      </c>
      <c r="C16048" s="3" t="s">
        <v>26</v>
      </c>
      <c r="D16048" s="4">
        <v>8744060.565921694</v>
      </c>
      <c r="E16048" t="str">
        <f t="shared" si="502"/>
        <v>Nov</v>
      </c>
      <c r="F16048" t="str">
        <f t="shared" si="503"/>
        <v>2012</v>
      </c>
    </row>
    <row r="16049" spans="1:6" x14ac:dyDescent="0.25">
      <c r="A16049" s="5" t="s">
        <v>389</v>
      </c>
      <c r="B16049" s="3" t="s">
        <v>246</v>
      </c>
      <c r="C16049" s="3" t="s">
        <v>27</v>
      </c>
      <c r="D16049" s="4">
        <v>7688323.1729823062</v>
      </c>
      <c r="E16049" t="str">
        <f t="shared" si="502"/>
        <v>Dec</v>
      </c>
      <c r="F16049" t="str">
        <f t="shared" si="503"/>
        <v>2012</v>
      </c>
    </row>
    <row r="16050" spans="1:6" x14ac:dyDescent="0.25">
      <c r="A16050" s="5" t="s">
        <v>389</v>
      </c>
      <c r="B16050" s="3" t="s">
        <v>246</v>
      </c>
      <c r="C16050" s="3" t="s">
        <v>28</v>
      </c>
      <c r="D16050" s="4">
        <v>6008364.0375182722</v>
      </c>
      <c r="E16050" t="str">
        <f t="shared" si="502"/>
        <v>Jan</v>
      </c>
      <c r="F16050" t="str">
        <f t="shared" si="503"/>
        <v>2013</v>
      </c>
    </row>
    <row r="16051" spans="1:6" x14ac:dyDescent="0.25">
      <c r="A16051" s="5" t="s">
        <v>389</v>
      </c>
      <c r="B16051" s="3" t="s">
        <v>246</v>
      </c>
      <c r="C16051" s="3" t="s">
        <v>29</v>
      </c>
      <c r="D16051" s="4">
        <v>4802776.9147427566</v>
      </c>
      <c r="E16051" t="str">
        <f t="shared" si="502"/>
        <v>Feb</v>
      </c>
      <c r="F16051" t="str">
        <f t="shared" si="503"/>
        <v>2013</v>
      </c>
    </row>
    <row r="16052" spans="1:6" x14ac:dyDescent="0.25">
      <c r="A16052" s="5" t="s">
        <v>389</v>
      </c>
      <c r="B16052" s="3" t="s">
        <v>246</v>
      </c>
      <c r="C16052" s="3" t="s">
        <v>30</v>
      </c>
      <c r="D16052" s="4">
        <v>4182305.7225516476</v>
      </c>
      <c r="E16052" t="str">
        <f t="shared" si="502"/>
        <v>Mar</v>
      </c>
      <c r="F16052" t="str">
        <f t="shared" si="503"/>
        <v>2013</v>
      </c>
    </row>
    <row r="16053" spans="1:6" x14ac:dyDescent="0.25">
      <c r="A16053" s="5" t="s">
        <v>389</v>
      </c>
      <c r="B16053" s="3" t="s">
        <v>246</v>
      </c>
      <c r="C16053" s="3" t="s">
        <v>31</v>
      </c>
      <c r="D16053" s="4">
        <v>3646429.0853905967</v>
      </c>
      <c r="E16053" t="str">
        <f t="shared" si="502"/>
        <v>Apr</v>
      </c>
      <c r="F16053" t="str">
        <f t="shared" si="503"/>
        <v>2013</v>
      </c>
    </row>
    <row r="16054" spans="1:6" x14ac:dyDescent="0.25">
      <c r="A16054" s="5" t="s">
        <v>389</v>
      </c>
      <c r="B16054" s="3" t="s">
        <v>246</v>
      </c>
      <c r="C16054" s="3" t="s">
        <v>32</v>
      </c>
      <c r="D16054" s="4">
        <v>3150335.9989196821</v>
      </c>
      <c r="E16054" t="str">
        <f t="shared" si="502"/>
        <v>May</v>
      </c>
      <c r="F16054" t="str">
        <f t="shared" si="503"/>
        <v>2013</v>
      </c>
    </row>
    <row r="16055" spans="1:6" x14ac:dyDescent="0.25">
      <c r="A16055" s="5" t="s">
        <v>389</v>
      </c>
      <c r="B16055" s="3" t="s">
        <v>246</v>
      </c>
      <c r="C16055" s="3" t="s">
        <v>33</v>
      </c>
      <c r="D16055" s="4">
        <v>2877278.9054498971</v>
      </c>
      <c r="E16055" t="str">
        <f t="shared" si="502"/>
        <v>Jun</v>
      </c>
      <c r="F16055" t="str">
        <f t="shared" si="503"/>
        <v>2013</v>
      </c>
    </row>
    <row r="16056" spans="1:6" x14ac:dyDescent="0.25">
      <c r="A16056" s="5" t="s">
        <v>389</v>
      </c>
      <c r="B16056" s="3" t="s">
        <v>246</v>
      </c>
      <c r="C16056" s="3" t="s">
        <v>34</v>
      </c>
      <c r="D16056" s="4">
        <v>2877563.9627968119</v>
      </c>
      <c r="E16056" t="str">
        <f t="shared" si="502"/>
        <v>Jul</v>
      </c>
      <c r="F16056" t="str">
        <f t="shared" si="503"/>
        <v>2013</v>
      </c>
    </row>
    <row r="16057" spans="1:6" x14ac:dyDescent="0.25">
      <c r="A16057" s="5" t="s">
        <v>389</v>
      </c>
      <c r="B16057" s="3" t="s">
        <v>246</v>
      </c>
      <c r="C16057" s="3" t="s">
        <v>35</v>
      </c>
      <c r="D16057" s="4">
        <v>2769668.6097366037</v>
      </c>
      <c r="E16057" t="str">
        <f t="shared" si="502"/>
        <v>Aug</v>
      </c>
      <c r="F16057" t="str">
        <f t="shared" si="503"/>
        <v>2013</v>
      </c>
    </row>
    <row r="16058" spans="1:6" x14ac:dyDescent="0.25">
      <c r="A16058" s="5" t="s">
        <v>389</v>
      </c>
      <c r="B16058" s="3" t="s">
        <v>246</v>
      </c>
      <c r="C16058" s="3" t="s">
        <v>36</v>
      </c>
      <c r="D16058" s="4">
        <v>2713022.0255216742</v>
      </c>
      <c r="E16058" t="str">
        <f t="shared" si="502"/>
        <v>Sep</v>
      </c>
      <c r="F16058" t="str">
        <f t="shared" si="503"/>
        <v>2013</v>
      </c>
    </row>
    <row r="16059" spans="1:6" x14ac:dyDescent="0.25">
      <c r="A16059" s="5" t="s">
        <v>389</v>
      </c>
      <c r="B16059" s="3" t="s">
        <v>246</v>
      </c>
      <c r="C16059" s="3" t="s">
        <v>37</v>
      </c>
      <c r="D16059" s="4">
        <v>2664525.348219974</v>
      </c>
      <c r="E16059" t="str">
        <f t="shared" si="502"/>
        <v>Oct</v>
      </c>
      <c r="F16059" t="str">
        <f t="shared" si="503"/>
        <v>2013</v>
      </c>
    </row>
    <row r="16060" spans="1:6" x14ac:dyDescent="0.25">
      <c r="A16060" s="5" t="s">
        <v>389</v>
      </c>
      <c r="B16060" s="3" t="s">
        <v>246</v>
      </c>
      <c r="C16060" s="3" t="s">
        <v>38</v>
      </c>
      <c r="D16060" s="4">
        <v>2896683.332809479</v>
      </c>
      <c r="E16060" t="str">
        <f t="shared" si="502"/>
        <v>Nov</v>
      </c>
      <c r="F16060" t="str">
        <f t="shared" si="503"/>
        <v>2013</v>
      </c>
    </row>
    <row r="16061" spans="1:6" x14ac:dyDescent="0.25">
      <c r="A16061" s="5" t="s">
        <v>389</v>
      </c>
      <c r="B16061" s="3" t="s">
        <v>246</v>
      </c>
      <c r="C16061" s="3" t="s">
        <v>39</v>
      </c>
      <c r="D16061" s="4">
        <v>2920789.0052241385</v>
      </c>
      <c r="E16061" t="str">
        <f t="shared" si="502"/>
        <v>Dec</v>
      </c>
      <c r="F16061" t="str">
        <f t="shared" si="503"/>
        <v>2013</v>
      </c>
    </row>
    <row r="16062" spans="1:6" x14ac:dyDescent="0.25">
      <c r="A16062" s="5" t="s">
        <v>389</v>
      </c>
      <c r="B16062" s="3" t="s">
        <v>246</v>
      </c>
      <c r="C16062" s="3" t="s">
        <v>40</v>
      </c>
      <c r="D16062" s="4">
        <v>3041004.4795019319</v>
      </c>
      <c r="E16062" t="str">
        <f t="shared" si="502"/>
        <v>Jan</v>
      </c>
      <c r="F16062" t="str">
        <f t="shared" si="503"/>
        <v>2014</v>
      </c>
    </row>
    <row r="16063" spans="1:6" x14ac:dyDescent="0.25">
      <c r="A16063" s="5" t="s">
        <v>389</v>
      </c>
      <c r="B16063" s="3" t="s">
        <v>246</v>
      </c>
      <c r="C16063" s="3" t="s">
        <v>41</v>
      </c>
      <c r="D16063" s="4">
        <v>2781445.9977305089</v>
      </c>
      <c r="E16063" t="str">
        <f t="shared" si="502"/>
        <v>Feb</v>
      </c>
      <c r="F16063" t="str">
        <f t="shared" si="503"/>
        <v>2014</v>
      </c>
    </row>
    <row r="16064" spans="1:6" x14ac:dyDescent="0.25">
      <c r="A16064" s="5" t="s">
        <v>389</v>
      </c>
      <c r="B16064" s="3" t="s">
        <v>246</v>
      </c>
      <c r="C16064" s="3" t="s">
        <v>42</v>
      </c>
      <c r="D16064" s="4">
        <v>2605841.9371862477</v>
      </c>
      <c r="E16064" t="str">
        <f t="shared" si="502"/>
        <v>Mar</v>
      </c>
      <c r="F16064" t="str">
        <f t="shared" si="503"/>
        <v>2014</v>
      </c>
    </row>
    <row r="16065" spans="1:6" x14ac:dyDescent="0.25">
      <c r="A16065" s="5" t="s">
        <v>389</v>
      </c>
      <c r="B16065" s="3" t="s">
        <v>246</v>
      </c>
      <c r="C16065" s="3" t="s">
        <v>43</v>
      </c>
      <c r="D16065" s="4">
        <v>2363087.0510359332</v>
      </c>
      <c r="E16065" t="str">
        <f t="shared" si="502"/>
        <v>Apr</v>
      </c>
      <c r="F16065" t="str">
        <f t="shared" si="503"/>
        <v>2014</v>
      </c>
    </row>
    <row r="16066" spans="1:6" x14ac:dyDescent="0.25">
      <c r="A16066" s="5" t="s">
        <v>389</v>
      </c>
      <c r="B16066" s="3" t="s">
        <v>246</v>
      </c>
      <c r="C16066" s="3" t="s">
        <v>44</v>
      </c>
      <c r="D16066" s="4">
        <v>2285310.6236705421</v>
      </c>
      <c r="E16066" t="str">
        <f t="shared" si="502"/>
        <v>May</v>
      </c>
      <c r="F16066" t="str">
        <f t="shared" si="503"/>
        <v>2014</v>
      </c>
    </row>
    <row r="16067" spans="1:6" x14ac:dyDescent="0.25">
      <c r="A16067" s="5" t="s">
        <v>389</v>
      </c>
      <c r="B16067" s="3" t="s">
        <v>246</v>
      </c>
      <c r="C16067" s="3" t="s">
        <v>45</v>
      </c>
      <c r="D16067" s="4">
        <v>2158810.0509770135</v>
      </c>
      <c r="E16067" t="str">
        <f t="shared" si="502"/>
        <v>Jun</v>
      </c>
      <c r="F16067" t="str">
        <f t="shared" si="503"/>
        <v>2014</v>
      </c>
    </row>
    <row r="16068" spans="1:6" x14ac:dyDescent="0.25">
      <c r="A16068" s="5" t="s">
        <v>389</v>
      </c>
      <c r="B16068" s="3" t="s">
        <v>246</v>
      </c>
      <c r="C16068" s="3" t="s">
        <v>46</v>
      </c>
      <c r="D16068" s="4">
        <v>2055486.9331010315</v>
      </c>
      <c r="E16068" t="str">
        <f t="shared" si="502"/>
        <v>Jul</v>
      </c>
      <c r="F16068" t="str">
        <f t="shared" si="503"/>
        <v>2014</v>
      </c>
    </row>
    <row r="16069" spans="1:6" x14ac:dyDescent="0.25">
      <c r="A16069" s="5" t="s">
        <v>389</v>
      </c>
      <c r="B16069" s="3" t="s">
        <v>246</v>
      </c>
      <c r="C16069" s="3" t="s">
        <v>47</v>
      </c>
      <c r="D16069" s="4">
        <v>1951431.2911797648</v>
      </c>
      <c r="E16069" t="str">
        <f t="shared" si="502"/>
        <v>Aug</v>
      </c>
      <c r="F16069" t="str">
        <f t="shared" si="503"/>
        <v>2014</v>
      </c>
    </row>
    <row r="16070" spans="1:6" x14ac:dyDescent="0.25">
      <c r="A16070" s="5" t="s">
        <v>389</v>
      </c>
      <c r="B16070" s="3" t="s">
        <v>246</v>
      </c>
      <c r="C16070" s="3" t="s">
        <v>48</v>
      </c>
      <c r="D16070" s="4">
        <v>1841251.0043539363</v>
      </c>
      <c r="E16070" t="str">
        <f t="shared" si="502"/>
        <v>Sep</v>
      </c>
      <c r="F16070" t="str">
        <f t="shared" si="503"/>
        <v>2014</v>
      </c>
    </row>
    <row r="16071" spans="1:6" x14ac:dyDescent="0.25">
      <c r="A16071" s="5" t="s">
        <v>389</v>
      </c>
      <c r="B16071" s="3" t="s">
        <v>246</v>
      </c>
      <c r="C16071" s="3" t="s">
        <v>49</v>
      </c>
      <c r="D16071" s="4">
        <v>1713024.9760956194</v>
      </c>
      <c r="E16071" t="str">
        <f t="shared" si="502"/>
        <v>Oct</v>
      </c>
      <c r="F16071" t="str">
        <f t="shared" si="503"/>
        <v>2014</v>
      </c>
    </row>
    <row r="16072" spans="1:6" x14ac:dyDescent="0.25">
      <c r="A16072" s="5" t="s">
        <v>389</v>
      </c>
      <c r="B16072" s="3" t="s">
        <v>246</v>
      </c>
      <c r="C16072" s="3" t="s">
        <v>50</v>
      </c>
      <c r="D16072" s="4">
        <v>1600425.4290314524</v>
      </c>
      <c r="E16072" t="str">
        <f t="shared" si="502"/>
        <v>Nov</v>
      </c>
      <c r="F16072" t="str">
        <f t="shared" si="503"/>
        <v>2014</v>
      </c>
    </row>
    <row r="16073" spans="1:6" x14ac:dyDescent="0.25">
      <c r="A16073" s="5" t="s">
        <v>389</v>
      </c>
      <c r="B16073" s="3" t="s">
        <v>246</v>
      </c>
      <c r="C16073" s="3" t="s">
        <v>51</v>
      </c>
      <c r="D16073" s="4">
        <v>1504240.8517517278</v>
      </c>
      <c r="E16073" t="str">
        <f t="shared" si="502"/>
        <v>Dec</v>
      </c>
      <c r="F16073" t="str">
        <f t="shared" si="503"/>
        <v>2014</v>
      </c>
    </row>
    <row r="16074" spans="1:6" x14ac:dyDescent="0.25">
      <c r="A16074" s="5" t="s">
        <v>389</v>
      </c>
      <c r="B16074" s="3" t="s">
        <v>246</v>
      </c>
      <c r="C16074" s="3" t="s">
        <v>52</v>
      </c>
      <c r="D16074" s="4">
        <v>1366741.9014142873</v>
      </c>
      <c r="E16074" t="str">
        <f t="shared" si="502"/>
        <v>Jan</v>
      </c>
      <c r="F16074" t="str">
        <f t="shared" si="503"/>
        <v>2015</v>
      </c>
    </row>
    <row r="16075" spans="1:6" x14ac:dyDescent="0.25">
      <c r="A16075" s="5" t="s">
        <v>389</v>
      </c>
      <c r="B16075" s="3" t="s">
        <v>246</v>
      </c>
      <c r="C16075" s="3" t="s">
        <v>53</v>
      </c>
      <c r="D16075" s="4">
        <v>1259030.3911834729</v>
      </c>
      <c r="E16075" t="str">
        <f t="shared" ref="E16075:E16138" si="504">MID(C16075,1,3)</f>
        <v>Feb</v>
      </c>
      <c r="F16075" t="str">
        <f t="shared" ref="F16075:F16138" si="505">MID(C16075,5,4)</f>
        <v>2015</v>
      </c>
    </row>
    <row r="16076" spans="1:6" x14ac:dyDescent="0.25">
      <c r="A16076" s="5" t="s">
        <v>389</v>
      </c>
      <c r="B16076" s="3" t="s">
        <v>246</v>
      </c>
      <c r="C16076" s="3" t="s">
        <v>54</v>
      </c>
      <c r="D16076" s="4">
        <v>1202390.8476499841</v>
      </c>
      <c r="E16076" t="str">
        <f t="shared" si="504"/>
        <v>Mar</v>
      </c>
      <c r="F16076" t="str">
        <f t="shared" si="505"/>
        <v>2015</v>
      </c>
    </row>
    <row r="16077" spans="1:6" x14ac:dyDescent="0.25">
      <c r="A16077" s="5" t="s">
        <v>389</v>
      </c>
      <c r="B16077" s="3" t="s">
        <v>246</v>
      </c>
      <c r="C16077" s="3" t="s">
        <v>55</v>
      </c>
      <c r="D16077" s="4">
        <v>1126235.3102024673</v>
      </c>
      <c r="E16077" t="str">
        <f t="shared" si="504"/>
        <v>Apr</v>
      </c>
      <c r="F16077" t="str">
        <f t="shared" si="505"/>
        <v>2015</v>
      </c>
    </row>
    <row r="16078" spans="1:6" x14ac:dyDescent="0.25">
      <c r="A16078" s="5" t="s">
        <v>389</v>
      </c>
      <c r="B16078" s="3" t="s">
        <v>246</v>
      </c>
      <c r="C16078" s="3" t="s">
        <v>56</v>
      </c>
      <c r="D16078" s="4">
        <v>1087483.1473844703</v>
      </c>
      <c r="E16078" t="str">
        <f t="shared" si="504"/>
        <v>May</v>
      </c>
      <c r="F16078" t="str">
        <f t="shared" si="505"/>
        <v>2015</v>
      </c>
    </row>
    <row r="16079" spans="1:6" x14ac:dyDescent="0.25">
      <c r="A16079" s="5" t="s">
        <v>389</v>
      </c>
      <c r="B16079" s="3" t="s">
        <v>246</v>
      </c>
      <c r="C16079" s="3" t="s">
        <v>57</v>
      </c>
      <c r="D16079" s="4">
        <v>1066599.5411947675</v>
      </c>
      <c r="E16079" t="str">
        <f t="shared" si="504"/>
        <v>Jun</v>
      </c>
      <c r="F16079" t="str">
        <f t="shared" si="505"/>
        <v>2015</v>
      </c>
    </row>
    <row r="16080" spans="1:6" x14ac:dyDescent="0.25">
      <c r="A16080" s="5" t="s">
        <v>389</v>
      </c>
      <c r="B16080" s="3" t="s">
        <v>246</v>
      </c>
      <c r="C16080" s="3" t="s">
        <v>58</v>
      </c>
      <c r="D16080" s="4">
        <v>1037847.811078013</v>
      </c>
      <c r="E16080" t="str">
        <f t="shared" si="504"/>
        <v>Jul</v>
      </c>
      <c r="F16080" t="str">
        <f t="shared" si="505"/>
        <v>2015</v>
      </c>
    </row>
    <row r="16081" spans="1:6" x14ac:dyDescent="0.25">
      <c r="A16081" s="5" t="s">
        <v>389</v>
      </c>
      <c r="B16081" s="3" t="s">
        <v>246</v>
      </c>
      <c r="C16081" s="3" t="s">
        <v>59</v>
      </c>
      <c r="D16081" s="4">
        <v>1007477.3281386895</v>
      </c>
      <c r="E16081" t="str">
        <f t="shared" si="504"/>
        <v>Aug</v>
      </c>
      <c r="F16081" t="str">
        <f t="shared" si="505"/>
        <v>2015</v>
      </c>
    </row>
    <row r="16082" spans="1:6" x14ac:dyDescent="0.25">
      <c r="A16082" s="5" t="s">
        <v>389</v>
      </c>
      <c r="B16082" s="3" t="s">
        <v>246</v>
      </c>
      <c r="C16082" s="3" t="s">
        <v>60</v>
      </c>
      <c r="D16082" s="4">
        <v>1040071.0468956374</v>
      </c>
      <c r="E16082" t="str">
        <f t="shared" si="504"/>
        <v>Sep</v>
      </c>
      <c r="F16082" t="str">
        <f t="shared" si="505"/>
        <v>2015</v>
      </c>
    </row>
    <row r="16083" spans="1:6" x14ac:dyDescent="0.25">
      <c r="A16083" s="5" t="s">
        <v>389</v>
      </c>
      <c r="B16083" s="3" t="s">
        <v>246</v>
      </c>
      <c r="C16083" s="3" t="s">
        <v>61</v>
      </c>
      <c r="D16083" s="4">
        <v>1110462.9581224881</v>
      </c>
      <c r="E16083" t="str">
        <f t="shared" si="504"/>
        <v>Oct</v>
      </c>
      <c r="F16083" t="str">
        <f t="shared" si="505"/>
        <v>2015</v>
      </c>
    </row>
    <row r="16084" spans="1:6" x14ac:dyDescent="0.25">
      <c r="A16084" s="5" t="s">
        <v>389</v>
      </c>
      <c r="B16084" s="3" t="s">
        <v>246</v>
      </c>
      <c r="C16084" s="3" t="s">
        <v>62</v>
      </c>
      <c r="D16084" s="4">
        <v>1130383.3321983386</v>
      </c>
      <c r="E16084" t="str">
        <f t="shared" si="504"/>
        <v>Nov</v>
      </c>
      <c r="F16084" t="str">
        <f t="shared" si="505"/>
        <v>2015</v>
      </c>
    </row>
    <row r="16085" spans="1:6" x14ac:dyDescent="0.25">
      <c r="A16085" s="5" t="s">
        <v>389</v>
      </c>
      <c r="B16085" s="3" t="s">
        <v>246</v>
      </c>
      <c r="C16085" s="3" t="s">
        <v>63</v>
      </c>
      <c r="D16085" s="4">
        <v>1114294.9197208954</v>
      </c>
      <c r="E16085" t="str">
        <f t="shared" si="504"/>
        <v>Dec</v>
      </c>
      <c r="F16085" t="str">
        <f t="shared" si="505"/>
        <v>2015</v>
      </c>
    </row>
    <row r="16086" spans="1:6" x14ac:dyDescent="0.25">
      <c r="A16086" s="5" t="s">
        <v>389</v>
      </c>
      <c r="B16086" s="3" t="s">
        <v>246</v>
      </c>
      <c r="C16086" s="3" t="s">
        <v>64</v>
      </c>
      <c r="D16086" s="4">
        <v>1093795.7292627646</v>
      </c>
      <c r="E16086" t="str">
        <f t="shared" si="504"/>
        <v>Jan</v>
      </c>
      <c r="F16086" t="str">
        <f t="shared" si="505"/>
        <v>2016</v>
      </c>
    </row>
    <row r="16087" spans="1:6" x14ac:dyDescent="0.25">
      <c r="A16087" s="5" t="s">
        <v>389</v>
      </c>
      <c r="B16087" s="3" t="s">
        <v>246</v>
      </c>
      <c r="C16087" s="3" t="s">
        <v>65</v>
      </c>
      <c r="D16087" s="4">
        <v>1070336.7482876924</v>
      </c>
      <c r="E16087" t="str">
        <f t="shared" si="504"/>
        <v>Feb</v>
      </c>
      <c r="F16087" t="str">
        <f t="shared" si="505"/>
        <v>2016</v>
      </c>
    </row>
    <row r="16088" spans="1:6" x14ac:dyDescent="0.25">
      <c r="A16088" s="5" t="s">
        <v>389</v>
      </c>
      <c r="B16088" s="3" t="s">
        <v>246</v>
      </c>
      <c r="C16088" s="3" t="s">
        <v>66</v>
      </c>
      <c r="D16088" s="4">
        <v>1055738.1634463661</v>
      </c>
      <c r="E16088" t="str">
        <f t="shared" si="504"/>
        <v>Mar</v>
      </c>
      <c r="F16088" t="str">
        <f t="shared" si="505"/>
        <v>2016</v>
      </c>
    </row>
    <row r="16089" spans="1:6" x14ac:dyDescent="0.25">
      <c r="A16089" s="5" t="s">
        <v>389</v>
      </c>
      <c r="B16089" s="3" t="s">
        <v>246</v>
      </c>
      <c r="C16089" s="3" t="s">
        <v>67</v>
      </c>
      <c r="D16089" s="4">
        <v>1030501.9589003392</v>
      </c>
      <c r="E16089" t="str">
        <f t="shared" si="504"/>
        <v>Apr</v>
      </c>
      <c r="F16089" t="str">
        <f t="shared" si="505"/>
        <v>2016</v>
      </c>
    </row>
    <row r="16090" spans="1:6" x14ac:dyDescent="0.25">
      <c r="A16090" s="5" t="s">
        <v>389</v>
      </c>
      <c r="B16090" s="3" t="s">
        <v>246</v>
      </c>
      <c r="C16090" s="3" t="s">
        <v>68</v>
      </c>
      <c r="D16090" s="4">
        <v>1008292.5620156309</v>
      </c>
      <c r="E16090" t="str">
        <f t="shared" si="504"/>
        <v>May</v>
      </c>
      <c r="F16090" t="str">
        <f t="shared" si="505"/>
        <v>2016</v>
      </c>
    </row>
    <row r="16091" spans="1:6" x14ac:dyDescent="0.25">
      <c r="A16091" s="5" t="s">
        <v>389</v>
      </c>
      <c r="B16091" s="3" t="s">
        <v>246</v>
      </c>
      <c r="C16091" s="3" t="s">
        <v>69</v>
      </c>
      <c r="D16091" s="4">
        <v>989789.43224579224</v>
      </c>
      <c r="E16091" t="str">
        <f t="shared" si="504"/>
        <v>Jun</v>
      </c>
      <c r="F16091" t="str">
        <f t="shared" si="505"/>
        <v>2016</v>
      </c>
    </row>
    <row r="16092" spans="1:6" x14ac:dyDescent="0.25">
      <c r="A16092" s="5" t="s">
        <v>389</v>
      </c>
      <c r="B16092" s="3" t="s">
        <v>246</v>
      </c>
      <c r="C16092" s="3" t="s">
        <v>70</v>
      </c>
      <c r="D16092" s="4">
        <v>975588.60177248262</v>
      </c>
      <c r="E16092" t="str">
        <f t="shared" si="504"/>
        <v>Jul</v>
      </c>
      <c r="F16092" t="str">
        <f t="shared" si="505"/>
        <v>2016</v>
      </c>
    </row>
    <row r="16093" spans="1:6" x14ac:dyDescent="0.25">
      <c r="A16093" s="5" t="s">
        <v>389</v>
      </c>
      <c r="B16093" s="3" t="s">
        <v>246</v>
      </c>
      <c r="C16093" s="3" t="s">
        <v>71</v>
      </c>
      <c r="D16093" s="4">
        <v>959055.59498015465</v>
      </c>
      <c r="E16093" t="str">
        <f t="shared" si="504"/>
        <v>Aug</v>
      </c>
      <c r="F16093" t="str">
        <f t="shared" si="505"/>
        <v>2016</v>
      </c>
    </row>
    <row r="16094" spans="1:6" x14ac:dyDescent="0.25">
      <c r="A16094" s="5" t="s">
        <v>389</v>
      </c>
      <c r="B16094" s="3" t="s">
        <v>246</v>
      </c>
      <c r="C16094" s="3" t="s">
        <v>72</v>
      </c>
      <c r="D16094" s="4">
        <v>945768.936564659</v>
      </c>
      <c r="E16094" t="str">
        <f t="shared" si="504"/>
        <v>Sep</v>
      </c>
      <c r="F16094" t="str">
        <f t="shared" si="505"/>
        <v>2016</v>
      </c>
    </row>
    <row r="16095" spans="1:6" x14ac:dyDescent="0.25">
      <c r="A16095" s="5" t="s">
        <v>389</v>
      </c>
      <c r="B16095" s="3" t="s">
        <v>246</v>
      </c>
      <c r="C16095" s="3" t="s">
        <v>73</v>
      </c>
      <c r="D16095" s="4">
        <v>925104.40998431295</v>
      </c>
      <c r="E16095" t="str">
        <f t="shared" si="504"/>
        <v>Oct</v>
      </c>
      <c r="F16095" t="str">
        <f t="shared" si="505"/>
        <v>2016</v>
      </c>
    </row>
    <row r="16096" spans="1:6" x14ac:dyDescent="0.25">
      <c r="A16096" s="5" t="s">
        <v>389</v>
      </c>
      <c r="B16096" s="3" t="s">
        <v>246</v>
      </c>
      <c r="C16096" s="3" t="s">
        <v>74</v>
      </c>
      <c r="D16096" s="4">
        <v>907108.46749133291</v>
      </c>
      <c r="E16096" t="str">
        <f t="shared" si="504"/>
        <v>Nov</v>
      </c>
      <c r="F16096" t="str">
        <f t="shared" si="505"/>
        <v>2016</v>
      </c>
    </row>
    <row r="16097" spans="1:6" x14ac:dyDescent="0.25">
      <c r="A16097" s="5" t="s">
        <v>389</v>
      </c>
      <c r="B16097" s="3" t="s">
        <v>246</v>
      </c>
      <c r="C16097" s="3" t="s">
        <v>75</v>
      </c>
      <c r="D16097" s="4">
        <v>888717.90770325356</v>
      </c>
      <c r="E16097" t="str">
        <f t="shared" si="504"/>
        <v>Dec</v>
      </c>
      <c r="F16097" t="str">
        <f t="shared" si="505"/>
        <v>2016</v>
      </c>
    </row>
    <row r="16098" spans="1:6" x14ac:dyDescent="0.25">
      <c r="A16098" s="5" t="s">
        <v>389</v>
      </c>
      <c r="B16098" s="3" t="s">
        <v>246</v>
      </c>
      <c r="C16098" s="3" t="s">
        <v>76</v>
      </c>
      <c r="D16098" s="4">
        <v>868493.74247894261</v>
      </c>
      <c r="E16098" t="str">
        <f t="shared" si="504"/>
        <v>Jan</v>
      </c>
      <c r="F16098" t="str">
        <f t="shared" si="505"/>
        <v>2017</v>
      </c>
    </row>
    <row r="16099" spans="1:6" x14ac:dyDescent="0.25">
      <c r="A16099" s="5" t="s">
        <v>389</v>
      </c>
      <c r="B16099" s="3" t="s">
        <v>246</v>
      </c>
      <c r="C16099" s="3" t="s">
        <v>77</v>
      </c>
      <c r="D16099" s="4">
        <v>849987.83779753279</v>
      </c>
      <c r="E16099" t="str">
        <f t="shared" si="504"/>
        <v>Feb</v>
      </c>
      <c r="F16099" t="str">
        <f t="shared" si="505"/>
        <v>2017</v>
      </c>
    </row>
    <row r="16100" spans="1:6" x14ac:dyDescent="0.25">
      <c r="A16100" s="5" t="s">
        <v>389</v>
      </c>
      <c r="B16100" s="3" t="s">
        <v>246</v>
      </c>
      <c r="C16100" s="3" t="s">
        <v>78</v>
      </c>
      <c r="D16100" s="4">
        <v>836691.67239832017</v>
      </c>
      <c r="E16100" t="str">
        <f t="shared" si="504"/>
        <v>Mar</v>
      </c>
      <c r="F16100" t="str">
        <f t="shared" si="505"/>
        <v>2017</v>
      </c>
    </row>
    <row r="16101" spans="1:6" x14ac:dyDescent="0.25">
      <c r="A16101" s="5" t="s">
        <v>389</v>
      </c>
      <c r="B16101" s="3" t="s">
        <v>246</v>
      </c>
      <c r="C16101" s="3" t="s">
        <v>79</v>
      </c>
      <c r="D16101" s="4">
        <v>812087.99912935495</v>
      </c>
      <c r="E16101" t="str">
        <f t="shared" si="504"/>
        <v>Apr</v>
      </c>
      <c r="F16101" t="str">
        <f t="shared" si="505"/>
        <v>2017</v>
      </c>
    </row>
    <row r="16102" spans="1:6" x14ac:dyDescent="0.25">
      <c r="A16102" s="5" t="s">
        <v>389</v>
      </c>
      <c r="B16102" s="3" t="s">
        <v>246</v>
      </c>
      <c r="C16102" s="3" t="s">
        <v>80</v>
      </c>
      <c r="D16102" s="4">
        <v>793754.45899031125</v>
      </c>
      <c r="E16102" t="str">
        <f t="shared" si="504"/>
        <v>May</v>
      </c>
      <c r="F16102" t="str">
        <f t="shared" si="505"/>
        <v>2017</v>
      </c>
    </row>
    <row r="16103" spans="1:6" x14ac:dyDescent="0.25">
      <c r="A16103" s="5" t="s">
        <v>389</v>
      </c>
      <c r="B16103" s="3" t="s">
        <v>246</v>
      </c>
      <c r="C16103" s="3" t="s">
        <v>81</v>
      </c>
      <c r="D16103" s="4">
        <v>775325.75675165269</v>
      </c>
      <c r="E16103" t="str">
        <f t="shared" si="504"/>
        <v>Jun</v>
      </c>
      <c r="F16103" t="str">
        <f t="shared" si="505"/>
        <v>2017</v>
      </c>
    </row>
    <row r="16104" spans="1:6" x14ac:dyDescent="0.25">
      <c r="A16104" s="5" t="s">
        <v>389</v>
      </c>
      <c r="B16104" s="3" t="s">
        <v>246</v>
      </c>
      <c r="C16104" s="3" t="s">
        <v>82</v>
      </c>
      <c r="D16104" s="4">
        <v>750809.88196063763</v>
      </c>
      <c r="E16104" t="str">
        <f t="shared" si="504"/>
        <v>Jul</v>
      </c>
      <c r="F16104" t="str">
        <f t="shared" si="505"/>
        <v>2017</v>
      </c>
    </row>
    <row r="16105" spans="1:6" x14ac:dyDescent="0.25">
      <c r="A16105" s="5" t="s">
        <v>389</v>
      </c>
      <c r="B16105" s="3" t="s">
        <v>246</v>
      </c>
      <c r="C16105" s="3" t="s">
        <v>83</v>
      </c>
      <c r="D16105" s="4">
        <v>733711.02778956434</v>
      </c>
      <c r="E16105" t="str">
        <f t="shared" si="504"/>
        <v>Aug</v>
      </c>
      <c r="F16105" t="str">
        <f t="shared" si="505"/>
        <v>2017</v>
      </c>
    </row>
    <row r="16106" spans="1:6" x14ac:dyDescent="0.25">
      <c r="A16106" s="5" t="s">
        <v>389</v>
      </c>
      <c r="B16106" s="3" t="s">
        <v>246</v>
      </c>
      <c r="C16106" s="3" t="s">
        <v>84</v>
      </c>
      <c r="D16106" s="4">
        <v>721666.54223404732</v>
      </c>
      <c r="E16106" t="str">
        <f t="shared" si="504"/>
        <v>Sep</v>
      </c>
      <c r="F16106" t="str">
        <f t="shared" si="505"/>
        <v>2017</v>
      </c>
    </row>
    <row r="16107" spans="1:6" x14ac:dyDescent="0.25">
      <c r="A16107" s="5" t="s">
        <v>389</v>
      </c>
      <c r="B16107" s="3" t="s">
        <v>246</v>
      </c>
      <c r="C16107" s="3" t="s">
        <v>85</v>
      </c>
      <c r="D16107" s="4">
        <v>696079.73474522971</v>
      </c>
      <c r="E16107" t="str">
        <f t="shared" si="504"/>
        <v>Oct</v>
      </c>
      <c r="F16107" t="str">
        <f t="shared" si="505"/>
        <v>2017</v>
      </c>
    </row>
    <row r="16108" spans="1:6" x14ac:dyDescent="0.25">
      <c r="A16108" s="5" t="s">
        <v>389</v>
      </c>
      <c r="B16108" s="3" t="s">
        <v>246</v>
      </c>
      <c r="C16108" s="3" t="s">
        <v>86</v>
      </c>
      <c r="D16108" s="4">
        <v>678202.74617223977</v>
      </c>
      <c r="E16108" t="str">
        <f t="shared" si="504"/>
        <v>Nov</v>
      </c>
      <c r="F16108" t="str">
        <f t="shared" si="505"/>
        <v>2017</v>
      </c>
    </row>
    <row r="16109" spans="1:6" x14ac:dyDescent="0.25">
      <c r="A16109" s="5" t="s">
        <v>389</v>
      </c>
      <c r="B16109" s="3" t="s">
        <v>246</v>
      </c>
      <c r="C16109" s="3" t="s">
        <v>87</v>
      </c>
      <c r="D16109" s="4">
        <v>661305.7992854889</v>
      </c>
      <c r="E16109" t="str">
        <f t="shared" si="504"/>
        <v>Dec</v>
      </c>
      <c r="F16109" t="str">
        <f t="shared" si="505"/>
        <v>2017</v>
      </c>
    </row>
    <row r="16110" spans="1:6" x14ac:dyDescent="0.25">
      <c r="A16110" s="5" t="s">
        <v>389</v>
      </c>
      <c r="B16110" s="3" t="s">
        <v>246</v>
      </c>
      <c r="C16110" s="3" t="s">
        <v>88</v>
      </c>
      <c r="D16110" s="4">
        <v>643902.74333631527</v>
      </c>
      <c r="E16110" t="str">
        <f t="shared" si="504"/>
        <v>Jan</v>
      </c>
      <c r="F16110" t="str">
        <f t="shared" si="505"/>
        <v>2018</v>
      </c>
    </row>
    <row r="16111" spans="1:6" x14ac:dyDescent="0.25">
      <c r="A16111" s="5" t="s">
        <v>389</v>
      </c>
      <c r="B16111" s="3" t="s">
        <v>246</v>
      </c>
      <c r="C16111" s="3" t="s">
        <v>89</v>
      </c>
      <c r="D16111" s="4">
        <v>626582.96111402696</v>
      </c>
      <c r="E16111" t="str">
        <f t="shared" si="504"/>
        <v>Feb</v>
      </c>
      <c r="F16111" t="str">
        <f t="shared" si="505"/>
        <v>2018</v>
      </c>
    </row>
    <row r="16112" spans="1:6" x14ac:dyDescent="0.25">
      <c r="A16112" s="5" t="s">
        <v>389</v>
      </c>
      <c r="B16112" s="3" t="s">
        <v>246</v>
      </c>
      <c r="C16112" s="3" t="s">
        <v>90</v>
      </c>
      <c r="D16112" s="4">
        <v>613000.61124808888</v>
      </c>
      <c r="E16112" t="str">
        <f t="shared" si="504"/>
        <v>Mar</v>
      </c>
      <c r="F16112" t="str">
        <f t="shared" si="505"/>
        <v>2018</v>
      </c>
    </row>
    <row r="16113" spans="1:6" x14ac:dyDescent="0.25">
      <c r="A16113" s="5" t="s">
        <v>389</v>
      </c>
      <c r="B16113" s="3" t="s">
        <v>246</v>
      </c>
      <c r="C16113" s="3" t="s">
        <v>91</v>
      </c>
      <c r="D16113" s="4">
        <v>595942.41230318812</v>
      </c>
      <c r="E16113" t="str">
        <f t="shared" si="504"/>
        <v>Apr</v>
      </c>
      <c r="F16113" t="str">
        <f t="shared" si="505"/>
        <v>2018</v>
      </c>
    </row>
    <row r="16114" spans="1:6" x14ac:dyDescent="0.25">
      <c r="A16114" s="5" t="s">
        <v>389</v>
      </c>
      <c r="B16114" s="3" t="s">
        <v>246</v>
      </c>
      <c r="C16114" s="3" t="s">
        <v>92</v>
      </c>
      <c r="D16114" s="4">
        <v>581793.42252868204</v>
      </c>
      <c r="E16114" t="str">
        <f t="shared" si="504"/>
        <v>May</v>
      </c>
      <c r="F16114" t="str">
        <f t="shared" si="505"/>
        <v>2018</v>
      </c>
    </row>
    <row r="16115" spans="1:6" x14ac:dyDescent="0.25">
      <c r="A16115" s="5" t="s">
        <v>389</v>
      </c>
      <c r="B16115" s="3" t="s">
        <v>246</v>
      </c>
      <c r="C16115" s="3" t="s">
        <v>93</v>
      </c>
      <c r="D16115" s="4">
        <v>568463.62960193562</v>
      </c>
      <c r="E16115" t="str">
        <f t="shared" si="504"/>
        <v>Jun</v>
      </c>
      <c r="F16115" t="str">
        <f t="shared" si="505"/>
        <v>2018</v>
      </c>
    </row>
    <row r="16116" spans="1:6" x14ac:dyDescent="0.25">
      <c r="A16116" s="5" t="s">
        <v>389</v>
      </c>
      <c r="B16116" s="3" t="s">
        <v>246</v>
      </c>
      <c r="C16116" s="3" t="s">
        <v>94</v>
      </c>
      <c r="D16116" s="4">
        <v>555894.69084076653</v>
      </c>
      <c r="E16116" t="str">
        <f t="shared" si="504"/>
        <v>Jul</v>
      </c>
      <c r="F16116" t="str">
        <f t="shared" si="505"/>
        <v>2018</v>
      </c>
    </row>
    <row r="16117" spans="1:6" x14ac:dyDescent="0.25">
      <c r="A16117" s="5" t="s">
        <v>389</v>
      </c>
      <c r="B16117" s="3" t="s">
        <v>246</v>
      </c>
      <c r="C16117" s="3" t="s">
        <v>95</v>
      </c>
      <c r="D16117" s="4">
        <v>544221.80115584447</v>
      </c>
      <c r="E16117" t="str">
        <f t="shared" si="504"/>
        <v>Aug</v>
      </c>
      <c r="F16117" t="str">
        <f t="shared" si="505"/>
        <v>2018</v>
      </c>
    </row>
    <row r="16118" spans="1:6" x14ac:dyDescent="0.25">
      <c r="A16118" s="5" t="s">
        <v>389</v>
      </c>
      <c r="B16118" s="3" t="s">
        <v>246</v>
      </c>
      <c r="C16118" s="3" t="s">
        <v>96</v>
      </c>
      <c r="D16118" s="4">
        <v>533891.39153434697</v>
      </c>
      <c r="E16118" t="str">
        <f t="shared" si="504"/>
        <v>Sep</v>
      </c>
      <c r="F16118" t="str">
        <f t="shared" si="505"/>
        <v>2018</v>
      </c>
    </row>
    <row r="16119" spans="1:6" x14ac:dyDescent="0.25">
      <c r="A16119" s="5" t="s">
        <v>389</v>
      </c>
      <c r="B16119" s="3" t="s">
        <v>246</v>
      </c>
      <c r="C16119" s="3" t="s">
        <v>97</v>
      </c>
      <c r="D16119" s="4">
        <v>528073.56500708102</v>
      </c>
      <c r="E16119" t="str">
        <f t="shared" si="504"/>
        <v>Oct</v>
      </c>
      <c r="F16119" t="str">
        <f t="shared" si="505"/>
        <v>2018</v>
      </c>
    </row>
    <row r="16120" spans="1:6" x14ac:dyDescent="0.25">
      <c r="A16120" s="5" t="s">
        <v>389</v>
      </c>
      <c r="B16120" s="3" t="s">
        <v>246</v>
      </c>
      <c r="C16120" s="3" t="s">
        <v>98</v>
      </c>
      <c r="D16120" s="4">
        <v>521959.74991771136</v>
      </c>
      <c r="E16120" t="str">
        <f t="shared" si="504"/>
        <v>Nov</v>
      </c>
      <c r="F16120" t="str">
        <f t="shared" si="505"/>
        <v>2018</v>
      </c>
    </row>
    <row r="16121" spans="1:6" x14ac:dyDescent="0.25">
      <c r="A16121" s="5" t="s">
        <v>389</v>
      </c>
      <c r="B16121" s="3" t="s">
        <v>246</v>
      </c>
      <c r="C16121" s="3" t="s">
        <v>99</v>
      </c>
      <c r="D16121" s="4">
        <v>517454.16870676324</v>
      </c>
      <c r="E16121" t="str">
        <f t="shared" si="504"/>
        <v>Dec</v>
      </c>
      <c r="F16121" t="str">
        <f t="shared" si="505"/>
        <v>2018</v>
      </c>
    </row>
    <row r="16122" spans="1:6" x14ac:dyDescent="0.25">
      <c r="A16122" s="5" t="s">
        <v>389</v>
      </c>
      <c r="B16122" s="3" t="s">
        <v>246</v>
      </c>
      <c r="C16122" s="3" t="s">
        <v>100</v>
      </c>
      <c r="D16122" s="4">
        <v>512711.88800444931</v>
      </c>
      <c r="E16122" t="str">
        <f t="shared" si="504"/>
        <v>Jan</v>
      </c>
      <c r="F16122" t="str">
        <f t="shared" si="505"/>
        <v>2019</v>
      </c>
    </row>
    <row r="16123" spans="1:6" x14ac:dyDescent="0.25">
      <c r="A16123" s="5" t="s">
        <v>389</v>
      </c>
      <c r="B16123" s="3" t="s">
        <v>246</v>
      </c>
      <c r="C16123" s="3" t="s">
        <v>101</v>
      </c>
      <c r="D16123" s="4">
        <v>509242.26962529484</v>
      </c>
      <c r="E16123" t="str">
        <f t="shared" si="504"/>
        <v>Feb</v>
      </c>
      <c r="F16123" t="str">
        <f t="shared" si="505"/>
        <v>2019</v>
      </c>
    </row>
    <row r="16124" spans="1:6" x14ac:dyDescent="0.25">
      <c r="A16124" s="5" t="s">
        <v>389</v>
      </c>
      <c r="B16124" s="3" t="s">
        <v>246</v>
      </c>
      <c r="C16124" s="3" t="s">
        <v>102</v>
      </c>
      <c r="D16124" s="4">
        <v>499897.90487349313</v>
      </c>
      <c r="E16124" t="str">
        <f t="shared" si="504"/>
        <v>Mar</v>
      </c>
      <c r="F16124" t="str">
        <f t="shared" si="505"/>
        <v>2019</v>
      </c>
    </row>
    <row r="16125" spans="1:6" x14ac:dyDescent="0.25">
      <c r="A16125" s="5" t="s">
        <v>389</v>
      </c>
      <c r="B16125" s="3" t="s">
        <v>246</v>
      </c>
      <c r="C16125" s="3" t="s">
        <v>103</v>
      </c>
      <c r="D16125" s="4">
        <v>484692.23615477711</v>
      </c>
      <c r="E16125" t="str">
        <f t="shared" si="504"/>
        <v>Apr</v>
      </c>
      <c r="F16125" t="str">
        <f t="shared" si="505"/>
        <v>2019</v>
      </c>
    </row>
    <row r="16126" spans="1:6" x14ac:dyDescent="0.25">
      <c r="A16126" s="5" t="s">
        <v>389</v>
      </c>
      <c r="B16126" s="3" t="s">
        <v>246</v>
      </c>
      <c r="C16126" s="3" t="s">
        <v>104</v>
      </c>
      <c r="D16126" s="4">
        <v>477354.11771485407</v>
      </c>
      <c r="E16126" t="str">
        <f t="shared" si="504"/>
        <v>May</v>
      </c>
      <c r="F16126" t="str">
        <f t="shared" si="505"/>
        <v>2019</v>
      </c>
    </row>
    <row r="16127" spans="1:6" x14ac:dyDescent="0.25">
      <c r="A16127" s="5" t="s">
        <v>389</v>
      </c>
      <c r="B16127" s="3" t="s">
        <v>246</v>
      </c>
      <c r="C16127" s="3" t="s">
        <v>105</v>
      </c>
      <c r="D16127" s="4">
        <v>470347.25560017832</v>
      </c>
      <c r="E16127" t="str">
        <f t="shared" si="504"/>
        <v>Jun</v>
      </c>
      <c r="F16127" t="str">
        <f t="shared" si="505"/>
        <v>2019</v>
      </c>
    </row>
    <row r="16128" spans="1:6" x14ac:dyDescent="0.25">
      <c r="A16128" s="5" t="s">
        <v>389</v>
      </c>
      <c r="B16128" s="3" t="s">
        <v>246</v>
      </c>
      <c r="C16128" s="3" t="s">
        <v>106</v>
      </c>
      <c r="D16128" s="4">
        <v>463456.05639732094</v>
      </c>
      <c r="E16128" t="str">
        <f t="shared" si="504"/>
        <v>Jul</v>
      </c>
      <c r="F16128" t="str">
        <f t="shared" si="505"/>
        <v>2019</v>
      </c>
    </row>
    <row r="16129" spans="1:6" x14ac:dyDescent="0.25">
      <c r="A16129" s="5" t="s">
        <v>389</v>
      </c>
      <c r="B16129" s="3" t="s">
        <v>246</v>
      </c>
      <c r="C16129" s="3" t="s">
        <v>107</v>
      </c>
      <c r="D16129" s="4">
        <v>456797.25124431227</v>
      </c>
      <c r="E16129" t="str">
        <f t="shared" si="504"/>
        <v>Aug</v>
      </c>
      <c r="F16129" t="str">
        <f t="shared" si="505"/>
        <v>2019</v>
      </c>
    </row>
    <row r="16130" spans="1:6" x14ac:dyDescent="0.25">
      <c r="A16130" s="5" t="s">
        <v>389</v>
      </c>
      <c r="B16130" s="3" t="s">
        <v>246</v>
      </c>
      <c r="C16130" s="3" t="s">
        <v>108</v>
      </c>
      <c r="D16130" s="4">
        <v>450354.59735232976</v>
      </c>
      <c r="E16130" t="str">
        <f t="shared" si="504"/>
        <v>Sep</v>
      </c>
      <c r="F16130" t="str">
        <f t="shared" si="505"/>
        <v>2019</v>
      </c>
    </row>
    <row r="16131" spans="1:6" x14ac:dyDescent="0.25">
      <c r="A16131" s="5" t="s">
        <v>389</v>
      </c>
      <c r="B16131" s="3" t="s">
        <v>246</v>
      </c>
      <c r="C16131" s="3" t="s">
        <v>109</v>
      </c>
      <c r="D16131" s="4">
        <v>444107.87719531026</v>
      </c>
      <c r="E16131" t="str">
        <f t="shared" si="504"/>
        <v>Oct</v>
      </c>
      <c r="F16131" t="str">
        <f t="shared" si="505"/>
        <v>2019</v>
      </c>
    </row>
    <row r="16132" spans="1:6" x14ac:dyDescent="0.25">
      <c r="A16132" s="5" t="s">
        <v>389</v>
      </c>
      <c r="B16132" s="3" t="s">
        <v>246</v>
      </c>
      <c r="C16132" s="3" t="s">
        <v>110</v>
      </c>
      <c r="D16132" s="4">
        <v>438022.99541802239</v>
      </c>
      <c r="E16132" t="str">
        <f t="shared" si="504"/>
        <v>Nov</v>
      </c>
      <c r="F16132" t="str">
        <f t="shared" si="505"/>
        <v>2019</v>
      </c>
    </row>
    <row r="16133" spans="1:6" x14ac:dyDescent="0.25">
      <c r="A16133" s="5" t="s">
        <v>389</v>
      </c>
      <c r="B16133" s="3" t="s">
        <v>246</v>
      </c>
      <c r="C16133" s="3" t="s">
        <v>111</v>
      </c>
      <c r="D16133" s="4">
        <v>432513.13127637806</v>
      </c>
      <c r="E16133" t="str">
        <f t="shared" si="504"/>
        <v>Dec</v>
      </c>
      <c r="F16133" t="str">
        <f t="shared" si="505"/>
        <v>2019</v>
      </c>
    </row>
    <row r="16134" spans="1:6" x14ac:dyDescent="0.25">
      <c r="A16134" s="5" t="s">
        <v>389</v>
      </c>
      <c r="B16134" s="3" t="s">
        <v>246</v>
      </c>
      <c r="C16134" s="3" t="s">
        <v>112</v>
      </c>
      <c r="D16134" s="4">
        <v>426459.14703634381</v>
      </c>
      <c r="E16134" t="str">
        <f t="shared" si="504"/>
        <v>Jan</v>
      </c>
      <c r="F16134" t="str">
        <f t="shared" si="505"/>
        <v>2020</v>
      </c>
    </row>
    <row r="16135" spans="1:6" x14ac:dyDescent="0.25">
      <c r="A16135" s="5" t="s">
        <v>389</v>
      </c>
      <c r="B16135" s="3" t="s">
        <v>246</v>
      </c>
      <c r="C16135" s="3" t="s">
        <v>113</v>
      </c>
      <c r="D16135" s="4">
        <v>420577.93213876447</v>
      </c>
      <c r="E16135" t="str">
        <f t="shared" si="504"/>
        <v>Feb</v>
      </c>
      <c r="F16135" t="str">
        <f t="shared" si="505"/>
        <v>2020</v>
      </c>
    </row>
    <row r="16136" spans="1:6" x14ac:dyDescent="0.25">
      <c r="A16136" s="5" t="s">
        <v>389</v>
      </c>
      <c r="B16136" s="3" t="s">
        <v>246</v>
      </c>
      <c r="C16136" s="3" t="s">
        <v>114</v>
      </c>
      <c r="D16136" s="4">
        <v>416722.37103695457</v>
      </c>
      <c r="E16136" t="str">
        <f t="shared" si="504"/>
        <v>Mar</v>
      </c>
      <c r="F16136" t="str">
        <f t="shared" si="505"/>
        <v>2020</v>
      </c>
    </row>
    <row r="16137" spans="1:6" x14ac:dyDescent="0.25">
      <c r="A16137" s="5" t="s">
        <v>389</v>
      </c>
      <c r="B16137" s="3" t="s">
        <v>246</v>
      </c>
      <c r="C16137" s="3" t="s">
        <v>115</v>
      </c>
      <c r="D16137" s="4">
        <v>410095.17246922554</v>
      </c>
      <c r="E16137" t="str">
        <f t="shared" si="504"/>
        <v>Apr</v>
      </c>
      <c r="F16137" t="str">
        <f t="shared" si="505"/>
        <v>2020</v>
      </c>
    </row>
    <row r="16138" spans="1:6" x14ac:dyDescent="0.25">
      <c r="A16138" s="5" t="s">
        <v>389</v>
      </c>
      <c r="B16138" s="3" t="s">
        <v>246</v>
      </c>
      <c r="C16138" s="3" t="s">
        <v>116</v>
      </c>
      <c r="D16138" s="4">
        <v>405127.70074732474</v>
      </c>
      <c r="E16138" t="str">
        <f t="shared" si="504"/>
        <v>May</v>
      </c>
      <c r="F16138" t="str">
        <f t="shared" si="505"/>
        <v>2020</v>
      </c>
    </row>
    <row r="16139" spans="1:6" x14ac:dyDescent="0.25">
      <c r="A16139" s="5" t="s">
        <v>389</v>
      </c>
      <c r="B16139" s="3" t="s">
        <v>246</v>
      </c>
      <c r="C16139" s="3" t="s">
        <v>117</v>
      </c>
      <c r="D16139" s="4">
        <v>400383.72458454291</v>
      </c>
      <c r="E16139" t="str">
        <f t="shared" ref="E16139:E16202" si="506">MID(C16139,1,3)</f>
        <v>Jun</v>
      </c>
      <c r="F16139" t="str">
        <f t="shared" ref="F16139:F16202" si="507">MID(C16139,5,4)</f>
        <v>2020</v>
      </c>
    </row>
    <row r="16140" spans="1:6" x14ac:dyDescent="0.25">
      <c r="A16140" s="5" t="s">
        <v>389</v>
      </c>
      <c r="B16140" s="3" t="s">
        <v>246</v>
      </c>
      <c r="C16140" s="3" t="s">
        <v>118</v>
      </c>
      <c r="D16140" s="4">
        <v>395653.50908947212</v>
      </c>
      <c r="E16140" t="str">
        <f t="shared" si="506"/>
        <v>Jul</v>
      </c>
      <c r="F16140" t="str">
        <f t="shared" si="507"/>
        <v>2020</v>
      </c>
    </row>
    <row r="16141" spans="1:6" x14ac:dyDescent="0.25">
      <c r="A16141" s="5" t="s">
        <v>389</v>
      </c>
      <c r="B16141" s="3" t="s">
        <v>246</v>
      </c>
      <c r="C16141" s="3" t="s">
        <v>119</v>
      </c>
      <c r="D16141" s="4">
        <v>391276.59863928828</v>
      </c>
      <c r="E16141" t="str">
        <f t="shared" si="506"/>
        <v>Aug</v>
      </c>
      <c r="F16141" t="str">
        <f t="shared" si="507"/>
        <v>2020</v>
      </c>
    </row>
    <row r="16142" spans="1:6" x14ac:dyDescent="0.25">
      <c r="A16142" s="5" t="s">
        <v>389</v>
      </c>
      <c r="B16142" s="3" t="s">
        <v>246</v>
      </c>
      <c r="C16142" s="3" t="s">
        <v>120</v>
      </c>
      <c r="D16142" s="4">
        <v>387050.9377982883</v>
      </c>
      <c r="E16142" t="str">
        <f t="shared" si="506"/>
        <v>Sep</v>
      </c>
      <c r="F16142" t="str">
        <f t="shared" si="507"/>
        <v>2020</v>
      </c>
    </row>
    <row r="16143" spans="1:6" x14ac:dyDescent="0.25">
      <c r="A16143" s="5" t="s">
        <v>389</v>
      </c>
      <c r="B16143" s="3" t="s">
        <v>246</v>
      </c>
      <c r="C16143" s="3" t="s">
        <v>121</v>
      </c>
      <c r="D16143" s="4">
        <v>382809.02511690772</v>
      </c>
      <c r="E16143" t="str">
        <f t="shared" si="506"/>
        <v>Oct</v>
      </c>
      <c r="F16143" t="str">
        <f t="shared" si="507"/>
        <v>2020</v>
      </c>
    </row>
    <row r="16144" spans="1:6" x14ac:dyDescent="0.25">
      <c r="A16144" s="5" t="s">
        <v>389</v>
      </c>
      <c r="B16144" s="3" t="s">
        <v>246</v>
      </c>
      <c r="C16144" s="3" t="s">
        <v>122</v>
      </c>
      <c r="D16144" s="4">
        <v>378731.08348065516</v>
      </c>
      <c r="E16144" t="str">
        <f t="shared" si="506"/>
        <v>Nov</v>
      </c>
      <c r="F16144" t="str">
        <f t="shared" si="507"/>
        <v>2020</v>
      </c>
    </row>
    <row r="16145" spans="1:6" x14ac:dyDescent="0.25">
      <c r="A16145" s="5" t="s">
        <v>389</v>
      </c>
      <c r="B16145" s="3" t="s">
        <v>246</v>
      </c>
      <c r="C16145" s="3" t="s">
        <v>123</v>
      </c>
      <c r="D16145" s="4">
        <v>375505.123121768</v>
      </c>
      <c r="E16145" t="str">
        <f t="shared" si="506"/>
        <v>Dec</v>
      </c>
      <c r="F16145" t="str">
        <f t="shared" si="507"/>
        <v>2020</v>
      </c>
    </row>
    <row r="16146" spans="1:6" x14ac:dyDescent="0.25">
      <c r="A16146" s="5" t="s">
        <v>389</v>
      </c>
      <c r="B16146" s="3" t="s">
        <v>246</v>
      </c>
      <c r="C16146" s="3" t="s">
        <v>124</v>
      </c>
      <c r="D16146" s="4">
        <v>371581.81370960176</v>
      </c>
      <c r="E16146" t="str">
        <f t="shared" si="506"/>
        <v>Jan</v>
      </c>
      <c r="F16146" t="str">
        <f t="shared" si="507"/>
        <v>2021</v>
      </c>
    </row>
    <row r="16147" spans="1:6" x14ac:dyDescent="0.25">
      <c r="A16147" s="5" t="s">
        <v>389</v>
      </c>
      <c r="B16147" s="3" t="s">
        <v>246</v>
      </c>
      <c r="C16147" s="3" t="s">
        <v>125</v>
      </c>
      <c r="D16147" s="4">
        <v>367700.32476491813</v>
      </c>
      <c r="E16147" t="str">
        <f t="shared" si="506"/>
        <v>Feb</v>
      </c>
      <c r="F16147" t="str">
        <f t="shared" si="507"/>
        <v>2021</v>
      </c>
    </row>
    <row r="16148" spans="1:6" x14ac:dyDescent="0.25">
      <c r="A16148" s="5" t="s">
        <v>389</v>
      </c>
      <c r="B16148" s="3" t="s">
        <v>246</v>
      </c>
      <c r="C16148" s="3" t="s">
        <v>126</v>
      </c>
      <c r="D16148" s="4">
        <v>363214.08620011795</v>
      </c>
      <c r="E16148" t="str">
        <f t="shared" si="506"/>
        <v>Mar</v>
      </c>
      <c r="F16148" t="str">
        <f t="shared" si="507"/>
        <v>2021</v>
      </c>
    </row>
    <row r="16149" spans="1:6" x14ac:dyDescent="0.25">
      <c r="A16149" s="5" t="s">
        <v>389</v>
      </c>
      <c r="B16149" s="3" t="s">
        <v>246</v>
      </c>
      <c r="C16149" s="3" t="s">
        <v>127</v>
      </c>
      <c r="D16149" s="4">
        <v>360964.34709985781</v>
      </c>
      <c r="E16149" t="str">
        <f t="shared" si="506"/>
        <v>Apr</v>
      </c>
      <c r="F16149" t="str">
        <f t="shared" si="507"/>
        <v>2021</v>
      </c>
    </row>
    <row r="16150" spans="1:6" x14ac:dyDescent="0.25">
      <c r="A16150" s="5" t="s">
        <v>389</v>
      </c>
      <c r="B16150" s="3" t="s">
        <v>246</v>
      </c>
      <c r="C16150" s="3" t="s">
        <v>128</v>
      </c>
      <c r="D16150" s="4">
        <v>357937.59590022918</v>
      </c>
      <c r="E16150" t="str">
        <f t="shared" si="506"/>
        <v>May</v>
      </c>
      <c r="F16150" t="str">
        <f t="shared" si="507"/>
        <v>2021</v>
      </c>
    </row>
    <row r="16151" spans="1:6" x14ac:dyDescent="0.25">
      <c r="A16151" s="5" t="s">
        <v>389</v>
      </c>
      <c r="B16151" s="3" t="s">
        <v>246</v>
      </c>
      <c r="C16151" s="3" t="s">
        <v>129</v>
      </c>
      <c r="D16151" s="4">
        <v>354952.64736225456</v>
      </c>
      <c r="E16151" t="str">
        <f t="shared" si="506"/>
        <v>Jun</v>
      </c>
      <c r="F16151" t="str">
        <f t="shared" si="507"/>
        <v>2021</v>
      </c>
    </row>
    <row r="16152" spans="1:6" x14ac:dyDescent="0.25">
      <c r="A16152" s="5" t="s">
        <v>389</v>
      </c>
      <c r="B16152" s="3" t="s">
        <v>246</v>
      </c>
      <c r="C16152" s="3" t="s">
        <v>130</v>
      </c>
      <c r="D16152" s="4">
        <v>351936.43985566101</v>
      </c>
      <c r="E16152" t="str">
        <f t="shared" si="506"/>
        <v>Jul</v>
      </c>
      <c r="F16152" t="str">
        <f t="shared" si="507"/>
        <v>2021</v>
      </c>
    </row>
    <row r="16153" spans="1:6" x14ac:dyDescent="0.25">
      <c r="A16153" s="5" t="s">
        <v>389</v>
      </c>
      <c r="B16153" s="3" t="s">
        <v>246</v>
      </c>
      <c r="C16153" s="3" t="s">
        <v>131</v>
      </c>
      <c r="D16153" s="4">
        <v>349195.82240590436</v>
      </c>
      <c r="E16153" t="str">
        <f t="shared" si="506"/>
        <v>Aug</v>
      </c>
      <c r="F16153" t="str">
        <f t="shared" si="507"/>
        <v>2021</v>
      </c>
    </row>
    <row r="16154" spans="1:6" x14ac:dyDescent="0.25">
      <c r="A16154" s="5" t="s">
        <v>389</v>
      </c>
      <c r="B16154" s="3" t="s">
        <v>246</v>
      </c>
      <c r="C16154" s="3" t="s">
        <v>132</v>
      </c>
      <c r="D16154" s="4">
        <v>346754.747816558</v>
      </c>
      <c r="E16154" t="str">
        <f t="shared" si="506"/>
        <v>Sep</v>
      </c>
      <c r="F16154" t="str">
        <f t="shared" si="507"/>
        <v>2021</v>
      </c>
    </row>
    <row r="16155" spans="1:6" x14ac:dyDescent="0.25">
      <c r="A16155" s="5" t="s">
        <v>389</v>
      </c>
      <c r="B16155" s="3" t="s">
        <v>246</v>
      </c>
      <c r="C16155" s="3" t="s">
        <v>133</v>
      </c>
      <c r="D16155" s="4">
        <v>235843.82744954905</v>
      </c>
      <c r="E16155" t="str">
        <f t="shared" si="506"/>
        <v>Oct</v>
      </c>
      <c r="F16155" t="str">
        <f t="shared" si="507"/>
        <v>2021</v>
      </c>
    </row>
    <row r="16156" spans="1:6" x14ac:dyDescent="0.25">
      <c r="A16156" s="5" t="s">
        <v>389</v>
      </c>
      <c r="B16156" s="3" t="s">
        <v>246</v>
      </c>
      <c r="C16156" s="3" t="s">
        <v>134</v>
      </c>
      <c r="D16156" s="4">
        <v>233697.31083066078</v>
      </c>
      <c r="E16156" t="str">
        <f t="shared" si="506"/>
        <v>Nov</v>
      </c>
      <c r="F16156" t="str">
        <f t="shared" si="507"/>
        <v>2021</v>
      </c>
    </row>
    <row r="16157" spans="1:6" x14ac:dyDescent="0.25">
      <c r="A16157" s="5" t="s">
        <v>389</v>
      </c>
      <c r="B16157" s="3" t="s">
        <v>246</v>
      </c>
      <c r="C16157" s="3" t="s">
        <v>135</v>
      </c>
      <c r="D16157" s="4">
        <v>232071.16340283849</v>
      </c>
      <c r="E16157" t="str">
        <f t="shared" si="506"/>
        <v>Dec</v>
      </c>
      <c r="F16157" t="str">
        <f t="shared" si="507"/>
        <v>2021</v>
      </c>
    </row>
    <row r="16158" spans="1:6" x14ac:dyDescent="0.25">
      <c r="A16158" s="5" t="s">
        <v>389</v>
      </c>
      <c r="B16158" s="3" t="s">
        <v>246</v>
      </c>
      <c r="C16158" s="3" t="s">
        <v>136</v>
      </c>
      <c r="D16158" s="4">
        <v>229889.73531235667</v>
      </c>
      <c r="E16158" t="str">
        <f t="shared" si="506"/>
        <v>Jan</v>
      </c>
      <c r="F16158" t="str">
        <f t="shared" si="507"/>
        <v>2022</v>
      </c>
    </row>
    <row r="16159" spans="1:6" x14ac:dyDescent="0.25">
      <c r="A16159" s="5" t="s">
        <v>389</v>
      </c>
      <c r="B16159" s="3" t="s">
        <v>246</v>
      </c>
      <c r="C16159" s="3" t="s">
        <v>137</v>
      </c>
      <c r="D16159" s="4">
        <v>227790.20846215467</v>
      </c>
      <c r="E16159" t="str">
        <f t="shared" si="506"/>
        <v>Feb</v>
      </c>
      <c r="F16159" t="str">
        <f t="shared" si="507"/>
        <v>2022</v>
      </c>
    </row>
    <row r="16160" spans="1:6" x14ac:dyDescent="0.25">
      <c r="A16160" s="5" t="s">
        <v>389</v>
      </c>
      <c r="B16160" s="3" t="s">
        <v>246</v>
      </c>
      <c r="C16160" s="3" t="s">
        <v>138</v>
      </c>
      <c r="D16160" s="4">
        <v>226899.47077774093</v>
      </c>
      <c r="E16160" t="str">
        <f t="shared" si="506"/>
        <v>Mar</v>
      </c>
      <c r="F16160" t="str">
        <f t="shared" si="507"/>
        <v>2022</v>
      </c>
    </row>
    <row r="16161" spans="1:6" x14ac:dyDescent="0.25">
      <c r="A16161" s="5" t="s">
        <v>389</v>
      </c>
      <c r="B16161" s="3" t="s">
        <v>246</v>
      </c>
      <c r="C16161" s="3" t="s">
        <v>139</v>
      </c>
      <c r="D16161" s="4">
        <v>224231.36702932901</v>
      </c>
      <c r="E16161" t="str">
        <f t="shared" si="506"/>
        <v>Apr</v>
      </c>
      <c r="F16161" t="str">
        <f t="shared" si="507"/>
        <v>2022</v>
      </c>
    </row>
    <row r="16162" spans="1:6" x14ac:dyDescent="0.25">
      <c r="A16162" s="5" t="s">
        <v>389</v>
      </c>
      <c r="B16162" s="3" t="s">
        <v>246</v>
      </c>
      <c r="C16162" s="3" t="s">
        <v>140</v>
      </c>
      <c r="D16162" s="4">
        <v>222587.3023485411</v>
      </c>
      <c r="E16162" t="str">
        <f t="shared" si="506"/>
        <v>May</v>
      </c>
      <c r="F16162" t="str">
        <f t="shared" si="507"/>
        <v>2022</v>
      </c>
    </row>
    <row r="16163" spans="1:6" x14ac:dyDescent="0.25">
      <c r="A16163" s="5" t="s">
        <v>389</v>
      </c>
      <c r="B16163" s="3" t="s">
        <v>246</v>
      </c>
      <c r="C16163" s="3" t="s">
        <v>141</v>
      </c>
      <c r="D16163" s="4">
        <v>220959.99118011078</v>
      </c>
      <c r="E16163" t="str">
        <f t="shared" si="506"/>
        <v>Jun</v>
      </c>
      <c r="F16163" t="str">
        <f t="shared" si="507"/>
        <v>2022</v>
      </c>
    </row>
    <row r="16164" spans="1:6" x14ac:dyDescent="0.25">
      <c r="A16164" s="5" t="s">
        <v>389</v>
      </c>
      <c r="B16164" s="3" t="s">
        <v>246</v>
      </c>
      <c r="C16164" s="3" t="s">
        <v>142</v>
      </c>
      <c r="D16164" s="4">
        <v>219476.98326181871</v>
      </c>
      <c r="E16164" t="str">
        <f t="shared" si="506"/>
        <v>Jul</v>
      </c>
      <c r="F16164" t="str">
        <f t="shared" si="507"/>
        <v>2022</v>
      </c>
    </row>
    <row r="16165" spans="1:6" x14ac:dyDescent="0.25">
      <c r="A16165" s="5" t="s">
        <v>389</v>
      </c>
      <c r="B16165" s="3" t="s">
        <v>246</v>
      </c>
      <c r="C16165" s="3" t="s">
        <v>143</v>
      </c>
      <c r="D16165" s="4">
        <v>217933.72880283929</v>
      </c>
      <c r="E16165" t="str">
        <f t="shared" si="506"/>
        <v>Aug</v>
      </c>
      <c r="F16165" t="str">
        <f t="shared" si="507"/>
        <v>2022</v>
      </c>
    </row>
    <row r="16166" spans="1:6" x14ac:dyDescent="0.25">
      <c r="A16166" s="5" t="s">
        <v>389</v>
      </c>
      <c r="B16166" s="3" t="s">
        <v>246</v>
      </c>
      <c r="C16166" s="3" t="s">
        <v>144</v>
      </c>
      <c r="D16166" s="4">
        <v>216413.7958072896</v>
      </c>
      <c r="E16166" t="str">
        <f t="shared" si="506"/>
        <v>Sep</v>
      </c>
      <c r="F16166" t="str">
        <f t="shared" si="507"/>
        <v>2022</v>
      </c>
    </row>
    <row r="16167" spans="1:6" x14ac:dyDescent="0.25">
      <c r="A16167" s="5" t="s">
        <v>389</v>
      </c>
      <c r="B16167" s="3" t="s">
        <v>246</v>
      </c>
      <c r="C16167" s="3" t="s">
        <v>145</v>
      </c>
      <c r="D16167" s="4">
        <v>131409.13889555659</v>
      </c>
      <c r="E16167" t="str">
        <f t="shared" si="506"/>
        <v>Oct</v>
      </c>
      <c r="F16167" t="str">
        <f t="shared" si="507"/>
        <v>2022</v>
      </c>
    </row>
    <row r="16168" spans="1:6" x14ac:dyDescent="0.25">
      <c r="A16168" s="5" t="s">
        <v>389</v>
      </c>
      <c r="B16168" s="3" t="s">
        <v>246</v>
      </c>
      <c r="C16168" s="3" t="s">
        <v>146</v>
      </c>
      <c r="D16168" s="4">
        <v>59832.507213679011</v>
      </c>
      <c r="E16168" t="str">
        <f t="shared" si="506"/>
        <v>Nov</v>
      </c>
      <c r="F16168" t="str">
        <f t="shared" si="507"/>
        <v>2022</v>
      </c>
    </row>
    <row r="16169" spans="1:6" x14ac:dyDescent="0.25">
      <c r="A16169" s="5" t="s">
        <v>389</v>
      </c>
      <c r="B16169" s="3" t="s">
        <v>246</v>
      </c>
      <c r="C16169" s="3" t="s">
        <v>147</v>
      </c>
      <c r="D16169" s="4">
        <v>59832.741606030162</v>
      </c>
      <c r="E16169" t="str">
        <f t="shared" si="506"/>
        <v>Dec</v>
      </c>
      <c r="F16169" t="str">
        <f t="shared" si="507"/>
        <v>2022</v>
      </c>
    </row>
    <row r="16170" spans="1:6" x14ac:dyDescent="0.25">
      <c r="A16170" s="5" t="s">
        <v>389</v>
      </c>
      <c r="B16170" s="3" t="s">
        <v>246</v>
      </c>
      <c r="C16170" s="3" t="s">
        <v>148</v>
      </c>
      <c r="D16170" s="4">
        <v>59188.860775050605</v>
      </c>
      <c r="E16170" t="str">
        <f t="shared" si="506"/>
        <v>Jan</v>
      </c>
      <c r="F16170" t="str">
        <f t="shared" si="507"/>
        <v>2023</v>
      </c>
    </row>
    <row r="16171" spans="1:6" x14ac:dyDescent="0.25">
      <c r="A16171" s="5" t="s">
        <v>389</v>
      </c>
      <c r="B16171" s="3" t="s">
        <v>246</v>
      </c>
      <c r="C16171" s="3" t="s">
        <v>149</v>
      </c>
      <c r="D16171" s="4">
        <v>58622.105863184974</v>
      </c>
      <c r="E16171" t="str">
        <f t="shared" si="506"/>
        <v>Feb</v>
      </c>
      <c r="F16171" t="str">
        <f t="shared" si="507"/>
        <v>2023</v>
      </c>
    </row>
    <row r="16172" spans="1:6" x14ac:dyDescent="0.25">
      <c r="A16172" s="5" t="s">
        <v>389</v>
      </c>
      <c r="B16172" s="3" t="s">
        <v>246</v>
      </c>
      <c r="C16172" s="3" t="s">
        <v>150</v>
      </c>
      <c r="D16172" s="4">
        <v>59012.737452130794</v>
      </c>
      <c r="E16172" t="str">
        <f t="shared" si="506"/>
        <v>Mar</v>
      </c>
      <c r="F16172" t="str">
        <f t="shared" si="507"/>
        <v>2023</v>
      </c>
    </row>
    <row r="16173" spans="1:6" x14ac:dyDescent="0.25">
      <c r="A16173" s="5" t="s">
        <v>389</v>
      </c>
      <c r="B16173" s="3" t="s">
        <v>246</v>
      </c>
      <c r="C16173" s="3" t="s">
        <v>151</v>
      </c>
      <c r="D16173" s="4">
        <v>57946.771988281667</v>
      </c>
      <c r="E16173" t="str">
        <f t="shared" si="506"/>
        <v>Apr</v>
      </c>
      <c r="F16173" t="str">
        <f t="shared" si="507"/>
        <v>2023</v>
      </c>
    </row>
    <row r="16174" spans="1:6" x14ac:dyDescent="0.25">
      <c r="A16174" s="5" t="s">
        <v>389</v>
      </c>
      <c r="B16174" s="3" t="s">
        <v>246</v>
      </c>
      <c r="C16174" s="3" t="s">
        <v>152</v>
      </c>
      <c r="D16174" s="4">
        <v>57592.475503234753</v>
      </c>
      <c r="E16174" t="str">
        <f t="shared" si="506"/>
        <v>May</v>
      </c>
      <c r="F16174" t="str">
        <f t="shared" si="507"/>
        <v>2023</v>
      </c>
    </row>
    <row r="16175" spans="1:6" x14ac:dyDescent="0.25">
      <c r="A16175" s="5" t="s">
        <v>389</v>
      </c>
      <c r="B16175" s="3" t="s">
        <v>246</v>
      </c>
      <c r="C16175" s="3" t="s">
        <v>153</v>
      </c>
      <c r="D16175" s="4">
        <v>57247.670551010917</v>
      </c>
      <c r="E16175" t="str">
        <f t="shared" si="506"/>
        <v>Jun</v>
      </c>
      <c r="F16175" t="str">
        <f t="shared" si="507"/>
        <v>2023</v>
      </c>
    </row>
    <row r="16176" spans="1:6" x14ac:dyDescent="0.25">
      <c r="A16176" s="5" t="s">
        <v>389</v>
      </c>
      <c r="B16176" s="3" t="s">
        <v>246</v>
      </c>
      <c r="C16176" s="3" t="s">
        <v>154</v>
      </c>
      <c r="D16176" s="4">
        <v>56939.135445437321</v>
      </c>
      <c r="E16176" t="str">
        <f t="shared" si="506"/>
        <v>Jul</v>
      </c>
      <c r="F16176" t="str">
        <f t="shared" si="507"/>
        <v>2023</v>
      </c>
    </row>
    <row r="16177" spans="1:6" x14ac:dyDescent="0.25">
      <c r="A16177" s="5" t="s">
        <v>389</v>
      </c>
      <c r="B16177" s="3" t="s">
        <v>246</v>
      </c>
      <c r="C16177" s="3" t="s">
        <v>155</v>
      </c>
      <c r="D16177" s="4">
        <v>56649.15916613544</v>
      </c>
      <c r="E16177" t="str">
        <f t="shared" si="506"/>
        <v>Aug</v>
      </c>
      <c r="F16177" t="str">
        <f t="shared" si="507"/>
        <v>2023</v>
      </c>
    </row>
    <row r="16178" spans="1:6" x14ac:dyDescent="0.25">
      <c r="A16178" s="5" t="s">
        <v>389</v>
      </c>
      <c r="B16178" s="3" t="s">
        <v>246</v>
      </c>
      <c r="C16178" s="3" t="s">
        <v>156</v>
      </c>
      <c r="D16178" s="4">
        <v>56326.759025319814</v>
      </c>
      <c r="E16178" t="str">
        <f t="shared" si="506"/>
        <v>Sep</v>
      </c>
      <c r="F16178" t="str">
        <f t="shared" si="507"/>
        <v>2023</v>
      </c>
    </row>
    <row r="16179" spans="1:6" x14ac:dyDescent="0.25">
      <c r="A16179" s="5" t="s">
        <v>389</v>
      </c>
      <c r="B16179" s="3" t="s">
        <v>246</v>
      </c>
      <c r="C16179" s="3" t="s">
        <v>157</v>
      </c>
      <c r="D16179" s="4">
        <v>55979.292949823837</v>
      </c>
      <c r="E16179" t="str">
        <f t="shared" si="506"/>
        <v>Oct</v>
      </c>
      <c r="F16179" t="str">
        <f t="shared" si="507"/>
        <v>2023</v>
      </c>
    </row>
    <row r="16180" spans="1:6" x14ac:dyDescent="0.25">
      <c r="A16180" s="5" t="s">
        <v>389</v>
      </c>
      <c r="B16180" s="3" t="s">
        <v>246</v>
      </c>
      <c r="C16180" s="3" t="s">
        <v>158</v>
      </c>
      <c r="D16180" s="4">
        <v>55669.700748481686</v>
      </c>
      <c r="E16180" t="str">
        <f t="shared" si="506"/>
        <v>Nov</v>
      </c>
      <c r="F16180" t="str">
        <f t="shared" si="507"/>
        <v>2023</v>
      </c>
    </row>
    <row r="16181" spans="1:6" x14ac:dyDescent="0.25">
      <c r="A16181" s="5" t="s">
        <v>389</v>
      </c>
      <c r="B16181" s="3" t="s">
        <v>246</v>
      </c>
      <c r="C16181" s="3" t="s">
        <v>159</v>
      </c>
      <c r="D16181" s="4">
        <v>55732.25743403082</v>
      </c>
      <c r="E16181" t="str">
        <f t="shared" si="506"/>
        <v>Dec</v>
      </c>
      <c r="F16181" t="str">
        <f t="shared" si="507"/>
        <v>2023</v>
      </c>
    </row>
    <row r="16182" spans="1:6" x14ac:dyDescent="0.25">
      <c r="A16182" s="5" t="s">
        <v>389</v>
      </c>
      <c r="B16182" s="3" t="s">
        <v>246</v>
      </c>
      <c r="C16182" s="3" t="s">
        <v>160</v>
      </c>
      <c r="D16182" s="4">
        <v>55211.290309380354</v>
      </c>
      <c r="E16182" t="str">
        <f t="shared" si="506"/>
        <v>Jan</v>
      </c>
      <c r="F16182" t="str">
        <f t="shared" si="507"/>
        <v>2024</v>
      </c>
    </row>
    <row r="16183" spans="1:6" x14ac:dyDescent="0.25">
      <c r="A16183" s="5" t="s">
        <v>389</v>
      </c>
      <c r="B16183" s="3" t="s">
        <v>246</v>
      </c>
      <c r="C16183" s="3" t="s">
        <v>161</v>
      </c>
      <c r="D16183" s="4">
        <v>54857.08273768166</v>
      </c>
      <c r="E16183" t="str">
        <f t="shared" si="506"/>
        <v>Feb</v>
      </c>
      <c r="F16183" t="str">
        <f t="shared" si="507"/>
        <v>2024</v>
      </c>
    </row>
    <row r="16184" spans="1:6" x14ac:dyDescent="0.25">
      <c r="A16184" s="5" t="s">
        <v>389</v>
      </c>
      <c r="B16184" s="3" t="s">
        <v>246</v>
      </c>
      <c r="C16184" s="3" t="s">
        <v>162</v>
      </c>
      <c r="D16184" s="4">
        <v>55157.233546457268</v>
      </c>
      <c r="E16184" t="str">
        <f t="shared" si="506"/>
        <v>Mar</v>
      </c>
      <c r="F16184" t="str">
        <f t="shared" si="507"/>
        <v>2024</v>
      </c>
    </row>
    <row r="16185" spans="1:6" x14ac:dyDescent="0.25">
      <c r="A16185" s="5" t="s">
        <v>389</v>
      </c>
      <c r="B16185" s="3" t="s">
        <v>246</v>
      </c>
      <c r="C16185" s="3" t="s">
        <v>163</v>
      </c>
      <c r="D16185" s="4">
        <v>54235.088715187405</v>
      </c>
      <c r="E16185" t="str">
        <f t="shared" si="506"/>
        <v>Apr</v>
      </c>
      <c r="F16185" t="str">
        <f t="shared" si="507"/>
        <v>2024</v>
      </c>
    </row>
    <row r="16186" spans="1:6" x14ac:dyDescent="0.25">
      <c r="A16186" s="5" t="s">
        <v>389</v>
      </c>
      <c r="B16186" s="3" t="s">
        <v>246</v>
      </c>
      <c r="C16186" s="3" t="s">
        <v>164</v>
      </c>
      <c r="D16186" s="4">
        <v>53994.361019023461</v>
      </c>
      <c r="E16186" t="str">
        <f t="shared" si="506"/>
        <v>May</v>
      </c>
      <c r="F16186" t="str">
        <f t="shared" si="507"/>
        <v>2024</v>
      </c>
    </row>
    <row r="16187" spans="1:6" x14ac:dyDescent="0.25">
      <c r="A16187" s="5" t="s">
        <v>389</v>
      </c>
      <c r="B16187" s="3" t="s">
        <v>246</v>
      </c>
      <c r="C16187" s="3" t="s">
        <v>165</v>
      </c>
      <c r="D16187" s="4">
        <v>53774.762475038544</v>
      </c>
      <c r="E16187" t="str">
        <f t="shared" si="506"/>
        <v>Jun</v>
      </c>
      <c r="F16187" t="str">
        <f t="shared" si="507"/>
        <v>2024</v>
      </c>
    </row>
    <row r="16188" spans="1:6" x14ac:dyDescent="0.25">
      <c r="A16188" s="5" t="s">
        <v>389</v>
      </c>
      <c r="B16188" s="3" t="s">
        <v>246</v>
      </c>
      <c r="C16188" s="3" t="s">
        <v>166</v>
      </c>
      <c r="D16188" s="4">
        <v>53512.286848059579</v>
      </c>
      <c r="E16188" t="str">
        <f t="shared" si="506"/>
        <v>Jul</v>
      </c>
      <c r="F16188" t="str">
        <f t="shared" si="507"/>
        <v>2024</v>
      </c>
    </row>
    <row r="16189" spans="1:6" x14ac:dyDescent="0.25">
      <c r="A16189" s="5" t="s">
        <v>389</v>
      </c>
      <c r="B16189" s="3" t="s">
        <v>246</v>
      </c>
      <c r="C16189" s="3" t="s">
        <v>167</v>
      </c>
      <c r="D16189" s="4">
        <v>53290.399208860908</v>
      </c>
      <c r="E16189" t="str">
        <f t="shared" si="506"/>
        <v>Aug</v>
      </c>
      <c r="F16189" t="str">
        <f t="shared" si="507"/>
        <v>2024</v>
      </c>
    </row>
    <row r="16190" spans="1:6" x14ac:dyDescent="0.25">
      <c r="A16190" s="5" t="s">
        <v>389</v>
      </c>
      <c r="B16190" s="3" t="s">
        <v>246</v>
      </c>
      <c r="C16190" s="3" t="s">
        <v>168</v>
      </c>
      <c r="D16190" s="4">
        <v>53071.485545004012</v>
      </c>
      <c r="E16190" t="str">
        <f t="shared" si="506"/>
        <v>Sep</v>
      </c>
      <c r="F16190" t="str">
        <f t="shared" si="507"/>
        <v>2024</v>
      </c>
    </row>
    <row r="16191" spans="1:6" x14ac:dyDescent="0.25">
      <c r="A16191" s="5" t="s">
        <v>389</v>
      </c>
      <c r="B16191" s="3" t="s">
        <v>246</v>
      </c>
      <c r="C16191" s="3" t="s">
        <v>169</v>
      </c>
      <c r="D16191" s="4">
        <v>52847.759778226784</v>
      </c>
      <c r="E16191" t="str">
        <f t="shared" si="506"/>
        <v>Oct</v>
      </c>
      <c r="F16191" t="str">
        <f t="shared" si="507"/>
        <v>2024</v>
      </c>
    </row>
    <row r="16192" spans="1:6" x14ac:dyDescent="0.25">
      <c r="A16192" s="5" t="s">
        <v>389</v>
      </c>
      <c r="B16192" s="3" t="s">
        <v>246</v>
      </c>
      <c r="C16192" s="3" t="s">
        <v>170</v>
      </c>
      <c r="D16192" s="4">
        <v>52648.065032573242</v>
      </c>
      <c r="E16192" t="str">
        <f t="shared" si="506"/>
        <v>Nov</v>
      </c>
      <c r="F16192" t="str">
        <f t="shared" si="507"/>
        <v>2024</v>
      </c>
    </row>
    <row r="16193" spans="1:6" x14ac:dyDescent="0.25">
      <c r="A16193" s="5" t="s">
        <v>389</v>
      </c>
      <c r="B16193" s="3" t="s">
        <v>246</v>
      </c>
      <c r="C16193" s="3" t="s">
        <v>171</v>
      </c>
      <c r="D16193" s="4">
        <v>52751.023730952853</v>
      </c>
      <c r="E16193" t="str">
        <f t="shared" si="506"/>
        <v>Dec</v>
      </c>
      <c r="F16193" t="str">
        <f t="shared" si="507"/>
        <v>2024</v>
      </c>
    </row>
    <row r="16194" spans="1:6" x14ac:dyDescent="0.25">
      <c r="A16194" s="5" t="s">
        <v>389</v>
      </c>
      <c r="B16194" s="3" t="s">
        <v>246</v>
      </c>
      <c r="C16194" s="3" t="s">
        <v>172</v>
      </c>
      <c r="D16194" s="4">
        <v>52299.52117448549</v>
      </c>
      <c r="E16194" t="str">
        <f t="shared" si="506"/>
        <v>Jan</v>
      </c>
      <c r="F16194" t="str">
        <f t="shared" si="507"/>
        <v>2025</v>
      </c>
    </row>
    <row r="16195" spans="1:6" x14ac:dyDescent="0.25">
      <c r="A16195" s="5" t="s">
        <v>389</v>
      </c>
      <c r="B16195" s="3" t="s">
        <v>246</v>
      </c>
      <c r="C16195" s="3" t="s">
        <v>173</v>
      </c>
      <c r="D16195" s="4">
        <v>52002.667192934365</v>
      </c>
      <c r="E16195" t="str">
        <f t="shared" si="506"/>
        <v>Feb</v>
      </c>
      <c r="F16195" t="str">
        <f t="shared" si="507"/>
        <v>2025</v>
      </c>
    </row>
    <row r="16196" spans="1:6" x14ac:dyDescent="0.25">
      <c r="A16196" s="5" t="s">
        <v>389</v>
      </c>
      <c r="B16196" s="3" t="s">
        <v>246</v>
      </c>
      <c r="C16196" s="3" t="s">
        <v>174</v>
      </c>
      <c r="D16196" s="4">
        <v>52195.391649925485</v>
      </c>
      <c r="E16196" t="str">
        <f t="shared" si="506"/>
        <v>Mar</v>
      </c>
      <c r="F16196" t="str">
        <f t="shared" si="507"/>
        <v>2025</v>
      </c>
    </row>
    <row r="16197" spans="1:6" x14ac:dyDescent="0.25">
      <c r="A16197" s="5" t="s">
        <v>389</v>
      </c>
      <c r="B16197" s="3" t="s">
        <v>246</v>
      </c>
      <c r="C16197" s="3" t="s">
        <v>175</v>
      </c>
      <c r="D16197" s="4">
        <v>51607.641428806979</v>
      </c>
      <c r="E16197" t="str">
        <f t="shared" si="506"/>
        <v>Apr</v>
      </c>
      <c r="F16197" t="str">
        <f t="shared" si="507"/>
        <v>2025</v>
      </c>
    </row>
    <row r="16198" spans="1:6" x14ac:dyDescent="0.25">
      <c r="A16198" s="5" t="s">
        <v>389</v>
      </c>
      <c r="B16198" s="3" t="s">
        <v>246</v>
      </c>
      <c r="C16198" s="3" t="s">
        <v>176</v>
      </c>
      <c r="D16198" s="4">
        <v>51439.778024020743</v>
      </c>
      <c r="E16198" t="str">
        <f t="shared" si="506"/>
        <v>May</v>
      </c>
      <c r="F16198" t="str">
        <f t="shared" si="507"/>
        <v>2025</v>
      </c>
    </row>
    <row r="16199" spans="1:6" x14ac:dyDescent="0.25">
      <c r="A16199" s="5" t="s">
        <v>389</v>
      </c>
      <c r="B16199" s="3" t="s">
        <v>246</v>
      </c>
      <c r="C16199" s="3" t="s">
        <v>177</v>
      </c>
      <c r="D16199" s="4">
        <v>51245.876421360575</v>
      </c>
      <c r="E16199" t="str">
        <f t="shared" si="506"/>
        <v>Jun</v>
      </c>
      <c r="F16199" t="str">
        <f t="shared" si="507"/>
        <v>2025</v>
      </c>
    </row>
    <row r="16200" spans="1:6" x14ac:dyDescent="0.25">
      <c r="A16200" s="5" t="s">
        <v>389</v>
      </c>
      <c r="B16200" s="3" t="s">
        <v>246</v>
      </c>
      <c r="C16200" s="3" t="s">
        <v>178</v>
      </c>
      <c r="D16200" s="4">
        <v>51080.091921710329</v>
      </c>
      <c r="E16200" t="str">
        <f t="shared" si="506"/>
        <v>Jul</v>
      </c>
      <c r="F16200" t="str">
        <f t="shared" si="507"/>
        <v>2025</v>
      </c>
    </row>
    <row r="16201" spans="1:6" x14ac:dyDescent="0.25">
      <c r="A16201" s="5" t="s">
        <v>389</v>
      </c>
      <c r="B16201" s="3" t="s">
        <v>246</v>
      </c>
      <c r="C16201" s="3" t="s">
        <v>179</v>
      </c>
      <c r="D16201" s="4">
        <v>50902.410775571785</v>
      </c>
      <c r="E16201" t="str">
        <f t="shared" si="506"/>
        <v>Aug</v>
      </c>
      <c r="F16201" t="str">
        <f t="shared" si="507"/>
        <v>2025</v>
      </c>
    </row>
    <row r="16202" spans="1:6" x14ac:dyDescent="0.25">
      <c r="A16202" s="5" t="s">
        <v>389</v>
      </c>
      <c r="B16202" s="3" t="s">
        <v>246</v>
      </c>
      <c r="C16202" s="3" t="s">
        <v>180</v>
      </c>
      <c r="D16202" s="4">
        <v>50770.242428775964</v>
      </c>
      <c r="E16202" t="str">
        <f t="shared" si="506"/>
        <v>Sep</v>
      </c>
      <c r="F16202" t="str">
        <f t="shared" si="507"/>
        <v>2025</v>
      </c>
    </row>
    <row r="16203" spans="1:6" x14ac:dyDescent="0.25">
      <c r="A16203" s="5" t="s">
        <v>389</v>
      </c>
      <c r="B16203" s="3" t="s">
        <v>246</v>
      </c>
      <c r="C16203" s="3" t="s">
        <v>181</v>
      </c>
      <c r="D16203" s="4">
        <v>50560.726737076926</v>
      </c>
      <c r="E16203" t="str">
        <f t="shared" ref="E16203:E16227" si="508">MID(C16203,1,3)</f>
        <v>Oct</v>
      </c>
      <c r="F16203" t="str">
        <f t="shared" ref="F16203:F16227" si="509">MID(C16203,5,4)</f>
        <v>2025</v>
      </c>
    </row>
    <row r="16204" spans="1:6" x14ac:dyDescent="0.25">
      <c r="A16204" s="5" t="s">
        <v>389</v>
      </c>
      <c r="B16204" s="3" t="s">
        <v>246</v>
      </c>
      <c r="C16204" s="3" t="s">
        <v>182</v>
      </c>
      <c r="D16204" s="4">
        <v>50400.637185250205</v>
      </c>
      <c r="E16204" t="str">
        <f t="shared" si="508"/>
        <v>Nov</v>
      </c>
      <c r="F16204" t="str">
        <f t="shared" si="509"/>
        <v>2025</v>
      </c>
    </row>
    <row r="16205" spans="1:6" x14ac:dyDescent="0.25">
      <c r="A16205" s="5" t="s">
        <v>389</v>
      </c>
      <c r="B16205" s="3" t="s">
        <v>246</v>
      </c>
      <c r="C16205" s="3" t="s">
        <v>183</v>
      </c>
      <c r="D16205" s="4">
        <v>50550.43233835962</v>
      </c>
      <c r="E16205" t="str">
        <f t="shared" si="508"/>
        <v>Dec</v>
      </c>
      <c r="F16205" t="str">
        <f t="shared" si="509"/>
        <v>2025</v>
      </c>
    </row>
    <row r="16206" spans="1:6" x14ac:dyDescent="0.25">
      <c r="A16206" s="5" t="s">
        <v>389</v>
      </c>
      <c r="B16206" s="3" t="s">
        <v>246</v>
      </c>
      <c r="C16206" s="3" t="s">
        <v>184</v>
      </c>
      <c r="D16206" s="4">
        <v>50229.536729209271</v>
      </c>
      <c r="E16206" t="str">
        <f t="shared" si="508"/>
        <v>Jan</v>
      </c>
      <c r="F16206" t="str">
        <f t="shared" si="509"/>
        <v>2026</v>
      </c>
    </row>
    <row r="16207" spans="1:6" x14ac:dyDescent="0.25">
      <c r="A16207" s="5" t="s">
        <v>389</v>
      </c>
      <c r="B16207" s="3" t="s">
        <v>246</v>
      </c>
      <c r="C16207" s="3" t="s">
        <v>185</v>
      </c>
      <c r="D16207" s="4">
        <v>50063.673770425477</v>
      </c>
      <c r="E16207" t="str">
        <f t="shared" si="508"/>
        <v>Feb</v>
      </c>
      <c r="F16207" t="str">
        <f t="shared" si="509"/>
        <v>2026</v>
      </c>
    </row>
    <row r="16208" spans="1:6" x14ac:dyDescent="0.25">
      <c r="A16208" s="5" t="s">
        <v>389</v>
      </c>
      <c r="B16208" s="3" t="s">
        <v>246</v>
      </c>
      <c r="C16208" s="3" t="s">
        <v>186</v>
      </c>
      <c r="D16208" s="4">
        <v>50186.634278058802</v>
      </c>
      <c r="E16208" t="str">
        <f t="shared" si="508"/>
        <v>Mar</v>
      </c>
      <c r="F16208" t="str">
        <f t="shared" si="509"/>
        <v>2026</v>
      </c>
    </row>
    <row r="16209" spans="1:6" x14ac:dyDescent="0.25">
      <c r="A16209" s="5" t="s">
        <v>389</v>
      </c>
      <c r="B16209" s="3" t="s">
        <v>246</v>
      </c>
      <c r="C16209" s="3" t="s">
        <v>187</v>
      </c>
      <c r="D16209" s="4">
        <v>49831.834113381803</v>
      </c>
      <c r="E16209" t="str">
        <f t="shared" si="508"/>
        <v>Apr</v>
      </c>
      <c r="F16209" t="str">
        <f t="shared" si="509"/>
        <v>2026</v>
      </c>
    </row>
    <row r="16210" spans="1:6" x14ac:dyDescent="0.25">
      <c r="A16210" s="5" t="s">
        <v>389</v>
      </c>
      <c r="B16210" s="3" t="s">
        <v>246</v>
      </c>
      <c r="C16210" s="3" t="s">
        <v>189</v>
      </c>
      <c r="D16210" s="4">
        <v>49741.938715485478</v>
      </c>
      <c r="E16210" t="str">
        <f t="shared" si="508"/>
        <v>May</v>
      </c>
      <c r="F16210" t="str">
        <f t="shared" si="509"/>
        <v>2026</v>
      </c>
    </row>
    <row r="16211" spans="1:6" x14ac:dyDescent="0.25">
      <c r="A16211" s="5" t="s">
        <v>389</v>
      </c>
      <c r="B16211" s="3" t="s">
        <v>246</v>
      </c>
      <c r="C16211" s="3" t="s">
        <v>191</v>
      </c>
      <c r="D16211" s="4">
        <v>49656.886503135684</v>
      </c>
      <c r="E16211" t="str">
        <f t="shared" si="508"/>
        <v>Jun</v>
      </c>
      <c r="F16211" t="str">
        <f t="shared" si="509"/>
        <v>2026</v>
      </c>
    </row>
    <row r="16212" spans="1:6" x14ac:dyDescent="0.25">
      <c r="A16212" s="5" t="s">
        <v>389</v>
      </c>
      <c r="B16212" s="3" t="s">
        <v>246</v>
      </c>
      <c r="C16212" s="3" t="s">
        <v>192</v>
      </c>
      <c r="D16212" s="4">
        <v>49585.041012181799</v>
      </c>
      <c r="E16212" t="str">
        <f t="shared" si="508"/>
        <v>Jul</v>
      </c>
      <c r="F16212" t="str">
        <f t="shared" si="509"/>
        <v>2026</v>
      </c>
    </row>
    <row r="16213" spans="1:6" x14ac:dyDescent="0.25">
      <c r="A16213" s="5" t="s">
        <v>389</v>
      </c>
      <c r="B16213" s="3" t="s">
        <v>246</v>
      </c>
      <c r="C16213" s="3" t="s">
        <v>193</v>
      </c>
      <c r="D16213" s="4">
        <v>49498.139560524796</v>
      </c>
      <c r="E16213" t="str">
        <f t="shared" si="508"/>
        <v>Aug</v>
      </c>
      <c r="F16213" t="str">
        <f t="shared" si="509"/>
        <v>2026</v>
      </c>
    </row>
    <row r="16214" spans="1:6" x14ac:dyDescent="0.25">
      <c r="A16214" s="5" t="s">
        <v>389</v>
      </c>
      <c r="B16214" s="3" t="s">
        <v>246</v>
      </c>
      <c r="C16214" s="3" t="s">
        <v>194</v>
      </c>
      <c r="D16214" s="4">
        <v>49431.002354239637</v>
      </c>
      <c r="E16214" t="str">
        <f t="shared" si="508"/>
        <v>Sep</v>
      </c>
      <c r="F16214" t="str">
        <f t="shared" si="509"/>
        <v>2026</v>
      </c>
    </row>
    <row r="16215" spans="1:6" x14ac:dyDescent="0.25">
      <c r="A16215" s="5" t="s">
        <v>389</v>
      </c>
      <c r="B16215" s="3" t="s">
        <v>246</v>
      </c>
      <c r="C16215" s="3" t="s">
        <v>195</v>
      </c>
      <c r="D16215" s="4">
        <v>49353.117335632254</v>
      </c>
      <c r="E16215" t="str">
        <f t="shared" si="508"/>
        <v>Oct</v>
      </c>
      <c r="F16215" t="str">
        <f t="shared" si="509"/>
        <v>2026</v>
      </c>
    </row>
    <row r="16216" spans="1:6" x14ac:dyDescent="0.25">
      <c r="A16216" s="5" t="s">
        <v>389</v>
      </c>
      <c r="B16216" s="3" t="s">
        <v>246</v>
      </c>
      <c r="C16216" s="3" t="s">
        <v>196</v>
      </c>
      <c r="D16216" s="4">
        <v>49292.470845997261</v>
      </c>
      <c r="E16216" t="str">
        <f t="shared" si="508"/>
        <v>Nov</v>
      </c>
      <c r="F16216" t="str">
        <f t="shared" si="509"/>
        <v>2026</v>
      </c>
    </row>
    <row r="16217" spans="1:6" x14ac:dyDescent="0.25">
      <c r="A16217" s="5" t="s">
        <v>389</v>
      </c>
      <c r="B16217" s="3" t="s">
        <v>246</v>
      </c>
      <c r="C16217" s="3" t="s">
        <v>197</v>
      </c>
      <c r="D16217" s="4">
        <v>49457.6215865622</v>
      </c>
      <c r="E16217" t="str">
        <f t="shared" si="508"/>
        <v>Dec</v>
      </c>
      <c r="F16217" t="str">
        <f t="shared" si="509"/>
        <v>2026</v>
      </c>
    </row>
    <row r="16218" spans="1:6" x14ac:dyDescent="0.25">
      <c r="A16218" s="5" t="s">
        <v>389</v>
      </c>
      <c r="B16218" s="3" t="s">
        <v>246</v>
      </c>
      <c r="C16218" s="3" t="s">
        <v>198</v>
      </c>
      <c r="D16218" s="4">
        <v>49199.196795364522</v>
      </c>
      <c r="E16218" t="str">
        <f t="shared" si="508"/>
        <v>Jan</v>
      </c>
      <c r="F16218" t="str">
        <f t="shared" si="509"/>
        <v>2027</v>
      </c>
    </row>
    <row r="16219" spans="1:6" x14ac:dyDescent="0.25">
      <c r="A16219" s="5" t="s">
        <v>389</v>
      </c>
      <c r="B16219" s="3" t="s">
        <v>246</v>
      </c>
      <c r="C16219" s="3" t="s">
        <v>199</v>
      </c>
      <c r="D16219" s="4">
        <v>49087.150176198928</v>
      </c>
      <c r="E16219" t="str">
        <f t="shared" si="508"/>
        <v>Feb</v>
      </c>
      <c r="F16219" t="str">
        <f t="shared" si="509"/>
        <v>2027</v>
      </c>
    </row>
    <row r="16220" spans="1:6" x14ac:dyDescent="0.25">
      <c r="A16220" s="5" t="s">
        <v>389</v>
      </c>
      <c r="B16220" s="3" t="s">
        <v>246</v>
      </c>
      <c r="C16220" s="3" t="s">
        <v>200</v>
      </c>
      <c r="D16220" s="4">
        <v>49260.248965057763</v>
      </c>
      <c r="E16220" t="str">
        <f t="shared" si="508"/>
        <v>Mar</v>
      </c>
      <c r="F16220" t="str">
        <f t="shared" si="509"/>
        <v>2027</v>
      </c>
    </row>
    <row r="16221" spans="1:6" x14ac:dyDescent="0.25">
      <c r="A16221" s="5" t="s">
        <v>389</v>
      </c>
      <c r="B16221" s="3" t="s">
        <v>246</v>
      </c>
      <c r="C16221" s="3" t="s">
        <v>201</v>
      </c>
      <c r="D16221" s="4">
        <v>48769.556533532043</v>
      </c>
      <c r="E16221" t="str">
        <f t="shared" si="508"/>
        <v>Apr</v>
      </c>
      <c r="F16221" t="str">
        <f t="shared" si="509"/>
        <v>2027</v>
      </c>
    </row>
    <row r="16222" spans="1:6" x14ac:dyDescent="0.25">
      <c r="A16222" s="5" t="s">
        <v>389</v>
      </c>
      <c r="B16222" s="3" t="s">
        <v>246</v>
      </c>
      <c r="C16222" s="3" t="s">
        <v>202</v>
      </c>
      <c r="D16222" s="4">
        <v>48739.799440538234</v>
      </c>
      <c r="E16222" t="str">
        <f t="shared" si="508"/>
        <v>May</v>
      </c>
      <c r="F16222" t="str">
        <f t="shared" si="509"/>
        <v>2027</v>
      </c>
    </row>
    <row r="16223" spans="1:6" x14ac:dyDescent="0.25">
      <c r="A16223" s="5" t="s">
        <v>389</v>
      </c>
      <c r="B16223" s="3" t="s">
        <v>246</v>
      </c>
      <c r="C16223" s="3" t="s">
        <v>203</v>
      </c>
      <c r="D16223" s="4">
        <v>48716.579625396487</v>
      </c>
      <c r="E16223" t="str">
        <f t="shared" si="508"/>
        <v>Jun</v>
      </c>
      <c r="F16223" t="str">
        <f t="shared" si="509"/>
        <v>2027</v>
      </c>
    </row>
    <row r="16224" spans="1:6" x14ac:dyDescent="0.25">
      <c r="A16224" s="5" t="s">
        <v>389</v>
      </c>
      <c r="B16224" s="3" t="s">
        <v>246</v>
      </c>
      <c r="C16224" s="3" t="s">
        <v>204</v>
      </c>
      <c r="D16224" s="4">
        <v>48674.016392227117</v>
      </c>
      <c r="E16224" t="str">
        <f t="shared" si="508"/>
        <v>Jul</v>
      </c>
      <c r="F16224" t="str">
        <f t="shared" si="509"/>
        <v>2027</v>
      </c>
    </row>
    <row r="16225" spans="1:6" x14ac:dyDescent="0.25">
      <c r="A16225" s="5" t="s">
        <v>389</v>
      </c>
      <c r="B16225" s="3" t="s">
        <v>246</v>
      </c>
      <c r="C16225" s="3" t="s">
        <v>205</v>
      </c>
      <c r="D16225" s="4">
        <v>48635.975547365255</v>
      </c>
      <c r="E16225" t="str">
        <f t="shared" si="508"/>
        <v>Aug</v>
      </c>
      <c r="F16225" t="str">
        <f t="shared" si="509"/>
        <v>2027</v>
      </c>
    </row>
    <row r="16226" spans="1:6" x14ac:dyDescent="0.25">
      <c r="A16226" s="5" t="s">
        <v>389</v>
      </c>
      <c r="B16226" s="3" t="s">
        <v>246</v>
      </c>
      <c r="C16226" s="3" t="s">
        <v>206</v>
      </c>
      <c r="D16226" s="4">
        <v>48577.557927968788</v>
      </c>
      <c r="E16226" t="str">
        <f t="shared" si="508"/>
        <v>Sep</v>
      </c>
      <c r="F16226" t="str">
        <f t="shared" si="509"/>
        <v>2027</v>
      </c>
    </row>
    <row r="16227" spans="1:6" x14ac:dyDescent="0.25">
      <c r="A16227" s="5" t="s">
        <v>389</v>
      </c>
      <c r="B16227" s="3" t="s">
        <v>246</v>
      </c>
      <c r="C16227" s="3" t="s">
        <v>207</v>
      </c>
      <c r="D16227" s="4">
        <v>555.47496188072319</v>
      </c>
      <c r="E16227" t="str">
        <f t="shared" si="508"/>
        <v>Oct</v>
      </c>
      <c r="F16227" t="str">
        <f t="shared" si="509"/>
        <v>2027</v>
      </c>
    </row>
  </sheetData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28"/>
  <sheetViews>
    <sheetView workbookViewId="0">
      <selection activeCell="H38" sqref="H38"/>
    </sheetView>
  </sheetViews>
  <sheetFormatPr defaultRowHeight="13.2" x14ac:dyDescent="0.25"/>
  <cols>
    <col min="2" max="2" width="20" customWidth="1"/>
    <col min="3" max="3" width="13.33203125" customWidth="1"/>
    <col min="4" max="4" width="12.6640625" customWidth="1"/>
    <col min="5" max="5" width="12.5546875" customWidth="1"/>
    <col min="6" max="6" width="11.33203125" customWidth="1"/>
    <col min="7" max="7" width="11.88671875" customWidth="1"/>
    <col min="8" max="183" width="10" customWidth="1"/>
  </cols>
  <sheetData>
    <row r="1" spans="1:183" x14ac:dyDescent="0.25">
      <c r="D1">
        <v>1</v>
      </c>
      <c r="E1">
        <v>1</v>
      </c>
      <c r="F1">
        <v>1</v>
      </c>
      <c r="G1">
        <v>1</v>
      </c>
      <c r="H1">
        <v>1</v>
      </c>
      <c r="I1">
        <v>1</v>
      </c>
      <c r="J1">
        <v>1</v>
      </c>
      <c r="K1">
        <v>1</v>
      </c>
      <c r="L1">
        <v>1</v>
      </c>
      <c r="M1">
        <v>1</v>
      </c>
      <c r="N1">
        <v>1</v>
      </c>
      <c r="O1">
        <v>1</v>
      </c>
      <c r="P1">
        <v>2</v>
      </c>
      <c r="Q1">
        <v>2</v>
      </c>
      <c r="R1">
        <v>2</v>
      </c>
      <c r="S1">
        <v>2</v>
      </c>
      <c r="T1">
        <v>2</v>
      </c>
      <c r="U1">
        <v>2</v>
      </c>
      <c r="V1">
        <v>2</v>
      </c>
      <c r="W1">
        <v>2</v>
      </c>
      <c r="X1">
        <v>2</v>
      </c>
      <c r="Y1">
        <v>2</v>
      </c>
      <c r="Z1">
        <v>2</v>
      </c>
      <c r="AA1">
        <v>2</v>
      </c>
      <c r="AB1">
        <v>3</v>
      </c>
      <c r="AC1">
        <v>3</v>
      </c>
      <c r="AD1">
        <v>3</v>
      </c>
      <c r="AE1">
        <v>3</v>
      </c>
      <c r="AF1">
        <v>3</v>
      </c>
      <c r="AG1">
        <v>3</v>
      </c>
      <c r="AH1">
        <v>3</v>
      </c>
      <c r="AI1">
        <v>3</v>
      </c>
      <c r="AJ1">
        <v>3</v>
      </c>
      <c r="AK1">
        <v>3</v>
      </c>
      <c r="AL1">
        <v>3</v>
      </c>
      <c r="AM1">
        <v>3</v>
      </c>
      <c r="AN1">
        <v>4</v>
      </c>
      <c r="AO1">
        <v>4</v>
      </c>
      <c r="AP1">
        <v>4</v>
      </c>
      <c r="AQ1">
        <v>4</v>
      </c>
      <c r="AR1">
        <v>4</v>
      </c>
      <c r="AS1">
        <v>4</v>
      </c>
      <c r="AT1">
        <v>4</v>
      </c>
      <c r="AU1">
        <v>4</v>
      </c>
      <c r="AV1">
        <v>4</v>
      </c>
      <c r="AW1">
        <v>4</v>
      </c>
      <c r="AX1">
        <v>4</v>
      </c>
      <c r="AY1">
        <v>4</v>
      </c>
      <c r="AZ1">
        <v>5</v>
      </c>
      <c r="BA1">
        <v>5</v>
      </c>
      <c r="BB1">
        <v>5</v>
      </c>
      <c r="BC1">
        <v>5</v>
      </c>
      <c r="BD1">
        <v>5</v>
      </c>
      <c r="BE1">
        <v>5</v>
      </c>
      <c r="BF1">
        <v>5</v>
      </c>
      <c r="BG1">
        <v>5</v>
      </c>
      <c r="BH1">
        <v>5</v>
      </c>
      <c r="BI1">
        <v>5</v>
      </c>
      <c r="BJ1">
        <v>5</v>
      </c>
      <c r="BK1">
        <v>5</v>
      </c>
      <c r="BL1">
        <v>6</v>
      </c>
      <c r="BM1">
        <v>6</v>
      </c>
      <c r="BN1">
        <v>6</v>
      </c>
      <c r="BO1">
        <v>6</v>
      </c>
      <c r="BP1">
        <v>6</v>
      </c>
      <c r="BQ1">
        <v>6</v>
      </c>
      <c r="BR1">
        <v>6</v>
      </c>
      <c r="BS1">
        <v>6</v>
      </c>
      <c r="BT1">
        <v>6</v>
      </c>
      <c r="BU1">
        <v>6</v>
      </c>
      <c r="BV1">
        <v>6</v>
      </c>
      <c r="BW1">
        <v>6</v>
      </c>
      <c r="BX1">
        <v>7</v>
      </c>
      <c r="BY1">
        <v>7</v>
      </c>
      <c r="BZ1">
        <v>7</v>
      </c>
      <c r="CA1">
        <v>7</v>
      </c>
      <c r="CB1">
        <v>7</v>
      </c>
      <c r="CC1">
        <v>7</v>
      </c>
      <c r="CD1">
        <v>7</v>
      </c>
      <c r="CE1">
        <v>7</v>
      </c>
      <c r="CF1">
        <v>7</v>
      </c>
      <c r="CG1">
        <v>7</v>
      </c>
      <c r="CH1">
        <v>7</v>
      </c>
      <c r="CI1">
        <v>7</v>
      </c>
      <c r="CJ1">
        <v>8</v>
      </c>
      <c r="CK1">
        <v>8</v>
      </c>
      <c r="CL1">
        <v>8</v>
      </c>
      <c r="CM1">
        <v>8</v>
      </c>
      <c r="CN1">
        <v>8</v>
      </c>
      <c r="CO1">
        <v>8</v>
      </c>
      <c r="CP1">
        <v>8</v>
      </c>
      <c r="CQ1">
        <v>8</v>
      </c>
      <c r="CR1">
        <v>8</v>
      </c>
      <c r="CS1">
        <v>8</v>
      </c>
      <c r="CT1">
        <v>8</v>
      </c>
      <c r="CU1">
        <v>8</v>
      </c>
      <c r="CV1">
        <v>9</v>
      </c>
      <c r="CW1">
        <v>9</v>
      </c>
      <c r="CX1">
        <v>9</v>
      </c>
      <c r="CY1">
        <v>9</v>
      </c>
      <c r="CZ1">
        <v>9</v>
      </c>
      <c r="DA1">
        <v>9</v>
      </c>
      <c r="DB1">
        <v>9</v>
      </c>
      <c r="DC1">
        <v>9</v>
      </c>
      <c r="DD1">
        <v>9</v>
      </c>
      <c r="DE1">
        <v>9</v>
      </c>
      <c r="DF1">
        <v>9</v>
      </c>
      <c r="DG1">
        <v>9</v>
      </c>
      <c r="DH1">
        <v>10</v>
      </c>
      <c r="DI1">
        <v>10</v>
      </c>
      <c r="DJ1">
        <v>10</v>
      </c>
      <c r="DK1">
        <v>10</v>
      </c>
      <c r="DL1">
        <v>10</v>
      </c>
      <c r="DM1">
        <v>10</v>
      </c>
      <c r="DN1">
        <v>10</v>
      </c>
      <c r="DO1">
        <v>10</v>
      </c>
      <c r="DP1">
        <v>10</v>
      </c>
      <c r="DQ1">
        <v>10</v>
      </c>
      <c r="DR1">
        <v>10</v>
      </c>
      <c r="DS1">
        <v>10</v>
      </c>
      <c r="DT1">
        <v>11</v>
      </c>
      <c r="DU1">
        <v>11</v>
      </c>
      <c r="DV1">
        <v>11</v>
      </c>
      <c r="DW1">
        <v>11</v>
      </c>
      <c r="DX1">
        <v>11</v>
      </c>
      <c r="DY1">
        <v>11</v>
      </c>
      <c r="DZ1">
        <v>11</v>
      </c>
      <c r="EA1">
        <v>11</v>
      </c>
      <c r="EB1">
        <v>11</v>
      </c>
      <c r="EC1">
        <v>11</v>
      </c>
      <c r="ED1">
        <v>11</v>
      </c>
      <c r="EE1">
        <v>11</v>
      </c>
      <c r="EF1">
        <v>12</v>
      </c>
      <c r="EG1">
        <v>12</v>
      </c>
      <c r="EH1">
        <v>12</v>
      </c>
      <c r="EI1">
        <v>12</v>
      </c>
      <c r="EJ1">
        <v>12</v>
      </c>
      <c r="EK1">
        <v>12</v>
      </c>
      <c r="EL1">
        <v>12</v>
      </c>
      <c r="EM1">
        <v>12</v>
      </c>
      <c r="EN1">
        <v>12</v>
      </c>
      <c r="EO1">
        <v>12</v>
      </c>
      <c r="EP1">
        <v>12</v>
      </c>
      <c r="EQ1">
        <v>12</v>
      </c>
      <c r="ER1">
        <v>13</v>
      </c>
      <c r="ES1">
        <v>13</v>
      </c>
      <c r="ET1">
        <v>13</v>
      </c>
      <c r="EU1">
        <v>13</v>
      </c>
      <c r="EV1">
        <v>13</v>
      </c>
      <c r="EW1">
        <v>13</v>
      </c>
      <c r="EX1">
        <v>13</v>
      </c>
      <c r="EY1">
        <v>13</v>
      </c>
      <c r="EZ1">
        <v>13</v>
      </c>
      <c r="FA1">
        <v>13</v>
      </c>
      <c r="FB1">
        <v>13</v>
      </c>
      <c r="FC1">
        <v>13</v>
      </c>
      <c r="FD1">
        <v>14</v>
      </c>
      <c r="FE1">
        <v>14</v>
      </c>
      <c r="FF1">
        <v>14</v>
      </c>
      <c r="FG1">
        <v>14</v>
      </c>
      <c r="FH1">
        <v>14</v>
      </c>
      <c r="FI1">
        <v>14</v>
      </c>
      <c r="FJ1">
        <v>14</v>
      </c>
      <c r="FK1">
        <v>14</v>
      </c>
      <c r="FL1">
        <v>14</v>
      </c>
      <c r="FM1">
        <v>14</v>
      </c>
      <c r="FN1">
        <v>14</v>
      </c>
      <c r="FO1">
        <v>14</v>
      </c>
      <c r="FP1">
        <v>15</v>
      </c>
      <c r="FQ1">
        <v>15</v>
      </c>
      <c r="FR1">
        <v>15</v>
      </c>
      <c r="FS1">
        <v>15</v>
      </c>
      <c r="FT1">
        <v>15</v>
      </c>
      <c r="FU1">
        <v>15</v>
      </c>
      <c r="FV1">
        <v>15</v>
      </c>
      <c r="FW1">
        <v>15</v>
      </c>
      <c r="FX1">
        <v>15</v>
      </c>
      <c r="FY1">
        <v>15</v>
      </c>
      <c r="FZ1">
        <v>15</v>
      </c>
      <c r="GA1">
        <v>15</v>
      </c>
    </row>
    <row r="2" spans="1:183" ht="13.8" thickBot="1" x14ac:dyDescent="0.3">
      <c r="D2">
        <v>0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>
        <v>21</v>
      </c>
      <c r="Z2">
        <v>22</v>
      </c>
      <c r="AA2">
        <v>23</v>
      </c>
      <c r="AB2">
        <v>24</v>
      </c>
      <c r="AC2">
        <v>25</v>
      </c>
      <c r="AD2">
        <v>26</v>
      </c>
      <c r="AE2">
        <v>27</v>
      </c>
      <c r="AF2">
        <v>28</v>
      </c>
      <c r="AG2">
        <v>29</v>
      </c>
      <c r="AH2">
        <v>30</v>
      </c>
      <c r="AI2">
        <v>31</v>
      </c>
      <c r="AJ2">
        <v>32</v>
      </c>
      <c r="AK2">
        <v>33</v>
      </c>
      <c r="AL2">
        <v>34</v>
      </c>
      <c r="AM2">
        <v>35</v>
      </c>
      <c r="AN2">
        <v>36</v>
      </c>
      <c r="AO2">
        <v>37</v>
      </c>
      <c r="AP2">
        <v>38</v>
      </c>
      <c r="AQ2">
        <v>39</v>
      </c>
      <c r="AR2">
        <v>40</v>
      </c>
      <c r="AS2">
        <v>41</v>
      </c>
      <c r="AT2">
        <v>42</v>
      </c>
      <c r="AU2">
        <v>43</v>
      </c>
      <c r="AV2">
        <v>44</v>
      </c>
      <c r="AW2">
        <v>45</v>
      </c>
      <c r="AX2">
        <v>46</v>
      </c>
      <c r="AY2">
        <v>47</v>
      </c>
      <c r="AZ2">
        <v>48</v>
      </c>
      <c r="BA2">
        <v>49</v>
      </c>
      <c r="BB2">
        <v>50</v>
      </c>
      <c r="BC2">
        <v>51</v>
      </c>
      <c r="BD2">
        <v>52</v>
      </c>
      <c r="BE2">
        <v>53</v>
      </c>
      <c r="BF2">
        <v>54</v>
      </c>
      <c r="BG2">
        <v>55</v>
      </c>
      <c r="BH2">
        <v>56</v>
      </c>
      <c r="BI2">
        <v>57</v>
      </c>
      <c r="BJ2">
        <v>58</v>
      </c>
      <c r="BK2">
        <v>59</v>
      </c>
      <c r="BL2">
        <v>60</v>
      </c>
      <c r="BM2">
        <v>61</v>
      </c>
      <c r="BN2">
        <v>62</v>
      </c>
      <c r="BO2">
        <v>63</v>
      </c>
      <c r="BP2">
        <v>64</v>
      </c>
      <c r="BQ2">
        <v>65</v>
      </c>
      <c r="BR2">
        <v>66</v>
      </c>
      <c r="BS2">
        <v>67</v>
      </c>
      <c r="BT2">
        <v>68</v>
      </c>
      <c r="BU2">
        <v>69</v>
      </c>
      <c r="BV2">
        <v>70</v>
      </c>
      <c r="BW2">
        <v>71</v>
      </c>
      <c r="BX2">
        <v>72</v>
      </c>
      <c r="BY2">
        <v>73</v>
      </c>
      <c r="BZ2">
        <v>74</v>
      </c>
      <c r="CA2">
        <v>75</v>
      </c>
      <c r="CB2">
        <v>76</v>
      </c>
      <c r="CC2">
        <v>77</v>
      </c>
      <c r="CD2">
        <v>78</v>
      </c>
      <c r="CE2">
        <v>79</v>
      </c>
      <c r="CF2">
        <v>80</v>
      </c>
      <c r="CG2">
        <v>81</v>
      </c>
      <c r="CH2">
        <v>82</v>
      </c>
      <c r="CI2">
        <v>83</v>
      </c>
      <c r="CJ2">
        <v>84</v>
      </c>
      <c r="CK2">
        <v>85</v>
      </c>
      <c r="CL2">
        <v>86</v>
      </c>
      <c r="CM2">
        <v>87</v>
      </c>
      <c r="CN2">
        <v>88</v>
      </c>
      <c r="CO2">
        <v>89</v>
      </c>
      <c r="CP2">
        <v>90</v>
      </c>
      <c r="CQ2">
        <v>91</v>
      </c>
      <c r="CR2">
        <v>92</v>
      </c>
      <c r="CS2">
        <v>93</v>
      </c>
      <c r="CT2">
        <v>94</v>
      </c>
      <c r="CU2">
        <v>95</v>
      </c>
      <c r="CV2">
        <v>96</v>
      </c>
      <c r="CW2">
        <v>97</v>
      </c>
      <c r="CX2">
        <v>98</v>
      </c>
      <c r="CY2">
        <v>99</v>
      </c>
      <c r="CZ2">
        <v>100</v>
      </c>
      <c r="DA2">
        <v>101</v>
      </c>
      <c r="DB2">
        <v>102</v>
      </c>
      <c r="DC2">
        <v>103</v>
      </c>
      <c r="DD2">
        <v>104</v>
      </c>
      <c r="DE2">
        <v>105</v>
      </c>
      <c r="DF2">
        <v>106</v>
      </c>
      <c r="DG2">
        <v>107</v>
      </c>
      <c r="DH2">
        <v>108</v>
      </c>
      <c r="DI2">
        <v>109</v>
      </c>
      <c r="DJ2">
        <v>110</v>
      </c>
      <c r="DK2">
        <v>111</v>
      </c>
      <c r="DL2">
        <v>112</v>
      </c>
      <c r="DM2">
        <v>113</v>
      </c>
      <c r="DN2">
        <v>114</v>
      </c>
      <c r="DO2">
        <v>115</v>
      </c>
      <c r="DP2">
        <v>116</v>
      </c>
      <c r="DQ2">
        <v>117</v>
      </c>
      <c r="DR2">
        <v>118</v>
      </c>
      <c r="DS2">
        <v>119</v>
      </c>
      <c r="DT2">
        <v>120</v>
      </c>
      <c r="DU2">
        <v>121</v>
      </c>
      <c r="DV2">
        <v>122</v>
      </c>
      <c r="DW2">
        <v>123</v>
      </c>
      <c r="DX2">
        <v>124</v>
      </c>
      <c r="DY2">
        <v>125</v>
      </c>
      <c r="DZ2">
        <v>126</v>
      </c>
      <c r="EA2">
        <v>127</v>
      </c>
      <c r="EB2">
        <v>128</v>
      </c>
      <c r="EC2">
        <v>129</v>
      </c>
      <c r="ED2">
        <v>130</v>
      </c>
      <c r="EE2">
        <v>131</v>
      </c>
      <c r="EF2">
        <v>132</v>
      </c>
      <c r="EG2">
        <v>133</v>
      </c>
      <c r="EH2">
        <v>134</v>
      </c>
      <c r="EI2">
        <v>135</v>
      </c>
      <c r="EJ2">
        <v>136</v>
      </c>
      <c r="EK2">
        <v>137</v>
      </c>
      <c r="EL2">
        <v>138</v>
      </c>
      <c r="EM2">
        <v>139</v>
      </c>
      <c r="EN2">
        <v>140</v>
      </c>
      <c r="EO2">
        <v>141</v>
      </c>
      <c r="EP2">
        <v>142</v>
      </c>
      <c r="EQ2">
        <v>143</v>
      </c>
      <c r="ER2">
        <v>144</v>
      </c>
      <c r="ES2">
        <v>145</v>
      </c>
      <c r="ET2">
        <v>146</v>
      </c>
      <c r="EU2">
        <v>147</v>
      </c>
      <c r="EV2">
        <v>148</v>
      </c>
      <c r="EW2">
        <v>149</v>
      </c>
      <c r="EX2">
        <v>150</v>
      </c>
      <c r="EY2">
        <v>151</v>
      </c>
      <c r="EZ2">
        <v>152</v>
      </c>
      <c r="FA2">
        <v>153</v>
      </c>
      <c r="FB2">
        <v>154</v>
      </c>
      <c r="FC2">
        <v>155</v>
      </c>
      <c r="FD2">
        <v>156</v>
      </c>
      <c r="FE2">
        <v>157</v>
      </c>
      <c r="FF2">
        <v>158</v>
      </c>
      <c r="FG2">
        <v>159</v>
      </c>
      <c r="FH2">
        <v>160</v>
      </c>
      <c r="FI2">
        <v>161</v>
      </c>
      <c r="FJ2">
        <v>162</v>
      </c>
      <c r="FK2">
        <v>163</v>
      </c>
      <c r="FL2">
        <v>164</v>
      </c>
      <c r="FM2">
        <v>165</v>
      </c>
      <c r="FN2">
        <v>166</v>
      </c>
      <c r="FO2">
        <v>167</v>
      </c>
      <c r="FP2">
        <v>168</v>
      </c>
      <c r="FQ2">
        <v>169</v>
      </c>
      <c r="FR2">
        <v>170</v>
      </c>
      <c r="FS2">
        <v>171</v>
      </c>
      <c r="FT2">
        <v>172</v>
      </c>
      <c r="FU2">
        <v>173</v>
      </c>
      <c r="FV2">
        <v>174</v>
      </c>
      <c r="FW2">
        <v>175</v>
      </c>
      <c r="FX2">
        <v>176</v>
      </c>
      <c r="FY2">
        <v>177</v>
      </c>
      <c r="FZ2">
        <v>178</v>
      </c>
      <c r="GA2">
        <v>179</v>
      </c>
    </row>
    <row r="3" spans="1:183" ht="13.8" thickBot="1" x14ac:dyDescent="0.3">
      <c r="A3" s="39" t="s">
        <v>330</v>
      </c>
      <c r="B3" s="40" t="s">
        <v>1</v>
      </c>
      <c r="C3" s="3" t="s">
        <v>21</v>
      </c>
      <c r="D3" s="3" t="s">
        <v>22</v>
      </c>
      <c r="E3" s="3" t="s">
        <v>23</v>
      </c>
      <c r="F3" s="3" t="s">
        <v>24</v>
      </c>
      <c r="G3" s="3" t="s">
        <v>25</v>
      </c>
      <c r="H3" s="3" t="s">
        <v>26</v>
      </c>
      <c r="I3" s="3" t="s">
        <v>27</v>
      </c>
      <c r="J3" s="3" t="s">
        <v>28</v>
      </c>
      <c r="K3" s="3" t="s">
        <v>29</v>
      </c>
      <c r="L3" s="3" t="s">
        <v>30</v>
      </c>
      <c r="M3" s="3" t="s">
        <v>31</v>
      </c>
      <c r="N3" s="3" t="s">
        <v>32</v>
      </c>
      <c r="O3" s="3" t="s">
        <v>33</v>
      </c>
      <c r="P3" s="3" t="s">
        <v>34</v>
      </c>
      <c r="Q3" s="3" t="s">
        <v>35</v>
      </c>
      <c r="R3" s="3" t="s">
        <v>36</v>
      </c>
      <c r="S3" s="3" t="s">
        <v>37</v>
      </c>
      <c r="T3" s="3" t="s">
        <v>38</v>
      </c>
      <c r="U3" s="3" t="s">
        <v>39</v>
      </c>
      <c r="V3" s="3" t="s">
        <v>40</v>
      </c>
      <c r="W3" s="3" t="s">
        <v>41</v>
      </c>
      <c r="X3" s="3" t="s">
        <v>42</v>
      </c>
      <c r="Y3" s="3" t="s">
        <v>43</v>
      </c>
      <c r="Z3" s="3" t="s">
        <v>44</v>
      </c>
      <c r="AA3" s="3" t="s">
        <v>45</v>
      </c>
      <c r="AB3" s="3" t="s">
        <v>46</v>
      </c>
      <c r="AC3" s="3" t="s">
        <v>47</v>
      </c>
      <c r="AD3" s="3" t="s">
        <v>48</v>
      </c>
      <c r="AE3" s="3" t="s">
        <v>49</v>
      </c>
      <c r="AF3" s="3" t="s">
        <v>50</v>
      </c>
      <c r="AG3" s="3" t="s">
        <v>51</v>
      </c>
      <c r="AH3" s="3" t="s">
        <v>52</v>
      </c>
      <c r="AI3" s="3" t="s">
        <v>53</v>
      </c>
      <c r="AJ3" s="3" t="s">
        <v>54</v>
      </c>
      <c r="AK3" s="3" t="s">
        <v>55</v>
      </c>
      <c r="AL3" s="3" t="s">
        <v>56</v>
      </c>
      <c r="AM3" s="3" t="s">
        <v>57</v>
      </c>
      <c r="AN3" s="3" t="s">
        <v>58</v>
      </c>
      <c r="AO3" s="3" t="s">
        <v>59</v>
      </c>
      <c r="AP3" s="3" t="s">
        <v>60</v>
      </c>
      <c r="AQ3" s="3" t="s">
        <v>61</v>
      </c>
      <c r="AR3" s="3" t="s">
        <v>62</v>
      </c>
      <c r="AS3" s="3" t="s">
        <v>63</v>
      </c>
      <c r="AT3" s="3" t="s">
        <v>64</v>
      </c>
      <c r="AU3" s="3" t="s">
        <v>65</v>
      </c>
      <c r="AV3" s="3" t="s">
        <v>66</v>
      </c>
      <c r="AW3" s="3" t="s">
        <v>67</v>
      </c>
      <c r="AX3" s="3" t="s">
        <v>68</v>
      </c>
      <c r="AY3" s="3" t="s">
        <v>69</v>
      </c>
      <c r="AZ3" s="3" t="s">
        <v>70</v>
      </c>
      <c r="BA3" s="3" t="s">
        <v>71</v>
      </c>
      <c r="BB3" s="3" t="s">
        <v>72</v>
      </c>
      <c r="BC3" s="3" t="s">
        <v>73</v>
      </c>
      <c r="BD3" s="3" t="s">
        <v>74</v>
      </c>
      <c r="BE3" s="3" t="s">
        <v>75</v>
      </c>
      <c r="BF3" s="3" t="s">
        <v>76</v>
      </c>
      <c r="BG3" s="3" t="s">
        <v>77</v>
      </c>
      <c r="BH3" s="3" t="s">
        <v>78</v>
      </c>
      <c r="BI3" s="3" t="s">
        <v>79</v>
      </c>
      <c r="BJ3" s="3" t="s">
        <v>80</v>
      </c>
      <c r="BK3" s="3" t="s">
        <v>81</v>
      </c>
      <c r="BL3" s="3" t="s">
        <v>82</v>
      </c>
      <c r="BM3" s="3" t="s">
        <v>83</v>
      </c>
      <c r="BN3" s="3" t="s">
        <v>84</v>
      </c>
      <c r="BO3" s="3" t="s">
        <v>85</v>
      </c>
      <c r="BP3" s="3" t="s">
        <v>86</v>
      </c>
      <c r="BQ3" s="3" t="s">
        <v>87</v>
      </c>
      <c r="BR3" s="3" t="s">
        <v>88</v>
      </c>
      <c r="BS3" s="3" t="s">
        <v>89</v>
      </c>
      <c r="BT3" s="3" t="s">
        <v>90</v>
      </c>
      <c r="BU3" s="3" t="s">
        <v>91</v>
      </c>
      <c r="BV3" s="3" t="s">
        <v>92</v>
      </c>
      <c r="BW3" s="3" t="s">
        <v>93</v>
      </c>
      <c r="BX3" s="3" t="s">
        <v>94</v>
      </c>
      <c r="BY3" s="3" t="s">
        <v>95</v>
      </c>
      <c r="BZ3" s="3" t="s">
        <v>96</v>
      </c>
      <c r="CA3" s="3" t="s">
        <v>97</v>
      </c>
      <c r="CB3" s="3" t="s">
        <v>98</v>
      </c>
      <c r="CC3" s="3" t="s">
        <v>99</v>
      </c>
      <c r="CD3" s="3" t="s">
        <v>100</v>
      </c>
      <c r="CE3" s="3" t="s">
        <v>101</v>
      </c>
      <c r="CF3" s="3" t="s">
        <v>102</v>
      </c>
      <c r="CG3" s="3" t="s">
        <v>103</v>
      </c>
      <c r="CH3" s="3" t="s">
        <v>104</v>
      </c>
      <c r="CI3" s="3" t="s">
        <v>105</v>
      </c>
      <c r="CJ3" s="3" t="s">
        <v>106</v>
      </c>
      <c r="CK3" s="3" t="s">
        <v>107</v>
      </c>
      <c r="CL3" s="3" t="s">
        <v>108</v>
      </c>
      <c r="CM3" s="3" t="s">
        <v>109</v>
      </c>
      <c r="CN3" s="3" t="s">
        <v>110</v>
      </c>
      <c r="CO3" s="3" t="s">
        <v>111</v>
      </c>
      <c r="CP3" s="3" t="s">
        <v>112</v>
      </c>
      <c r="CQ3" s="3" t="s">
        <v>113</v>
      </c>
      <c r="CR3" s="3" t="s">
        <v>114</v>
      </c>
      <c r="CS3" s="3" t="s">
        <v>115</v>
      </c>
      <c r="CT3" s="3" t="s">
        <v>116</v>
      </c>
      <c r="CU3" s="3" t="s">
        <v>117</v>
      </c>
      <c r="CV3" s="3" t="s">
        <v>118</v>
      </c>
      <c r="CW3" s="3" t="s">
        <v>119</v>
      </c>
      <c r="CX3" s="3" t="s">
        <v>120</v>
      </c>
      <c r="CY3" s="3" t="s">
        <v>121</v>
      </c>
      <c r="CZ3" s="3" t="s">
        <v>122</v>
      </c>
      <c r="DA3" s="3" t="s">
        <v>123</v>
      </c>
      <c r="DB3" s="3" t="s">
        <v>124</v>
      </c>
      <c r="DC3" s="3" t="s">
        <v>125</v>
      </c>
      <c r="DD3" s="3" t="s">
        <v>126</v>
      </c>
      <c r="DE3" s="3" t="s">
        <v>127</v>
      </c>
      <c r="DF3" s="3" t="s">
        <v>128</v>
      </c>
      <c r="DG3" s="3" t="s">
        <v>129</v>
      </c>
      <c r="DH3" s="3" t="s">
        <v>130</v>
      </c>
      <c r="DI3" s="3" t="s">
        <v>131</v>
      </c>
      <c r="DJ3" s="3" t="s">
        <v>132</v>
      </c>
      <c r="DK3" s="3" t="s">
        <v>133</v>
      </c>
      <c r="DL3" s="3" t="s">
        <v>134</v>
      </c>
      <c r="DM3" s="3" t="s">
        <v>135</v>
      </c>
      <c r="DN3" s="3" t="s">
        <v>136</v>
      </c>
      <c r="DO3" s="3" t="s">
        <v>137</v>
      </c>
      <c r="DP3" s="3" t="s">
        <v>138</v>
      </c>
      <c r="DQ3" s="3" t="s">
        <v>139</v>
      </c>
      <c r="DR3" s="3" t="s">
        <v>140</v>
      </c>
      <c r="DS3" s="3" t="s">
        <v>141</v>
      </c>
      <c r="DT3" s="3" t="s">
        <v>142</v>
      </c>
      <c r="DU3" s="3" t="s">
        <v>143</v>
      </c>
      <c r="DV3" s="3" t="s">
        <v>144</v>
      </c>
      <c r="DW3" s="3" t="s">
        <v>145</v>
      </c>
      <c r="DX3" s="3" t="s">
        <v>146</v>
      </c>
      <c r="DY3" s="3" t="s">
        <v>147</v>
      </c>
      <c r="DZ3" s="3" t="s">
        <v>148</v>
      </c>
      <c r="EA3" s="3" t="s">
        <v>149</v>
      </c>
      <c r="EB3" s="3" t="s">
        <v>150</v>
      </c>
      <c r="EC3" s="3" t="s">
        <v>151</v>
      </c>
      <c r="ED3" s="3" t="s">
        <v>152</v>
      </c>
      <c r="EE3" s="3" t="s">
        <v>153</v>
      </c>
      <c r="EF3" s="3" t="s">
        <v>154</v>
      </c>
      <c r="EG3" s="3" t="s">
        <v>155</v>
      </c>
      <c r="EH3" s="3" t="s">
        <v>156</v>
      </c>
      <c r="EI3" s="3" t="s">
        <v>157</v>
      </c>
      <c r="EJ3" s="3" t="s">
        <v>158</v>
      </c>
      <c r="EK3" s="3" t="s">
        <v>159</v>
      </c>
      <c r="EL3" s="3" t="s">
        <v>160</v>
      </c>
      <c r="EM3" s="3" t="s">
        <v>161</v>
      </c>
      <c r="EN3" s="3" t="s">
        <v>162</v>
      </c>
      <c r="EO3" s="3" t="s">
        <v>163</v>
      </c>
      <c r="EP3" s="3" t="s">
        <v>164</v>
      </c>
      <c r="EQ3" s="3" t="s">
        <v>165</v>
      </c>
      <c r="ER3" s="3" t="s">
        <v>166</v>
      </c>
      <c r="ES3" s="3" t="s">
        <v>167</v>
      </c>
      <c r="ET3" s="3" t="s">
        <v>168</v>
      </c>
      <c r="EU3" s="3" t="s">
        <v>169</v>
      </c>
      <c r="EV3" s="3" t="s">
        <v>170</v>
      </c>
      <c r="EW3" s="3" t="s">
        <v>171</v>
      </c>
      <c r="EX3" s="3" t="s">
        <v>172</v>
      </c>
      <c r="EY3" s="3" t="s">
        <v>173</v>
      </c>
      <c r="EZ3" s="3" t="s">
        <v>174</v>
      </c>
      <c r="FA3" s="3" t="s">
        <v>175</v>
      </c>
      <c r="FB3" s="3" t="s">
        <v>176</v>
      </c>
      <c r="FC3" s="3" t="s">
        <v>177</v>
      </c>
      <c r="FD3" s="3" t="s">
        <v>178</v>
      </c>
      <c r="FE3" s="3" t="s">
        <v>179</v>
      </c>
      <c r="FF3" s="3" t="s">
        <v>180</v>
      </c>
      <c r="FG3" s="3" t="s">
        <v>181</v>
      </c>
      <c r="FH3" s="3" t="s">
        <v>182</v>
      </c>
      <c r="FI3" s="3" t="s">
        <v>183</v>
      </c>
      <c r="FJ3" s="3" t="s">
        <v>184</v>
      </c>
      <c r="FK3" s="3" t="s">
        <v>185</v>
      </c>
      <c r="FL3" s="3" t="s">
        <v>186</v>
      </c>
      <c r="FM3" s="3" t="s">
        <v>187</v>
      </c>
      <c r="FN3" s="3" t="s">
        <v>189</v>
      </c>
      <c r="FO3" s="3" t="s">
        <v>191</v>
      </c>
      <c r="FP3" s="3" t="s">
        <v>192</v>
      </c>
      <c r="FQ3" s="3" t="s">
        <v>193</v>
      </c>
      <c r="FR3" s="3" t="s">
        <v>194</v>
      </c>
      <c r="FS3" s="3" t="s">
        <v>195</v>
      </c>
      <c r="FT3" s="3" t="s">
        <v>196</v>
      </c>
      <c r="FU3" s="3" t="s">
        <v>197</v>
      </c>
      <c r="FV3" s="3" t="s">
        <v>198</v>
      </c>
      <c r="FW3" s="3" t="s">
        <v>199</v>
      </c>
      <c r="FX3" s="3" t="s">
        <v>200</v>
      </c>
      <c r="FY3" s="3" t="s">
        <v>201</v>
      </c>
      <c r="FZ3" s="3" t="s">
        <v>202</v>
      </c>
      <c r="GA3" s="3" t="s">
        <v>203</v>
      </c>
    </row>
    <row r="4" spans="1:183" x14ac:dyDescent="0.25">
      <c r="A4" s="41" t="s">
        <v>331</v>
      </c>
      <c r="B4" s="42" t="s">
        <v>332</v>
      </c>
      <c r="C4" s="43">
        <v>0</v>
      </c>
      <c r="D4" s="43">
        <v>5752663.3048752118</v>
      </c>
      <c r="E4" s="43">
        <v>4622994.0620423881</v>
      </c>
      <c r="F4" s="43">
        <v>3941664.0444089165</v>
      </c>
      <c r="G4" s="43">
        <v>3688525.1037833798</v>
      </c>
      <c r="H4" s="43">
        <v>4416086.5165711092</v>
      </c>
      <c r="I4" s="43">
        <v>5700114.5656855935</v>
      </c>
      <c r="J4" s="43">
        <v>6360147.2449205862</v>
      </c>
      <c r="K4" s="43">
        <v>6420424.7139223311</v>
      </c>
      <c r="L4" s="43">
        <v>6281893.3446951304</v>
      </c>
      <c r="M4" s="43">
        <v>6289539.8980408395</v>
      </c>
      <c r="N4" s="43">
        <v>6497862.5380175542</v>
      </c>
      <c r="O4" s="43">
        <v>6883502.4535951214</v>
      </c>
      <c r="P4" s="43">
        <v>7303736.1898620147</v>
      </c>
      <c r="Q4" s="43">
        <v>7589346.106672083</v>
      </c>
      <c r="R4" s="43">
        <v>7651975.3539055726</v>
      </c>
      <c r="S4" s="43">
        <v>7684287.9134027846</v>
      </c>
      <c r="T4" s="43">
        <v>7920101.6131762518</v>
      </c>
      <c r="U4" s="43">
        <v>8431849.7218411565</v>
      </c>
      <c r="V4" s="43">
        <v>8703871.5315934308</v>
      </c>
      <c r="W4" s="43">
        <v>8740528.4175167978</v>
      </c>
      <c r="X4" s="43">
        <v>8720128.5710019097</v>
      </c>
      <c r="Y4" s="43">
        <v>8672242.6439926494</v>
      </c>
      <c r="Z4" s="43">
        <v>8696465.4386398569</v>
      </c>
      <c r="AA4" s="43">
        <v>8883967.1286332291</v>
      </c>
      <c r="AB4" s="43">
        <v>9080161.055917671</v>
      </c>
      <c r="AC4" s="43">
        <v>9190073.0399557725</v>
      </c>
      <c r="AD4" s="43">
        <v>8989753.3679855336</v>
      </c>
      <c r="AE4" s="43">
        <v>8905876.3191441931</v>
      </c>
      <c r="AF4" s="43">
        <v>9002775.5562036317</v>
      </c>
      <c r="AG4" s="43">
        <v>9267383.8780772556</v>
      </c>
      <c r="AH4" s="43">
        <v>9360018.2725816555</v>
      </c>
      <c r="AI4" s="43">
        <v>9311364.0759999938</v>
      </c>
      <c r="AJ4" s="43">
        <v>9219859.3783961013</v>
      </c>
      <c r="AK4" s="43">
        <v>9150205.1448128317</v>
      </c>
      <c r="AL4" s="43">
        <v>9137943.9378013816</v>
      </c>
      <c r="AM4" s="43">
        <v>9225425.6729211789</v>
      </c>
      <c r="AN4" s="43">
        <v>9320664.2786462773</v>
      </c>
      <c r="AO4" s="43">
        <v>9340793.9991539586</v>
      </c>
      <c r="AP4" s="43">
        <v>9269024.1359363254</v>
      </c>
      <c r="AQ4" s="43">
        <v>9175784.3082682211</v>
      </c>
      <c r="AR4" s="43">
        <v>9207892.8836096786</v>
      </c>
      <c r="AS4" s="43">
        <v>9349421.2878077589</v>
      </c>
      <c r="AT4" s="43">
        <v>9373838.8580918424</v>
      </c>
      <c r="AU4" s="43">
        <v>9303593.8754698243</v>
      </c>
      <c r="AV4" s="43">
        <v>9205084.2363466248</v>
      </c>
      <c r="AW4" s="43">
        <v>9133927.2514737379</v>
      </c>
      <c r="AX4" s="43">
        <v>9109010.4718226977</v>
      </c>
      <c r="AY4" s="43">
        <v>9150681.863281101</v>
      </c>
      <c r="AZ4" s="43">
        <v>9196994.3568045888</v>
      </c>
      <c r="BA4" s="43">
        <v>9145117.5010039434</v>
      </c>
      <c r="BB4" s="43">
        <v>9063477.6507618353</v>
      </c>
      <c r="BC4" s="43">
        <v>8944237.5945395809</v>
      </c>
      <c r="BD4" s="43">
        <v>8841587.1962925792</v>
      </c>
      <c r="BE4" s="43">
        <v>8746912.7097849511</v>
      </c>
      <c r="BF4" s="43">
        <v>8551246.9653682634</v>
      </c>
      <c r="BG4" s="43">
        <v>8278609.7532124445</v>
      </c>
      <c r="BH4" s="43">
        <v>7987596.5703430111</v>
      </c>
      <c r="BI4" s="43">
        <v>7734077.1621686611</v>
      </c>
      <c r="BJ4" s="43">
        <v>7531156.9132553814</v>
      </c>
      <c r="BK4" s="43">
        <v>7389843.3024156196</v>
      </c>
      <c r="BL4" s="43">
        <v>7266088.1992197931</v>
      </c>
      <c r="BM4" s="43">
        <v>7119595.7439706996</v>
      </c>
      <c r="BN4" s="43">
        <v>6937572.950881172</v>
      </c>
      <c r="BO4" s="43">
        <v>6742973.8798855888</v>
      </c>
      <c r="BP4" s="43">
        <v>6582345.2083260622</v>
      </c>
      <c r="BQ4" s="43">
        <v>6444678.1311332062</v>
      </c>
      <c r="BR4" s="43">
        <v>6244419.1395884482</v>
      </c>
      <c r="BS4" s="43">
        <v>5998667.8216109024</v>
      </c>
      <c r="BT4" s="43">
        <v>5748726.1231067358</v>
      </c>
      <c r="BU4" s="43">
        <v>5535080.994876408</v>
      </c>
      <c r="BV4" s="43">
        <v>5365071.3172155358</v>
      </c>
      <c r="BW4" s="43">
        <v>5242771.2838700786</v>
      </c>
      <c r="BX4" s="43">
        <v>5135930.3657977721</v>
      </c>
      <c r="BY4" s="43">
        <v>5014342.6037449921</v>
      </c>
      <c r="BZ4" s="43">
        <v>4867874.6477563111</v>
      </c>
      <c r="CA4" s="43">
        <v>4714871.1795167122</v>
      </c>
      <c r="CB4" s="43">
        <v>4594343.6858564494</v>
      </c>
      <c r="CC4" s="43">
        <v>4496493.6216254989</v>
      </c>
      <c r="CD4" s="43">
        <v>4353955.7763722884</v>
      </c>
      <c r="CE4" s="43">
        <v>4179285.0133324941</v>
      </c>
      <c r="CF4" s="43">
        <v>4001263.3612127686</v>
      </c>
      <c r="CG4" s="43">
        <v>3847137.0137840309</v>
      </c>
      <c r="CH4" s="43">
        <v>3721509.2103525996</v>
      </c>
      <c r="CI4" s="43">
        <v>3636204.9732935545</v>
      </c>
      <c r="CJ4" s="43">
        <v>3566374.4547226024</v>
      </c>
      <c r="CK4" s="43">
        <v>3484434.7321567358</v>
      </c>
      <c r="CL4" s="43">
        <v>3384231.1797401328</v>
      </c>
      <c r="CM4" s="43">
        <v>3257026.9239201508</v>
      </c>
      <c r="CN4" s="43">
        <v>3100372.8191869124</v>
      </c>
      <c r="CO4" s="43">
        <v>2934054.3958895565</v>
      </c>
      <c r="CP4" s="43">
        <v>2875373.308163614</v>
      </c>
      <c r="CQ4" s="43">
        <v>2817865.8418835644</v>
      </c>
      <c r="CR4" s="43">
        <v>2761508.5252210586</v>
      </c>
      <c r="CS4" s="43">
        <v>2706278.3544997657</v>
      </c>
      <c r="CT4" s="43">
        <v>2652152.7873138464</v>
      </c>
      <c r="CU4" s="43">
        <v>2599109.7316843467</v>
      </c>
      <c r="CV4" s="43">
        <v>2547127.5368838347</v>
      </c>
      <c r="CW4" s="43">
        <v>2496184.9863463477</v>
      </c>
      <c r="CX4" s="43">
        <v>2446261.2864067196</v>
      </c>
      <c r="CY4" s="43">
        <v>2397336.0610873052</v>
      </c>
      <c r="CZ4" s="43">
        <v>2349389.3397946591</v>
      </c>
      <c r="DA4" s="43">
        <v>2302401.552940377</v>
      </c>
      <c r="DB4" s="43">
        <v>2256353.521723086</v>
      </c>
      <c r="DC4" s="43">
        <v>2211226.4512469182</v>
      </c>
      <c r="DD4" s="43">
        <v>2167001.9223888046</v>
      </c>
      <c r="DE4" s="43">
        <v>2123661.8836657675</v>
      </c>
      <c r="DF4" s="43">
        <v>2081188.6462301775</v>
      </c>
      <c r="DG4" s="43">
        <v>2039564.8730261426</v>
      </c>
      <c r="DH4" s="43">
        <v>1998773.5758700748</v>
      </c>
      <c r="DI4" s="43">
        <v>1958798.1041900192</v>
      </c>
      <c r="DJ4" s="43">
        <v>1919622.1421062187</v>
      </c>
      <c r="DK4" s="43">
        <v>1881229.6994642841</v>
      </c>
      <c r="DL4" s="43">
        <v>1843605.1053707332</v>
      </c>
      <c r="DM4" s="43">
        <v>1806733.0031882471</v>
      </c>
      <c r="DN4" s="43">
        <v>1770598.3432370888</v>
      </c>
      <c r="DO4" s="43">
        <v>1735186.3763306406</v>
      </c>
      <c r="DP4" s="43">
        <v>1700482.648979194</v>
      </c>
      <c r="DQ4" s="43">
        <v>1666472.9958828329</v>
      </c>
      <c r="DR4" s="43">
        <v>1633143.5357608162</v>
      </c>
      <c r="DS4" s="43">
        <v>1600480.6650956471</v>
      </c>
      <c r="DT4" s="43">
        <v>1568471.0520856774</v>
      </c>
      <c r="DU4" s="43">
        <v>1537101.6310147694</v>
      </c>
      <c r="DV4" s="43">
        <v>1506359.5982902087</v>
      </c>
      <c r="DW4" s="43">
        <v>1476232.4061867744</v>
      </c>
      <c r="DX4" s="43">
        <v>1446707.7582590578</v>
      </c>
      <c r="DY4" s="43">
        <v>1417773.6028770043</v>
      </c>
      <c r="DZ4" s="43">
        <v>1389418.13072354</v>
      </c>
      <c r="EA4" s="43">
        <v>1361629.7683301121</v>
      </c>
      <c r="EB4" s="43">
        <v>1334397.1728634147</v>
      </c>
      <c r="EC4" s="43">
        <v>1307709.229623019</v>
      </c>
      <c r="ED4" s="43">
        <v>1281555.0447427859</v>
      </c>
      <c r="EE4" s="43">
        <v>1255923.9439396837</v>
      </c>
      <c r="EF4" s="43">
        <v>1230805.4652152029</v>
      </c>
      <c r="EG4" s="43">
        <v>1206189.3557273916</v>
      </c>
      <c r="EH4" s="43">
        <v>1182065.5686628912</v>
      </c>
      <c r="EI4" s="43">
        <v>1158424.2571895386</v>
      </c>
      <c r="EJ4" s="43">
        <v>1135255.7721625252</v>
      </c>
      <c r="EK4" s="43">
        <v>1112550.656702592</v>
      </c>
      <c r="EL4" s="43">
        <v>1090299.6439021898</v>
      </c>
      <c r="EM4" s="43">
        <v>1068493.6507780794</v>
      </c>
      <c r="EN4" s="43">
        <v>1047123.7778542713</v>
      </c>
      <c r="EO4" s="43">
        <v>1026181.3020719725</v>
      </c>
      <c r="EP4" s="43">
        <v>1005657.6761639928</v>
      </c>
      <c r="EQ4" s="43">
        <v>985544.52260734816</v>
      </c>
      <c r="ER4" s="43">
        <v>965833.63216354244</v>
      </c>
      <c r="ES4" s="43">
        <v>946516.95970794954</v>
      </c>
      <c r="ET4" s="43">
        <v>927586.62026772392</v>
      </c>
      <c r="EU4" s="43">
        <v>909034.88797914679</v>
      </c>
      <c r="EV4" s="43">
        <v>890854.18983169633</v>
      </c>
      <c r="EW4" s="43">
        <v>873037.10629364068</v>
      </c>
      <c r="EX4" s="43">
        <v>855576.36422198592</v>
      </c>
      <c r="EY4" s="43">
        <v>838464.83686247515</v>
      </c>
      <c r="EZ4" s="43">
        <v>821695.54009603127</v>
      </c>
      <c r="FA4" s="43">
        <v>805261.62931079301</v>
      </c>
      <c r="FB4" s="43">
        <v>789156.39669121231</v>
      </c>
      <c r="FC4" s="43">
        <v>773373.26871568174</v>
      </c>
      <c r="FD4" s="43">
        <v>757905.80344563373</v>
      </c>
      <c r="FE4" s="43">
        <v>742747.68739757419</v>
      </c>
      <c r="FF4" s="43">
        <v>727892.73366630508</v>
      </c>
      <c r="FG4" s="43">
        <v>713334.87900549092</v>
      </c>
      <c r="FH4" s="43">
        <v>699068.1815338172</v>
      </c>
      <c r="FI4" s="43">
        <v>685086.81781555782</v>
      </c>
      <c r="FJ4" s="43">
        <v>671385.08119232708</v>
      </c>
      <c r="FK4" s="43">
        <v>657957.37969776953</v>
      </c>
      <c r="FL4" s="43">
        <v>644798.23230400402</v>
      </c>
      <c r="FM4" s="43">
        <v>631902.26746190479</v>
      </c>
      <c r="FN4" s="43">
        <v>619264.22226697963</v>
      </c>
      <c r="FO4" s="43">
        <v>606878.93766315654</v>
      </c>
      <c r="FP4" s="43">
        <v>594741.35906837694</v>
      </c>
      <c r="FQ4" s="43">
        <v>582846.53178691457</v>
      </c>
      <c r="FR4" s="43">
        <v>571189.60121790622</v>
      </c>
      <c r="FS4" s="43">
        <v>559765.8093103253</v>
      </c>
      <c r="FT4" s="43">
        <v>548570.49310326576</v>
      </c>
      <c r="FU4" s="43">
        <v>537599.08305769321</v>
      </c>
      <c r="FV4" s="43">
        <v>526847.10138819809</v>
      </c>
      <c r="FW4" s="43">
        <v>516310.15956062381</v>
      </c>
      <c r="FX4" s="43">
        <v>505983.95641528815</v>
      </c>
      <c r="FY4" s="43">
        <v>495864.27712432825</v>
      </c>
      <c r="FZ4" s="43">
        <v>485946.99152345298</v>
      </c>
      <c r="GA4" s="43">
        <v>476228.05160957162</v>
      </c>
    </row>
    <row r="5" spans="1:183" x14ac:dyDescent="0.25">
      <c r="A5" s="41" t="s">
        <v>331</v>
      </c>
      <c r="B5" s="42" t="s">
        <v>333</v>
      </c>
      <c r="C5" s="43">
        <v>0</v>
      </c>
      <c r="D5" s="43">
        <v>5752663.3048752118</v>
      </c>
      <c r="E5" s="43">
        <v>4622994.0620423881</v>
      </c>
      <c r="F5" s="43">
        <v>3941664.0444089165</v>
      </c>
      <c r="G5" s="43">
        <v>3688525.1037833798</v>
      </c>
      <c r="H5" s="43">
        <v>4416086.5165711092</v>
      </c>
      <c r="I5" s="43">
        <v>5700114.5656855935</v>
      </c>
      <c r="J5" s="43">
        <v>6360147.2449205862</v>
      </c>
      <c r="K5" s="43">
        <v>6420424.7139223311</v>
      </c>
      <c r="L5" s="43">
        <v>6281893.3446951304</v>
      </c>
      <c r="M5" s="43">
        <v>6289539.8980408395</v>
      </c>
      <c r="N5" s="43">
        <v>6497862.5380175542</v>
      </c>
      <c r="O5" s="43">
        <v>6883502.4535951214</v>
      </c>
      <c r="P5" s="43">
        <v>7303736.1898620147</v>
      </c>
      <c r="Q5" s="43">
        <v>7589346.106672083</v>
      </c>
      <c r="R5" s="43">
        <v>7651975.3539055726</v>
      </c>
      <c r="S5" s="43">
        <v>7684287.9134027846</v>
      </c>
      <c r="T5" s="43">
        <v>7920101.6131762518</v>
      </c>
      <c r="U5" s="43">
        <v>8431849.7218411565</v>
      </c>
      <c r="V5" s="43">
        <v>8703871.5315934308</v>
      </c>
      <c r="W5" s="43">
        <v>8740528.4175167978</v>
      </c>
      <c r="X5" s="43">
        <v>8720128.5710019097</v>
      </c>
      <c r="Y5" s="43">
        <v>8672242.6439926494</v>
      </c>
      <c r="Z5" s="43">
        <v>8696465.4386398569</v>
      </c>
      <c r="AA5" s="43">
        <v>8883967.1286332291</v>
      </c>
      <c r="AB5" s="43">
        <v>9080161.055917671</v>
      </c>
      <c r="AC5" s="43">
        <v>9190073.0399557725</v>
      </c>
      <c r="AD5" s="43">
        <v>8989753.3679855336</v>
      </c>
      <c r="AE5" s="43">
        <v>8905876.3191441931</v>
      </c>
      <c r="AF5" s="43">
        <v>9002775.5562036317</v>
      </c>
      <c r="AG5" s="43">
        <v>9267383.8780772556</v>
      </c>
      <c r="AH5" s="43">
        <v>9360018.2725816555</v>
      </c>
      <c r="AI5" s="43">
        <v>9311364.0759999938</v>
      </c>
      <c r="AJ5" s="43">
        <v>9219859.3783961013</v>
      </c>
      <c r="AK5" s="43">
        <v>9150205.1448128317</v>
      </c>
      <c r="AL5" s="43">
        <v>9137943.9378013816</v>
      </c>
      <c r="AM5" s="43">
        <v>9225425.6729211789</v>
      </c>
      <c r="AN5" s="43">
        <v>9320664.2786462773</v>
      </c>
      <c r="AO5" s="43">
        <v>9340793.9991539586</v>
      </c>
      <c r="AP5" s="43">
        <v>9269024.1359363254</v>
      </c>
      <c r="AQ5" s="43">
        <v>9175784.3082682211</v>
      </c>
      <c r="AR5" s="43">
        <v>9207892.8836096786</v>
      </c>
      <c r="AS5" s="43">
        <v>9349421.2878077589</v>
      </c>
      <c r="AT5" s="43">
        <v>9373838.8580918424</v>
      </c>
      <c r="AU5" s="43">
        <v>9303593.8754698243</v>
      </c>
      <c r="AV5" s="43">
        <v>9205084.2363466248</v>
      </c>
      <c r="AW5" s="43">
        <v>9133927.2514737379</v>
      </c>
      <c r="AX5" s="43">
        <v>9109010.4718226977</v>
      </c>
      <c r="AY5" s="43">
        <v>9150681.863281101</v>
      </c>
      <c r="AZ5" s="43">
        <v>9196994.3568045888</v>
      </c>
      <c r="BA5" s="43">
        <v>9145117.5010039434</v>
      </c>
      <c r="BB5" s="43">
        <v>9063477.6507618353</v>
      </c>
      <c r="BC5" s="43">
        <v>8944237.5945395809</v>
      </c>
      <c r="BD5" s="43">
        <v>8841587.1962925792</v>
      </c>
      <c r="BE5" s="43">
        <v>8746912.7097849511</v>
      </c>
      <c r="BF5" s="43">
        <v>8551246.9653682634</v>
      </c>
      <c r="BG5" s="43">
        <v>8278609.7532124445</v>
      </c>
      <c r="BH5" s="43">
        <v>7987596.5703430111</v>
      </c>
      <c r="BI5" s="43">
        <v>7734077.1621686611</v>
      </c>
      <c r="BJ5" s="43">
        <v>7531156.9132553814</v>
      </c>
      <c r="BK5" s="43">
        <v>7389843.3024156196</v>
      </c>
      <c r="BL5" s="43">
        <v>7266088.1992197931</v>
      </c>
      <c r="BM5" s="43">
        <v>7119595.7439706996</v>
      </c>
      <c r="BN5" s="43">
        <v>6937572.950881172</v>
      </c>
      <c r="BO5" s="43">
        <v>6742973.8798855888</v>
      </c>
      <c r="BP5" s="43">
        <v>6582345.2083260622</v>
      </c>
      <c r="BQ5" s="43">
        <v>6444678.1311332062</v>
      </c>
      <c r="BR5" s="43">
        <v>6244419.1395884482</v>
      </c>
      <c r="BS5" s="43">
        <v>5998667.8216109024</v>
      </c>
      <c r="BT5" s="43">
        <v>5748726.1231067358</v>
      </c>
      <c r="BU5" s="43">
        <v>5535080.994876408</v>
      </c>
      <c r="BV5" s="43">
        <v>5365071.3172155358</v>
      </c>
      <c r="BW5" s="43">
        <v>5242771.2838700786</v>
      </c>
      <c r="BX5" s="43">
        <v>5135930.3657977721</v>
      </c>
      <c r="BY5" s="43">
        <v>5014342.6037449921</v>
      </c>
      <c r="BZ5" s="43">
        <v>4867874.6477563111</v>
      </c>
      <c r="CA5" s="43">
        <v>4714871.1795167122</v>
      </c>
      <c r="CB5" s="43">
        <v>4594343.6858564494</v>
      </c>
      <c r="CC5" s="43">
        <v>4496493.6216254989</v>
      </c>
      <c r="CD5" s="43">
        <v>4353955.7763722884</v>
      </c>
      <c r="CE5" s="43">
        <v>4179285.0133324941</v>
      </c>
      <c r="CF5" s="43">
        <v>4001263.3612127686</v>
      </c>
      <c r="CG5" s="43">
        <v>3847137.0137840309</v>
      </c>
      <c r="CH5" s="43">
        <v>3721509.2103525996</v>
      </c>
      <c r="CI5" s="43">
        <v>3636204.9732935545</v>
      </c>
      <c r="CJ5" s="43">
        <v>3566374.4547226024</v>
      </c>
      <c r="CK5" s="43">
        <v>3484434.7321567358</v>
      </c>
      <c r="CL5" s="43">
        <v>3384231.1797401328</v>
      </c>
      <c r="CM5" s="43">
        <v>3257026.9239201508</v>
      </c>
      <c r="CN5" s="43">
        <v>3100372.8191869124</v>
      </c>
      <c r="CO5" s="43">
        <v>2934054.3958895565</v>
      </c>
      <c r="CP5" s="43">
        <v>2875373.308163614</v>
      </c>
      <c r="CQ5" s="43">
        <v>2817865.8418835644</v>
      </c>
      <c r="CR5" s="43">
        <v>2761508.5252210586</v>
      </c>
      <c r="CS5" s="43">
        <v>2706278.3544997657</v>
      </c>
      <c r="CT5" s="43">
        <v>2652152.7873138464</v>
      </c>
      <c r="CU5" s="43">
        <v>2599109.7316843467</v>
      </c>
      <c r="CV5" s="43">
        <v>2547127.5368838347</v>
      </c>
      <c r="CW5" s="43">
        <v>2496184.9863463477</v>
      </c>
      <c r="CX5" s="43">
        <v>2446261.2864067196</v>
      </c>
      <c r="CY5" s="43">
        <v>2397336.0610873052</v>
      </c>
      <c r="CZ5" s="43">
        <v>2349389.3397946591</v>
      </c>
      <c r="DA5" s="43">
        <v>2302401.552940377</v>
      </c>
      <c r="DB5" s="43">
        <v>2256353.521723086</v>
      </c>
      <c r="DC5" s="43">
        <v>2211226.4512469182</v>
      </c>
      <c r="DD5" s="43">
        <v>2167001.9223888046</v>
      </c>
      <c r="DE5" s="43">
        <v>2123661.8836657675</v>
      </c>
      <c r="DF5" s="43">
        <v>2081188.6462301775</v>
      </c>
      <c r="DG5" s="43">
        <v>2039564.8730261426</v>
      </c>
      <c r="DH5" s="43">
        <v>1998773.5758700748</v>
      </c>
      <c r="DI5" s="43">
        <v>1958798.1041900192</v>
      </c>
      <c r="DJ5" s="43">
        <v>1919622.1421062187</v>
      </c>
      <c r="DK5" s="43">
        <v>1881229.6994642841</v>
      </c>
      <c r="DL5" s="43">
        <v>1843605.1053707332</v>
      </c>
      <c r="DM5" s="43">
        <v>1806733.0031882471</v>
      </c>
      <c r="DN5" s="43">
        <v>1770598.3432370888</v>
      </c>
      <c r="DO5" s="43">
        <v>1735186.3763306406</v>
      </c>
      <c r="DP5" s="43">
        <v>1700482.648979194</v>
      </c>
      <c r="DQ5" s="43">
        <v>1666472.9958828329</v>
      </c>
      <c r="DR5" s="43">
        <v>1633143.5357608162</v>
      </c>
      <c r="DS5" s="43">
        <v>1600480.6650956471</v>
      </c>
      <c r="DT5" s="43">
        <v>1568471.0520856774</v>
      </c>
      <c r="DU5" s="43">
        <v>1537101.6310147694</v>
      </c>
      <c r="DV5" s="43">
        <v>1506359.5982902087</v>
      </c>
      <c r="DW5" s="43">
        <v>1476232.4061867744</v>
      </c>
      <c r="DX5" s="43">
        <v>1446707.7582590578</v>
      </c>
      <c r="DY5" s="43">
        <v>1417773.6028770043</v>
      </c>
      <c r="DZ5" s="43">
        <v>1389418.13072354</v>
      </c>
      <c r="EA5" s="43">
        <v>1361629.7683301121</v>
      </c>
      <c r="EB5" s="43">
        <v>1334397.1728634147</v>
      </c>
      <c r="EC5" s="43">
        <v>1307709.229623019</v>
      </c>
      <c r="ED5" s="43">
        <v>1281555.0447427859</v>
      </c>
      <c r="EE5" s="43">
        <v>1255923.9439396837</v>
      </c>
      <c r="EF5" s="43">
        <v>1230805.4652152029</v>
      </c>
      <c r="EG5" s="43">
        <v>1206189.3557273916</v>
      </c>
      <c r="EH5" s="43">
        <v>1182065.5686628912</v>
      </c>
      <c r="EI5" s="43">
        <v>1158424.2571895386</v>
      </c>
      <c r="EJ5" s="43">
        <v>1135255.7721625252</v>
      </c>
      <c r="EK5" s="43">
        <v>1112550.656702592</v>
      </c>
      <c r="EL5" s="43">
        <v>1090299.6439021898</v>
      </c>
      <c r="EM5" s="43">
        <v>1068493.6507780794</v>
      </c>
      <c r="EN5" s="43">
        <v>1047123.7778542713</v>
      </c>
      <c r="EO5" s="43">
        <v>1026181.3020719725</v>
      </c>
      <c r="EP5" s="43">
        <v>1005657.6761639928</v>
      </c>
      <c r="EQ5" s="43">
        <v>985544.52260734816</v>
      </c>
      <c r="ER5" s="43">
        <v>965833.63216354244</v>
      </c>
      <c r="ES5" s="43">
        <v>946516.95970794954</v>
      </c>
      <c r="ET5" s="43">
        <v>927586.62026772392</v>
      </c>
      <c r="EU5" s="43">
        <v>909034.88797914679</v>
      </c>
      <c r="EV5" s="43">
        <v>890854.18983169633</v>
      </c>
      <c r="EW5" s="43">
        <v>873037.10629364068</v>
      </c>
      <c r="EX5" s="43">
        <v>855576.36422198592</v>
      </c>
      <c r="EY5" s="43">
        <v>838464.83686247515</v>
      </c>
      <c r="EZ5" s="43">
        <v>821695.54009603127</v>
      </c>
      <c r="FA5" s="43">
        <v>805261.62931079301</v>
      </c>
      <c r="FB5" s="43">
        <v>789156.39669121231</v>
      </c>
      <c r="FC5" s="43">
        <v>773373.26871568174</v>
      </c>
      <c r="FD5" s="43">
        <v>757905.80344563373</v>
      </c>
      <c r="FE5" s="43">
        <v>742747.68739757419</v>
      </c>
      <c r="FF5" s="43">
        <v>727892.73366630508</v>
      </c>
      <c r="FG5" s="43">
        <v>713334.87900549092</v>
      </c>
      <c r="FH5" s="43">
        <v>699068.1815338172</v>
      </c>
      <c r="FI5" s="43">
        <v>685086.81781555782</v>
      </c>
      <c r="FJ5" s="43">
        <v>671385.08119232708</v>
      </c>
      <c r="FK5" s="43">
        <v>657957.37969776953</v>
      </c>
      <c r="FL5" s="43">
        <v>644798.23230400402</v>
      </c>
      <c r="FM5" s="43">
        <v>631902.26746190479</v>
      </c>
      <c r="FN5" s="43">
        <v>619264.22226697963</v>
      </c>
      <c r="FO5" s="43">
        <v>606878.93766315654</v>
      </c>
      <c r="FP5" s="43">
        <v>594741.35906837694</v>
      </c>
      <c r="FQ5" s="43">
        <v>582846.53178691457</v>
      </c>
      <c r="FR5" s="43">
        <v>571189.60121790622</v>
      </c>
      <c r="FS5" s="43">
        <v>559765.8093103253</v>
      </c>
      <c r="FT5" s="43">
        <v>548570.49310326576</v>
      </c>
      <c r="FU5" s="43">
        <v>537599.08305769321</v>
      </c>
      <c r="FV5" s="43">
        <v>526847.10138819809</v>
      </c>
      <c r="FW5" s="43">
        <v>516310.15956062381</v>
      </c>
      <c r="FX5" s="43">
        <v>505983.95641528815</v>
      </c>
      <c r="FY5" s="43">
        <v>495864.27712432825</v>
      </c>
      <c r="FZ5" s="43">
        <v>485946.99152345298</v>
      </c>
      <c r="GA5" s="43">
        <v>476228.05160957162</v>
      </c>
    </row>
    <row r="6" spans="1:183" x14ac:dyDescent="0.25">
      <c r="A6" s="41" t="s">
        <v>331</v>
      </c>
      <c r="B6" s="42" t="s">
        <v>334</v>
      </c>
      <c r="C6" s="43">
        <v>0</v>
      </c>
      <c r="D6" s="43">
        <v>5752663.3048752118</v>
      </c>
      <c r="E6" s="43">
        <v>4622994.0620423881</v>
      </c>
      <c r="F6" s="43">
        <v>3941664.0444089165</v>
      </c>
      <c r="G6" s="43">
        <v>3688525.1037833798</v>
      </c>
      <c r="H6" s="43">
        <v>4416086.5165711092</v>
      </c>
      <c r="I6" s="43">
        <v>5700114.5656855935</v>
      </c>
      <c r="J6" s="43">
        <v>6360147.2449205862</v>
      </c>
      <c r="K6" s="43">
        <v>6420424.7139223311</v>
      </c>
      <c r="L6" s="43">
        <v>6281893.3446951304</v>
      </c>
      <c r="M6" s="43">
        <v>6289539.8980408395</v>
      </c>
      <c r="N6" s="43">
        <v>6497862.5380175542</v>
      </c>
      <c r="O6" s="43">
        <v>6883502.4535951214</v>
      </c>
      <c r="P6" s="43">
        <v>7303736.1898620147</v>
      </c>
      <c r="Q6" s="43">
        <v>7589346.106672083</v>
      </c>
      <c r="R6" s="43">
        <v>7651975.3539055726</v>
      </c>
      <c r="S6" s="43">
        <v>7684287.9134027846</v>
      </c>
      <c r="T6" s="43">
        <v>7920101.6131762518</v>
      </c>
      <c r="U6" s="43">
        <v>8431849.7218411565</v>
      </c>
      <c r="V6" s="43">
        <v>8703871.5315934308</v>
      </c>
      <c r="W6" s="43">
        <v>8740528.4175167978</v>
      </c>
      <c r="X6" s="43">
        <v>8720128.5710019097</v>
      </c>
      <c r="Y6" s="43">
        <v>8672242.6439926494</v>
      </c>
      <c r="Z6" s="43">
        <v>8696465.4386398569</v>
      </c>
      <c r="AA6" s="43">
        <v>8883967.1286332291</v>
      </c>
      <c r="AB6" s="43">
        <v>9080161.055917671</v>
      </c>
      <c r="AC6" s="43">
        <v>9190073.0399557725</v>
      </c>
      <c r="AD6" s="43">
        <v>8989753.3679855336</v>
      </c>
      <c r="AE6" s="43">
        <v>8905876.3191441931</v>
      </c>
      <c r="AF6" s="43">
        <v>9002775.5562036317</v>
      </c>
      <c r="AG6" s="43">
        <v>9267383.8780772556</v>
      </c>
      <c r="AH6" s="43">
        <v>9360018.2725816555</v>
      </c>
      <c r="AI6" s="43">
        <v>9311364.0759999938</v>
      </c>
      <c r="AJ6" s="43">
        <v>9219859.3783961013</v>
      </c>
      <c r="AK6" s="43">
        <v>9150205.1448128317</v>
      </c>
      <c r="AL6" s="43">
        <v>9137943.9378013816</v>
      </c>
      <c r="AM6" s="43">
        <v>9225425.6729211789</v>
      </c>
      <c r="AN6" s="43">
        <v>9320664.2786462773</v>
      </c>
      <c r="AO6" s="43">
        <v>9340793.9991539586</v>
      </c>
      <c r="AP6" s="43">
        <v>9269024.1359363254</v>
      </c>
      <c r="AQ6" s="43">
        <v>9175784.3082682211</v>
      </c>
      <c r="AR6" s="43">
        <v>9207892.8836096786</v>
      </c>
      <c r="AS6" s="43">
        <v>9349421.2878077589</v>
      </c>
      <c r="AT6" s="43">
        <v>9373838.8580918424</v>
      </c>
      <c r="AU6" s="43">
        <v>9303593.8754698243</v>
      </c>
      <c r="AV6" s="43">
        <v>9205084.2363466248</v>
      </c>
      <c r="AW6" s="43">
        <v>9133927.2514737379</v>
      </c>
      <c r="AX6" s="43">
        <v>9109010.4718226977</v>
      </c>
      <c r="AY6" s="43">
        <v>9150681.863281101</v>
      </c>
      <c r="AZ6" s="43">
        <v>9196994.3568045888</v>
      </c>
      <c r="BA6" s="43">
        <v>9145117.5010039434</v>
      </c>
      <c r="BB6" s="43">
        <v>9063477.6507618353</v>
      </c>
      <c r="BC6" s="43">
        <v>8944237.5945395809</v>
      </c>
      <c r="BD6" s="43">
        <v>8841587.1962925792</v>
      </c>
      <c r="BE6" s="43">
        <v>8746912.7097849511</v>
      </c>
      <c r="BF6" s="43">
        <v>8551246.9653682634</v>
      </c>
      <c r="BG6" s="43">
        <v>8278609.7532124445</v>
      </c>
      <c r="BH6" s="43">
        <v>7987596.5703430111</v>
      </c>
      <c r="BI6" s="43">
        <v>7734077.1621686611</v>
      </c>
      <c r="BJ6" s="43">
        <v>7531156.9132553814</v>
      </c>
      <c r="BK6" s="43">
        <v>7389843.3024156196</v>
      </c>
      <c r="BL6" s="43">
        <v>7266088.1992197931</v>
      </c>
      <c r="BM6" s="43">
        <v>7119595.7439706996</v>
      </c>
      <c r="BN6" s="43">
        <v>6937572.950881172</v>
      </c>
      <c r="BO6" s="43">
        <v>6742973.8798855888</v>
      </c>
      <c r="BP6" s="43">
        <v>6582345.2083260622</v>
      </c>
      <c r="BQ6" s="43">
        <v>6444678.1311332062</v>
      </c>
      <c r="BR6" s="43">
        <v>6244419.1395884482</v>
      </c>
      <c r="BS6" s="43">
        <v>5998667.8216109024</v>
      </c>
      <c r="BT6" s="43">
        <v>5748726.1231067358</v>
      </c>
      <c r="BU6" s="43">
        <v>5535080.994876408</v>
      </c>
      <c r="BV6" s="43">
        <v>5365071.3172155358</v>
      </c>
      <c r="BW6" s="43">
        <v>5242771.2838700786</v>
      </c>
      <c r="BX6" s="43">
        <v>5135930.3657977721</v>
      </c>
      <c r="BY6" s="43">
        <v>5014342.6037449921</v>
      </c>
      <c r="BZ6" s="43">
        <v>4867874.6477563111</v>
      </c>
      <c r="CA6" s="43">
        <v>4714871.1795167122</v>
      </c>
      <c r="CB6" s="43">
        <v>4594343.6858564494</v>
      </c>
      <c r="CC6" s="43">
        <v>4496493.6216254989</v>
      </c>
      <c r="CD6" s="43">
        <v>4353955.7763722884</v>
      </c>
      <c r="CE6" s="43">
        <v>4179285.0133324941</v>
      </c>
      <c r="CF6" s="43">
        <v>4001263.3612127686</v>
      </c>
      <c r="CG6" s="43">
        <v>3847137.0137840309</v>
      </c>
      <c r="CH6" s="43">
        <v>3721509.2103525996</v>
      </c>
      <c r="CI6" s="43">
        <v>3636204.9732935545</v>
      </c>
      <c r="CJ6" s="43">
        <v>3566374.4547226024</v>
      </c>
      <c r="CK6" s="43">
        <v>3484434.7321567358</v>
      </c>
      <c r="CL6" s="43">
        <v>3384231.1797401328</v>
      </c>
      <c r="CM6" s="43">
        <v>3257026.9239201508</v>
      </c>
      <c r="CN6" s="43">
        <v>3100372.8191869124</v>
      </c>
      <c r="CO6" s="43">
        <v>2934054.3958895565</v>
      </c>
      <c r="CP6" s="43">
        <v>2875373.308163614</v>
      </c>
      <c r="CQ6" s="43">
        <v>2817865.8418835644</v>
      </c>
      <c r="CR6" s="43">
        <v>2761508.5252210586</v>
      </c>
      <c r="CS6" s="43">
        <v>2706278.3544997657</v>
      </c>
      <c r="CT6" s="43">
        <v>2652152.7873138464</v>
      </c>
      <c r="CU6" s="43">
        <v>2599109.7316843467</v>
      </c>
      <c r="CV6" s="43">
        <v>2547127.5368838347</v>
      </c>
      <c r="CW6" s="43">
        <v>2496184.9863463477</v>
      </c>
      <c r="CX6" s="43">
        <v>2446261.2864067196</v>
      </c>
      <c r="CY6" s="43">
        <v>2397336.0610873052</v>
      </c>
      <c r="CZ6" s="43">
        <v>2349389.3397946591</v>
      </c>
      <c r="DA6" s="43">
        <v>2302401.552940377</v>
      </c>
      <c r="DB6" s="43">
        <v>2256353.521723086</v>
      </c>
      <c r="DC6" s="43">
        <v>2211226.4512469182</v>
      </c>
      <c r="DD6" s="43">
        <v>2167001.9223888046</v>
      </c>
      <c r="DE6" s="43">
        <v>2123661.8836657675</v>
      </c>
      <c r="DF6" s="43">
        <v>2081188.6462301775</v>
      </c>
      <c r="DG6" s="43">
        <v>2039564.8730261426</v>
      </c>
      <c r="DH6" s="43">
        <v>1998773.5758700748</v>
      </c>
      <c r="DI6" s="43">
        <v>1958798.1041900192</v>
      </c>
      <c r="DJ6" s="43">
        <v>1919622.1421062187</v>
      </c>
      <c r="DK6" s="43">
        <v>1881229.6994642841</v>
      </c>
      <c r="DL6" s="43">
        <v>1843605.1053707332</v>
      </c>
      <c r="DM6" s="43">
        <v>1806733.0031882471</v>
      </c>
      <c r="DN6" s="43">
        <v>1770598.3432370888</v>
      </c>
      <c r="DO6" s="43">
        <v>1735186.3763306406</v>
      </c>
      <c r="DP6" s="43">
        <v>1700482.648979194</v>
      </c>
      <c r="DQ6" s="43">
        <v>1666472.9958828329</v>
      </c>
      <c r="DR6" s="43">
        <v>1633143.5357608162</v>
      </c>
      <c r="DS6" s="43">
        <v>1600480.6650956471</v>
      </c>
      <c r="DT6" s="43">
        <v>1568471.0520856774</v>
      </c>
      <c r="DU6" s="43">
        <v>1537101.6310147694</v>
      </c>
      <c r="DV6" s="43">
        <v>1506359.5982902087</v>
      </c>
      <c r="DW6" s="43">
        <v>1476232.4061867744</v>
      </c>
      <c r="DX6" s="43">
        <v>1446707.7582590578</v>
      </c>
      <c r="DY6" s="43">
        <v>1417773.6028770043</v>
      </c>
      <c r="DZ6" s="43">
        <v>1389418.13072354</v>
      </c>
      <c r="EA6" s="43">
        <v>1361629.7683301121</v>
      </c>
      <c r="EB6" s="43">
        <v>1334397.1728634147</v>
      </c>
      <c r="EC6" s="43">
        <v>1307709.229623019</v>
      </c>
      <c r="ED6" s="43">
        <v>1281555.0447427859</v>
      </c>
      <c r="EE6" s="43">
        <v>1255923.9439396837</v>
      </c>
      <c r="EF6" s="43">
        <v>1230805.4652152029</v>
      </c>
      <c r="EG6" s="43">
        <v>1206189.3557273916</v>
      </c>
      <c r="EH6" s="43">
        <v>1182065.5686628912</v>
      </c>
      <c r="EI6" s="43">
        <v>1158424.2571895386</v>
      </c>
      <c r="EJ6" s="43">
        <v>1135255.7721625252</v>
      </c>
      <c r="EK6" s="43">
        <v>1112550.656702592</v>
      </c>
      <c r="EL6" s="43">
        <v>1090299.6439021898</v>
      </c>
      <c r="EM6" s="43">
        <v>1068493.6507780794</v>
      </c>
      <c r="EN6" s="43">
        <v>1047123.7778542713</v>
      </c>
      <c r="EO6" s="43">
        <v>1026181.3020719725</v>
      </c>
      <c r="EP6" s="43">
        <v>1005657.6761639928</v>
      </c>
      <c r="EQ6" s="43">
        <v>985544.52260734816</v>
      </c>
      <c r="ER6" s="43">
        <v>965833.63216354244</v>
      </c>
      <c r="ES6" s="43">
        <v>946516.95970794954</v>
      </c>
      <c r="ET6" s="43">
        <v>927586.62026772392</v>
      </c>
      <c r="EU6" s="43">
        <v>909034.88797914679</v>
      </c>
      <c r="EV6" s="43">
        <v>890854.18983169633</v>
      </c>
      <c r="EW6" s="43">
        <v>873037.10629364068</v>
      </c>
      <c r="EX6" s="43">
        <v>855576.36422198592</v>
      </c>
      <c r="EY6" s="43">
        <v>838464.83686247515</v>
      </c>
      <c r="EZ6" s="43">
        <v>821695.54009603127</v>
      </c>
      <c r="FA6" s="43">
        <v>805261.62931079301</v>
      </c>
      <c r="FB6" s="43">
        <v>789156.39669121231</v>
      </c>
      <c r="FC6" s="43">
        <v>773373.26871568174</v>
      </c>
      <c r="FD6" s="43">
        <v>757905.80344563373</v>
      </c>
      <c r="FE6" s="43">
        <v>742747.68739757419</v>
      </c>
      <c r="FF6" s="43">
        <v>727892.73366630508</v>
      </c>
      <c r="FG6" s="43">
        <v>713334.87900549092</v>
      </c>
      <c r="FH6" s="43">
        <v>699068.1815338172</v>
      </c>
      <c r="FI6" s="43">
        <v>685086.81781555782</v>
      </c>
      <c r="FJ6" s="43">
        <v>671385.08119232708</v>
      </c>
      <c r="FK6" s="43">
        <v>657957.37969776953</v>
      </c>
      <c r="FL6" s="43">
        <v>644798.23230400402</v>
      </c>
      <c r="FM6" s="43">
        <v>631902.26746190479</v>
      </c>
      <c r="FN6" s="43">
        <v>619264.22226697963</v>
      </c>
      <c r="FO6" s="43">
        <v>606878.93766315654</v>
      </c>
      <c r="FP6" s="43">
        <v>594741.35906837694</v>
      </c>
      <c r="FQ6" s="43">
        <v>582846.53178691457</v>
      </c>
      <c r="FR6" s="43">
        <v>571189.60121790622</v>
      </c>
      <c r="FS6" s="43">
        <v>559765.8093103253</v>
      </c>
      <c r="FT6" s="43">
        <v>548570.49310326576</v>
      </c>
      <c r="FU6" s="43">
        <v>537599.08305769321</v>
      </c>
      <c r="FV6" s="43">
        <v>526847.10138819809</v>
      </c>
      <c r="FW6" s="43">
        <v>516310.15956062381</v>
      </c>
      <c r="FX6" s="43">
        <v>505983.95641528815</v>
      </c>
      <c r="FY6" s="43">
        <v>495864.27712432825</v>
      </c>
      <c r="FZ6" s="43">
        <v>485946.99152345298</v>
      </c>
      <c r="GA6" s="43">
        <v>476228.05160957162</v>
      </c>
    </row>
    <row r="7" spans="1:183" x14ac:dyDescent="0.25">
      <c r="A7" s="41" t="s">
        <v>331</v>
      </c>
      <c r="B7" s="42" t="s">
        <v>335</v>
      </c>
      <c r="C7" s="43">
        <v>66022.074215147906</v>
      </c>
      <c r="D7" s="43">
        <v>12475779.041784188</v>
      </c>
      <c r="E7" s="43">
        <v>8268785.4675312825</v>
      </c>
      <c r="F7" s="43">
        <v>6435823.5453626951</v>
      </c>
      <c r="G7" s="43">
        <v>7538226.3682078337</v>
      </c>
      <c r="H7" s="43">
        <v>0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>
        <v>0</v>
      </c>
      <c r="AG7" s="43">
        <v>0</v>
      </c>
      <c r="AH7" s="43">
        <v>0</v>
      </c>
      <c r="AI7" s="43">
        <v>0</v>
      </c>
      <c r="AJ7" s="43">
        <v>0</v>
      </c>
      <c r="AK7" s="43">
        <v>0</v>
      </c>
      <c r="AL7" s="43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0</v>
      </c>
      <c r="AT7" s="43">
        <v>0</v>
      </c>
      <c r="AU7" s="43">
        <v>0</v>
      </c>
      <c r="AV7" s="43">
        <v>0</v>
      </c>
      <c r="AW7" s="43">
        <v>0</v>
      </c>
      <c r="AX7" s="43">
        <v>0</v>
      </c>
      <c r="AY7" s="43">
        <v>0</v>
      </c>
      <c r="AZ7" s="43">
        <v>0</v>
      </c>
      <c r="BA7" s="43">
        <v>0</v>
      </c>
      <c r="BB7" s="43">
        <v>0</v>
      </c>
      <c r="BC7" s="43">
        <v>0</v>
      </c>
      <c r="BD7" s="43">
        <v>0</v>
      </c>
      <c r="BE7" s="43">
        <v>0</v>
      </c>
      <c r="BF7" s="43">
        <v>0</v>
      </c>
      <c r="BG7" s="43">
        <v>0</v>
      </c>
      <c r="BH7" s="43">
        <v>0</v>
      </c>
      <c r="BI7" s="43">
        <v>0</v>
      </c>
      <c r="BJ7" s="43">
        <v>0</v>
      </c>
      <c r="BK7" s="43">
        <v>0</v>
      </c>
      <c r="BL7" s="43">
        <v>0</v>
      </c>
      <c r="BM7" s="43">
        <v>0</v>
      </c>
      <c r="BN7" s="43">
        <v>0</v>
      </c>
      <c r="BO7" s="43">
        <v>0</v>
      </c>
      <c r="BP7" s="43">
        <v>0</v>
      </c>
      <c r="BQ7" s="43">
        <v>0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0</v>
      </c>
      <c r="BY7" s="43">
        <v>0</v>
      </c>
      <c r="BZ7" s="43">
        <v>0</v>
      </c>
      <c r="CA7" s="43">
        <v>0</v>
      </c>
      <c r="CB7" s="43">
        <v>0</v>
      </c>
      <c r="CC7" s="43">
        <v>0</v>
      </c>
      <c r="CD7" s="43">
        <v>0</v>
      </c>
      <c r="CE7" s="43">
        <v>0</v>
      </c>
      <c r="CF7" s="43">
        <v>0</v>
      </c>
      <c r="CG7" s="43">
        <v>0</v>
      </c>
      <c r="CH7" s="43">
        <v>0</v>
      </c>
      <c r="CI7" s="43">
        <v>0</v>
      </c>
      <c r="CJ7" s="43">
        <v>0</v>
      </c>
      <c r="CK7" s="43">
        <v>0</v>
      </c>
      <c r="CL7" s="43">
        <v>0</v>
      </c>
      <c r="CM7" s="43">
        <v>0</v>
      </c>
      <c r="CN7" s="43">
        <v>0</v>
      </c>
      <c r="CO7" s="43">
        <v>0</v>
      </c>
      <c r="CP7" s="43">
        <v>0</v>
      </c>
      <c r="CQ7" s="43">
        <v>0</v>
      </c>
      <c r="CR7" s="43">
        <v>0</v>
      </c>
      <c r="CS7" s="43">
        <v>0</v>
      </c>
      <c r="CT7" s="43">
        <v>0</v>
      </c>
      <c r="CU7" s="43">
        <v>0</v>
      </c>
      <c r="CV7" s="43">
        <v>0</v>
      </c>
      <c r="CW7" s="43">
        <v>0</v>
      </c>
      <c r="CX7" s="43">
        <v>0</v>
      </c>
      <c r="CY7" s="43">
        <v>0</v>
      </c>
      <c r="CZ7" s="43">
        <v>0</v>
      </c>
      <c r="DA7" s="43">
        <v>0</v>
      </c>
      <c r="DB7" s="43">
        <v>0</v>
      </c>
      <c r="DC7" s="43">
        <v>0</v>
      </c>
      <c r="DD7" s="43">
        <v>0</v>
      </c>
      <c r="DE7" s="43">
        <v>0</v>
      </c>
      <c r="DF7" s="43">
        <v>0</v>
      </c>
      <c r="DG7" s="43">
        <v>0</v>
      </c>
      <c r="DH7" s="43">
        <v>0</v>
      </c>
      <c r="DI7" s="43">
        <v>0</v>
      </c>
      <c r="DJ7" s="43">
        <v>0</v>
      </c>
      <c r="DK7" s="43">
        <v>0</v>
      </c>
      <c r="DL7" s="43">
        <v>0</v>
      </c>
      <c r="DM7" s="43">
        <v>0</v>
      </c>
      <c r="DN7" s="43">
        <v>0</v>
      </c>
      <c r="DO7" s="43">
        <v>0</v>
      </c>
      <c r="DP7" s="43">
        <v>0</v>
      </c>
      <c r="DQ7" s="43">
        <v>0</v>
      </c>
      <c r="DR7" s="43">
        <v>0</v>
      </c>
      <c r="DS7" s="43">
        <v>0</v>
      </c>
      <c r="DT7" s="43">
        <v>0</v>
      </c>
      <c r="DU7" s="43">
        <v>0</v>
      </c>
      <c r="DV7" s="43">
        <v>0</v>
      </c>
      <c r="DW7" s="43">
        <v>0</v>
      </c>
      <c r="DX7" s="43">
        <v>0</v>
      </c>
      <c r="DY7" s="43">
        <v>0</v>
      </c>
      <c r="DZ7" s="43">
        <v>0</v>
      </c>
      <c r="EA7" s="43">
        <v>0</v>
      </c>
      <c r="EB7" s="43">
        <v>0</v>
      </c>
      <c r="EC7" s="43">
        <v>0</v>
      </c>
      <c r="ED7" s="43">
        <v>0</v>
      </c>
      <c r="EE7" s="43">
        <v>0</v>
      </c>
      <c r="EF7" s="43">
        <v>0</v>
      </c>
      <c r="EG7" s="43">
        <v>0</v>
      </c>
      <c r="EH7" s="43">
        <v>0</v>
      </c>
      <c r="EI7" s="43">
        <v>0</v>
      </c>
      <c r="EJ7" s="43">
        <v>0</v>
      </c>
      <c r="EK7" s="43">
        <v>0</v>
      </c>
      <c r="EL7" s="43">
        <v>0</v>
      </c>
      <c r="EM7" s="43">
        <v>0</v>
      </c>
      <c r="EN7" s="43">
        <v>0</v>
      </c>
      <c r="EO7" s="43">
        <v>0</v>
      </c>
      <c r="EP7" s="43">
        <v>0</v>
      </c>
      <c r="EQ7" s="43">
        <v>0</v>
      </c>
      <c r="ER7" s="43">
        <v>0</v>
      </c>
      <c r="ES7" s="43">
        <v>0</v>
      </c>
      <c r="ET7" s="43">
        <v>0</v>
      </c>
      <c r="EU7" s="43">
        <v>0</v>
      </c>
      <c r="EV7" s="43">
        <v>0</v>
      </c>
      <c r="EW7" s="43">
        <v>0</v>
      </c>
      <c r="EX7" s="43">
        <v>0</v>
      </c>
      <c r="EY7" s="43">
        <v>0</v>
      </c>
      <c r="EZ7" s="43">
        <v>0</v>
      </c>
      <c r="FA7" s="43">
        <v>0</v>
      </c>
      <c r="FB7" s="43">
        <v>0</v>
      </c>
      <c r="FC7" s="43">
        <v>0</v>
      </c>
      <c r="FD7" s="43">
        <v>0</v>
      </c>
      <c r="FE7" s="43">
        <v>0</v>
      </c>
      <c r="FF7" s="43">
        <v>0</v>
      </c>
      <c r="FG7" s="43">
        <v>0</v>
      </c>
      <c r="FH7" s="43">
        <v>0</v>
      </c>
      <c r="FI7" s="43">
        <v>0</v>
      </c>
      <c r="FJ7" s="43">
        <v>0</v>
      </c>
      <c r="FK7" s="43">
        <v>0</v>
      </c>
      <c r="FL7" s="43">
        <v>0</v>
      </c>
      <c r="FM7" s="43">
        <v>0</v>
      </c>
      <c r="FN7" s="43">
        <v>0</v>
      </c>
      <c r="FO7" s="43">
        <v>0</v>
      </c>
      <c r="FP7" s="43">
        <v>0</v>
      </c>
      <c r="FQ7" s="43">
        <v>0</v>
      </c>
      <c r="FR7" s="43">
        <v>0</v>
      </c>
      <c r="FS7" s="43">
        <v>0</v>
      </c>
      <c r="FT7" s="43">
        <v>0</v>
      </c>
      <c r="FU7" s="43">
        <v>0</v>
      </c>
      <c r="FV7" s="43">
        <v>0</v>
      </c>
      <c r="FW7" s="43">
        <v>0</v>
      </c>
      <c r="FX7" s="43">
        <v>0</v>
      </c>
      <c r="FY7" s="43">
        <v>0</v>
      </c>
      <c r="FZ7" s="43">
        <v>0</v>
      </c>
      <c r="GA7" s="43">
        <v>0</v>
      </c>
    </row>
    <row r="8" spans="1:183" x14ac:dyDescent="0.25">
      <c r="A8" s="41" t="s">
        <v>331</v>
      </c>
      <c r="B8" s="42" t="s">
        <v>249</v>
      </c>
      <c r="C8" s="43">
        <v>66022.074215147906</v>
      </c>
      <c r="D8" s="43">
        <v>12475779.041784188</v>
      </c>
      <c r="E8" s="43">
        <v>8268785.4675312825</v>
      </c>
      <c r="F8" s="43">
        <v>6435823.5453626951</v>
      </c>
      <c r="G8" s="43">
        <v>7538226.3682078337</v>
      </c>
      <c r="H8" s="43">
        <v>0</v>
      </c>
      <c r="I8" s="43">
        <v>0</v>
      </c>
      <c r="J8" s="43">
        <v>0</v>
      </c>
      <c r="K8" s="43">
        <v>0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0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43">
        <v>0</v>
      </c>
      <c r="AH8" s="43">
        <v>0</v>
      </c>
      <c r="AI8" s="43">
        <v>0</v>
      </c>
      <c r="AJ8" s="43">
        <v>0</v>
      </c>
      <c r="AK8" s="43">
        <v>0</v>
      </c>
      <c r="AL8" s="43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43">
        <v>0</v>
      </c>
      <c r="AW8" s="43">
        <v>0</v>
      </c>
      <c r="AX8" s="43">
        <v>0</v>
      </c>
      <c r="AY8" s="43">
        <v>0</v>
      </c>
      <c r="AZ8" s="43">
        <v>0</v>
      </c>
      <c r="BA8" s="43">
        <v>0</v>
      </c>
      <c r="BB8" s="43">
        <v>0</v>
      </c>
      <c r="BC8" s="43">
        <v>0</v>
      </c>
      <c r="BD8" s="43">
        <v>0</v>
      </c>
      <c r="BE8" s="43">
        <v>0</v>
      </c>
      <c r="BF8" s="43">
        <v>0</v>
      </c>
      <c r="BG8" s="43">
        <v>0</v>
      </c>
      <c r="BH8" s="43">
        <v>0</v>
      </c>
      <c r="BI8" s="43">
        <v>0</v>
      </c>
      <c r="BJ8" s="43">
        <v>0</v>
      </c>
      <c r="BK8" s="43">
        <v>0</v>
      </c>
      <c r="BL8" s="43">
        <v>0</v>
      </c>
      <c r="BM8" s="43">
        <v>0</v>
      </c>
      <c r="BN8" s="43">
        <v>0</v>
      </c>
      <c r="BO8" s="43">
        <v>0</v>
      </c>
      <c r="BP8" s="43">
        <v>0</v>
      </c>
      <c r="BQ8" s="43">
        <v>0</v>
      </c>
      <c r="BR8" s="43">
        <v>0</v>
      </c>
      <c r="BS8" s="43">
        <v>0</v>
      </c>
      <c r="BT8" s="43">
        <v>0</v>
      </c>
      <c r="BU8" s="43">
        <v>0</v>
      </c>
      <c r="BV8" s="43">
        <v>0</v>
      </c>
      <c r="BW8" s="43">
        <v>0</v>
      </c>
      <c r="BX8" s="43">
        <v>0</v>
      </c>
      <c r="BY8" s="43">
        <v>0</v>
      </c>
      <c r="BZ8" s="43">
        <v>0</v>
      </c>
      <c r="CA8" s="43">
        <v>0</v>
      </c>
      <c r="CB8" s="43">
        <v>0</v>
      </c>
      <c r="CC8" s="43">
        <v>0</v>
      </c>
      <c r="CD8" s="43">
        <v>0</v>
      </c>
      <c r="CE8" s="43">
        <v>0</v>
      </c>
      <c r="CF8" s="43">
        <v>0</v>
      </c>
      <c r="CG8" s="43">
        <v>0</v>
      </c>
      <c r="CH8" s="43">
        <v>0</v>
      </c>
      <c r="CI8" s="43">
        <v>0</v>
      </c>
      <c r="CJ8" s="43">
        <v>0</v>
      </c>
      <c r="CK8" s="43">
        <v>0</v>
      </c>
      <c r="CL8" s="43">
        <v>0</v>
      </c>
      <c r="CM8" s="43">
        <v>0</v>
      </c>
      <c r="CN8" s="43">
        <v>0</v>
      </c>
      <c r="CO8" s="43">
        <v>0</v>
      </c>
      <c r="CP8" s="43">
        <v>0</v>
      </c>
      <c r="CQ8" s="43">
        <v>0</v>
      </c>
      <c r="CR8" s="43">
        <v>0</v>
      </c>
      <c r="CS8" s="43">
        <v>0</v>
      </c>
      <c r="CT8" s="43">
        <v>0</v>
      </c>
      <c r="CU8" s="43">
        <v>0</v>
      </c>
      <c r="CV8" s="43">
        <v>0</v>
      </c>
      <c r="CW8" s="43">
        <v>0</v>
      </c>
      <c r="CX8" s="43">
        <v>0</v>
      </c>
      <c r="CY8" s="43">
        <v>0</v>
      </c>
      <c r="CZ8" s="43">
        <v>0</v>
      </c>
      <c r="DA8" s="43">
        <v>0</v>
      </c>
      <c r="DB8" s="43">
        <v>0</v>
      </c>
      <c r="DC8" s="43">
        <v>0</v>
      </c>
      <c r="DD8" s="43">
        <v>0</v>
      </c>
      <c r="DE8" s="43">
        <v>0</v>
      </c>
      <c r="DF8" s="43">
        <v>0</v>
      </c>
      <c r="DG8" s="43">
        <v>0</v>
      </c>
      <c r="DH8" s="43">
        <v>0</v>
      </c>
      <c r="DI8" s="43">
        <v>0</v>
      </c>
      <c r="DJ8" s="43">
        <v>0</v>
      </c>
      <c r="DK8" s="43">
        <v>0</v>
      </c>
      <c r="DL8" s="43">
        <v>0</v>
      </c>
      <c r="DM8" s="43">
        <v>0</v>
      </c>
      <c r="DN8" s="43">
        <v>0</v>
      </c>
      <c r="DO8" s="43">
        <v>0</v>
      </c>
      <c r="DP8" s="43">
        <v>0</v>
      </c>
      <c r="DQ8" s="43">
        <v>0</v>
      </c>
      <c r="DR8" s="43">
        <v>0</v>
      </c>
      <c r="DS8" s="43">
        <v>0</v>
      </c>
      <c r="DT8" s="43">
        <v>0</v>
      </c>
      <c r="DU8" s="43">
        <v>0</v>
      </c>
      <c r="DV8" s="43">
        <v>0</v>
      </c>
      <c r="DW8" s="43">
        <v>0</v>
      </c>
      <c r="DX8" s="43">
        <v>0</v>
      </c>
      <c r="DY8" s="43">
        <v>0</v>
      </c>
      <c r="DZ8" s="43">
        <v>0</v>
      </c>
      <c r="EA8" s="43">
        <v>0</v>
      </c>
      <c r="EB8" s="43">
        <v>0</v>
      </c>
      <c r="EC8" s="43">
        <v>0</v>
      </c>
      <c r="ED8" s="43">
        <v>0</v>
      </c>
      <c r="EE8" s="43">
        <v>0</v>
      </c>
      <c r="EF8" s="43">
        <v>0</v>
      </c>
      <c r="EG8" s="43">
        <v>0</v>
      </c>
      <c r="EH8" s="43">
        <v>0</v>
      </c>
      <c r="EI8" s="43">
        <v>0</v>
      </c>
      <c r="EJ8" s="43">
        <v>0</v>
      </c>
      <c r="EK8" s="43">
        <v>0</v>
      </c>
      <c r="EL8" s="43">
        <v>0</v>
      </c>
      <c r="EM8" s="43">
        <v>0</v>
      </c>
      <c r="EN8" s="43">
        <v>0</v>
      </c>
      <c r="EO8" s="43">
        <v>0</v>
      </c>
      <c r="EP8" s="43">
        <v>0</v>
      </c>
      <c r="EQ8" s="43">
        <v>0</v>
      </c>
      <c r="ER8" s="43">
        <v>0</v>
      </c>
      <c r="ES8" s="43">
        <v>0</v>
      </c>
      <c r="ET8" s="43">
        <v>0</v>
      </c>
      <c r="EU8" s="43">
        <v>0</v>
      </c>
      <c r="EV8" s="43">
        <v>0</v>
      </c>
      <c r="EW8" s="43">
        <v>0</v>
      </c>
      <c r="EX8" s="43">
        <v>0</v>
      </c>
      <c r="EY8" s="43">
        <v>0</v>
      </c>
      <c r="EZ8" s="43">
        <v>0</v>
      </c>
      <c r="FA8" s="43">
        <v>0</v>
      </c>
      <c r="FB8" s="43">
        <v>0</v>
      </c>
      <c r="FC8" s="43">
        <v>0</v>
      </c>
      <c r="FD8" s="43">
        <v>0</v>
      </c>
      <c r="FE8" s="43">
        <v>0</v>
      </c>
      <c r="FF8" s="43">
        <v>0</v>
      </c>
      <c r="FG8" s="43">
        <v>0</v>
      </c>
      <c r="FH8" s="43">
        <v>0</v>
      </c>
      <c r="FI8" s="43">
        <v>0</v>
      </c>
      <c r="FJ8" s="43">
        <v>0</v>
      </c>
      <c r="FK8" s="43">
        <v>0</v>
      </c>
      <c r="FL8" s="43">
        <v>0</v>
      </c>
      <c r="FM8" s="43">
        <v>0</v>
      </c>
      <c r="FN8" s="43">
        <v>0</v>
      </c>
      <c r="FO8" s="43">
        <v>0</v>
      </c>
      <c r="FP8" s="43">
        <v>0</v>
      </c>
      <c r="FQ8" s="43">
        <v>0</v>
      </c>
      <c r="FR8" s="43">
        <v>0</v>
      </c>
      <c r="FS8" s="43">
        <v>0</v>
      </c>
      <c r="FT8" s="43">
        <v>0</v>
      </c>
      <c r="FU8" s="43">
        <v>0</v>
      </c>
      <c r="FV8" s="43">
        <v>0</v>
      </c>
      <c r="FW8" s="43">
        <v>0</v>
      </c>
      <c r="FX8" s="43">
        <v>0</v>
      </c>
      <c r="FY8" s="43">
        <v>0</v>
      </c>
      <c r="FZ8" s="43">
        <v>0</v>
      </c>
      <c r="GA8" s="43">
        <v>0</v>
      </c>
    </row>
    <row r="9" spans="1:183" x14ac:dyDescent="0.25">
      <c r="A9" s="41" t="s">
        <v>331</v>
      </c>
      <c r="B9" s="42" t="s">
        <v>336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-1578191.548057619</v>
      </c>
      <c r="AD9" s="43">
        <v>-3051763.5870945603</v>
      </c>
      <c r="AE9" s="43">
        <v>-3173382.0849433215</v>
      </c>
      <c r="AF9" s="43">
        <v>-2954401.9966394338</v>
      </c>
      <c r="AG9" s="43">
        <v>-3147226.5600431082</v>
      </c>
      <c r="AH9" s="43">
        <v>-3529387.2221773267</v>
      </c>
      <c r="AI9" s="43">
        <v>-3575451.4064116906</v>
      </c>
      <c r="AJ9" s="43">
        <v>-3648247.0666021551</v>
      </c>
      <c r="AK9" s="43">
        <v>-3749334.7644521506</v>
      </c>
      <c r="AL9" s="43">
        <v>-3863473.4136132975</v>
      </c>
      <c r="AM9" s="43">
        <v>-4048173.0198557358</v>
      </c>
      <c r="AN9" s="43">
        <v>-4225179.6443757825</v>
      </c>
      <c r="AO9" s="43">
        <v>-4326916.3072710643</v>
      </c>
      <c r="AP9" s="43">
        <v>-4339686.7454391178</v>
      </c>
      <c r="AQ9" s="43">
        <v>-4131746.4478206928</v>
      </c>
      <c r="AR9" s="43">
        <v>-3849804.796294976</v>
      </c>
      <c r="AS9" s="43">
        <v>-3936182.1520501883</v>
      </c>
      <c r="AT9" s="43">
        <v>-4280021.9558435762</v>
      </c>
      <c r="AU9" s="43">
        <v>-4320264.9589885715</v>
      </c>
      <c r="AV9" s="43">
        <v>-4404753.6900410429</v>
      </c>
      <c r="AW9" s="43">
        <v>-4526041.6921682563</v>
      </c>
      <c r="AX9" s="43">
        <v>-4648371.9946173942</v>
      </c>
      <c r="AY9" s="43">
        <v>-4809733.7392674712</v>
      </c>
      <c r="AZ9" s="43">
        <v>-4958247.8540507453</v>
      </c>
      <c r="BA9" s="43">
        <v>-5009094.4501073826</v>
      </c>
      <c r="BB9" s="43">
        <v>-5024830.876530665</v>
      </c>
      <c r="BC9" s="43">
        <v>-4795503.4934255267</v>
      </c>
      <c r="BD9" s="43">
        <v>-4386540.0944656301</v>
      </c>
      <c r="BE9" s="43">
        <v>-4261028.1122600744</v>
      </c>
      <c r="BF9" s="43">
        <v>-4421625.3613311537</v>
      </c>
      <c r="BG9" s="43">
        <v>-4284123.5920559885</v>
      </c>
      <c r="BH9" s="43">
        <v>-4200653.5656297011</v>
      </c>
      <c r="BI9" s="43">
        <v>-4163190.8841526709</v>
      </c>
      <c r="BJ9" s="43">
        <v>-4126067.2475411566</v>
      </c>
      <c r="BK9" s="43">
        <v>-4119211.9234441486</v>
      </c>
      <c r="BL9" s="43">
        <v>-4106627.9761862648</v>
      </c>
      <c r="BM9" s="43">
        <v>-4060175.4147074842</v>
      </c>
      <c r="BN9" s="43">
        <v>-3971079.6388671175</v>
      </c>
      <c r="BO9" s="43">
        <v>-3649125.7013962683</v>
      </c>
      <c r="BP9" s="43">
        <v>-3154809.6434446187</v>
      </c>
      <c r="BQ9" s="43">
        <v>-2962752.6189208459</v>
      </c>
      <c r="BR9" s="43">
        <v>-3105115.6078320118</v>
      </c>
      <c r="BS9" s="43">
        <v>-2971017.7764545348</v>
      </c>
      <c r="BT9" s="43">
        <v>-2906971.7254283312</v>
      </c>
      <c r="BU9" s="43">
        <v>-2890629.9336139057</v>
      </c>
      <c r="BV9" s="43">
        <v>-2867036.9639973696</v>
      </c>
      <c r="BW9" s="43">
        <v>-2860057.0885256389</v>
      </c>
      <c r="BX9" s="43">
        <v>-2844034.1757982979</v>
      </c>
      <c r="BY9" s="43">
        <v>-2800314.6980935931</v>
      </c>
      <c r="BZ9" s="43">
        <v>-2722865.4162645028</v>
      </c>
      <c r="CA9" s="43">
        <v>-2410953.478423405</v>
      </c>
      <c r="CB9" s="43">
        <v>-1919757.4812048189</v>
      </c>
      <c r="CC9" s="43">
        <v>-1736392.5653085103</v>
      </c>
      <c r="CD9" s="43">
        <v>-1916393.6654989042</v>
      </c>
      <c r="CE9" s="43">
        <v>-1827206.7259680755</v>
      </c>
      <c r="CF9" s="43">
        <v>-1812337.367543343</v>
      </c>
      <c r="CG9" s="43">
        <v>-1836962.3181184737</v>
      </c>
      <c r="CH9" s="43">
        <v>-1840012.2840871152</v>
      </c>
      <c r="CI9" s="43">
        <v>-1852277.4348361758</v>
      </c>
      <c r="CJ9" s="43">
        <v>-1854609.0990051662</v>
      </c>
      <c r="CK9" s="43">
        <v>-1831121.1516299585</v>
      </c>
      <c r="CL9" s="43">
        <v>-1779595.34436276</v>
      </c>
      <c r="CM9" s="43">
        <v>-1699240.8994244095</v>
      </c>
      <c r="CN9" s="43">
        <v>-1585800.1095638922</v>
      </c>
      <c r="CO9" s="43">
        <v>-1461187.1008030511</v>
      </c>
      <c r="CP9" s="43">
        <v>-1438732.1549369812</v>
      </c>
      <c r="CQ9" s="43">
        <v>-1417086.7729876398</v>
      </c>
      <c r="CR9" s="43">
        <v>-1390043.1184614191</v>
      </c>
      <c r="CS9" s="43">
        <v>-1366785.1321527956</v>
      </c>
      <c r="CT9" s="43">
        <v>-1343086.8692046779</v>
      </c>
      <c r="CU9" s="43">
        <v>-1321015.7395937596</v>
      </c>
      <c r="CV9" s="43">
        <v>-1298566.5750401607</v>
      </c>
      <c r="CW9" s="43">
        <v>-1274796.6696107993</v>
      </c>
      <c r="CX9" s="43">
        <v>-1251632.1504256765</v>
      </c>
      <c r="CY9" s="43">
        <v>-1228914.4897428944</v>
      </c>
      <c r="CZ9" s="43">
        <v>-1207069.0419346297</v>
      </c>
      <c r="DA9" s="43">
        <v>-1184832.638605098</v>
      </c>
      <c r="DB9" s="43">
        <v>-1163205.0693707797</v>
      </c>
      <c r="DC9" s="43">
        <v>-1141933.3774129341</v>
      </c>
      <c r="DD9" s="43">
        <v>-1121053.673830224</v>
      </c>
      <c r="DE9" s="43">
        <v>-1100622.889661381</v>
      </c>
      <c r="DF9" s="43">
        <v>-1080633.2779810582</v>
      </c>
      <c r="DG9" s="43">
        <v>-1061076.5724132757</v>
      </c>
      <c r="DH9" s="43">
        <v>-1041944.6615205603</v>
      </c>
      <c r="DI9" s="43">
        <v>-1023229.5996475556</v>
      </c>
      <c r="DJ9" s="43">
        <v>-1004923.6104660493</v>
      </c>
      <c r="DK9" s="43">
        <v>-987019.08197022905</v>
      </c>
      <c r="DL9" s="43">
        <v>-969508.56272312568</v>
      </c>
      <c r="DM9" s="43">
        <v>-952384.7614395509</v>
      </c>
      <c r="DN9" s="43">
        <v>-935640.54114723089</v>
      </c>
      <c r="DO9" s="43">
        <v>-919268.91772708832</v>
      </c>
      <c r="DP9" s="43">
        <v>-903263.05657674849</v>
      </c>
      <c r="DQ9" s="43">
        <v>-887616.2701081665</v>
      </c>
      <c r="DR9" s="43">
        <v>-872322.01461966347</v>
      </c>
      <c r="DS9" s="43">
        <v>-857373.88737649273</v>
      </c>
      <c r="DT9" s="43">
        <v>-842765.62598524685</v>
      </c>
      <c r="DU9" s="43">
        <v>-828491.10088674305</v>
      </c>
      <c r="DV9" s="43">
        <v>-814544.31931811199</v>
      </c>
      <c r="DW9" s="43">
        <v>-800919.4173886202</v>
      </c>
      <c r="DX9" s="43">
        <v>-787610.66153938731</v>
      </c>
      <c r="DY9" s="43">
        <v>-774612.44228745729</v>
      </c>
      <c r="DZ9" s="43">
        <v>-761919.2758940456</v>
      </c>
      <c r="EA9" s="43">
        <v>-749525.79977685877</v>
      </c>
      <c r="EB9" s="43">
        <v>-737426.76959066011</v>
      </c>
      <c r="EC9" s="43">
        <v>-725617.05964433204</v>
      </c>
      <c r="ED9" s="43">
        <v>-714091.65810466395</v>
      </c>
      <c r="EE9" s="43">
        <v>-702845.66678782075</v>
      </c>
      <c r="EF9" s="43">
        <v>-691874.29823991016</v>
      </c>
      <c r="EG9" s="43">
        <v>-681172.87302607961</v>
      </c>
      <c r="EH9" s="43">
        <v>-670736.82035610895</v>
      </c>
      <c r="EI9" s="43">
        <v>-660561.672662606</v>
      </c>
      <c r="EJ9" s="43">
        <v>-650643.06643513008</v>
      </c>
      <c r="EK9" s="43">
        <v>-640976.73950928904</v>
      </c>
      <c r="EL9" s="43">
        <v>-631558.52835583757</v>
      </c>
      <c r="EM9" s="43">
        <v>-622384.36745508388</v>
      </c>
      <c r="EN9" s="43">
        <v>-613450.2884627654</v>
      </c>
      <c r="EO9" s="43">
        <v>-604752.41499677557</v>
      </c>
      <c r="EP9" s="43">
        <v>-596286.96639072034</v>
      </c>
      <c r="EQ9" s="43">
        <v>-588050.24997827329</v>
      </c>
      <c r="ER9" s="43">
        <v>-580038.66463820124</v>
      </c>
      <c r="ES9" s="43">
        <v>-572248.69662374514</v>
      </c>
      <c r="ET9" s="43">
        <v>-564676.91831143491</v>
      </c>
      <c r="EU9" s="43">
        <v>-557319.98736696504</v>
      </c>
      <c r="EV9" s="43">
        <v>-550174.64507694659</v>
      </c>
      <c r="EW9" s="43">
        <v>-543237.71509772225</v>
      </c>
      <c r="EX9" s="43">
        <v>-536506.10137005593</v>
      </c>
      <c r="EY9" s="43">
        <v>-529976.78749353997</v>
      </c>
      <c r="EZ9" s="43">
        <v>-523646.83547540981</v>
      </c>
      <c r="FA9" s="43">
        <v>-517513.38447935786</v>
      </c>
      <c r="FB9" s="43">
        <v>-511573.64769756899</v>
      </c>
      <c r="FC9" s="43">
        <v>-505824.91547868511</v>
      </c>
      <c r="FD9" s="43">
        <v>-500264.54886334512</v>
      </c>
      <c r="FE9" s="43">
        <v>-494889.98292068089</v>
      </c>
      <c r="FF9" s="43">
        <v>-489698.72236916603</v>
      </c>
      <c r="FG9" s="43">
        <v>-484688.34199367871</v>
      </c>
      <c r="FH9" s="43">
        <v>-479856.48685403197</v>
      </c>
      <c r="FI9" s="43">
        <v>-475200.86728023138</v>
      </c>
      <c r="FJ9" s="43">
        <v>-470719.26241750037</v>
      </c>
      <c r="FK9" s="43">
        <v>-466409.51709831663</v>
      </c>
      <c r="FL9" s="43">
        <v>-462269.53954857134</v>
      </c>
      <c r="FM9" s="43">
        <v>-458297.30263875413</v>
      </c>
      <c r="FN9" s="43">
        <v>-454490.84263276879</v>
      </c>
      <c r="FO9" s="43">
        <v>-450848.25731115323</v>
      </c>
      <c r="FP9" s="43">
        <v>-447367.70555401826</v>
      </c>
      <c r="FQ9" s="43">
        <v>-444047.40713251644</v>
      </c>
      <c r="FR9" s="43">
        <v>-440885.64041500131</v>
      </c>
      <c r="FS9" s="43">
        <v>-437880.74403527559</v>
      </c>
      <c r="FT9" s="43">
        <v>-435031.11209637846</v>
      </c>
      <c r="FU9" s="43">
        <v>-432335.19875826692</v>
      </c>
      <c r="FV9" s="43">
        <v>-429791.51219041803</v>
      </c>
      <c r="FW9" s="43">
        <v>-427398.6183253862</v>
      </c>
      <c r="FX9" s="43">
        <v>-425155.13668818347</v>
      </c>
      <c r="FY9" s="43">
        <v>-423059.74143893505</v>
      </c>
      <c r="FZ9" s="43">
        <v>-421111.1611643479</v>
      </c>
      <c r="GA9" s="43">
        <v>-419308.17679240118</v>
      </c>
    </row>
    <row r="10" spans="1:183" x14ac:dyDescent="0.25">
      <c r="A10" s="41" t="s">
        <v>331</v>
      </c>
      <c r="B10" s="42" t="s">
        <v>337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-1578191.548057619</v>
      </c>
      <c r="AD10" s="43">
        <v>-3051763.5870945603</v>
      </c>
      <c r="AE10" s="43">
        <v>-3173382.0849433215</v>
      </c>
      <c r="AF10" s="43">
        <v>-2954401.9966394338</v>
      </c>
      <c r="AG10" s="43">
        <v>-3147226.5600431082</v>
      </c>
      <c r="AH10" s="43">
        <v>-3529387.2221773267</v>
      </c>
      <c r="AI10" s="43">
        <v>-3575451.4064116906</v>
      </c>
      <c r="AJ10" s="43">
        <v>-3648247.0666021551</v>
      </c>
      <c r="AK10" s="43">
        <v>-3749334.7644521506</v>
      </c>
      <c r="AL10" s="43">
        <v>-3863473.4136132975</v>
      </c>
      <c r="AM10" s="43">
        <v>-4048173.0198557358</v>
      </c>
      <c r="AN10" s="43">
        <v>-4225179.6443757825</v>
      </c>
      <c r="AO10" s="43">
        <v>-4326916.3072710643</v>
      </c>
      <c r="AP10" s="43">
        <v>-4339686.7454391178</v>
      </c>
      <c r="AQ10" s="43">
        <v>-4131746.4478206928</v>
      </c>
      <c r="AR10" s="43">
        <v>-3849804.796294976</v>
      </c>
      <c r="AS10" s="43">
        <v>-3936182.1520501883</v>
      </c>
      <c r="AT10" s="43">
        <v>-4280021.9558435762</v>
      </c>
      <c r="AU10" s="43">
        <v>-4320264.9589885715</v>
      </c>
      <c r="AV10" s="43">
        <v>-4404753.6900410429</v>
      </c>
      <c r="AW10" s="43">
        <v>-4526041.6921682563</v>
      </c>
      <c r="AX10" s="43">
        <v>-4648371.9946173942</v>
      </c>
      <c r="AY10" s="43">
        <v>-4809733.7392674712</v>
      </c>
      <c r="AZ10" s="43">
        <v>-4958247.8540507453</v>
      </c>
      <c r="BA10" s="43">
        <v>-5009094.4501073826</v>
      </c>
      <c r="BB10" s="43">
        <v>-5024830.876530665</v>
      </c>
      <c r="BC10" s="43">
        <v>-4795503.4934255267</v>
      </c>
      <c r="BD10" s="43">
        <v>-4386540.0944656301</v>
      </c>
      <c r="BE10" s="43">
        <v>-4261028.1122600744</v>
      </c>
      <c r="BF10" s="43">
        <v>-4421625.3613311537</v>
      </c>
      <c r="BG10" s="43">
        <v>-4284123.5920559885</v>
      </c>
      <c r="BH10" s="43">
        <v>-4200653.5656297011</v>
      </c>
      <c r="BI10" s="43">
        <v>-4163190.8841526709</v>
      </c>
      <c r="BJ10" s="43">
        <v>-4126067.2475411566</v>
      </c>
      <c r="BK10" s="43">
        <v>-4119211.9234441486</v>
      </c>
      <c r="BL10" s="43">
        <v>-4106627.9761862648</v>
      </c>
      <c r="BM10" s="43">
        <v>-4060175.4147074842</v>
      </c>
      <c r="BN10" s="43">
        <v>-3971079.6388671175</v>
      </c>
      <c r="BO10" s="43">
        <v>-3649125.7013962683</v>
      </c>
      <c r="BP10" s="43">
        <v>-3154809.6434446187</v>
      </c>
      <c r="BQ10" s="43">
        <v>-2962752.6189208459</v>
      </c>
      <c r="BR10" s="43">
        <v>-3105115.6078320118</v>
      </c>
      <c r="BS10" s="43">
        <v>-2971017.7764545348</v>
      </c>
      <c r="BT10" s="43">
        <v>-2906971.7254283312</v>
      </c>
      <c r="BU10" s="43">
        <v>-2890629.9336139057</v>
      </c>
      <c r="BV10" s="43">
        <v>-2867036.9639973696</v>
      </c>
      <c r="BW10" s="43">
        <v>-2860057.0885256389</v>
      </c>
      <c r="BX10" s="43">
        <v>-2844034.1757982979</v>
      </c>
      <c r="BY10" s="43">
        <v>-2800314.6980935931</v>
      </c>
      <c r="BZ10" s="43">
        <v>-2722865.4162645028</v>
      </c>
      <c r="CA10" s="43">
        <v>-2410953.478423405</v>
      </c>
      <c r="CB10" s="43">
        <v>-1919757.4812048189</v>
      </c>
      <c r="CC10" s="43">
        <v>-1736392.5653085103</v>
      </c>
      <c r="CD10" s="43">
        <v>-1916393.6654989042</v>
      </c>
      <c r="CE10" s="43">
        <v>-1827206.7259680755</v>
      </c>
      <c r="CF10" s="43">
        <v>-1812337.367543343</v>
      </c>
      <c r="CG10" s="43">
        <v>-1836962.3181184737</v>
      </c>
      <c r="CH10" s="43">
        <v>-1840012.2840871152</v>
      </c>
      <c r="CI10" s="43">
        <v>-1852277.4348361758</v>
      </c>
      <c r="CJ10" s="43">
        <v>-1854609.0990051662</v>
      </c>
      <c r="CK10" s="43">
        <v>-1831121.1516299585</v>
      </c>
      <c r="CL10" s="43">
        <v>-1779595.34436276</v>
      </c>
      <c r="CM10" s="43">
        <v>-1699240.8994244095</v>
      </c>
      <c r="CN10" s="43">
        <v>-1585800.1095638922</v>
      </c>
      <c r="CO10" s="43">
        <v>-1461187.1008030511</v>
      </c>
      <c r="CP10" s="43">
        <v>-1438732.1549369812</v>
      </c>
      <c r="CQ10" s="43">
        <v>-1417086.7729876398</v>
      </c>
      <c r="CR10" s="43">
        <v>-1390043.1184614191</v>
      </c>
      <c r="CS10" s="43">
        <v>-1366785.1321527956</v>
      </c>
      <c r="CT10" s="43">
        <v>-1343086.8692046779</v>
      </c>
      <c r="CU10" s="43">
        <v>-1321015.7395937596</v>
      </c>
      <c r="CV10" s="43">
        <v>-1298566.5750401607</v>
      </c>
      <c r="CW10" s="43">
        <v>-1274796.6696107993</v>
      </c>
      <c r="CX10" s="43">
        <v>-1251632.1504256765</v>
      </c>
      <c r="CY10" s="43">
        <v>-1228914.4897428944</v>
      </c>
      <c r="CZ10" s="43">
        <v>-1207069.0419346297</v>
      </c>
      <c r="DA10" s="43">
        <v>-1184832.638605098</v>
      </c>
      <c r="DB10" s="43">
        <v>-1163205.0693707797</v>
      </c>
      <c r="DC10" s="43">
        <v>-1141933.3774129341</v>
      </c>
      <c r="DD10" s="43">
        <v>-1121053.673830224</v>
      </c>
      <c r="DE10" s="43">
        <v>-1100622.889661381</v>
      </c>
      <c r="DF10" s="43">
        <v>-1080633.2779810582</v>
      </c>
      <c r="DG10" s="43">
        <v>-1061076.5724132757</v>
      </c>
      <c r="DH10" s="43">
        <v>-1041944.6615205603</v>
      </c>
      <c r="DI10" s="43">
        <v>-1023229.5996475556</v>
      </c>
      <c r="DJ10" s="43">
        <v>-1004923.6104660493</v>
      </c>
      <c r="DK10" s="43">
        <v>-987019.08197022905</v>
      </c>
      <c r="DL10" s="43">
        <v>-969508.56272312568</v>
      </c>
      <c r="DM10" s="43">
        <v>-952384.7614395509</v>
      </c>
      <c r="DN10" s="43">
        <v>-935640.54114723089</v>
      </c>
      <c r="DO10" s="43">
        <v>-919268.91772708832</v>
      </c>
      <c r="DP10" s="43">
        <v>-903263.05657674849</v>
      </c>
      <c r="DQ10" s="43">
        <v>-887616.2701081665</v>
      </c>
      <c r="DR10" s="43">
        <v>-872322.01461966347</v>
      </c>
      <c r="DS10" s="43">
        <v>-857373.88737649273</v>
      </c>
      <c r="DT10" s="43">
        <v>-842765.62598524685</v>
      </c>
      <c r="DU10" s="43">
        <v>-828491.10088674305</v>
      </c>
      <c r="DV10" s="43">
        <v>-814544.31931811199</v>
      </c>
      <c r="DW10" s="43">
        <v>-800919.4173886202</v>
      </c>
      <c r="DX10" s="43">
        <v>-787610.66153938731</v>
      </c>
      <c r="DY10" s="43">
        <v>-774612.44228745729</v>
      </c>
      <c r="DZ10" s="43">
        <v>-761919.2758940456</v>
      </c>
      <c r="EA10" s="43">
        <v>-749525.79977685877</v>
      </c>
      <c r="EB10" s="43">
        <v>-737426.76959066011</v>
      </c>
      <c r="EC10" s="43">
        <v>-725617.05964433204</v>
      </c>
      <c r="ED10" s="43">
        <v>-714091.65810466395</v>
      </c>
      <c r="EE10" s="43">
        <v>-702845.66678782075</v>
      </c>
      <c r="EF10" s="43">
        <v>-691874.29823991016</v>
      </c>
      <c r="EG10" s="43">
        <v>-681172.87302607961</v>
      </c>
      <c r="EH10" s="43">
        <v>-670736.82035610895</v>
      </c>
      <c r="EI10" s="43">
        <v>-660561.672662606</v>
      </c>
      <c r="EJ10" s="43">
        <v>-650643.06643513008</v>
      </c>
      <c r="EK10" s="43">
        <v>-640976.73950928904</v>
      </c>
      <c r="EL10" s="43">
        <v>-631558.52835583757</v>
      </c>
      <c r="EM10" s="43">
        <v>-622384.36745508388</v>
      </c>
      <c r="EN10" s="43">
        <v>-613450.2884627654</v>
      </c>
      <c r="EO10" s="43">
        <v>-604752.41499677557</v>
      </c>
      <c r="EP10" s="43">
        <v>-596286.96639072034</v>
      </c>
      <c r="EQ10" s="43">
        <v>-588050.24997827329</v>
      </c>
      <c r="ER10" s="43">
        <v>-580038.66463820124</v>
      </c>
      <c r="ES10" s="43">
        <v>-572248.69662374514</v>
      </c>
      <c r="ET10" s="43">
        <v>-564676.91831143491</v>
      </c>
      <c r="EU10" s="43">
        <v>-557319.98736696504</v>
      </c>
      <c r="EV10" s="43">
        <v>-550174.64507694659</v>
      </c>
      <c r="EW10" s="43">
        <v>-543237.71509772225</v>
      </c>
      <c r="EX10" s="43">
        <v>-536506.10137005593</v>
      </c>
      <c r="EY10" s="43">
        <v>-529976.78749353997</v>
      </c>
      <c r="EZ10" s="43">
        <v>-523646.83547540981</v>
      </c>
      <c r="FA10" s="43">
        <v>-517513.38447935786</v>
      </c>
      <c r="FB10" s="43">
        <v>-511573.64769756899</v>
      </c>
      <c r="FC10" s="43">
        <v>-505824.91547868511</v>
      </c>
      <c r="FD10" s="43">
        <v>-500264.54886334512</v>
      </c>
      <c r="FE10" s="43">
        <v>-494889.98292068089</v>
      </c>
      <c r="FF10" s="43">
        <v>-489698.72236916603</v>
      </c>
      <c r="FG10" s="43">
        <v>-484688.34199367871</v>
      </c>
      <c r="FH10" s="43">
        <v>-479856.48685403197</v>
      </c>
      <c r="FI10" s="43">
        <v>-475200.86728023138</v>
      </c>
      <c r="FJ10" s="43">
        <v>-470719.26241750037</v>
      </c>
      <c r="FK10" s="43">
        <v>-466409.51709831663</v>
      </c>
      <c r="FL10" s="43">
        <v>-462269.53954857134</v>
      </c>
      <c r="FM10" s="43">
        <v>-458297.30263875413</v>
      </c>
      <c r="FN10" s="43">
        <v>-454490.84263276879</v>
      </c>
      <c r="FO10" s="43">
        <v>-450848.25731115323</v>
      </c>
      <c r="FP10" s="43">
        <v>-447367.70555401826</v>
      </c>
      <c r="FQ10" s="43">
        <v>-444047.40713251644</v>
      </c>
      <c r="FR10" s="43">
        <v>-440885.64041500131</v>
      </c>
      <c r="FS10" s="43">
        <v>-437880.74403527559</v>
      </c>
      <c r="FT10" s="43">
        <v>-435031.11209637846</v>
      </c>
      <c r="FU10" s="43">
        <v>-432335.19875826692</v>
      </c>
      <c r="FV10" s="43">
        <v>-429791.51219041803</v>
      </c>
      <c r="FW10" s="43">
        <v>-427398.6183253862</v>
      </c>
      <c r="FX10" s="43">
        <v>-425155.13668818347</v>
      </c>
      <c r="FY10" s="43">
        <v>-423059.74143893505</v>
      </c>
      <c r="FZ10" s="43">
        <v>-421111.1611643479</v>
      </c>
      <c r="GA10" s="43">
        <v>-419308.17679240118</v>
      </c>
    </row>
    <row r="11" spans="1:183" x14ac:dyDescent="0.25">
      <c r="A11" s="41" t="s">
        <v>331</v>
      </c>
      <c r="B11" s="42" t="s">
        <v>338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>
        <v>0</v>
      </c>
      <c r="AE11" s="43">
        <v>0</v>
      </c>
      <c r="AF11" s="43">
        <v>0</v>
      </c>
      <c r="AG11" s="43">
        <v>0</v>
      </c>
      <c r="AH11" s="43">
        <v>0</v>
      </c>
      <c r="AI11" s="43">
        <v>0</v>
      </c>
      <c r="AJ11" s="43">
        <v>0</v>
      </c>
      <c r="AK11" s="43">
        <v>0</v>
      </c>
      <c r="AL11" s="43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>
        <v>0</v>
      </c>
      <c r="BG11" s="43">
        <v>0</v>
      </c>
      <c r="BH11" s="43">
        <v>0</v>
      </c>
      <c r="BI11" s="43">
        <v>0</v>
      </c>
      <c r="BJ11" s="43">
        <v>0</v>
      </c>
      <c r="BK11" s="43">
        <v>0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0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0</v>
      </c>
      <c r="BZ11" s="43">
        <v>0</v>
      </c>
      <c r="CA11" s="43">
        <v>0</v>
      </c>
      <c r="CB11" s="43">
        <v>0</v>
      </c>
      <c r="CC11" s="43">
        <v>0</v>
      </c>
      <c r="CD11" s="43">
        <v>0</v>
      </c>
      <c r="CE11" s="43">
        <v>0</v>
      </c>
      <c r="CF11" s="43">
        <v>0</v>
      </c>
      <c r="CG11" s="43">
        <v>0</v>
      </c>
      <c r="CH11" s="43">
        <v>0</v>
      </c>
      <c r="CI11" s="43">
        <v>0</v>
      </c>
      <c r="CJ11" s="43">
        <v>0</v>
      </c>
      <c r="CK11" s="43">
        <v>0</v>
      </c>
      <c r="CL11" s="43">
        <v>0</v>
      </c>
      <c r="CM11" s="43">
        <v>0</v>
      </c>
      <c r="CN11" s="43">
        <v>0</v>
      </c>
      <c r="CO11" s="43">
        <v>0</v>
      </c>
      <c r="CP11" s="43">
        <v>0</v>
      </c>
      <c r="CQ11" s="43">
        <v>0</v>
      </c>
      <c r="CR11" s="43">
        <v>0</v>
      </c>
      <c r="CS11" s="43">
        <v>0</v>
      </c>
      <c r="CT11" s="43">
        <v>0</v>
      </c>
      <c r="CU11" s="43">
        <v>0</v>
      </c>
      <c r="CV11" s="43">
        <v>0</v>
      </c>
      <c r="CW11" s="43">
        <v>0</v>
      </c>
      <c r="CX11" s="43">
        <v>0</v>
      </c>
      <c r="CY11" s="43">
        <v>0</v>
      </c>
      <c r="CZ11" s="43">
        <v>0</v>
      </c>
      <c r="DA11" s="43">
        <v>0</v>
      </c>
      <c r="DB11" s="43">
        <v>0</v>
      </c>
      <c r="DC11" s="43">
        <v>0</v>
      </c>
      <c r="DD11" s="43">
        <v>0</v>
      </c>
      <c r="DE11" s="43">
        <v>0</v>
      </c>
      <c r="DF11" s="43">
        <v>0</v>
      </c>
      <c r="DG11" s="43">
        <v>0</v>
      </c>
      <c r="DH11" s="43">
        <v>0</v>
      </c>
      <c r="DI11" s="43">
        <v>0</v>
      </c>
      <c r="DJ11" s="43">
        <v>0</v>
      </c>
      <c r="DK11" s="43">
        <v>0</v>
      </c>
      <c r="DL11" s="43">
        <v>0</v>
      </c>
      <c r="DM11" s="43">
        <v>0</v>
      </c>
      <c r="DN11" s="43">
        <v>0</v>
      </c>
      <c r="DO11" s="43">
        <v>0</v>
      </c>
      <c r="DP11" s="43">
        <v>0</v>
      </c>
      <c r="DQ11" s="43">
        <v>0</v>
      </c>
      <c r="DR11" s="43">
        <v>0</v>
      </c>
      <c r="DS11" s="43">
        <v>0</v>
      </c>
      <c r="DT11" s="43">
        <v>0</v>
      </c>
      <c r="DU11" s="43">
        <v>0</v>
      </c>
      <c r="DV11" s="43">
        <v>0</v>
      </c>
      <c r="DW11" s="43">
        <v>0</v>
      </c>
      <c r="DX11" s="43">
        <v>0</v>
      </c>
      <c r="DY11" s="43">
        <v>0</v>
      </c>
      <c r="DZ11" s="43">
        <v>0</v>
      </c>
      <c r="EA11" s="43">
        <v>0</v>
      </c>
      <c r="EB11" s="43">
        <v>0</v>
      </c>
      <c r="EC11" s="43">
        <v>0</v>
      </c>
      <c r="ED11" s="43">
        <v>0</v>
      </c>
      <c r="EE11" s="43">
        <v>0</v>
      </c>
      <c r="EF11" s="43">
        <v>0</v>
      </c>
      <c r="EG11" s="43">
        <v>0</v>
      </c>
      <c r="EH11" s="43">
        <v>0</v>
      </c>
      <c r="EI11" s="43">
        <v>0</v>
      </c>
      <c r="EJ11" s="43">
        <v>0</v>
      </c>
      <c r="EK11" s="43">
        <v>0</v>
      </c>
      <c r="EL11" s="43">
        <v>0</v>
      </c>
      <c r="EM11" s="43">
        <v>0</v>
      </c>
      <c r="EN11" s="43">
        <v>0</v>
      </c>
      <c r="EO11" s="43">
        <v>0</v>
      </c>
      <c r="EP11" s="43">
        <v>0</v>
      </c>
      <c r="EQ11" s="43">
        <v>0</v>
      </c>
      <c r="ER11" s="43">
        <v>0</v>
      </c>
      <c r="ES11" s="43">
        <v>0</v>
      </c>
      <c r="ET11" s="43">
        <v>0</v>
      </c>
      <c r="EU11" s="43">
        <v>0</v>
      </c>
      <c r="EV11" s="43">
        <v>0</v>
      </c>
      <c r="EW11" s="43">
        <v>0</v>
      </c>
      <c r="EX11" s="43">
        <v>0</v>
      </c>
      <c r="EY11" s="43">
        <v>0</v>
      </c>
      <c r="EZ11" s="43">
        <v>0</v>
      </c>
      <c r="FA11" s="43">
        <v>0</v>
      </c>
      <c r="FB11" s="43">
        <v>0</v>
      </c>
      <c r="FC11" s="43">
        <v>0</v>
      </c>
      <c r="FD11" s="43">
        <v>0</v>
      </c>
      <c r="FE11" s="43">
        <v>0</v>
      </c>
      <c r="FF11" s="43">
        <v>0</v>
      </c>
      <c r="FG11" s="43">
        <v>0</v>
      </c>
      <c r="FH11" s="43">
        <v>0</v>
      </c>
      <c r="FI11" s="43">
        <v>0</v>
      </c>
      <c r="FJ11" s="43">
        <v>0</v>
      </c>
      <c r="FK11" s="43">
        <v>0</v>
      </c>
      <c r="FL11" s="43">
        <v>0</v>
      </c>
      <c r="FM11" s="43">
        <v>0</v>
      </c>
      <c r="FN11" s="43">
        <v>0</v>
      </c>
      <c r="FO11" s="43">
        <v>0</v>
      </c>
      <c r="FP11" s="43">
        <v>0</v>
      </c>
      <c r="FQ11" s="43">
        <v>0</v>
      </c>
      <c r="FR11" s="43">
        <v>0</v>
      </c>
      <c r="FS11" s="43">
        <v>0</v>
      </c>
      <c r="FT11" s="43">
        <v>0</v>
      </c>
      <c r="FU11" s="43">
        <v>0</v>
      </c>
      <c r="FV11" s="43">
        <v>0</v>
      </c>
      <c r="FW11" s="43">
        <v>0</v>
      </c>
      <c r="FX11" s="43">
        <v>0</v>
      </c>
      <c r="FY11" s="43">
        <v>0</v>
      </c>
      <c r="FZ11" s="43">
        <v>0</v>
      </c>
      <c r="GA11" s="43">
        <v>0</v>
      </c>
    </row>
    <row r="12" spans="1:183" x14ac:dyDescent="0.25">
      <c r="A12" s="41" t="s">
        <v>331</v>
      </c>
      <c r="B12" s="44" t="s">
        <v>339</v>
      </c>
      <c r="C12" s="45">
        <v>66022.074215147906</v>
      </c>
      <c r="D12" s="45">
        <v>12475779.041784188</v>
      </c>
      <c r="E12" s="45">
        <v>8268785.4675312825</v>
      </c>
      <c r="F12" s="45">
        <v>6435823.5453626951</v>
      </c>
      <c r="G12" s="45">
        <v>7538226.3682078337</v>
      </c>
      <c r="H12" s="45">
        <v>4416086.5165711092</v>
      </c>
      <c r="I12" s="45">
        <v>5700114.5656855935</v>
      </c>
      <c r="J12" s="45">
        <v>6360147.2449205862</v>
      </c>
      <c r="K12" s="45">
        <v>6420424.7139223311</v>
      </c>
      <c r="L12" s="45">
        <v>6281893.3446951304</v>
      </c>
      <c r="M12" s="45">
        <v>6289539.8980408395</v>
      </c>
      <c r="N12" s="45">
        <v>6497862.5380175542</v>
      </c>
      <c r="O12" s="45">
        <v>6883502.4535951214</v>
      </c>
      <c r="P12" s="45">
        <v>7303736.1898620147</v>
      </c>
      <c r="Q12" s="45">
        <v>7589346.106672083</v>
      </c>
      <c r="R12" s="45">
        <v>7651975.3539055726</v>
      </c>
      <c r="S12" s="45">
        <v>7684287.9134027846</v>
      </c>
      <c r="T12" s="45">
        <v>7920101.6131762518</v>
      </c>
      <c r="U12" s="45">
        <v>8431849.7218411565</v>
      </c>
      <c r="V12" s="45">
        <v>8703871.5315934308</v>
      </c>
      <c r="W12" s="45">
        <v>8740528.4175167978</v>
      </c>
      <c r="X12" s="45">
        <v>8720128.5710019097</v>
      </c>
      <c r="Y12" s="45">
        <v>8672242.6439926494</v>
      </c>
      <c r="Z12" s="45">
        <v>8696465.4386398569</v>
      </c>
      <c r="AA12" s="45">
        <v>8883967.1286332291</v>
      </c>
      <c r="AB12" s="45">
        <v>9080161.055917671</v>
      </c>
      <c r="AC12" s="45">
        <v>7611881.491898153</v>
      </c>
      <c r="AD12" s="45">
        <v>5937989.7808909733</v>
      </c>
      <c r="AE12" s="45">
        <v>5732494.2342008715</v>
      </c>
      <c r="AF12" s="45">
        <v>6048373.5595641974</v>
      </c>
      <c r="AG12" s="45">
        <v>6120157.3180341478</v>
      </c>
      <c r="AH12" s="45">
        <v>5830631.0504043289</v>
      </c>
      <c r="AI12" s="45">
        <v>5735912.6695883032</v>
      </c>
      <c r="AJ12" s="45">
        <v>5571612.3117939457</v>
      </c>
      <c r="AK12" s="45">
        <v>5400870.3803606816</v>
      </c>
      <c r="AL12" s="45">
        <v>5274470.5241880845</v>
      </c>
      <c r="AM12" s="45">
        <v>5177252.653065443</v>
      </c>
      <c r="AN12" s="45">
        <v>5095484.6342704948</v>
      </c>
      <c r="AO12" s="45">
        <v>5013877.6918828944</v>
      </c>
      <c r="AP12" s="45">
        <v>4929337.3904972076</v>
      </c>
      <c r="AQ12" s="45">
        <v>5044037.8604475278</v>
      </c>
      <c r="AR12" s="45">
        <v>5358088.0873147026</v>
      </c>
      <c r="AS12" s="45">
        <v>5413239.1357575711</v>
      </c>
      <c r="AT12" s="45">
        <v>5093816.9022482662</v>
      </c>
      <c r="AU12" s="45">
        <v>4983328.9164812528</v>
      </c>
      <c r="AV12" s="45">
        <v>4800330.5463055819</v>
      </c>
      <c r="AW12" s="45">
        <v>4607885.5593054816</v>
      </c>
      <c r="AX12" s="45">
        <v>4460638.4772053035</v>
      </c>
      <c r="AY12" s="45">
        <v>4340948.1240136297</v>
      </c>
      <c r="AZ12" s="45">
        <v>4238746.5027538436</v>
      </c>
      <c r="BA12" s="45">
        <v>4136023.0508965608</v>
      </c>
      <c r="BB12" s="45">
        <v>4038646.7742311703</v>
      </c>
      <c r="BC12" s="45">
        <v>4148734.1011140542</v>
      </c>
      <c r="BD12" s="45">
        <v>4455047.101826949</v>
      </c>
      <c r="BE12" s="45">
        <v>4485884.5975248767</v>
      </c>
      <c r="BF12" s="45">
        <v>4129621.6040371098</v>
      </c>
      <c r="BG12" s="45">
        <v>3994486.161156456</v>
      </c>
      <c r="BH12" s="45">
        <v>3786943.0047133099</v>
      </c>
      <c r="BI12" s="45">
        <v>3570886.2780159903</v>
      </c>
      <c r="BJ12" s="45">
        <v>3405089.6657142248</v>
      </c>
      <c r="BK12" s="45">
        <v>3270631.378971471</v>
      </c>
      <c r="BL12" s="45">
        <v>3159460.2230335283</v>
      </c>
      <c r="BM12" s="45">
        <v>3059420.3292632154</v>
      </c>
      <c r="BN12" s="45">
        <v>2966493.3120140545</v>
      </c>
      <c r="BO12" s="45">
        <v>3093848.1784893204</v>
      </c>
      <c r="BP12" s="45">
        <v>3427535.5648814435</v>
      </c>
      <c r="BQ12" s="45">
        <v>3481925.5122123603</v>
      </c>
      <c r="BR12" s="45">
        <v>3139303.5317564365</v>
      </c>
      <c r="BS12" s="45">
        <v>3027650.0451563676</v>
      </c>
      <c r="BT12" s="45">
        <v>2841754.3976784046</v>
      </c>
      <c r="BU12" s="45">
        <v>2644451.0612625023</v>
      </c>
      <c r="BV12" s="45">
        <v>2498034.3532181662</v>
      </c>
      <c r="BW12" s="45">
        <v>2382714.1953444397</v>
      </c>
      <c r="BX12" s="45">
        <v>2291896.1899994742</v>
      </c>
      <c r="BY12" s="45">
        <v>2214027.9056513989</v>
      </c>
      <c r="BZ12" s="45">
        <v>2145009.2314918083</v>
      </c>
      <c r="CA12" s="45">
        <v>2303917.7010933072</v>
      </c>
      <c r="CB12" s="45">
        <v>2674586.2046516305</v>
      </c>
      <c r="CC12" s="45">
        <v>2760101.0563169885</v>
      </c>
      <c r="CD12" s="45">
        <v>2437562.1108733844</v>
      </c>
      <c r="CE12" s="45">
        <v>2352078.2873644186</v>
      </c>
      <c r="CF12" s="45">
        <v>2188925.9936694256</v>
      </c>
      <c r="CG12" s="45">
        <v>2010174.6956655572</v>
      </c>
      <c r="CH12" s="45">
        <v>1881496.9262654844</v>
      </c>
      <c r="CI12" s="45">
        <v>1783927.5384573787</v>
      </c>
      <c r="CJ12" s="45">
        <v>1711765.3557174362</v>
      </c>
      <c r="CK12" s="45">
        <v>1653313.5805267773</v>
      </c>
      <c r="CL12" s="45">
        <v>1604635.8353773728</v>
      </c>
      <c r="CM12" s="45">
        <v>1557786.0244957414</v>
      </c>
      <c r="CN12" s="45">
        <v>1514572.7096230201</v>
      </c>
      <c r="CO12" s="45">
        <v>1472867.2950865054</v>
      </c>
      <c r="CP12" s="45">
        <v>1436641.1532266329</v>
      </c>
      <c r="CQ12" s="45">
        <v>1400779.0688959246</v>
      </c>
      <c r="CR12" s="45">
        <v>1371465.4067596395</v>
      </c>
      <c r="CS12" s="45">
        <v>1339493.2223469701</v>
      </c>
      <c r="CT12" s="45">
        <v>1309065.9181091685</v>
      </c>
      <c r="CU12" s="45">
        <v>1278093.992090587</v>
      </c>
      <c r="CV12" s="45">
        <v>1248560.9618436741</v>
      </c>
      <c r="CW12" s="45">
        <v>1221388.3167355484</v>
      </c>
      <c r="CX12" s="45">
        <v>1194629.1359810431</v>
      </c>
      <c r="CY12" s="45">
        <v>1168421.5713444108</v>
      </c>
      <c r="CZ12" s="45">
        <v>1142320.2978600294</v>
      </c>
      <c r="DA12" s="45">
        <v>1117568.914335279</v>
      </c>
      <c r="DB12" s="45">
        <v>1093148.4523523063</v>
      </c>
      <c r="DC12" s="45">
        <v>1069293.0738339841</v>
      </c>
      <c r="DD12" s="45">
        <v>1045948.2485585806</v>
      </c>
      <c r="DE12" s="45">
        <v>1023038.9940043865</v>
      </c>
      <c r="DF12" s="45">
        <v>1000555.3682491193</v>
      </c>
      <c r="DG12" s="45">
        <v>978488.30061286688</v>
      </c>
      <c r="DH12" s="45">
        <v>956828.91434951453</v>
      </c>
      <c r="DI12" s="45">
        <v>935568.50454246358</v>
      </c>
      <c r="DJ12" s="45">
        <v>914698.53164016944</v>
      </c>
      <c r="DK12" s="45">
        <v>894210.61749405507</v>
      </c>
      <c r="DL12" s="45">
        <v>874096.54264760751</v>
      </c>
      <c r="DM12" s="45">
        <v>854348.24174869619</v>
      </c>
      <c r="DN12" s="45">
        <v>834957.80208985787</v>
      </c>
      <c r="DO12" s="45">
        <v>815917.45860355231</v>
      </c>
      <c r="DP12" s="45">
        <v>797219.5924024455</v>
      </c>
      <c r="DQ12" s="45">
        <v>778856.72577466641</v>
      </c>
      <c r="DR12" s="45">
        <v>760821.52114115271</v>
      </c>
      <c r="DS12" s="45">
        <v>743106.77771915437</v>
      </c>
      <c r="DT12" s="45">
        <v>725705.42610043054</v>
      </c>
      <c r="DU12" s="45">
        <v>708610.53012802638</v>
      </c>
      <c r="DV12" s="45">
        <v>691815.27897209674</v>
      </c>
      <c r="DW12" s="45">
        <v>675312.98879815417</v>
      </c>
      <c r="DX12" s="45">
        <v>659097.09671967046</v>
      </c>
      <c r="DY12" s="45">
        <v>643161.16058954701</v>
      </c>
      <c r="DZ12" s="45">
        <v>627498.85482949438</v>
      </c>
      <c r="EA12" s="45">
        <v>612103.96855325333</v>
      </c>
      <c r="EB12" s="45">
        <v>596970.40327275463</v>
      </c>
      <c r="EC12" s="45">
        <v>582092.16997868696</v>
      </c>
      <c r="ED12" s="45">
        <v>567463.38663812191</v>
      </c>
      <c r="EE12" s="45">
        <v>553078.27715186297</v>
      </c>
      <c r="EF12" s="45">
        <v>538931.16697529273</v>
      </c>
      <c r="EG12" s="45">
        <v>525016.48270131194</v>
      </c>
      <c r="EH12" s="45">
        <v>511328.74830678222</v>
      </c>
      <c r="EI12" s="45">
        <v>497862.58452693257</v>
      </c>
      <c r="EJ12" s="45">
        <v>484612.70572739514</v>
      </c>
      <c r="EK12" s="45">
        <v>471573.917193303</v>
      </c>
      <c r="EL12" s="45">
        <v>458741.11554635223</v>
      </c>
      <c r="EM12" s="45">
        <v>446109.28332299553</v>
      </c>
      <c r="EN12" s="45">
        <v>433673.48939150595</v>
      </c>
      <c r="EO12" s="45">
        <v>421428.88707519695</v>
      </c>
      <c r="EP12" s="45">
        <v>409370.70977327251</v>
      </c>
      <c r="EQ12" s="45">
        <v>397494.27262907487</v>
      </c>
      <c r="ER12" s="45">
        <v>385794.9675253412</v>
      </c>
      <c r="ES12" s="45">
        <v>374268.2630842044</v>
      </c>
      <c r="ET12" s="45">
        <v>362909.70195628901</v>
      </c>
      <c r="EU12" s="45">
        <v>351714.90061218175</v>
      </c>
      <c r="EV12" s="45">
        <v>340679.54475474975</v>
      </c>
      <c r="EW12" s="45">
        <v>329799.39119591843</v>
      </c>
      <c r="EX12" s="45">
        <v>319070.26285192999</v>
      </c>
      <c r="EY12" s="45">
        <v>308488.04936893517</v>
      </c>
      <c r="EZ12" s="45">
        <v>298048.70462062146</v>
      </c>
      <c r="FA12" s="45">
        <v>287748.24483143515</v>
      </c>
      <c r="FB12" s="45">
        <v>277582.74899364333</v>
      </c>
      <c r="FC12" s="45">
        <v>267548.35323699663</v>
      </c>
      <c r="FD12" s="45">
        <v>257641.25458228862</v>
      </c>
      <c r="FE12" s="45">
        <v>247857.7044768933</v>
      </c>
      <c r="FF12" s="45">
        <v>238194.01129713905</v>
      </c>
      <c r="FG12" s="45">
        <v>228646.53701181221</v>
      </c>
      <c r="FH12" s="45">
        <v>219211.69467978523</v>
      </c>
      <c r="FI12" s="45">
        <v>209885.95053532644</v>
      </c>
      <c r="FJ12" s="45">
        <v>200665.81877482671</v>
      </c>
      <c r="FK12" s="45">
        <v>191547.8625994529</v>
      </c>
      <c r="FL12" s="45">
        <v>182528.69275543268</v>
      </c>
      <c r="FM12" s="45">
        <v>173604.96482315066</v>
      </c>
      <c r="FN12" s="45">
        <v>164773.37963421084</v>
      </c>
      <c r="FO12" s="45">
        <v>156030.68035200331</v>
      </c>
      <c r="FP12" s="45">
        <v>147373.65351435868</v>
      </c>
      <c r="FQ12" s="45">
        <v>138799.12465439813</v>
      </c>
      <c r="FR12" s="45">
        <v>130303.96080290491</v>
      </c>
      <c r="FS12" s="45">
        <v>121885.06527504971</v>
      </c>
      <c r="FT12" s="45">
        <v>113539.3810068873</v>
      </c>
      <c r="FU12" s="45">
        <v>105263.88429942628</v>
      </c>
      <c r="FV12" s="45">
        <v>97055.589197780064</v>
      </c>
      <c r="FW12" s="45">
        <v>88911.541235237615</v>
      </c>
      <c r="FX12" s="45">
        <v>80828.819727104681</v>
      </c>
      <c r="FY12" s="45">
        <v>72804.535685393203</v>
      </c>
      <c r="FZ12" s="45">
        <v>64835.830359105079</v>
      </c>
      <c r="GA12" s="45">
        <v>56919.874817170436</v>
      </c>
    </row>
    <row r="13" spans="1:183" x14ac:dyDescent="0.25">
      <c r="A13" s="41" t="s">
        <v>331</v>
      </c>
      <c r="B13" s="42" t="s">
        <v>250</v>
      </c>
      <c r="C13" s="43">
        <v>-17000.082331485311</v>
      </c>
      <c r="D13" s="43">
        <v>-1244305.9729793381</v>
      </c>
      <c r="E13" s="43">
        <v>-744983.94238055404</v>
      </c>
      <c r="F13" s="43">
        <v>-519227.74571994838</v>
      </c>
      <c r="G13" s="43">
        <v>-526877.65159161983</v>
      </c>
      <c r="H13" s="43">
        <v>-1941874.3114193524</v>
      </c>
      <c r="I13" s="43">
        <v>-2952856.6739618578</v>
      </c>
      <c r="J13" s="43">
        <v>-3522656.1731515131</v>
      </c>
      <c r="K13" s="43">
        <v>-3681598.5784566505</v>
      </c>
      <c r="L13" s="43">
        <v>-3701288.9388184291</v>
      </c>
      <c r="M13" s="43">
        <v>-3798975.0382796316</v>
      </c>
      <c r="N13" s="43">
        <v>-4006396.6307626576</v>
      </c>
      <c r="O13" s="43">
        <v>-2651291.8002867629</v>
      </c>
      <c r="P13" s="43">
        <v>-1117205.0899437333</v>
      </c>
      <c r="Q13" s="43">
        <v>-1148619.5885277337</v>
      </c>
      <c r="R13" s="43">
        <v>-1202103.1047210393</v>
      </c>
      <c r="S13" s="43">
        <v>-1296040.9910453761</v>
      </c>
      <c r="T13" s="43">
        <v>-1672902.6880529502</v>
      </c>
      <c r="U13" s="43">
        <v>-1816533.8111077675</v>
      </c>
      <c r="V13" s="43">
        <v>-1619831.4936721069</v>
      </c>
      <c r="W13" s="43">
        <v>-1605610.4400836264</v>
      </c>
      <c r="X13" s="43">
        <v>-1493900.3975920316</v>
      </c>
      <c r="Y13" s="43">
        <v>-1399270.8115547062</v>
      </c>
      <c r="Z13" s="43">
        <v>-1337821.2189849876</v>
      </c>
      <c r="AA13" s="43">
        <v>-1333652.5285981519</v>
      </c>
      <c r="AB13" s="43">
        <v>-1327899.6207552268</v>
      </c>
      <c r="AC13" s="43">
        <v>-1330271.0409356155</v>
      </c>
      <c r="AD13" s="43">
        <v>-1296069.2384413523</v>
      </c>
      <c r="AE13" s="43">
        <v>-1140537.1193420682</v>
      </c>
      <c r="AF13" s="43">
        <v>-1508371.0083189313</v>
      </c>
      <c r="AG13" s="43">
        <v>-1628524.1922336714</v>
      </c>
      <c r="AH13" s="43">
        <v>-1390524.2707150634</v>
      </c>
      <c r="AI13" s="43">
        <v>-1353588.964673891</v>
      </c>
      <c r="AJ13" s="43">
        <v>-1247825.8436899502</v>
      </c>
      <c r="AK13" s="43">
        <v>-1136812.9587922883</v>
      </c>
      <c r="AL13" s="43">
        <v>-1071797.15474126</v>
      </c>
      <c r="AM13" s="43">
        <v>-1037832.0123708287</v>
      </c>
      <c r="AN13" s="43">
        <v>-1022340.621717583</v>
      </c>
      <c r="AO13" s="43">
        <v>-1009908.2568692806</v>
      </c>
      <c r="AP13" s="43">
        <v>-996208.16430417728</v>
      </c>
      <c r="AQ13" s="43">
        <v>-1181957.9205996527</v>
      </c>
      <c r="AR13" s="43">
        <v>-1563653.0381888268</v>
      </c>
      <c r="AS13" s="43">
        <v>-1681833.0330898107</v>
      </c>
      <c r="AT13" s="43">
        <v>-1426853.9148340609</v>
      </c>
      <c r="AU13" s="43">
        <v>-1386438.3844293684</v>
      </c>
      <c r="AV13" s="43">
        <v>-1274171.3275788107</v>
      </c>
      <c r="AW13" s="43">
        <v>-1153840.9017277879</v>
      </c>
      <c r="AX13" s="43">
        <v>-1080694.1064635236</v>
      </c>
      <c r="AY13" s="43">
        <v>-1037106.8296749282</v>
      </c>
      <c r="AZ13" s="43">
        <v>-1013650.0970913278</v>
      </c>
      <c r="BA13" s="43">
        <v>-992103.00433551939</v>
      </c>
      <c r="BB13" s="43">
        <v>-976735.54697121715</v>
      </c>
      <c r="BC13" s="43">
        <v>-1169089.329617318</v>
      </c>
      <c r="BD13" s="43">
        <v>-1553914.2417479355</v>
      </c>
      <c r="BE13" s="43">
        <v>-1656568.1059881051</v>
      </c>
      <c r="BF13" s="43">
        <v>-1370066.6010659758</v>
      </c>
      <c r="BG13" s="43">
        <v>-1307321.941952894</v>
      </c>
      <c r="BH13" s="43">
        <v>-1169918.3930560444</v>
      </c>
      <c r="BI13" s="43">
        <v>-1022634.7035535065</v>
      </c>
      <c r="BJ13" s="43">
        <v>-924997.78987393586</v>
      </c>
      <c r="BK13" s="43">
        <v>-858091.41406654718</v>
      </c>
      <c r="BL13" s="43">
        <v>-814359.93394509528</v>
      </c>
      <c r="BM13" s="43">
        <v>-781553.69156855787</v>
      </c>
      <c r="BN13" s="43">
        <v>-755099.80556848971</v>
      </c>
      <c r="BO13" s="43">
        <v>-947469.12835915771</v>
      </c>
      <c r="BP13" s="43">
        <v>-1340899.9459613715</v>
      </c>
      <c r="BQ13" s="43">
        <v>-1446940.3893561165</v>
      </c>
      <c r="BR13" s="43">
        <v>-1152824.5505820748</v>
      </c>
      <c r="BS13" s="43">
        <v>-1092007.9700217645</v>
      </c>
      <c r="BT13" s="43">
        <v>-954753.78101147187</v>
      </c>
      <c r="BU13" s="43">
        <v>-805043.3420161556</v>
      </c>
      <c r="BV13" s="43">
        <v>-705951.98387057974</v>
      </c>
      <c r="BW13" s="43">
        <v>-637570.91211252811</v>
      </c>
      <c r="BX13" s="43">
        <v>-593577.71854005754</v>
      </c>
      <c r="BY13" s="43">
        <v>-562271.9190153589</v>
      </c>
      <c r="BZ13" s="43">
        <v>-539099.95506625774</v>
      </c>
      <c r="CA13" s="43">
        <v>-742587.13648825418</v>
      </c>
      <c r="CB13" s="43">
        <v>-1152727.7344512781</v>
      </c>
      <c r="CC13" s="43">
        <v>-1269672.8264946479</v>
      </c>
      <c r="CD13" s="43">
        <v>-975562.07420790207</v>
      </c>
      <c r="CE13" s="43">
        <v>-921453.41930029891</v>
      </c>
      <c r="CF13" s="43">
        <v>-788216.12639980018</v>
      </c>
      <c r="CG13" s="43">
        <v>-639136.38868227054</v>
      </c>
      <c r="CH13" s="43">
        <v>-540533.33894746169</v>
      </c>
      <c r="CI13" s="43">
        <v>-473088.60437829309</v>
      </c>
      <c r="CJ13" s="43">
        <v>-431251.88018701272</v>
      </c>
      <c r="CK13" s="43">
        <v>-403163.73722345219</v>
      </c>
      <c r="CL13" s="43">
        <v>-384465.08027292631</v>
      </c>
      <c r="CM13" s="43">
        <v>-366750.77768538799</v>
      </c>
      <c r="CN13" s="43">
        <v>-351357.4093060405</v>
      </c>
      <c r="CO13" s="43">
        <v>-335614.6902523599</v>
      </c>
      <c r="CP13" s="43">
        <v>-323311.08159715717</v>
      </c>
      <c r="CQ13" s="43">
        <v>-311003.89851268486</v>
      </c>
      <c r="CR13" s="43">
        <v>-304890.75989233219</v>
      </c>
      <c r="CS13" s="43">
        <v>-295676.34062908526</v>
      </c>
      <c r="CT13" s="43">
        <v>-287626.02191346622</v>
      </c>
      <c r="CU13" s="43">
        <v>-278643.09412555496</v>
      </c>
      <c r="CV13" s="43">
        <v>-270737.71381444397</v>
      </c>
      <c r="CW13" s="43">
        <v>-264825.18093968282</v>
      </c>
      <c r="CX13" s="43">
        <v>-258936.95214035132</v>
      </c>
      <c r="CY13" s="43">
        <v>-253221.09044893569</v>
      </c>
      <c r="CZ13" s="43">
        <v>-247239.58658312241</v>
      </c>
      <c r="DA13" s="43">
        <v>-242250.31934223961</v>
      </c>
      <c r="DB13" s="43">
        <v>-237227.91945046562</v>
      </c>
      <c r="DC13" s="43">
        <v>-232416.5168193267</v>
      </c>
      <c r="DD13" s="43">
        <v>-227767.4075822506</v>
      </c>
      <c r="DE13" s="43">
        <v>-223212.02738356692</v>
      </c>
      <c r="DF13" s="43">
        <v>-218747.78272366495</v>
      </c>
      <c r="DG13" s="43">
        <v>-214372.82706085042</v>
      </c>
      <c r="DH13" s="43">
        <v>-210085.37057385145</v>
      </c>
      <c r="DI13" s="43">
        <v>-205883.66306227955</v>
      </c>
      <c r="DJ13" s="43">
        <v>-201765.98977601028</v>
      </c>
      <c r="DK13" s="43">
        <v>-197730.66995546632</v>
      </c>
      <c r="DL13" s="43">
        <v>-193776.05662308692</v>
      </c>
      <c r="DM13" s="43">
        <v>-189900.53554067263</v>
      </c>
      <c r="DN13" s="43">
        <v>-186102.52479232359</v>
      </c>
      <c r="DO13" s="43">
        <v>-182380.47436737764</v>
      </c>
      <c r="DP13" s="43">
        <v>-178732.86490922442</v>
      </c>
      <c r="DQ13" s="43">
        <v>-175158.20750677446</v>
      </c>
      <c r="DR13" s="43">
        <v>-171655.0432773972</v>
      </c>
      <c r="DS13" s="43">
        <v>-168221.9425327972</v>
      </c>
      <c r="DT13" s="43">
        <v>-164857.5037363593</v>
      </c>
      <c r="DU13" s="43">
        <v>-161560.3535031486</v>
      </c>
      <c r="DV13" s="43">
        <v>-158329.14639137944</v>
      </c>
      <c r="DW13" s="43">
        <v>-155162.56344269874</v>
      </c>
      <c r="DX13" s="43">
        <v>-152059.31239071701</v>
      </c>
      <c r="DY13" s="43">
        <v>-149018.12599276035</v>
      </c>
      <c r="DZ13" s="43">
        <v>-146037.76348958764</v>
      </c>
      <c r="EA13" s="43">
        <v>-143117.00831154946</v>
      </c>
      <c r="EB13" s="43">
        <v>-140254.66807858858</v>
      </c>
      <c r="EC13" s="43">
        <v>-137449.57480877044</v>
      </c>
      <c r="ED13" s="43">
        <v>-134700.58325003576</v>
      </c>
      <c r="EE13" s="43">
        <v>-132006.57150579328</v>
      </c>
      <c r="EF13" s="43">
        <v>-129366.44020079597</v>
      </c>
      <c r="EG13" s="43">
        <v>-126779.11122995528</v>
      </c>
      <c r="EH13" s="43">
        <v>-124243.52900952681</v>
      </c>
      <c r="EI13" s="43">
        <v>-121758.65860033166</v>
      </c>
      <c r="EJ13" s="43">
        <v>-119323.48529069459</v>
      </c>
      <c r="EK13" s="43">
        <v>-116937.01563909874</v>
      </c>
      <c r="EL13" s="43">
        <v>-114598.27538887606</v>
      </c>
      <c r="EM13" s="43">
        <v>-112306.30988526915</v>
      </c>
      <c r="EN13" s="43">
        <v>-110060.18365836945</v>
      </c>
      <c r="EO13" s="43">
        <v>-107858.98000605515</v>
      </c>
      <c r="EP13" s="43">
        <v>-105701.80036839847</v>
      </c>
      <c r="EQ13" s="43">
        <v>-103587.76432766554</v>
      </c>
      <c r="ER13" s="43">
        <v>-101516.00898272355</v>
      </c>
      <c r="ES13" s="43">
        <v>-99485.688949040763</v>
      </c>
      <c r="ET13" s="43">
        <v>-97495.975107500664</v>
      </c>
      <c r="EU13" s="43">
        <v>-95546.055647056855</v>
      </c>
      <c r="EV13" s="43">
        <v>-93635.134396485271</v>
      </c>
      <c r="EW13" s="43">
        <v>-91762.431867039093</v>
      </c>
      <c r="EX13" s="43">
        <v>-89927.183167139039</v>
      </c>
      <c r="EY13" s="43">
        <v>-88128.639462090054</v>
      </c>
      <c r="EZ13" s="43">
        <v>-86366.066722895674</v>
      </c>
      <c r="FA13" s="43">
        <v>-84638.745309195991</v>
      </c>
      <c r="FB13" s="43">
        <v>-82945.970386329602</v>
      </c>
      <c r="FC13" s="43">
        <v>-81287.051091209738</v>
      </c>
      <c r="FD13" s="43">
        <v>-79661.310115262357</v>
      </c>
      <c r="FE13" s="43">
        <v>-78068.083912957096</v>
      </c>
      <c r="FF13" s="43">
        <v>-76506.722076214442</v>
      </c>
      <c r="FG13" s="43">
        <v>-74976.587751467494</v>
      </c>
      <c r="FH13" s="43">
        <v>-73477.055971414418</v>
      </c>
      <c r="FI13" s="43">
        <v>-72007.514906204189</v>
      </c>
      <c r="FJ13" s="43">
        <v>-70567.364612250705</v>
      </c>
      <c r="FK13" s="43">
        <v>-69156.017240763933</v>
      </c>
      <c r="FL13" s="43">
        <v>-67772.896829218749</v>
      </c>
      <c r="FM13" s="43">
        <v>-66417.438884293137</v>
      </c>
      <c r="FN13" s="43">
        <v>-65089.090173337179</v>
      </c>
      <c r="FO13" s="43">
        <v>-63787.308307311148</v>
      </c>
      <c r="FP13" s="43">
        <v>-62511.562157847402</v>
      </c>
      <c r="FQ13" s="43">
        <v>-61261.331023126557</v>
      </c>
      <c r="FR13" s="43">
        <v>-60036.104419346506</v>
      </c>
      <c r="FS13" s="43">
        <v>-58835.382289253379</v>
      </c>
      <c r="FT13" s="43">
        <v>-57658.674585079643</v>
      </c>
      <c r="FU13" s="43">
        <v>-56505.501060013092</v>
      </c>
      <c r="FV13" s="43">
        <v>-55375.391059665926</v>
      </c>
      <c r="FW13" s="43">
        <v>-54267.88331354376</v>
      </c>
      <c r="FX13" s="43">
        <v>-53182.52572651465</v>
      </c>
      <c r="FY13" s="43">
        <v>-52118.875170278166</v>
      </c>
      <c r="FZ13" s="43">
        <v>-51076.497691896315</v>
      </c>
      <c r="GA13" s="43">
        <v>-50054.967679669717</v>
      </c>
    </row>
    <row r="14" spans="1:183" x14ac:dyDescent="0.25">
      <c r="A14" s="41" t="s">
        <v>331</v>
      </c>
      <c r="B14" s="42" t="s">
        <v>340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">
        <v>0</v>
      </c>
      <c r="AH14" s="43">
        <v>0</v>
      </c>
      <c r="AI14" s="43">
        <v>0</v>
      </c>
      <c r="AJ14" s="43">
        <v>0</v>
      </c>
      <c r="AK14" s="43">
        <v>0</v>
      </c>
      <c r="AL14" s="43">
        <v>0</v>
      </c>
      <c r="AM14" s="43">
        <v>0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0</v>
      </c>
      <c r="BJ14" s="43">
        <v>0</v>
      </c>
      <c r="BK14" s="43">
        <v>0</v>
      </c>
      <c r="BL14" s="43">
        <v>0</v>
      </c>
      <c r="BM14" s="43">
        <v>0</v>
      </c>
      <c r="BN14" s="43">
        <v>0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43">
        <v>0</v>
      </c>
      <c r="CE14" s="43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0</v>
      </c>
      <c r="CL14" s="43">
        <v>0</v>
      </c>
      <c r="CM14" s="43">
        <v>0</v>
      </c>
      <c r="CN14" s="43">
        <v>0</v>
      </c>
      <c r="CO14" s="43">
        <v>0</v>
      </c>
      <c r="CP14" s="43">
        <v>0</v>
      </c>
      <c r="CQ14" s="43">
        <v>0</v>
      </c>
      <c r="CR14" s="43">
        <v>0</v>
      </c>
      <c r="CS14" s="43">
        <v>0</v>
      </c>
      <c r="CT14" s="43">
        <v>0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43">
        <v>0</v>
      </c>
      <c r="DP14" s="43">
        <v>0</v>
      </c>
      <c r="DQ14" s="43">
        <v>0</v>
      </c>
      <c r="DR14" s="43">
        <v>0</v>
      </c>
      <c r="DS14" s="43">
        <v>0</v>
      </c>
      <c r="DT14" s="43">
        <v>0</v>
      </c>
      <c r="DU14" s="43">
        <v>0</v>
      </c>
      <c r="DV14" s="43">
        <v>0</v>
      </c>
      <c r="DW14" s="43">
        <v>0</v>
      </c>
      <c r="DX14" s="43">
        <v>0</v>
      </c>
      <c r="DY14" s="43">
        <v>0</v>
      </c>
      <c r="DZ14" s="43">
        <v>0</v>
      </c>
      <c r="EA14" s="43">
        <v>0</v>
      </c>
      <c r="EB14" s="43">
        <v>0</v>
      </c>
      <c r="EC14" s="43">
        <v>0</v>
      </c>
      <c r="ED14" s="43">
        <v>0</v>
      </c>
      <c r="EE14" s="43">
        <v>0</v>
      </c>
      <c r="EF14" s="43">
        <v>0</v>
      </c>
      <c r="EG14" s="43">
        <v>0</v>
      </c>
      <c r="EH14" s="43">
        <v>0</v>
      </c>
      <c r="EI14" s="43">
        <v>0</v>
      </c>
      <c r="EJ14" s="43">
        <v>0</v>
      </c>
      <c r="EK14" s="43">
        <v>0</v>
      </c>
      <c r="EL14" s="43">
        <v>0</v>
      </c>
      <c r="EM14" s="43">
        <v>0</v>
      </c>
      <c r="EN14" s="43">
        <v>0</v>
      </c>
      <c r="EO14" s="43">
        <v>0</v>
      </c>
      <c r="EP14" s="43">
        <v>0</v>
      </c>
      <c r="EQ14" s="43">
        <v>0</v>
      </c>
      <c r="ER14" s="43">
        <v>0</v>
      </c>
      <c r="ES14" s="43">
        <v>0</v>
      </c>
      <c r="ET14" s="43">
        <v>0</v>
      </c>
      <c r="EU14" s="43">
        <v>0</v>
      </c>
      <c r="EV14" s="43">
        <v>0</v>
      </c>
      <c r="EW14" s="43">
        <v>0</v>
      </c>
      <c r="EX14" s="43">
        <v>0</v>
      </c>
      <c r="EY14" s="43">
        <v>0</v>
      </c>
      <c r="EZ14" s="43">
        <v>0</v>
      </c>
      <c r="FA14" s="43">
        <v>0</v>
      </c>
      <c r="FB14" s="43">
        <v>0</v>
      </c>
      <c r="FC14" s="43">
        <v>0</v>
      </c>
      <c r="FD14" s="43">
        <v>0</v>
      </c>
      <c r="FE14" s="43">
        <v>0</v>
      </c>
      <c r="FF14" s="43">
        <v>0</v>
      </c>
      <c r="FG14" s="43">
        <v>0</v>
      </c>
      <c r="FH14" s="43">
        <v>0</v>
      </c>
      <c r="FI14" s="43">
        <v>0</v>
      </c>
      <c r="FJ14" s="43">
        <v>0</v>
      </c>
      <c r="FK14" s="43">
        <v>0</v>
      </c>
      <c r="FL14" s="43">
        <v>0</v>
      </c>
      <c r="FM14" s="43">
        <v>0</v>
      </c>
      <c r="FN14" s="43">
        <v>0</v>
      </c>
      <c r="FO14" s="43">
        <v>0</v>
      </c>
      <c r="FP14" s="43">
        <v>0</v>
      </c>
      <c r="FQ14" s="43">
        <v>0</v>
      </c>
      <c r="FR14" s="43">
        <v>0</v>
      </c>
      <c r="FS14" s="43">
        <v>0</v>
      </c>
      <c r="FT14" s="43">
        <v>0</v>
      </c>
      <c r="FU14" s="43">
        <v>0</v>
      </c>
      <c r="FV14" s="43">
        <v>0</v>
      </c>
      <c r="FW14" s="43">
        <v>0</v>
      </c>
      <c r="FX14" s="43">
        <v>0</v>
      </c>
      <c r="FY14" s="43">
        <v>0</v>
      </c>
      <c r="FZ14" s="43">
        <v>0</v>
      </c>
      <c r="GA14" s="43">
        <v>0</v>
      </c>
    </row>
    <row r="15" spans="1:183" x14ac:dyDescent="0.25">
      <c r="A15" s="41" t="s">
        <v>331</v>
      </c>
      <c r="B15" s="42" t="s">
        <v>341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">
        <v>0</v>
      </c>
      <c r="AH15" s="43">
        <v>0</v>
      </c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0</v>
      </c>
      <c r="BK15" s="43">
        <v>0</v>
      </c>
      <c r="BL15" s="43">
        <v>0</v>
      </c>
      <c r="BM15" s="43">
        <v>0</v>
      </c>
      <c r="BN15" s="43">
        <v>0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  <c r="CC15" s="43">
        <v>0</v>
      </c>
      <c r="CD15" s="43">
        <v>0</v>
      </c>
      <c r="CE15" s="43">
        <v>0</v>
      </c>
      <c r="CF15" s="43">
        <v>0</v>
      </c>
      <c r="CG15" s="43">
        <v>0</v>
      </c>
      <c r="CH15" s="43">
        <v>0</v>
      </c>
      <c r="CI15" s="43">
        <v>0</v>
      </c>
      <c r="CJ15" s="43">
        <v>0</v>
      </c>
      <c r="CK15" s="43">
        <v>0</v>
      </c>
      <c r="CL15" s="43">
        <v>0</v>
      </c>
      <c r="CM15" s="43">
        <v>0</v>
      </c>
      <c r="CN15" s="43">
        <v>0</v>
      </c>
      <c r="CO15" s="43">
        <v>0</v>
      </c>
      <c r="CP15" s="43">
        <v>0</v>
      </c>
      <c r="CQ15" s="43">
        <v>0</v>
      </c>
      <c r="CR15" s="43">
        <v>0</v>
      </c>
      <c r="CS15" s="43">
        <v>0</v>
      </c>
      <c r="CT15" s="43">
        <v>0</v>
      </c>
      <c r="CU15" s="43">
        <v>0</v>
      </c>
      <c r="CV15" s="43">
        <v>0</v>
      </c>
      <c r="CW15" s="43">
        <v>0</v>
      </c>
      <c r="CX15" s="43">
        <v>0</v>
      </c>
      <c r="CY15" s="43">
        <v>0</v>
      </c>
      <c r="CZ15" s="43">
        <v>0</v>
      </c>
      <c r="DA15" s="43">
        <v>0</v>
      </c>
      <c r="DB15" s="43">
        <v>0</v>
      </c>
      <c r="DC15" s="43">
        <v>0</v>
      </c>
      <c r="DD15" s="43">
        <v>0</v>
      </c>
      <c r="DE15" s="43">
        <v>0</v>
      </c>
      <c r="DF15" s="43">
        <v>0</v>
      </c>
      <c r="DG15" s="43">
        <v>0</v>
      </c>
      <c r="DH15" s="43">
        <v>0</v>
      </c>
      <c r="DI15" s="43">
        <v>0</v>
      </c>
      <c r="DJ15" s="43">
        <v>0</v>
      </c>
      <c r="DK15" s="43">
        <v>0</v>
      </c>
      <c r="DL15" s="43">
        <v>0</v>
      </c>
      <c r="DM15" s="43">
        <v>0</v>
      </c>
      <c r="DN15" s="43">
        <v>0</v>
      </c>
      <c r="DO15" s="43">
        <v>0</v>
      </c>
      <c r="DP15" s="43">
        <v>0</v>
      </c>
      <c r="DQ15" s="43">
        <v>0</v>
      </c>
      <c r="DR15" s="43">
        <v>0</v>
      </c>
      <c r="DS15" s="43">
        <v>0</v>
      </c>
      <c r="DT15" s="43">
        <v>0</v>
      </c>
      <c r="DU15" s="43">
        <v>0</v>
      </c>
      <c r="DV15" s="43">
        <v>0</v>
      </c>
      <c r="DW15" s="43">
        <v>0</v>
      </c>
      <c r="DX15" s="43">
        <v>0</v>
      </c>
      <c r="DY15" s="43">
        <v>0</v>
      </c>
      <c r="DZ15" s="43">
        <v>0</v>
      </c>
      <c r="EA15" s="43">
        <v>0</v>
      </c>
      <c r="EB15" s="43">
        <v>0</v>
      </c>
      <c r="EC15" s="43">
        <v>0</v>
      </c>
      <c r="ED15" s="43">
        <v>0</v>
      </c>
      <c r="EE15" s="43">
        <v>0</v>
      </c>
      <c r="EF15" s="43">
        <v>0</v>
      </c>
      <c r="EG15" s="43">
        <v>0</v>
      </c>
      <c r="EH15" s="43">
        <v>0</v>
      </c>
      <c r="EI15" s="43">
        <v>0</v>
      </c>
      <c r="EJ15" s="43">
        <v>0</v>
      </c>
      <c r="EK15" s="43">
        <v>0</v>
      </c>
      <c r="EL15" s="43">
        <v>0</v>
      </c>
      <c r="EM15" s="43">
        <v>0</v>
      </c>
      <c r="EN15" s="43">
        <v>0</v>
      </c>
      <c r="EO15" s="43">
        <v>0</v>
      </c>
      <c r="EP15" s="43">
        <v>0</v>
      </c>
      <c r="EQ15" s="43">
        <v>0</v>
      </c>
      <c r="ER15" s="43">
        <v>0</v>
      </c>
      <c r="ES15" s="43">
        <v>0</v>
      </c>
      <c r="ET15" s="43">
        <v>0</v>
      </c>
      <c r="EU15" s="43">
        <v>0</v>
      </c>
      <c r="EV15" s="43">
        <v>0</v>
      </c>
      <c r="EW15" s="43">
        <v>0</v>
      </c>
      <c r="EX15" s="43">
        <v>0</v>
      </c>
      <c r="EY15" s="43">
        <v>0</v>
      </c>
      <c r="EZ15" s="43">
        <v>0</v>
      </c>
      <c r="FA15" s="43">
        <v>0</v>
      </c>
      <c r="FB15" s="43">
        <v>0</v>
      </c>
      <c r="FC15" s="43">
        <v>0</v>
      </c>
      <c r="FD15" s="43">
        <v>0</v>
      </c>
      <c r="FE15" s="43">
        <v>0</v>
      </c>
      <c r="FF15" s="43">
        <v>0</v>
      </c>
      <c r="FG15" s="43">
        <v>0</v>
      </c>
      <c r="FH15" s="43">
        <v>0</v>
      </c>
      <c r="FI15" s="43">
        <v>0</v>
      </c>
      <c r="FJ15" s="43">
        <v>0</v>
      </c>
      <c r="FK15" s="43">
        <v>0</v>
      </c>
      <c r="FL15" s="43">
        <v>0</v>
      </c>
      <c r="FM15" s="43">
        <v>0</v>
      </c>
      <c r="FN15" s="43">
        <v>0</v>
      </c>
      <c r="FO15" s="43">
        <v>0</v>
      </c>
      <c r="FP15" s="43">
        <v>0</v>
      </c>
      <c r="FQ15" s="43">
        <v>0</v>
      </c>
      <c r="FR15" s="43">
        <v>0</v>
      </c>
      <c r="FS15" s="43">
        <v>0</v>
      </c>
      <c r="FT15" s="43">
        <v>0</v>
      </c>
      <c r="FU15" s="43">
        <v>0</v>
      </c>
      <c r="FV15" s="43">
        <v>0</v>
      </c>
      <c r="FW15" s="43">
        <v>0</v>
      </c>
      <c r="FX15" s="43">
        <v>0</v>
      </c>
      <c r="FY15" s="43">
        <v>0</v>
      </c>
      <c r="FZ15" s="43">
        <v>0</v>
      </c>
      <c r="GA15" s="43">
        <v>0</v>
      </c>
    </row>
    <row r="16" spans="1:183" x14ac:dyDescent="0.25">
      <c r="A16" s="41" t="s">
        <v>331</v>
      </c>
      <c r="B16" s="44" t="s">
        <v>342</v>
      </c>
      <c r="C16" s="45">
        <v>49021.991883662595</v>
      </c>
      <c r="D16" s="45">
        <v>11231473.068804849</v>
      </c>
      <c r="E16" s="45">
        <v>7523801.5251507284</v>
      </c>
      <c r="F16" s="45">
        <v>5916595.7996427463</v>
      </c>
      <c r="G16" s="45">
        <v>7011348.7166162143</v>
      </c>
      <c r="H16" s="45">
        <v>2474212.2051517568</v>
      </c>
      <c r="I16" s="45">
        <v>2747257.8917237357</v>
      </c>
      <c r="J16" s="45">
        <v>2837491.0717690731</v>
      </c>
      <c r="K16" s="45">
        <v>2738826.1354656806</v>
      </c>
      <c r="L16" s="45">
        <v>2580604.4058767012</v>
      </c>
      <c r="M16" s="45">
        <v>2490564.8597612078</v>
      </c>
      <c r="N16" s="45">
        <v>2491465.9072548966</v>
      </c>
      <c r="O16" s="45">
        <v>4232210.653308358</v>
      </c>
      <c r="P16" s="45">
        <v>6186531.0999182817</v>
      </c>
      <c r="Q16" s="45">
        <v>6440726.5181443496</v>
      </c>
      <c r="R16" s="45">
        <v>6449872.249184533</v>
      </c>
      <c r="S16" s="45">
        <v>6388246.9223574083</v>
      </c>
      <c r="T16" s="45">
        <v>6247198.9251233013</v>
      </c>
      <c r="U16" s="45">
        <v>6615315.9107333887</v>
      </c>
      <c r="V16" s="45">
        <v>7084040.0379213244</v>
      </c>
      <c r="W16" s="45">
        <v>7134917.9774331711</v>
      </c>
      <c r="X16" s="45">
        <v>7226228.1734098783</v>
      </c>
      <c r="Y16" s="45">
        <v>7272971.8324379437</v>
      </c>
      <c r="Z16" s="45">
        <v>7358644.2196548693</v>
      </c>
      <c r="AA16" s="45">
        <v>7550314.600035077</v>
      </c>
      <c r="AB16" s="45">
        <v>7752261.4351624437</v>
      </c>
      <c r="AC16" s="45">
        <v>6281610.4509625379</v>
      </c>
      <c r="AD16" s="45">
        <v>4641920.5424496215</v>
      </c>
      <c r="AE16" s="45">
        <v>4591957.1148588033</v>
      </c>
      <c r="AF16" s="45">
        <v>4540002.5512452666</v>
      </c>
      <c r="AG16" s="45">
        <v>4491633.1258004764</v>
      </c>
      <c r="AH16" s="45">
        <v>4440106.7796892654</v>
      </c>
      <c r="AI16" s="45">
        <v>4382323.7049144125</v>
      </c>
      <c r="AJ16" s="45">
        <v>4323786.4681039955</v>
      </c>
      <c r="AK16" s="45">
        <v>4264057.4215683937</v>
      </c>
      <c r="AL16" s="45">
        <v>4202673.3694468243</v>
      </c>
      <c r="AM16" s="45">
        <v>4139420.6406946145</v>
      </c>
      <c r="AN16" s="45">
        <v>4073144.0125529119</v>
      </c>
      <c r="AO16" s="45">
        <v>4003969.4350136137</v>
      </c>
      <c r="AP16" s="45">
        <v>3933129.2261930304</v>
      </c>
      <c r="AQ16" s="45">
        <v>3862079.9398478754</v>
      </c>
      <c r="AR16" s="45">
        <v>3794435.0491258758</v>
      </c>
      <c r="AS16" s="45">
        <v>3731406.1026677601</v>
      </c>
      <c r="AT16" s="45">
        <v>3666962.9874142054</v>
      </c>
      <c r="AU16" s="45">
        <v>3596890.5320518846</v>
      </c>
      <c r="AV16" s="45">
        <v>3526159.218726771</v>
      </c>
      <c r="AW16" s="45">
        <v>3454044.6575776935</v>
      </c>
      <c r="AX16" s="45">
        <v>3379944.3707417799</v>
      </c>
      <c r="AY16" s="45">
        <v>3303841.2943387013</v>
      </c>
      <c r="AZ16" s="45">
        <v>3225096.4056625157</v>
      </c>
      <c r="BA16" s="45">
        <v>3143920.0465610414</v>
      </c>
      <c r="BB16" s="45">
        <v>3061911.227259953</v>
      </c>
      <c r="BC16" s="45">
        <v>2979644.7714967364</v>
      </c>
      <c r="BD16" s="45">
        <v>2901132.8600790137</v>
      </c>
      <c r="BE16" s="45">
        <v>2829316.4915367719</v>
      </c>
      <c r="BF16" s="45">
        <v>2759555.0029711341</v>
      </c>
      <c r="BG16" s="45">
        <v>2687164.219203562</v>
      </c>
      <c r="BH16" s="45">
        <v>2617024.6116572656</v>
      </c>
      <c r="BI16" s="45">
        <v>2548251.5744624836</v>
      </c>
      <c r="BJ16" s="45">
        <v>2480091.8758402891</v>
      </c>
      <c r="BK16" s="45">
        <v>2412539.9649049239</v>
      </c>
      <c r="BL16" s="45">
        <v>2345100.2890884331</v>
      </c>
      <c r="BM16" s="45">
        <v>2277866.6376946578</v>
      </c>
      <c r="BN16" s="45">
        <v>2211393.5064455648</v>
      </c>
      <c r="BO16" s="45">
        <v>2146379.0501301629</v>
      </c>
      <c r="BP16" s="45">
        <v>2086635.618920072</v>
      </c>
      <c r="BQ16" s="45">
        <v>2034985.1228562437</v>
      </c>
      <c r="BR16" s="45">
        <v>1986478.9811743617</v>
      </c>
      <c r="BS16" s="45">
        <v>1935642.0751346031</v>
      </c>
      <c r="BT16" s="45">
        <v>1887000.6166669326</v>
      </c>
      <c r="BU16" s="45">
        <v>1839407.7192463467</v>
      </c>
      <c r="BV16" s="45">
        <v>1792082.3693475863</v>
      </c>
      <c r="BW16" s="45">
        <v>1745143.2832319117</v>
      </c>
      <c r="BX16" s="45">
        <v>1698318.4714594167</v>
      </c>
      <c r="BY16" s="45">
        <v>1651755.98663604</v>
      </c>
      <c r="BZ16" s="45">
        <v>1605909.2764255507</v>
      </c>
      <c r="CA16" s="45">
        <v>1561330.564605053</v>
      </c>
      <c r="CB16" s="45">
        <v>1521858.4702003524</v>
      </c>
      <c r="CC16" s="45">
        <v>1490428.2298223407</v>
      </c>
      <c r="CD16" s="45">
        <v>1462000.0366654824</v>
      </c>
      <c r="CE16" s="45">
        <v>1430624.8680641197</v>
      </c>
      <c r="CF16" s="45">
        <v>1400709.8672696254</v>
      </c>
      <c r="CG16" s="45">
        <v>1371038.3069832865</v>
      </c>
      <c r="CH16" s="45">
        <v>1340963.5873180227</v>
      </c>
      <c r="CI16" s="45">
        <v>1310838.9340790857</v>
      </c>
      <c r="CJ16" s="45">
        <v>1280513.4755304235</v>
      </c>
      <c r="CK16" s="45">
        <v>1250149.8433033251</v>
      </c>
      <c r="CL16" s="45">
        <v>1220170.7551044466</v>
      </c>
      <c r="CM16" s="45">
        <v>1191035.2468103534</v>
      </c>
      <c r="CN16" s="45">
        <v>1163215.3003169796</v>
      </c>
      <c r="CO16" s="45">
        <v>1137252.6048341454</v>
      </c>
      <c r="CP16" s="45">
        <v>1113330.0716294758</v>
      </c>
      <c r="CQ16" s="45">
        <v>1089775.1703832396</v>
      </c>
      <c r="CR16" s="45">
        <v>1066574.6468673074</v>
      </c>
      <c r="CS16" s="45">
        <v>1043816.8817178849</v>
      </c>
      <c r="CT16" s="45">
        <v>1021439.8961957023</v>
      </c>
      <c r="CU16" s="45">
        <v>999450.89796503214</v>
      </c>
      <c r="CV16" s="45">
        <v>977823.24802923016</v>
      </c>
      <c r="CW16" s="45">
        <v>956563.13579586567</v>
      </c>
      <c r="CX16" s="45">
        <v>935692.18384069181</v>
      </c>
      <c r="CY16" s="45">
        <v>915200.48089547502</v>
      </c>
      <c r="CZ16" s="45">
        <v>895080.71127690701</v>
      </c>
      <c r="DA16" s="45">
        <v>875318.59499303938</v>
      </c>
      <c r="DB16" s="45">
        <v>855920.53290184075</v>
      </c>
      <c r="DC16" s="45">
        <v>836876.55701465742</v>
      </c>
      <c r="DD16" s="45">
        <v>818180.84097632999</v>
      </c>
      <c r="DE16" s="45">
        <v>799826.96662081953</v>
      </c>
      <c r="DF16" s="45">
        <v>781807.58552545425</v>
      </c>
      <c r="DG16" s="45">
        <v>764115.47355201642</v>
      </c>
      <c r="DH16" s="45">
        <v>746743.54377566301</v>
      </c>
      <c r="DI16" s="45">
        <v>729684.841480184</v>
      </c>
      <c r="DJ16" s="45">
        <v>712932.54186415917</v>
      </c>
      <c r="DK16" s="45">
        <v>696479.94753858878</v>
      </c>
      <c r="DL16" s="45">
        <v>680320.48602452059</v>
      </c>
      <c r="DM16" s="45">
        <v>664447.70620802359</v>
      </c>
      <c r="DN16" s="45">
        <v>648855.27729753428</v>
      </c>
      <c r="DO16" s="45">
        <v>633536.98423617473</v>
      </c>
      <c r="DP16" s="45">
        <v>618486.72749322106</v>
      </c>
      <c r="DQ16" s="45">
        <v>603698.51826789195</v>
      </c>
      <c r="DR16" s="45">
        <v>589166.47786375554</v>
      </c>
      <c r="DS16" s="45">
        <v>574884.83518635714</v>
      </c>
      <c r="DT16" s="45">
        <v>560847.92236407124</v>
      </c>
      <c r="DU16" s="45">
        <v>547050.17662487784</v>
      </c>
      <c r="DV16" s="45">
        <v>533486.13258071733</v>
      </c>
      <c r="DW16" s="45">
        <v>520150.42535545543</v>
      </c>
      <c r="DX16" s="45">
        <v>507037.78432895348</v>
      </c>
      <c r="DY16" s="45">
        <v>494143.03459678666</v>
      </c>
      <c r="DZ16" s="45">
        <v>481461.09133990674</v>
      </c>
      <c r="EA16" s="45">
        <v>468986.9602417039</v>
      </c>
      <c r="EB16" s="45">
        <v>456715.73519416607</v>
      </c>
      <c r="EC16" s="45">
        <v>444642.59516991652</v>
      </c>
      <c r="ED16" s="45">
        <v>432762.80338808615</v>
      </c>
      <c r="EE16" s="45">
        <v>421071.70564606972</v>
      </c>
      <c r="EF16" s="45">
        <v>409564.72677449672</v>
      </c>
      <c r="EG16" s="45">
        <v>398237.37147135666</v>
      </c>
      <c r="EH16" s="45">
        <v>387085.21929725539</v>
      </c>
      <c r="EI16" s="45">
        <v>376103.92592660093</v>
      </c>
      <c r="EJ16" s="45">
        <v>365289.22043670056</v>
      </c>
      <c r="EK16" s="45">
        <v>354636.90155420429</v>
      </c>
      <c r="EL16" s="45">
        <v>344142.84015747614</v>
      </c>
      <c r="EM16" s="45">
        <v>333802.97343772638</v>
      </c>
      <c r="EN16" s="45">
        <v>323613.30573313648</v>
      </c>
      <c r="EO16" s="45">
        <v>313569.9070691418</v>
      </c>
      <c r="EP16" s="45">
        <v>303668.90940487402</v>
      </c>
      <c r="EQ16" s="45">
        <v>293906.50830140931</v>
      </c>
      <c r="ER16" s="45">
        <v>284278.95854261762</v>
      </c>
      <c r="ES16" s="45">
        <v>274782.57413516362</v>
      </c>
      <c r="ET16" s="45">
        <v>265413.72684878833</v>
      </c>
      <c r="EU16" s="45">
        <v>256168.84496512491</v>
      </c>
      <c r="EV16" s="45">
        <v>247044.41035826446</v>
      </c>
      <c r="EW16" s="45">
        <v>238036.95932887934</v>
      </c>
      <c r="EX16" s="45">
        <v>229143.07968479095</v>
      </c>
      <c r="EY16" s="45">
        <v>220359.40990684513</v>
      </c>
      <c r="EZ16" s="45">
        <v>211682.6378977258</v>
      </c>
      <c r="FA16" s="45">
        <v>203109.49952223914</v>
      </c>
      <c r="FB16" s="45">
        <v>194636.77860731372</v>
      </c>
      <c r="FC16" s="45">
        <v>186261.30214578687</v>
      </c>
      <c r="FD16" s="45">
        <v>177979.94446702627</v>
      </c>
      <c r="FE16" s="45">
        <v>169789.62056393619</v>
      </c>
      <c r="FF16" s="45">
        <v>161687.28922092461</v>
      </c>
      <c r="FG16" s="45">
        <v>153669.94926034473</v>
      </c>
      <c r="FH16" s="45">
        <v>145734.6387083708</v>
      </c>
      <c r="FI16" s="45">
        <v>137878.43562912225</v>
      </c>
      <c r="FJ16" s="45">
        <v>130098.454162576</v>
      </c>
      <c r="FK16" s="45">
        <v>122391.84535868897</v>
      </c>
      <c r="FL16" s="45">
        <v>114755.79592621393</v>
      </c>
      <c r="FM16" s="45">
        <v>107187.52593885752</v>
      </c>
      <c r="FN16" s="45">
        <v>99684.289460873668</v>
      </c>
      <c r="FO16" s="45">
        <v>92243.372044692165</v>
      </c>
      <c r="FP16" s="45">
        <v>84862.091356511286</v>
      </c>
      <c r="FQ16" s="45">
        <v>77537.793631271576</v>
      </c>
      <c r="FR16" s="45">
        <v>70267.856383558406</v>
      </c>
      <c r="FS16" s="45">
        <v>63049.682985796331</v>
      </c>
      <c r="FT16" s="45">
        <v>55880.706421807656</v>
      </c>
      <c r="FU16" s="45">
        <v>48758.38323941319</v>
      </c>
      <c r="FV16" s="45">
        <v>41680.198138114138</v>
      </c>
      <c r="FW16" s="45">
        <v>34643.657921693855</v>
      </c>
      <c r="FX16" s="45">
        <v>27646.294000590031</v>
      </c>
      <c r="FY16" s="45">
        <v>20685.660515115036</v>
      </c>
      <c r="FZ16" s="45">
        <v>13759.332667208764</v>
      </c>
      <c r="GA16" s="45">
        <v>6864.9071375007188</v>
      </c>
    </row>
    <row r="17" spans="1:183" x14ac:dyDescent="0.25">
      <c r="A17" s="41" t="s">
        <v>331</v>
      </c>
      <c r="B17" s="42" t="s">
        <v>343</v>
      </c>
      <c r="C17" s="46">
        <v>0.74250911481383197</v>
      </c>
      <c r="D17" s="46">
        <v>0.90026226267619214</v>
      </c>
      <c r="E17" s="46">
        <v>0.90990406689037306</v>
      </c>
      <c r="F17" s="46">
        <v>0.91932225269071022</v>
      </c>
      <c r="G17" s="46">
        <v>0.93010588620504886</v>
      </c>
      <c r="H17" s="46">
        <v>0.5602725843045463</v>
      </c>
      <c r="I17" s="46">
        <v>0.48196538158409863</v>
      </c>
      <c r="J17" s="46">
        <v>0.44613606611626527</v>
      </c>
      <c r="K17" s="46">
        <v>0.42658021197985385</v>
      </c>
      <c r="L17" s="46">
        <v>0.41080041705196157</v>
      </c>
      <c r="M17" s="46">
        <v>0.39598522310622536</v>
      </c>
      <c r="N17" s="46">
        <v>0.3834285340260557</v>
      </c>
      <c r="O17" s="46">
        <v>0.6148338991435901</v>
      </c>
      <c r="P17" s="46">
        <v>0.84703649462387831</v>
      </c>
      <c r="Q17" s="46">
        <v>0.84865368209812719</v>
      </c>
      <c r="R17" s="46">
        <v>0.8429029042667413</v>
      </c>
      <c r="S17" s="46">
        <v>0.83133882987585006</v>
      </c>
      <c r="T17" s="46">
        <v>0.78877762309642196</v>
      </c>
      <c r="U17" s="46">
        <v>0.78456283365649049</v>
      </c>
      <c r="V17" s="46">
        <v>0.81389528926381549</v>
      </c>
      <c r="W17" s="46">
        <v>0.81630281793194104</v>
      </c>
      <c r="X17" s="46">
        <v>0.82868367301832246</v>
      </c>
      <c r="Y17" s="46">
        <v>0.83864948560635644</v>
      </c>
      <c r="Z17" s="46">
        <v>0.84616494730826808</v>
      </c>
      <c r="AA17" s="46">
        <v>0.84988096992167395</v>
      </c>
      <c r="AB17" s="46">
        <v>0.85375814233054648</v>
      </c>
      <c r="AC17" s="46">
        <v>0.82523755232507057</v>
      </c>
      <c r="AD17" s="46">
        <v>0.78173265932315539</v>
      </c>
      <c r="AE17" s="46">
        <v>0.80103998839851209</v>
      </c>
      <c r="AF17" s="46">
        <v>0.75061543513069429</v>
      </c>
      <c r="AG17" s="46">
        <v>0.73390811582000826</v>
      </c>
      <c r="AH17" s="46">
        <v>0.76151393242097931</v>
      </c>
      <c r="AI17" s="46">
        <v>0.76401506741017988</v>
      </c>
      <c r="AJ17" s="46">
        <v>0.77603864485535679</v>
      </c>
      <c r="AK17" s="46">
        <v>0.78951300832434179</v>
      </c>
      <c r="AL17" s="46">
        <v>0.79679530868053428</v>
      </c>
      <c r="AM17" s="46">
        <v>0.79954001051960832</v>
      </c>
      <c r="AN17" s="46">
        <v>0.79936341779118159</v>
      </c>
      <c r="AO17" s="46">
        <v>0.79857740476911732</v>
      </c>
      <c r="AP17" s="46">
        <v>0.79790221577758691</v>
      </c>
      <c r="AQ17" s="46">
        <v>0.76567227421746908</v>
      </c>
      <c r="AR17" s="46">
        <v>0.70816959096085363</v>
      </c>
      <c r="AS17" s="46">
        <v>0.68931115162078604</v>
      </c>
      <c r="AT17" s="46">
        <v>0.71988511911288211</v>
      </c>
      <c r="AU17" s="46">
        <v>0.72178469299025572</v>
      </c>
      <c r="AV17" s="46">
        <v>0.73456591889084899</v>
      </c>
      <c r="AW17" s="46">
        <v>0.74959427987580063</v>
      </c>
      <c r="AX17" s="46">
        <v>0.75772658735154785</v>
      </c>
      <c r="AY17" s="46">
        <v>0.76108748594857156</v>
      </c>
      <c r="AZ17" s="46">
        <v>0.76086088270841956</v>
      </c>
      <c r="BA17" s="46">
        <v>0.76013117138685615</v>
      </c>
      <c r="BB17" s="46">
        <v>0.75815276710918678</v>
      </c>
      <c r="BC17" s="46">
        <v>0.71820577045335743</v>
      </c>
      <c r="BD17" s="46">
        <v>0.65120138884486811</v>
      </c>
      <c r="BE17" s="46">
        <v>0.63071539849640146</v>
      </c>
      <c r="BF17" s="46">
        <v>0.66823434870483023</v>
      </c>
      <c r="BG17" s="46">
        <v>0.67271836997066792</v>
      </c>
      <c r="BH17" s="46">
        <v>0.69106522289880279</v>
      </c>
      <c r="BI17" s="46">
        <v>0.71361879826604568</v>
      </c>
      <c r="BJ17" s="46">
        <v>0.72834847810684145</v>
      </c>
      <c r="BK17" s="46">
        <v>0.73763738109294519</v>
      </c>
      <c r="BL17" s="46">
        <v>0.74224713196003</v>
      </c>
      <c r="BM17" s="46">
        <v>0.7445419041989646</v>
      </c>
      <c r="BN17" s="46">
        <v>0.74545710165251433</v>
      </c>
      <c r="BO17" s="46">
        <v>0.6937570709039147</v>
      </c>
      <c r="BP17" s="46">
        <v>0.6087859861469439</v>
      </c>
      <c r="BQ17" s="46">
        <v>0.58444246314828441</v>
      </c>
      <c r="BR17" s="46">
        <v>0.63277697141407963</v>
      </c>
      <c r="BS17" s="46">
        <v>0.63932160132946736</v>
      </c>
      <c r="BT17" s="46">
        <v>0.66402663728031308</v>
      </c>
      <c r="BU17" s="46">
        <v>0.69557260718153913</v>
      </c>
      <c r="BV17" s="46">
        <v>0.71739700738658119</v>
      </c>
      <c r="BW17" s="46">
        <v>0.73241821727579781</v>
      </c>
      <c r="BX17" s="46">
        <v>0.74101020756084346</v>
      </c>
      <c r="BY17" s="46">
        <v>0.74604117790018076</v>
      </c>
      <c r="BZ17" s="46">
        <v>0.74867243126439831</v>
      </c>
      <c r="CA17" s="46">
        <v>0.67768504224961468</v>
      </c>
      <c r="CB17" s="46">
        <v>0.56900707389933503</v>
      </c>
      <c r="CC17" s="46">
        <v>0.53999045665781953</v>
      </c>
      <c r="CD17" s="46">
        <v>0.59977960362275418</v>
      </c>
      <c r="CE17" s="46">
        <v>0.60823862698345055</v>
      </c>
      <c r="CF17" s="46">
        <v>0.63990736613325738</v>
      </c>
      <c r="CG17" s="46">
        <v>0.68204933130418488</v>
      </c>
      <c r="CH17" s="46">
        <v>0.71271101674327642</v>
      </c>
      <c r="CI17" s="46">
        <v>0.73480503317562529</v>
      </c>
      <c r="CJ17" s="46">
        <v>0.74806600755962482</v>
      </c>
      <c r="CK17" s="46">
        <v>0.75614805202592206</v>
      </c>
      <c r="CL17" s="46">
        <v>0.76040353094662816</v>
      </c>
      <c r="CM17" s="46">
        <v>0.76456922072843347</v>
      </c>
      <c r="CN17" s="46">
        <v>0.76801548907249628</v>
      </c>
      <c r="CO17" s="46">
        <v>0.77213514661370197</v>
      </c>
      <c r="CP17" s="46">
        <v>0.77495348725670665</v>
      </c>
      <c r="CQ17" s="46">
        <v>0.77797790856639937</v>
      </c>
      <c r="CR17" s="46">
        <v>0.77768979196296506</v>
      </c>
      <c r="CS17" s="46">
        <v>0.7792625332504326</v>
      </c>
      <c r="CT17" s="46">
        <v>0.7802814832052789</v>
      </c>
      <c r="CU17" s="46">
        <v>0.78198544406755521</v>
      </c>
      <c r="CV17" s="46">
        <v>0.78316019634743184</v>
      </c>
      <c r="CW17" s="46">
        <v>0.783176916537493</v>
      </c>
      <c r="CX17" s="46">
        <v>0.78324909016411248</v>
      </c>
      <c r="CY17" s="46">
        <v>0.78327934312478142</v>
      </c>
      <c r="CZ17" s="46">
        <v>0.78356369308477691</v>
      </c>
      <c r="DA17" s="46">
        <v>0.78323455830343292</v>
      </c>
      <c r="DB17" s="46">
        <v>0.78298654776486809</v>
      </c>
      <c r="DC17" s="46">
        <v>0.78264470002972164</v>
      </c>
      <c r="DD17" s="46">
        <v>0.78223835845020395</v>
      </c>
      <c r="DE17" s="46">
        <v>0.78181474147933616</v>
      </c>
      <c r="DF17" s="46">
        <v>0.78137363541764437</v>
      </c>
      <c r="DG17" s="46">
        <v>0.78091426650008988</v>
      </c>
      <c r="DH17" s="46">
        <v>0.78043580474710583</v>
      </c>
      <c r="DI17" s="46">
        <v>0.77993737277104447</v>
      </c>
      <c r="DJ17" s="46">
        <v>0.77941804562185257</v>
      </c>
      <c r="DK17" s="46">
        <v>0.77887684837651705</v>
      </c>
      <c r="DL17" s="46">
        <v>0.77831275246079101</v>
      </c>
      <c r="DM17" s="46">
        <v>0.77772467214074137</v>
      </c>
      <c r="DN17" s="46">
        <v>0.77711146081093174</v>
      </c>
      <c r="DO17" s="46">
        <v>0.77647190601911753</v>
      </c>
      <c r="DP17" s="46">
        <v>0.77580472605972028</v>
      </c>
      <c r="DQ17" s="46">
        <v>0.77510856398837846</v>
      </c>
      <c r="DR17" s="46">
        <v>0.77438198249185619</v>
      </c>
      <c r="DS17" s="46">
        <v>0.77362345819381817</v>
      </c>
      <c r="DT17" s="46">
        <v>0.77283137509082833</v>
      </c>
      <c r="DU17" s="46">
        <v>0.77200401823839815</v>
      </c>
      <c r="DV17" s="46">
        <v>0.77113956397923766</v>
      </c>
      <c r="DW17" s="46">
        <v>0.77023607421080476</v>
      </c>
      <c r="DX17" s="46">
        <v>0.76929148505202505</v>
      </c>
      <c r="DY17" s="46">
        <v>0.76830359927803404</v>
      </c>
      <c r="DZ17" s="46">
        <v>0.76727007170511985</v>
      </c>
      <c r="EA17" s="46">
        <v>0.76618839990563103</v>
      </c>
      <c r="EB17" s="46">
        <v>0.76505591012607288</v>
      </c>
      <c r="EC17" s="46">
        <v>0.76386974108618722</v>
      </c>
      <c r="ED17" s="46">
        <v>0.76262682946285676</v>
      </c>
      <c r="EE17" s="46">
        <v>0.76132389038026316</v>
      </c>
      <c r="EF17" s="46">
        <v>0.75995739692166142</v>
      </c>
      <c r="EG17" s="46">
        <v>0.7585235599125344</v>
      </c>
      <c r="EH17" s="46">
        <v>0.75701829904743712</v>
      </c>
      <c r="EI17" s="46">
        <v>0.755437218251646</v>
      </c>
      <c r="EJ17" s="46">
        <v>0.75377557401927353</v>
      </c>
      <c r="EK17" s="46">
        <v>0.75202823698333376</v>
      </c>
      <c r="EL17" s="46">
        <v>0.7501896570740304</v>
      </c>
      <c r="EM17" s="46">
        <v>0.74825381563746507</v>
      </c>
      <c r="EN17" s="46">
        <v>0.74621417644690102</v>
      </c>
      <c r="EO17" s="46">
        <v>0.74406362896806</v>
      </c>
      <c r="EP17" s="46">
        <v>0.74179442289131825</v>
      </c>
      <c r="EQ17" s="46">
        <v>0.73939809587060557</v>
      </c>
      <c r="ER17" s="46">
        <v>0.7368653882815217</v>
      </c>
      <c r="ES17" s="46">
        <v>0.73418614731258125</v>
      </c>
      <c r="ET17" s="46">
        <v>0.73134921832637123</v>
      </c>
      <c r="EU17" s="46">
        <v>0.72834231509454683</v>
      </c>
      <c r="EV17" s="46">
        <v>0.72515187413470372</v>
      </c>
      <c r="EW17" s="46">
        <v>0.72176288278068013</v>
      </c>
      <c r="EX17" s="46">
        <v>0.71815868278244632</v>
      </c>
      <c r="EY17" s="46">
        <v>0.71432073416661623</v>
      </c>
      <c r="EZ17" s="46">
        <v>0.71022834394523271</v>
      </c>
      <c r="FA17" s="46">
        <v>0.70585834377972334</v>
      </c>
      <c r="FB17" s="46">
        <v>0.70118470730964233</v>
      </c>
      <c r="FC17" s="46">
        <v>0.69617809226728833</v>
      </c>
      <c r="FD17" s="46">
        <v>0.69080530117578998</v>
      </c>
      <c r="FE17" s="46">
        <v>0.68502861721518504</v>
      </c>
      <c r="FF17" s="46">
        <v>0.67880501420006367</v>
      </c>
      <c r="FG17" s="46">
        <v>0.67208518120878391</v>
      </c>
      <c r="FH17" s="46">
        <v>0.66481233549721663</v>
      </c>
      <c r="FI17" s="46">
        <v>0.65692074804175893</v>
      </c>
      <c r="FJ17" s="46">
        <v>0.64833390637676802</v>
      </c>
      <c r="FK17" s="46">
        <v>0.63896220870197562</v>
      </c>
      <c r="FL17" s="46">
        <v>0.62870003720441592</v>
      </c>
      <c r="FM17" s="46">
        <v>0.6174220077637077</v>
      </c>
      <c r="FN17" s="46">
        <v>0.60497812014397045</v>
      </c>
      <c r="FO17" s="46">
        <v>0.59118739876409077</v>
      </c>
      <c r="FP17" s="46">
        <v>0.57582946023824488</v>
      </c>
      <c r="FQ17" s="46">
        <v>0.55863316014662368</v>
      </c>
      <c r="FR17" s="46">
        <v>0.53926109345090534</v>
      </c>
      <c r="FS17" s="46">
        <v>0.5172880109922936</v>
      </c>
      <c r="FT17" s="46">
        <v>0.49217025781052948</v>
      </c>
      <c r="FU17" s="46">
        <v>0.46320144429326304</v>
      </c>
      <c r="FV17" s="46">
        <v>0.4294466550831828</v>
      </c>
      <c r="FW17" s="46">
        <v>0.38964185571854426</v>
      </c>
      <c r="FX17" s="46">
        <v>0.34203510695726858</v>
      </c>
      <c r="FY17" s="46">
        <v>0.28412598638775755</v>
      </c>
      <c r="FZ17" s="46">
        <v>0.21221803732596914</v>
      </c>
      <c r="GA17" s="46">
        <v>0.1206065044863706</v>
      </c>
    </row>
    <row r="18" spans="1:183" x14ac:dyDescent="0.25">
      <c r="A18" s="41" t="s">
        <v>331</v>
      </c>
      <c r="B18" s="42" t="s">
        <v>344</v>
      </c>
      <c r="C18" s="43">
        <v>0</v>
      </c>
      <c r="D18" s="43">
        <v>276583102.73337269</v>
      </c>
      <c r="E18" s="43">
        <v>272348365.11232519</v>
      </c>
      <c r="F18" s="43">
        <v>279754743.50299484</v>
      </c>
      <c r="G18" s="43">
        <v>285106459.04176235</v>
      </c>
      <c r="H18" s="43">
        <v>285106459.04176235</v>
      </c>
      <c r="I18" s="43">
        <v>285106459.04176235</v>
      </c>
      <c r="J18" s="43">
        <v>285106459.04176235</v>
      </c>
      <c r="K18" s="43">
        <v>285106459.04176235</v>
      </c>
      <c r="L18" s="43">
        <v>285106459.04176235</v>
      </c>
      <c r="M18" s="43">
        <v>285106459.04176235</v>
      </c>
      <c r="N18" s="43">
        <v>285106459.04176235</v>
      </c>
      <c r="O18" s="43">
        <v>285106459.04176235</v>
      </c>
      <c r="P18" s="43">
        <v>285106459.04176235</v>
      </c>
      <c r="Q18" s="43">
        <v>285106459.04176235</v>
      </c>
      <c r="R18" s="43">
        <v>285106459.04176235</v>
      </c>
      <c r="S18" s="43">
        <v>285106459.04176235</v>
      </c>
      <c r="T18" s="43">
        <v>285106459.04176235</v>
      </c>
      <c r="U18" s="43">
        <v>285106459.04176235</v>
      </c>
      <c r="V18" s="43">
        <v>285106459.04176235</v>
      </c>
      <c r="W18" s="43">
        <v>285106459.04176235</v>
      </c>
      <c r="X18" s="43">
        <v>285106459.04176235</v>
      </c>
      <c r="Y18" s="43">
        <v>285106459.04176235</v>
      </c>
      <c r="Z18" s="43">
        <v>285106459.04176235</v>
      </c>
      <c r="AA18" s="43">
        <v>285106459.04176235</v>
      </c>
      <c r="AB18" s="43">
        <v>285106459.04176235</v>
      </c>
      <c r="AC18" s="43">
        <v>285106459.04176235</v>
      </c>
      <c r="AD18" s="43">
        <v>283528267.49370474</v>
      </c>
      <c r="AE18" s="43">
        <v>280476503.90661019</v>
      </c>
      <c r="AF18" s="43">
        <v>277303121.82166684</v>
      </c>
      <c r="AG18" s="43">
        <v>274348719.82502741</v>
      </c>
      <c r="AH18" s="43">
        <v>271201493.26498431</v>
      </c>
      <c r="AI18" s="43">
        <v>267672106.04280698</v>
      </c>
      <c r="AJ18" s="43">
        <v>264096654.63639528</v>
      </c>
      <c r="AK18" s="43">
        <v>260448407.56979313</v>
      </c>
      <c r="AL18" s="43">
        <v>256699072.80534101</v>
      </c>
      <c r="AM18" s="43">
        <v>252835599.39172772</v>
      </c>
      <c r="AN18" s="43">
        <v>248787426.37187198</v>
      </c>
      <c r="AO18" s="43">
        <v>244562246.72749618</v>
      </c>
      <c r="AP18" s="43">
        <v>240235330.42022511</v>
      </c>
      <c r="AQ18" s="43">
        <v>235895643.67478597</v>
      </c>
      <c r="AR18" s="43">
        <v>231763897.22696531</v>
      </c>
      <c r="AS18" s="43">
        <v>227914092.43067032</v>
      </c>
      <c r="AT18" s="43">
        <v>223977910.27862012</v>
      </c>
      <c r="AU18" s="43">
        <v>219697888.32277656</v>
      </c>
      <c r="AV18" s="43">
        <v>215377623.36378798</v>
      </c>
      <c r="AW18" s="43">
        <v>210972869.67374697</v>
      </c>
      <c r="AX18" s="43">
        <v>206446827.98157868</v>
      </c>
      <c r="AY18" s="43">
        <v>201798455.98696128</v>
      </c>
      <c r="AZ18" s="43">
        <v>196988722.24769381</v>
      </c>
      <c r="BA18" s="43">
        <v>192030474.39364308</v>
      </c>
      <c r="BB18" s="43">
        <v>187021379.94353572</v>
      </c>
      <c r="BC18" s="43">
        <v>181996549.06700504</v>
      </c>
      <c r="BD18" s="43">
        <v>177201045.57357949</v>
      </c>
      <c r="BE18" s="43">
        <v>172814505.47911391</v>
      </c>
      <c r="BF18" s="43">
        <v>168553477.3668538</v>
      </c>
      <c r="BG18" s="43">
        <v>164131852.00552267</v>
      </c>
      <c r="BH18" s="43">
        <v>159847728.41346663</v>
      </c>
      <c r="BI18" s="43">
        <v>155647074.84783694</v>
      </c>
      <c r="BJ18" s="43">
        <v>151483883.96368429</v>
      </c>
      <c r="BK18" s="43">
        <v>147357816.7161431</v>
      </c>
      <c r="BL18" s="43">
        <v>143238604.79269898</v>
      </c>
      <c r="BM18" s="43">
        <v>139131976.8165127</v>
      </c>
      <c r="BN18" s="43">
        <v>135071801.40180522</v>
      </c>
      <c r="BO18" s="43">
        <v>131100721.76293811</v>
      </c>
      <c r="BP18" s="43">
        <v>127451596.06154184</v>
      </c>
      <c r="BQ18" s="43">
        <v>124296786.41809723</v>
      </c>
      <c r="BR18" s="43">
        <v>121334033.79917638</v>
      </c>
      <c r="BS18" s="43">
        <v>118228918.19134435</v>
      </c>
      <c r="BT18" s="43">
        <v>115257900.41488984</v>
      </c>
      <c r="BU18" s="43">
        <v>112350928.6894615</v>
      </c>
      <c r="BV18" s="43">
        <v>109460298.7558476</v>
      </c>
      <c r="BW18" s="43">
        <v>106593261.79185022</v>
      </c>
      <c r="BX18" s="43">
        <v>103733204.70332459</v>
      </c>
      <c r="BY18" s="43">
        <v>100889170.52752629</v>
      </c>
      <c r="BZ18" s="43">
        <v>98088855.829432696</v>
      </c>
      <c r="CA18" s="43">
        <v>95365990.413168192</v>
      </c>
      <c r="CB18" s="43">
        <v>92955036.934744775</v>
      </c>
      <c r="CC18" s="43">
        <v>91035279.453539968</v>
      </c>
      <c r="CD18" s="43">
        <v>89298886.888231456</v>
      </c>
      <c r="CE18" s="43">
        <v>87382493.222732544</v>
      </c>
      <c r="CF18" s="43">
        <v>85555286.496764481</v>
      </c>
      <c r="CG18" s="43">
        <v>83742949.129221126</v>
      </c>
      <c r="CH18" s="43">
        <v>81905986.811102659</v>
      </c>
      <c r="CI18" s="43">
        <v>80065974.527015552</v>
      </c>
      <c r="CJ18" s="43">
        <v>78213697.092179388</v>
      </c>
      <c r="CK18" s="43">
        <v>76359087.993174195</v>
      </c>
      <c r="CL18" s="43">
        <v>74527966.841544241</v>
      </c>
      <c r="CM18" s="43">
        <v>72748371.497181475</v>
      </c>
      <c r="CN18" s="43">
        <v>71049130.597757071</v>
      </c>
      <c r="CO18" s="43">
        <v>69463330.488193184</v>
      </c>
      <c r="CP18" s="43">
        <v>68002143.387390137</v>
      </c>
      <c r="CQ18" s="43">
        <v>66563411.232453153</v>
      </c>
      <c r="CR18" s="43">
        <v>65146324.459465511</v>
      </c>
      <c r="CS18" s="43">
        <v>63756281.341004096</v>
      </c>
      <c r="CT18" s="43">
        <v>62389496.208851308</v>
      </c>
      <c r="CU18" s="43">
        <v>61046409.339646623</v>
      </c>
      <c r="CV18" s="43">
        <v>59725393.600052856</v>
      </c>
      <c r="CW18" s="43">
        <v>58426827.025012702</v>
      </c>
      <c r="CX18" s="43">
        <v>57152030.355401903</v>
      </c>
      <c r="CY18" s="43">
        <v>55900398.204976223</v>
      </c>
      <c r="CZ18" s="43">
        <v>54671483.715233326</v>
      </c>
      <c r="DA18" s="43">
        <v>53464414.673298694</v>
      </c>
      <c r="DB18" s="43">
        <v>52279582.034693606</v>
      </c>
      <c r="DC18" s="43">
        <v>51116376.965322822</v>
      </c>
      <c r="DD18" s="43">
        <v>49974443.587909892</v>
      </c>
      <c r="DE18" s="43">
        <v>48853389.914079666</v>
      </c>
      <c r="DF18" s="43">
        <v>47752767.02441828</v>
      </c>
      <c r="DG18" s="43">
        <v>46672133.746437229</v>
      </c>
      <c r="DH18" s="43">
        <v>45611057.174023941</v>
      </c>
      <c r="DI18" s="43">
        <v>44569112.512503393</v>
      </c>
      <c r="DJ18" s="43">
        <v>43545882.912855834</v>
      </c>
      <c r="DK18" s="43">
        <v>42540959.302389778</v>
      </c>
      <c r="DL18" s="43">
        <v>41553940.220419548</v>
      </c>
      <c r="DM18" s="43">
        <v>40584431.657696433</v>
      </c>
      <c r="DN18" s="43">
        <v>39632046.896256872</v>
      </c>
      <c r="DO18" s="43">
        <v>38696406.355109647</v>
      </c>
      <c r="DP18" s="43">
        <v>37777137.437382564</v>
      </c>
      <c r="DQ18" s="43">
        <v>36873874.380805805</v>
      </c>
      <c r="DR18" s="43">
        <v>35986258.110697642</v>
      </c>
      <c r="DS18" s="43">
        <v>35113936.096077986</v>
      </c>
      <c r="DT18" s="43">
        <v>34256562.208701491</v>
      </c>
      <c r="DU18" s="43">
        <v>33413796.582716241</v>
      </c>
      <c r="DV18" s="43">
        <v>32585305.481829498</v>
      </c>
      <c r="DW18" s="43">
        <v>31770761.162511386</v>
      </c>
      <c r="DX18" s="43">
        <v>30969841.745122768</v>
      </c>
      <c r="DY18" s="43">
        <v>30182231.083583377</v>
      </c>
      <c r="DZ18" s="43">
        <v>29407618.641295921</v>
      </c>
      <c r="EA18" s="43">
        <v>28645699.365401875</v>
      </c>
      <c r="EB18" s="43">
        <v>27896173.565625019</v>
      </c>
      <c r="EC18" s="43">
        <v>27158746.796034358</v>
      </c>
      <c r="ED18" s="43">
        <v>26433129.736390028</v>
      </c>
      <c r="EE18" s="43">
        <v>25719038.078285359</v>
      </c>
      <c r="EF18" s="43">
        <v>25016192.411497541</v>
      </c>
      <c r="EG18" s="43">
        <v>24324318.113257632</v>
      </c>
      <c r="EH18" s="43">
        <v>23643145.240231551</v>
      </c>
      <c r="EI18" s="43">
        <v>22972408.419875443</v>
      </c>
      <c r="EJ18" s="43">
        <v>22311846.747212835</v>
      </c>
      <c r="EK18" s="43">
        <v>21661203.680777706</v>
      </c>
      <c r="EL18" s="43">
        <v>21020226.941268418</v>
      </c>
      <c r="EM18" s="43">
        <v>20388668.412912577</v>
      </c>
      <c r="EN18" s="43">
        <v>19766284.045457497</v>
      </c>
      <c r="EO18" s="43">
        <v>19152833.756994728</v>
      </c>
      <c r="EP18" s="43">
        <v>18548081.341997955</v>
      </c>
      <c r="EQ18" s="43">
        <v>17951794.375607233</v>
      </c>
      <c r="ER18" s="43">
        <v>17363744.125628959</v>
      </c>
      <c r="ES18" s="43">
        <v>16783705.460990757</v>
      </c>
      <c r="ET18" s="43">
        <v>16211456.764367014</v>
      </c>
      <c r="EU18" s="43">
        <v>15646779.846055578</v>
      </c>
      <c r="EV18" s="43">
        <v>15089459.858688615</v>
      </c>
      <c r="EW18" s="43">
        <v>14539285.213611668</v>
      </c>
      <c r="EX18" s="43">
        <v>13996047.498513944</v>
      </c>
      <c r="EY18" s="43">
        <v>13459541.397143889</v>
      </c>
      <c r="EZ18" s="43">
        <v>12929564.609650349</v>
      </c>
      <c r="FA18" s="43">
        <v>12405917.774174938</v>
      </c>
      <c r="FB18" s="43">
        <v>11888404.389695581</v>
      </c>
      <c r="FC18" s="43">
        <v>11376830.741998013</v>
      </c>
      <c r="FD18" s="43">
        <v>10871005.826519329</v>
      </c>
      <c r="FE18" s="43">
        <v>10370741.277655983</v>
      </c>
      <c r="FF18" s="43">
        <v>9875851.2947353013</v>
      </c>
      <c r="FG18" s="43">
        <v>9386152.5723661352</v>
      </c>
      <c r="FH18" s="43">
        <v>8901464.2303724568</v>
      </c>
      <c r="FI18" s="43">
        <v>8421607.7435184252</v>
      </c>
      <c r="FJ18" s="43">
        <v>7946406.8762381934</v>
      </c>
      <c r="FK18" s="43">
        <v>7475687.6138206925</v>
      </c>
      <c r="FL18" s="43">
        <v>7009278.0967223756</v>
      </c>
      <c r="FM18" s="43">
        <v>6547008.5571738044</v>
      </c>
      <c r="FN18" s="43">
        <v>6088711.2545350501</v>
      </c>
      <c r="FO18" s="43">
        <v>5634220.4119022815</v>
      </c>
      <c r="FP18" s="43">
        <v>5183372.1545911292</v>
      </c>
      <c r="FQ18" s="43">
        <v>4736004.4490371104</v>
      </c>
      <c r="FR18" s="43">
        <v>4291957.0419045938</v>
      </c>
      <c r="FS18" s="43">
        <v>3851071.4014895926</v>
      </c>
      <c r="FT18" s="43">
        <v>3413190.657454317</v>
      </c>
      <c r="FU18" s="43">
        <v>2978159.5453579384</v>
      </c>
      <c r="FV18" s="43">
        <v>2545824.3465996715</v>
      </c>
      <c r="FW18" s="43">
        <v>2116032.8344092537</v>
      </c>
      <c r="FX18" s="43">
        <v>1688634.2160838675</v>
      </c>
      <c r="FY18" s="43">
        <v>1263479.0793956842</v>
      </c>
      <c r="FZ18" s="43">
        <v>840419.33795674902</v>
      </c>
      <c r="GA18" s="43">
        <v>419308.17679240118</v>
      </c>
    </row>
    <row r="19" spans="1:183" x14ac:dyDescent="0.25">
      <c r="A19" s="41" t="s">
        <v>331</v>
      </c>
      <c r="B19" s="42" t="s">
        <v>345</v>
      </c>
      <c r="C19" s="43">
        <v>280829617.03144932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>
        <v>0</v>
      </c>
      <c r="BC19" s="43">
        <v>0</v>
      </c>
      <c r="BD19" s="43">
        <v>0</v>
      </c>
      <c r="BE19" s="43">
        <v>0</v>
      </c>
      <c r="BF19" s="43">
        <v>0</v>
      </c>
      <c r="BG19" s="43">
        <v>0</v>
      </c>
      <c r="BH19" s="43">
        <v>0</v>
      </c>
      <c r="BI19" s="43">
        <v>0</v>
      </c>
      <c r="BJ19" s="43">
        <v>0</v>
      </c>
      <c r="BK19" s="43">
        <v>0</v>
      </c>
      <c r="BL19" s="43">
        <v>0</v>
      </c>
      <c r="BM19" s="43">
        <v>0</v>
      </c>
      <c r="BN19" s="43">
        <v>0</v>
      </c>
      <c r="BO19" s="43">
        <v>0</v>
      </c>
      <c r="BP19" s="43">
        <v>0</v>
      </c>
      <c r="BQ19" s="43">
        <v>0</v>
      </c>
      <c r="BR19" s="43">
        <v>0</v>
      </c>
      <c r="BS19" s="43">
        <v>0</v>
      </c>
      <c r="BT19" s="43">
        <v>0</v>
      </c>
      <c r="BU19" s="43">
        <v>0</v>
      </c>
      <c r="BV19" s="43">
        <v>0</v>
      </c>
      <c r="BW19" s="43">
        <v>0</v>
      </c>
      <c r="BX19" s="43">
        <v>0</v>
      </c>
      <c r="BY19" s="43">
        <v>0</v>
      </c>
      <c r="BZ19" s="43">
        <v>0</v>
      </c>
      <c r="CA19" s="43">
        <v>0</v>
      </c>
      <c r="CB19" s="43">
        <v>0</v>
      </c>
      <c r="CC19" s="43">
        <v>0</v>
      </c>
      <c r="CD19" s="43">
        <v>0</v>
      </c>
      <c r="CE19" s="43">
        <v>0</v>
      </c>
      <c r="CF19" s="43">
        <v>0</v>
      </c>
      <c r="CG19" s="43">
        <v>0</v>
      </c>
      <c r="CH19" s="43">
        <v>0</v>
      </c>
      <c r="CI19" s="43">
        <v>0</v>
      </c>
      <c r="CJ19" s="43">
        <v>0</v>
      </c>
      <c r="CK19" s="43">
        <v>0</v>
      </c>
      <c r="CL19" s="43">
        <v>0</v>
      </c>
      <c r="CM19" s="43">
        <v>0</v>
      </c>
      <c r="CN19" s="43">
        <v>0</v>
      </c>
      <c r="CO19" s="43">
        <v>0</v>
      </c>
      <c r="CP19" s="43">
        <v>0</v>
      </c>
      <c r="CQ19" s="43">
        <v>0</v>
      </c>
      <c r="CR19" s="43">
        <v>0</v>
      </c>
      <c r="CS19" s="43">
        <v>0</v>
      </c>
      <c r="CT19" s="43">
        <v>0</v>
      </c>
      <c r="CU19" s="43">
        <v>0</v>
      </c>
      <c r="CV19" s="43">
        <v>0</v>
      </c>
      <c r="CW19" s="43">
        <v>0</v>
      </c>
      <c r="CX19" s="43">
        <v>0</v>
      </c>
      <c r="CY19" s="43">
        <v>0</v>
      </c>
      <c r="CZ19" s="43">
        <v>0</v>
      </c>
      <c r="DA19" s="43">
        <v>0</v>
      </c>
      <c r="DB19" s="43">
        <v>0</v>
      </c>
      <c r="DC19" s="43">
        <v>0</v>
      </c>
      <c r="DD19" s="43">
        <v>0</v>
      </c>
      <c r="DE19" s="43">
        <v>0</v>
      </c>
      <c r="DF19" s="43">
        <v>0</v>
      </c>
      <c r="DG19" s="43">
        <v>0</v>
      </c>
      <c r="DH19" s="43">
        <v>0</v>
      </c>
      <c r="DI19" s="43">
        <v>0</v>
      </c>
      <c r="DJ19" s="43">
        <v>0</v>
      </c>
      <c r="DK19" s="43">
        <v>0</v>
      </c>
      <c r="DL19" s="43">
        <v>0</v>
      </c>
      <c r="DM19" s="43">
        <v>0</v>
      </c>
      <c r="DN19" s="43">
        <v>0</v>
      </c>
      <c r="DO19" s="43">
        <v>0</v>
      </c>
      <c r="DP19" s="43">
        <v>0</v>
      </c>
      <c r="DQ19" s="43">
        <v>0</v>
      </c>
      <c r="DR19" s="43">
        <v>0</v>
      </c>
      <c r="DS19" s="43">
        <v>0</v>
      </c>
      <c r="DT19" s="43">
        <v>0</v>
      </c>
      <c r="DU19" s="43">
        <v>0</v>
      </c>
      <c r="DV19" s="43">
        <v>0</v>
      </c>
      <c r="DW19" s="43">
        <v>0</v>
      </c>
      <c r="DX19" s="43">
        <v>0</v>
      </c>
      <c r="DY19" s="43">
        <v>0</v>
      </c>
      <c r="DZ19" s="43">
        <v>0</v>
      </c>
      <c r="EA19" s="43">
        <v>0</v>
      </c>
      <c r="EB19" s="43">
        <v>0</v>
      </c>
      <c r="EC19" s="43">
        <v>0</v>
      </c>
      <c r="ED19" s="43">
        <v>0</v>
      </c>
      <c r="EE19" s="43">
        <v>0</v>
      </c>
      <c r="EF19" s="43">
        <v>0</v>
      </c>
      <c r="EG19" s="43">
        <v>0</v>
      </c>
      <c r="EH19" s="43">
        <v>0</v>
      </c>
      <c r="EI19" s="43">
        <v>0</v>
      </c>
      <c r="EJ19" s="43">
        <v>0</v>
      </c>
      <c r="EK19" s="43">
        <v>0</v>
      </c>
      <c r="EL19" s="43">
        <v>0</v>
      </c>
      <c r="EM19" s="43">
        <v>0</v>
      </c>
      <c r="EN19" s="43">
        <v>0</v>
      </c>
      <c r="EO19" s="43">
        <v>0</v>
      </c>
      <c r="EP19" s="43">
        <v>0</v>
      </c>
      <c r="EQ19" s="43">
        <v>0</v>
      </c>
      <c r="ER19" s="43">
        <v>0</v>
      </c>
      <c r="ES19" s="43">
        <v>0</v>
      </c>
      <c r="ET19" s="43">
        <v>0</v>
      </c>
      <c r="EU19" s="43">
        <v>0</v>
      </c>
      <c r="EV19" s="43">
        <v>0</v>
      </c>
      <c r="EW19" s="43">
        <v>0</v>
      </c>
      <c r="EX19" s="43">
        <v>0</v>
      </c>
      <c r="EY19" s="43">
        <v>0</v>
      </c>
      <c r="EZ19" s="43">
        <v>0</v>
      </c>
      <c r="FA19" s="43">
        <v>0</v>
      </c>
      <c r="FB19" s="43">
        <v>0</v>
      </c>
      <c r="FC19" s="43">
        <v>0</v>
      </c>
      <c r="FD19" s="43">
        <v>0</v>
      </c>
      <c r="FE19" s="43">
        <v>0</v>
      </c>
      <c r="FF19" s="43">
        <v>0</v>
      </c>
      <c r="FG19" s="43">
        <v>0</v>
      </c>
      <c r="FH19" s="43">
        <v>0</v>
      </c>
      <c r="FI19" s="43">
        <v>0</v>
      </c>
      <c r="FJ19" s="43">
        <v>0</v>
      </c>
      <c r="FK19" s="43">
        <v>0</v>
      </c>
      <c r="FL19" s="43">
        <v>0</v>
      </c>
      <c r="FM19" s="43">
        <v>0</v>
      </c>
      <c r="FN19" s="43">
        <v>0</v>
      </c>
      <c r="FO19" s="43">
        <v>0</v>
      </c>
      <c r="FP19" s="43">
        <v>0</v>
      </c>
      <c r="FQ19" s="43">
        <v>0</v>
      </c>
      <c r="FR19" s="43">
        <v>0</v>
      </c>
      <c r="FS19" s="43">
        <v>0</v>
      </c>
      <c r="FT19" s="43">
        <v>0</v>
      </c>
      <c r="FU19" s="43">
        <v>0</v>
      </c>
      <c r="FV19" s="43">
        <v>0</v>
      </c>
      <c r="FW19" s="43">
        <v>0</v>
      </c>
      <c r="FX19" s="43">
        <v>0</v>
      </c>
      <c r="FY19" s="43">
        <v>0</v>
      </c>
      <c r="FZ19" s="43">
        <v>0</v>
      </c>
      <c r="GA19" s="43">
        <v>0</v>
      </c>
    </row>
    <row r="20" spans="1:183" x14ac:dyDescent="0.25">
      <c r="A20" s="41" t="s">
        <v>331</v>
      </c>
      <c r="B20" s="42" t="s">
        <v>346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0</v>
      </c>
      <c r="BJ20" s="43">
        <v>0</v>
      </c>
      <c r="BK20" s="43">
        <v>0</v>
      </c>
      <c r="BL20" s="43">
        <v>0</v>
      </c>
      <c r="BM20" s="43">
        <v>0</v>
      </c>
      <c r="BN20" s="43">
        <v>0</v>
      </c>
      <c r="BO20" s="43">
        <v>0</v>
      </c>
      <c r="BP20" s="43">
        <v>0</v>
      </c>
      <c r="BQ20" s="43">
        <v>0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0</v>
      </c>
      <c r="BZ20" s="43">
        <v>0</v>
      </c>
      <c r="CA20" s="43">
        <v>0</v>
      </c>
      <c r="CB20" s="43">
        <v>0</v>
      </c>
      <c r="CC20" s="43">
        <v>0</v>
      </c>
      <c r="CD20" s="43">
        <v>0</v>
      </c>
      <c r="CE20" s="43">
        <v>0</v>
      </c>
      <c r="CF20" s="43">
        <v>0</v>
      </c>
      <c r="CG20" s="43">
        <v>0</v>
      </c>
      <c r="CH20" s="43">
        <v>0</v>
      </c>
      <c r="CI20" s="43">
        <v>0</v>
      </c>
      <c r="CJ20" s="43">
        <v>0</v>
      </c>
      <c r="CK20" s="43">
        <v>0</v>
      </c>
      <c r="CL20" s="43">
        <v>0</v>
      </c>
      <c r="CM20" s="43">
        <v>0</v>
      </c>
      <c r="CN20" s="43">
        <v>0</v>
      </c>
      <c r="CO20" s="43">
        <v>0</v>
      </c>
      <c r="CP20" s="43">
        <v>0</v>
      </c>
      <c r="CQ20" s="43">
        <v>0</v>
      </c>
      <c r="CR20" s="43">
        <v>0</v>
      </c>
      <c r="CS20" s="43">
        <v>0</v>
      </c>
      <c r="CT20" s="43">
        <v>0</v>
      </c>
      <c r="CU20" s="43">
        <v>0</v>
      </c>
      <c r="CV20" s="43">
        <v>0</v>
      </c>
      <c r="CW20" s="43">
        <v>0</v>
      </c>
      <c r="CX20" s="43">
        <v>0</v>
      </c>
      <c r="CY20" s="43">
        <v>0</v>
      </c>
      <c r="CZ20" s="43">
        <v>0</v>
      </c>
      <c r="DA20" s="43">
        <v>0</v>
      </c>
      <c r="DB20" s="43">
        <v>0</v>
      </c>
      <c r="DC20" s="43">
        <v>0</v>
      </c>
      <c r="DD20" s="43">
        <v>0</v>
      </c>
      <c r="DE20" s="43">
        <v>0</v>
      </c>
      <c r="DF20" s="43">
        <v>0</v>
      </c>
      <c r="DG20" s="43">
        <v>0</v>
      </c>
      <c r="DH20" s="43">
        <v>0</v>
      </c>
      <c r="DI20" s="43">
        <v>0</v>
      </c>
      <c r="DJ20" s="43">
        <v>0</v>
      </c>
      <c r="DK20" s="43">
        <v>0</v>
      </c>
      <c r="DL20" s="43">
        <v>0</v>
      </c>
      <c r="DM20" s="43">
        <v>0</v>
      </c>
      <c r="DN20" s="43">
        <v>0</v>
      </c>
      <c r="DO20" s="43">
        <v>0</v>
      </c>
      <c r="DP20" s="43">
        <v>0</v>
      </c>
      <c r="DQ20" s="43">
        <v>0</v>
      </c>
      <c r="DR20" s="43">
        <v>0</v>
      </c>
      <c r="DS20" s="43">
        <v>0</v>
      </c>
      <c r="DT20" s="43">
        <v>0</v>
      </c>
      <c r="DU20" s="43">
        <v>0</v>
      </c>
      <c r="DV20" s="43">
        <v>0</v>
      </c>
      <c r="DW20" s="43">
        <v>0</v>
      </c>
      <c r="DX20" s="43">
        <v>0</v>
      </c>
      <c r="DY20" s="43">
        <v>0</v>
      </c>
      <c r="DZ20" s="43">
        <v>0</v>
      </c>
      <c r="EA20" s="43">
        <v>0</v>
      </c>
      <c r="EB20" s="43">
        <v>0</v>
      </c>
      <c r="EC20" s="43">
        <v>0</v>
      </c>
      <c r="ED20" s="43">
        <v>0</v>
      </c>
      <c r="EE20" s="43">
        <v>0</v>
      </c>
      <c r="EF20" s="43">
        <v>0</v>
      </c>
      <c r="EG20" s="43">
        <v>0</v>
      </c>
      <c r="EH20" s="43">
        <v>0</v>
      </c>
      <c r="EI20" s="43">
        <v>0</v>
      </c>
      <c r="EJ20" s="43">
        <v>0</v>
      </c>
      <c r="EK20" s="43">
        <v>0</v>
      </c>
      <c r="EL20" s="43">
        <v>0</v>
      </c>
      <c r="EM20" s="43">
        <v>0</v>
      </c>
      <c r="EN20" s="43">
        <v>0</v>
      </c>
      <c r="EO20" s="43">
        <v>0</v>
      </c>
      <c r="EP20" s="43">
        <v>0</v>
      </c>
      <c r="EQ20" s="43">
        <v>0</v>
      </c>
      <c r="ER20" s="43">
        <v>0</v>
      </c>
      <c r="ES20" s="43">
        <v>0</v>
      </c>
      <c r="ET20" s="43">
        <v>0</v>
      </c>
      <c r="EU20" s="43">
        <v>0</v>
      </c>
      <c r="EV20" s="43">
        <v>0</v>
      </c>
      <c r="EW20" s="43">
        <v>0</v>
      </c>
      <c r="EX20" s="43">
        <v>0</v>
      </c>
      <c r="EY20" s="43">
        <v>0</v>
      </c>
      <c r="EZ20" s="43">
        <v>0</v>
      </c>
      <c r="FA20" s="43">
        <v>0</v>
      </c>
      <c r="FB20" s="43">
        <v>0</v>
      </c>
      <c r="FC20" s="43">
        <v>0</v>
      </c>
      <c r="FD20" s="43">
        <v>0</v>
      </c>
      <c r="FE20" s="43">
        <v>0</v>
      </c>
      <c r="FF20" s="43">
        <v>0</v>
      </c>
      <c r="FG20" s="43">
        <v>0</v>
      </c>
      <c r="FH20" s="43">
        <v>0</v>
      </c>
      <c r="FI20" s="43">
        <v>0</v>
      </c>
      <c r="FJ20" s="43">
        <v>0</v>
      </c>
      <c r="FK20" s="43">
        <v>0</v>
      </c>
      <c r="FL20" s="43">
        <v>0</v>
      </c>
      <c r="FM20" s="43">
        <v>0</v>
      </c>
      <c r="FN20" s="43">
        <v>0</v>
      </c>
      <c r="FO20" s="43">
        <v>0</v>
      </c>
      <c r="FP20" s="43">
        <v>0</v>
      </c>
      <c r="FQ20" s="43">
        <v>0</v>
      </c>
      <c r="FR20" s="43">
        <v>0</v>
      </c>
      <c r="FS20" s="43">
        <v>0</v>
      </c>
      <c r="FT20" s="43">
        <v>0</v>
      </c>
      <c r="FU20" s="43">
        <v>0</v>
      </c>
      <c r="FV20" s="43">
        <v>0</v>
      </c>
      <c r="FW20" s="43">
        <v>0</v>
      </c>
      <c r="FX20" s="43">
        <v>0</v>
      </c>
      <c r="FY20" s="43">
        <v>0</v>
      </c>
      <c r="FZ20" s="43">
        <v>0</v>
      </c>
      <c r="GA20" s="43">
        <v>0</v>
      </c>
    </row>
    <row r="21" spans="1:183" x14ac:dyDescent="0.25">
      <c r="A21" s="41" t="s">
        <v>331</v>
      </c>
      <c r="B21" s="42" t="s">
        <v>336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-1578191.548057619</v>
      </c>
      <c r="AD21" s="43">
        <v>-3051763.5870945603</v>
      </c>
      <c r="AE21" s="43">
        <v>-3173382.0849433215</v>
      </c>
      <c r="AF21" s="43">
        <v>-2954401.9966394338</v>
      </c>
      <c r="AG21" s="43">
        <v>-3147226.5600431082</v>
      </c>
      <c r="AH21" s="43">
        <v>-3529387.2221773267</v>
      </c>
      <c r="AI21" s="43">
        <v>-3575451.4064116906</v>
      </c>
      <c r="AJ21" s="43">
        <v>-3648247.0666021551</v>
      </c>
      <c r="AK21" s="43">
        <v>-3749334.7644521506</v>
      </c>
      <c r="AL21" s="43">
        <v>-3863473.4136132975</v>
      </c>
      <c r="AM21" s="43">
        <v>-4048173.0198557358</v>
      </c>
      <c r="AN21" s="43">
        <v>-4225179.6443757825</v>
      </c>
      <c r="AO21" s="43">
        <v>-4326916.3072710643</v>
      </c>
      <c r="AP21" s="43">
        <v>-4339686.7454391178</v>
      </c>
      <c r="AQ21" s="43">
        <v>-4131746.4478206928</v>
      </c>
      <c r="AR21" s="43">
        <v>-3849804.796294976</v>
      </c>
      <c r="AS21" s="43">
        <v>-3936182.1520501883</v>
      </c>
      <c r="AT21" s="43">
        <v>-4280021.9558435762</v>
      </c>
      <c r="AU21" s="43">
        <v>-4320264.9589885715</v>
      </c>
      <c r="AV21" s="43">
        <v>-4404753.6900410429</v>
      </c>
      <c r="AW21" s="43">
        <v>-4526041.6921682563</v>
      </c>
      <c r="AX21" s="43">
        <v>-4648371.9946173942</v>
      </c>
      <c r="AY21" s="43">
        <v>-4809733.7392674712</v>
      </c>
      <c r="AZ21" s="43">
        <v>-4958247.8540507453</v>
      </c>
      <c r="BA21" s="43">
        <v>-5009094.4501073826</v>
      </c>
      <c r="BB21" s="43">
        <v>-5024830.876530665</v>
      </c>
      <c r="BC21" s="43">
        <v>-4795503.4934255267</v>
      </c>
      <c r="BD21" s="43">
        <v>-4386540.0944656301</v>
      </c>
      <c r="BE21" s="43">
        <v>-4261028.1122600744</v>
      </c>
      <c r="BF21" s="43">
        <v>-4421625.3613311537</v>
      </c>
      <c r="BG21" s="43">
        <v>-4284123.5920559885</v>
      </c>
      <c r="BH21" s="43">
        <v>-4200653.5656297011</v>
      </c>
      <c r="BI21" s="43">
        <v>-4163190.8841526709</v>
      </c>
      <c r="BJ21" s="43">
        <v>-4126067.2475411566</v>
      </c>
      <c r="BK21" s="43">
        <v>-4119211.9234441486</v>
      </c>
      <c r="BL21" s="43">
        <v>-4106627.9761862648</v>
      </c>
      <c r="BM21" s="43">
        <v>-4060175.4147074842</v>
      </c>
      <c r="BN21" s="43">
        <v>-3971079.6388671175</v>
      </c>
      <c r="BO21" s="43">
        <v>-3649125.7013962683</v>
      </c>
      <c r="BP21" s="43">
        <v>-3154809.6434446187</v>
      </c>
      <c r="BQ21" s="43">
        <v>-2962752.6189208459</v>
      </c>
      <c r="BR21" s="43">
        <v>-3105115.6078320118</v>
      </c>
      <c r="BS21" s="43">
        <v>-2971017.7764545348</v>
      </c>
      <c r="BT21" s="43">
        <v>-2906971.7254283312</v>
      </c>
      <c r="BU21" s="43">
        <v>-2890629.9336139057</v>
      </c>
      <c r="BV21" s="43">
        <v>-2867036.9639973696</v>
      </c>
      <c r="BW21" s="43">
        <v>-2860057.0885256389</v>
      </c>
      <c r="BX21" s="43">
        <v>-2844034.1757982979</v>
      </c>
      <c r="BY21" s="43">
        <v>-2800314.6980935931</v>
      </c>
      <c r="BZ21" s="43">
        <v>-2722865.4162645028</v>
      </c>
      <c r="CA21" s="43">
        <v>-2410953.478423405</v>
      </c>
      <c r="CB21" s="43">
        <v>-1919757.4812048189</v>
      </c>
      <c r="CC21" s="43">
        <v>-1736392.5653085103</v>
      </c>
      <c r="CD21" s="43">
        <v>-1916393.6654989042</v>
      </c>
      <c r="CE21" s="43">
        <v>-1827206.7259680755</v>
      </c>
      <c r="CF21" s="43">
        <v>-1812337.367543343</v>
      </c>
      <c r="CG21" s="43">
        <v>-1836962.3181184737</v>
      </c>
      <c r="CH21" s="43">
        <v>-1840012.2840871152</v>
      </c>
      <c r="CI21" s="43">
        <v>-1852277.4348361758</v>
      </c>
      <c r="CJ21" s="43">
        <v>-1854609.0990051662</v>
      </c>
      <c r="CK21" s="43">
        <v>-1831121.1516299585</v>
      </c>
      <c r="CL21" s="43">
        <v>-1779595.34436276</v>
      </c>
      <c r="CM21" s="43">
        <v>-1699240.8994244095</v>
      </c>
      <c r="CN21" s="43">
        <v>-1585800.1095638922</v>
      </c>
      <c r="CO21" s="43">
        <v>-1461187.1008030511</v>
      </c>
      <c r="CP21" s="43">
        <v>-1438732.1549369812</v>
      </c>
      <c r="CQ21" s="43">
        <v>-1417086.7729876398</v>
      </c>
      <c r="CR21" s="43">
        <v>-1390043.1184614191</v>
      </c>
      <c r="CS21" s="43">
        <v>-1366785.1321527956</v>
      </c>
      <c r="CT21" s="43">
        <v>-1343086.8692046779</v>
      </c>
      <c r="CU21" s="43">
        <v>-1321015.7395937596</v>
      </c>
      <c r="CV21" s="43">
        <v>-1298566.5750401607</v>
      </c>
      <c r="CW21" s="43">
        <v>-1274796.6696107993</v>
      </c>
      <c r="CX21" s="43">
        <v>-1251632.1504256765</v>
      </c>
      <c r="CY21" s="43">
        <v>-1228914.4897428944</v>
      </c>
      <c r="CZ21" s="43">
        <v>-1207069.0419346297</v>
      </c>
      <c r="DA21" s="43">
        <v>-1184832.638605098</v>
      </c>
      <c r="DB21" s="43">
        <v>-1163205.0693707797</v>
      </c>
      <c r="DC21" s="43">
        <v>-1141933.3774129341</v>
      </c>
      <c r="DD21" s="43">
        <v>-1121053.673830224</v>
      </c>
      <c r="DE21" s="43">
        <v>-1100622.889661381</v>
      </c>
      <c r="DF21" s="43">
        <v>-1080633.2779810582</v>
      </c>
      <c r="DG21" s="43">
        <v>-1061076.5724132757</v>
      </c>
      <c r="DH21" s="43">
        <v>-1041944.6615205603</v>
      </c>
      <c r="DI21" s="43">
        <v>-1023229.5996475556</v>
      </c>
      <c r="DJ21" s="43">
        <v>-1004923.6104660493</v>
      </c>
      <c r="DK21" s="43">
        <v>-987019.08197022905</v>
      </c>
      <c r="DL21" s="43">
        <v>-969508.56272312568</v>
      </c>
      <c r="DM21" s="43">
        <v>-952384.7614395509</v>
      </c>
      <c r="DN21" s="43">
        <v>-935640.54114723089</v>
      </c>
      <c r="DO21" s="43">
        <v>-919268.91772708832</v>
      </c>
      <c r="DP21" s="43">
        <v>-903263.05657674849</v>
      </c>
      <c r="DQ21" s="43">
        <v>-887616.2701081665</v>
      </c>
      <c r="DR21" s="43">
        <v>-872322.01461966347</v>
      </c>
      <c r="DS21" s="43">
        <v>-857373.88737649273</v>
      </c>
      <c r="DT21" s="43">
        <v>-842765.62598524685</v>
      </c>
      <c r="DU21" s="43">
        <v>-828491.10088674305</v>
      </c>
      <c r="DV21" s="43">
        <v>-814544.31931811199</v>
      </c>
      <c r="DW21" s="43">
        <v>-800919.4173886202</v>
      </c>
      <c r="DX21" s="43">
        <v>-787610.66153938731</v>
      </c>
      <c r="DY21" s="43">
        <v>-774612.44228745729</v>
      </c>
      <c r="DZ21" s="43">
        <v>-761919.2758940456</v>
      </c>
      <c r="EA21" s="43">
        <v>-749525.79977685877</v>
      </c>
      <c r="EB21" s="43">
        <v>-737426.76959066011</v>
      </c>
      <c r="EC21" s="43">
        <v>-725617.05964433204</v>
      </c>
      <c r="ED21" s="43">
        <v>-714091.65810466395</v>
      </c>
      <c r="EE21" s="43">
        <v>-702845.66678782075</v>
      </c>
      <c r="EF21" s="43">
        <v>-691874.29823991016</v>
      </c>
      <c r="EG21" s="43">
        <v>-681172.87302607961</v>
      </c>
      <c r="EH21" s="43">
        <v>-670736.82035610895</v>
      </c>
      <c r="EI21" s="43">
        <v>-660561.672662606</v>
      </c>
      <c r="EJ21" s="43">
        <v>-650643.06643513008</v>
      </c>
      <c r="EK21" s="43">
        <v>-640976.73950928904</v>
      </c>
      <c r="EL21" s="43">
        <v>-631558.52835583757</v>
      </c>
      <c r="EM21" s="43">
        <v>-622384.36745508388</v>
      </c>
      <c r="EN21" s="43">
        <v>-613450.2884627654</v>
      </c>
      <c r="EO21" s="43">
        <v>-604752.41499677557</v>
      </c>
      <c r="EP21" s="43">
        <v>-596286.96639072034</v>
      </c>
      <c r="EQ21" s="43">
        <v>-588050.24997827329</v>
      </c>
      <c r="ER21" s="43">
        <v>-580038.66463820124</v>
      </c>
      <c r="ES21" s="43">
        <v>-572248.69662374514</v>
      </c>
      <c r="ET21" s="43">
        <v>-564676.91831143491</v>
      </c>
      <c r="EU21" s="43">
        <v>-557319.98736696504</v>
      </c>
      <c r="EV21" s="43">
        <v>-550174.64507694659</v>
      </c>
      <c r="EW21" s="43">
        <v>-543237.71509772225</v>
      </c>
      <c r="EX21" s="43">
        <v>-536506.10137005593</v>
      </c>
      <c r="EY21" s="43">
        <v>-529976.78749353997</v>
      </c>
      <c r="EZ21" s="43">
        <v>-523646.83547540981</v>
      </c>
      <c r="FA21" s="43">
        <v>-517513.38447935786</v>
      </c>
      <c r="FB21" s="43">
        <v>-511573.64769756899</v>
      </c>
      <c r="FC21" s="43">
        <v>-505824.91547868511</v>
      </c>
      <c r="FD21" s="43">
        <v>-500264.54886334512</v>
      </c>
      <c r="FE21" s="43">
        <v>-494889.98292068089</v>
      </c>
      <c r="FF21" s="43">
        <v>-489698.72236916603</v>
      </c>
      <c r="FG21" s="43">
        <v>-484688.34199367871</v>
      </c>
      <c r="FH21" s="43">
        <v>-479856.48685403197</v>
      </c>
      <c r="FI21" s="43">
        <v>-475200.86728023138</v>
      </c>
      <c r="FJ21" s="43">
        <v>-470719.26241750037</v>
      </c>
      <c r="FK21" s="43">
        <v>-466409.51709831663</v>
      </c>
      <c r="FL21" s="43">
        <v>-462269.53954857134</v>
      </c>
      <c r="FM21" s="43">
        <v>-458297.30263875413</v>
      </c>
      <c r="FN21" s="43">
        <v>-454490.84263276879</v>
      </c>
      <c r="FO21" s="43">
        <v>-450848.25731115323</v>
      </c>
      <c r="FP21" s="43">
        <v>-447367.70555401826</v>
      </c>
      <c r="FQ21" s="43">
        <v>-444047.40713251644</v>
      </c>
      <c r="FR21" s="43">
        <v>-440885.64041500131</v>
      </c>
      <c r="FS21" s="43">
        <v>-437880.74403527559</v>
      </c>
      <c r="FT21" s="43">
        <v>-435031.11209637846</v>
      </c>
      <c r="FU21" s="43">
        <v>-432335.19875826692</v>
      </c>
      <c r="FV21" s="43">
        <v>-429791.51219041803</v>
      </c>
      <c r="FW21" s="43">
        <v>-427398.6183253862</v>
      </c>
      <c r="FX21" s="43">
        <v>-425155.13668818347</v>
      </c>
      <c r="FY21" s="43">
        <v>-423059.74143893505</v>
      </c>
      <c r="FZ21" s="43">
        <v>-421111.1611643479</v>
      </c>
      <c r="GA21" s="43">
        <v>-419308.17679240118</v>
      </c>
    </row>
    <row r="22" spans="1:183" x14ac:dyDescent="0.25">
      <c r="A22" s="41" t="s">
        <v>331</v>
      </c>
      <c r="B22" s="44" t="s">
        <v>347</v>
      </c>
      <c r="C22" s="45">
        <v>280829617.03144932</v>
      </c>
      <c r="D22" s="45">
        <v>276583102.73337269</v>
      </c>
      <c r="E22" s="45">
        <v>272348365.11232519</v>
      </c>
      <c r="F22" s="45">
        <v>279754743.50299484</v>
      </c>
      <c r="G22" s="45">
        <v>285106459.04176235</v>
      </c>
      <c r="H22" s="45">
        <v>285106459.04176235</v>
      </c>
      <c r="I22" s="45">
        <v>285106459.04176235</v>
      </c>
      <c r="J22" s="45">
        <v>285106459.04176235</v>
      </c>
      <c r="K22" s="45">
        <v>285106459.04176235</v>
      </c>
      <c r="L22" s="45">
        <v>285106459.04176235</v>
      </c>
      <c r="M22" s="45">
        <v>285106459.04176235</v>
      </c>
      <c r="N22" s="45">
        <v>285106459.04176235</v>
      </c>
      <c r="O22" s="45">
        <v>285106459.04176235</v>
      </c>
      <c r="P22" s="45">
        <v>285106459.04176235</v>
      </c>
      <c r="Q22" s="45">
        <v>285106459.04176235</v>
      </c>
      <c r="R22" s="45">
        <v>285106459.04176235</v>
      </c>
      <c r="S22" s="45">
        <v>285106459.04176235</v>
      </c>
      <c r="T22" s="45">
        <v>285106459.04176235</v>
      </c>
      <c r="U22" s="45">
        <v>285106459.04176235</v>
      </c>
      <c r="V22" s="45">
        <v>285106459.04176235</v>
      </c>
      <c r="W22" s="45">
        <v>285106459.04176235</v>
      </c>
      <c r="X22" s="45">
        <v>285106459.04176235</v>
      </c>
      <c r="Y22" s="45">
        <v>285106459.04176235</v>
      </c>
      <c r="Z22" s="45">
        <v>285106459.04176235</v>
      </c>
      <c r="AA22" s="45">
        <v>285106459.04176235</v>
      </c>
      <c r="AB22" s="45">
        <v>285106459.04176235</v>
      </c>
      <c r="AC22" s="45">
        <v>283528267.49370474</v>
      </c>
      <c r="AD22" s="45">
        <v>280476503.90661019</v>
      </c>
      <c r="AE22" s="45">
        <v>277303121.82166684</v>
      </c>
      <c r="AF22" s="45">
        <v>274348719.82502741</v>
      </c>
      <c r="AG22" s="45">
        <v>271201493.26498431</v>
      </c>
      <c r="AH22" s="45">
        <v>267672106.04280698</v>
      </c>
      <c r="AI22" s="45">
        <v>264096654.63639528</v>
      </c>
      <c r="AJ22" s="45">
        <v>260448407.56979313</v>
      </c>
      <c r="AK22" s="45">
        <v>256699072.80534101</v>
      </c>
      <c r="AL22" s="45">
        <v>252835599.39172772</v>
      </c>
      <c r="AM22" s="45">
        <v>248787426.37187198</v>
      </c>
      <c r="AN22" s="45">
        <v>244562246.72749618</v>
      </c>
      <c r="AO22" s="45">
        <v>240235330.42022511</v>
      </c>
      <c r="AP22" s="45">
        <v>235895643.67478597</v>
      </c>
      <c r="AQ22" s="45">
        <v>231763897.22696531</v>
      </c>
      <c r="AR22" s="45">
        <v>227914092.43067032</v>
      </c>
      <c r="AS22" s="45">
        <v>223977910.27862012</v>
      </c>
      <c r="AT22" s="45">
        <v>219697888.32277656</v>
      </c>
      <c r="AU22" s="45">
        <v>215377623.36378798</v>
      </c>
      <c r="AV22" s="45">
        <v>210972869.67374697</v>
      </c>
      <c r="AW22" s="45">
        <v>206446827.98157868</v>
      </c>
      <c r="AX22" s="45">
        <v>201798455.98696128</v>
      </c>
      <c r="AY22" s="45">
        <v>196988722.24769381</v>
      </c>
      <c r="AZ22" s="45">
        <v>192030474.39364308</v>
      </c>
      <c r="BA22" s="45">
        <v>187021379.94353572</v>
      </c>
      <c r="BB22" s="45">
        <v>181996549.06700504</v>
      </c>
      <c r="BC22" s="45">
        <v>177201045.57357949</v>
      </c>
      <c r="BD22" s="45">
        <v>172814505.47911391</v>
      </c>
      <c r="BE22" s="45">
        <v>168553477.3668538</v>
      </c>
      <c r="BF22" s="45">
        <v>164131852.00552267</v>
      </c>
      <c r="BG22" s="45">
        <v>159847728.41346663</v>
      </c>
      <c r="BH22" s="45">
        <v>155647074.84783694</v>
      </c>
      <c r="BI22" s="45">
        <v>151483883.96368429</v>
      </c>
      <c r="BJ22" s="45">
        <v>147357816.7161431</v>
      </c>
      <c r="BK22" s="45">
        <v>143238604.79269898</v>
      </c>
      <c r="BL22" s="45">
        <v>139131976.8165127</v>
      </c>
      <c r="BM22" s="45">
        <v>135071801.40180522</v>
      </c>
      <c r="BN22" s="45">
        <v>131100721.76293811</v>
      </c>
      <c r="BO22" s="45">
        <v>127451596.06154184</v>
      </c>
      <c r="BP22" s="45">
        <v>124296786.41809723</v>
      </c>
      <c r="BQ22" s="45">
        <v>121334033.79917638</v>
      </c>
      <c r="BR22" s="45">
        <v>118228918.19134435</v>
      </c>
      <c r="BS22" s="45">
        <v>115257900.41488984</v>
      </c>
      <c r="BT22" s="45">
        <v>112350928.6894615</v>
      </c>
      <c r="BU22" s="45">
        <v>109460298.7558476</v>
      </c>
      <c r="BV22" s="45">
        <v>106593261.79185022</v>
      </c>
      <c r="BW22" s="45">
        <v>103733204.70332459</v>
      </c>
      <c r="BX22" s="45">
        <v>100889170.52752629</v>
      </c>
      <c r="BY22" s="45">
        <v>98088855.829432696</v>
      </c>
      <c r="BZ22" s="45">
        <v>95365990.413168192</v>
      </c>
      <c r="CA22" s="45">
        <v>92955036.934744775</v>
      </c>
      <c r="CB22" s="45">
        <v>91035279.453539968</v>
      </c>
      <c r="CC22" s="45">
        <v>89298886.888231456</v>
      </c>
      <c r="CD22" s="45">
        <v>87382493.222732544</v>
      </c>
      <c r="CE22" s="45">
        <v>85555286.496764481</v>
      </c>
      <c r="CF22" s="45">
        <v>83742949.129221126</v>
      </c>
      <c r="CG22" s="45">
        <v>81905986.811102659</v>
      </c>
      <c r="CH22" s="45">
        <v>80065974.527015552</v>
      </c>
      <c r="CI22" s="45">
        <v>78213697.092179388</v>
      </c>
      <c r="CJ22" s="45">
        <v>76359087.993174195</v>
      </c>
      <c r="CK22" s="45">
        <v>74527966.841544241</v>
      </c>
      <c r="CL22" s="45">
        <v>72748371.497181475</v>
      </c>
      <c r="CM22" s="45">
        <v>71049130.597757071</v>
      </c>
      <c r="CN22" s="45">
        <v>69463330.488193184</v>
      </c>
      <c r="CO22" s="45">
        <v>68002143.387390137</v>
      </c>
      <c r="CP22" s="45">
        <v>66563411.232453153</v>
      </c>
      <c r="CQ22" s="45">
        <v>65146324.459465511</v>
      </c>
      <c r="CR22" s="45">
        <v>63756281.341004096</v>
      </c>
      <c r="CS22" s="45">
        <v>62389496.208851308</v>
      </c>
      <c r="CT22" s="45">
        <v>61046409.339646623</v>
      </c>
      <c r="CU22" s="45">
        <v>59725393.600052856</v>
      </c>
      <c r="CV22" s="45">
        <v>58426827.025012702</v>
      </c>
      <c r="CW22" s="45">
        <v>57152030.355401903</v>
      </c>
      <c r="CX22" s="45">
        <v>55900398.204976223</v>
      </c>
      <c r="CY22" s="45">
        <v>54671483.715233326</v>
      </c>
      <c r="CZ22" s="45">
        <v>53464414.673298694</v>
      </c>
      <c r="DA22" s="45">
        <v>52279582.034693606</v>
      </c>
      <c r="DB22" s="45">
        <v>51116376.965322822</v>
      </c>
      <c r="DC22" s="45">
        <v>49974443.587909892</v>
      </c>
      <c r="DD22" s="45">
        <v>48853389.914079666</v>
      </c>
      <c r="DE22" s="45">
        <v>47752767.02441828</v>
      </c>
      <c r="DF22" s="45">
        <v>46672133.746437229</v>
      </c>
      <c r="DG22" s="45">
        <v>45611057.174023941</v>
      </c>
      <c r="DH22" s="45">
        <v>44569112.512503393</v>
      </c>
      <c r="DI22" s="45">
        <v>43545882.912855834</v>
      </c>
      <c r="DJ22" s="45">
        <v>42540959.302389778</v>
      </c>
      <c r="DK22" s="45">
        <v>41553940.220419548</v>
      </c>
      <c r="DL22" s="45">
        <v>40584431.657696433</v>
      </c>
      <c r="DM22" s="45">
        <v>39632046.896256872</v>
      </c>
      <c r="DN22" s="45">
        <v>38696406.355109647</v>
      </c>
      <c r="DO22" s="45">
        <v>37777137.437382564</v>
      </c>
      <c r="DP22" s="45">
        <v>36873874.380805805</v>
      </c>
      <c r="DQ22" s="45">
        <v>35986258.110697642</v>
      </c>
      <c r="DR22" s="45">
        <v>35113936.096077986</v>
      </c>
      <c r="DS22" s="45">
        <v>34256562.208701491</v>
      </c>
      <c r="DT22" s="45">
        <v>33413796.582716241</v>
      </c>
      <c r="DU22" s="45">
        <v>32585305.481829498</v>
      </c>
      <c r="DV22" s="45">
        <v>31770761.162511386</v>
      </c>
      <c r="DW22" s="45">
        <v>30969841.745122768</v>
      </c>
      <c r="DX22" s="45">
        <v>30182231.083583377</v>
      </c>
      <c r="DY22" s="45">
        <v>29407618.641295921</v>
      </c>
      <c r="DZ22" s="45">
        <v>28645699.365401875</v>
      </c>
      <c r="EA22" s="45">
        <v>27896173.565625019</v>
      </c>
      <c r="EB22" s="45">
        <v>27158746.796034358</v>
      </c>
      <c r="EC22" s="45">
        <v>26433129.736390028</v>
      </c>
      <c r="ED22" s="45">
        <v>25719038.078285359</v>
      </c>
      <c r="EE22" s="45">
        <v>25016192.411497541</v>
      </c>
      <c r="EF22" s="45">
        <v>24324318.113257632</v>
      </c>
      <c r="EG22" s="45">
        <v>23643145.240231551</v>
      </c>
      <c r="EH22" s="45">
        <v>22972408.419875443</v>
      </c>
      <c r="EI22" s="45">
        <v>22311846.747212835</v>
      </c>
      <c r="EJ22" s="45">
        <v>21661203.680777706</v>
      </c>
      <c r="EK22" s="45">
        <v>21020226.941268418</v>
      </c>
      <c r="EL22" s="45">
        <v>20388668.412912577</v>
      </c>
      <c r="EM22" s="45">
        <v>19766284.045457497</v>
      </c>
      <c r="EN22" s="45">
        <v>19152833.756994728</v>
      </c>
      <c r="EO22" s="45">
        <v>18548081.341997955</v>
      </c>
      <c r="EP22" s="45">
        <v>17951794.375607233</v>
      </c>
      <c r="EQ22" s="45">
        <v>17363744.125628959</v>
      </c>
      <c r="ER22" s="45">
        <v>16783705.460990757</v>
      </c>
      <c r="ES22" s="45">
        <v>16211456.764367014</v>
      </c>
      <c r="ET22" s="45">
        <v>15646779.846055578</v>
      </c>
      <c r="EU22" s="45">
        <v>15089459.858688615</v>
      </c>
      <c r="EV22" s="45">
        <v>14539285.213611668</v>
      </c>
      <c r="EW22" s="45">
        <v>13996047.498513944</v>
      </c>
      <c r="EX22" s="45">
        <v>13459541.397143889</v>
      </c>
      <c r="EY22" s="45">
        <v>12929564.609650349</v>
      </c>
      <c r="EZ22" s="45">
        <v>12405917.774174938</v>
      </c>
      <c r="FA22" s="45">
        <v>11888404.389695581</v>
      </c>
      <c r="FB22" s="45">
        <v>11376830.741998013</v>
      </c>
      <c r="FC22" s="45">
        <v>10871005.826519329</v>
      </c>
      <c r="FD22" s="45">
        <v>10370741.277655983</v>
      </c>
      <c r="FE22" s="45">
        <v>9875851.2947353013</v>
      </c>
      <c r="FF22" s="45">
        <v>9386152.5723661352</v>
      </c>
      <c r="FG22" s="45">
        <v>8901464.2303724568</v>
      </c>
      <c r="FH22" s="45">
        <v>8421607.7435184252</v>
      </c>
      <c r="FI22" s="45">
        <v>7946406.8762381934</v>
      </c>
      <c r="FJ22" s="45">
        <v>7475687.6138206925</v>
      </c>
      <c r="FK22" s="45">
        <v>7009278.0967223756</v>
      </c>
      <c r="FL22" s="45">
        <v>6547008.5571738044</v>
      </c>
      <c r="FM22" s="45">
        <v>6088711.2545350501</v>
      </c>
      <c r="FN22" s="45">
        <v>5634220.4119022815</v>
      </c>
      <c r="FO22" s="45">
        <v>5183372.1545911292</v>
      </c>
      <c r="FP22" s="45">
        <v>4736004.4490371104</v>
      </c>
      <c r="FQ22" s="45">
        <v>4291957.0419045938</v>
      </c>
      <c r="FR22" s="45">
        <v>3851071.4014895926</v>
      </c>
      <c r="FS22" s="45">
        <v>3413190.657454317</v>
      </c>
      <c r="FT22" s="45">
        <v>2978159.5453579384</v>
      </c>
      <c r="FU22" s="45">
        <v>2545824.3465996715</v>
      </c>
      <c r="FV22" s="45">
        <v>2116032.8344092537</v>
      </c>
      <c r="FW22" s="45">
        <v>1688634.2160838675</v>
      </c>
      <c r="FX22" s="45">
        <v>1263479.0793956842</v>
      </c>
      <c r="FY22" s="45">
        <v>840419.33795674902</v>
      </c>
      <c r="FZ22" s="45">
        <v>419308.17679240118</v>
      </c>
      <c r="GA22" s="45">
        <v>0</v>
      </c>
    </row>
    <row r="23" spans="1:183" x14ac:dyDescent="0.25">
      <c r="A23" s="41" t="s">
        <v>331</v>
      </c>
      <c r="B23" s="42" t="s">
        <v>349</v>
      </c>
      <c r="C23" s="50">
        <v>0</v>
      </c>
      <c r="D23" s="43">
        <v>5752663.3048752118</v>
      </c>
      <c r="E23" s="43">
        <v>4622994.0620423881</v>
      </c>
      <c r="F23" s="43">
        <v>3941664.0444089165</v>
      </c>
      <c r="G23" s="43">
        <v>3688525.1037833798</v>
      </c>
      <c r="H23" s="43">
        <v>4416086.5165711092</v>
      </c>
      <c r="I23" s="43">
        <v>5700114.5656855935</v>
      </c>
      <c r="J23" s="43">
        <v>6360147.2449205862</v>
      </c>
      <c r="K23" s="43">
        <v>6420424.7139223311</v>
      </c>
      <c r="L23" s="43">
        <v>6281893.3446951304</v>
      </c>
      <c r="M23" s="43">
        <v>6289539.8980408395</v>
      </c>
      <c r="N23" s="43">
        <v>6497862.5380175542</v>
      </c>
      <c r="O23" s="43">
        <v>6883502.4535951214</v>
      </c>
      <c r="P23" s="43">
        <v>7303736.1898620147</v>
      </c>
      <c r="Q23" s="43">
        <v>7589346.106672083</v>
      </c>
      <c r="R23" s="43">
        <v>7651975.3539055726</v>
      </c>
      <c r="S23" s="43">
        <v>7684287.9134027846</v>
      </c>
      <c r="T23" s="43">
        <v>7920101.6131762518</v>
      </c>
      <c r="U23" s="43">
        <v>8431849.7218411565</v>
      </c>
      <c r="V23" s="43">
        <v>8703871.5315934308</v>
      </c>
      <c r="W23" s="43">
        <v>8740528.4175167978</v>
      </c>
      <c r="X23" s="43">
        <v>8720128.5710019097</v>
      </c>
      <c r="Y23" s="43">
        <v>8672242.6439926494</v>
      </c>
      <c r="Z23" s="43">
        <v>8696465.4386398569</v>
      </c>
      <c r="AA23" s="43">
        <v>8883967.1286332291</v>
      </c>
      <c r="AB23" s="43">
        <v>9080161.055917671</v>
      </c>
      <c r="AC23" s="43">
        <v>9190073.0399557725</v>
      </c>
      <c r="AD23" s="43">
        <v>8989753.3679855336</v>
      </c>
      <c r="AE23" s="43">
        <v>8905876.3191441931</v>
      </c>
      <c r="AF23" s="43">
        <v>9002775.5562036317</v>
      </c>
      <c r="AG23" s="43">
        <v>9267383.8780772556</v>
      </c>
      <c r="AH23" s="43">
        <v>9360018.2725816555</v>
      </c>
      <c r="AI23" s="43">
        <v>9311364.0759999938</v>
      </c>
      <c r="AJ23" s="43">
        <v>9219859.3783961013</v>
      </c>
      <c r="AK23" s="43">
        <v>9150205.1448128317</v>
      </c>
      <c r="AL23" s="43">
        <v>9137943.9378013816</v>
      </c>
      <c r="AM23" s="43">
        <v>9225425.6729211789</v>
      </c>
      <c r="AN23" s="43">
        <v>9320664.2786462773</v>
      </c>
      <c r="AO23" s="43">
        <v>9340793.9991539586</v>
      </c>
      <c r="AP23" s="43">
        <v>9269024.1359363254</v>
      </c>
      <c r="AQ23" s="43">
        <v>9175784.3082682211</v>
      </c>
      <c r="AR23" s="43">
        <v>9207892.8836096786</v>
      </c>
      <c r="AS23" s="43">
        <v>9349421.2878077589</v>
      </c>
      <c r="AT23" s="43">
        <v>9373838.8580918424</v>
      </c>
      <c r="AU23" s="43">
        <v>9303593.8754698243</v>
      </c>
      <c r="AV23" s="43">
        <v>9205084.2363466248</v>
      </c>
      <c r="AW23" s="43">
        <v>9133927.2514737379</v>
      </c>
      <c r="AX23" s="43">
        <v>9109010.4718226977</v>
      </c>
      <c r="AY23" s="43">
        <v>9150681.863281101</v>
      </c>
      <c r="AZ23" s="43">
        <v>9196994.3568045888</v>
      </c>
      <c r="BA23" s="43">
        <v>9145117.5010039434</v>
      </c>
      <c r="BB23" s="43">
        <v>9063477.6507618353</v>
      </c>
      <c r="BC23" s="43">
        <v>8944237.5945395809</v>
      </c>
      <c r="BD23" s="43">
        <v>8841587.1962925792</v>
      </c>
      <c r="BE23" s="43">
        <v>8746912.7097849511</v>
      </c>
      <c r="BF23" s="43">
        <v>8551246.9653682634</v>
      </c>
      <c r="BG23" s="43">
        <v>8278609.7532124445</v>
      </c>
      <c r="BH23" s="43">
        <v>7987596.5703430111</v>
      </c>
      <c r="BI23" s="43">
        <v>7734077.1621686611</v>
      </c>
      <c r="BJ23" s="43">
        <v>7531156.9132553814</v>
      </c>
      <c r="BK23" s="43">
        <v>7389843.3024156196</v>
      </c>
      <c r="BL23" s="43">
        <v>7266088.1992197931</v>
      </c>
      <c r="BM23" s="43">
        <v>7119595.7439706996</v>
      </c>
      <c r="BN23" s="43">
        <v>6937572.950881172</v>
      </c>
      <c r="BO23" s="43">
        <v>6742973.8798855888</v>
      </c>
      <c r="BP23" s="43">
        <v>6582345.2083260622</v>
      </c>
      <c r="BQ23" s="43">
        <v>6444678.1311332062</v>
      </c>
      <c r="BR23" s="43">
        <v>6244419.1395884482</v>
      </c>
      <c r="BS23" s="43">
        <v>5998667.8216109024</v>
      </c>
      <c r="BT23" s="43">
        <v>5748726.1231067358</v>
      </c>
      <c r="BU23" s="43">
        <v>5535080.994876408</v>
      </c>
      <c r="BV23" s="43">
        <v>5365071.3172155358</v>
      </c>
      <c r="BW23" s="43">
        <v>5242771.2838700786</v>
      </c>
      <c r="BX23" s="43">
        <v>5135930.3657977721</v>
      </c>
      <c r="BY23" s="43">
        <v>5014342.6037449921</v>
      </c>
      <c r="BZ23" s="43">
        <v>4867874.6477563111</v>
      </c>
      <c r="CA23" s="43">
        <v>4714871.1795167122</v>
      </c>
      <c r="CB23" s="43">
        <v>4594343.6858564494</v>
      </c>
      <c r="CC23" s="43">
        <v>4496493.6216254989</v>
      </c>
      <c r="CD23" s="43">
        <v>4353955.7763722884</v>
      </c>
      <c r="CE23" s="43">
        <v>4179285.0133324941</v>
      </c>
      <c r="CF23" s="43">
        <v>4001263.3612127686</v>
      </c>
      <c r="CG23" s="43">
        <v>3847137.0137840309</v>
      </c>
      <c r="CH23" s="43">
        <v>3721509.2103525996</v>
      </c>
      <c r="CI23" s="43">
        <v>3636204.9732935545</v>
      </c>
      <c r="CJ23" s="43">
        <v>3566374.4547226024</v>
      </c>
      <c r="CK23" s="43">
        <v>3484434.7321567358</v>
      </c>
      <c r="CL23" s="43">
        <v>3384231.1797401328</v>
      </c>
      <c r="CM23" s="43">
        <v>3257026.9239201508</v>
      </c>
      <c r="CN23" s="43">
        <v>3100372.8191869124</v>
      </c>
      <c r="CO23" s="43">
        <v>2934054.3958895565</v>
      </c>
      <c r="CP23" s="43">
        <v>2875373.308163614</v>
      </c>
      <c r="CQ23" s="43">
        <v>2817865.8418835644</v>
      </c>
      <c r="CR23" s="43">
        <v>2761508.5252210586</v>
      </c>
      <c r="CS23" s="43">
        <v>2706278.3544997657</v>
      </c>
      <c r="CT23" s="43">
        <v>2652152.7873138464</v>
      </c>
      <c r="CU23" s="43">
        <v>2599109.7316843467</v>
      </c>
      <c r="CV23" s="43">
        <v>2547127.5368838347</v>
      </c>
      <c r="CW23" s="43">
        <v>2496184.9863463477</v>
      </c>
      <c r="CX23" s="43">
        <v>2446261.2864067196</v>
      </c>
      <c r="CY23" s="43">
        <v>2397336.0610873052</v>
      </c>
      <c r="CZ23" s="43">
        <v>2349389.3397946591</v>
      </c>
      <c r="DA23" s="43">
        <v>2302401.552940377</v>
      </c>
      <c r="DB23" s="43">
        <v>2256353.521723086</v>
      </c>
      <c r="DC23" s="43">
        <v>2211226.4512469182</v>
      </c>
      <c r="DD23" s="43">
        <v>2167001.9223888046</v>
      </c>
      <c r="DE23" s="43">
        <v>2123661.8836657675</v>
      </c>
      <c r="DF23" s="43">
        <v>2081188.6462301775</v>
      </c>
      <c r="DG23" s="43">
        <v>2039564.8730261426</v>
      </c>
      <c r="DH23" s="43">
        <v>1998773.5758700748</v>
      </c>
      <c r="DI23" s="43">
        <v>1958798.1041900192</v>
      </c>
      <c r="DJ23" s="43">
        <v>1919622.1421062187</v>
      </c>
      <c r="DK23" s="43">
        <v>1881229.6994642841</v>
      </c>
      <c r="DL23" s="43">
        <v>1843605.1053707332</v>
      </c>
      <c r="DM23" s="43">
        <v>1806733.0031882471</v>
      </c>
      <c r="DN23" s="43">
        <v>1770598.3432370888</v>
      </c>
      <c r="DO23" s="43">
        <v>1735186.3763306406</v>
      </c>
      <c r="DP23" s="43">
        <v>1700482.648979194</v>
      </c>
      <c r="DQ23" s="43">
        <v>1666472.9958828329</v>
      </c>
      <c r="DR23" s="43">
        <v>1633143.5357608162</v>
      </c>
      <c r="DS23" s="43">
        <v>1600480.6650956471</v>
      </c>
      <c r="DT23" s="43">
        <v>1568471.0520856774</v>
      </c>
      <c r="DU23" s="43">
        <v>1537101.6310147694</v>
      </c>
      <c r="DV23" s="43">
        <v>1506359.5982902087</v>
      </c>
      <c r="DW23" s="43">
        <v>1476232.4061867744</v>
      </c>
      <c r="DX23" s="43">
        <v>1446707.7582590578</v>
      </c>
      <c r="DY23" s="43">
        <v>1417773.6028770043</v>
      </c>
      <c r="DZ23" s="43">
        <v>1389418.13072354</v>
      </c>
      <c r="EA23" s="43">
        <v>1361629.7683301121</v>
      </c>
      <c r="EB23" s="43">
        <v>1334397.1728634147</v>
      </c>
      <c r="EC23" s="43">
        <v>1307709.229623019</v>
      </c>
      <c r="ED23" s="43">
        <v>1281555.0447427859</v>
      </c>
      <c r="EE23" s="43">
        <v>1255923.9439396837</v>
      </c>
      <c r="EF23" s="43">
        <v>1230805.4652152029</v>
      </c>
      <c r="EG23" s="43">
        <v>1206189.3557273916</v>
      </c>
      <c r="EH23" s="43">
        <v>1182065.5686628912</v>
      </c>
      <c r="EI23" s="43">
        <v>1158424.2571895386</v>
      </c>
      <c r="EJ23" s="43">
        <v>1135255.7721625252</v>
      </c>
      <c r="EK23" s="43">
        <v>1112550.656702592</v>
      </c>
      <c r="EL23" s="43">
        <v>1090299.6439021898</v>
      </c>
      <c r="EM23" s="43">
        <v>1068493.6507780794</v>
      </c>
      <c r="EN23" s="43">
        <v>1047123.7778542713</v>
      </c>
      <c r="EO23" s="43">
        <v>1026181.3020719725</v>
      </c>
      <c r="EP23" s="43">
        <v>1005657.6761639928</v>
      </c>
      <c r="EQ23" s="43">
        <v>985544.52260734816</v>
      </c>
      <c r="ER23" s="43">
        <v>965833.63216354244</v>
      </c>
      <c r="ES23" s="43">
        <v>946516.95970794954</v>
      </c>
      <c r="ET23" s="43">
        <v>927586.62026772392</v>
      </c>
      <c r="EU23" s="43">
        <v>909034.88797914679</v>
      </c>
      <c r="EV23" s="43">
        <v>890854.18983169633</v>
      </c>
      <c r="EW23" s="43">
        <v>873037.10629364068</v>
      </c>
      <c r="EX23" s="43">
        <v>855576.36422198592</v>
      </c>
      <c r="EY23" s="43">
        <v>838464.83686247515</v>
      </c>
      <c r="EZ23" s="43">
        <v>821695.54009603127</v>
      </c>
      <c r="FA23" s="43">
        <v>805261.62931079301</v>
      </c>
      <c r="FB23" s="43">
        <v>789156.39669121231</v>
      </c>
      <c r="FC23" s="43">
        <v>773373.26871568174</v>
      </c>
      <c r="FD23" s="43">
        <v>757905.80344563373</v>
      </c>
      <c r="FE23" s="43">
        <v>742747.68739757419</v>
      </c>
      <c r="FF23" s="43">
        <v>727892.73366630508</v>
      </c>
      <c r="FG23" s="43">
        <v>713334.87900549092</v>
      </c>
      <c r="FH23" s="43">
        <v>699068.1815338172</v>
      </c>
      <c r="FI23" s="43">
        <v>685086.81781555782</v>
      </c>
      <c r="FJ23" s="43">
        <v>671385.08119232708</v>
      </c>
      <c r="FK23" s="43">
        <v>657957.37969776953</v>
      </c>
      <c r="FL23" s="43">
        <v>644798.23230400402</v>
      </c>
      <c r="FM23" s="43">
        <v>631902.26746190479</v>
      </c>
      <c r="FN23" s="43">
        <v>619264.22226697963</v>
      </c>
      <c r="FO23" s="43">
        <v>606878.93766315654</v>
      </c>
      <c r="FP23" s="43">
        <v>594741.35906837694</v>
      </c>
      <c r="FQ23" s="43">
        <v>582846.53178691457</v>
      </c>
      <c r="FR23" s="43">
        <v>571189.60121790622</v>
      </c>
      <c r="FS23" s="43">
        <v>559765.8093103253</v>
      </c>
      <c r="FT23" s="43">
        <v>548570.49310326576</v>
      </c>
      <c r="FU23" s="43">
        <v>537599.08305769321</v>
      </c>
      <c r="FV23" s="43">
        <v>526847.10138819809</v>
      </c>
      <c r="FW23" s="43">
        <v>516310.15956062381</v>
      </c>
      <c r="FX23" s="43">
        <v>505983.95641528815</v>
      </c>
      <c r="FY23" s="43">
        <v>495864.27712432825</v>
      </c>
      <c r="FZ23" s="43">
        <v>485946.99152345298</v>
      </c>
      <c r="GA23" s="43">
        <v>476228.05160957162</v>
      </c>
    </row>
    <row r="24" spans="1:183" x14ac:dyDescent="0.25">
      <c r="B24" s="42" t="s">
        <v>350</v>
      </c>
      <c r="C24" s="50">
        <v>0</v>
      </c>
      <c r="D24" s="43">
        <v>1030949.7992508406</v>
      </c>
      <c r="E24" s="43">
        <v>1087182.5096135421</v>
      </c>
      <c r="F24" s="43">
        <v>1145149.5049860557</v>
      </c>
      <c r="G24" s="43">
        <v>1231695.5913166683</v>
      </c>
      <c r="H24" s="43">
        <v>1941874.3114193524</v>
      </c>
      <c r="I24" s="43">
        <v>2952856.6739618578</v>
      </c>
      <c r="J24" s="43">
        <v>3522656.1731515131</v>
      </c>
      <c r="K24" s="43">
        <v>3681598.5784566505</v>
      </c>
      <c r="L24" s="43">
        <v>3701288.9388184291</v>
      </c>
      <c r="M24" s="43">
        <v>3798975.0382796316</v>
      </c>
      <c r="N24" s="43">
        <v>4006396.6307626576</v>
      </c>
      <c r="O24" s="43">
        <v>2651291.8002867629</v>
      </c>
      <c r="P24" s="43">
        <v>1117205.0899437333</v>
      </c>
      <c r="Q24" s="43">
        <v>1148619.5885277337</v>
      </c>
      <c r="R24" s="43">
        <v>1202103.1047210393</v>
      </c>
      <c r="S24" s="43">
        <v>1296040.9910453761</v>
      </c>
      <c r="T24" s="43">
        <v>1672902.6880529502</v>
      </c>
      <c r="U24" s="43">
        <v>1816533.8111077675</v>
      </c>
      <c r="V24" s="43">
        <v>1619831.4936721069</v>
      </c>
      <c r="W24" s="43">
        <v>1605610.4400836264</v>
      </c>
      <c r="X24" s="43">
        <v>1493900.3975920316</v>
      </c>
      <c r="Y24" s="43">
        <v>1399270.8115547062</v>
      </c>
      <c r="Z24" s="43">
        <v>1337821.2189849876</v>
      </c>
      <c r="AA24" s="43">
        <v>1333652.5285981519</v>
      </c>
      <c r="AB24" s="43">
        <v>1327899.6207552268</v>
      </c>
      <c r="AC24" s="43">
        <v>1330271.0409356155</v>
      </c>
      <c r="AD24" s="43">
        <v>1296069.2384413523</v>
      </c>
      <c r="AE24" s="43">
        <v>1140537.1193420682</v>
      </c>
      <c r="AF24" s="43">
        <v>1508371.0083189313</v>
      </c>
      <c r="AG24" s="43">
        <v>1628524.1922336714</v>
      </c>
      <c r="AH24" s="43">
        <v>1390524.2707150634</v>
      </c>
      <c r="AI24" s="43">
        <v>1353588.964673891</v>
      </c>
      <c r="AJ24" s="43">
        <v>1247825.8436899502</v>
      </c>
      <c r="AK24" s="43">
        <v>1136812.9587922883</v>
      </c>
      <c r="AL24" s="43">
        <v>1071797.15474126</v>
      </c>
      <c r="AM24" s="43">
        <v>1037832.0123708287</v>
      </c>
      <c r="AN24" s="43">
        <v>1022340.621717583</v>
      </c>
      <c r="AO24" s="43">
        <v>1009908.2568692806</v>
      </c>
      <c r="AP24" s="43">
        <v>996208.16430417728</v>
      </c>
      <c r="AQ24" s="43">
        <v>1181957.9205996527</v>
      </c>
      <c r="AR24" s="43">
        <v>1563653.0381888268</v>
      </c>
      <c r="AS24" s="43">
        <v>1681833.0330898107</v>
      </c>
      <c r="AT24" s="43">
        <v>1426853.9148340609</v>
      </c>
      <c r="AU24" s="43">
        <v>1386438.3844293684</v>
      </c>
      <c r="AV24" s="43">
        <v>1274171.3275788107</v>
      </c>
      <c r="AW24" s="43">
        <v>1153840.9017277879</v>
      </c>
      <c r="AX24" s="43">
        <v>1080694.1064635236</v>
      </c>
      <c r="AY24" s="43">
        <v>1037106.8296749282</v>
      </c>
      <c r="AZ24" s="43">
        <v>1013650.0970913278</v>
      </c>
      <c r="BA24" s="43">
        <v>992103.00433551939</v>
      </c>
      <c r="BB24" s="43">
        <v>976735.54697121715</v>
      </c>
      <c r="BC24" s="43">
        <v>1169089.329617318</v>
      </c>
      <c r="BD24" s="43">
        <v>1553914.2417479355</v>
      </c>
      <c r="BE24" s="43">
        <v>1656568.1059881051</v>
      </c>
      <c r="BF24" s="43">
        <v>1370066.6010659758</v>
      </c>
      <c r="BG24" s="43">
        <v>1307321.941952894</v>
      </c>
      <c r="BH24" s="43">
        <v>1169918.3930560444</v>
      </c>
      <c r="BI24" s="43">
        <v>1022634.7035535065</v>
      </c>
      <c r="BJ24" s="43">
        <v>924997.78987393586</v>
      </c>
      <c r="BK24" s="43">
        <v>858091.41406654718</v>
      </c>
      <c r="BL24" s="43">
        <v>814359.93394509528</v>
      </c>
      <c r="BM24" s="43">
        <v>781553.69156855787</v>
      </c>
      <c r="BN24" s="43">
        <v>755099.80556848971</v>
      </c>
      <c r="BO24" s="43">
        <v>947469.12835915771</v>
      </c>
      <c r="BP24" s="43">
        <v>1340899.9459613715</v>
      </c>
      <c r="BQ24" s="43">
        <v>1446940.3893561165</v>
      </c>
      <c r="BR24" s="43">
        <v>1152824.5505820748</v>
      </c>
      <c r="BS24" s="43">
        <v>1092007.9700217645</v>
      </c>
      <c r="BT24" s="43">
        <v>954753.78101147187</v>
      </c>
      <c r="BU24" s="43">
        <v>805043.3420161556</v>
      </c>
      <c r="BV24" s="43">
        <v>705951.98387057974</v>
      </c>
      <c r="BW24" s="43">
        <v>637570.91211252811</v>
      </c>
      <c r="BX24" s="43">
        <v>593577.71854005754</v>
      </c>
      <c r="BY24" s="43">
        <v>562271.9190153589</v>
      </c>
      <c r="BZ24" s="43">
        <v>539099.95506625774</v>
      </c>
      <c r="CA24" s="43">
        <v>742587.13648825418</v>
      </c>
      <c r="CB24" s="43">
        <v>1152727.7344512781</v>
      </c>
      <c r="CC24" s="43">
        <v>1269672.8264946479</v>
      </c>
      <c r="CD24" s="43">
        <v>975562.07420790207</v>
      </c>
      <c r="CE24" s="43">
        <v>921453.41930029891</v>
      </c>
      <c r="CF24" s="43">
        <v>788216.12639980018</v>
      </c>
      <c r="CG24" s="43">
        <v>639136.38868227054</v>
      </c>
      <c r="CH24" s="43">
        <v>540533.33894746169</v>
      </c>
      <c r="CI24" s="43">
        <v>473088.60437829309</v>
      </c>
      <c r="CJ24" s="43">
        <v>431251.88018701272</v>
      </c>
      <c r="CK24" s="43">
        <v>403163.73722345219</v>
      </c>
      <c r="CL24" s="43">
        <v>384465.08027292631</v>
      </c>
      <c r="CM24" s="43">
        <v>366750.77768538799</v>
      </c>
      <c r="CN24" s="43">
        <v>351357.4093060405</v>
      </c>
      <c r="CO24" s="43">
        <v>335614.6902523599</v>
      </c>
      <c r="CP24" s="43">
        <v>323311.08159715717</v>
      </c>
      <c r="CQ24" s="43">
        <v>311003.89851268486</v>
      </c>
      <c r="CR24" s="43">
        <v>304890.75989233219</v>
      </c>
      <c r="CS24" s="43">
        <v>295676.34062908526</v>
      </c>
      <c r="CT24" s="43">
        <v>287626.02191346622</v>
      </c>
      <c r="CU24" s="43">
        <v>278643.09412555496</v>
      </c>
      <c r="CV24" s="43">
        <v>270737.71381444397</v>
      </c>
      <c r="CW24" s="43">
        <v>264825.18093968282</v>
      </c>
      <c r="CX24" s="43">
        <v>258936.95214035132</v>
      </c>
      <c r="CY24" s="43">
        <v>253221.09044893569</v>
      </c>
      <c r="CZ24" s="43">
        <v>247239.58658312241</v>
      </c>
      <c r="DA24" s="43">
        <v>242250.31934223961</v>
      </c>
      <c r="DB24" s="43">
        <v>237227.91945046562</v>
      </c>
      <c r="DC24" s="43">
        <v>232416.5168193267</v>
      </c>
      <c r="DD24" s="43">
        <v>227767.4075822506</v>
      </c>
      <c r="DE24" s="43">
        <v>223212.02738356692</v>
      </c>
      <c r="DF24" s="43">
        <v>218747.78272366495</v>
      </c>
      <c r="DG24" s="43">
        <v>214372.82706085042</v>
      </c>
      <c r="DH24" s="43">
        <v>210085.37057385145</v>
      </c>
      <c r="DI24" s="43">
        <v>205883.66306227955</v>
      </c>
      <c r="DJ24" s="43">
        <v>201765.98977601028</v>
      </c>
      <c r="DK24" s="43">
        <v>197730.66995546632</v>
      </c>
      <c r="DL24" s="43">
        <v>193776.05662308692</v>
      </c>
      <c r="DM24" s="43">
        <v>189900.53554067263</v>
      </c>
      <c r="DN24" s="43">
        <v>186102.52479232359</v>
      </c>
      <c r="DO24" s="43">
        <v>182380.47436737764</v>
      </c>
      <c r="DP24" s="43">
        <v>178732.86490922442</v>
      </c>
      <c r="DQ24" s="43">
        <v>175158.20750677446</v>
      </c>
      <c r="DR24" s="43">
        <v>171655.0432773972</v>
      </c>
      <c r="DS24" s="43">
        <v>168221.9425327972</v>
      </c>
      <c r="DT24" s="43">
        <v>164857.5037363593</v>
      </c>
      <c r="DU24" s="43">
        <v>161560.3535031486</v>
      </c>
      <c r="DV24" s="43">
        <v>158329.14639137944</v>
      </c>
      <c r="DW24" s="43">
        <v>155162.56344269874</v>
      </c>
      <c r="DX24" s="43">
        <v>152059.31239071701</v>
      </c>
      <c r="DY24" s="43">
        <v>149018.12599276035</v>
      </c>
      <c r="DZ24" s="43">
        <v>146037.76348958764</v>
      </c>
      <c r="EA24" s="43">
        <v>143117.00831154946</v>
      </c>
      <c r="EB24" s="43">
        <v>140254.66807858858</v>
      </c>
      <c r="EC24" s="43">
        <v>137449.57480877044</v>
      </c>
      <c r="ED24" s="43">
        <v>134700.58325003576</v>
      </c>
      <c r="EE24" s="43">
        <v>132006.57150579328</v>
      </c>
      <c r="EF24" s="43">
        <v>129366.44020079597</v>
      </c>
      <c r="EG24" s="43">
        <v>126779.11122995528</v>
      </c>
      <c r="EH24" s="43">
        <v>124243.52900952681</v>
      </c>
      <c r="EI24" s="43">
        <v>121758.65860033166</v>
      </c>
      <c r="EJ24" s="43">
        <v>119323.48529069459</v>
      </c>
      <c r="EK24" s="43">
        <v>116937.01563909874</v>
      </c>
      <c r="EL24" s="43">
        <v>114598.27538887606</v>
      </c>
      <c r="EM24" s="43">
        <v>112306.30988526915</v>
      </c>
      <c r="EN24" s="43">
        <v>110060.18365836945</v>
      </c>
      <c r="EO24" s="43">
        <v>107858.98000605515</v>
      </c>
      <c r="EP24" s="43">
        <v>105701.80036839847</v>
      </c>
      <c r="EQ24" s="43">
        <v>103587.76432766554</v>
      </c>
      <c r="ER24" s="43">
        <v>101516.00898272355</v>
      </c>
      <c r="ES24" s="43">
        <v>99485.688949040763</v>
      </c>
      <c r="ET24" s="43">
        <v>97495.975107500664</v>
      </c>
      <c r="EU24" s="43">
        <v>95546.055647056855</v>
      </c>
      <c r="EV24" s="43">
        <v>93635.134396485271</v>
      </c>
      <c r="EW24" s="43">
        <v>91762.431867039093</v>
      </c>
      <c r="EX24" s="43">
        <v>89927.183167139039</v>
      </c>
      <c r="EY24" s="43">
        <v>88128.639462090054</v>
      </c>
      <c r="EZ24" s="43">
        <v>86366.066722895674</v>
      </c>
      <c r="FA24" s="43">
        <v>84638.745309195991</v>
      </c>
      <c r="FB24" s="43">
        <v>82945.970386329602</v>
      </c>
      <c r="FC24" s="43">
        <v>81287.051091209738</v>
      </c>
      <c r="FD24" s="43">
        <v>79661.310115262357</v>
      </c>
      <c r="FE24" s="43">
        <v>78068.083912957096</v>
      </c>
      <c r="FF24" s="43">
        <v>76506.722076214442</v>
      </c>
      <c r="FG24" s="43">
        <v>74976.587751467494</v>
      </c>
      <c r="FH24" s="43">
        <v>73477.055971414418</v>
      </c>
      <c r="FI24" s="43">
        <v>72007.514906204189</v>
      </c>
      <c r="FJ24" s="43">
        <v>70567.364612250705</v>
      </c>
      <c r="FK24" s="43">
        <v>69156.017240763933</v>
      </c>
      <c r="FL24" s="43">
        <v>67772.896829218749</v>
      </c>
      <c r="FM24" s="43">
        <v>66417.438884293137</v>
      </c>
      <c r="FN24" s="43">
        <v>65089.090173337179</v>
      </c>
      <c r="FO24" s="43">
        <v>63787.308307311148</v>
      </c>
      <c r="FP24" s="43">
        <v>62511.562157847402</v>
      </c>
      <c r="FQ24" s="43">
        <v>61261.331023126557</v>
      </c>
      <c r="FR24" s="43">
        <v>60036.104419346506</v>
      </c>
      <c r="FS24" s="43">
        <v>58835.382289253379</v>
      </c>
      <c r="FT24" s="43">
        <v>57658.674585079643</v>
      </c>
      <c r="FU24" s="43">
        <v>56505.501060013092</v>
      </c>
      <c r="FV24" s="43">
        <v>55375.391059665926</v>
      </c>
      <c r="FW24" s="43">
        <v>54267.88331354376</v>
      </c>
      <c r="FX24" s="43">
        <v>53182.52572651465</v>
      </c>
      <c r="FY24" s="43">
        <v>52118.875170278166</v>
      </c>
      <c r="FZ24" s="43">
        <v>51076.497691896315</v>
      </c>
      <c r="GA24" s="43">
        <v>50054.967679669717</v>
      </c>
    </row>
    <row r="26" spans="1:183" ht="13.8" thickBot="1" x14ac:dyDescent="0.3">
      <c r="A26" s="29" t="s">
        <v>1</v>
      </c>
      <c r="B26" s="29" t="s">
        <v>286</v>
      </c>
      <c r="C26" s="29" t="s">
        <v>287</v>
      </c>
    </row>
    <row r="27" spans="1:183" ht="13.8" thickBot="1" x14ac:dyDescent="0.3">
      <c r="A27" s="47"/>
      <c r="B27" s="48"/>
      <c r="C27" s="49">
        <v>280829617.03144932</v>
      </c>
    </row>
    <row r="28" spans="1:183" x14ac:dyDescent="0.25">
      <c r="A28" s="30" t="s">
        <v>21</v>
      </c>
      <c r="B28" s="30" t="s">
        <v>294</v>
      </c>
      <c r="C28" s="31">
        <v>280829617.03144932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7"/>
  <sheetViews>
    <sheetView workbookViewId="0">
      <selection activeCell="H38" sqref="H38"/>
    </sheetView>
  </sheetViews>
  <sheetFormatPr defaultRowHeight="13.2" x14ac:dyDescent="0.25"/>
  <cols>
    <col min="1" max="1" width="25" bestFit="1" customWidth="1"/>
    <col min="2" max="2" width="12.6640625" bestFit="1" customWidth="1"/>
  </cols>
  <sheetData>
    <row r="3" spans="1:2" x14ac:dyDescent="0.25">
      <c r="A3" s="10" t="s">
        <v>306</v>
      </c>
      <c r="B3" s="14"/>
    </row>
    <row r="4" spans="1:2" x14ac:dyDescent="0.25">
      <c r="A4" s="10" t="s">
        <v>1</v>
      </c>
      <c r="B4" s="14" t="s">
        <v>307</v>
      </c>
    </row>
    <row r="5" spans="1:2" x14ac:dyDescent="0.25">
      <c r="A5" s="6" t="s">
        <v>4</v>
      </c>
      <c r="B5" s="33">
        <v>112165082.10013613</v>
      </c>
    </row>
    <row r="6" spans="1:2" x14ac:dyDescent="0.25">
      <c r="A6" s="11" t="s">
        <v>5</v>
      </c>
      <c r="B6" s="34">
        <v>147280585.34329349</v>
      </c>
    </row>
    <row r="7" spans="1:2" x14ac:dyDescent="0.25">
      <c r="A7" s="11" t="s">
        <v>6</v>
      </c>
      <c r="B7" s="34">
        <v>75530041.224822223</v>
      </c>
    </row>
    <row r="8" spans="1:2" x14ac:dyDescent="0.25">
      <c r="A8" s="11" t="s">
        <v>7</v>
      </c>
      <c r="B8" s="34">
        <v>69447991.898657769</v>
      </c>
    </row>
    <row r="9" spans="1:2" x14ac:dyDescent="0.25">
      <c r="A9" s="11" t="s">
        <v>8</v>
      </c>
      <c r="B9" s="34">
        <v>78405338.895783931</v>
      </c>
    </row>
    <row r="10" spans="1:2" x14ac:dyDescent="0.25">
      <c r="A10" s="11" t="s">
        <v>9</v>
      </c>
      <c r="B10" s="34">
        <v>188394431.28469929</v>
      </c>
    </row>
    <row r="11" spans="1:2" x14ac:dyDescent="0.25">
      <c r="A11" s="11" t="s">
        <v>10</v>
      </c>
      <c r="B11" s="34">
        <v>113889691.30291277</v>
      </c>
    </row>
    <row r="12" spans="1:2" x14ac:dyDescent="0.25">
      <c r="A12" s="11" t="s">
        <v>11</v>
      </c>
      <c r="B12" s="34">
        <v>100249168.44617884</v>
      </c>
    </row>
    <row r="13" spans="1:2" x14ac:dyDescent="0.25">
      <c r="A13" s="11" t="s">
        <v>12</v>
      </c>
      <c r="B13" s="34">
        <v>510598633.06119174</v>
      </c>
    </row>
    <row r="14" spans="1:2" x14ac:dyDescent="0.25">
      <c r="A14" s="11" t="s">
        <v>13</v>
      </c>
      <c r="B14" s="34">
        <v>109170341.66736615</v>
      </c>
    </row>
    <row r="15" spans="1:2" x14ac:dyDescent="0.25">
      <c r="A15" s="11" t="s">
        <v>14</v>
      </c>
      <c r="B15" s="34">
        <v>164288213.28820395</v>
      </c>
    </row>
    <row r="16" spans="1:2" x14ac:dyDescent="0.25">
      <c r="A16" s="11" t="s">
        <v>15</v>
      </c>
      <c r="B16" s="34">
        <v>186391145.04519337</v>
      </c>
    </row>
    <row r="17" spans="1:2" x14ac:dyDescent="0.25">
      <c r="A17" s="11" t="s">
        <v>16</v>
      </c>
      <c r="B17" s="34">
        <v>66686874.22869274</v>
      </c>
    </row>
    <row r="18" spans="1:2" x14ac:dyDescent="0.25">
      <c r="A18" s="11" t="s">
        <v>17</v>
      </c>
      <c r="B18" s="34">
        <v>113134239.72440721</v>
      </c>
    </row>
    <row r="19" spans="1:2" x14ac:dyDescent="0.25">
      <c r="A19" s="11" t="s">
        <v>18</v>
      </c>
      <c r="B19" s="34">
        <v>117174466.54119642</v>
      </c>
    </row>
    <row r="20" spans="1:2" x14ac:dyDescent="0.25">
      <c r="A20" s="11" t="s">
        <v>19</v>
      </c>
      <c r="B20" s="34">
        <v>80361232.335142761</v>
      </c>
    </row>
    <row r="21" spans="1:2" x14ac:dyDescent="0.25">
      <c r="A21" s="11" t="s">
        <v>20</v>
      </c>
      <c r="B21" s="34">
        <v>162820255.35188976</v>
      </c>
    </row>
    <row r="22" spans="1:2" x14ac:dyDescent="0.25">
      <c r="A22" s="11" t="s">
        <v>21</v>
      </c>
      <c r="B22" s="34">
        <v>411552429.35417211</v>
      </c>
    </row>
    <row r="23" spans="1:2" x14ac:dyDescent="0.25">
      <c r="A23" s="11" t="s">
        <v>22</v>
      </c>
      <c r="B23" s="34">
        <v>125074442.16576743</v>
      </c>
    </row>
    <row r="24" spans="1:2" x14ac:dyDescent="0.25">
      <c r="A24" s="11" t="s">
        <v>23</v>
      </c>
      <c r="B24" s="34">
        <v>101906465.54271303</v>
      </c>
    </row>
    <row r="25" spans="1:2" x14ac:dyDescent="0.25">
      <c r="A25" s="11" t="s">
        <v>24</v>
      </c>
      <c r="B25" s="34">
        <v>75131455.947686866</v>
      </c>
    </row>
    <row r="26" spans="1:2" x14ac:dyDescent="0.25">
      <c r="A26" s="11" t="s">
        <v>25</v>
      </c>
      <c r="B26" s="34">
        <v>158078497.38320124</v>
      </c>
    </row>
    <row r="27" spans="1:2" x14ac:dyDescent="0.25">
      <c r="A27" s="12" t="s">
        <v>251</v>
      </c>
      <c r="B27" s="35">
        <v>3267731022.1333094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2"/>
  <sheetViews>
    <sheetView topLeftCell="A22" workbookViewId="0">
      <selection activeCell="H38" sqref="H38"/>
    </sheetView>
  </sheetViews>
  <sheetFormatPr defaultRowHeight="13.2" x14ac:dyDescent="0.25"/>
  <sheetData>
    <row r="1" spans="1:3" x14ac:dyDescent="0.25">
      <c r="A1" s="29" t="s">
        <v>1</v>
      </c>
      <c r="B1" s="29" t="s">
        <v>286</v>
      </c>
      <c r="C1" s="29" t="s">
        <v>287</v>
      </c>
    </row>
    <row r="2" spans="1:3" x14ac:dyDescent="0.25">
      <c r="A2" s="30" t="s">
        <v>4</v>
      </c>
      <c r="B2" s="30" t="s">
        <v>288</v>
      </c>
      <c r="C2" s="31">
        <v>4954307.8629747964</v>
      </c>
    </row>
    <row r="3" spans="1:3" x14ac:dyDescent="0.25">
      <c r="A3" s="30" t="s">
        <v>4</v>
      </c>
      <c r="B3" s="30" t="s">
        <v>289</v>
      </c>
      <c r="C3" s="31">
        <v>644279.81895633647</v>
      </c>
    </row>
    <row r="4" spans="1:3" x14ac:dyDescent="0.25">
      <c r="A4" s="30" t="s">
        <v>4</v>
      </c>
      <c r="B4" s="30" t="s">
        <v>290</v>
      </c>
      <c r="C4" s="31">
        <v>1946155.3070642527</v>
      </c>
    </row>
    <row r="5" spans="1:3" x14ac:dyDescent="0.25">
      <c r="A5" s="30" t="s">
        <v>4</v>
      </c>
      <c r="B5" s="30" t="s">
        <v>291</v>
      </c>
      <c r="C5" s="31">
        <v>5867205.0466719922</v>
      </c>
    </row>
    <row r="6" spans="1:3" x14ac:dyDescent="0.25">
      <c r="A6" s="30" t="s">
        <v>4</v>
      </c>
      <c r="B6" s="30" t="s">
        <v>292</v>
      </c>
      <c r="C6" s="31">
        <v>12321388.00141995</v>
      </c>
    </row>
    <row r="7" spans="1:3" x14ac:dyDescent="0.25">
      <c r="A7" s="30" t="s">
        <v>4</v>
      </c>
      <c r="B7" s="30" t="s">
        <v>293</v>
      </c>
      <c r="C7" s="31">
        <v>1808495.7702506213</v>
      </c>
    </row>
    <row r="8" spans="1:3" x14ac:dyDescent="0.25">
      <c r="A8" s="30" t="s">
        <v>4</v>
      </c>
      <c r="B8" s="30" t="s">
        <v>294</v>
      </c>
      <c r="C8" s="31">
        <v>12488765.667092653</v>
      </c>
    </row>
    <row r="9" spans="1:3" x14ac:dyDescent="0.25">
      <c r="A9" s="30" t="s">
        <v>4</v>
      </c>
      <c r="B9" s="30" t="s">
        <v>295</v>
      </c>
      <c r="C9" s="31">
        <v>26528040.29108981</v>
      </c>
    </row>
    <row r="10" spans="1:3" x14ac:dyDescent="0.25">
      <c r="A10" s="30" t="s">
        <v>4</v>
      </c>
      <c r="B10" s="30" t="s">
        <v>296</v>
      </c>
      <c r="C10" s="31">
        <v>15886974.618388353</v>
      </c>
    </row>
    <row r="11" spans="1:3" x14ac:dyDescent="0.25">
      <c r="A11" s="30" t="s">
        <v>4</v>
      </c>
      <c r="B11" s="30" t="s">
        <v>297</v>
      </c>
      <c r="C11" s="31">
        <v>9233347.4400000013</v>
      </c>
    </row>
    <row r="12" spans="1:3" x14ac:dyDescent="0.25">
      <c r="A12" s="30" t="s">
        <v>4</v>
      </c>
      <c r="B12" s="30" t="s">
        <v>298</v>
      </c>
      <c r="C12" s="31">
        <v>20486122.27622737</v>
      </c>
    </row>
    <row r="13" spans="1:3" x14ac:dyDescent="0.25">
      <c r="A13" s="30" t="s">
        <v>5</v>
      </c>
      <c r="B13" s="30" t="s">
        <v>299</v>
      </c>
      <c r="C13" s="31">
        <v>72605732.541187048</v>
      </c>
    </row>
    <row r="14" spans="1:3" x14ac:dyDescent="0.25">
      <c r="A14" s="30" t="s">
        <v>5</v>
      </c>
      <c r="B14" s="30" t="s">
        <v>288</v>
      </c>
      <c r="C14" s="31">
        <v>1451254.0323291437</v>
      </c>
    </row>
    <row r="15" spans="1:3" x14ac:dyDescent="0.25">
      <c r="A15" s="30" t="s">
        <v>5</v>
      </c>
      <c r="B15" s="30" t="s">
        <v>289</v>
      </c>
      <c r="C15" s="31">
        <v>603289.41105959914</v>
      </c>
    </row>
    <row r="16" spans="1:3" x14ac:dyDescent="0.25">
      <c r="A16" s="30" t="s">
        <v>5</v>
      </c>
      <c r="B16" s="30" t="s">
        <v>290</v>
      </c>
      <c r="C16" s="31">
        <v>1371688.3780782314</v>
      </c>
    </row>
    <row r="17" spans="1:3" x14ac:dyDescent="0.25">
      <c r="A17" s="30" t="s">
        <v>5</v>
      </c>
      <c r="B17" s="30" t="s">
        <v>291</v>
      </c>
      <c r="C17" s="31">
        <v>2302479.9631052902</v>
      </c>
    </row>
    <row r="18" spans="1:3" x14ac:dyDescent="0.25">
      <c r="A18" s="30" t="s">
        <v>5</v>
      </c>
      <c r="B18" s="30" t="s">
        <v>300</v>
      </c>
      <c r="C18" s="31">
        <v>626953.07889994525</v>
      </c>
    </row>
    <row r="19" spans="1:3" x14ac:dyDescent="0.25">
      <c r="A19" s="30" t="s">
        <v>5</v>
      </c>
      <c r="B19" s="30" t="s">
        <v>292</v>
      </c>
      <c r="C19" s="31">
        <v>20106894.181106664</v>
      </c>
    </row>
    <row r="20" spans="1:3" x14ac:dyDescent="0.25">
      <c r="A20" s="30" t="s">
        <v>5</v>
      </c>
      <c r="B20" s="30" t="s">
        <v>293</v>
      </c>
      <c r="C20" s="31">
        <v>1280034.0838777346</v>
      </c>
    </row>
    <row r="21" spans="1:3" x14ac:dyDescent="0.25">
      <c r="A21" s="30" t="s">
        <v>5</v>
      </c>
      <c r="B21" s="30" t="s">
        <v>294</v>
      </c>
      <c r="C21" s="31">
        <v>2847353.2350502387</v>
      </c>
    </row>
    <row r="22" spans="1:3" x14ac:dyDescent="0.25">
      <c r="A22" s="30" t="s">
        <v>5</v>
      </c>
      <c r="B22" s="30" t="s">
        <v>297</v>
      </c>
      <c r="C22" s="31">
        <v>21659443.260000002</v>
      </c>
    </row>
    <row r="23" spans="1:3" x14ac:dyDescent="0.25">
      <c r="A23" s="30" t="s">
        <v>5</v>
      </c>
      <c r="B23" s="30" t="s">
        <v>298</v>
      </c>
      <c r="C23" s="31">
        <v>22425463.17859957</v>
      </c>
    </row>
    <row r="24" spans="1:3" x14ac:dyDescent="0.25">
      <c r="A24" s="30" t="s">
        <v>6</v>
      </c>
      <c r="B24" s="30" t="s">
        <v>301</v>
      </c>
      <c r="C24" s="31">
        <v>51452.94022935041</v>
      </c>
    </row>
    <row r="25" spans="1:3" x14ac:dyDescent="0.25">
      <c r="A25" s="30" t="s">
        <v>6</v>
      </c>
      <c r="B25" s="30" t="s">
        <v>302</v>
      </c>
      <c r="C25" s="31">
        <v>1411.2792457555861</v>
      </c>
    </row>
    <row r="26" spans="1:3" x14ac:dyDescent="0.25">
      <c r="A26" s="30" t="s">
        <v>6</v>
      </c>
      <c r="B26" s="30" t="s">
        <v>288</v>
      </c>
      <c r="C26" s="31">
        <v>8262758.2875646278</v>
      </c>
    </row>
    <row r="27" spans="1:3" x14ac:dyDescent="0.25">
      <c r="A27" s="30" t="s">
        <v>6</v>
      </c>
      <c r="B27" s="30" t="s">
        <v>289</v>
      </c>
      <c r="C27" s="31">
        <v>3466196.7547453349</v>
      </c>
    </row>
    <row r="28" spans="1:3" x14ac:dyDescent="0.25">
      <c r="A28" s="30" t="s">
        <v>6</v>
      </c>
      <c r="B28" s="30" t="s">
        <v>290</v>
      </c>
      <c r="C28" s="31">
        <v>2276747.1420648694</v>
      </c>
    </row>
    <row r="29" spans="1:3" x14ac:dyDescent="0.25">
      <c r="A29" s="30" t="s">
        <v>6</v>
      </c>
      <c r="B29" s="30" t="s">
        <v>291</v>
      </c>
      <c r="C29" s="31">
        <v>2033223.3134086961</v>
      </c>
    </row>
    <row r="30" spans="1:3" x14ac:dyDescent="0.25">
      <c r="A30" s="30" t="s">
        <v>6</v>
      </c>
      <c r="B30" s="30" t="s">
        <v>292</v>
      </c>
      <c r="C30" s="31">
        <v>21929960.462994438</v>
      </c>
    </row>
    <row r="31" spans="1:3" x14ac:dyDescent="0.25">
      <c r="A31" s="30" t="s">
        <v>6</v>
      </c>
      <c r="B31" s="30" t="s">
        <v>294</v>
      </c>
      <c r="C31" s="31">
        <v>2058772.6089573679</v>
      </c>
    </row>
    <row r="32" spans="1:3" x14ac:dyDescent="0.25">
      <c r="A32" s="30" t="s">
        <v>6</v>
      </c>
      <c r="B32" s="30" t="s">
        <v>303</v>
      </c>
      <c r="C32" s="31">
        <v>645184.49460878933</v>
      </c>
    </row>
    <row r="33" spans="1:3" x14ac:dyDescent="0.25">
      <c r="A33" s="30" t="s">
        <v>6</v>
      </c>
      <c r="B33" s="30" t="s">
        <v>304</v>
      </c>
      <c r="C33" s="31">
        <v>4705545.735907115</v>
      </c>
    </row>
    <row r="34" spans="1:3" x14ac:dyDescent="0.25">
      <c r="A34" s="30" t="s">
        <v>6</v>
      </c>
      <c r="B34" s="30" t="s">
        <v>297</v>
      </c>
      <c r="C34" s="31">
        <v>11421218.83</v>
      </c>
    </row>
    <row r="35" spans="1:3" x14ac:dyDescent="0.25">
      <c r="A35" s="30" t="s">
        <v>6</v>
      </c>
      <c r="B35" s="30" t="s">
        <v>298</v>
      </c>
      <c r="C35" s="31">
        <v>18677569.375095889</v>
      </c>
    </row>
    <row r="36" spans="1:3" x14ac:dyDescent="0.25">
      <c r="A36" s="30" t="s">
        <v>7</v>
      </c>
      <c r="B36" s="30" t="s">
        <v>301</v>
      </c>
      <c r="C36" s="31">
        <v>215140.131133521</v>
      </c>
    </row>
    <row r="37" spans="1:3" x14ac:dyDescent="0.25">
      <c r="A37" s="30" t="s">
        <v>7</v>
      </c>
      <c r="B37" s="30" t="s">
        <v>288</v>
      </c>
      <c r="C37" s="31">
        <v>3692923.1550440085</v>
      </c>
    </row>
    <row r="38" spans="1:3" x14ac:dyDescent="0.25">
      <c r="A38" s="30" t="s">
        <v>7</v>
      </c>
      <c r="B38" s="30" t="s">
        <v>289</v>
      </c>
      <c r="C38" s="31">
        <v>2561085.7713002888</v>
      </c>
    </row>
    <row r="39" spans="1:3" x14ac:dyDescent="0.25">
      <c r="A39" s="30" t="s">
        <v>7</v>
      </c>
      <c r="B39" s="30" t="s">
        <v>290</v>
      </c>
      <c r="C39" s="31">
        <v>3365908.9370345292</v>
      </c>
    </row>
    <row r="40" spans="1:3" x14ac:dyDescent="0.25">
      <c r="A40" s="30" t="s">
        <v>7</v>
      </c>
      <c r="B40" s="30" t="s">
        <v>291</v>
      </c>
      <c r="C40" s="31">
        <v>1780466.1208530806</v>
      </c>
    </row>
    <row r="41" spans="1:3" x14ac:dyDescent="0.25">
      <c r="A41" s="30" t="s">
        <v>7</v>
      </c>
      <c r="B41" s="30" t="s">
        <v>292</v>
      </c>
      <c r="C41" s="31">
        <v>19332127.712646544</v>
      </c>
    </row>
    <row r="42" spans="1:3" x14ac:dyDescent="0.25">
      <c r="A42" s="30" t="s">
        <v>7</v>
      </c>
      <c r="B42" s="30" t="s">
        <v>293</v>
      </c>
      <c r="C42" s="31">
        <v>1474902.1568772942</v>
      </c>
    </row>
    <row r="43" spans="1:3" x14ac:dyDescent="0.25">
      <c r="A43" s="30" t="s">
        <v>7</v>
      </c>
      <c r="B43" s="30" t="s">
        <v>297</v>
      </c>
      <c r="C43" s="31">
        <v>11548517.48</v>
      </c>
    </row>
    <row r="44" spans="1:3" x14ac:dyDescent="0.25">
      <c r="A44" s="30" t="s">
        <v>7</v>
      </c>
      <c r="B44" s="30" t="s">
        <v>298</v>
      </c>
      <c r="C44" s="31">
        <v>25476920.433768488</v>
      </c>
    </row>
    <row r="45" spans="1:3" x14ac:dyDescent="0.25">
      <c r="A45" s="30" t="s">
        <v>8</v>
      </c>
      <c r="B45" s="30" t="s">
        <v>301</v>
      </c>
      <c r="C45" s="31">
        <v>256893.36602352271</v>
      </c>
    </row>
    <row r="46" spans="1:3" x14ac:dyDescent="0.25">
      <c r="A46" s="30" t="s">
        <v>8</v>
      </c>
      <c r="B46" s="30" t="s">
        <v>288</v>
      </c>
      <c r="C46" s="31">
        <v>4132541.3068969194</v>
      </c>
    </row>
    <row r="47" spans="1:3" x14ac:dyDescent="0.25">
      <c r="A47" s="30" t="s">
        <v>8</v>
      </c>
      <c r="B47" s="30" t="s">
        <v>290</v>
      </c>
      <c r="C47" s="31">
        <v>2255023.2739935326</v>
      </c>
    </row>
    <row r="48" spans="1:3" x14ac:dyDescent="0.25">
      <c r="A48" s="30" t="s">
        <v>8</v>
      </c>
      <c r="B48" s="30" t="s">
        <v>291</v>
      </c>
      <c r="C48" s="31">
        <v>2552208.2877624985</v>
      </c>
    </row>
    <row r="49" spans="1:3" x14ac:dyDescent="0.25">
      <c r="A49" s="30" t="s">
        <v>8</v>
      </c>
      <c r="B49" s="30" t="s">
        <v>292</v>
      </c>
      <c r="C49" s="31">
        <v>22407179.405180685</v>
      </c>
    </row>
    <row r="50" spans="1:3" x14ac:dyDescent="0.25">
      <c r="A50" s="30" t="s">
        <v>8</v>
      </c>
      <c r="B50" s="30" t="s">
        <v>293</v>
      </c>
      <c r="C50" s="31">
        <v>1704180.7995565501</v>
      </c>
    </row>
    <row r="51" spans="1:3" x14ac:dyDescent="0.25">
      <c r="A51" s="30" t="s">
        <v>8</v>
      </c>
      <c r="B51" s="30" t="s">
        <v>294</v>
      </c>
      <c r="C51" s="31">
        <v>3052174.3592012222</v>
      </c>
    </row>
    <row r="52" spans="1:3" x14ac:dyDescent="0.25">
      <c r="A52" s="30" t="s">
        <v>8</v>
      </c>
      <c r="B52" s="30" t="s">
        <v>297</v>
      </c>
      <c r="C52" s="31">
        <v>18764036.98</v>
      </c>
    </row>
    <row r="53" spans="1:3" x14ac:dyDescent="0.25">
      <c r="A53" s="30" t="s">
        <v>8</v>
      </c>
      <c r="B53" s="30" t="s">
        <v>298</v>
      </c>
      <c r="C53" s="31">
        <v>23281101.117169011</v>
      </c>
    </row>
    <row r="54" spans="1:3" x14ac:dyDescent="0.25">
      <c r="A54" s="30" t="s">
        <v>9</v>
      </c>
      <c r="B54" s="30" t="s">
        <v>301</v>
      </c>
      <c r="C54" s="31">
        <v>187537.5991500119</v>
      </c>
    </row>
    <row r="55" spans="1:3" x14ac:dyDescent="0.25">
      <c r="A55" s="30" t="s">
        <v>9</v>
      </c>
      <c r="B55" s="30" t="s">
        <v>302</v>
      </c>
      <c r="C55" s="31">
        <v>819626.14782941621</v>
      </c>
    </row>
    <row r="56" spans="1:3" x14ac:dyDescent="0.25">
      <c r="A56" s="30" t="s">
        <v>9</v>
      </c>
      <c r="B56" s="30" t="s">
        <v>288</v>
      </c>
      <c r="C56" s="31">
        <v>5934785.9458865337</v>
      </c>
    </row>
    <row r="57" spans="1:3" x14ac:dyDescent="0.25">
      <c r="A57" s="30" t="s">
        <v>9</v>
      </c>
      <c r="B57" s="30" t="s">
        <v>289</v>
      </c>
      <c r="C57" s="31">
        <v>2571562.0363076809</v>
      </c>
    </row>
    <row r="58" spans="1:3" x14ac:dyDescent="0.25">
      <c r="A58" s="30" t="s">
        <v>9</v>
      </c>
      <c r="B58" s="30" t="s">
        <v>290</v>
      </c>
      <c r="C58" s="31">
        <v>3123539.9073073333</v>
      </c>
    </row>
    <row r="59" spans="1:3" x14ac:dyDescent="0.25">
      <c r="A59" s="30" t="s">
        <v>9</v>
      </c>
      <c r="B59" s="30" t="s">
        <v>291</v>
      </c>
      <c r="C59" s="31">
        <v>56309116.107448384</v>
      </c>
    </row>
    <row r="60" spans="1:3" x14ac:dyDescent="0.25">
      <c r="A60" s="30" t="s">
        <v>9</v>
      </c>
      <c r="B60" s="30" t="s">
        <v>292</v>
      </c>
      <c r="C60" s="31">
        <v>30420790.177508287</v>
      </c>
    </row>
    <row r="61" spans="1:3" x14ac:dyDescent="0.25">
      <c r="A61" s="30" t="s">
        <v>9</v>
      </c>
      <c r="B61" s="30" t="s">
        <v>293</v>
      </c>
      <c r="C61" s="31">
        <v>1199094.7792229203</v>
      </c>
    </row>
    <row r="62" spans="1:3" x14ac:dyDescent="0.25">
      <c r="A62" s="30" t="s">
        <v>9</v>
      </c>
      <c r="B62" s="30" t="s">
        <v>294</v>
      </c>
      <c r="C62" s="31">
        <v>21530672.85223617</v>
      </c>
    </row>
    <row r="63" spans="1:3" x14ac:dyDescent="0.25">
      <c r="A63" s="30" t="s">
        <v>9</v>
      </c>
      <c r="B63" s="30" t="s">
        <v>304</v>
      </c>
      <c r="C63" s="31">
        <v>918602.74047885113</v>
      </c>
    </row>
    <row r="64" spans="1:3" x14ac:dyDescent="0.25">
      <c r="A64" s="30" t="s">
        <v>9</v>
      </c>
      <c r="B64" s="30" t="s">
        <v>297</v>
      </c>
      <c r="C64" s="31">
        <v>41843229.529999994</v>
      </c>
    </row>
    <row r="65" spans="1:3" x14ac:dyDescent="0.25">
      <c r="A65" s="30" t="s">
        <v>9</v>
      </c>
      <c r="B65" s="30" t="s">
        <v>298</v>
      </c>
      <c r="C65" s="31">
        <v>23535873.461323712</v>
      </c>
    </row>
    <row r="66" spans="1:3" x14ac:dyDescent="0.25">
      <c r="A66" s="30" t="s">
        <v>10</v>
      </c>
      <c r="B66" s="30" t="s">
        <v>301</v>
      </c>
      <c r="C66" s="31">
        <v>64279.915171704488</v>
      </c>
    </row>
    <row r="67" spans="1:3" x14ac:dyDescent="0.25">
      <c r="A67" s="30" t="s">
        <v>10</v>
      </c>
      <c r="B67" s="30" t="s">
        <v>288</v>
      </c>
      <c r="C67" s="31">
        <v>4053762.9358599791</v>
      </c>
    </row>
    <row r="68" spans="1:3" x14ac:dyDescent="0.25">
      <c r="A68" s="30" t="s">
        <v>10</v>
      </c>
      <c r="B68" s="30" t="s">
        <v>289</v>
      </c>
      <c r="C68" s="31">
        <v>27287638.005260814</v>
      </c>
    </row>
    <row r="69" spans="1:3" x14ac:dyDescent="0.25">
      <c r="A69" s="30" t="s">
        <v>10</v>
      </c>
      <c r="B69" s="30" t="s">
        <v>290</v>
      </c>
      <c r="C69" s="31">
        <v>2544972.0121235289</v>
      </c>
    </row>
    <row r="70" spans="1:3" x14ac:dyDescent="0.25">
      <c r="A70" s="30" t="s">
        <v>10</v>
      </c>
      <c r="B70" s="30" t="s">
        <v>291</v>
      </c>
      <c r="C70" s="31">
        <v>973156.60000546102</v>
      </c>
    </row>
    <row r="71" spans="1:3" x14ac:dyDescent="0.25">
      <c r="A71" s="30" t="s">
        <v>10</v>
      </c>
      <c r="B71" s="30" t="s">
        <v>305</v>
      </c>
      <c r="C71" s="31">
        <v>19724.58109202778</v>
      </c>
    </row>
    <row r="72" spans="1:3" x14ac:dyDescent="0.25">
      <c r="A72" s="30" t="s">
        <v>10</v>
      </c>
      <c r="B72" s="30" t="s">
        <v>292</v>
      </c>
      <c r="C72" s="31">
        <v>19799464.362103961</v>
      </c>
    </row>
    <row r="73" spans="1:3" x14ac:dyDescent="0.25">
      <c r="A73" s="30" t="s">
        <v>10</v>
      </c>
      <c r="B73" s="30" t="s">
        <v>293</v>
      </c>
      <c r="C73" s="31">
        <v>3264985.0445547882</v>
      </c>
    </row>
    <row r="74" spans="1:3" x14ac:dyDescent="0.25">
      <c r="A74" s="30" t="s">
        <v>10</v>
      </c>
      <c r="B74" s="30" t="s">
        <v>294</v>
      </c>
      <c r="C74" s="31">
        <v>20091511.213420168</v>
      </c>
    </row>
    <row r="75" spans="1:3" x14ac:dyDescent="0.25">
      <c r="A75" s="30" t="s">
        <v>10</v>
      </c>
      <c r="B75" s="30" t="s">
        <v>297</v>
      </c>
      <c r="C75" s="31">
        <v>9401152.870000001</v>
      </c>
    </row>
    <row r="76" spans="1:3" x14ac:dyDescent="0.25">
      <c r="A76" s="30" t="s">
        <v>10</v>
      </c>
      <c r="B76" s="30" t="s">
        <v>298</v>
      </c>
      <c r="C76" s="31">
        <v>26389043.763320323</v>
      </c>
    </row>
    <row r="77" spans="1:3" x14ac:dyDescent="0.25">
      <c r="A77" s="30" t="s">
        <v>11</v>
      </c>
      <c r="B77" s="30" t="s">
        <v>301</v>
      </c>
      <c r="C77" s="31">
        <v>199459.87356986228</v>
      </c>
    </row>
    <row r="78" spans="1:3" x14ac:dyDescent="0.25">
      <c r="A78" s="30" t="s">
        <v>11</v>
      </c>
      <c r="B78" s="30" t="s">
        <v>288</v>
      </c>
      <c r="C78" s="31">
        <v>3988894.2409145539</v>
      </c>
    </row>
    <row r="79" spans="1:3" x14ac:dyDescent="0.25">
      <c r="A79" s="30" t="s">
        <v>11</v>
      </c>
      <c r="B79" s="30" t="s">
        <v>289</v>
      </c>
      <c r="C79" s="31">
        <v>16601864.339911737</v>
      </c>
    </row>
    <row r="80" spans="1:3" x14ac:dyDescent="0.25">
      <c r="A80" s="30" t="s">
        <v>11</v>
      </c>
      <c r="B80" s="30" t="s">
        <v>290</v>
      </c>
      <c r="C80" s="31">
        <v>2406069.1053553894</v>
      </c>
    </row>
    <row r="81" spans="1:3" x14ac:dyDescent="0.25">
      <c r="A81" s="30" t="s">
        <v>11</v>
      </c>
      <c r="B81" s="30" t="s">
        <v>291</v>
      </c>
      <c r="C81" s="31">
        <v>1642234.21254576</v>
      </c>
    </row>
    <row r="82" spans="1:3" x14ac:dyDescent="0.25">
      <c r="A82" s="30" t="s">
        <v>11</v>
      </c>
      <c r="B82" s="30" t="s">
        <v>292</v>
      </c>
      <c r="C82" s="31">
        <v>21542763.847219545</v>
      </c>
    </row>
    <row r="83" spans="1:3" x14ac:dyDescent="0.25">
      <c r="A83" s="30" t="s">
        <v>11</v>
      </c>
      <c r="B83" s="30" t="s">
        <v>293</v>
      </c>
      <c r="C83" s="31">
        <v>1540111.0255502646</v>
      </c>
    </row>
    <row r="84" spans="1:3" x14ac:dyDescent="0.25">
      <c r="A84" s="30" t="s">
        <v>11</v>
      </c>
      <c r="B84" s="30" t="s">
        <v>294</v>
      </c>
      <c r="C84" s="31">
        <v>16718167.075294653</v>
      </c>
    </row>
    <row r="85" spans="1:3" x14ac:dyDescent="0.25">
      <c r="A85" s="30" t="s">
        <v>11</v>
      </c>
      <c r="B85" s="30" t="s">
        <v>297</v>
      </c>
      <c r="C85" s="31">
        <v>7810806.1799999997</v>
      </c>
    </row>
    <row r="86" spans="1:3" x14ac:dyDescent="0.25">
      <c r="A86" s="30" t="s">
        <v>11</v>
      </c>
      <c r="B86" s="30" t="s">
        <v>298</v>
      </c>
      <c r="C86" s="31">
        <v>27798798.545817073</v>
      </c>
    </row>
    <row r="87" spans="1:3" x14ac:dyDescent="0.25">
      <c r="A87" s="30" t="s">
        <v>12</v>
      </c>
      <c r="B87" s="30" t="s">
        <v>301</v>
      </c>
      <c r="C87" s="31">
        <v>163889.04320130363</v>
      </c>
    </row>
    <row r="88" spans="1:3" x14ac:dyDescent="0.25">
      <c r="A88" s="30" t="s">
        <v>12</v>
      </c>
      <c r="B88" s="30" t="s">
        <v>302</v>
      </c>
      <c r="C88" s="31">
        <v>69912.453308149547</v>
      </c>
    </row>
    <row r="89" spans="1:3" x14ac:dyDescent="0.25">
      <c r="A89" s="30" t="s">
        <v>12</v>
      </c>
      <c r="B89" s="30" t="s">
        <v>288</v>
      </c>
      <c r="C89" s="31">
        <v>13395591.170860877</v>
      </c>
    </row>
    <row r="90" spans="1:3" x14ac:dyDescent="0.25">
      <c r="A90" s="30" t="s">
        <v>12</v>
      </c>
      <c r="B90" s="30" t="s">
        <v>289</v>
      </c>
      <c r="C90" s="31">
        <v>725849.21208081034</v>
      </c>
    </row>
    <row r="91" spans="1:3" x14ac:dyDescent="0.25">
      <c r="A91" s="30" t="s">
        <v>12</v>
      </c>
      <c r="B91" s="30" t="s">
        <v>290</v>
      </c>
      <c r="C91" s="31">
        <v>358770289.1506027</v>
      </c>
    </row>
    <row r="92" spans="1:3" x14ac:dyDescent="0.25">
      <c r="A92" s="30" t="s">
        <v>12</v>
      </c>
      <c r="B92" s="30" t="s">
        <v>291</v>
      </c>
      <c r="C92" s="31">
        <v>184875.08605077496</v>
      </c>
    </row>
    <row r="93" spans="1:3" x14ac:dyDescent="0.25">
      <c r="A93" s="30" t="s">
        <v>12</v>
      </c>
      <c r="B93" s="30" t="s">
        <v>292</v>
      </c>
      <c r="C93" s="31">
        <v>22227427.550321274</v>
      </c>
    </row>
    <row r="94" spans="1:3" x14ac:dyDescent="0.25">
      <c r="A94" s="30" t="s">
        <v>12</v>
      </c>
      <c r="B94" s="30" t="s">
        <v>293</v>
      </c>
      <c r="C94" s="31">
        <v>919601.40285743377</v>
      </c>
    </row>
    <row r="95" spans="1:3" x14ac:dyDescent="0.25">
      <c r="A95" s="30" t="s">
        <v>12</v>
      </c>
      <c r="B95" s="30" t="s">
        <v>303</v>
      </c>
      <c r="C95" s="31">
        <v>14128407.672675174</v>
      </c>
    </row>
    <row r="96" spans="1:3" x14ac:dyDescent="0.25">
      <c r="A96" s="30" t="s">
        <v>12</v>
      </c>
      <c r="B96" s="30" t="s">
        <v>304</v>
      </c>
      <c r="C96" s="31">
        <v>61375172.120067395</v>
      </c>
    </row>
    <row r="97" spans="1:3" x14ac:dyDescent="0.25">
      <c r="A97" s="30" t="s">
        <v>12</v>
      </c>
      <c r="B97" s="30" t="s">
        <v>297</v>
      </c>
      <c r="C97" s="31">
        <v>14908824.740000002</v>
      </c>
    </row>
    <row r="98" spans="1:3" x14ac:dyDescent="0.25">
      <c r="A98" s="30" t="s">
        <v>12</v>
      </c>
      <c r="B98" s="30" t="s">
        <v>298</v>
      </c>
      <c r="C98" s="31">
        <v>23728793.459165793</v>
      </c>
    </row>
    <row r="99" spans="1:3" x14ac:dyDescent="0.25">
      <c r="A99" s="30" t="s">
        <v>13</v>
      </c>
      <c r="B99" s="30" t="s">
        <v>301</v>
      </c>
      <c r="C99" s="31">
        <v>125670.80930333307</v>
      </c>
    </row>
    <row r="100" spans="1:3" x14ac:dyDescent="0.25">
      <c r="A100" s="30" t="s">
        <v>13</v>
      </c>
      <c r="B100" s="30" t="s">
        <v>302</v>
      </c>
      <c r="C100" s="31">
        <v>55905.138512080441</v>
      </c>
    </row>
    <row r="101" spans="1:3" x14ac:dyDescent="0.25">
      <c r="A101" s="30" t="s">
        <v>13</v>
      </c>
      <c r="B101" s="30" t="s">
        <v>299</v>
      </c>
      <c r="C101" s="31">
        <v>23823348.321146958</v>
      </c>
    </row>
    <row r="102" spans="1:3" x14ac:dyDescent="0.25">
      <c r="A102" s="30" t="s">
        <v>13</v>
      </c>
      <c r="B102" s="30" t="s">
        <v>288</v>
      </c>
      <c r="C102" s="31">
        <v>4198934.5571710942</v>
      </c>
    </row>
    <row r="103" spans="1:3" x14ac:dyDescent="0.25">
      <c r="A103" s="30" t="s">
        <v>13</v>
      </c>
      <c r="B103" s="30" t="s">
        <v>289</v>
      </c>
      <c r="C103" s="31">
        <v>1475453.8398360997</v>
      </c>
    </row>
    <row r="104" spans="1:3" x14ac:dyDescent="0.25">
      <c r="A104" s="30" t="s">
        <v>13</v>
      </c>
      <c r="B104" s="30" t="s">
        <v>290</v>
      </c>
      <c r="C104" s="31">
        <v>2438037.1664004191</v>
      </c>
    </row>
    <row r="105" spans="1:3" x14ac:dyDescent="0.25">
      <c r="A105" s="30" t="s">
        <v>13</v>
      </c>
      <c r="B105" s="30" t="s">
        <v>291</v>
      </c>
      <c r="C105" s="31">
        <v>4395807.6088231839</v>
      </c>
    </row>
    <row r="106" spans="1:3" x14ac:dyDescent="0.25">
      <c r="A106" s="30" t="s">
        <v>13</v>
      </c>
      <c r="B106" s="30" t="s">
        <v>292</v>
      </c>
      <c r="C106" s="31">
        <v>11498730.493957529</v>
      </c>
    </row>
    <row r="107" spans="1:3" x14ac:dyDescent="0.25">
      <c r="A107" s="30" t="s">
        <v>13</v>
      </c>
      <c r="B107" s="30" t="s">
        <v>293</v>
      </c>
      <c r="C107" s="31">
        <v>1301620.6665901318</v>
      </c>
    </row>
    <row r="108" spans="1:3" x14ac:dyDescent="0.25">
      <c r="A108" s="30" t="s">
        <v>13</v>
      </c>
      <c r="B108" s="30" t="s">
        <v>294</v>
      </c>
      <c r="C108" s="31">
        <v>25234081.854051664</v>
      </c>
    </row>
    <row r="109" spans="1:3" x14ac:dyDescent="0.25">
      <c r="A109" s="30" t="s">
        <v>13</v>
      </c>
      <c r="B109" s="30" t="s">
        <v>297</v>
      </c>
      <c r="C109" s="31">
        <v>11205744.52</v>
      </c>
    </row>
    <row r="110" spans="1:3" x14ac:dyDescent="0.25">
      <c r="A110" s="30" t="s">
        <v>13</v>
      </c>
      <c r="B110" s="30" t="s">
        <v>298</v>
      </c>
      <c r="C110" s="31">
        <v>23417006.691573661</v>
      </c>
    </row>
    <row r="111" spans="1:3" x14ac:dyDescent="0.25">
      <c r="A111" s="30" t="s">
        <v>14</v>
      </c>
      <c r="B111" s="30" t="s">
        <v>301</v>
      </c>
      <c r="C111" s="31">
        <v>94303.183211940952</v>
      </c>
    </row>
    <row r="112" spans="1:3" x14ac:dyDescent="0.25">
      <c r="A112" s="30" t="s">
        <v>14</v>
      </c>
      <c r="B112" s="30" t="s">
        <v>288</v>
      </c>
      <c r="C112" s="31">
        <v>30338308.763271056</v>
      </c>
    </row>
    <row r="113" spans="1:3" x14ac:dyDescent="0.25">
      <c r="A113" s="30" t="s">
        <v>14</v>
      </c>
      <c r="B113" s="30" t="s">
        <v>289</v>
      </c>
      <c r="C113" s="31">
        <v>16114032.099151941</v>
      </c>
    </row>
    <row r="114" spans="1:3" x14ac:dyDescent="0.25">
      <c r="A114" s="30" t="s">
        <v>14</v>
      </c>
      <c r="B114" s="30" t="s">
        <v>290</v>
      </c>
      <c r="C114" s="31">
        <v>2509349.2693437445</v>
      </c>
    </row>
    <row r="115" spans="1:3" x14ac:dyDescent="0.25">
      <c r="A115" s="30" t="s">
        <v>14</v>
      </c>
      <c r="B115" s="30" t="s">
        <v>291</v>
      </c>
      <c r="C115" s="31">
        <v>301677.16566145798</v>
      </c>
    </row>
    <row r="116" spans="1:3" x14ac:dyDescent="0.25">
      <c r="A116" s="30" t="s">
        <v>14</v>
      </c>
      <c r="B116" s="30" t="s">
        <v>292</v>
      </c>
      <c r="C116" s="31">
        <v>26898632.24095542</v>
      </c>
    </row>
    <row r="117" spans="1:3" x14ac:dyDescent="0.25">
      <c r="A117" s="30" t="s">
        <v>14</v>
      </c>
      <c r="B117" s="30" t="s">
        <v>293</v>
      </c>
      <c r="C117" s="31">
        <v>2712355.5013618656</v>
      </c>
    </row>
    <row r="118" spans="1:3" x14ac:dyDescent="0.25">
      <c r="A118" s="30" t="s">
        <v>14</v>
      </c>
      <c r="B118" s="30" t="s">
        <v>294</v>
      </c>
      <c r="C118" s="31">
        <v>44261590.793006137</v>
      </c>
    </row>
    <row r="119" spans="1:3" x14ac:dyDescent="0.25">
      <c r="A119" s="30" t="s">
        <v>14</v>
      </c>
      <c r="B119" s="30" t="s">
        <v>304</v>
      </c>
      <c r="C119" s="31">
        <v>3509942.44988536</v>
      </c>
    </row>
    <row r="120" spans="1:3" x14ac:dyDescent="0.25">
      <c r="A120" s="30" t="s">
        <v>14</v>
      </c>
      <c r="B120" s="30" t="s">
        <v>297</v>
      </c>
      <c r="C120" s="31">
        <v>11414240.899999999</v>
      </c>
    </row>
    <row r="121" spans="1:3" x14ac:dyDescent="0.25">
      <c r="A121" s="30" t="s">
        <v>14</v>
      </c>
      <c r="B121" s="30" t="s">
        <v>298</v>
      </c>
      <c r="C121" s="31">
        <v>26133780.922355041</v>
      </c>
    </row>
    <row r="122" spans="1:3" x14ac:dyDescent="0.25">
      <c r="A122" s="30" t="s">
        <v>15</v>
      </c>
      <c r="B122" s="30" t="s">
        <v>301</v>
      </c>
      <c r="C122" s="31">
        <v>137947.27840904004</v>
      </c>
    </row>
    <row r="123" spans="1:3" x14ac:dyDescent="0.25">
      <c r="A123" s="30" t="s">
        <v>15</v>
      </c>
      <c r="B123" s="30" t="s">
        <v>288</v>
      </c>
      <c r="C123" s="31">
        <v>44212167.512826711</v>
      </c>
    </row>
    <row r="124" spans="1:3" x14ac:dyDescent="0.25">
      <c r="A124" s="30" t="s">
        <v>15</v>
      </c>
      <c r="B124" s="30" t="s">
        <v>289</v>
      </c>
      <c r="C124" s="31">
        <v>36339320.654363766</v>
      </c>
    </row>
    <row r="125" spans="1:3" x14ac:dyDescent="0.25">
      <c r="A125" s="30" t="s">
        <v>15</v>
      </c>
      <c r="B125" s="30" t="s">
        <v>290</v>
      </c>
      <c r="C125" s="31">
        <v>2026197.2940786704</v>
      </c>
    </row>
    <row r="126" spans="1:3" x14ac:dyDescent="0.25">
      <c r="A126" s="30" t="s">
        <v>15</v>
      </c>
      <c r="B126" s="30" t="s">
        <v>291</v>
      </c>
      <c r="C126" s="31">
        <v>17335298.939002555</v>
      </c>
    </row>
    <row r="127" spans="1:3" x14ac:dyDescent="0.25">
      <c r="A127" s="30" t="s">
        <v>15</v>
      </c>
      <c r="B127" s="30" t="s">
        <v>305</v>
      </c>
      <c r="C127" s="31">
        <v>919967.04900564998</v>
      </c>
    </row>
    <row r="128" spans="1:3" x14ac:dyDescent="0.25">
      <c r="A128" s="30" t="s">
        <v>15</v>
      </c>
      <c r="B128" s="30" t="s">
        <v>292</v>
      </c>
      <c r="C128" s="31">
        <v>22086770.802553702</v>
      </c>
    </row>
    <row r="129" spans="1:3" x14ac:dyDescent="0.25">
      <c r="A129" s="30" t="s">
        <v>15</v>
      </c>
      <c r="B129" s="30" t="s">
        <v>293</v>
      </c>
      <c r="C129" s="31">
        <v>1281925.3437881107</v>
      </c>
    </row>
    <row r="130" spans="1:3" x14ac:dyDescent="0.25">
      <c r="A130" s="30" t="s">
        <v>15</v>
      </c>
      <c r="B130" s="30" t="s">
        <v>294</v>
      </c>
      <c r="C130" s="31">
        <v>26472509.536045704</v>
      </c>
    </row>
    <row r="131" spans="1:3" x14ac:dyDescent="0.25">
      <c r="A131" s="30" t="s">
        <v>15</v>
      </c>
      <c r="B131" s="30" t="s">
        <v>304</v>
      </c>
      <c r="C131" s="31">
        <v>1479616.0492832263</v>
      </c>
    </row>
    <row r="132" spans="1:3" x14ac:dyDescent="0.25">
      <c r="A132" s="30" t="s">
        <v>15</v>
      </c>
      <c r="B132" s="30" t="s">
        <v>297</v>
      </c>
      <c r="C132" s="31">
        <v>11730042.77</v>
      </c>
    </row>
    <row r="133" spans="1:3" x14ac:dyDescent="0.25">
      <c r="A133" s="30" t="s">
        <v>15</v>
      </c>
      <c r="B133" s="30" t="s">
        <v>298</v>
      </c>
      <c r="C133" s="31">
        <v>22369381.815836176</v>
      </c>
    </row>
    <row r="134" spans="1:3" x14ac:dyDescent="0.25">
      <c r="A134" s="30" t="s">
        <v>16</v>
      </c>
      <c r="B134" s="30" t="s">
        <v>301</v>
      </c>
      <c r="C134" s="31">
        <v>127179.4438715642</v>
      </c>
    </row>
    <row r="135" spans="1:3" x14ac:dyDescent="0.25">
      <c r="A135" s="30" t="s">
        <v>16</v>
      </c>
      <c r="B135" s="30" t="s">
        <v>302</v>
      </c>
      <c r="C135" s="31">
        <v>35668.167265227748</v>
      </c>
    </row>
    <row r="136" spans="1:3" x14ac:dyDescent="0.25">
      <c r="A136" s="30" t="s">
        <v>16</v>
      </c>
      <c r="B136" s="30" t="s">
        <v>288</v>
      </c>
      <c r="C136" s="31">
        <v>7389040.9984710012</v>
      </c>
    </row>
    <row r="137" spans="1:3" x14ac:dyDescent="0.25">
      <c r="A137" s="30" t="s">
        <v>16</v>
      </c>
      <c r="B137" s="30" t="s">
        <v>289</v>
      </c>
      <c r="C137" s="31">
        <v>7951037.7626853473</v>
      </c>
    </row>
    <row r="138" spans="1:3" x14ac:dyDescent="0.25">
      <c r="A138" s="30" t="s">
        <v>16</v>
      </c>
      <c r="B138" s="30" t="s">
        <v>290</v>
      </c>
      <c r="C138" s="31">
        <v>2518881.1648828364</v>
      </c>
    </row>
    <row r="139" spans="1:3" x14ac:dyDescent="0.25">
      <c r="A139" s="30" t="s">
        <v>16</v>
      </c>
      <c r="B139" s="30" t="s">
        <v>291</v>
      </c>
      <c r="C139" s="31">
        <v>1839412.981022153</v>
      </c>
    </row>
    <row r="140" spans="1:3" x14ac:dyDescent="0.25">
      <c r="A140" s="30" t="s">
        <v>16</v>
      </c>
      <c r="B140" s="30" t="s">
        <v>305</v>
      </c>
      <c r="C140" s="31">
        <v>21779.32652988657</v>
      </c>
    </row>
    <row r="141" spans="1:3" x14ac:dyDescent="0.25">
      <c r="A141" s="30" t="s">
        <v>16</v>
      </c>
      <c r="B141" s="30" t="s">
        <v>292</v>
      </c>
      <c r="C141" s="31">
        <v>10939184.030864419</v>
      </c>
    </row>
    <row r="142" spans="1:3" x14ac:dyDescent="0.25">
      <c r="A142" s="30" t="s">
        <v>16</v>
      </c>
      <c r="B142" s="30" t="s">
        <v>293</v>
      </c>
      <c r="C142" s="31">
        <v>1678464.4197026459</v>
      </c>
    </row>
    <row r="143" spans="1:3" x14ac:dyDescent="0.25">
      <c r="A143" s="30" t="s">
        <v>16</v>
      </c>
      <c r="B143" s="30" t="s">
        <v>294</v>
      </c>
      <c r="C143" s="31">
        <v>3024300.3541585179</v>
      </c>
    </row>
    <row r="144" spans="1:3" x14ac:dyDescent="0.25">
      <c r="A144" s="30" t="s">
        <v>16</v>
      </c>
      <c r="B144" s="30" t="s">
        <v>297</v>
      </c>
      <c r="C144" s="31">
        <v>13258707.76</v>
      </c>
    </row>
    <row r="145" spans="1:3" x14ac:dyDescent="0.25">
      <c r="A145" s="30" t="s">
        <v>16</v>
      </c>
      <c r="B145" s="30" t="s">
        <v>298</v>
      </c>
      <c r="C145" s="31">
        <v>17903217.819239147</v>
      </c>
    </row>
    <row r="146" spans="1:3" x14ac:dyDescent="0.25">
      <c r="A146" s="30" t="s">
        <v>17</v>
      </c>
      <c r="B146" s="30" t="s">
        <v>301</v>
      </c>
      <c r="C146" s="31">
        <v>113570.82984073763</v>
      </c>
    </row>
    <row r="147" spans="1:3" x14ac:dyDescent="0.25">
      <c r="A147" s="30" t="s">
        <v>17</v>
      </c>
      <c r="B147" s="30" t="s">
        <v>299</v>
      </c>
      <c r="C147" s="31">
        <v>20341.52223761415</v>
      </c>
    </row>
    <row r="148" spans="1:3" x14ac:dyDescent="0.25">
      <c r="A148" s="30" t="s">
        <v>17</v>
      </c>
      <c r="B148" s="30" t="s">
        <v>288</v>
      </c>
      <c r="C148" s="31">
        <v>6748972.3386420794</v>
      </c>
    </row>
    <row r="149" spans="1:3" x14ac:dyDescent="0.25">
      <c r="A149" s="30" t="s">
        <v>17</v>
      </c>
      <c r="B149" s="30" t="s">
        <v>289</v>
      </c>
      <c r="C149" s="31">
        <v>5373435.7435920062</v>
      </c>
    </row>
    <row r="150" spans="1:3" x14ac:dyDescent="0.25">
      <c r="A150" s="30" t="s">
        <v>17</v>
      </c>
      <c r="B150" s="30" t="s">
        <v>290</v>
      </c>
      <c r="C150" s="31">
        <v>1374178.232673049</v>
      </c>
    </row>
    <row r="151" spans="1:3" x14ac:dyDescent="0.25">
      <c r="A151" s="30" t="s">
        <v>17</v>
      </c>
      <c r="B151" s="30" t="s">
        <v>291</v>
      </c>
      <c r="C151" s="31">
        <v>222458.96056822693</v>
      </c>
    </row>
    <row r="152" spans="1:3" x14ac:dyDescent="0.25">
      <c r="A152" s="30" t="s">
        <v>17</v>
      </c>
      <c r="B152" s="30" t="s">
        <v>292</v>
      </c>
      <c r="C152" s="31">
        <v>30186179.203247011</v>
      </c>
    </row>
    <row r="153" spans="1:3" x14ac:dyDescent="0.25">
      <c r="A153" s="30" t="s">
        <v>17</v>
      </c>
      <c r="B153" s="30" t="s">
        <v>293</v>
      </c>
      <c r="C153" s="31">
        <v>1047408.8052552168</v>
      </c>
    </row>
    <row r="154" spans="1:3" x14ac:dyDescent="0.25">
      <c r="A154" s="30" t="s">
        <v>17</v>
      </c>
      <c r="B154" s="30" t="s">
        <v>294</v>
      </c>
      <c r="C154" s="31">
        <v>32839145.580422994</v>
      </c>
    </row>
    <row r="155" spans="1:3" x14ac:dyDescent="0.25">
      <c r="A155" s="30" t="s">
        <v>17</v>
      </c>
      <c r="B155" s="30" t="s">
        <v>297</v>
      </c>
      <c r="C155" s="31">
        <v>11867555.389999999</v>
      </c>
    </row>
    <row r="156" spans="1:3" x14ac:dyDescent="0.25">
      <c r="A156" s="30" t="s">
        <v>17</v>
      </c>
      <c r="B156" s="30" t="s">
        <v>298</v>
      </c>
      <c r="C156" s="31">
        <v>23340993.117928263</v>
      </c>
    </row>
    <row r="157" spans="1:3" x14ac:dyDescent="0.25">
      <c r="A157" s="30" t="s">
        <v>18</v>
      </c>
      <c r="B157" s="30" t="s">
        <v>301</v>
      </c>
      <c r="C157" s="31">
        <v>211175.16963172003</v>
      </c>
    </row>
    <row r="158" spans="1:3" x14ac:dyDescent="0.25">
      <c r="A158" s="30" t="s">
        <v>18</v>
      </c>
      <c r="B158" s="30" t="s">
        <v>288</v>
      </c>
      <c r="C158" s="31">
        <v>5374058.0684542507</v>
      </c>
    </row>
    <row r="159" spans="1:3" x14ac:dyDescent="0.25">
      <c r="A159" s="30" t="s">
        <v>18</v>
      </c>
      <c r="B159" s="30" t="s">
        <v>289</v>
      </c>
      <c r="C159" s="31">
        <v>15977653.73012854</v>
      </c>
    </row>
    <row r="160" spans="1:3" x14ac:dyDescent="0.25">
      <c r="A160" s="30" t="s">
        <v>18</v>
      </c>
      <c r="B160" s="30" t="s">
        <v>290</v>
      </c>
      <c r="C160" s="31">
        <v>1589925.0701085469</v>
      </c>
    </row>
    <row r="161" spans="1:3" x14ac:dyDescent="0.25">
      <c r="A161" s="30" t="s">
        <v>18</v>
      </c>
      <c r="B161" s="30" t="s">
        <v>291</v>
      </c>
      <c r="C161" s="31">
        <v>1473835.0344305949</v>
      </c>
    </row>
    <row r="162" spans="1:3" x14ac:dyDescent="0.25">
      <c r="A162" s="30" t="s">
        <v>18</v>
      </c>
      <c r="B162" s="30" t="s">
        <v>292</v>
      </c>
      <c r="C162" s="31">
        <v>18996974.495528094</v>
      </c>
    </row>
    <row r="163" spans="1:3" x14ac:dyDescent="0.25">
      <c r="A163" s="30" t="s">
        <v>18</v>
      </c>
      <c r="B163" s="30" t="s">
        <v>293</v>
      </c>
      <c r="C163" s="31">
        <v>3567737.001632357</v>
      </c>
    </row>
    <row r="164" spans="1:3" x14ac:dyDescent="0.25">
      <c r="A164" s="30" t="s">
        <v>18</v>
      </c>
      <c r="B164" s="30" t="s">
        <v>294</v>
      </c>
      <c r="C164" s="31">
        <v>31913686.370434187</v>
      </c>
    </row>
    <row r="165" spans="1:3" x14ac:dyDescent="0.25">
      <c r="A165" s="30" t="s">
        <v>18</v>
      </c>
      <c r="B165" s="30" t="s">
        <v>297</v>
      </c>
      <c r="C165" s="31">
        <v>18098627.199999999</v>
      </c>
    </row>
    <row r="166" spans="1:3" x14ac:dyDescent="0.25">
      <c r="A166" s="30" t="s">
        <v>18</v>
      </c>
      <c r="B166" s="30" t="s">
        <v>298</v>
      </c>
      <c r="C166" s="31">
        <v>19970794.400848117</v>
      </c>
    </row>
    <row r="167" spans="1:3" x14ac:dyDescent="0.25">
      <c r="A167" s="30" t="s">
        <v>19</v>
      </c>
      <c r="B167" s="30" t="s">
        <v>301</v>
      </c>
      <c r="C167" s="31">
        <v>105407.24304478781</v>
      </c>
    </row>
    <row r="168" spans="1:3" x14ac:dyDescent="0.25">
      <c r="A168" s="30" t="s">
        <v>19</v>
      </c>
      <c r="B168" s="30" t="s">
        <v>299</v>
      </c>
      <c r="C168" s="31">
        <v>190984.71137731915</v>
      </c>
    </row>
    <row r="169" spans="1:3" x14ac:dyDescent="0.25">
      <c r="A169" s="30" t="s">
        <v>19</v>
      </c>
      <c r="B169" s="30" t="s">
        <v>288</v>
      </c>
      <c r="C169" s="31">
        <v>5267225.044110572</v>
      </c>
    </row>
    <row r="170" spans="1:3" x14ac:dyDescent="0.25">
      <c r="A170" s="30" t="s">
        <v>19</v>
      </c>
      <c r="B170" s="30" t="s">
        <v>290</v>
      </c>
      <c r="C170" s="31">
        <v>1510568.3580174302</v>
      </c>
    </row>
    <row r="171" spans="1:3" x14ac:dyDescent="0.25">
      <c r="A171" s="30" t="s">
        <v>19</v>
      </c>
      <c r="B171" s="30" t="s">
        <v>291</v>
      </c>
      <c r="C171" s="31">
        <v>2193837.125184908</v>
      </c>
    </row>
    <row r="172" spans="1:3" x14ac:dyDescent="0.25">
      <c r="A172" s="30" t="s">
        <v>19</v>
      </c>
      <c r="B172" s="30" t="s">
        <v>292</v>
      </c>
      <c r="C172" s="31">
        <v>10036730.381935161</v>
      </c>
    </row>
    <row r="173" spans="1:3" x14ac:dyDescent="0.25">
      <c r="A173" s="30" t="s">
        <v>19</v>
      </c>
      <c r="B173" s="30" t="s">
        <v>293</v>
      </c>
      <c r="C173" s="31">
        <v>3044508.117200003</v>
      </c>
    </row>
    <row r="174" spans="1:3" x14ac:dyDescent="0.25">
      <c r="A174" s="30" t="s">
        <v>19</v>
      </c>
      <c r="B174" s="30" t="s">
        <v>294</v>
      </c>
      <c r="C174" s="31">
        <v>25265823.571686808</v>
      </c>
    </row>
    <row r="175" spans="1:3" x14ac:dyDescent="0.25">
      <c r="A175" s="30" t="s">
        <v>19</v>
      </c>
      <c r="B175" s="30" t="s">
        <v>304</v>
      </c>
      <c r="C175" s="31">
        <v>418952.39622876904</v>
      </c>
    </row>
    <row r="176" spans="1:3" x14ac:dyDescent="0.25">
      <c r="A176" s="30" t="s">
        <v>19</v>
      </c>
      <c r="B176" s="30" t="s">
        <v>297</v>
      </c>
      <c r="C176" s="31">
        <v>12992383.52</v>
      </c>
    </row>
    <row r="177" spans="1:3" x14ac:dyDescent="0.25">
      <c r="A177" s="30" t="s">
        <v>19</v>
      </c>
      <c r="B177" s="30" t="s">
        <v>298</v>
      </c>
      <c r="C177" s="31">
        <v>19334811.866357002</v>
      </c>
    </row>
    <row r="178" spans="1:3" x14ac:dyDescent="0.25">
      <c r="A178" s="30" t="s">
        <v>20</v>
      </c>
      <c r="B178" s="30" t="s">
        <v>301</v>
      </c>
      <c r="C178" s="31">
        <v>161145.95389985017</v>
      </c>
    </row>
    <row r="179" spans="1:3" x14ac:dyDescent="0.25">
      <c r="A179" s="30" t="s">
        <v>20</v>
      </c>
      <c r="B179" s="30" t="s">
        <v>288</v>
      </c>
      <c r="C179" s="31">
        <v>6816270.3561142376</v>
      </c>
    </row>
    <row r="180" spans="1:3" x14ac:dyDescent="0.25">
      <c r="A180" s="30" t="s">
        <v>20</v>
      </c>
      <c r="B180" s="30" t="s">
        <v>289</v>
      </c>
      <c r="C180" s="31">
        <v>6774484.5809444338</v>
      </c>
    </row>
    <row r="181" spans="1:3" x14ac:dyDescent="0.25">
      <c r="A181" s="30" t="s">
        <v>20</v>
      </c>
      <c r="B181" s="30" t="s">
        <v>290</v>
      </c>
      <c r="C181" s="31">
        <v>1763948.2113536652</v>
      </c>
    </row>
    <row r="182" spans="1:3" x14ac:dyDescent="0.25">
      <c r="A182" s="30" t="s">
        <v>20</v>
      </c>
      <c r="B182" s="30" t="s">
        <v>291</v>
      </c>
      <c r="C182" s="31">
        <v>5298428.3919679131</v>
      </c>
    </row>
    <row r="183" spans="1:3" x14ac:dyDescent="0.25">
      <c r="A183" s="30" t="s">
        <v>20</v>
      </c>
      <c r="B183" s="30" t="s">
        <v>292</v>
      </c>
      <c r="C183" s="31">
        <v>23070241.805963054</v>
      </c>
    </row>
    <row r="184" spans="1:3" x14ac:dyDescent="0.25">
      <c r="A184" s="30" t="s">
        <v>20</v>
      </c>
      <c r="B184" s="30" t="s">
        <v>293</v>
      </c>
      <c r="C184" s="31">
        <v>1177042.2466151649</v>
      </c>
    </row>
    <row r="185" spans="1:3" x14ac:dyDescent="0.25">
      <c r="A185" s="30" t="s">
        <v>20</v>
      </c>
      <c r="B185" s="30" t="s">
        <v>294</v>
      </c>
      <c r="C185" s="31">
        <v>20590780.783297446</v>
      </c>
    </row>
    <row r="186" spans="1:3" x14ac:dyDescent="0.25">
      <c r="A186" s="30" t="s">
        <v>20</v>
      </c>
      <c r="B186" s="30" t="s">
        <v>297</v>
      </c>
      <c r="C186" s="31">
        <v>74983609.819999993</v>
      </c>
    </row>
    <row r="187" spans="1:3" x14ac:dyDescent="0.25">
      <c r="A187" s="30" t="s">
        <v>20</v>
      </c>
      <c r="B187" s="30" t="s">
        <v>298</v>
      </c>
      <c r="C187" s="31">
        <v>22184303.201734006</v>
      </c>
    </row>
    <row r="188" spans="1:3" x14ac:dyDescent="0.25">
      <c r="A188" s="30" t="s">
        <v>21</v>
      </c>
      <c r="B188" s="30" t="s">
        <v>302</v>
      </c>
      <c r="C188" s="31">
        <v>10105817.170476157</v>
      </c>
    </row>
    <row r="189" spans="1:3" x14ac:dyDescent="0.25">
      <c r="A189" s="30" t="s">
        <v>21</v>
      </c>
      <c r="B189" s="30" t="s">
        <v>288</v>
      </c>
      <c r="C189" s="31">
        <v>14917537.632899398</v>
      </c>
    </row>
    <row r="190" spans="1:3" x14ac:dyDescent="0.25">
      <c r="A190" s="30" t="s">
        <v>21</v>
      </c>
      <c r="B190" s="30" t="s">
        <v>289</v>
      </c>
      <c r="C190" s="31">
        <v>632372.89027685183</v>
      </c>
    </row>
    <row r="191" spans="1:3" x14ac:dyDescent="0.25">
      <c r="A191" s="30" t="s">
        <v>21</v>
      </c>
      <c r="B191" s="30" t="s">
        <v>290</v>
      </c>
      <c r="C191" s="31">
        <v>1373756.7984841575</v>
      </c>
    </row>
    <row r="192" spans="1:3" x14ac:dyDescent="0.25">
      <c r="A192" s="30" t="s">
        <v>21</v>
      </c>
      <c r="B192" s="30" t="s">
        <v>291</v>
      </c>
      <c r="C192" s="31">
        <v>2117657.3118179585</v>
      </c>
    </row>
    <row r="193" spans="1:3" x14ac:dyDescent="0.25">
      <c r="A193" s="30" t="s">
        <v>21</v>
      </c>
      <c r="B193" s="30" t="s">
        <v>292</v>
      </c>
      <c r="C193" s="31">
        <v>31074144.619109437</v>
      </c>
    </row>
    <row r="194" spans="1:3" x14ac:dyDescent="0.25">
      <c r="A194" s="30" t="s">
        <v>21</v>
      </c>
      <c r="B194" s="30" t="s">
        <v>293</v>
      </c>
      <c r="C194" s="31">
        <v>1238040.7090451419</v>
      </c>
    </row>
    <row r="195" spans="1:3" x14ac:dyDescent="0.25">
      <c r="A195" s="30" t="s">
        <v>21</v>
      </c>
      <c r="B195" s="30" t="s">
        <v>294</v>
      </c>
      <c r="C195" s="31">
        <v>314247957.19079936</v>
      </c>
    </row>
    <row r="196" spans="1:3" x14ac:dyDescent="0.25">
      <c r="A196" s="30" t="s">
        <v>21</v>
      </c>
      <c r="B196" s="30" t="s">
        <v>304</v>
      </c>
      <c r="C196" s="31">
        <v>1492160.0757921331</v>
      </c>
    </row>
    <row r="197" spans="1:3" x14ac:dyDescent="0.25">
      <c r="A197" s="30" t="s">
        <v>21</v>
      </c>
      <c r="B197" s="30" t="s">
        <v>297</v>
      </c>
      <c r="C197" s="31">
        <v>13952419.329999998</v>
      </c>
    </row>
    <row r="198" spans="1:3" x14ac:dyDescent="0.25">
      <c r="A198" s="30" t="s">
        <v>21</v>
      </c>
      <c r="B198" s="30" t="s">
        <v>298</v>
      </c>
      <c r="C198" s="31">
        <v>20400565.625471506</v>
      </c>
    </row>
    <row r="199" spans="1:3" x14ac:dyDescent="0.25">
      <c r="A199" s="30" t="s">
        <v>22</v>
      </c>
      <c r="B199" s="30" t="s">
        <v>301</v>
      </c>
      <c r="C199" s="31">
        <v>273174.96273224679</v>
      </c>
    </row>
    <row r="200" spans="1:3" x14ac:dyDescent="0.25">
      <c r="A200" s="30" t="s">
        <v>22</v>
      </c>
      <c r="B200" s="30" t="s">
        <v>288</v>
      </c>
      <c r="C200" s="31">
        <v>9200867.9430698641</v>
      </c>
    </row>
    <row r="201" spans="1:3" x14ac:dyDescent="0.25">
      <c r="A201" s="30" t="s">
        <v>22</v>
      </c>
      <c r="B201" s="30" t="s">
        <v>289</v>
      </c>
      <c r="C201" s="31">
        <v>12918627.214204218</v>
      </c>
    </row>
    <row r="202" spans="1:3" x14ac:dyDescent="0.25">
      <c r="A202" s="30" t="s">
        <v>22</v>
      </c>
      <c r="B202" s="30" t="s">
        <v>290</v>
      </c>
      <c r="C202" s="31">
        <v>1591883.2082746902</v>
      </c>
    </row>
    <row r="203" spans="1:3" x14ac:dyDescent="0.25">
      <c r="A203" s="30" t="s">
        <v>22</v>
      </c>
      <c r="B203" s="30" t="s">
        <v>291</v>
      </c>
      <c r="C203" s="31">
        <v>11685481.123279227</v>
      </c>
    </row>
    <row r="204" spans="1:3" x14ac:dyDescent="0.25">
      <c r="A204" s="30" t="s">
        <v>22</v>
      </c>
      <c r="B204" s="30" t="s">
        <v>292</v>
      </c>
      <c r="C204" s="31">
        <v>13373159.72251139</v>
      </c>
    </row>
    <row r="205" spans="1:3" x14ac:dyDescent="0.25">
      <c r="A205" s="30" t="s">
        <v>22</v>
      </c>
      <c r="B205" s="30" t="s">
        <v>293</v>
      </c>
      <c r="C205" s="31">
        <v>1871946.6717681149</v>
      </c>
    </row>
    <row r="206" spans="1:3" x14ac:dyDescent="0.25">
      <c r="A206" s="30" t="s">
        <v>22</v>
      </c>
      <c r="B206" s="30" t="s">
        <v>294</v>
      </c>
      <c r="C206" s="31">
        <v>41093076.202034347</v>
      </c>
    </row>
    <row r="207" spans="1:3" x14ac:dyDescent="0.25">
      <c r="A207" s="30" t="s">
        <v>22</v>
      </c>
      <c r="B207" s="30" t="s">
        <v>296</v>
      </c>
      <c r="C207" s="31">
        <v>6934816.9924298571</v>
      </c>
    </row>
    <row r="208" spans="1:3" x14ac:dyDescent="0.25">
      <c r="A208" s="30" t="s">
        <v>22</v>
      </c>
      <c r="B208" s="30" t="s">
        <v>297</v>
      </c>
      <c r="C208" s="31">
        <v>12561199.539999999</v>
      </c>
    </row>
    <row r="209" spans="1:3" x14ac:dyDescent="0.25">
      <c r="A209" s="30" t="s">
        <v>22</v>
      </c>
      <c r="B209" s="30" t="s">
        <v>298</v>
      </c>
      <c r="C209" s="31">
        <v>13570208.585463494</v>
      </c>
    </row>
    <row r="210" spans="1:3" x14ac:dyDescent="0.25">
      <c r="A210" s="30" t="s">
        <v>23</v>
      </c>
      <c r="B210" s="30" t="s">
        <v>301</v>
      </c>
      <c r="C210" s="31">
        <v>151641.71239293361</v>
      </c>
    </row>
    <row r="211" spans="1:3" x14ac:dyDescent="0.25">
      <c r="A211" s="30" t="s">
        <v>23</v>
      </c>
      <c r="B211" s="30" t="s">
        <v>299</v>
      </c>
      <c r="C211" s="31">
        <v>756617.90339768457</v>
      </c>
    </row>
    <row r="212" spans="1:3" x14ac:dyDescent="0.25">
      <c r="A212" s="30" t="s">
        <v>23</v>
      </c>
      <c r="B212" s="30" t="s">
        <v>288</v>
      </c>
      <c r="C212" s="31">
        <v>7822291.1369111342</v>
      </c>
    </row>
    <row r="213" spans="1:3" x14ac:dyDescent="0.25">
      <c r="A213" s="30" t="s">
        <v>23</v>
      </c>
      <c r="B213" s="30" t="s">
        <v>290</v>
      </c>
      <c r="C213" s="31">
        <v>1629213.4803265524</v>
      </c>
    </row>
    <row r="214" spans="1:3" x14ac:dyDescent="0.25">
      <c r="A214" s="30" t="s">
        <v>23</v>
      </c>
      <c r="B214" s="30" t="s">
        <v>291</v>
      </c>
      <c r="C214" s="31">
        <v>3987493.3904493432</v>
      </c>
    </row>
    <row r="215" spans="1:3" x14ac:dyDescent="0.25">
      <c r="A215" s="30" t="s">
        <v>23</v>
      </c>
      <c r="B215" s="30" t="s">
        <v>292</v>
      </c>
      <c r="C215" s="31">
        <v>14056117.839935759</v>
      </c>
    </row>
    <row r="216" spans="1:3" x14ac:dyDescent="0.25">
      <c r="A216" s="30" t="s">
        <v>23</v>
      </c>
      <c r="B216" s="30" t="s">
        <v>293</v>
      </c>
      <c r="C216" s="31">
        <v>1181887.8336804905</v>
      </c>
    </row>
    <row r="217" spans="1:3" x14ac:dyDescent="0.25">
      <c r="A217" s="30" t="s">
        <v>23</v>
      </c>
      <c r="B217" s="30" t="s">
        <v>294</v>
      </c>
      <c r="C217" s="31">
        <v>31431131.270077869</v>
      </c>
    </row>
    <row r="218" spans="1:3" x14ac:dyDescent="0.25">
      <c r="A218" s="30" t="s">
        <v>23</v>
      </c>
      <c r="B218" s="30" t="s">
        <v>304</v>
      </c>
      <c r="C218" s="31">
        <v>2816614.5275695929</v>
      </c>
    </row>
    <row r="219" spans="1:3" x14ac:dyDescent="0.25">
      <c r="A219" s="30" t="s">
        <v>23</v>
      </c>
      <c r="B219" s="30" t="s">
        <v>297</v>
      </c>
      <c r="C219" s="31">
        <v>10364780.189999999</v>
      </c>
    </row>
    <row r="220" spans="1:3" x14ac:dyDescent="0.25">
      <c r="A220" s="30" t="s">
        <v>23</v>
      </c>
      <c r="B220" s="30" t="s">
        <v>298</v>
      </c>
      <c r="C220" s="31">
        <v>27708676.257971678</v>
      </c>
    </row>
    <row r="221" spans="1:3" x14ac:dyDescent="0.25">
      <c r="A221" s="30" t="s">
        <v>24</v>
      </c>
      <c r="B221" s="30" t="s">
        <v>301</v>
      </c>
      <c r="C221" s="31">
        <v>14869.993506000625</v>
      </c>
    </row>
    <row r="222" spans="1:3" x14ac:dyDescent="0.25">
      <c r="A222" s="30" t="s">
        <v>24</v>
      </c>
      <c r="B222" s="30" t="s">
        <v>302</v>
      </c>
      <c r="C222" s="31">
        <v>29038.013980484269</v>
      </c>
    </row>
    <row r="223" spans="1:3" x14ac:dyDescent="0.25">
      <c r="A223" s="30" t="s">
        <v>24</v>
      </c>
      <c r="B223" s="30" t="s">
        <v>288</v>
      </c>
      <c r="C223" s="31">
        <v>8919324.0337013267</v>
      </c>
    </row>
    <row r="224" spans="1:3" x14ac:dyDescent="0.25">
      <c r="A224" s="30" t="s">
        <v>24</v>
      </c>
      <c r="B224" s="30" t="s">
        <v>289</v>
      </c>
      <c r="C224" s="31">
        <v>7170535.1224161061</v>
      </c>
    </row>
    <row r="225" spans="1:3" x14ac:dyDescent="0.25">
      <c r="A225" s="30" t="s">
        <v>24</v>
      </c>
      <c r="B225" s="30" t="s">
        <v>290</v>
      </c>
      <c r="C225" s="31">
        <v>1264433.8834959643</v>
      </c>
    </row>
    <row r="226" spans="1:3" x14ac:dyDescent="0.25">
      <c r="A226" s="30" t="s">
        <v>24</v>
      </c>
      <c r="B226" s="30" t="s">
        <v>291</v>
      </c>
      <c r="C226" s="31">
        <v>4515679.2373851957</v>
      </c>
    </row>
    <row r="227" spans="1:3" x14ac:dyDescent="0.25">
      <c r="A227" s="30" t="s">
        <v>24</v>
      </c>
      <c r="B227" s="30" t="s">
        <v>292</v>
      </c>
      <c r="C227" s="31">
        <v>9267206.9899047818</v>
      </c>
    </row>
    <row r="228" spans="1:3" x14ac:dyDescent="0.25">
      <c r="A228" s="30" t="s">
        <v>24</v>
      </c>
      <c r="B228" s="30" t="s">
        <v>293</v>
      </c>
      <c r="C228" s="31">
        <v>2086053.8290138396</v>
      </c>
    </row>
    <row r="229" spans="1:3" x14ac:dyDescent="0.25">
      <c r="A229" s="30" t="s">
        <v>24</v>
      </c>
      <c r="B229" s="30" t="s">
        <v>294</v>
      </c>
      <c r="C229" s="31">
        <v>10283069.540479882</v>
      </c>
    </row>
    <row r="230" spans="1:3" x14ac:dyDescent="0.25">
      <c r="A230" s="30" t="s">
        <v>24</v>
      </c>
      <c r="B230" s="30" t="s">
        <v>297</v>
      </c>
      <c r="C230" s="31">
        <v>11656166.810000001</v>
      </c>
    </row>
    <row r="231" spans="1:3" x14ac:dyDescent="0.25">
      <c r="A231" s="30" t="s">
        <v>24</v>
      </c>
      <c r="B231" s="30" t="s">
        <v>298</v>
      </c>
      <c r="C231" s="31">
        <v>19925078.493803289</v>
      </c>
    </row>
    <row r="232" spans="1:3" x14ac:dyDescent="0.25">
      <c r="A232" s="30" t="s">
        <v>25</v>
      </c>
      <c r="B232" s="30" t="s">
        <v>301</v>
      </c>
      <c r="C232" s="31">
        <v>191165.1146162659</v>
      </c>
    </row>
    <row r="233" spans="1:3" x14ac:dyDescent="0.25">
      <c r="A233" s="30" t="s">
        <v>25</v>
      </c>
      <c r="B233" s="30" t="s">
        <v>288</v>
      </c>
      <c r="C233" s="31">
        <v>20985581.178984005</v>
      </c>
    </row>
    <row r="234" spans="1:3" x14ac:dyDescent="0.25">
      <c r="A234" s="30" t="s">
        <v>25</v>
      </c>
      <c r="B234" s="30" t="s">
        <v>289</v>
      </c>
      <c r="C234" s="31">
        <v>1102354.6944858418</v>
      </c>
    </row>
    <row r="235" spans="1:3" x14ac:dyDescent="0.25">
      <c r="A235" s="30" t="s">
        <v>25</v>
      </c>
      <c r="B235" s="30" t="s">
        <v>290</v>
      </c>
      <c r="C235" s="31">
        <v>972490.97628421034</v>
      </c>
    </row>
    <row r="236" spans="1:3" x14ac:dyDescent="0.25">
      <c r="A236" s="30" t="s">
        <v>25</v>
      </c>
      <c r="B236" s="30" t="s">
        <v>291</v>
      </c>
      <c r="C236" s="31">
        <v>26560216.240862142</v>
      </c>
    </row>
    <row r="237" spans="1:3" x14ac:dyDescent="0.25">
      <c r="A237" s="30" t="s">
        <v>25</v>
      </c>
      <c r="B237" s="30" t="s">
        <v>292</v>
      </c>
      <c r="C237" s="31">
        <v>8365074.9894472063</v>
      </c>
    </row>
    <row r="238" spans="1:3" x14ac:dyDescent="0.25">
      <c r="A238" s="30" t="s">
        <v>25</v>
      </c>
      <c r="B238" s="30" t="s">
        <v>293</v>
      </c>
      <c r="C238" s="31">
        <v>1312694.7166768606</v>
      </c>
    </row>
    <row r="239" spans="1:3" x14ac:dyDescent="0.25">
      <c r="A239" s="30" t="s">
        <v>25</v>
      </c>
      <c r="B239" s="30" t="s">
        <v>294</v>
      </c>
      <c r="C239" s="31">
        <v>58280698.180410899</v>
      </c>
    </row>
    <row r="240" spans="1:3" x14ac:dyDescent="0.25">
      <c r="A240" s="30" t="s">
        <v>25</v>
      </c>
      <c r="B240" s="30" t="s">
        <v>304</v>
      </c>
      <c r="C240" s="31">
        <v>7864123.084344822</v>
      </c>
    </row>
    <row r="241" spans="1:3" x14ac:dyDescent="0.25">
      <c r="A241" s="30" t="s">
        <v>25</v>
      </c>
      <c r="B241" s="30" t="s">
        <v>297</v>
      </c>
      <c r="C241" s="31">
        <v>10533561.550000001</v>
      </c>
    </row>
    <row r="242" spans="1:3" x14ac:dyDescent="0.25">
      <c r="A242" s="30" t="s">
        <v>25</v>
      </c>
      <c r="B242" s="30" t="s">
        <v>298</v>
      </c>
      <c r="C242" s="31">
        <v>21910536.65708898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ROI</vt:lpstr>
      <vt:lpstr>amort</vt:lpstr>
      <vt:lpstr>commision</vt:lpstr>
      <vt:lpstr>CF</vt:lpstr>
      <vt:lpstr>IJDF</vt:lpstr>
      <vt:lpstr>data</vt:lpstr>
      <vt:lpstr>PKO</vt:lpstr>
      <vt:lpstr>Blad4</vt:lpstr>
      <vt:lpstr>investments</vt:lpstr>
      <vt:lpstr>Summary</vt:lpstr>
      <vt:lpstr>Graphs</vt:lpstr>
      <vt:lpstr>Amortization_example</vt:lpstr>
      <vt:lpstr>AK</vt:lpstr>
      <vt:lpstr>Examples Unsecured</vt:lpstr>
      <vt:lpstr>Examples Secured</vt:lpstr>
      <vt:lpstr>Examples Revaluation</vt:lpstr>
      <vt:lpstr>BPO Treatment</vt:lpstr>
      <vt:lpstr>Intesa in Financial Statements</vt:lpstr>
      <vt:lpstr>'Examples Revaluation'!Print_Area</vt:lpstr>
      <vt:lpstr>'Examples Secured'!Print_Area</vt:lpstr>
      <vt:lpstr>'Examples Unsecured'!Print_Area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Unden</dc:creator>
  <cp:lastModifiedBy>Louise Bergström</cp:lastModifiedBy>
  <cp:lastPrinted>2012-12-11T14:19:06Z</cp:lastPrinted>
  <dcterms:created xsi:type="dcterms:W3CDTF">2012-12-03T15:37:56Z</dcterms:created>
  <dcterms:modified xsi:type="dcterms:W3CDTF">2018-06-11T12:05:01Z</dcterms:modified>
</cp:coreProperties>
</file>